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heets/sheet2.xml" ContentType="application/vnd.openxmlformats-officedocument.spreadsheetml.chart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omments31.xml" ContentType="application/vnd.openxmlformats-officedocument.spreadsheetml.comments+xml"/>
  <Override PartName="/xl/comments32.xml" ContentType="application/vnd.openxmlformats-officedocument.spreadsheetml.comments+xml"/>
  <Override PartName="/xl/comments33.xml" ContentType="application/vnd.openxmlformats-officedocument.spreadsheetml.comments+xml"/>
  <Override PartName="/xl/comments34.xml" ContentType="application/vnd.openxmlformats-officedocument.spreadsheetml.comments+xml"/>
  <Override PartName="/xl/comments35.xml" ContentType="application/vnd.openxmlformats-officedocument.spreadsheetml.comments+xml"/>
  <Override PartName="/xl/comments36.xml" ContentType="application/vnd.openxmlformats-officedocument.spreadsheetml.comments+xml"/>
  <Override PartName="/xl/comments37.xml" ContentType="application/vnd.openxmlformats-officedocument.spreadsheetml.comments+xml"/>
  <Override PartName="/xl/comments38.xml" ContentType="application/vnd.openxmlformats-officedocument.spreadsheetml.comments+xml"/>
  <Override PartName="/xl/comments39.xml" ContentType="application/vnd.openxmlformats-officedocument.spreadsheetml.comment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12\"/>
    </mc:Choice>
  </mc:AlternateContent>
  <bookViews>
    <workbookView xWindow="0" yWindow="0" windowWidth="19200" windowHeight="7425" firstSheet="50" activeTab="59"/>
  </bookViews>
  <sheets>
    <sheet name="1. INFLATION" sheetId="3" r:id="rId1"/>
    <sheet name="4. Corr Inflation-e" sheetId="30" r:id="rId2"/>
    <sheet name="5a. Corr Inflation-MB " sheetId="36" r:id="rId3"/>
    <sheet name="5b. Corr Inflation-M1" sheetId="35" r:id="rId4"/>
    <sheet name="5c. Corr Inflation-BM" sheetId="34" r:id="rId5"/>
    <sheet name="5d. Corr Inflation-M2" sheetId="33" r:id="rId6"/>
    <sheet name="6a. Corr Growth-MB" sheetId="51" r:id="rId7"/>
    <sheet name="6b. Corr Growth-M1" sheetId="50" r:id="rId8"/>
    <sheet name="6c. Corr Growth-BM" sheetId="49" r:id="rId9"/>
    <sheet name="6d. Corr Growth-M2" sheetId="48" r:id="rId10"/>
    <sheet name="7a. Corr C-MB" sheetId="32" r:id="rId11"/>
    <sheet name="7b. Corr C-M1" sheetId="56" r:id="rId12"/>
    <sheet name="7d. Corr C-M2" sheetId="54" r:id="rId13"/>
    <sheet name="8a. VMB" sheetId="71" r:id="rId14"/>
    <sheet name="8b. VM1" sheetId="72" r:id="rId15"/>
    <sheet name="8c. VBM" sheetId="73" r:id="rId16"/>
    <sheet name="8d. VM2" sheetId="74" r:id="rId17"/>
    <sheet name="Countries" sheetId="1" r:id="rId18"/>
    <sheet name="ControlSheet" sheetId="7" state="hidden" r:id="rId19"/>
    <sheet name="PCPI" sheetId="17" r:id="rId20"/>
    <sheet name="Inflation (Ave)" sheetId="18" r:id="rId21"/>
    <sheet name="log Inflation" sheetId="28" r:id="rId22"/>
    <sheet name="Chart1" sheetId="59" state="hidden" r:id="rId23"/>
    <sheet name="NGDP_R" sheetId="19" r:id="rId24"/>
    <sheet name="log Growth" sheetId="52" r:id="rId25"/>
    <sheet name="C" sheetId="58" r:id="rId26"/>
    <sheet name="log dC" sheetId="57" r:id="rId27"/>
    <sheet name="Growth" sheetId="20" r:id="rId28"/>
    <sheet name="Chart2" sheetId="60" state="hidden" r:id="rId29"/>
    <sheet name="MB" sheetId="22" r:id="rId30"/>
    <sheet name="MB-Adj" sheetId="25" r:id="rId31"/>
    <sheet name="dMB" sheetId="31" r:id="rId32"/>
    <sheet name="VMB" sheetId="63" r:id="rId33"/>
    <sheet name="dVMB" sheetId="64" r:id="rId34"/>
    <sheet name="M1" sheetId="39" r:id="rId35"/>
    <sheet name="M1-Adj" sheetId="38" r:id="rId36"/>
    <sheet name="dM1" sheetId="37" r:id="rId37"/>
    <sheet name="VM1" sheetId="65" r:id="rId38"/>
    <sheet name="dVM1" sheetId="66" r:id="rId39"/>
    <sheet name="BM" sheetId="40" r:id="rId40"/>
    <sheet name="BM-Adj" sheetId="41" r:id="rId41"/>
    <sheet name="dBM" sheetId="42" r:id="rId42"/>
    <sheet name="VBM" sheetId="67" r:id="rId43"/>
    <sheet name="dVBM" sheetId="68" r:id="rId44"/>
    <sheet name="FCD" sheetId="44" r:id="rId45"/>
    <sheet name="FCD-Adj" sheetId="45" r:id="rId46"/>
    <sheet name="M2-Adj" sheetId="46" r:id="rId47"/>
    <sheet name="dM2" sheetId="47" r:id="rId48"/>
    <sheet name="VM2" sheetId="69" r:id="rId49"/>
    <sheet name="dVM2" sheetId="70" r:id="rId50"/>
    <sheet name="NGDP" sheetId="24" r:id="rId51"/>
    <sheet name="ENDA" sheetId="27" r:id="rId52"/>
    <sheet name="dENDA" sheetId="29" r:id="rId53"/>
    <sheet name="Seignorage" sheetId="23" r:id="rId54"/>
    <sheet name="$1" sheetId="61" r:id="rId55"/>
    <sheet name="$2" sheetId="83" r:id="rId56"/>
    <sheet name="$3" sheetId="84" r:id="rId57"/>
    <sheet name="$index" sheetId="85" r:id="rId58"/>
    <sheet name="Plots" sheetId="75" r:id="rId59"/>
    <sheet name="Reference" sheetId="104" r:id="rId60"/>
    <sheet name="Figure_12.5_bottom" sheetId="105" r:id="rId61"/>
  </sheets>
  <externalReferences>
    <externalReference r:id="rId62"/>
    <externalReference r:id="rId63"/>
  </externalReferences>
  <calcPr calcId="152511"/>
</workbook>
</file>

<file path=xl/calcChain.xml><?xml version="1.0" encoding="utf-8"?>
<calcChain xmlns="http://schemas.openxmlformats.org/spreadsheetml/2006/main">
  <c r="M91" i="29" l="1"/>
  <c r="L91" i="29"/>
  <c r="K91" i="29"/>
  <c r="J91" i="29"/>
  <c r="I91" i="29"/>
  <c r="H91" i="29"/>
  <c r="G91" i="29"/>
  <c r="M90" i="29"/>
  <c r="L90" i="29"/>
  <c r="K90" i="29"/>
  <c r="J90" i="29"/>
  <c r="I90" i="29"/>
  <c r="H90" i="29"/>
  <c r="G90" i="29"/>
  <c r="M89" i="29"/>
  <c r="L89" i="29"/>
  <c r="K89" i="29"/>
  <c r="J89" i="29"/>
  <c r="I89" i="29"/>
  <c r="H89" i="29"/>
  <c r="G89" i="29"/>
  <c r="M88" i="29"/>
  <c r="L88" i="29"/>
  <c r="K88" i="29"/>
  <c r="J88" i="29"/>
  <c r="I88" i="29"/>
  <c r="H88" i="29"/>
  <c r="G88" i="29"/>
  <c r="M87" i="29"/>
  <c r="L87" i="29"/>
  <c r="K87" i="29"/>
  <c r="J87" i="29"/>
  <c r="I87" i="29"/>
  <c r="H87" i="29"/>
  <c r="G87" i="29"/>
  <c r="M86" i="29"/>
  <c r="L86" i="29"/>
  <c r="K86" i="29"/>
  <c r="J86" i="29"/>
  <c r="I86" i="29"/>
  <c r="H86" i="29"/>
  <c r="G86" i="29"/>
  <c r="M85" i="29"/>
  <c r="L85" i="29"/>
  <c r="K85" i="29"/>
  <c r="J85" i="29"/>
  <c r="I85" i="29"/>
  <c r="H85" i="29"/>
  <c r="G85" i="29"/>
  <c r="M84" i="29"/>
  <c r="L84" i="29"/>
  <c r="K84" i="29"/>
  <c r="J84" i="29"/>
  <c r="I84" i="29"/>
  <c r="H84" i="29"/>
  <c r="G84" i="29"/>
  <c r="M83" i="29"/>
  <c r="L83" i="29"/>
  <c r="K83" i="29"/>
  <c r="J83" i="29"/>
  <c r="I83" i="29"/>
  <c r="H83" i="29"/>
  <c r="G83" i="29"/>
  <c r="M82" i="29"/>
  <c r="L82" i="29"/>
  <c r="K82" i="29"/>
  <c r="J82" i="29"/>
  <c r="I82" i="29"/>
  <c r="H82" i="29"/>
  <c r="G82" i="29"/>
  <c r="M81" i="29"/>
  <c r="L81" i="29"/>
  <c r="K81" i="29"/>
  <c r="J81" i="29"/>
  <c r="I81" i="29"/>
  <c r="H81" i="29"/>
  <c r="G81" i="29"/>
  <c r="M80" i="29"/>
  <c r="L80" i="29"/>
  <c r="K80" i="29"/>
  <c r="J80" i="29"/>
  <c r="I80" i="29"/>
  <c r="H80" i="29"/>
  <c r="G80" i="29"/>
  <c r="M79" i="29"/>
  <c r="L79" i="29"/>
  <c r="K79" i="29"/>
  <c r="J79" i="29"/>
  <c r="I79" i="29"/>
  <c r="H79" i="29"/>
  <c r="G79" i="29"/>
  <c r="M78" i="29"/>
  <c r="L78" i="29"/>
  <c r="K78" i="29"/>
  <c r="J78" i="29"/>
  <c r="I78" i="29"/>
  <c r="H78" i="29"/>
  <c r="G78" i="29"/>
  <c r="M77" i="29"/>
  <c r="L77" i="29"/>
  <c r="K77" i="29"/>
  <c r="J77" i="29"/>
  <c r="I77" i="29"/>
  <c r="H77" i="29"/>
  <c r="G77" i="29"/>
  <c r="M76" i="29"/>
  <c r="L76" i="29"/>
  <c r="K76" i="29"/>
  <c r="J76" i="29"/>
  <c r="I76" i="29"/>
  <c r="H76" i="29"/>
  <c r="G76" i="29"/>
  <c r="M75" i="29"/>
  <c r="L75" i="29"/>
  <c r="K75" i="29"/>
  <c r="J75" i="29"/>
  <c r="I75" i="29"/>
  <c r="H75" i="29"/>
  <c r="G75" i="29"/>
  <c r="M74" i="29"/>
  <c r="L74" i="29"/>
  <c r="K74" i="29"/>
  <c r="J74" i="29"/>
  <c r="I74" i="29"/>
  <c r="H74" i="29"/>
  <c r="G74" i="29"/>
  <c r="M73" i="29"/>
  <c r="L73" i="29"/>
  <c r="K73" i="29"/>
  <c r="J73" i="29"/>
  <c r="I73" i="29"/>
  <c r="H73" i="29"/>
  <c r="G73" i="29"/>
  <c r="M72" i="29"/>
  <c r="L72" i="29"/>
  <c r="K72" i="29"/>
  <c r="J72" i="29"/>
  <c r="I72" i="29"/>
  <c r="H72" i="29"/>
  <c r="G72" i="29"/>
  <c r="M71" i="29"/>
  <c r="L71" i="29"/>
  <c r="K71" i="29"/>
  <c r="J71" i="29"/>
  <c r="I71" i="29"/>
  <c r="H71" i="29"/>
  <c r="G71" i="29"/>
  <c r="M70" i="29"/>
  <c r="L70" i="29"/>
  <c r="K70" i="29"/>
  <c r="J70" i="29"/>
  <c r="I70" i="29"/>
  <c r="H70" i="29"/>
  <c r="G70" i="29"/>
  <c r="M69" i="29"/>
  <c r="L69" i="29"/>
  <c r="K69" i="29"/>
  <c r="J69" i="29"/>
  <c r="I69" i="29"/>
  <c r="H69" i="29"/>
  <c r="G69" i="29"/>
  <c r="M68" i="29"/>
  <c r="L68" i="29"/>
  <c r="K68" i="29"/>
  <c r="J68" i="29"/>
  <c r="I68" i="29"/>
  <c r="H68" i="29"/>
  <c r="G68" i="29"/>
  <c r="M67" i="29"/>
  <c r="L67" i="29"/>
  <c r="K67" i="29"/>
  <c r="J67" i="29"/>
  <c r="I67" i="29"/>
  <c r="H67" i="29"/>
  <c r="G67" i="29"/>
  <c r="M66" i="29"/>
  <c r="L66" i="29"/>
  <c r="K66" i="29"/>
  <c r="J66" i="29"/>
  <c r="I66" i="29"/>
  <c r="H66" i="29"/>
  <c r="G66" i="29"/>
  <c r="M65" i="29"/>
  <c r="L65" i="29"/>
  <c r="K65" i="29"/>
  <c r="J65" i="29"/>
  <c r="I65" i="29"/>
  <c r="H65" i="29"/>
  <c r="G65" i="29"/>
  <c r="M64" i="29"/>
  <c r="L64" i="29"/>
  <c r="K64" i="29"/>
  <c r="J64" i="29"/>
  <c r="I64" i="29"/>
  <c r="H64" i="29"/>
  <c r="G64" i="29"/>
  <c r="M63" i="29"/>
  <c r="L63" i="29"/>
  <c r="K63" i="29"/>
  <c r="J63" i="29"/>
  <c r="I63" i="29"/>
  <c r="H63" i="29"/>
  <c r="G63" i="29"/>
  <c r="M62" i="29"/>
  <c r="L62" i="29"/>
  <c r="K62" i="29"/>
  <c r="J62" i="29"/>
  <c r="I62" i="29"/>
  <c r="H62" i="29"/>
  <c r="G62" i="29"/>
  <c r="M61" i="29"/>
  <c r="L61" i="29"/>
  <c r="K61" i="29"/>
  <c r="J61" i="29"/>
  <c r="I61" i="29"/>
  <c r="H61" i="29"/>
  <c r="G61" i="29"/>
  <c r="M60" i="29"/>
  <c r="L60" i="29"/>
  <c r="K60" i="29"/>
  <c r="J60" i="29"/>
  <c r="I60" i="29"/>
  <c r="H60" i="29"/>
  <c r="G60" i="29"/>
  <c r="M59" i="29"/>
  <c r="L59" i="29"/>
  <c r="K59" i="29"/>
  <c r="J59" i="29"/>
  <c r="I59" i="29"/>
  <c r="H59" i="29"/>
  <c r="G59" i="29"/>
  <c r="M58" i="29"/>
  <c r="L58" i="29"/>
  <c r="K58" i="29"/>
  <c r="J58" i="29"/>
  <c r="I58" i="29"/>
  <c r="H58" i="29"/>
  <c r="G58" i="29"/>
  <c r="M57" i="29"/>
  <c r="L57" i="29"/>
  <c r="K57" i="29"/>
  <c r="J57" i="29"/>
  <c r="I57" i="29"/>
  <c r="H57" i="29"/>
  <c r="G57" i="29"/>
  <c r="M56" i="29"/>
  <c r="L56" i="29"/>
  <c r="K56" i="29"/>
  <c r="J56" i="29"/>
  <c r="I56" i="29"/>
  <c r="H56" i="29"/>
  <c r="G56" i="29"/>
  <c r="M55" i="29"/>
  <c r="L55" i="29"/>
  <c r="K55" i="29"/>
  <c r="J55" i="29"/>
  <c r="I55" i="29"/>
  <c r="H55" i="29"/>
  <c r="G55" i="29"/>
  <c r="M54" i="29"/>
  <c r="L54" i="29"/>
  <c r="K54" i="29"/>
  <c r="J54" i="29"/>
  <c r="I54" i="29"/>
  <c r="H54" i="29"/>
  <c r="G54" i="29"/>
  <c r="M53" i="29"/>
  <c r="L53" i="29"/>
  <c r="K53" i="29"/>
  <c r="J53" i="29"/>
  <c r="I53" i="29"/>
  <c r="H53" i="29"/>
  <c r="G53" i="29"/>
  <c r="M52" i="29"/>
  <c r="L52" i="29"/>
  <c r="K52" i="29"/>
  <c r="J52" i="29"/>
  <c r="I52" i="29"/>
  <c r="H52" i="29"/>
  <c r="G52" i="29"/>
  <c r="M51" i="29"/>
  <c r="L51" i="29"/>
  <c r="K51" i="29"/>
  <c r="J51" i="29"/>
  <c r="I51" i="29"/>
  <c r="H51" i="29"/>
  <c r="G51" i="29"/>
  <c r="M50" i="29"/>
  <c r="L50" i="29"/>
  <c r="K50" i="29"/>
  <c r="J50" i="29"/>
  <c r="I50" i="29"/>
  <c r="H50" i="29"/>
  <c r="G50" i="29"/>
  <c r="M49" i="29"/>
  <c r="L49" i="29"/>
  <c r="K49" i="29"/>
  <c r="J49" i="29"/>
  <c r="I49" i="29"/>
  <c r="H49" i="29"/>
  <c r="G49" i="29"/>
  <c r="M48" i="29"/>
  <c r="L48" i="29"/>
  <c r="K48" i="29"/>
  <c r="J48" i="29"/>
  <c r="I48" i="29"/>
  <c r="H48" i="29"/>
  <c r="G48" i="29"/>
  <c r="M47" i="29"/>
  <c r="L47" i="29"/>
  <c r="K47" i="29"/>
  <c r="J47" i="29"/>
  <c r="I47" i="29"/>
  <c r="H47" i="29"/>
  <c r="G47" i="29"/>
  <c r="M46" i="29"/>
  <c r="L46" i="29"/>
  <c r="K46" i="29"/>
  <c r="J46" i="29"/>
  <c r="I46" i="29"/>
  <c r="H46" i="29"/>
  <c r="G46" i="29"/>
  <c r="M45" i="29"/>
  <c r="L45" i="29"/>
  <c r="K45" i="29"/>
  <c r="J45" i="29"/>
  <c r="I45" i="29"/>
  <c r="H45" i="29"/>
  <c r="G45" i="29"/>
  <c r="M44" i="29"/>
  <c r="L44" i="29"/>
  <c r="K44" i="29"/>
  <c r="J44" i="29"/>
  <c r="I44" i="29"/>
  <c r="H44" i="29"/>
  <c r="G44" i="29"/>
  <c r="M43" i="29"/>
  <c r="L43" i="29"/>
  <c r="K43" i="29"/>
  <c r="J43" i="29"/>
  <c r="I43" i="29"/>
  <c r="H43" i="29"/>
  <c r="G43" i="29"/>
  <c r="M42" i="29"/>
  <c r="L42" i="29"/>
  <c r="K42" i="29"/>
  <c r="J42" i="29"/>
  <c r="I42" i="29"/>
  <c r="H42" i="29"/>
  <c r="G42" i="29"/>
  <c r="M41" i="29"/>
  <c r="L41" i="29"/>
  <c r="K41" i="29"/>
  <c r="J41" i="29"/>
  <c r="I41" i="29"/>
  <c r="H41" i="29"/>
  <c r="G41" i="29"/>
  <c r="M40" i="29"/>
  <c r="L40" i="29"/>
  <c r="K40" i="29"/>
  <c r="J40" i="29"/>
  <c r="I40" i="29"/>
  <c r="H40" i="29"/>
  <c r="G40" i="29"/>
  <c r="M39" i="29"/>
  <c r="L39" i="29"/>
  <c r="K39" i="29"/>
  <c r="J39" i="29"/>
  <c r="I39" i="29"/>
  <c r="H39" i="29"/>
  <c r="G39" i="29"/>
  <c r="M38" i="29"/>
  <c r="L38" i="29"/>
  <c r="K38" i="29"/>
  <c r="J38" i="29"/>
  <c r="I38" i="29"/>
  <c r="H38" i="29"/>
  <c r="G38" i="29"/>
  <c r="M37" i="29"/>
  <c r="L37" i="29"/>
  <c r="K37" i="29"/>
  <c r="J37" i="29"/>
  <c r="I37" i="29"/>
  <c r="H37" i="29"/>
  <c r="G37" i="29"/>
  <c r="M36" i="29"/>
  <c r="L36" i="29"/>
  <c r="K36" i="29"/>
  <c r="J36" i="29"/>
  <c r="I36" i="29"/>
  <c r="H36" i="29"/>
  <c r="G36" i="29"/>
  <c r="M35" i="29"/>
  <c r="L35" i="29"/>
  <c r="K35" i="29"/>
  <c r="J35" i="29"/>
  <c r="I35" i="29"/>
  <c r="H35" i="29"/>
  <c r="G35" i="29"/>
  <c r="M34" i="29"/>
  <c r="L34" i="29"/>
  <c r="K34" i="29"/>
  <c r="J34" i="29"/>
  <c r="I34" i="29"/>
  <c r="H34" i="29"/>
  <c r="G34" i="29"/>
  <c r="M33" i="29"/>
  <c r="L33" i="29"/>
  <c r="K33" i="29"/>
  <c r="J33" i="29"/>
  <c r="I33" i="29"/>
  <c r="H33" i="29"/>
  <c r="G33" i="29"/>
  <c r="M32" i="29"/>
  <c r="L32" i="29"/>
  <c r="K32" i="29"/>
  <c r="J32" i="29"/>
  <c r="I32" i="29"/>
  <c r="H32" i="29"/>
  <c r="G32" i="29"/>
  <c r="M31" i="29"/>
  <c r="L31" i="29"/>
  <c r="K31" i="29"/>
  <c r="J31" i="29"/>
  <c r="I31" i="29"/>
  <c r="H31" i="29"/>
  <c r="G31" i="29"/>
  <c r="M30" i="29"/>
  <c r="L30" i="29"/>
  <c r="K30" i="29"/>
  <c r="J30" i="29"/>
  <c r="I30" i="29"/>
  <c r="H30" i="29"/>
  <c r="G30" i="29"/>
  <c r="M29" i="29"/>
  <c r="L29" i="29"/>
  <c r="K29" i="29"/>
  <c r="J29" i="29"/>
  <c r="I29" i="29"/>
  <c r="H29" i="29"/>
  <c r="G29" i="29"/>
  <c r="M28" i="29"/>
  <c r="L28" i="29"/>
  <c r="K28" i="29"/>
  <c r="J28" i="29"/>
  <c r="I28" i="29"/>
  <c r="H28" i="29"/>
  <c r="G28" i="29"/>
  <c r="M27" i="29"/>
  <c r="L27" i="29"/>
  <c r="K27" i="29"/>
  <c r="J27" i="29"/>
  <c r="I27" i="29"/>
  <c r="H27" i="29"/>
  <c r="G27" i="29"/>
  <c r="M26" i="29"/>
  <c r="L26" i="29"/>
  <c r="K26" i="29"/>
  <c r="J26" i="29"/>
  <c r="I26" i="29"/>
  <c r="H26" i="29"/>
  <c r="G26" i="29"/>
  <c r="M25" i="29"/>
  <c r="L25" i="29"/>
  <c r="K25" i="29"/>
  <c r="J25" i="29"/>
  <c r="I25" i="29"/>
  <c r="H25" i="29"/>
  <c r="G25" i="29"/>
  <c r="M24" i="29"/>
  <c r="L24" i="29"/>
  <c r="K24" i="29"/>
  <c r="J24" i="29"/>
  <c r="I24" i="29"/>
  <c r="H24" i="29"/>
  <c r="G24" i="29"/>
  <c r="M23" i="29"/>
  <c r="L23" i="29"/>
  <c r="K23" i="29"/>
  <c r="J23" i="29"/>
  <c r="I23" i="29"/>
  <c r="H23" i="29"/>
  <c r="G23" i="29"/>
  <c r="M22" i="29"/>
  <c r="L22" i="29"/>
  <c r="K22" i="29"/>
  <c r="J22" i="29"/>
  <c r="I22" i="29"/>
  <c r="H22" i="29"/>
  <c r="G22" i="29"/>
  <c r="M21" i="29"/>
  <c r="L21" i="29"/>
  <c r="K21" i="29"/>
  <c r="J21" i="29"/>
  <c r="I21" i="29"/>
  <c r="H21" i="29"/>
  <c r="G21" i="29"/>
  <c r="M20" i="29"/>
  <c r="L20" i="29"/>
  <c r="K20" i="29"/>
  <c r="J20" i="29"/>
  <c r="I20" i="29"/>
  <c r="H20" i="29"/>
  <c r="G20" i="29"/>
  <c r="M19" i="29"/>
  <c r="L19" i="29"/>
  <c r="K19" i="29"/>
  <c r="J19" i="29"/>
  <c r="I19" i="29"/>
  <c r="H19" i="29"/>
  <c r="G19" i="29"/>
  <c r="M18" i="29"/>
  <c r="L18" i="29"/>
  <c r="K18" i="29"/>
  <c r="J18" i="29"/>
  <c r="I18" i="29"/>
  <c r="H18" i="29"/>
  <c r="G18" i="29"/>
  <c r="M16" i="29"/>
  <c r="L16" i="29"/>
  <c r="K16" i="29"/>
  <c r="J16" i="29"/>
  <c r="I16" i="29"/>
  <c r="H16" i="29"/>
  <c r="G16" i="29"/>
  <c r="M15" i="29"/>
  <c r="L15" i="29"/>
  <c r="K15" i="29"/>
  <c r="J15" i="29"/>
  <c r="I15" i="29"/>
  <c r="H15" i="29"/>
  <c r="G15" i="29"/>
  <c r="M14" i="29"/>
  <c r="L14" i="29"/>
  <c r="K14" i="29"/>
  <c r="J14" i="29"/>
  <c r="I14" i="29"/>
  <c r="H14" i="29"/>
  <c r="G14" i="29"/>
  <c r="M13" i="29"/>
  <c r="L13" i="29"/>
  <c r="K13" i="29"/>
  <c r="J13" i="29"/>
  <c r="I13" i="29"/>
  <c r="H13" i="29"/>
  <c r="G13" i="29"/>
  <c r="M12" i="29"/>
  <c r="L12" i="29"/>
  <c r="K12" i="29"/>
  <c r="J12" i="29"/>
  <c r="I12" i="29"/>
  <c r="H12" i="29"/>
  <c r="G12" i="29"/>
  <c r="M11" i="29"/>
  <c r="L11" i="29"/>
  <c r="K11" i="29"/>
  <c r="J11" i="29"/>
  <c r="I11" i="29"/>
  <c r="H11" i="29"/>
  <c r="G11" i="29"/>
  <c r="M10" i="29"/>
  <c r="L10" i="29"/>
  <c r="K10" i="29"/>
  <c r="J10" i="29"/>
  <c r="I10" i="29"/>
  <c r="H10" i="29"/>
  <c r="G10" i="29"/>
  <c r="M9" i="29"/>
  <c r="L9" i="29"/>
  <c r="K9" i="29"/>
  <c r="J9" i="29"/>
  <c r="I9" i="29"/>
  <c r="H9" i="29"/>
  <c r="G9" i="29"/>
  <c r="M8" i="29"/>
  <c r="L8" i="29"/>
  <c r="K8" i="29"/>
  <c r="J8" i="29"/>
  <c r="I8" i="29"/>
  <c r="H8" i="29"/>
  <c r="G8" i="29"/>
  <c r="M7" i="29"/>
  <c r="L7" i="29"/>
  <c r="K7" i="29"/>
  <c r="J7" i="29"/>
  <c r="I7" i="29"/>
  <c r="H7" i="29"/>
  <c r="G7" i="29"/>
  <c r="M6" i="29"/>
  <c r="L6" i="29"/>
  <c r="K6" i="29"/>
  <c r="J6" i="29"/>
  <c r="I6" i="29"/>
  <c r="H6" i="29"/>
  <c r="G6" i="29"/>
  <c r="M5" i="29"/>
  <c r="L5" i="29"/>
  <c r="K5" i="29"/>
  <c r="J5" i="29"/>
  <c r="I5" i="29"/>
  <c r="H5" i="29"/>
  <c r="G5" i="29"/>
  <c r="M4" i="29"/>
  <c r="L4" i="29"/>
  <c r="K4" i="29"/>
  <c r="J4" i="29"/>
  <c r="I4" i="29"/>
  <c r="H4" i="29"/>
  <c r="G4" i="29"/>
  <c r="M3" i="29"/>
  <c r="L3" i="29"/>
  <c r="K3" i="29"/>
  <c r="J3" i="29"/>
  <c r="I3" i="29"/>
  <c r="H3" i="29"/>
  <c r="G3" i="29"/>
  <c r="M2" i="29"/>
  <c r="L2" i="29"/>
  <c r="K2" i="29"/>
  <c r="J2" i="29"/>
  <c r="I2" i="29"/>
  <c r="H2" i="29"/>
  <c r="Z89" i="75"/>
  <c r="Z84" i="75"/>
  <c r="Z81" i="75"/>
  <c r="Z79" i="75"/>
  <c r="Z78" i="75"/>
  <c r="Z73" i="75"/>
  <c r="Z72" i="75"/>
  <c r="Z71" i="75"/>
  <c r="Z70" i="75"/>
  <c r="Z68" i="75"/>
  <c r="Z67" i="75"/>
  <c r="Z65" i="75"/>
  <c r="Z64" i="75"/>
  <c r="Z63" i="75"/>
  <c r="Z62" i="75"/>
  <c r="Z60" i="75"/>
  <c r="Z59" i="75"/>
  <c r="Z58" i="75"/>
  <c r="Z57" i="75"/>
  <c r="Z56" i="75"/>
  <c r="Z55" i="75"/>
  <c r="Z54" i="75"/>
  <c r="Z53" i="75"/>
  <c r="Z51" i="75"/>
  <c r="Z50" i="75"/>
  <c r="Z49" i="75"/>
  <c r="Z48" i="75"/>
  <c r="Z47" i="75"/>
  <c r="Z46" i="75"/>
  <c r="Z45" i="75"/>
  <c r="Z41" i="75"/>
  <c r="Z40" i="75"/>
  <c r="Z39" i="75"/>
  <c r="Z35" i="75"/>
  <c r="Z34" i="75"/>
  <c r="Z33" i="75"/>
  <c r="Z32" i="75"/>
  <c r="Z31" i="75"/>
  <c r="Z30" i="75"/>
  <c r="Z29" i="75"/>
  <c r="Z28" i="75"/>
  <c r="Z27" i="75"/>
  <c r="Z26" i="75"/>
  <c r="Z25" i="75"/>
  <c r="Z23" i="75"/>
  <c r="Z22" i="75"/>
  <c r="Z21" i="75"/>
  <c r="Z19" i="75"/>
  <c r="Z15" i="75"/>
  <c r="Z13" i="75"/>
  <c r="Z12" i="75"/>
  <c r="Z11" i="75"/>
  <c r="Z10" i="75"/>
  <c r="Z7" i="75"/>
  <c r="Z5" i="75"/>
  <c r="Z4" i="75"/>
  <c r="L17" i="24"/>
  <c r="K17" i="24"/>
  <c r="J17" i="24"/>
  <c r="I17" i="24"/>
  <c r="H17" i="24"/>
  <c r="G17" i="24"/>
  <c r="N91" i="45"/>
  <c r="M91" i="45"/>
  <c r="L91" i="45"/>
  <c r="K91" i="45"/>
  <c r="J91" i="45"/>
  <c r="I91" i="45"/>
  <c r="H91" i="45"/>
  <c r="G91" i="45"/>
  <c r="N90" i="45"/>
  <c r="M90" i="45"/>
  <c r="M90" i="46" s="1"/>
  <c r="L90" i="45"/>
  <c r="K90" i="45"/>
  <c r="J90" i="45"/>
  <c r="I90" i="45"/>
  <c r="I90" i="46" s="1"/>
  <c r="H90" i="45"/>
  <c r="G90" i="45"/>
  <c r="N89" i="45"/>
  <c r="M89" i="45"/>
  <c r="L89" i="45"/>
  <c r="K89" i="45"/>
  <c r="J89" i="45"/>
  <c r="I89" i="45"/>
  <c r="H89" i="45"/>
  <c r="G89" i="45"/>
  <c r="N88" i="45"/>
  <c r="M88" i="45"/>
  <c r="L88" i="45"/>
  <c r="K88" i="45"/>
  <c r="J88" i="45"/>
  <c r="I88" i="45"/>
  <c r="H88" i="45"/>
  <c r="G88" i="45"/>
  <c r="N87" i="45"/>
  <c r="M87" i="45"/>
  <c r="L87" i="45"/>
  <c r="K87" i="45"/>
  <c r="J87" i="45"/>
  <c r="I87" i="45"/>
  <c r="H87" i="45"/>
  <c r="G87" i="45"/>
  <c r="N86" i="45"/>
  <c r="M86" i="45"/>
  <c r="L86" i="45"/>
  <c r="K86" i="45"/>
  <c r="J86" i="45"/>
  <c r="I86" i="45"/>
  <c r="H86" i="45"/>
  <c r="G86" i="45"/>
  <c r="N85" i="45"/>
  <c r="M85" i="45"/>
  <c r="M85" i="46" s="1"/>
  <c r="L85" i="45"/>
  <c r="K85" i="45"/>
  <c r="J85" i="45"/>
  <c r="I85" i="45"/>
  <c r="I85" i="46" s="1"/>
  <c r="H85" i="45"/>
  <c r="G85" i="45"/>
  <c r="N84" i="45"/>
  <c r="M84" i="45"/>
  <c r="M84" i="46" s="1"/>
  <c r="L84" i="45"/>
  <c r="K84" i="45"/>
  <c r="J84" i="45"/>
  <c r="I84" i="45"/>
  <c r="H84" i="45"/>
  <c r="G84" i="45"/>
  <c r="N83" i="45"/>
  <c r="M83" i="45"/>
  <c r="L83" i="45"/>
  <c r="K83" i="45"/>
  <c r="J83" i="45"/>
  <c r="I83" i="45"/>
  <c r="H83" i="45"/>
  <c r="G83" i="45"/>
  <c r="N82" i="45"/>
  <c r="M82" i="45"/>
  <c r="L82" i="45"/>
  <c r="K82" i="45"/>
  <c r="J82" i="45"/>
  <c r="I82" i="45"/>
  <c r="H82" i="45"/>
  <c r="G82" i="45"/>
  <c r="N81" i="45"/>
  <c r="M81" i="45"/>
  <c r="L81" i="45"/>
  <c r="K81" i="45"/>
  <c r="J81" i="45"/>
  <c r="I81" i="45"/>
  <c r="H81" i="45"/>
  <c r="N80" i="45"/>
  <c r="M80" i="45"/>
  <c r="L80" i="45"/>
  <c r="K80" i="45"/>
  <c r="J80" i="45"/>
  <c r="I80" i="45"/>
  <c r="H80" i="45"/>
  <c r="G80" i="45"/>
  <c r="N79" i="45"/>
  <c r="M79" i="45"/>
  <c r="L79" i="45"/>
  <c r="K79" i="45"/>
  <c r="J79" i="45"/>
  <c r="I79" i="45"/>
  <c r="H79" i="45"/>
  <c r="G79" i="45"/>
  <c r="N78" i="45"/>
  <c r="M78" i="45"/>
  <c r="L78" i="45"/>
  <c r="K78" i="45"/>
  <c r="J78" i="45"/>
  <c r="I78" i="45"/>
  <c r="H78" i="45"/>
  <c r="H78" i="46" s="1"/>
  <c r="G78" i="45"/>
  <c r="N77" i="45"/>
  <c r="M77" i="45"/>
  <c r="L77" i="45"/>
  <c r="K77" i="45"/>
  <c r="J77" i="45"/>
  <c r="I77" i="45"/>
  <c r="H77" i="45"/>
  <c r="G77" i="45"/>
  <c r="N76" i="45"/>
  <c r="M76" i="45"/>
  <c r="L76" i="45"/>
  <c r="K76" i="45"/>
  <c r="J76" i="45"/>
  <c r="I76" i="45"/>
  <c r="H76" i="45"/>
  <c r="N75" i="45"/>
  <c r="M75" i="45"/>
  <c r="L75" i="45"/>
  <c r="K75" i="45"/>
  <c r="J75" i="45"/>
  <c r="I75" i="45"/>
  <c r="H75" i="45"/>
  <c r="G75" i="45"/>
  <c r="N74" i="45"/>
  <c r="M74" i="45"/>
  <c r="L74" i="45"/>
  <c r="K74" i="45"/>
  <c r="K74" i="46" s="1"/>
  <c r="J74" i="45"/>
  <c r="I74" i="45"/>
  <c r="H74" i="45"/>
  <c r="G74" i="45"/>
  <c r="G74" i="46" s="1"/>
  <c r="M73" i="45"/>
  <c r="L73" i="45"/>
  <c r="K73" i="45"/>
  <c r="J73" i="45"/>
  <c r="J73" i="46" s="1"/>
  <c r="I73" i="45"/>
  <c r="H73" i="45"/>
  <c r="G73" i="45"/>
  <c r="N72" i="45"/>
  <c r="M72" i="45"/>
  <c r="L72" i="45"/>
  <c r="K72" i="45"/>
  <c r="J72" i="45"/>
  <c r="I72" i="45"/>
  <c r="H72" i="45"/>
  <c r="G72" i="45"/>
  <c r="N71" i="45"/>
  <c r="M71" i="45"/>
  <c r="L71" i="45"/>
  <c r="K71" i="45"/>
  <c r="J71" i="45"/>
  <c r="I71" i="45"/>
  <c r="H71" i="45"/>
  <c r="G71" i="45"/>
  <c r="N70" i="45"/>
  <c r="M70" i="45"/>
  <c r="L70" i="45"/>
  <c r="K70" i="45"/>
  <c r="J70" i="45"/>
  <c r="I70" i="45"/>
  <c r="H70" i="45"/>
  <c r="G70" i="45"/>
  <c r="N69" i="45"/>
  <c r="M69" i="45"/>
  <c r="L69" i="45"/>
  <c r="K69" i="45"/>
  <c r="J69" i="45"/>
  <c r="I69" i="45"/>
  <c r="H69" i="45"/>
  <c r="G69" i="45"/>
  <c r="N68" i="45"/>
  <c r="M68" i="45"/>
  <c r="L68" i="45"/>
  <c r="K68" i="45"/>
  <c r="J68" i="45"/>
  <c r="I68" i="45"/>
  <c r="H68" i="45"/>
  <c r="G68" i="45"/>
  <c r="N67" i="45"/>
  <c r="M67" i="45"/>
  <c r="L67" i="45"/>
  <c r="K67" i="45"/>
  <c r="J67" i="45"/>
  <c r="J67" i="46" s="1"/>
  <c r="I67" i="45"/>
  <c r="H67" i="45"/>
  <c r="G67" i="45"/>
  <c r="N66" i="45"/>
  <c r="M66" i="45"/>
  <c r="L66" i="45"/>
  <c r="K66" i="45"/>
  <c r="J66" i="45"/>
  <c r="I66" i="45"/>
  <c r="H66" i="45"/>
  <c r="N65" i="45"/>
  <c r="M65" i="45"/>
  <c r="L65" i="45"/>
  <c r="K65" i="45"/>
  <c r="J65" i="45"/>
  <c r="I65" i="45"/>
  <c r="N64" i="45"/>
  <c r="M64" i="45"/>
  <c r="L64" i="45"/>
  <c r="K64" i="45"/>
  <c r="J64" i="45"/>
  <c r="I64" i="45"/>
  <c r="H64" i="45"/>
  <c r="G64" i="45"/>
  <c r="N63" i="45"/>
  <c r="M63" i="45"/>
  <c r="L63" i="45"/>
  <c r="K63" i="45"/>
  <c r="J63" i="45"/>
  <c r="I63" i="45"/>
  <c r="H63" i="45"/>
  <c r="G63" i="45"/>
  <c r="M62" i="45"/>
  <c r="L62" i="45"/>
  <c r="K62" i="45"/>
  <c r="J62" i="45"/>
  <c r="I62" i="45"/>
  <c r="N61" i="45"/>
  <c r="M61" i="45"/>
  <c r="L61" i="45"/>
  <c r="K61" i="45"/>
  <c r="J61" i="45"/>
  <c r="I61" i="45"/>
  <c r="H61" i="45"/>
  <c r="G61" i="45"/>
  <c r="N60" i="45"/>
  <c r="M60" i="45"/>
  <c r="L60" i="45"/>
  <c r="K60" i="45"/>
  <c r="J60" i="45"/>
  <c r="I60" i="45"/>
  <c r="H60" i="45"/>
  <c r="G60" i="45"/>
  <c r="N59" i="45"/>
  <c r="M59" i="45"/>
  <c r="L59" i="45"/>
  <c r="K59" i="45"/>
  <c r="J59" i="45"/>
  <c r="I59" i="45"/>
  <c r="N58" i="45"/>
  <c r="M58" i="45"/>
  <c r="L58" i="45"/>
  <c r="K58" i="45"/>
  <c r="J58" i="45"/>
  <c r="I58" i="45"/>
  <c r="H58" i="45"/>
  <c r="G58" i="45"/>
  <c r="N57" i="45"/>
  <c r="M57" i="45"/>
  <c r="L57" i="45"/>
  <c r="K57" i="45"/>
  <c r="J57" i="45"/>
  <c r="I57" i="45"/>
  <c r="H57" i="45"/>
  <c r="G57" i="45"/>
  <c r="M56" i="45"/>
  <c r="L56" i="45"/>
  <c r="K56" i="45"/>
  <c r="J56" i="45"/>
  <c r="I56" i="45"/>
  <c r="H56" i="45"/>
  <c r="G56" i="45"/>
  <c r="M55" i="45"/>
  <c r="L55" i="45"/>
  <c r="L55" i="46" s="1"/>
  <c r="K55" i="45"/>
  <c r="J55" i="45"/>
  <c r="I55" i="45"/>
  <c r="H55" i="45"/>
  <c r="G55" i="45"/>
  <c r="M54" i="45"/>
  <c r="L54" i="45"/>
  <c r="K54" i="45"/>
  <c r="J54" i="45"/>
  <c r="I54" i="45"/>
  <c r="H54" i="45"/>
  <c r="G54" i="45"/>
  <c r="N53" i="45"/>
  <c r="M53" i="45"/>
  <c r="L53" i="45"/>
  <c r="K53" i="45"/>
  <c r="J53" i="45"/>
  <c r="I53" i="45"/>
  <c r="H53" i="45"/>
  <c r="G53" i="45"/>
  <c r="N52" i="45"/>
  <c r="M52" i="45"/>
  <c r="L52" i="45"/>
  <c r="K52" i="45"/>
  <c r="J52" i="45"/>
  <c r="I52" i="45"/>
  <c r="H52" i="45"/>
  <c r="G52" i="45"/>
  <c r="N51" i="45"/>
  <c r="M51" i="45"/>
  <c r="L51" i="45"/>
  <c r="K51" i="45"/>
  <c r="J51" i="45"/>
  <c r="I51" i="45"/>
  <c r="H51" i="45"/>
  <c r="G51" i="45"/>
  <c r="N50" i="45"/>
  <c r="M50" i="45"/>
  <c r="L50" i="45"/>
  <c r="K50" i="45"/>
  <c r="J50" i="45"/>
  <c r="I50" i="45"/>
  <c r="H50" i="45"/>
  <c r="G50" i="45"/>
  <c r="N49" i="45"/>
  <c r="M49" i="45"/>
  <c r="L49" i="45"/>
  <c r="K49" i="45"/>
  <c r="J49" i="45"/>
  <c r="N48" i="45"/>
  <c r="M48" i="45"/>
  <c r="L48" i="45"/>
  <c r="K48" i="45"/>
  <c r="J48" i="45"/>
  <c r="I48" i="45"/>
  <c r="N47" i="45"/>
  <c r="M47" i="45"/>
  <c r="L47" i="45"/>
  <c r="K47" i="45"/>
  <c r="J47" i="45"/>
  <c r="I47" i="45"/>
  <c r="H47" i="45"/>
  <c r="G47" i="45"/>
  <c r="N46" i="45"/>
  <c r="M46" i="45"/>
  <c r="L46" i="45"/>
  <c r="K46" i="45"/>
  <c r="J46" i="45"/>
  <c r="I46" i="45"/>
  <c r="H46" i="45"/>
  <c r="G46" i="45"/>
  <c r="N45" i="45"/>
  <c r="M45" i="45"/>
  <c r="L45" i="45"/>
  <c r="K45" i="45"/>
  <c r="J45" i="45"/>
  <c r="I45" i="45"/>
  <c r="H45" i="45"/>
  <c r="G45" i="45"/>
  <c r="N44" i="45"/>
  <c r="M44" i="45"/>
  <c r="L44" i="45"/>
  <c r="K44" i="45"/>
  <c r="J44" i="45"/>
  <c r="I44" i="45"/>
  <c r="H44" i="45"/>
  <c r="G44" i="45"/>
  <c r="N43" i="45"/>
  <c r="M43" i="45"/>
  <c r="L43" i="45"/>
  <c r="K43" i="45"/>
  <c r="J43" i="45"/>
  <c r="I43" i="45"/>
  <c r="H43" i="45"/>
  <c r="G43" i="45"/>
  <c r="M42" i="45"/>
  <c r="L42" i="45"/>
  <c r="K42" i="45"/>
  <c r="J42" i="45"/>
  <c r="I42" i="45"/>
  <c r="H42" i="45"/>
  <c r="G42" i="45"/>
  <c r="N41" i="45"/>
  <c r="M41" i="45"/>
  <c r="L41" i="45"/>
  <c r="K41" i="45"/>
  <c r="J41" i="45"/>
  <c r="I41" i="45"/>
  <c r="H41" i="45"/>
  <c r="G41" i="45"/>
  <c r="N40" i="45"/>
  <c r="M40" i="45"/>
  <c r="L40" i="45"/>
  <c r="K40" i="45"/>
  <c r="J40" i="45"/>
  <c r="I40" i="45"/>
  <c r="H40" i="45"/>
  <c r="G40" i="45"/>
  <c r="N39" i="45"/>
  <c r="M39" i="45"/>
  <c r="L39" i="45"/>
  <c r="K39" i="45"/>
  <c r="J39" i="45"/>
  <c r="I39" i="45"/>
  <c r="H39" i="45"/>
  <c r="G39" i="45"/>
  <c r="M38" i="45"/>
  <c r="L38" i="45"/>
  <c r="K38" i="45"/>
  <c r="J38" i="45"/>
  <c r="I38" i="45"/>
  <c r="H38" i="45"/>
  <c r="N37" i="45"/>
  <c r="M37" i="45"/>
  <c r="L37" i="45"/>
  <c r="K37" i="45"/>
  <c r="J37" i="45"/>
  <c r="I37" i="45"/>
  <c r="H37" i="45"/>
  <c r="N36" i="45"/>
  <c r="M36" i="45"/>
  <c r="L36" i="45"/>
  <c r="K36" i="45"/>
  <c r="J36" i="45"/>
  <c r="I36" i="45"/>
  <c r="H36" i="45"/>
  <c r="G36" i="45"/>
  <c r="N35" i="45"/>
  <c r="M35" i="45"/>
  <c r="L35" i="45"/>
  <c r="K35" i="45"/>
  <c r="J35" i="45"/>
  <c r="I35" i="45"/>
  <c r="H35" i="45"/>
  <c r="G35" i="45"/>
  <c r="N34" i="45"/>
  <c r="M34" i="45"/>
  <c r="L34" i="45"/>
  <c r="K34" i="45"/>
  <c r="J34" i="45"/>
  <c r="I34" i="45"/>
  <c r="N33" i="45"/>
  <c r="M33" i="45"/>
  <c r="L33" i="45"/>
  <c r="K33" i="45"/>
  <c r="J33" i="45"/>
  <c r="I33" i="45"/>
  <c r="H33" i="45"/>
  <c r="G33" i="45"/>
  <c r="N32" i="45"/>
  <c r="M32" i="45"/>
  <c r="L32" i="45"/>
  <c r="K32" i="45"/>
  <c r="J32" i="45"/>
  <c r="I32" i="45"/>
  <c r="H32" i="45"/>
  <c r="G32" i="45"/>
  <c r="N31" i="45"/>
  <c r="M31" i="45"/>
  <c r="L31" i="45"/>
  <c r="K31" i="45"/>
  <c r="J31" i="45"/>
  <c r="I31" i="45"/>
  <c r="H31" i="45"/>
  <c r="G31" i="45"/>
  <c r="N30" i="45"/>
  <c r="M30" i="45"/>
  <c r="L30" i="45"/>
  <c r="K30" i="45"/>
  <c r="J30" i="45"/>
  <c r="I30" i="45"/>
  <c r="H30" i="45"/>
  <c r="G30" i="45"/>
  <c r="N29" i="45"/>
  <c r="M29" i="45"/>
  <c r="L29" i="45"/>
  <c r="K29" i="45"/>
  <c r="J29" i="45"/>
  <c r="I29" i="45"/>
  <c r="H29" i="45"/>
  <c r="G29" i="45"/>
  <c r="N28" i="45"/>
  <c r="M28" i="45"/>
  <c r="L28" i="45"/>
  <c r="K28" i="45"/>
  <c r="J28" i="45"/>
  <c r="N27" i="45"/>
  <c r="M27" i="45"/>
  <c r="L27" i="45"/>
  <c r="K27" i="45"/>
  <c r="J27" i="45"/>
  <c r="I27" i="45"/>
  <c r="H27" i="45"/>
  <c r="G27" i="45"/>
  <c r="N26" i="45"/>
  <c r="M26" i="45"/>
  <c r="L26" i="45"/>
  <c r="K26" i="45"/>
  <c r="J26" i="45"/>
  <c r="I26" i="45"/>
  <c r="H26" i="45"/>
  <c r="G26" i="45"/>
  <c r="M25" i="45"/>
  <c r="L25" i="45"/>
  <c r="K25" i="45"/>
  <c r="J25" i="45"/>
  <c r="I25" i="45"/>
  <c r="H25" i="45"/>
  <c r="G25" i="45"/>
  <c r="N24" i="45"/>
  <c r="M24" i="45"/>
  <c r="L24" i="45"/>
  <c r="K24" i="45"/>
  <c r="J24" i="45"/>
  <c r="I24" i="45"/>
  <c r="H24" i="45"/>
  <c r="G24" i="45"/>
  <c r="M23" i="45"/>
  <c r="L23" i="45"/>
  <c r="K23" i="45"/>
  <c r="J23" i="45"/>
  <c r="I23" i="45"/>
  <c r="H23" i="45"/>
  <c r="G23" i="45"/>
  <c r="N22" i="45"/>
  <c r="M22" i="45"/>
  <c r="L22" i="45"/>
  <c r="K22" i="45"/>
  <c r="J22" i="45"/>
  <c r="I22" i="45"/>
  <c r="H22" i="45"/>
  <c r="G22" i="45"/>
  <c r="N21" i="45"/>
  <c r="M21" i="45"/>
  <c r="L21" i="45"/>
  <c r="K21" i="45"/>
  <c r="J21" i="45"/>
  <c r="I21" i="45"/>
  <c r="H21" i="45"/>
  <c r="G21" i="45"/>
  <c r="N20" i="45"/>
  <c r="M20" i="45"/>
  <c r="L20" i="45"/>
  <c r="K20" i="45"/>
  <c r="J20" i="45"/>
  <c r="I20" i="45"/>
  <c r="H20" i="45"/>
  <c r="G20" i="45"/>
  <c r="N19" i="45"/>
  <c r="M19" i="45"/>
  <c r="L19" i="45"/>
  <c r="K19" i="45"/>
  <c r="J19" i="45"/>
  <c r="I19" i="45"/>
  <c r="H19" i="45"/>
  <c r="G19" i="45"/>
  <c r="L18" i="45"/>
  <c r="K18" i="45"/>
  <c r="J18" i="45"/>
  <c r="I18" i="45"/>
  <c r="H18" i="45"/>
  <c r="G18" i="45"/>
  <c r="N17" i="45"/>
  <c r="M17" i="45"/>
  <c r="L17" i="45"/>
  <c r="K17" i="45"/>
  <c r="J17" i="45"/>
  <c r="I17" i="45"/>
  <c r="H17" i="45"/>
  <c r="M16" i="45"/>
  <c r="L16" i="45"/>
  <c r="K16" i="45"/>
  <c r="J16" i="45"/>
  <c r="I16" i="45"/>
  <c r="H16" i="45"/>
  <c r="G16" i="45"/>
  <c r="N15" i="45"/>
  <c r="M15" i="45"/>
  <c r="L15" i="45"/>
  <c r="K15" i="45"/>
  <c r="J15" i="45"/>
  <c r="I15" i="45"/>
  <c r="H15" i="45"/>
  <c r="G15" i="45"/>
  <c r="N14" i="45"/>
  <c r="M14" i="45"/>
  <c r="L14" i="45"/>
  <c r="K14" i="45"/>
  <c r="J14" i="45"/>
  <c r="I14" i="45"/>
  <c r="H14" i="45"/>
  <c r="G14" i="45"/>
  <c r="N13" i="45"/>
  <c r="M13" i="45"/>
  <c r="L13" i="45"/>
  <c r="K13" i="45"/>
  <c r="J13" i="45"/>
  <c r="I13" i="45"/>
  <c r="H13" i="45"/>
  <c r="G13" i="45"/>
  <c r="N12" i="45"/>
  <c r="M12" i="45"/>
  <c r="L12" i="45"/>
  <c r="K12" i="45"/>
  <c r="J12" i="45"/>
  <c r="I12" i="45"/>
  <c r="H12" i="45"/>
  <c r="G12" i="45"/>
  <c r="N11" i="45"/>
  <c r="M11" i="45"/>
  <c r="L11" i="45"/>
  <c r="K11" i="45"/>
  <c r="J11" i="45"/>
  <c r="I11" i="45"/>
  <c r="H11" i="45"/>
  <c r="N10" i="45"/>
  <c r="M10" i="45"/>
  <c r="L10" i="45"/>
  <c r="K10" i="45"/>
  <c r="J10" i="45"/>
  <c r="I10" i="45"/>
  <c r="N9" i="45"/>
  <c r="M9" i="45"/>
  <c r="L9" i="45"/>
  <c r="K9" i="45"/>
  <c r="J9" i="45"/>
  <c r="I9" i="45"/>
  <c r="H9" i="45"/>
  <c r="G9" i="45"/>
  <c r="H8" i="45"/>
  <c r="G8" i="45"/>
  <c r="N7" i="45"/>
  <c r="M7" i="45"/>
  <c r="L7" i="45"/>
  <c r="K7" i="45"/>
  <c r="J7" i="45"/>
  <c r="I7" i="45"/>
  <c r="H7" i="45"/>
  <c r="G7" i="45"/>
  <c r="N6" i="45"/>
  <c r="M6" i="45"/>
  <c r="L6" i="45"/>
  <c r="K6" i="45"/>
  <c r="J6" i="45"/>
  <c r="I6" i="45"/>
  <c r="H6" i="45"/>
  <c r="G6" i="45"/>
  <c r="N5" i="45"/>
  <c r="M5" i="45"/>
  <c r="L5" i="45"/>
  <c r="K5" i="45"/>
  <c r="J5" i="45"/>
  <c r="I5" i="45"/>
  <c r="H5" i="45"/>
  <c r="G5" i="45"/>
  <c r="N4" i="45"/>
  <c r="M4" i="45"/>
  <c r="L4" i="45"/>
  <c r="K4" i="45"/>
  <c r="J4" i="45"/>
  <c r="I4" i="45"/>
  <c r="H4" i="45"/>
  <c r="G4" i="45"/>
  <c r="M3" i="45"/>
  <c r="L3" i="45"/>
  <c r="K3" i="45"/>
  <c r="J3" i="45"/>
  <c r="I3" i="45"/>
  <c r="H3" i="45"/>
  <c r="G3" i="45"/>
  <c r="N2" i="45"/>
  <c r="M2" i="45"/>
  <c r="L2" i="45"/>
  <c r="K2" i="45"/>
  <c r="J2" i="45"/>
  <c r="I2" i="45"/>
  <c r="H2" i="45"/>
  <c r="J69" i="67"/>
  <c r="H86" i="42"/>
  <c r="L73" i="42"/>
  <c r="M65" i="42"/>
  <c r="N91" i="41"/>
  <c r="M91" i="41"/>
  <c r="M91" i="46"/>
  <c r="L91" i="41"/>
  <c r="L91" i="46" s="1"/>
  <c r="K91" i="41"/>
  <c r="K91" i="46"/>
  <c r="J91" i="41"/>
  <c r="J91" i="46" s="1"/>
  <c r="I91" i="41"/>
  <c r="I91" i="46"/>
  <c r="H91" i="41"/>
  <c r="H91" i="46" s="1"/>
  <c r="G91" i="41"/>
  <c r="G91" i="46"/>
  <c r="N90" i="41"/>
  <c r="M90" i="41"/>
  <c r="L90" i="41"/>
  <c r="L90" i="46" s="1"/>
  <c r="K90" i="41"/>
  <c r="K90" i="46"/>
  <c r="J90" i="41"/>
  <c r="J90" i="46" s="1"/>
  <c r="I90" i="41"/>
  <c r="H90" i="41"/>
  <c r="H90" i="46" s="1"/>
  <c r="G90" i="41"/>
  <c r="G90" i="46"/>
  <c r="N89" i="41"/>
  <c r="M89" i="41"/>
  <c r="L89" i="41"/>
  <c r="L89" i="42" s="1"/>
  <c r="K89" i="41"/>
  <c r="J89" i="41"/>
  <c r="J89" i="67"/>
  <c r="I89" i="41"/>
  <c r="H89" i="42" s="1"/>
  <c r="H89" i="41"/>
  <c r="G89" i="41"/>
  <c r="N88" i="41"/>
  <c r="M88" i="41"/>
  <c r="M88" i="46" s="1"/>
  <c r="L88" i="41"/>
  <c r="L88" i="46"/>
  <c r="K88" i="41"/>
  <c r="K88" i="46" s="1"/>
  <c r="J88" i="41"/>
  <c r="J88" i="46"/>
  <c r="I88" i="41"/>
  <c r="I88" i="46" s="1"/>
  <c r="H88" i="41"/>
  <c r="H88" i="46"/>
  <c r="G88" i="41"/>
  <c r="G88" i="46" s="1"/>
  <c r="N87" i="41"/>
  <c r="M87" i="41"/>
  <c r="M87" i="46" s="1"/>
  <c r="L87" i="41"/>
  <c r="L87" i="46"/>
  <c r="K87" i="41"/>
  <c r="K87" i="46" s="1"/>
  <c r="J87" i="41"/>
  <c r="J87" i="46"/>
  <c r="I87" i="41"/>
  <c r="I87" i="46" s="1"/>
  <c r="H87" i="41"/>
  <c r="H87" i="46"/>
  <c r="G87" i="41"/>
  <c r="G87" i="46" s="1"/>
  <c r="N86" i="41"/>
  <c r="N86" i="67"/>
  <c r="M86" i="41"/>
  <c r="L86" i="42" s="1"/>
  <c r="L86" i="41"/>
  <c r="K86" i="41"/>
  <c r="J86" i="41"/>
  <c r="J86" i="46"/>
  <c r="I86" i="41"/>
  <c r="H86" i="41"/>
  <c r="H86" i="67" s="1"/>
  <c r="H86" i="46"/>
  <c r="G86" i="41"/>
  <c r="N85" i="41"/>
  <c r="M85" i="41"/>
  <c r="L85" i="41"/>
  <c r="L85" i="46" s="1"/>
  <c r="K85" i="41"/>
  <c r="K85" i="46"/>
  <c r="J85" i="41"/>
  <c r="J85" i="46" s="1"/>
  <c r="I85" i="41"/>
  <c r="H85" i="41"/>
  <c r="H85" i="46" s="1"/>
  <c r="G85" i="41"/>
  <c r="G85" i="46"/>
  <c r="N84" i="41"/>
  <c r="M84" i="41"/>
  <c r="L84" i="41"/>
  <c r="L84" i="46"/>
  <c r="K84" i="41"/>
  <c r="K84" i="46" s="1"/>
  <c r="J84" i="41"/>
  <c r="J84" i="46"/>
  <c r="I84" i="41"/>
  <c r="I84" i="46" s="1"/>
  <c r="H84" i="41"/>
  <c r="H84" i="46"/>
  <c r="G84" i="41"/>
  <c r="G84" i="46" s="1"/>
  <c r="N83" i="41"/>
  <c r="M83" i="41"/>
  <c r="M83" i="46"/>
  <c r="L83" i="41"/>
  <c r="L83" i="46"/>
  <c r="K83" i="41"/>
  <c r="K83" i="46"/>
  <c r="J83" i="41"/>
  <c r="J83" i="46"/>
  <c r="I83" i="41"/>
  <c r="I83" i="46"/>
  <c r="H83" i="41"/>
  <c r="H83" i="46"/>
  <c r="G83" i="41"/>
  <c r="G83" i="46"/>
  <c r="N82" i="41"/>
  <c r="M82" i="41"/>
  <c r="M82" i="46" s="1"/>
  <c r="L82" i="41"/>
  <c r="L82" i="46" s="1"/>
  <c r="K82" i="41"/>
  <c r="K82" i="46" s="1"/>
  <c r="J82" i="41"/>
  <c r="J82" i="46" s="1"/>
  <c r="I82" i="41"/>
  <c r="I82" i="46" s="1"/>
  <c r="H82" i="41"/>
  <c r="H82" i="46" s="1"/>
  <c r="G82" i="41"/>
  <c r="G82" i="46" s="1"/>
  <c r="N81" i="41"/>
  <c r="M81" i="42" s="1"/>
  <c r="M81" i="41"/>
  <c r="L81" i="41"/>
  <c r="K81" i="41"/>
  <c r="J81" i="41"/>
  <c r="I81" i="41"/>
  <c r="H81" i="42"/>
  <c r="H81" i="41"/>
  <c r="G81" i="41"/>
  <c r="G81" i="67" s="1"/>
  <c r="N80" i="41"/>
  <c r="N80" i="67" s="1"/>
  <c r="M80" i="41"/>
  <c r="M80" i="46" s="1"/>
  <c r="L80" i="41"/>
  <c r="K80" i="41"/>
  <c r="J80" i="42" s="1"/>
  <c r="J80" i="41"/>
  <c r="I80" i="41"/>
  <c r="I80" i="46"/>
  <c r="I80" i="69" s="1"/>
  <c r="H80" i="41"/>
  <c r="H80" i="67"/>
  <c r="G80" i="41"/>
  <c r="G80" i="46"/>
  <c r="G80" i="69" s="1"/>
  <c r="N79" i="41"/>
  <c r="M79" i="42" s="1"/>
  <c r="M79" i="41"/>
  <c r="L79" i="42" s="1"/>
  <c r="L79" i="41"/>
  <c r="K79" i="41"/>
  <c r="J79" i="41"/>
  <c r="I79" i="42" s="1"/>
  <c r="I79" i="41"/>
  <c r="H79" i="42" s="1"/>
  <c r="H79" i="41"/>
  <c r="G79" i="41"/>
  <c r="N78" i="41"/>
  <c r="N78" i="67" s="1"/>
  <c r="M78" i="41"/>
  <c r="L78" i="41"/>
  <c r="L78" i="46" s="1"/>
  <c r="K78" i="41"/>
  <c r="J78" i="41"/>
  <c r="J78" i="46"/>
  <c r="I78" i="41"/>
  <c r="H78" i="42" s="1"/>
  <c r="H78" i="41"/>
  <c r="G78" i="41"/>
  <c r="N77" i="41"/>
  <c r="M77" i="42" s="1"/>
  <c r="M77" i="41"/>
  <c r="M77" i="67"/>
  <c r="L77" i="41"/>
  <c r="K77" i="41"/>
  <c r="K77" i="42"/>
  <c r="J77" i="41"/>
  <c r="I77" i="41"/>
  <c r="H77" i="42" s="1"/>
  <c r="H77" i="41"/>
  <c r="G77" i="41"/>
  <c r="N76" i="41"/>
  <c r="N76" i="67" s="1"/>
  <c r="M76" i="41"/>
  <c r="M76" i="67" s="1"/>
  <c r="M76" i="46"/>
  <c r="L76" i="41"/>
  <c r="K76" i="41"/>
  <c r="J76" i="41"/>
  <c r="I76" i="41"/>
  <c r="I76" i="46" s="1"/>
  <c r="H76" i="41"/>
  <c r="G76" i="41"/>
  <c r="G76" i="67"/>
  <c r="N75" i="41"/>
  <c r="M75" i="42" s="1"/>
  <c r="M75" i="41"/>
  <c r="L75" i="42"/>
  <c r="L75" i="41"/>
  <c r="K75" i="41"/>
  <c r="J75" i="41"/>
  <c r="I75" i="42" s="1"/>
  <c r="J75" i="67"/>
  <c r="I75" i="41"/>
  <c r="H75" i="42" s="1"/>
  <c r="H75" i="41"/>
  <c r="G75" i="41"/>
  <c r="N74" i="41"/>
  <c r="M74" i="41"/>
  <c r="M74" i="46"/>
  <c r="L74" i="41"/>
  <c r="L74" i="46" s="1"/>
  <c r="K74" i="41"/>
  <c r="J74" i="41"/>
  <c r="J74" i="46" s="1"/>
  <c r="I74" i="41"/>
  <c r="I74" i="46"/>
  <c r="H74" i="41"/>
  <c r="H74" i="46" s="1"/>
  <c r="G74" i="41"/>
  <c r="N73" i="41"/>
  <c r="N73" i="67" s="1"/>
  <c r="M73" i="41"/>
  <c r="L73" i="41"/>
  <c r="L73" i="67" s="1"/>
  <c r="L73" i="46"/>
  <c r="K73" i="41"/>
  <c r="J73" i="41"/>
  <c r="I73" i="41"/>
  <c r="H73" i="42" s="1"/>
  <c r="H73" i="41"/>
  <c r="H73" i="67" s="1"/>
  <c r="G73" i="41"/>
  <c r="N72" i="41"/>
  <c r="M72" i="42" s="1"/>
  <c r="M72" i="41"/>
  <c r="L72" i="41"/>
  <c r="K72" i="41"/>
  <c r="J72" i="41"/>
  <c r="I72" i="41"/>
  <c r="H72" i="42"/>
  <c r="H72" i="41"/>
  <c r="G72" i="41"/>
  <c r="G72" i="42"/>
  <c r="N71" i="41"/>
  <c r="N71" i="67" s="1"/>
  <c r="M71" i="41"/>
  <c r="M71" i="46"/>
  <c r="L71" i="41"/>
  <c r="K71" i="41"/>
  <c r="K71" i="46" s="1"/>
  <c r="J71" i="41"/>
  <c r="I71" i="41"/>
  <c r="I71" i="46" s="1"/>
  <c r="H71" i="41"/>
  <c r="G71" i="41"/>
  <c r="N70" i="41"/>
  <c r="M70" i="41"/>
  <c r="M70" i="67"/>
  <c r="L70" i="41"/>
  <c r="K70" i="41"/>
  <c r="J70" i="41"/>
  <c r="I70" i="41"/>
  <c r="H70" i="42" s="1"/>
  <c r="H70" i="41"/>
  <c r="G70" i="41"/>
  <c r="N69" i="41"/>
  <c r="N69" i="67" s="1"/>
  <c r="M69" i="41"/>
  <c r="L69" i="42" s="1"/>
  <c r="L69" i="41"/>
  <c r="L69" i="46"/>
  <c r="K69" i="41"/>
  <c r="J69" i="41"/>
  <c r="J69" i="46" s="1"/>
  <c r="I69" i="41"/>
  <c r="H69" i="42" s="1"/>
  <c r="H69" i="41"/>
  <c r="H69" i="46"/>
  <c r="G69" i="41"/>
  <c r="N68" i="41"/>
  <c r="N68" i="67" s="1"/>
  <c r="M68" i="41"/>
  <c r="L68" i="41"/>
  <c r="L68" i="42" s="1"/>
  <c r="K68" i="41"/>
  <c r="J68" i="41"/>
  <c r="I68" i="41"/>
  <c r="H68" i="42"/>
  <c r="H68" i="41"/>
  <c r="G68" i="42" s="1"/>
  <c r="G68" i="41"/>
  <c r="N67" i="41"/>
  <c r="M67" i="41"/>
  <c r="M67" i="46" s="1"/>
  <c r="L67" i="41"/>
  <c r="L67" i="46"/>
  <c r="K67" i="41"/>
  <c r="K67" i="46" s="1"/>
  <c r="J67" i="41"/>
  <c r="I67" i="41"/>
  <c r="I67" i="46" s="1"/>
  <c r="H67" i="41"/>
  <c r="H67" i="46"/>
  <c r="G67" i="41"/>
  <c r="G67" i="46" s="1"/>
  <c r="N66" i="41"/>
  <c r="N66" i="67"/>
  <c r="M66" i="41"/>
  <c r="M66" i="46" s="1"/>
  <c r="L66" i="41"/>
  <c r="K66" i="41"/>
  <c r="J66" i="42"/>
  <c r="J66" i="41"/>
  <c r="I66" i="41"/>
  <c r="I66" i="46" s="1"/>
  <c r="H66" i="41"/>
  <c r="H66" i="42" s="1"/>
  <c r="G66" i="41"/>
  <c r="G66" i="67" s="1"/>
  <c r="N65" i="41"/>
  <c r="N65" i="67"/>
  <c r="M65" i="41"/>
  <c r="L65" i="42" s="1"/>
  <c r="L65" i="41"/>
  <c r="K65" i="41"/>
  <c r="J65" i="41"/>
  <c r="I65" i="42" s="1"/>
  <c r="I65" i="41"/>
  <c r="H65" i="41"/>
  <c r="G65" i="41"/>
  <c r="G65" i="67"/>
  <c r="N64" i="41"/>
  <c r="N64" i="67" s="1"/>
  <c r="M64" i="41"/>
  <c r="L64" i="42" s="1"/>
  <c r="L64" i="41"/>
  <c r="L64" i="46"/>
  <c r="K64" i="41"/>
  <c r="J64" i="41"/>
  <c r="J64" i="46"/>
  <c r="I64" i="41"/>
  <c r="H64" i="42" s="1"/>
  <c r="H64" i="41"/>
  <c r="H64" i="67" s="1"/>
  <c r="G64" i="41"/>
  <c r="N63" i="41"/>
  <c r="M63" i="42" s="1"/>
  <c r="M63" i="41"/>
  <c r="L63" i="41"/>
  <c r="L63" i="42" s="1"/>
  <c r="K63" i="41"/>
  <c r="J63" i="41"/>
  <c r="I63" i="41"/>
  <c r="H63" i="42"/>
  <c r="H63" i="41"/>
  <c r="G63" i="41"/>
  <c r="N62" i="41"/>
  <c r="N62" i="67"/>
  <c r="M62" i="41"/>
  <c r="M62" i="46" s="1"/>
  <c r="L62" i="41"/>
  <c r="K62" i="41"/>
  <c r="J62" i="42" s="1"/>
  <c r="J62" i="41"/>
  <c r="I62" i="41"/>
  <c r="I62" i="46"/>
  <c r="I62" i="69"/>
  <c r="N61" i="41"/>
  <c r="N61" i="67" s="1"/>
  <c r="M61" i="41"/>
  <c r="L61" i="41"/>
  <c r="K61" i="42" s="1"/>
  <c r="K61" i="41"/>
  <c r="J61" i="42" s="1"/>
  <c r="J61" i="41"/>
  <c r="I61" i="41"/>
  <c r="H61" i="41"/>
  <c r="G61" i="42" s="1"/>
  <c r="G61" i="41"/>
  <c r="G61" i="67"/>
  <c r="N60" i="41"/>
  <c r="N60" i="67" s="1"/>
  <c r="M60" i="41"/>
  <c r="L60" i="41"/>
  <c r="L60" i="67" s="1"/>
  <c r="L60" i="46"/>
  <c r="K60" i="41"/>
  <c r="J60" i="42" s="1"/>
  <c r="J60" i="41"/>
  <c r="J60" i="46"/>
  <c r="I60" i="41"/>
  <c r="H60" i="41"/>
  <c r="H60" i="46" s="1"/>
  <c r="G60" i="41"/>
  <c r="N59" i="41"/>
  <c r="N59" i="67" s="1"/>
  <c r="M59" i="41"/>
  <c r="L59" i="41"/>
  <c r="K59" i="41"/>
  <c r="J59" i="42" s="1"/>
  <c r="J59" i="41"/>
  <c r="I59" i="41"/>
  <c r="I59" i="42"/>
  <c r="H59" i="41"/>
  <c r="H59" i="67" s="1"/>
  <c r="G59" i="41"/>
  <c r="G59" i="67"/>
  <c r="N58" i="41"/>
  <c r="M58" i="41"/>
  <c r="M58" i="46"/>
  <c r="L58" i="41"/>
  <c r="L58" i="46" s="1"/>
  <c r="K58" i="41"/>
  <c r="K58" i="46"/>
  <c r="J58" i="41"/>
  <c r="J58" i="46" s="1"/>
  <c r="I58" i="41"/>
  <c r="I58" i="46"/>
  <c r="H58" i="41"/>
  <c r="H58" i="46" s="1"/>
  <c r="G58" i="41"/>
  <c r="G58" i="46"/>
  <c r="N57" i="41"/>
  <c r="N57" i="67" s="1"/>
  <c r="M57" i="41"/>
  <c r="L57" i="41"/>
  <c r="K57" i="41"/>
  <c r="K57" i="46" s="1"/>
  <c r="K57" i="69" s="1"/>
  <c r="J57" i="41"/>
  <c r="I57" i="41"/>
  <c r="H57" i="41"/>
  <c r="G57" i="41"/>
  <c r="G57" i="46"/>
  <c r="G57" i="69"/>
  <c r="M56" i="41"/>
  <c r="L56" i="41"/>
  <c r="K56" i="41"/>
  <c r="J56" i="42" s="1"/>
  <c r="J56" i="41"/>
  <c r="I56" i="42" s="1"/>
  <c r="I56" i="41"/>
  <c r="H56" i="41"/>
  <c r="G56" i="41"/>
  <c r="M55" i="41"/>
  <c r="L55" i="42" s="1"/>
  <c r="L55" i="41"/>
  <c r="K55" i="41"/>
  <c r="J55" i="41"/>
  <c r="J55" i="46" s="1"/>
  <c r="I55" i="41"/>
  <c r="H55" i="42" s="1"/>
  <c r="H55" i="41"/>
  <c r="G55" i="41"/>
  <c r="M54" i="41"/>
  <c r="M54" i="46" s="1"/>
  <c r="M54" i="69" s="1"/>
  <c r="L54" i="41"/>
  <c r="K54" i="42"/>
  <c r="K54" i="41"/>
  <c r="J54" i="41"/>
  <c r="I54" i="41"/>
  <c r="H54" i="41"/>
  <c r="G54" i="42" s="1"/>
  <c r="G54" i="41"/>
  <c r="N53" i="41"/>
  <c r="M53" i="41"/>
  <c r="M53" i="46" s="1"/>
  <c r="L53" i="41"/>
  <c r="L53" i="46"/>
  <c r="K53" i="41"/>
  <c r="K53" i="46" s="1"/>
  <c r="J53" i="41"/>
  <c r="J53" i="46"/>
  <c r="I53" i="41"/>
  <c r="I53" i="46" s="1"/>
  <c r="H53" i="41"/>
  <c r="H53" i="46"/>
  <c r="G53" i="41"/>
  <c r="G53" i="46" s="1"/>
  <c r="N52" i="41"/>
  <c r="M52" i="42" s="1"/>
  <c r="N52" i="67"/>
  <c r="M52" i="41"/>
  <c r="L52" i="41"/>
  <c r="L52" i="46"/>
  <c r="K52" i="41"/>
  <c r="J52" i="41"/>
  <c r="I52" i="42" s="1"/>
  <c r="I52" i="41"/>
  <c r="H52" i="41"/>
  <c r="H52" i="46"/>
  <c r="G52" i="41"/>
  <c r="N51" i="41"/>
  <c r="M51" i="41"/>
  <c r="L51" i="42" s="1"/>
  <c r="L51" i="41"/>
  <c r="K51" i="41"/>
  <c r="K51" i="42" s="1"/>
  <c r="K51" i="67"/>
  <c r="J51" i="41"/>
  <c r="I51" i="41"/>
  <c r="H51" i="41"/>
  <c r="G51" i="42"/>
  <c r="G51" i="41"/>
  <c r="N50" i="41"/>
  <c r="M50" i="41"/>
  <c r="M50" i="46"/>
  <c r="L50" i="41"/>
  <c r="L50" i="46"/>
  <c r="K50" i="41"/>
  <c r="K50" i="46"/>
  <c r="J50" i="41"/>
  <c r="J50" i="46"/>
  <c r="I50" i="41"/>
  <c r="I50" i="46"/>
  <c r="H50" i="41"/>
  <c r="H50" i="46"/>
  <c r="G50" i="41"/>
  <c r="G50" i="46"/>
  <c r="N49" i="41"/>
  <c r="M49" i="41"/>
  <c r="M49" i="67" s="1"/>
  <c r="M49" i="46"/>
  <c r="L49" i="41"/>
  <c r="K49" i="42" s="1"/>
  <c r="K49" i="41"/>
  <c r="K49" i="46"/>
  <c r="J49" i="41"/>
  <c r="I49" i="41"/>
  <c r="I49" i="67" s="1"/>
  <c r="H49" i="68" s="1"/>
  <c r="H49" i="41"/>
  <c r="G49" i="42" s="1"/>
  <c r="H49" i="67"/>
  <c r="G49" i="41"/>
  <c r="G49" i="67"/>
  <c r="N48" i="41"/>
  <c r="M48" i="41"/>
  <c r="M48" i="67" s="1"/>
  <c r="L48" i="41"/>
  <c r="K48" i="41"/>
  <c r="K48" i="42" s="1"/>
  <c r="J48" i="41"/>
  <c r="I48" i="41"/>
  <c r="H48" i="41"/>
  <c r="H48" i="67"/>
  <c r="G48" i="68" s="1"/>
  <c r="G48" i="41"/>
  <c r="G48" i="67"/>
  <c r="N47" i="41"/>
  <c r="N47" i="67" s="1"/>
  <c r="M47" i="41"/>
  <c r="L47" i="41"/>
  <c r="L47" i="67" s="1"/>
  <c r="L47" i="46"/>
  <c r="K47" i="41"/>
  <c r="J47" i="41"/>
  <c r="I47" i="41"/>
  <c r="H47" i="41"/>
  <c r="H47" i="46" s="1"/>
  <c r="G47" i="41"/>
  <c r="N46" i="41"/>
  <c r="M46" i="41"/>
  <c r="L46" i="42" s="1"/>
  <c r="L46" i="41"/>
  <c r="K46" i="41"/>
  <c r="K46" i="42" s="1"/>
  <c r="J46" i="41"/>
  <c r="I46" i="41"/>
  <c r="I46" i="67"/>
  <c r="H46" i="41"/>
  <c r="G46" i="42"/>
  <c r="G46" i="41"/>
  <c r="N45" i="41"/>
  <c r="M45" i="41"/>
  <c r="M45" i="46"/>
  <c r="L45" i="41"/>
  <c r="K45" i="42" s="1"/>
  <c r="K45" i="41"/>
  <c r="K45" i="67" s="1"/>
  <c r="K45" i="46"/>
  <c r="J45" i="41"/>
  <c r="I45" i="41"/>
  <c r="I45" i="46"/>
  <c r="H45" i="41"/>
  <c r="G45" i="41"/>
  <c r="G45" i="46" s="1"/>
  <c r="G45" i="69" s="1"/>
  <c r="N44" i="41"/>
  <c r="M44" i="41"/>
  <c r="L44" i="41"/>
  <c r="K44" i="41"/>
  <c r="J44" i="42" s="1"/>
  <c r="J44" i="41"/>
  <c r="I44" i="41"/>
  <c r="H44" i="41"/>
  <c r="G44" i="42"/>
  <c r="G44" i="41"/>
  <c r="G44" i="67"/>
  <c r="N43" i="41"/>
  <c r="N43" i="67"/>
  <c r="M43" i="41"/>
  <c r="L43" i="41"/>
  <c r="L43" i="46"/>
  <c r="K43" i="41"/>
  <c r="J43" i="41"/>
  <c r="J43" i="46"/>
  <c r="I43" i="41"/>
  <c r="H43" i="41"/>
  <c r="H43" i="46" s="1"/>
  <c r="G43" i="41"/>
  <c r="M42" i="41"/>
  <c r="L42" i="41"/>
  <c r="K42" i="42" s="1"/>
  <c r="K42" i="41"/>
  <c r="J42" i="41"/>
  <c r="J42" i="42" s="1"/>
  <c r="I42" i="41"/>
  <c r="H42" i="41"/>
  <c r="G42" i="41"/>
  <c r="N41" i="41"/>
  <c r="N41" i="67"/>
  <c r="M41" i="41"/>
  <c r="L41" i="41"/>
  <c r="L41" i="46"/>
  <c r="K41" i="41"/>
  <c r="J41" i="42" s="1"/>
  <c r="J41" i="41"/>
  <c r="J41" i="46" s="1"/>
  <c r="J41" i="69" s="1"/>
  <c r="I41" i="41"/>
  <c r="H41" i="41"/>
  <c r="H41" i="67" s="1"/>
  <c r="G41" i="41"/>
  <c r="N40" i="41"/>
  <c r="N40" i="67" s="1"/>
  <c r="M40" i="41"/>
  <c r="L40" i="41"/>
  <c r="K40" i="41"/>
  <c r="J40" i="42" s="1"/>
  <c r="J40" i="41"/>
  <c r="I40" i="41"/>
  <c r="H40" i="41"/>
  <c r="G40" i="41"/>
  <c r="N39" i="41"/>
  <c r="N39" i="67"/>
  <c r="M39" i="41"/>
  <c r="L39" i="42" s="1"/>
  <c r="L39" i="41"/>
  <c r="K39" i="41"/>
  <c r="K39" i="46"/>
  <c r="J39" i="41"/>
  <c r="J39" i="67" s="1"/>
  <c r="I39" i="41"/>
  <c r="H39" i="41"/>
  <c r="G39" i="41"/>
  <c r="G39" i="67" s="1"/>
  <c r="M38" i="41"/>
  <c r="L38" i="41"/>
  <c r="K38" i="41"/>
  <c r="J38" i="41"/>
  <c r="I38" i="42"/>
  <c r="I38" i="41"/>
  <c r="H38" i="41"/>
  <c r="N37" i="41"/>
  <c r="N37" i="67"/>
  <c r="M37" i="41"/>
  <c r="L37" i="42" s="1"/>
  <c r="L37" i="41"/>
  <c r="L37" i="67" s="1"/>
  <c r="L37" i="46"/>
  <c r="K37" i="41"/>
  <c r="J37" i="41"/>
  <c r="J37" i="46" s="1"/>
  <c r="I37" i="41"/>
  <c r="H37" i="41"/>
  <c r="H37" i="46" s="1"/>
  <c r="H37" i="69" s="1"/>
  <c r="G37" i="41"/>
  <c r="G37" i="67"/>
  <c r="N36" i="41"/>
  <c r="M36" i="41"/>
  <c r="M36" i="46" s="1"/>
  <c r="M36" i="67"/>
  <c r="L36" i="41"/>
  <c r="K36" i="41"/>
  <c r="J36" i="41"/>
  <c r="I36" i="41"/>
  <c r="H36" i="42" s="1"/>
  <c r="H36" i="41"/>
  <c r="G36" i="41"/>
  <c r="N35" i="41"/>
  <c r="N35" i="67" s="1"/>
  <c r="M35" i="41"/>
  <c r="M35" i="46"/>
  <c r="L35" i="41"/>
  <c r="K35" i="41"/>
  <c r="K35" i="46" s="1"/>
  <c r="J35" i="41"/>
  <c r="I35" i="41"/>
  <c r="I35" i="46" s="1"/>
  <c r="H35" i="41"/>
  <c r="G35" i="41"/>
  <c r="N34" i="41"/>
  <c r="M34" i="41"/>
  <c r="L34" i="41"/>
  <c r="L34" i="42" s="1"/>
  <c r="K34" i="41"/>
  <c r="J34" i="41"/>
  <c r="I34" i="41"/>
  <c r="H34" i="42"/>
  <c r="H34" i="41"/>
  <c r="H34" i="67"/>
  <c r="G34" i="41"/>
  <c r="G34" i="67"/>
  <c r="N33" i="41"/>
  <c r="N33" i="67"/>
  <c r="M33" i="41"/>
  <c r="L33" i="42" s="1"/>
  <c r="L33" i="41"/>
  <c r="L33" i="46" s="1"/>
  <c r="K33" i="41"/>
  <c r="J33" i="41"/>
  <c r="J33" i="67" s="1"/>
  <c r="J33" i="46"/>
  <c r="I33" i="41"/>
  <c r="H33" i="41"/>
  <c r="H33" i="46"/>
  <c r="G33" i="41"/>
  <c r="N32" i="41"/>
  <c r="N32" i="67"/>
  <c r="M32" i="41"/>
  <c r="L32" i="42"/>
  <c r="L32" i="41"/>
  <c r="K32" i="41"/>
  <c r="K32" i="42"/>
  <c r="J32" i="41"/>
  <c r="I32" i="41"/>
  <c r="H32" i="41"/>
  <c r="H32" i="42" s="1"/>
  <c r="G32" i="41"/>
  <c r="M31" i="41"/>
  <c r="L31" i="41"/>
  <c r="L31" i="46"/>
  <c r="K31" i="41"/>
  <c r="J31" i="41"/>
  <c r="I31" i="41"/>
  <c r="H31" i="41"/>
  <c r="H31" i="67" s="1"/>
  <c r="H31" i="46"/>
  <c r="G31" i="41"/>
  <c r="N30" i="41"/>
  <c r="M30" i="41"/>
  <c r="L30" i="42" s="1"/>
  <c r="L30" i="41"/>
  <c r="K30" i="42" s="1"/>
  <c r="K30" i="41"/>
  <c r="J30" i="41"/>
  <c r="I30" i="41"/>
  <c r="H30" i="42" s="1"/>
  <c r="H30" i="41"/>
  <c r="G30" i="41"/>
  <c r="G30" i="42" s="1"/>
  <c r="N29" i="41"/>
  <c r="M29" i="41"/>
  <c r="M29" i="46"/>
  <c r="L29" i="41"/>
  <c r="K29" i="42" s="1"/>
  <c r="K29" i="41"/>
  <c r="K29" i="46"/>
  <c r="J29" i="41"/>
  <c r="I29" i="41"/>
  <c r="I29" i="46" s="1"/>
  <c r="H29" i="41"/>
  <c r="G29" i="41"/>
  <c r="G29" i="67" s="1"/>
  <c r="N28" i="41"/>
  <c r="M28" i="41"/>
  <c r="L28" i="41"/>
  <c r="K28" i="42" s="1"/>
  <c r="K28" i="41"/>
  <c r="J28" i="41"/>
  <c r="N27" i="41"/>
  <c r="N27" i="67" s="1"/>
  <c r="M27" i="41"/>
  <c r="M27" i="46"/>
  <c r="L27" i="41"/>
  <c r="K27" i="41"/>
  <c r="K27" i="67" s="1"/>
  <c r="K27" i="46"/>
  <c r="J27" i="41"/>
  <c r="I27" i="41"/>
  <c r="I27" i="46" s="1"/>
  <c r="H27" i="41"/>
  <c r="G27" i="41"/>
  <c r="G27" i="67" s="1"/>
  <c r="N26" i="41"/>
  <c r="N26" i="67"/>
  <c r="M26" i="41"/>
  <c r="L26" i="42" s="1"/>
  <c r="L26" i="41"/>
  <c r="K26" i="41"/>
  <c r="J26" i="41"/>
  <c r="I26" i="42" s="1"/>
  <c r="I26" i="41"/>
  <c r="H26" i="42" s="1"/>
  <c r="H26" i="41"/>
  <c r="G26" i="41"/>
  <c r="N25" i="41"/>
  <c r="N25" i="67" s="1"/>
  <c r="M25" i="41"/>
  <c r="L25" i="41"/>
  <c r="L25" i="46"/>
  <c r="K25" i="41"/>
  <c r="J25" i="41"/>
  <c r="J25" i="67" s="1"/>
  <c r="J25" i="46"/>
  <c r="I25" i="41"/>
  <c r="H25" i="42" s="1"/>
  <c r="H25" i="41"/>
  <c r="H25" i="46"/>
  <c r="G25" i="41"/>
  <c r="N24" i="41"/>
  <c r="N24" i="67" s="1"/>
  <c r="M24" i="41"/>
  <c r="L24" i="42"/>
  <c r="L24" i="41"/>
  <c r="L24" i="67" s="1"/>
  <c r="K24" i="41"/>
  <c r="J24" i="41"/>
  <c r="I24" i="41"/>
  <c r="H24" i="42" s="1"/>
  <c r="H24" i="41"/>
  <c r="G24" i="41"/>
  <c r="M23" i="41"/>
  <c r="L23" i="41"/>
  <c r="L23" i="46" s="1"/>
  <c r="K23" i="41"/>
  <c r="J23" i="41"/>
  <c r="I23" i="42" s="1"/>
  <c r="I23" i="41"/>
  <c r="H23" i="41"/>
  <c r="H23" i="67" s="1"/>
  <c r="H23" i="46"/>
  <c r="G23" i="41"/>
  <c r="N22" i="41"/>
  <c r="M22" i="41"/>
  <c r="L22" i="42" s="1"/>
  <c r="L22" i="41"/>
  <c r="K22" i="42"/>
  <c r="K22" i="41"/>
  <c r="J22" i="41"/>
  <c r="I22" i="41"/>
  <c r="H22" i="41"/>
  <c r="G22" i="42" s="1"/>
  <c r="G22" i="41"/>
  <c r="N21" i="41"/>
  <c r="M21" i="41"/>
  <c r="M21" i="46" s="1"/>
  <c r="L21" i="41"/>
  <c r="K21" i="41"/>
  <c r="K21" i="46"/>
  <c r="K21" i="69" s="1"/>
  <c r="J21" i="41"/>
  <c r="I21" i="41"/>
  <c r="I21" i="46" s="1"/>
  <c r="H21" i="41"/>
  <c r="G21" i="41"/>
  <c r="G21" i="67" s="1"/>
  <c r="G21" i="46"/>
  <c r="G21" i="69" s="1"/>
  <c r="N20" i="41"/>
  <c r="M20" i="41"/>
  <c r="M20" i="46"/>
  <c r="L20" i="41"/>
  <c r="L20" i="46" s="1"/>
  <c r="K20" i="41"/>
  <c r="K20" i="46"/>
  <c r="J20" i="41"/>
  <c r="J20" i="46" s="1"/>
  <c r="I20" i="41"/>
  <c r="I20" i="46"/>
  <c r="H20" i="41"/>
  <c r="H20" i="46" s="1"/>
  <c r="G20" i="41"/>
  <c r="G20" i="46"/>
  <c r="N19" i="41"/>
  <c r="M19" i="41"/>
  <c r="L19" i="41"/>
  <c r="K19" i="41"/>
  <c r="J19" i="42" s="1"/>
  <c r="J19" i="41"/>
  <c r="I19" i="41"/>
  <c r="H19" i="41"/>
  <c r="H19" i="46" s="1"/>
  <c r="G19" i="41"/>
  <c r="M18" i="41"/>
  <c r="M18" i="67"/>
  <c r="L18" i="41"/>
  <c r="K18" i="41"/>
  <c r="K18" i="67" s="1"/>
  <c r="K18" i="46"/>
  <c r="J18" i="41"/>
  <c r="I18" i="41"/>
  <c r="H18" i="41"/>
  <c r="G18" i="41"/>
  <c r="G18" i="67" s="1"/>
  <c r="G18" i="46"/>
  <c r="G18" i="69" s="1"/>
  <c r="N17" i="41"/>
  <c r="M17" i="41"/>
  <c r="L17" i="41"/>
  <c r="K17" i="41"/>
  <c r="J17" i="41"/>
  <c r="J17" i="46" s="1"/>
  <c r="I17" i="41"/>
  <c r="H17" i="41"/>
  <c r="H17" i="46" s="1"/>
  <c r="H17" i="69" s="1"/>
  <c r="N16" i="41"/>
  <c r="N16" i="67"/>
  <c r="M16" i="41"/>
  <c r="M16" i="46" s="1"/>
  <c r="L16" i="41"/>
  <c r="K16" i="41"/>
  <c r="K16" i="67" s="1"/>
  <c r="J16" i="41"/>
  <c r="I16" i="42" s="1"/>
  <c r="I16" i="41"/>
  <c r="I16" i="46"/>
  <c r="I16" i="69" s="1"/>
  <c r="H16" i="41"/>
  <c r="G16" i="41"/>
  <c r="G16" i="67" s="1"/>
  <c r="G16" i="46"/>
  <c r="G16" i="69" s="1"/>
  <c r="N15" i="41"/>
  <c r="N15" i="67"/>
  <c r="M15" i="41"/>
  <c r="L15" i="41"/>
  <c r="K15" i="41"/>
  <c r="J15" i="41"/>
  <c r="J15" i="46"/>
  <c r="I15" i="41"/>
  <c r="H15" i="41"/>
  <c r="G15" i="41"/>
  <c r="N14" i="41"/>
  <c r="M14" i="42" s="1"/>
  <c r="M14" i="41"/>
  <c r="L14" i="41"/>
  <c r="K14" i="42" s="1"/>
  <c r="K14" i="41"/>
  <c r="J14" i="41"/>
  <c r="J14" i="67" s="1"/>
  <c r="J14" i="46"/>
  <c r="I14" i="41"/>
  <c r="H14" i="41"/>
  <c r="G14" i="41"/>
  <c r="N13" i="41"/>
  <c r="N13" i="67" s="1"/>
  <c r="M13" i="41"/>
  <c r="M13" i="46"/>
  <c r="L13" i="41"/>
  <c r="K13" i="41"/>
  <c r="J13" i="41"/>
  <c r="I13" i="41"/>
  <c r="I13" i="46" s="1"/>
  <c r="H13" i="41"/>
  <c r="G13" i="41"/>
  <c r="G13" i="46" s="1"/>
  <c r="G13" i="69" s="1"/>
  <c r="N12" i="41"/>
  <c r="N12" i="67"/>
  <c r="M12" i="68"/>
  <c r="M12" i="41"/>
  <c r="M12" i="67" s="1"/>
  <c r="M12" i="46"/>
  <c r="L12" i="41"/>
  <c r="K12" i="41"/>
  <c r="K12" i="46" s="1"/>
  <c r="K12" i="69" s="1"/>
  <c r="J12" i="41"/>
  <c r="I12" i="41"/>
  <c r="I12" i="67" s="1"/>
  <c r="H12" i="41"/>
  <c r="G12" i="41"/>
  <c r="G12" i="46"/>
  <c r="G12" i="69" s="1"/>
  <c r="N11" i="41"/>
  <c r="N11" i="67"/>
  <c r="M11" i="41"/>
  <c r="L11" i="41"/>
  <c r="K11" i="41"/>
  <c r="J11" i="41"/>
  <c r="J11" i="46" s="1"/>
  <c r="I11" i="41"/>
  <c r="H11" i="41"/>
  <c r="N10" i="41"/>
  <c r="N10" i="67" s="1"/>
  <c r="M10" i="41"/>
  <c r="M10" i="46" s="1"/>
  <c r="L10" i="41"/>
  <c r="K10" i="41"/>
  <c r="J10" i="41"/>
  <c r="I10" i="41"/>
  <c r="I10" i="46" s="1"/>
  <c r="I10" i="69" s="1"/>
  <c r="H10" i="41"/>
  <c r="H10" i="67"/>
  <c r="G10" i="41"/>
  <c r="G10" i="67" s="1"/>
  <c r="N9" i="41"/>
  <c r="M9" i="42" s="1"/>
  <c r="N9" i="67"/>
  <c r="M9" i="41"/>
  <c r="L9" i="42" s="1"/>
  <c r="L9" i="41"/>
  <c r="L9" i="46"/>
  <c r="K9" i="41"/>
  <c r="J9" i="41"/>
  <c r="J9" i="46" s="1"/>
  <c r="I9" i="41"/>
  <c r="H9" i="42" s="1"/>
  <c r="H9" i="41"/>
  <c r="H9" i="46" s="1"/>
  <c r="H9" i="69" s="1"/>
  <c r="G9" i="41"/>
  <c r="H8" i="41"/>
  <c r="H8" i="46" s="1"/>
  <c r="G8" i="41"/>
  <c r="N7" i="41"/>
  <c r="M7" i="41"/>
  <c r="M7" i="46" s="1"/>
  <c r="L7" i="41"/>
  <c r="L7" i="46"/>
  <c r="K7" i="41"/>
  <c r="K7" i="46" s="1"/>
  <c r="J7" i="41"/>
  <c r="J7" i="46" s="1"/>
  <c r="I7" i="41"/>
  <c r="I7" i="46" s="1"/>
  <c r="H7" i="41"/>
  <c r="H7" i="46"/>
  <c r="G7" i="41"/>
  <c r="G7" i="46" s="1"/>
  <c r="N6" i="41"/>
  <c r="N6" i="67" s="1"/>
  <c r="M6" i="41"/>
  <c r="L6" i="41"/>
  <c r="K6" i="41"/>
  <c r="K6" i="46" s="1"/>
  <c r="J6" i="41"/>
  <c r="I6" i="42" s="1"/>
  <c r="I6" i="41"/>
  <c r="H6" i="41"/>
  <c r="G6" i="41"/>
  <c r="G6" i="46" s="1"/>
  <c r="G6" i="69" s="1"/>
  <c r="N5" i="41"/>
  <c r="N5" i="67" s="1"/>
  <c r="M5" i="41"/>
  <c r="L5" i="42" s="1"/>
  <c r="L5" i="41"/>
  <c r="K5" i="41"/>
  <c r="J5" i="41"/>
  <c r="I5" i="41"/>
  <c r="H5" i="41"/>
  <c r="G5" i="41"/>
  <c r="G5" i="67" s="1"/>
  <c r="N4" i="41"/>
  <c r="N4" i="67" s="1"/>
  <c r="M4" i="41"/>
  <c r="L4" i="41"/>
  <c r="K4" i="42" s="1"/>
  <c r="K4" i="41"/>
  <c r="J4" i="42" s="1"/>
  <c r="J4" i="41"/>
  <c r="J4" i="46"/>
  <c r="I4" i="41"/>
  <c r="H4" i="41"/>
  <c r="H4" i="46"/>
  <c r="G4" i="41"/>
  <c r="M3" i="41"/>
  <c r="M3" i="46"/>
  <c r="L3" i="41"/>
  <c r="K3" i="41"/>
  <c r="K3" i="46"/>
  <c r="J3" i="41"/>
  <c r="I3" i="41"/>
  <c r="I3" i="46"/>
  <c r="H3" i="41"/>
  <c r="G3" i="41"/>
  <c r="G3" i="46" s="1"/>
  <c r="G3" i="69" s="1"/>
  <c r="N2" i="41"/>
  <c r="N2" i="67" s="1"/>
  <c r="M2" i="68" s="1"/>
  <c r="M2" i="41"/>
  <c r="M2" i="67" s="1"/>
  <c r="M2" i="46"/>
  <c r="L2" i="41"/>
  <c r="K2" i="41"/>
  <c r="K2" i="67" s="1"/>
  <c r="K2" i="46"/>
  <c r="J2" i="41"/>
  <c r="J2" i="46" s="1"/>
  <c r="I2" i="41"/>
  <c r="I2" i="67" s="1"/>
  <c r="I2" i="46"/>
  <c r="H2" i="41"/>
  <c r="M7" i="38"/>
  <c r="M7" i="65" s="1"/>
  <c r="L7" i="23"/>
  <c r="L7" i="38"/>
  <c r="K7" i="38"/>
  <c r="J7" i="38"/>
  <c r="I7" i="23" s="1"/>
  <c r="I7" i="38"/>
  <c r="I7" i="65" s="1"/>
  <c r="H7" i="38"/>
  <c r="G7" i="38"/>
  <c r="L7" i="37"/>
  <c r="I7" i="37"/>
  <c r="H7" i="37"/>
  <c r="M41" i="38"/>
  <c r="L41" i="38"/>
  <c r="K41" i="37" s="1"/>
  <c r="K41" i="38"/>
  <c r="J41" i="38"/>
  <c r="J41" i="37" s="1"/>
  <c r="I41" i="38"/>
  <c r="H41" i="38"/>
  <c r="H41" i="65" s="1"/>
  <c r="G41" i="38"/>
  <c r="G41" i="65" s="1"/>
  <c r="M7" i="25"/>
  <c r="L7" i="25"/>
  <c r="K7" i="31"/>
  <c r="K7" i="25"/>
  <c r="J7" i="31"/>
  <c r="J7" i="25"/>
  <c r="I7" i="25"/>
  <c r="H7" i="25"/>
  <c r="G7" i="31"/>
  <c r="G7" i="25"/>
  <c r="M41" i="25"/>
  <c r="L41" i="25"/>
  <c r="K41" i="25"/>
  <c r="J41" i="31" s="1"/>
  <c r="J41" i="25"/>
  <c r="I41" i="25"/>
  <c r="H41" i="25"/>
  <c r="G41" i="25"/>
  <c r="N91" i="38"/>
  <c r="M91" i="38"/>
  <c r="L91" i="38"/>
  <c r="K91" i="38"/>
  <c r="J91" i="38"/>
  <c r="J91" i="23" s="1"/>
  <c r="I91" i="38"/>
  <c r="H91" i="38"/>
  <c r="G91" i="38"/>
  <c r="M90" i="38"/>
  <c r="L90" i="38"/>
  <c r="K90" i="37" s="1"/>
  <c r="K90" i="38"/>
  <c r="K90" i="65" s="1"/>
  <c r="J90" i="38"/>
  <c r="I90" i="38"/>
  <c r="H90" i="38"/>
  <c r="H90" i="23" s="1"/>
  <c r="G90" i="38"/>
  <c r="G90" i="65" s="1"/>
  <c r="N89" i="38"/>
  <c r="M89" i="38"/>
  <c r="L89" i="38"/>
  <c r="K89" i="38"/>
  <c r="J89" i="38"/>
  <c r="I89" i="37" s="1"/>
  <c r="I89" i="38"/>
  <c r="H89" i="38"/>
  <c r="G89" i="38"/>
  <c r="G89" i="65"/>
  <c r="M88" i="38"/>
  <c r="L88" i="38"/>
  <c r="K88" i="37" s="1"/>
  <c r="K88" i="38"/>
  <c r="J88" i="37" s="1"/>
  <c r="J88" i="38"/>
  <c r="I88" i="38"/>
  <c r="H88" i="38"/>
  <c r="H88" i="65" s="1"/>
  <c r="G88" i="66" s="1"/>
  <c r="G88" i="38"/>
  <c r="G88" i="65"/>
  <c r="M87" i="38"/>
  <c r="M87" i="65" s="1"/>
  <c r="L87" i="38"/>
  <c r="K87" i="38"/>
  <c r="J87" i="38"/>
  <c r="I87" i="37" s="1"/>
  <c r="I87" i="38"/>
  <c r="H87" i="38"/>
  <c r="G87" i="38"/>
  <c r="G87" i="65"/>
  <c r="M86" i="38"/>
  <c r="L86" i="37" s="1"/>
  <c r="L86" i="38"/>
  <c r="K86" i="37" s="1"/>
  <c r="K86" i="38"/>
  <c r="J86" i="38"/>
  <c r="I86" i="38"/>
  <c r="H86" i="38"/>
  <c r="H86" i="37" s="1"/>
  <c r="G86" i="38"/>
  <c r="G86" i="65" s="1"/>
  <c r="M85" i="38"/>
  <c r="L85" i="38"/>
  <c r="K85" i="38"/>
  <c r="J85" i="38"/>
  <c r="I85" i="38"/>
  <c r="H85" i="38"/>
  <c r="G85" i="38"/>
  <c r="G85" i="65" s="1"/>
  <c r="N84" i="38"/>
  <c r="M84" i="38"/>
  <c r="L84" i="38"/>
  <c r="K84" i="37" s="1"/>
  <c r="K84" i="38"/>
  <c r="J84" i="38"/>
  <c r="J84" i="65" s="1"/>
  <c r="I84" i="38"/>
  <c r="H84" i="38"/>
  <c r="H84" i="65" s="1"/>
  <c r="G84" i="66" s="1"/>
  <c r="G84" i="38"/>
  <c r="G84" i="65"/>
  <c r="M83" i="38"/>
  <c r="L83" i="38"/>
  <c r="K83" i="38"/>
  <c r="J83" i="38"/>
  <c r="I83" i="37" s="1"/>
  <c r="I83" i="38"/>
  <c r="H83" i="38"/>
  <c r="G83" i="38"/>
  <c r="G83" i="65" s="1"/>
  <c r="N82" i="38"/>
  <c r="M82" i="38"/>
  <c r="L82" i="38"/>
  <c r="K82" i="37" s="1"/>
  <c r="K82" i="38"/>
  <c r="J82" i="38"/>
  <c r="J82" i="37" s="1"/>
  <c r="I82" i="38"/>
  <c r="H82" i="38"/>
  <c r="G82" i="37" s="1"/>
  <c r="G82" i="38"/>
  <c r="G82" i="65" s="1"/>
  <c r="N81" i="38"/>
  <c r="M81" i="38"/>
  <c r="L81" i="38"/>
  <c r="K81" i="38"/>
  <c r="J81" i="37"/>
  <c r="J81" i="38"/>
  <c r="I81" i="37" s="1"/>
  <c r="I81" i="38"/>
  <c r="H81" i="38"/>
  <c r="G81" i="38"/>
  <c r="G81" i="65" s="1"/>
  <c r="N80" i="38"/>
  <c r="M80" i="38"/>
  <c r="L80" i="23"/>
  <c r="L80" i="38"/>
  <c r="K80" i="38"/>
  <c r="J80" i="38"/>
  <c r="I80" i="38"/>
  <c r="H80" i="23" s="1"/>
  <c r="H80" i="38"/>
  <c r="G80" i="38"/>
  <c r="M79" i="38"/>
  <c r="L79" i="38"/>
  <c r="L79" i="65" s="1"/>
  <c r="K79" i="38"/>
  <c r="J79" i="38"/>
  <c r="J79" i="65" s="1"/>
  <c r="I79" i="38"/>
  <c r="H79" i="38"/>
  <c r="G79" i="38"/>
  <c r="G79" i="65" s="1"/>
  <c r="N78" i="38"/>
  <c r="M78" i="38"/>
  <c r="L78" i="38"/>
  <c r="K78" i="38"/>
  <c r="J78" i="38"/>
  <c r="I78" i="37" s="1"/>
  <c r="I78" i="38"/>
  <c r="H78" i="38"/>
  <c r="G78" i="38"/>
  <c r="G78" i="65" s="1"/>
  <c r="M77" i="38"/>
  <c r="L77" i="37"/>
  <c r="L77" i="38"/>
  <c r="K77" i="37" s="1"/>
  <c r="K77" i="38"/>
  <c r="J77" i="38"/>
  <c r="I77" i="38"/>
  <c r="I77" i="65" s="1"/>
  <c r="H77" i="38"/>
  <c r="G77" i="38"/>
  <c r="G77" i="65"/>
  <c r="M76" i="38"/>
  <c r="L76" i="38"/>
  <c r="K76" i="38"/>
  <c r="J76" i="38"/>
  <c r="I76" i="38"/>
  <c r="H76" i="38"/>
  <c r="G76" i="38"/>
  <c r="G76" i="65"/>
  <c r="M75" i="38"/>
  <c r="L75" i="38"/>
  <c r="K75" i="37" s="1"/>
  <c r="K75" i="38"/>
  <c r="J75" i="37"/>
  <c r="J75" i="38"/>
  <c r="I75" i="38"/>
  <c r="H75" i="38"/>
  <c r="G75" i="37" s="1"/>
  <c r="G75" i="38"/>
  <c r="G75" i="65" s="1"/>
  <c r="K74" i="38"/>
  <c r="K74" i="65" s="1"/>
  <c r="J74" i="38"/>
  <c r="I74" i="38"/>
  <c r="H74" i="38"/>
  <c r="G74" i="37" s="1"/>
  <c r="G74" i="38"/>
  <c r="G74" i="65" s="1"/>
  <c r="M73" i="38"/>
  <c r="L73" i="38"/>
  <c r="K73" i="38"/>
  <c r="K73" i="65" s="1"/>
  <c r="J73" i="38"/>
  <c r="I73" i="38"/>
  <c r="I73" i="65" s="1"/>
  <c r="H73" i="38"/>
  <c r="G73" i="38"/>
  <c r="G73" i="65" s="1"/>
  <c r="N72" i="38"/>
  <c r="M72" i="38"/>
  <c r="L72" i="38"/>
  <c r="K72" i="37" s="1"/>
  <c r="K72" i="38"/>
  <c r="J72" i="37"/>
  <c r="J72" i="38"/>
  <c r="I72" i="38"/>
  <c r="H72" i="38"/>
  <c r="G72" i="37" s="1"/>
  <c r="G72" i="38"/>
  <c r="G72" i="65" s="1"/>
  <c r="N71" i="38"/>
  <c r="M71" i="38"/>
  <c r="L71" i="38"/>
  <c r="K71" i="38"/>
  <c r="J71" i="37"/>
  <c r="J71" i="38"/>
  <c r="I71" i="37" s="1"/>
  <c r="I71" i="38"/>
  <c r="H71" i="38"/>
  <c r="G71" i="38"/>
  <c r="G71" i="65" s="1"/>
  <c r="M70" i="38"/>
  <c r="M70" i="65" s="1"/>
  <c r="L70" i="38"/>
  <c r="K70" i="38"/>
  <c r="J70" i="38"/>
  <c r="J70" i="65" s="1"/>
  <c r="I70" i="66" s="1"/>
  <c r="I70" i="38"/>
  <c r="I70" i="65" s="1"/>
  <c r="H70" i="38"/>
  <c r="G70" i="38"/>
  <c r="G70" i="65" s="1"/>
  <c r="M69" i="38"/>
  <c r="M69" i="65" s="1"/>
  <c r="L69" i="66" s="1"/>
  <c r="L69" i="38"/>
  <c r="L69" i="65" s="1"/>
  <c r="K69" i="38"/>
  <c r="J69" i="38"/>
  <c r="J69" i="65" s="1"/>
  <c r="I69" i="38"/>
  <c r="H69" i="37" s="1"/>
  <c r="H69" i="38"/>
  <c r="H69" i="65" s="1"/>
  <c r="G69" i="66" s="1"/>
  <c r="G69" i="38"/>
  <c r="G69" i="65"/>
  <c r="M68" i="38"/>
  <c r="M68" i="65" s="1"/>
  <c r="L68" i="38"/>
  <c r="K68" i="37" s="1"/>
  <c r="K68" i="38"/>
  <c r="J68" i="38"/>
  <c r="I68" i="38"/>
  <c r="H68" i="38"/>
  <c r="G68" i="37" s="1"/>
  <c r="H68" i="65"/>
  <c r="G68" i="38"/>
  <c r="G68" i="65" s="1"/>
  <c r="M67" i="38"/>
  <c r="L67" i="38"/>
  <c r="K67" i="38"/>
  <c r="J67" i="37" s="1"/>
  <c r="J67" i="38"/>
  <c r="I67" i="38"/>
  <c r="H67" i="38"/>
  <c r="G67" i="38"/>
  <c r="G67" i="65" s="1"/>
  <c r="M66" i="38"/>
  <c r="L66" i="38"/>
  <c r="K66" i="37" s="1"/>
  <c r="K66" i="38"/>
  <c r="J66" i="38"/>
  <c r="J66" i="65"/>
  <c r="I66" i="38"/>
  <c r="I66" i="65" s="1"/>
  <c r="I66" i="66" s="1"/>
  <c r="H66" i="38"/>
  <c r="G66" i="37"/>
  <c r="G66" i="38"/>
  <c r="G66" i="65" s="1"/>
  <c r="M65" i="38"/>
  <c r="M65" i="65"/>
  <c r="L65" i="66" s="1"/>
  <c r="L65" i="38"/>
  <c r="L65" i="65" s="1"/>
  <c r="K65" i="38"/>
  <c r="J65" i="38"/>
  <c r="I65" i="37" s="1"/>
  <c r="I65" i="38"/>
  <c r="H65" i="37" s="1"/>
  <c r="H65" i="38"/>
  <c r="H65" i="65" s="1"/>
  <c r="G65" i="38"/>
  <c r="G65" i="65" s="1"/>
  <c r="M64" i="38"/>
  <c r="M64" i="65" s="1"/>
  <c r="L64" i="38"/>
  <c r="K64" i="37" s="1"/>
  <c r="L64" i="65"/>
  <c r="K64" i="38"/>
  <c r="J64" i="38"/>
  <c r="I64" i="38"/>
  <c r="H64" i="38"/>
  <c r="H64" i="65" s="1"/>
  <c r="G64" i="66" s="1"/>
  <c r="G64" i="38"/>
  <c r="G64" i="65"/>
  <c r="M63" i="38"/>
  <c r="L63" i="38"/>
  <c r="K63" i="38"/>
  <c r="K63" i="65" s="1"/>
  <c r="J63" i="37"/>
  <c r="J63" i="38"/>
  <c r="I63" i="38"/>
  <c r="I63" i="37"/>
  <c r="H63" i="38"/>
  <c r="G63" i="38"/>
  <c r="G63" i="65" s="1"/>
  <c r="M62" i="38"/>
  <c r="L62" i="38"/>
  <c r="K62" i="38"/>
  <c r="J62" i="38"/>
  <c r="J62" i="65"/>
  <c r="I62" i="38"/>
  <c r="I62" i="65" s="1"/>
  <c r="I62" i="66" s="1"/>
  <c r="H62" i="38"/>
  <c r="G62" i="38"/>
  <c r="G62" i="65"/>
  <c r="M61" i="38"/>
  <c r="M61" i="65" s="1"/>
  <c r="L61" i="38"/>
  <c r="L61" i="65" s="1"/>
  <c r="K61" i="38"/>
  <c r="J61" i="38"/>
  <c r="J61" i="65" s="1"/>
  <c r="I61" i="38"/>
  <c r="H61" i="38"/>
  <c r="H61" i="65" s="1"/>
  <c r="G61" i="38"/>
  <c r="G61" i="65" s="1"/>
  <c r="N60" i="38"/>
  <c r="M60" i="38"/>
  <c r="L60" i="37" s="1"/>
  <c r="L60" i="38"/>
  <c r="L60" i="65"/>
  <c r="K60" i="38"/>
  <c r="K60" i="37" s="1"/>
  <c r="J60" i="38"/>
  <c r="I60" i="38"/>
  <c r="I60" i="65" s="1"/>
  <c r="H60" i="66" s="1"/>
  <c r="H60" i="38"/>
  <c r="H60" i="65"/>
  <c r="G60" i="66" s="1"/>
  <c r="G60" i="38"/>
  <c r="G60" i="65"/>
  <c r="M59" i="38"/>
  <c r="L59" i="23" s="1"/>
  <c r="L59" i="38"/>
  <c r="K59" i="38"/>
  <c r="K59" i="65" s="1"/>
  <c r="J59" i="38"/>
  <c r="I59" i="38"/>
  <c r="I59" i="65" s="1"/>
  <c r="H59" i="38"/>
  <c r="H59" i="23" s="1"/>
  <c r="G59" i="38"/>
  <c r="G59" i="65" s="1"/>
  <c r="M58" i="38"/>
  <c r="L58" i="38"/>
  <c r="K58" i="37" s="1"/>
  <c r="K58" i="38"/>
  <c r="K58" i="65" s="1"/>
  <c r="J58" i="38"/>
  <c r="I58" i="38"/>
  <c r="H58" i="38"/>
  <c r="G58" i="23" s="1"/>
  <c r="G58" i="38"/>
  <c r="G58" i="65"/>
  <c r="M57" i="38"/>
  <c r="L57" i="38"/>
  <c r="L57" i="65"/>
  <c r="K57" i="38"/>
  <c r="J57" i="23"/>
  <c r="J57" i="38"/>
  <c r="J57" i="65" s="1"/>
  <c r="I57" i="38"/>
  <c r="H57" i="38"/>
  <c r="G57" i="38"/>
  <c r="G57" i="65" s="1"/>
  <c r="L56" i="38"/>
  <c r="L56" i="65" s="1"/>
  <c r="K56" i="66" s="1"/>
  <c r="K56" i="38"/>
  <c r="K56" i="65" s="1"/>
  <c r="J56" i="38"/>
  <c r="I56" i="38"/>
  <c r="H56" i="23"/>
  <c r="H56" i="38"/>
  <c r="H56" i="65"/>
  <c r="G56" i="38"/>
  <c r="G56" i="65" s="1"/>
  <c r="G56" i="66" s="1"/>
  <c r="M55" i="38"/>
  <c r="L55" i="37" s="1"/>
  <c r="L55" i="38"/>
  <c r="L55" i="65" s="1"/>
  <c r="K55" i="38"/>
  <c r="J55" i="38"/>
  <c r="J55" i="65" s="1"/>
  <c r="I55" i="38"/>
  <c r="H55" i="37" s="1"/>
  <c r="H55" i="38"/>
  <c r="H55" i="65" s="1"/>
  <c r="G55" i="38"/>
  <c r="G55" i="23" s="1"/>
  <c r="N54" i="38"/>
  <c r="M54" i="38"/>
  <c r="L54" i="38"/>
  <c r="K54" i="23" s="1"/>
  <c r="K54" i="38"/>
  <c r="K54" i="65"/>
  <c r="J54" i="38"/>
  <c r="J54" i="65" s="1"/>
  <c r="J54" i="66" s="1"/>
  <c r="I54" i="38"/>
  <c r="H54" i="38"/>
  <c r="G54" i="23" s="1"/>
  <c r="G54" i="38"/>
  <c r="G54" i="65"/>
  <c r="N53" i="38"/>
  <c r="M53" i="38"/>
  <c r="L53" i="38"/>
  <c r="K53" i="38"/>
  <c r="K53" i="65" s="1"/>
  <c r="J53" i="38"/>
  <c r="I53" i="38"/>
  <c r="H53" i="38"/>
  <c r="G53" i="23" s="1"/>
  <c r="G53" i="38"/>
  <c r="G53" i="65" s="1"/>
  <c r="N52" i="38"/>
  <c r="M52" i="38"/>
  <c r="L52" i="38"/>
  <c r="K52" i="23" s="1"/>
  <c r="K52" i="38"/>
  <c r="J52" i="37" s="1"/>
  <c r="K52" i="65"/>
  <c r="J52" i="38"/>
  <c r="I52" i="38"/>
  <c r="H52" i="38"/>
  <c r="G52" i="23"/>
  <c r="G52" i="38"/>
  <c r="G52" i="65" s="1"/>
  <c r="N51" i="38"/>
  <c r="M51" i="38"/>
  <c r="L51" i="38"/>
  <c r="L51" i="65" s="1"/>
  <c r="K51" i="38"/>
  <c r="J51" i="38"/>
  <c r="J51" i="65" s="1"/>
  <c r="I51" i="38"/>
  <c r="H51" i="38"/>
  <c r="H51" i="65" s="1"/>
  <c r="G51" i="38"/>
  <c r="G51" i="65" s="1"/>
  <c r="M50" i="38"/>
  <c r="M50" i="65" s="1"/>
  <c r="L50" i="38"/>
  <c r="K50" i="38"/>
  <c r="J50" i="37" s="1"/>
  <c r="J50" i="38"/>
  <c r="J50" i="65"/>
  <c r="I50" i="38"/>
  <c r="H50" i="38"/>
  <c r="G50" i="38"/>
  <c r="G50" i="65"/>
  <c r="M49" i="38"/>
  <c r="L49" i="37" s="1"/>
  <c r="L49" i="38"/>
  <c r="K49" i="38"/>
  <c r="J49" i="38"/>
  <c r="I49" i="23" s="1"/>
  <c r="I49" i="38"/>
  <c r="H49" i="38"/>
  <c r="G49" i="38"/>
  <c r="G49" i="65" s="1"/>
  <c r="N48" i="38"/>
  <c r="M48" i="38"/>
  <c r="L48" i="38"/>
  <c r="K48" i="38"/>
  <c r="J48" i="38"/>
  <c r="I48" i="38"/>
  <c r="I48" i="65" s="1"/>
  <c r="H48" i="38"/>
  <c r="G48" i="38"/>
  <c r="G48" i="65"/>
  <c r="M47" i="38"/>
  <c r="L47" i="38"/>
  <c r="L47" i="65" s="1"/>
  <c r="K47" i="37"/>
  <c r="K47" i="38"/>
  <c r="J47" i="38"/>
  <c r="I47" i="38"/>
  <c r="H47" i="37" s="1"/>
  <c r="H47" i="23"/>
  <c r="H47" i="38"/>
  <c r="H47" i="65" s="1"/>
  <c r="G47" i="38"/>
  <c r="G47" i="37" s="1"/>
  <c r="G47" i="65"/>
  <c r="N46" i="38"/>
  <c r="M46" i="38"/>
  <c r="M46" i="65" s="1"/>
  <c r="L46" i="38"/>
  <c r="K46" i="37" s="1"/>
  <c r="K46" i="38"/>
  <c r="J46" i="38"/>
  <c r="I46" i="38"/>
  <c r="H46" i="23" s="1"/>
  <c r="H46" i="38"/>
  <c r="G46" i="38"/>
  <c r="G46" i="65" s="1"/>
  <c r="N45" i="38"/>
  <c r="M45" i="38"/>
  <c r="L45" i="37" s="1"/>
  <c r="L45" i="23"/>
  <c r="L45" i="38"/>
  <c r="K45" i="38"/>
  <c r="K45" i="65" s="1"/>
  <c r="J45" i="38"/>
  <c r="I45" i="38"/>
  <c r="H45" i="38"/>
  <c r="H45" i="23" s="1"/>
  <c r="G45" i="37"/>
  <c r="G45" i="38"/>
  <c r="G45" i="65" s="1"/>
  <c r="M44" i="38"/>
  <c r="L44" i="38"/>
  <c r="K44" i="23"/>
  <c r="K44" i="38"/>
  <c r="K44" i="65" s="1"/>
  <c r="J44" i="38"/>
  <c r="I44" i="38"/>
  <c r="H44" i="38"/>
  <c r="G44" i="23" s="1"/>
  <c r="G44" i="38"/>
  <c r="G44" i="65"/>
  <c r="N43" i="38"/>
  <c r="M43" i="38"/>
  <c r="L43" i="38"/>
  <c r="L43" i="65" s="1"/>
  <c r="K43" i="23"/>
  <c r="K43" i="38"/>
  <c r="J43" i="38"/>
  <c r="J43" i="65" s="1"/>
  <c r="I43" i="38"/>
  <c r="H43" i="38"/>
  <c r="H43" i="65" s="1"/>
  <c r="G43" i="66" s="1"/>
  <c r="G43" i="38"/>
  <c r="G43" i="65"/>
  <c r="N42" i="38"/>
  <c r="M42" i="38"/>
  <c r="L42" i="38"/>
  <c r="L42" i="65" s="1"/>
  <c r="K42" i="38"/>
  <c r="J42" i="37" s="1"/>
  <c r="J42" i="38"/>
  <c r="I42" i="38"/>
  <c r="H42" i="38"/>
  <c r="G42" i="23" s="1"/>
  <c r="G42" i="38"/>
  <c r="G42" i="65"/>
  <c r="N40" i="38"/>
  <c r="M40" i="38"/>
  <c r="L40" i="38"/>
  <c r="K40" i="38"/>
  <c r="K40" i="65" s="1"/>
  <c r="J40" i="66" s="1"/>
  <c r="J40" i="38"/>
  <c r="J40" i="65"/>
  <c r="I40" i="38"/>
  <c r="H40" i="38"/>
  <c r="G40" i="38"/>
  <c r="G40" i="65" s="1"/>
  <c r="M39" i="38"/>
  <c r="M39" i="65"/>
  <c r="L39" i="38"/>
  <c r="K39" i="37" s="1"/>
  <c r="K39" i="38"/>
  <c r="K39" i="65" s="1"/>
  <c r="J39" i="38"/>
  <c r="J39" i="23" s="1"/>
  <c r="I39" i="38"/>
  <c r="I39" i="65" s="1"/>
  <c r="H39" i="38"/>
  <c r="G39" i="38"/>
  <c r="G39" i="65" s="1"/>
  <c r="M38" i="38"/>
  <c r="L38" i="37" s="1"/>
  <c r="L38" i="38"/>
  <c r="K38" i="38"/>
  <c r="J38" i="38"/>
  <c r="J38" i="65" s="1"/>
  <c r="M37" i="38"/>
  <c r="M37" i="65"/>
  <c r="L37" i="38"/>
  <c r="K37" i="38"/>
  <c r="K37" i="65" s="1"/>
  <c r="J37" i="38"/>
  <c r="I37" i="38"/>
  <c r="H37" i="38"/>
  <c r="G37" i="38"/>
  <c r="G37" i="65"/>
  <c r="M36" i="38"/>
  <c r="L36" i="23" s="1"/>
  <c r="L36" i="38"/>
  <c r="L36" i="65" s="1"/>
  <c r="K36" i="66" s="1"/>
  <c r="K36" i="38"/>
  <c r="K36" i="65"/>
  <c r="J36" i="38"/>
  <c r="I36" i="38"/>
  <c r="H36" i="23" s="1"/>
  <c r="H36" i="38"/>
  <c r="H36" i="65" s="1"/>
  <c r="G36" i="66" s="1"/>
  <c r="G36" i="38"/>
  <c r="G36" i="65"/>
  <c r="N35" i="38"/>
  <c r="M35" i="38"/>
  <c r="L35" i="37" s="1"/>
  <c r="L35" i="38"/>
  <c r="L35" i="65" s="1"/>
  <c r="K35" i="38"/>
  <c r="J35" i="38"/>
  <c r="I35" i="38"/>
  <c r="H35" i="23" s="1"/>
  <c r="H35" i="38"/>
  <c r="H35" i="65" s="1"/>
  <c r="G35" i="38"/>
  <c r="G35" i="65" s="1"/>
  <c r="M34" i="38"/>
  <c r="M34" i="65" s="1"/>
  <c r="L34" i="38"/>
  <c r="K34" i="23" s="1"/>
  <c r="K34" i="38"/>
  <c r="J34" i="37" s="1"/>
  <c r="J34" i="38"/>
  <c r="J34" i="65"/>
  <c r="I34" i="38"/>
  <c r="H34" i="38"/>
  <c r="G34" i="23" s="1"/>
  <c r="G34" i="38"/>
  <c r="G34" i="65" s="1"/>
  <c r="M33" i="38"/>
  <c r="M33" i="65" s="1"/>
  <c r="L33" i="38"/>
  <c r="K33" i="38"/>
  <c r="K33" i="65" s="1"/>
  <c r="J33" i="23"/>
  <c r="J33" i="38"/>
  <c r="I33" i="37"/>
  <c r="I33" i="38"/>
  <c r="I33" i="65" s="1"/>
  <c r="H33" i="38"/>
  <c r="G33" i="38"/>
  <c r="G33" i="65" s="1"/>
  <c r="M32" i="38"/>
  <c r="L32" i="38"/>
  <c r="K32" i="38"/>
  <c r="J32" i="38"/>
  <c r="I32" i="23" s="1"/>
  <c r="I32" i="38"/>
  <c r="I32" i="65" s="1"/>
  <c r="H32" i="38"/>
  <c r="G32" i="38"/>
  <c r="G32" i="65"/>
  <c r="M31" i="38"/>
  <c r="L31" i="23"/>
  <c r="L31" i="38"/>
  <c r="L31" i="65" s="1"/>
  <c r="K31" i="37"/>
  <c r="K31" i="38"/>
  <c r="J31" i="38"/>
  <c r="J31" i="65" s="1"/>
  <c r="I31" i="38"/>
  <c r="H31" i="37" s="1"/>
  <c r="H31" i="23"/>
  <c r="H31" i="38"/>
  <c r="H31" i="65" s="1"/>
  <c r="G31" i="37"/>
  <c r="G31" i="38"/>
  <c r="G31" i="65"/>
  <c r="N30" i="38"/>
  <c r="M30" i="38"/>
  <c r="M30" i="65" s="1"/>
  <c r="L30" i="38"/>
  <c r="K30" i="37" s="1"/>
  <c r="K30" i="38"/>
  <c r="J30" i="37" s="1"/>
  <c r="J30" i="38"/>
  <c r="I30" i="38"/>
  <c r="H30" i="23"/>
  <c r="H30" i="38"/>
  <c r="G30" i="37"/>
  <c r="G30" i="38"/>
  <c r="G30" i="65"/>
  <c r="M29" i="38"/>
  <c r="L29" i="38"/>
  <c r="K29" i="23" s="1"/>
  <c r="K29" i="38"/>
  <c r="K29" i="65" s="1"/>
  <c r="J29" i="38"/>
  <c r="I29" i="38"/>
  <c r="H29" i="23" s="1"/>
  <c r="H29" i="38"/>
  <c r="G29" i="23" s="1"/>
  <c r="G29" i="38"/>
  <c r="G29" i="65" s="1"/>
  <c r="M28" i="38"/>
  <c r="L28" i="38"/>
  <c r="K28" i="38"/>
  <c r="J28" i="37" s="1"/>
  <c r="J28" i="23"/>
  <c r="J28" i="38"/>
  <c r="J28" i="65"/>
  <c r="I28" i="38"/>
  <c r="I28" i="65" s="1"/>
  <c r="H28" i="38"/>
  <c r="G28" i="38"/>
  <c r="G28" i="65"/>
  <c r="M27" i="38"/>
  <c r="M27" i="65"/>
  <c r="L27" i="38"/>
  <c r="L27" i="65" s="1"/>
  <c r="K27" i="38"/>
  <c r="J27" i="38"/>
  <c r="J27" i="65" s="1"/>
  <c r="I27" i="23"/>
  <c r="I27" i="38"/>
  <c r="H27" i="38"/>
  <c r="H27" i="65" s="1"/>
  <c r="G27" i="38"/>
  <c r="G27" i="65"/>
  <c r="N26" i="38"/>
  <c r="M26" i="38"/>
  <c r="M26" i="65" s="1"/>
  <c r="L26" i="38"/>
  <c r="L26" i="65"/>
  <c r="K26" i="38"/>
  <c r="J26" i="38"/>
  <c r="I26" i="23" s="1"/>
  <c r="I26" i="38"/>
  <c r="I26" i="65" s="1"/>
  <c r="H26" i="66" s="1"/>
  <c r="H26" i="38"/>
  <c r="H26" i="65"/>
  <c r="G26" i="38"/>
  <c r="G26" i="65" s="1"/>
  <c r="M25" i="38"/>
  <c r="L25" i="37" s="1"/>
  <c r="L25" i="38"/>
  <c r="K25" i="37" s="1"/>
  <c r="K25" i="38"/>
  <c r="K25" i="65" s="1"/>
  <c r="J25" i="38"/>
  <c r="I25" i="38"/>
  <c r="H25" i="23" s="1"/>
  <c r="H25" i="38"/>
  <c r="G25" i="37" s="1"/>
  <c r="G25" i="38"/>
  <c r="G25" i="65" s="1"/>
  <c r="M24" i="38"/>
  <c r="L24" i="38"/>
  <c r="L24" i="65" s="1"/>
  <c r="J24" i="38"/>
  <c r="I24" i="37" s="1"/>
  <c r="I24" i="38"/>
  <c r="H24" i="38"/>
  <c r="G24" i="38"/>
  <c r="G24" i="65" s="1"/>
  <c r="N23" i="38"/>
  <c r="M23" i="38"/>
  <c r="L23" i="38"/>
  <c r="L23" i="65" s="1"/>
  <c r="K23" i="38"/>
  <c r="J23" i="23"/>
  <c r="J23" i="38"/>
  <c r="J23" i="65"/>
  <c r="I23" i="38"/>
  <c r="I23" i="65" s="1"/>
  <c r="H23" i="38"/>
  <c r="G23" i="38"/>
  <c r="G23" i="65"/>
  <c r="M22" i="38"/>
  <c r="M22" i="65"/>
  <c r="L22" i="38"/>
  <c r="K22" i="38"/>
  <c r="J22" i="38"/>
  <c r="J22" i="65" s="1"/>
  <c r="I22" i="38"/>
  <c r="H22" i="37" s="1"/>
  <c r="H22" i="38"/>
  <c r="H22" i="65" s="1"/>
  <c r="G22" i="38"/>
  <c r="G22" i="65"/>
  <c r="M21" i="38"/>
  <c r="M21" i="65" s="1"/>
  <c r="L21" i="23"/>
  <c r="L21" i="38"/>
  <c r="L21" i="65"/>
  <c r="K21" i="38"/>
  <c r="J21" i="38"/>
  <c r="I21" i="38"/>
  <c r="H21" i="23"/>
  <c r="H21" i="38"/>
  <c r="H21" i="65"/>
  <c r="G21" i="38"/>
  <c r="G21" i="65" s="1"/>
  <c r="N20" i="38"/>
  <c r="M20" i="38"/>
  <c r="L20" i="23"/>
  <c r="L20" i="38"/>
  <c r="K20" i="38"/>
  <c r="K20" i="65" s="1"/>
  <c r="J20" i="38"/>
  <c r="I20" i="38"/>
  <c r="I20" i="65" s="1"/>
  <c r="H20" i="38"/>
  <c r="G20" i="37" s="1"/>
  <c r="G20" i="38"/>
  <c r="G20" i="65" s="1"/>
  <c r="N19" i="38"/>
  <c r="M19" i="38"/>
  <c r="L19" i="23"/>
  <c r="L19" i="38"/>
  <c r="L19" i="65"/>
  <c r="K19" i="38"/>
  <c r="K19" i="65" s="1"/>
  <c r="J19" i="38"/>
  <c r="I19" i="37" s="1"/>
  <c r="I19" i="38"/>
  <c r="H19" i="23" s="1"/>
  <c r="H19" i="38"/>
  <c r="H19" i="65" s="1"/>
  <c r="G19" i="66" s="1"/>
  <c r="G19" i="38"/>
  <c r="G19" i="65"/>
  <c r="G18" i="38"/>
  <c r="G18" i="65"/>
  <c r="M17" i="38"/>
  <c r="L17" i="37"/>
  <c r="L17" i="38"/>
  <c r="L17" i="65"/>
  <c r="K17" i="38"/>
  <c r="K17" i="65" s="1"/>
  <c r="J17" i="38"/>
  <c r="I17" i="38"/>
  <c r="I17" i="65" s="1"/>
  <c r="M16" i="38"/>
  <c r="L16" i="37" s="1"/>
  <c r="L16" i="38"/>
  <c r="K16" i="38"/>
  <c r="J16" i="38"/>
  <c r="I16" i="23" s="1"/>
  <c r="I16" i="38"/>
  <c r="H16" i="37" s="1"/>
  <c r="H16" i="38"/>
  <c r="G16" i="37" s="1"/>
  <c r="G16" i="38"/>
  <c r="G16" i="65"/>
  <c r="M15" i="38"/>
  <c r="L15" i="23"/>
  <c r="L15" i="38"/>
  <c r="L15" i="65" s="1"/>
  <c r="K15" i="38"/>
  <c r="J15" i="38"/>
  <c r="I15" i="23"/>
  <c r="I15" i="38"/>
  <c r="H15" i="23"/>
  <c r="H15" i="38"/>
  <c r="H15" i="65" s="1"/>
  <c r="G15" i="38"/>
  <c r="G15" i="65" s="1"/>
  <c r="M14" i="38"/>
  <c r="M14" i="65" s="1"/>
  <c r="L14" i="38"/>
  <c r="K14" i="37" s="1"/>
  <c r="K14" i="23"/>
  <c r="K14" i="38"/>
  <c r="J14" i="23"/>
  <c r="J14" i="38"/>
  <c r="J14" i="65"/>
  <c r="I14" i="38"/>
  <c r="H14" i="38"/>
  <c r="G14" i="37" s="1"/>
  <c r="G14" i="38"/>
  <c r="G14" i="65" s="1"/>
  <c r="M13" i="38"/>
  <c r="M13" i="65" s="1"/>
  <c r="L13" i="38"/>
  <c r="K13" i="38"/>
  <c r="K13" i="65" s="1"/>
  <c r="J13" i="23"/>
  <c r="J13" i="38"/>
  <c r="I13" i="23"/>
  <c r="I13" i="38"/>
  <c r="I13" i="65" s="1"/>
  <c r="H13" i="38"/>
  <c r="G13" i="38"/>
  <c r="G13" i="65" s="1"/>
  <c r="N12" i="38"/>
  <c r="M12" i="38"/>
  <c r="L12" i="38"/>
  <c r="K12" i="37" s="1"/>
  <c r="K12" i="38"/>
  <c r="J12" i="23" s="1"/>
  <c r="J12" i="38"/>
  <c r="I12" i="23" s="1"/>
  <c r="I12" i="38"/>
  <c r="I12" i="65" s="1"/>
  <c r="H12" i="38"/>
  <c r="G12" i="38"/>
  <c r="G12" i="65"/>
  <c r="M11" i="38"/>
  <c r="L11" i="23"/>
  <c r="L11" i="38"/>
  <c r="L11" i="65" s="1"/>
  <c r="K11" i="38"/>
  <c r="J11" i="38"/>
  <c r="I11" i="23"/>
  <c r="I11" i="38"/>
  <c r="H11" i="23"/>
  <c r="H11" i="38"/>
  <c r="H11" i="65" s="1"/>
  <c r="G11" i="38"/>
  <c r="G11" i="65" s="1"/>
  <c r="N10" i="38"/>
  <c r="M10" i="38"/>
  <c r="M10" i="65" s="1"/>
  <c r="L10" i="23"/>
  <c r="L10" i="38"/>
  <c r="L10" i="65"/>
  <c r="K10" i="38"/>
  <c r="J10" i="38"/>
  <c r="I10" i="23" s="1"/>
  <c r="I10" i="38"/>
  <c r="H10" i="23" s="1"/>
  <c r="H10" i="38"/>
  <c r="H10" i="65" s="1"/>
  <c r="G10" i="66" s="1"/>
  <c r="G10" i="38"/>
  <c r="G10" i="65" s="1"/>
  <c r="N9" i="38"/>
  <c r="M9" i="38"/>
  <c r="L9" i="23"/>
  <c r="L9" i="38"/>
  <c r="K9" i="38"/>
  <c r="K9" i="65" s="1"/>
  <c r="J9" i="38"/>
  <c r="I9" i="23" s="1"/>
  <c r="I9" i="38"/>
  <c r="I9" i="65" s="1"/>
  <c r="H9" i="38"/>
  <c r="G9" i="38"/>
  <c r="G9" i="65"/>
  <c r="M8" i="38"/>
  <c r="L8" i="23"/>
  <c r="L8" i="38"/>
  <c r="K8" i="37" s="1"/>
  <c r="K8" i="23"/>
  <c r="K8" i="38"/>
  <c r="K8" i="65"/>
  <c r="J8" i="38"/>
  <c r="I8" i="38"/>
  <c r="H8" i="23" s="1"/>
  <c r="H8" i="38"/>
  <c r="G8" i="23" s="1"/>
  <c r="G8" i="38"/>
  <c r="G8" i="65" s="1"/>
  <c r="N6" i="38"/>
  <c r="M6" i="38"/>
  <c r="L6" i="23"/>
  <c r="L6" i="38"/>
  <c r="K6" i="23"/>
  <c r="K6" i="38"/>
  <c r="J6" i="38"/>
  <c r="I6" i="38"/>
  <c r="H6" i="23"/>
  <c r="H6" i="38"/>
  <c r="G6" i="23"/>
  <c r="G6" i="38"/>
  <c r="G6" i="65"/>
  <c r="M5" i="38"/>
  <c r="M5" i="65"/>
  <c r="L5" i="38"/>
  <c r="K5" i="23"/>
  <c r="K5" i="38"/>
  <c r="J5" i="23"/>
  <c r="J5" i="38"/>
  <c r="J5" i="65"/>
  <c r="I5" i="38"/>
  <c r="H5" i="38"/>
  <c r="G5" i="23" s="1"/>
  <c r="G5" i="38"/>
  <c r="G5" i="65" s="1"/>
  <c r="M4" i="38"/>
  <c r="M4" i="65" s="1"/>
  <c r="L4" i="38"/>
  <c r="K4" i="38"/>
  <c r="K4" i="65" s="1"/>
  <c r="J4" i="23"/>
  <c r="J4" i="38"/>
  <c r="I4" i="23"/>
  <c r="I4" i="38"/>
  <c r="I4" i="65" s="1"/>
  <c r="H4" i="38"/>
  <c r="G4" i="37" s="1"/>
  <c r="G4" i="38"/>
  <c r="G4" i="65" s="1"/>
  <c r="M3" i="38"/>
  <c r="L3" i="23" s="1"/>
  <c r="L3" i="38"/>
  <c r="K3" i="38"/>
  <c r="J3" i="38"/>
  <c r="I3" i="23" s="1"/>
  <c r="I3" i="38"/>
  <c r="H3" i="23" s="1"/>
  <c r="H3" i="38"/>
  <c r="G3" i="38"/>
  <c r="G3" i="65"/>
  <c r="M2" i="38"/>
  <c r="L2" i="23"/>
  <c r="L2" i="38"/>
  <c r="K2" i="23"/>
  <c r="K2" i="38"/>
  <c r="J2" i="38"/>
  <c r="J2" i="65" s="1"/>
  <c r="I2" i="38"/>
  <c r="H2" i="23"/>
  <c r="H2" i="38"/>
  <c r="H2" i="65" s="1"/>
  <c r="M41" i="63"/>
  <c r="L41" i="64" s="1"/>
  <c r="L41" i="63"/>
  <c r="K41" i="64" s="1"/>
  <c r="K41" i="63"/>
  <c r="J41" i="64"/>
  <c r="J41" i="63"/>
  <c r="I41" i="64" s="1"/>
  <c r="I41" i="63"/>
  <c r="H41" i="64"/>
  <c r="H41" i="63"/>
  <c r="G41" i="63"/>
  <c r="G41" i="64"/>
  <c r="M7" i="63"/>
  <c r="L7" i="64" s="1"/>
  <c r="L7" i="63"/>
  <c r="K7" i="64" s="1"/>
  <c r="O7" i="64" s="1"/>
  <c r="D10" i="71" s="1"/>
  <c r="K7" i="63"/>
  <c r="J7" i="64"/>
  <c r="J7" i="63"/>
  <c r="I7" i="64" s="1"/>
  <c r="I7" i="63"/>
  <c r="H7" i="64"/>
  <c r="H7" i="63"/>
  <c r="G7" i="63"/>
  <c r="G7" i="64"/>
  <c r="N91" i="25"/>
  <c r="M91" i="25"/>
  <c r="L91" i="25"/>
  <c r="K91" i="25"/>
  <c r="J91" i="25"/>
  <c r="I91" i="25"/>
  <c r="H91" i="25"/>
  <c r="G91" i="25"/>
  <c r="M90" i="25"/>
  <c r="L90" i="25"/>
  <c r="K90" i="25"/>
  <c r="J90" i="25"/>
  <c r="I90" i="25"/>
  <c r="H90" i="25"/>
  <c r="H90" i="63" s="1"/>
  <c r="G90" i="25"/>
  <c r="G90" i="63" s="1"/>
  <c r="N89" i="25"/>
  <c r="M89" i="25"/>
  <c r="L89" i="31"/>
  <c r="L89" i="25"/>
  <c r="K89" i="25"/>
  <c r="J89" i="25"/>
  <c r="I89" i="25"/>
  <c r="H89" i="25"/>
  <c r="G89" i="25"/>
  <c r="G89" i="63" s="1"/>
  <c r="M88" i="25"/>
  <c r="L88" i="25"/>
  <c r="K88" i="25"/>
  <c r="K88" i="63" s="1"/>
  <c r="J88" i="25"/>
  <c r="I88" i="25"/>
  <c r="H88" i="25"/>
  <c r="G88" i="25"/>
  <c r="G88" i="63" s="1"/>
  <c r="M87" i="25"/>
  <c r="L87" i="25"/>
  <c r="K87" i="25"/>
  <c r="J87" i="25"/>
  <c r="I87" i="25"/>
  <c r="H87" i="25"/>
  <c r="G87" i="25"/>
  <c r="G87" i="63" s="1"/>
  <c r="M86" i="25"/>
  <c r="L86" i="25"/>
  <c r="K86" i="25"/>
  <c r="J86" i="25"/>
  <c r="J86" i="63" s="1"/>
  <c r="I86" i="31"/>
  <c r="I86" i="25"/>
  <c r="H86" i="25"/>
  <c r="H86" i="63" s="1"/>
  <c r="G86" i="25"/>
  <c r="G86" i="63" s="1"/>
  <c r="M85" i="25"/>
  <c r="L85" i="31" s="1"/>
  <c r="L85" i="25"/>
  <c r="K85" i="25"/>
  <c r="J85" i="25"/>
  <c r="I85" i="25"/>
  <c r="H85" i="25"/>
  <c r="G85" i="25"/>
  <c r="G85" i="63"/>
  <c r="N84" i="25"/>
  <c r="M84" i="25"/>
  <c r="L84" i="25"/>
  <c r="K84" i="25"/>
  <c r="J84" i="25"/>
  <c r="I84" i="25"/>
  <c r="H84" i="31" s="1"/>
  <c r="H84" i="25"/>
  <c r="G84" i="25"/>
  <c r="G84" i="63" s="1"/>
  <c r="M83" i="25"/>
  <c r="L83" i="25"/>
  <c r="K83" i="25"/>
  <c r="J83" i="25"/>
  <c r="I83" i="25"/>
  <c r="H83" i="25"/>
  <c r="G83" i="25"/>
  <c r="G83" i="63" s="1"/>
  <c r="N82" i="25"/>
  <c r="M82" i="25"/>
  <c r="L82" i="25"/>
  <c r="K82" i="31" s="1"/>
  <c r="K82" i="25"/>
  <c r="J82" i="25"/>
  <c r="J82" i="63"/>
  <c r="I82" i="25"/>
  <c r="H82" i="25"/>
  <c r="G82" i="31" s="1"/>
  <c r="G82" i="25"/>
  <c r="G82" i="63" s="1"/>
  <c r="N81" i="25"/>
  <c r="M81" i="25"/>
  <c r="L81" i="25"/>
  <c r="K81" i="25"/>
  <c r="J81" i="25"/>
  <c r="I81" i="25"/>
  <c r="H81" i="25"/>
  <c r="G81" i="25"/>
  <c r="G81" i="63"/>
  <c r="N80" i="25"/>
  <c r="M80" i="25"/>
  <c r="L80" i="25"/>
  <c r="K80" i="25"/>
  <c r="J80" i="25"/>
  <c r="I80" i="25"/>
  <c r="H80" i="25"/>
  <c r="G80" i="25"/>
  <c r="M79" i="25"/>
  <c r="L79" i="25"/>
  <c r="K79" i="25"/>
  <c r="J79" i="31"/>
  <c r="J79" i="25"/>
  <c r="I79" i="25"/>
  <c r="I79" i="63" s="1"/>
  <c r="H79" i="25"/>
  <c r="G79" i="25"/>
  <c r="G79" i="63" s="1"/>
  <c r="N78" i="25"/>
  <c r="M78" i="25"/>
  <c r="L78" i="25"/>
  <c r="K78" i="25"/>
  <c r="J78" i="25"/>
  <c r="I78" i="25"/>
  <c r="H78" i="25"/>
  <c r="G78" i="25"/>
  <c r="G78" i="63"/>
  <c r="M77" i="25"/>
  <c r="L77" i="25"/>
  <c r="L77" i="63" s="1"/>
  <c r="K77" i="25"/>
  <c r="J77" i="25"/>
  <c r="I77" i="31"/>
  <c r="I77" i="25"/>
  <c r="H77" i="25"/>
  <c r="G77" i="25"/>
  <c r="G77" i="63"/>
  <c r="M76" i="25"/>
  <c r="M76" i="63" s="1"/>
  <c r="L76" i="31"/>
  <c r="L76" i="25"/>
  <c r="K76" i="25"/>
  <c r="J76" i="25"/>
  <c r="I76" i="25"/>
  <c r="H76" i="25"/>
  <c r="G76" i="25"/>
  <c r="G76" i="63" s="1"/>
  <c r="M75" i="25"/>
  <c r="L75" i="25"/>
  <c r="K75" i="25"/>
  <c r="K75" i="63" s="1"/>
  <c r="J75" i="25"/>
  <c r="I75" i="25"/>
  <c r="H75" i="25"/>
  <c r="G75" i="25"/>
  <c r="G75" i="63" s="1"/>
  <c r="K74" i="25"/>
  <c r="J74" i="25"/>
  <c r="I74" i="25"/>
  <c r="H74" i="25"/>
  <c r="G74" i="25"/>
  <c r="G74" i="63" s="1"/>
  <c r="M73" i="25"/>
  <c r="L73" i="25"/>
  <c r="K73" i="31"/>
  <c r="K73" i="25"/>
  <c r="J73" i="25"/>
  <c r="I73" i="25"/>
  <c r="H73" i="25"/>
  <c r="G73" i="31" s="1"/>
  <c r="G73" i="25"/>
  <c r="G73" i="63" s="1"/>
  <c r="N72" i="25"/>
  <c r="M72" i="25"/>
  <c r="L72" i="25"/>
  <c r="K72" i="25"/>
  <c r="J72" i="25"/>
  <c r="I72" i="25"/>
  <c r="H72" i="25"/>
  <c r="G72" i="25"/>
  <c r="G72" i="63"/>
  <c r="N71" i="25"/>
  <c r="M71" i="25"/>
  <c r="L71" i="25"/>
  <c r="K71" i="25"/>
  <c r="K71" i="63" s="1"/>
  <c r="J71" i="25"/>
  <c r="I71" i="25"/>
  <c r="H71" i="25"/>
  <c r="G71" i="25"/>
  <c r="G71" i="63" s="1"/>
  <c r="M70" i="25"/>
  <c r="L70" i="25"/>
  <c r="K70" i="25"/>
  <c r="J70" i="25"/>
  <c r="I70" i="25"/>
  <c r="H70" i="25"/>
  <c r="G70" i="25"/>
  <c r="G70" i="63" s="1"/>
  <c r="M69" i="25"/>
  <c r="L69" i="25"/>
  <c r="K69" i="25"/>
  <c r="J69" i="25"/>
  <c r="I69" i="31"/>
  <c r="I69" i="25"/>
  <c r="H69" i="25"/>
  <c r="H69" i="63" s="1"/>
  <c r="G69" i="25"/>
  <c r="G69" i="63"/>
  <c r="M68" i="25"/>
  <c r="L68" i="31"/>
  <c r="L68" i="25"/>
  <c r="K68" i="25"/>
  <c r="J68" i="25"/>
  <c r="I68" i="25"/>
  <c r="H68" i="25"/>
  <c r="G68" i="25"/>
  <c r="G68" i="63" s="1"/>
  <c r="M67" i="25"/>
  <c r="L67" i="25"/>
  <c r="K67" i="25"/>
  <c r="K67" i="63" s="1"/>
  <c r="J67" i="25"/>
  <c r="I67" i="25"/>
  <c r="H67" i="25"/>
  <c r="G67" i="25"/>
  <c r="G67" i="63"/>
  <c r="M66" i="25"/>
  <c r="L66" i="25"/>
  <c r="K66" i="25"/>
  <c r="J66" i="25"/>
  <c r="I66" i="25"/>
  <c r="H66" i="25"/>
  <c r="G66" i="25"/>
  <c r="G66" i="63"/>
  <c r="M65" i="25"/>
  <c r="L65" i="25"/>
  <c r="K65" i="25"/>
  <c r="J65" i="25"/>
  <c r="J65" i="63" s="1"/>
  <c r="I65" i="25"/>
  <c r="H65" i="25"/>
  <c r="H65" i="63"/>
  <c r="G65" i="25"/>
  <c r="G65" i="63"/>
  <c r="M64" i="25"/>
  <c r="L64" i="31"/>
  <c r="L64" i="25"/>
  <c r="K64" i="25"/>
  <c r="J64" i="25"/>
  <c r="I64" i="25"/>
  <c r="H64" i="25"/>
  <c r="G64" i="25"/>
  <c r="G64" i="63" s="1"/>
  <c r="M63" i="25"/>
  <c r="L63" i="25"/>
  <c r="K63" i="25"/>
  <c r="J63" i="25"/>
  <c r="I63" i="25"/>
  <c r="H63" i="25"/>
  <c r="G63" i="25"/>
  <c r="G63" i="63" s="1"/>
  <c r="M62" i="25"/>
  <c r="L62" i="25"/>
  <c r="K62" i="25"/>
  <c r="J62" i="25"/>
  <c r="I62" i="25"/>
  <c r="H62" i="25"/>
  <c r="G62" i="25"/>
  <c r="G62" i="63"/>
  <c r="M61" i="25"/>
  <c r="L61" i="25"/>
  <c r="L61" i="63" s="1"/>
  <c r="K61" i="25"/>
  <c r="J61" i="25"/>
  <c r="I61" i="31" s="1"/>
  <c r="I61" i="25"/>
  <c r="H61" i="25"/>
  <c r="G61" i="25"/>
  <c r="G61" i="63" s="1"/>
  <c r="N60" i="25"/>
  <c r="M60" i="25"/>
  <c r="M60" i="63"/>
  <c r="L60" i="25"/>
  <c r="K60" i="25"/>
  <c r="J60" i="25"/>
  <c r="I60" i="25"/>
  <c r="H60" i="25"/>
  <c r="G60" i="25"/>
  <c r="G60" i="63" s="1"/>
  <c r="M59" i="25"/>
  <c r="L59" i="25"/>
  <c r="K59" i="25"/>
  <c r="J59" i="25"/>
  <c r="I59" i="25"/>
  <c r="I59" i="63" s="1"/>
  <c r="H59" i="25"/>
  <c r="G59" i="25"/>
  <c r="G59" i="63"/>
  <c r="M58" i="25"/>
  <c r="L58" i="25"/>
  <c r="K58" i="25"/>
  <c r="J58" i="25"/>
  <c r="I58" i="25"/>
  <c r="H58" i="25"/>
  <c r="G58" i="25"/>
  <c r="G58" i="63"/>
  <c r="M57" i="25"/>
  <c r="L57" i="25"/>
  <c r="K57" i="25"/>
  <c r="J57" i="25"/>
  <c r="I57" i="25"/>
  <c r="H57" i="25"/>
  <c r="G57" i="25"/>
  <c r="G57" i="63"/>
  <c r="L56" i="25"/>
  <c r="L56" i="63" s="1"/>
  <c r="K56" i="25"/>
  <c r="J56" i="25"/>
  <c r="I56" i="25"/>
  <c r="H56" i="25"/>
  <c r="G56" i="25"/>
  <c r="G56" i="63" s="1"/>
  <c r="M55" i="25"/>
  <c r="L55" i="25"/>
  <c r="K55" i="31"/>
  <c r="K55" i="25"/>
  <c r="J55" i="25"/>
  <c r="J55" i="63" s="1"/>
  <c r="I55" i="25"/>
  <c r="H55" i="25"/>
  <c r="G55" i="31" s="1"/>
  <c r="G55" i="25"/>
  <c r="G55" i="63" s="1"/>
  <c r="N54" i="25"/>
  <c r="M54" i="25"/>
  <c r="L54" i="25"/>
  <c r="K54" i="25"/>
  <c r="J54" i="25"/>
  <c r="I54" i="25"/>
  <c r="H54" i="25"/>
  <c r="G54" i="31" s="1"/>
  <c r="G54" i="25"/>
  <c r="G54" i="63" s="1"/>
  <c r="N53" i="25"/>
  <c r="M53" i="25"/>
  <c r="L53" i="25"/>
  <c r="K53" i="25"/>
  <c r="K53" i="63" s="1"/>
  <c r="J53" i="25"/>
  <c r="I53" i="25"/>
  <c r="H53" i="25"/>
  <c r="G53" i="25"/>
  <c r="G53" i="63" s="1"/>
  <c r="N52" i="25"/>
  <c r="M52" i="25"/>
  <c r="L52" i="25"/>
  <c r="K52" i="25"/>
  <c r="K52" i="63"/>
  <c r="J52" i="25"/>
  <c r="I52" i="25"/>
  <c r="H52" i="25"/>
  <c r="G52" i="25"/>
  <c r="G52" i="63" s="1"/>
  <c r="N51" i="25"/>
  <c r="M51" i="25"/>
  <c r="L51" i="25"/>
  <c r="K51" i="31" s="1"/>
  <c r="K51" i="25"/>
  <c r="J51" i="25"/>
  <c r="I51" i="25"/>
  <c r="H51" i="31" s="1"/>
  <c r="H51" i="25"/>
  <c r="G51" i="31" s="1"/>
  <c r="G51" i="25"/>
  <c r="G51" i="63" s="1"/>
  <c r="M50" i="25"/>
  <c r="M50" i="63" s="1"/>
  <c r="L50" i="25"/>
  <c r="K50" i="25"/>
  <c r="K50" i="63" s="1"/>
  <c r="J50" i="31"/>
  <c r="J50" i="25"/>
  <c r="I50" i="25"/>
  <c r="I50" i="63" s="1"/>
  <c r="H50" i="25"/>
  <c r="G50" i="25"/>
  <c r="G50" i="63" s="1"/>
  <c r="M49" i="25"/>
  <c r="L49" i="25"/>
  <c r="K49" i="25"/>
  <c r="J49" i="25"/>
  <c r="I49" i="31" s="1"/>
  <c r="I49" i="25"/>
  <c r="I49" i="63" s="1"/>
  <c r="H49" i="64" s="1"/>
  <c r="H49" i="25"/>
  <c r="H49" i="63"/>
  <c r="G49" i="25"/>
  <c r="N48" i="25"/>
  <c r="M48" i="25"/>
  <c r="M48" i="63"/>
  <c r="L48" i="64" s="1"/>
  <c r="L48" i="25"/>
  <c r="L48" i="63" s="1"/>
  <c r="K48" i="25"/>
  <c r="J48" i="25"/>
  <c r="I48" i="31" s="1"/>
  <c r="I48" i="25"/>
  <c r="H48" i="25"/>
  <c r="H48" i="63" s="1"/>
  <c r="G48" i="25"/>
  <c r="G48" i="63" s="1"/>
  <c r="M47" i="25"/>
  <c r="M47" i="63" s="1"/>
  <c r="L47" i="25"/>
  <c r="L47" i="63" s="1"/>
  <c r="K47" i="25"/>
  <c r="J47" i="25"/>
  <c r="I47" i="25"/>
  <c r="H47" i="31" s="1"/>
  <c r="H47" i="25"/>
  <c r="H47" i="63" s="1"/>
  <c r="G47" i="64" s="1"/>
  <c r="G47" i="25"/>
  <c r="G47" i="63"/>
  <c r="N46" i="25"/>
  <c r="M46" i="25"/>
  <c r="L46" i="31" s="1"/>
  <c r="L46" i="25"/>
  <c r="K46" i="25"/>
  <c r="K46" i="63" s="1"/>
  <c r="J46" i="25"/>
  <c r="I46" i="25"/>
  <c r="I46" i="63" s="1"/>
  <c r="H46" i="31"/>
  <c r="H46" i="25"/>
  <c r="G46" i="25"/>
  <c r="G46" i="63" s="1"/>
  <c r="N45" i="25"/>
  <c r="M45" i="25"/>
  <c r="L45" i="31" s="1"/>
  <c r="L45" i="25"/>
  <c r="L45" i="63" s="1"/>
  <c r="K45" i="25"/>
  <c r="K45" i="63" s="1"/>
  <c r="J45" i="25"/>
  <c r="I45" i="25"/>
  <c r="H45" i="31"/>
  <c r="H45" i="25"/>
  <c r="H45" i="63"/>
  <c r="G45" i="25"/>
  <c r="G45" i="63"/>
  <c r="M44" i="25"/>
  <c r="L44" i="25"/>
  <c r="L44" i="63" s="1"/>
  <c r="K44" i="25"/>
  <c r="J44" i="25"/>
  <c r="J44" i="63" s="1"/>
  <c r="I44" i="25"/>
  <c r="H44" i="25"/>
  <c r="H44" i="63" s="1"/>
  <c r="G44" i="31"/>
  <c r="G44" i="25"/>
  <c r="G44" i="63"/>
  <c r="N43" i="25"/>
  <c r="M43" i="25"/>
  <c r="L43" i="31" s="1"/>
  <c r="L43" i="25"/>
  <c r="K43" i="31" s="1"/>
  <c r="K43" i="25"/>
  <c r="K43" i="63" s="1"/>
  <c r="J43" i="64" s="1"/>
  <c r="J43" i="25"/>
  <c r="J43" i="63"/>
  <c r="I43" i="25"/>
  <c r="H43" i="25"/>
  <c r="G43" i="31" s="1"/>
  <c r="G43" i="25"/>
  <c r="G43" i="63" s="1"/>
  <c r="N42" i="25"/>
  <c r="M42" i="25"/>
  <c r="L42" i="25"/>
  <c r="K42" i="31" s="1"/>
  <c r="K42" i="25"/>
  <c r="J42" i="25"/>
  <c r="J42" i="63" s="1"/>
  <c r="I42" i="25"/>
  <c r="H42" i="25"/>
  <c r="H42" i="63" s="1"/>
  <c r="G42" i="31"/>
  <c r="G42" i="25"/>
  <c r="G42" i="63"/>
  <c r="N40" i="25"/>
  <c r="M40" i="25"/>
  <c r="L40" i="25"/>
  <c r="K40" i="31"/>
  <c r="K40" i="25"/>
  <c r="K40" i="63" s="1"/>
  <c r="J40" i="25"/>
  <c r="I40" i="25"/>
  <c r="H40" i="31"/>
  <c r="H40" i="25"/>
  <c r="G40" i="31"/>
  <c r="G40" i="25"/>
  <c r="G40" i="63" s="1"/>
  <c r="M39" i="25"/>
  <c r="L39" i="25"/>
  <c r="K39" i="25"/>
  <c r="J39" i="31" s="1"/>
  <c r="J39" i="25"/>
  <c r="J39" i="63" s="1"/>
  <c r="I39" i="64" s="1"/>
  <c r="I39" i="25"/>
  <c r="I39" i="63"/>
  <c r="H39" i="25"/>
  <c r="G39" i="25"/>
  <c r="G39" i="63" s="1"/>
  <c r="M38" i="25"/>
  <c r="M38" i="63" s="1"/>
  <c r="L38" i="64" s="1"/>
  <c r="L38" i="25"/>
  <c r="L38" i="63" s="1"/>
  <c r="K38" i="25"/>
  <c r="J38" i="25"/>
  <c r="J38" i="63" s="1"/>
  <c r="M37" i="25"/>
  <c r="L37" i="25"/>
  <c r="K37" i="25"/>
  <c r="J37" i="25"/>
  <c r="I37" i="31"/>
  <c r="I37" i="25"/>
  <c r="I37" i="63"/>
  <c r="H37" i="25"/>
  <c r="G37" i="25"/>
  <c r="G37" i="63" s="1"/>
  <c r="M36" i="25"/>
  <c r="L36" i="31" s="1"/>
  <c r="L36" i="25"/>
  <c r="L36" i="63" s="1"/>
  <c r="K36" i="25"/>
  <c r="J36" i="25"/>
  <c r="I36" i="31" s="1"/>
  <c r="I36" i="25"/>
  <c r="H36" i="31" s="1"/>
  <c r="H36" i="25"/>
  <c r="H36" i="63" s="1"/>
  <c r="G36" i="25"/>
  <c r="G36" i="63"/>
  <c r="N35" i="25"/>
  <c r="M35" i="25"/>
  <c r="M35" i="63" s="1"/>
  <c r="L35" i="25"/>
  <c r="L35" i="63" s="1"/>
  <c r="K35" i="25"/>
  <c r="J35" i="25"/>
  <c r="I35" i="25"/>
  <c r="H35" i="31" s="1"/>
  <c r="H35" i="25"/>
  <c r="H35" i="63" s="1"/>
  <c r="G35" i="64" s="1"/>
  <c r="G35" i="25"/>
  <c r="G35" i="63"/>
  <c r="M34" i="25"/>
  <c r="L34" i="25"/>
  <c r="K34" i="31" s="1"/>
  <c r="K34" i="25"/>
  <c r="K34" i="63" s="1"/>
  <c r="J34" i="25"/>
  <c r="I34" i="25"/>
  <c r="H34" i="31" s="1"/>
  <c r="H34" i="25"/>
  <c r="G34" i="31" s="1"/>
  <c r="G34" i="25"/>
  <c r="G34" i="63" s="1"/>
  <c r="M33" i="25"/>
  <c r="L33" i="25"/>
  <c r="K33" i="25"/>
  <c r="J33" i="31"/>
  <c r="J33" i="25"/>
  <c r="J33" i="63"/>
  <c r="I33" i="64" s="1"/>
  <c r="I33" i="25"/>
  <c r="I33" i="63" s="1"/>
  <c r="H33" i="25"/>
  <c r="G33" i="25"/>
  <c r="G33" i="63"/>
  <c r="M32" i="25"/>
  <c r="M32" i="63"/>
  <c r="L32" i="64" s="1"/>
  <c r="L32" i="25"/>
  <c r="L32" i="63" s="1"/>
  <c r="K32" i="25"/>
  <c r="J32" i="25"/>
  <c r="J32" i="63" s="1"/>
  <c r="I32" i="25"/>
  <c r="H32" i="25"/>
  <c r="H32" i="63" s="1"/>
  <c r="G32" i="25"/>
  <c r="G32" i="63" s="1"/>
  <c r="M31" i="25"/>
  <c r="L31" i="31" s="1"/>
  <c r="L31" i="25"/>
  <c r="L31" i="63" s="1"/>
  <c r="K31" i="25"/>
  <c r="J31" i="25"/>
  <c r="I31" i="25"/>
  <c r="H31" i="31" s="1"/>
  <c r="H31" i="25"/>
  <c r="H31" i="63" s="1"/>
  <c r="G31" i="64" s="1"/>
  <c r="G31" i="25"/>
  <c r="G31" i="63"/>
  <c r="N30" i="25"/>
  <c r="M30" i="25"/>
  <c r="L30" i="31" s="1"/>
  <c r="L30" i="25"/>
  <c r="K30" i="25"/>
  <c r="K30" i="63" s="1"/>
  <c r="J30" i="25"/>
  <c r="I30" i="25"/>
  <c r="I30" i="63" s="1"/>
  <c r="H30" i="31"/>
  <c r="H30" i="25"/>
  <c r="G30" i="25"/>
  <c r="G30" i="63" s="1"/>
  <c r="M29" i="25"/>
  <c r="L29" i="25"/>
  <c r="K29" i="31" s="1"/>
  <c r="K29" i="25"/>
  <c r="K29" i="63" s="1"/>
  <c r="J29" i="25"/>
  <c r="I29" i="25"/>
  <c r="H29" i="25"/>
  <c r="G29" i="31" s="1"/>
  <c r="G29" i="25"/>
  <c r="G29" i="63" s="1"/>
  <c r="M28" i="25"/>
  <c r="L28" i="25"/>
  <c r="K28" i="31"/>
  <c r="K28" i="25"/>
  <c r="J28" i="31"/>
  <c r="J28" i="25"/>
  <c r="J28" i="63" s="1"/>
  <c r="I28" i="25"/>
  <c r="H28" i="25"/>
  <c r="G28" i="31"/>
  <c r="G28" i="25"/>
  <c r="G28" i="63"/>
  <c r="M27" i="25"/>
  <c r="M27" i="63" s="1"/>
  <c r="L27" i="25"/>
  <c r="L27" i="63" s="1"/>
  <c r="K27" i="25"/>
  <c r="J27" i="25"/>
  <c r="I27" i="31"/>
  <c r="I27" i="25"/>
  <c r="I27" i="63"/>
  <c r="H27" i="64" s="1"/>
  <c r="H27" i="25"/>
  <c r="H27" i="63" s="1"/>
  <c r="G27" i="64" s="1"/>
  <c r="G27" i="25"/>
  <c r="G27" i="63"/>
  <c r="N26" i="25"/>
  <c r="M26" i="25"/>
  <c r="M26" i="63" s="1"/>
  <c r="L26" i="25"/>
  <c r="K26" i="25"/>
  <c r="J26" i="31"/>
  <c r="J26" i="25"/>
  <c r="I26" i="31"/>
  <c r="I26" i="25"/>
  <c r="I26" i="63" s="1"/>
  <c r="H26" i="25"/>
  <c r="G26" i="25"/>
  <c r="G26" i="63"/>
  <c r="M25" i="25"/>
  <c r="L25" i="31"/>
  <c r="L25" i="25"/>
  <c r="L25" i="63"/>
  <c r="K25" i="64" s="1"/>
  <c r="K25" i="25"/>
  <c r="K25" i="63" s="1"/>
  <c r="J25" i="25"/>
  <c r="I25" i="25"/>
  <c r="H25" i="31"/>
  <c r="H25" i="25"/>
  <c r="H25" i="63"/>
  <c r="G25" i="64" s="1"/>
  <c r="G25" i="25"/>
  <c r="G25" i="63" s="1"/>
  <c r="M24" i="25"/>
  <c r="L24" i="25"/>
  <c r="L24" i="63" s="1"/>
  <c r="J24" i="25"/>
  <c r="I24" i="25"/>
  <c r="H24" i="25"/>
  <c r="G24" i="25"/>
  <c r="G24" i="63"/>
  <c r="N23" i="25"/>
  <c r="M23" i="25"/>
  <c r="L23" i="25"/>
  <c r="K23" i="25"/>
  <c r="J23" i="31" s="1"/>
  <c r="J23" i="25"/>
  <c r="J23" i="63" s="1"/>
  <c r="I23" i="25"/>
  <c r="H23" i="25"/>
  <c r="G23" i="31" s="1"/>
  <c r="G23" i="25"/>
  <c r="G23" i="63" s="1"/>
  <c r="M22" i="25"/>
  <c r="M22" i="63" s="1"/>
  <c r="L22" i="25"/>
  <c r="L22" i="63"/>
  <c r="K22" i="25"/>
  <c r="J22" i="25"/>
  <c r="I22" i="31" s="1"/>
  <c r="I22" i="25"/>
  <c r="I22" i="63" s="1"/>
  <c r="H22" i="64" s="1"/>
  <c r="H22" i="25"/>
  <c r="H22" i="63"/>
  <c r="G22" i="64" s="1"/>
  <c r="G22" i="25"/>
  <c r="G22" i="63" s="1"/>
  <c r="M21" i="25"/>
  <c r="L21" i="31" s="1"/>
  <c r="L21" i="25"/>
  <c r="K21" i="25"/>
  <c r="K21" i="63" s="1"/>
  <c r="J21" i="25"/>
  <c r="I21" i="25"/>
  <c r="I21" i="63" s="1"/>
  <c r="H21" i="31"/>
  <c r="H21" i="25"/>
  <c r="G21" i="25"/>
  <c r="G21" i="63" s="1"/>
  <c r="N20" i="25"/>
  <c r="M20" i="25"/>
  <c r="L20" i="31" s="1"/>
  <c r="L20" i="25"/>
  <c r="L20" i="63" s="1"/>
  <c r="K20" i="64" s="1"/>
  <c r="K20" i="25"/>
  <c r="K20" i="63"/>
  <c r="J20" i="25"/>
  <c r="I20" i="25"/>
  <c r="H20" i="31" s="1"/>
  <c r="H20" i="25"/>
  <c r="H20" i="63" s="1"/>
  <c r="G20" i="64" s="1"/>
  <c r="G20" i="25"/>
  <c r="G20" i="63"/>
  <c r="N19" i="25"/>
  <c r="M19" i="25"/>
  <c r="L19" i="31" s="1"/>
  <c r="L19" i="25"/>
  <c r="L19" i="63" s="1"/>
  <c r="K19" i="25"/>
  <c r="J19" i="25"/>
  <c r="I19" i="31" s="1"/>
  <c r="I19" i="25"/>
  <c r="H19" i="31" s="1"/>
  <c r="H19" i="25"/>
  <c r="H19" i="63" s="1"/>
  <c r="G19" i="25"/>
  <c r="G19" i="63"/>
  <c r="G18" i="25"/>
  <c r="G18" i="63"/>
  <c r="M17" i="25"/>
  <c r="L17" i="31"/>
  <c r="L17" i="25"/>
  <c r="L17" i="63" s="1"/>
  <c r="K17" i="25"/>
  <c r="K17" i="63" s="1"/>
  <c r="J17" i="25"/>
  <c r="I17" i="25"/>
  <c r="I17" i="63"/>
  <c r="M16" i="25"/>
  <c r="M16" i="63"/>
  <c r="L16" i="25"/>
  <c r="L16" i="63" s="1"/>
  <c r="K16" i="25"/>
  <c r="J16" i="25"/>
  <c r="I16" i="31" s="1"/>
  <c r="I16" i="25"/>
  <c r="H16" i="25"/>
  <c r="H16" i="63" s="1"/>
  <c r="G16" i="25"/>
  <c r="G16" i="63" s="1"/>
  <c r="M15" i="25"/>
  <c r="L15" i="31" s="1"/>
  <c r="L15" i="25"/>
  <c r="L15" i="63" s="1"/>
  <c r="K15" i="25"/>
  <c r="J15" i="25"/>
  <c r="I15" i="25"/>
  <c r="H15" i="31" s="1"/>
  <c r="H15" i="25"/>
  <c r="H15" i="63" s="1"/>
  <c r="G15" i="64" s="1"/>
  <c r="G15" i="25"/>
  <c r="G15" i="63"/>
  <c r="M14" i="25"/>
  <c r="L14" i="25"/>
  <c r="K14" i="31" s="1"/>
  <c r="K14" i="25"/>
  <c r="K14" i="63" s="1"/>
  <c r="J14" i="25"/>
  <c r="I14" i="25"/>
  <c r="H14" i="31" s="1"/>
  <c r="H14" i="25"/>
  <c r="G14" i="31" s="1"/>
  <c r="G14" i="25"/>
  <c r="G14" i="63" s="1"/>
  <c r="M13" i="25"/>
  <c r="L13" i="25"/>
  <c r="K13" i="25"/>
  <c r="J13" i="31"/>
  <c r="J13" i="25"/>
  <c r="J13" i="63"/>
  <c r="I13" i="64" s="1"/>
  <c r="I13" i="25"/>
  <c r="I13" i="63" s="1"/>
  <c r="H13" i="25"/>
  <c r="G13" i="25"/>
  <c r="G13" i="63"/>
  <c r="N12" i="25"/>
  <c r="M12" i="25"/>
  <c r="L12" i="25"/>
  <c r="K12" i="31"/>
  <c r="K12" i="25"/>
  <c r="J12" i="31"/>
  <c r="J12" i="25"/>
  <c r="J12" i="63" s="1"/>
  <c r="I12" i="25"/>
  <c r="H12" i="25"/>
  <c r="G12" i="31"/>
  <c r="G12" i="25"/>
  <c r="G12" i="63"/>
  <c r="M11" i="25"/>
  <c r="M11" i="63" s="1"/>
  <c r="L11" i="25"/>
  <c r="L11" i="63" s="1"/>
  <c r="K11" i="25"/>
  <c r="J11" i="25"/>
  <c r="I11" i="31"/>
  <c r="I11" i="25"/>
  <c r="I11" i="63"/>
  <c r="H11" i="25"/>
  <c r="H11" i="63" s="1"/>
  <c r="G11" i="64" s="1"/>
  <c r="G11" i="25"/>
  <c r="G11" i="63"/>
  <c r="N10" i="25"/>
  <c r="M10" i="25"/>
  <c r="M10" i="63" s="1"/>
  <c r="L10" i="25"/>
  <c r="K10" i="25"/>
  <c r="J10" i="31"/>
  <c r="J10" i="25"/>
  <c r="I10" i="31"/>
  <c r="I10" i="25"/>
  <c r="I10" i="63" s="1"/>
  <c r="H10" i="25"/>
  <c r="G10" i="25"/>
  <c r="G10" i="63"/>
  <c r="N9" i="25"/>
  <c r="M9" i="25"/>
  <c r="L9" i="25"/>
  <c r="K9" i="25"/>
  <c r="J9" i="25"/>
  <c r="I9" i="31"/>
  <c r="I9" i="25"/>
  <c r="I9" i="63"/>
  <c r="H9" i="25"/>
  <c r="G9" i="25"/>
  <c r="G9" i="63" s="1"/>
  <c r="M8" i="25"/>
  <c r="L8" i="31" s="1"/>
  <c r="L8" i="25"/>
  <c r="L8" i="63" s="1"/>
  <c r="K8" i="25"/>
  <c r="J8" i="25"/>
  <c r="I8" i="31" s="1"/>
  <c r="I8" i="25"/>
  <c r="H8" i="31" s="1"/>
  <c r="H8" i="25"/>
  <c r="H8" i="63" s="1"/>
  <c r="G8" i="25"/>
  <c r="G8" i="63"/>
  <c r="N6" i="25"/>
  <c r="M6" i="25"/>
  <c r="L6" i="31" s="1"/>
  <c r="L6" i="25"/>
  <c r="K6" i="25"/>
  <c r="K6" i="63" s="1"/>
  <c r="J6" i="25"/>
  <c r="I6" i="25"/>
  <c r="I6" i="63" s="1"/>
  <c r="H6" i="31"/>
  <c r="H6" i="25"/>
  <c r="G6" i="25"/>
  <c r="G6" i="63" s="1"/>
  <c r="M5" i="25"/>
  <c r="L5" i="25"/>
  <c r="K5" i="31" s="1"/>
  <c r="K5" i="25"/>
  <c r="K5" i="63" s="1"/>
  <c r="J5" i="25"/>
  <c r="I5" i="25"/>
  <c r="H5" i="25"/>
  <c r="G5" i="31" s="1"/>
  <c r="G5" i="25"/>
  <c r="G5" i="63" s="1"/>
  <c r="M4" i="25"/>
  <c r="L4" i="25"/>
  <c r="K4" i="31"/>
  <c r="K4" i="25"/>
  <c r="J4" i="31"/>
  <c r="J4" i="25"/>
  <c r="J4" i="63" s="1"/>
  <c r="I4" i="25"/>
  <c r="H4" i="25"/>
  <c r="G4" i="31"/>
  <c r="G4" i="25"/>
  <c r="G4" i="63"/>
  <c r="M3" i="25"/>
  <c r="M3" i="63" s="1"/>
  <c r="L3" i="25"/>
  <c r="L3" i="63" s="1"/>
  <c r="K3" i="25"/>
  <c r="J3" i="25"/>
  <c r="I3" i="31"/>
  <c r="I3" i="25"/>
  <c r="I3" i="63"/>
  <c r="H3" i="25"/>
  <c r="H3" i="63" s="1"/>
  <c r="G3" i="64" s="1"/>
  <c r="G3" i="25"/>
  <c r="G3" i="63"/>
  <c r="M2" i="25"/>
  <c r="L2" i="31"/>
  <c r="L2" i="25"/>
  <c r="K2" i="25"/>
  <c r="K2" i="63" s="1"/>
  <c r="J2" i="25"/>
  <c r="I2" i="25"/>
  <c r="I2" i="63" s="1"/>
  <c r="H2" i="25"/>
  <c r="M91" i="20"/>
  <c r="L91" i="20"/>
  <c r="K91" i="20"/>
  <c r="J91" i="20"/>
  <c r="I91" i="20"/>
  <c r="H91" i="20"/>
  <c r="G91" i="20"/>
  <c r="M90" i="20"/>
  <c r="L90" i="20"/>
  <c r="K90" i="20"/>
  <c r="J90" i="20"/>
  <c r="I90" i="20"/>
  <c r="H90" i="20"/>
  <c r="G90" i="20"/>
  <c r="M89" i="20"/>
  <c r="L89" i="20"/>
  <c r="K89" i="20"/>
  <c r="J89" i="20"/>
  <c r="I89" i="20"/>
  <c r="H89" i="20"/>
  <c r="G89" i="20"/>
  <c r="M88" i="20"/>
  <c r="L88" i="20"/>
  <c r="K88" i="20"/>
  <c r="J88" i="20"/>
  <c r="I88" i="20"/>
  <c r="H88" i="20"/>
  <c r="G88" i="20"/>
  <c r="M87" i="20"/>
  <c r="L87" i="20"/>
  <c r="K87" i="20"/>
  <c r="J87" i="20"/>
  <c r="I87" i="20"/>
  <c r="H87" i="20"/>
  <c r="G87" i="20"/>
  <c r="M86" i="20"/>
  <c r="L86" i="20"/>
  <c r="K86" i="20"/>
  <c r="J86" i="20"/>
  <c r="I86" i="20"/>
  <c r="H86" i="20"/>
  <c r="G86" i="20"/>
  <c r="M85" i="20"/>
  <c r="L85" i="20"/>
  <c r="K85" i="20"/>
  <c r="J85" i="20"/>
  <c r="I85" i="20"/>
  <c r="H85" i="20"/>
  <c r="G85" i="20"/>
  <c r="M84" i="20"/>
  <c r="L84" i="20"/>
  <c r="K84" i="20"/>
  <c r="J84" i="20"/>
  <c r="I84" i="20"/>
  <c r="H84" i="20"/>
  <c r="G84" i="20"/>
  <c r="M83" i="20"/>
  <c r="L83" i="20"/>
  <c r="K83" i="20"/>
  <c r="J83" i="20"/>
  <c r="I83" i="20"/>
  <c r="H83" i="20"/>
  <c r="G83" i="20"/>
  <c r="M82" i="20"/>
  <c r="L82" i="20"/>
  <c r="K82" i="20"/>
  <c r="J82" i="20"/>
  <c r="I82" i="20"/>
  <c r="H82" i="20"/>
  <c r="G82" i="20"/>
  <c r="M81" i="20"/>
  <c r="L81" i="20"/>
  <c r="K81" i="20"/>
  <c r="J81" i="20"/>
  <c r="I81" i="20"/>
  <c r="H81" i="20"/>
  <c r="G81" i="20"/>
  <c r="M80" i="20"/>
  <c r="L80" i="20"/>
  <c r="K80" i="20"/>
  <c r="J80" i="20"/>
  <c r="I80" i="20"/>
  <c r="H80" i="20"/>
  <c r="G80" i="20"/>
  <c r="M79" i="20"/>
  <c r="L79" i="20"/>
  <c r="K79" i="20"/>
  <c r="J79" i="20"/>
  <c r="I79" i="20"/>
  <c r="H79" i="20"/>
  <c r="G79" i="20"/>
  <c r="M78" i="20"/>
  <c r="L78" i="20"/>
  <c r="K78" i="20"/>
  <c r="J78" i="20"/>
  <c r="I78" i="20"/>
  <c r="H78" i="20"/>
  <c r="G78" i="20"/>
  <c r="M77" i="20"/>
  <c r="L77" i="20"/>
  <c r="K77" i="20"/>
  <c r="J77" i="20"/>
  <c r="I77" i="20"/>
  <c r="H77" i="20"/>
  <c r="G77" i="20"/>
  <c r="M76" i="20"/>
  <c r="L76" i="20"/>
  <c r="K76" i="20"/>
  <c r="J76" i="20"/>
  <c r="I76" i="20"/>
  <c r="H76" i="20"/>
  <c r="G76" i="20"/>
  <c r="M75" i="20"/>
  <c r="L75" i="20"/>
  <c r="K75" i="20"/>
  <c r="J75" i="20"/>
  <c r="I75" i="20"/>
  <c r="H75" i="20"/>
  <c r="G75" i="20"/>
  <c r="M74" i="20"/>
  <c r="L74" i="20"/>
  <c r="K74" i="20"/>
  <c r="J74" i="20"/>
  <c r="I74" i="20"/>
  <c r="H74" i="20"/>
  <c r="G74" i="20"/>
  <c r="M73" i="20"/>
  <c r="L73" i="20"/>
  <c r="K73" i="20"/>
  <c r="J73" i="20"/>
  <c r="I73" i="20"/>
  <c r="H73" i="20"/>
  <c r="G73" i="20"/>
  <c r="M72" i="20"/>
  <c r="L72" i="20"/>
  <c r="K72" i="20"/>
  <c r="J72" i="20"/>
  <c r="I72" i="20"/>
  <c r="H72" i="20"/>
  <c r="G72" i="20"/>
  <c r="M71" i="20"/>
  <c r="L71" i="20"/>
  <c r="K71" i="20"/>
  <c r="J71" i="20"/>
  <c r="I71" i="20"/>
  <c r="H71" i="20"/>
  <c r="G71" i="20"/>
  <c r="M70" i="20"/>
  <c r="L70" i="20"/>
  <c r="K70" i="20"/>
  <c r="J70" i="20"/>
  <c r="I70" i="20"/>
  <c r="H70" i="20"/>
  <c r="G70" i="20"/>
  <c r="M69" i="20"/>
  <c r="L69" i="20"/>
  <c r="K69" i="20"/>
  <c r="J69" i="20"/>
  <c r="I69" i="20"/>
  <c r="H69" i="20"/>
  <c r="G69" i="20"/>
  <c r="M68" i="20"/>
  <c r="L68" i="20"/>
  <c r="K68" i="20"/>
  <c r="J68" i="20"/>
  <c r="I68" i="20"/>
  <c r="H68" i="20"/>
  <c r="G68" i="20"/>
  <c r="M67" i="20"/>
  <c r="L67" i="20"/>
  <c r="K67" i="20"/>
  <c r="J67" i="20"/>
  <c r="I67" i="20"/>
  <c r="H67" i="20"/>
  <c r="G67" i="20"/>
  <c r="M66" i="20"/>
  <c r="L66" i="20"/>
  <c r="K66" i="20"/>
  <c r="J66" i="20"/>
  <c r="I66" i="20"/>
  <c r="H66" i="20"/>
  <c r="G66" i="20"/>
  <c r="M65" i="20"/>
  <c r="L65" i="20"/>
  <c r="K65" i="20"/>
  <c r="J65" i="20"/>
  <c r="I65" i="20"/>
  <c r="H65" i="20"/>
  <c r="G65" i="20"/>
  <c r="M64" i="20"/>
  <c r="L64" i="20"/>
  <c r="K64" i="20"/>
  <c r="J64" i="20"/>
  <c r="I64" i="20"/>
  <c r="H64" i="20"/>
  <c r="G64" i="20"/>
  <c r="M63" i="20"/>
  <c r="L63" i="20"/>
  <c r="K63" i="20"/>
  <c r="J63" i="20"/>
  <c r="I63" i="20"/>
  <c r="H63" i="20"/>
  <c r="G63" i="20"/>
  <c r="M62" i="20"/>
  <c r="L62" i="20"/>
  <c r="K62" i="20"/>
  <c r="J62" i="20"/>
  <c r="I62" i="20"/>
  <c r="H62" i="20"/>
  <c r="G62" i="20"/>
  <c r="M61" i="20"/>
  <c r="L61" i="20"/>
  <c r="K61" i="20"/>
  <c r="J61" i="20"/>
  <c r="I61" i="20"/>
  <c r="H61" i="20"/>
  <c r="G61" i="20"/>
  <c r="M60" i="20"/>
  <c r="L60" i="20"/>
  <c r="K60" i="20"/>
  <c r="J60" i="20"/>
  <c r="I60" i="20"/>
  <c r="H60" i="20"/>
  <c r="G60" i="20"/>
  <c r="M59" i="20"/>
  <c r="L59" i="20"/>
  <c r="K59" i="20"/>
  <c r="J59" i="20"/>
  <c r="I59" i="20"/>
  <c r="H59" i="20"/>
  <c r="G59" i="20"/>
  <c r="M58" i="20"/>
  <c r="L58" i="20"/>
  <c r="K58" i="20"/>
  <c r="J58" i="20"/>
  <c r="I58" i="20"/>
  <c r="H58" i="20"/>
  <c r="G58" i="20"/>
  <c r="M57" i="20"/>
  <c r="L57" i="20"/>
  <c r="K57" i="20"/>
  <c r="J57" i="20"/>
  <c r="I57" i="20"/>
  <c r="H57" i="20"/>
  <c r="G57" i="20"/>
  <c r="M56" i="20"/>
  <c r="L56" i="20"/>
  <c r="K56" i="20"/>
  <c r="J56" i="20"/>
  <c r="I56" i="20"/>
  <c r="H56" i="20"/>
  <c r="G56" i="20"/>
  <c r="M55" i="20"/>
  <c r="L55" i="20"/>
  <c r="K55" i="20"/>
  <c r="J55" i="20"/>
  <c r="I55" i="20"/>
  <c r="H55" i="20"/>
  <c r="G55" i="20"/>
  <c r="M54" i="20"/>
  <c r="L54" i="20"/>
  <c r="K54" i="20"/>
  <c r="J54" i="20"/>
  <c r="I54" i="20"/>
  <c r="H54" i="20"/>
  <c r="G54" i="20"/>
  <c r="M53" i="20"/>
  <c r="L53" i="20"/>
  <c r="K53" i="20"/>
  <c r="J53" i="20"/>
  <c r="I53" i="20"/>
  <c r="H53" i="20"/>
  <c r="G53" i="20"/>
  <c r="M52" i="20"/>
  <c r="L52" i="20"/>
  <c r="K52" i="20"/>
  <c r="J52" i="20"/>
  <c r="I52" i="20"/>
  <c r="H52" i="20"/>
  <c r="G52" i="20"/>
  <c r="M51" i="20"/>
  <c r="L51" i="20"/>
  <c r="K51" i="20"/>
  <c r="J51" i="20"/>
  <c r="I51" i="20"/>
  <c r="H51" i="20"/>
  <c r="G51" i="20"/>
  <c r="M50" i="20"/>
  <c r="L50" i="20"/>
  <c r="K50" i="20"/>
  <c r="J50" i="20"/>
  <c r="I50" i="20"/>
  <c r="H50" i="20"/>
  <c r="G50" i="20"/>
  <c r="M49" i="20"/>
  <c r="L49" i="20"/>
  <c r="K49" i="20"/>
  <c r="J49" i="20"/>
  <c r="I49" i="20"/>
  <c r="H49" i="20"/>
  <c r="G49" i="20"/>
  <c r="M48" i="20"/>
  <c r="L48" i="20"/>
  <c r="K48" i="20"/>
  <c r="J48" i="20"/>
  <c r="I48" i="20"/>
  <c r="H48" i="20"/>
  <c r="G48" i="20"/>
  <c r="M47" i="20"/>
  <c r="L47" i="20"/>
  <c r="K47" i="20"/>
  <c r="J47" i="20"/>
  <c r="I47" i="20"/>
  <c r="H47" i="20"/>
  <c r="G47" i="20"/>
  <c r="M46" i="20"/>
  <c r="L46" i="20"/>
  <c r="K46" i="20"/>
  <c r="J46" i="20"/>
  <c r="I46" i="20"/>
  <c r="H46" i="20"/>
  <c r="G46" i="20"/>
  <c r="M45" i="20"/>
  <c r="L45" i="20"/>
  <c r="K45" i="20"/>
  <c r="J45" i="20"/>
  <c r="I45" i="20"/>
  <c r="H45" i="20"/>
  <c r="G45" i="20"/>
  <c r="M44" i="20"/>
  <c r="L44" i="20"/>
  <c r="K44" i="20"/>
  <c r="J44" i="20"/>
  <c r="I44" i="20"/>
  <c r="H44" i="20"/>
  <c r="G44" i="20"/>
  <c r="M43" i="20"/>
  <c r="L43" i="20"/>
  <c r="K43" i="20"/>
  <c r="J43" i="20"/>
  <c r="I43" i="20"/>
  <c r="H43" i="20"/>
  <c r="G43" i="20"/>
  <c r="M42" i="20"/>
  <c r="L42" i="20"/>
  <c r="K42" i="20"/>
  <c r="J42" i="20"/>
  <c r="I42" i="20"/>
  <c r="H42" i="20"/>
  <c r="G42" i="20"/>
  <c r="M41" i="20"/>
  <c r="L41" i="20"/>
  <c r="K41" i="20"/>
  <c r="J41" i="20"/>
  <c r="I41" i="20"/>
  <c r="H41" i="20"/>
  <c r="G41" i="20"/>
  <c r="M40" i="20"/>
  <c r="L40" i="20"/>
  <c r="K40" i="20"/>
  <c r="J40" i="20"/>
  <c r="I40" i="20"/>
  <c r="H40" i="20"/>
  <c r="G40" i="20"/>
  <c r="M39" i="20"/>
  <c r="L39" i="20"/>
  <c r="K39" i="20"/>
  <c r="J39" i="20"/>
  <c r="I39" i="20"/>
  <c r="H39" i="20"/>
  <c r="G39" i="20"/>
  <c r="M38" i="20"/>
  <c r="L38" i="20"/>
  <c r="K38" i="20"/>
  <c r="J38" i="20"/>
  <c r="I38" i="20"/>
  <c r="H38" i="20"/>
  <c r="G38" i="20"/>
  <c r="M37" i="20"/>
  <c r="L37" i="20"/>
  <c r="K37" i="20"/>
  <c r="J37" i="20"/>
  <c r="I37" i="20"/>
  <c r="H37" i="20"/>
  <c r="G37" i="20"/>
  <c r="M36" i="20"/>
  <c r="L36" i="20"/>
  <c r="K36" i="20"/>
  <c r="J36" i="20"/>
  <c r="I36" i="20"/>
  <c r="H36" i="20"/>
  <c r="G36" i="20"/>
  <c r="M35" i="20"/>
  <c r="L35" i="20"/>
  <c r="K35" i="20"/>
  <c r="J35" i="20"/>
  <c r="I35" i="20"/>
  <c r="H35" i="20"/>
  <c r="G35" i="20"/>
  <c r="M34" i="20"/>
  <c r="L34" i="20"/>
  <c r="K34" i="20"/>
  <c r="J34" i="20"/>
  <c r="I34" i="20"/>
  <c r="H34" i="20"/>
  <c r="G34" i="20"/>
  <c r="M33" i="20"/>
  <c r="L33" i="20"/>
  <c r="K33" i="20"/>
  <c r="J33" i="20"/>
  <c r="I33" i="20"/>
  <c r="H33" i="20"/>
  <c r="G33" i="20"/>
  <c r="M32" i="20"/>
  <c r="L32" i="20"/>
  <c r="K32" i="20"/>
  <c r="J32" i="20"/>
  <c r="I32" i="20"/>
  <c r="H32" i="20"/>
  <c r="G32" i="20"/>
  <c r="M31" i="20"/>
  <c r="L31" i="20"/>
  <c r="K31" i="20"/>
  <c r="J31" i="20"/>
  <c r="I31" i="20"/>
  <c r="H31" i="20"/>
  <c r="G31" i="20"/>
  <c r="M30" i="20"/>
  <c r="L30" i="20"/>
  <c r="K30" i="20"/>
  <c r="J30" i="20"/>
  <c r="I30" i="20"/>
  <c r="H30" i="20"/>
  <c r="G30" i="20"/>
  <c r="M29" i="20"/>
  <c r="L29" i="20"/>
  <c r="K29" i="20"/>
  <c r="J29" i="20"/>
  <c r="I29" i="20"/>
  <c r="H29" i="20"/>
  <c r="G29" i="20"/>
  <c r="M28" i="20"/>
  <c r="L28" i="20"/>
  <c r="K28" i="20"/>
  <c r="J28" i="20"/>
  <c r="I28" i="20"/>
  <c r="H28" i="20"/>
  <c r="G28" i="20"/>
  <c r="M27" i="20"/>
  <c r="L27" i="20"/>
  <c r="K27" i="20"/>
  <c r="J27" i="20"/>
  <c r="I27" i="20"/>
  <c r="H27" i="20"/>
  <c r="G27" i="20"/>
  <c r="M26" i="20"/>
  <c r="L26" i="20"/>
  <c r="K26" i="20"/>
  <c r="J26" i="20"/>
  <c r="I26" i="20"/>
  <c r="H26" i="20"/>
  <c r="G26" i="20"/>
  <c r="M25" i="20"/>
  <c r="L25" i="20"/>
  <c r="K25" i="20"/>
  <c r="J25" i="20"/>
  <c r="I25" i="20"/>
  <c r="H25" i="20"/>
  <c r="G25" i="20"/>
  <c r="M24" i="20"/>
  <c r="L24" i="20"/>
  <c r="K24" i="20"/>
  <c r="J24" i="20"/>
  <c r="I24" i="20"/>
  <c r="H24" i="20"/>
  <c r="G24" i="20"/>
  <c r="M23" i="20"/>
  <c r="L23" i="20"/>
  <c r="K23" i="20"/>
  <c r="J23" i="20"/>
  <c r="I23" i="20"/>
  <c r="H23" i="20"/>
  <c r="G23" i="20"/>
  <c r="M22" i="20"/>
  <c r="L22" i="20"/>
  <c r="K22" i="20"/>
  <c r="J22" i="20"/>
  <c r="I22" i="20"/>
  <c r="H22" i="20"/>
  <c r="G22" i="20"/>
  <c r="M21" i="20"/>
  <c r="L21" i="20"/>
  <c r="K21" i="20"/>
  <c r="J21" i="20"/>
  <c r="I21" i="20"/>
  <c r="H21" i="20"/>
  <c r="G21" i="20"/>
  <c r="M20" i="20"/>
  <c r="L20" i="20"/>
  <c r="K20" i="20"/>
  <c r="J20" i="20"/>
  <c r="I20" i="20"/>
  <c r="H20" i="20"/>
  <c r="G20" i="20"/>
  <c r="M19" i="20"/>
  <c r="L19" i="20"/>
  <c r="K19" i="20"/>
  <c r="J19" i="20"/>
  <c r="I19" i="20"/>
  <c r="H19" i="20"/>
  <c r="G19" i="20"/>
  <c r="M18" i="20"/>
  <c r="L18" i="20"/>
  <c r="K18" i="20"/>
  <c r="J18" i="20"/>
  <c r="I18" i="20"/>
  <c r="H18" i="20"/>
  <c r="G18" i="20"/>
  <c r="K17" i="20"/>
  <c r="J17" i="20"/>
  <c r="I17" i="20"/>
  <c r="H17" i="20"/>
  <c r="G17" i="20"/>
  <c r="M16" i="20"/>
  <c r="L16" i="20"/>
  <c r="K16" i="20"/>
  <c r="J16" i="20"/>
  <c r="I16" i="20"/>
  <c r="H16" i="20"/>
  <c r="G16" i="20"/>
  <c r="M15" i="20"/>
  <c r="L15" i="20"/>
  <c r="K15" i="20"/>
  <c r="J15" i="20"/>
  <c r="I15" i="20"/>
  <c r="H15" i="20"/>
  <c r="G15" i="20"/>
  <c r="M14" i="20"/>
  <c r="L14" i="20"/>
  <c r="K14" i="20"/>
  <c r="J14" i="20"/>
  <c r="I14" i="20"/>
  <c r="H14" i="20"/>
  <c r="G14" i="20"/>
  <c r="M13" i="20"/>
  <c r="L13" i="20"/>
  <c r="K13" i="20"/>
  <c r="J13" i="20"/>
  <c r="I13" i="20"/>
  <c r="H13" i="20"/>
  <c r="G13" i="20"/>
  <c r="M12" i="20"/>
  <c r="L12" i="20"/>
  <c r="K12" i="20"/>
  <c r="J12" i="20"/>
  <c r="I12" i="20"/>
  <c r="H12" i="20"/>
  <c r="G12" i="20"/>
  <c r="M11" i="20"/>
  <c r="L11" i="20"/>
  <c r="K11" i="20"/>
  <c r="J11" i="20"/>
  <c r="I11" i="20"/>
  <c r="H11" i="20"/>
  <c r="G11" i="20"/>
  <c r="M10" i="20"/>
  <c r="L10" i="20"/>
  <c r="K10" i="20"/>
  <c r="J10" i="20"/>
  <c r="I10" i="20"/>
  <c r="H10" i="20"/>
  <c r="G10" i="20"/>
  <c r="M9" i="20"/>
  <c r="L9" i="20"/>
  <c r="K9" i="20"/>
  <c r="J9" i="20"/>
  <c r="I9" i="20"/>
  <c r="H9" i="20"/>
  <c r="G9" i="20"/>
  <c r="M8" i="20"/>
  <c r="L8" i="20"/>
  <c r="K8" i="20"/>
  <c r="J8" i="20"/>
  <c r="I8" i="20"/>
  <c r="H8" i="20"/>
  <c r="G8" i="20"/>
  <c r="M7" i="20"/>
  <c r="L7" i="20"/>
  <c r="K7" i="20"/>
  <c r="J7" i="20"/>
  <c r="I7" i="20"/>
  <c r="H7" i="20"/>
  <c r="G7" i="20"/>
  <c r="M6" i="20"/>
  <c r="L6" i="20"/>
  <c r="K6" i="20"/>
  <c r="J6" i="20"/>
  <c r="I6" i="20"/>
  <c r="H6" i="20"/>
  <c r="G6" i="20"/>
  <c r="M5" i="20"/>
  <c r="L5" i="20"/>
  <c r="K5" i="20"/>
  <c r="J5" i="20"/>
  <c r="I5" i="20"/>
  <c r="H5" i="20"/>
  <c r="G5" i="20"/>
  <c r="M4" i="20"/>
  <c r="L4" i="20"/>
  <c r="K4" i="20"/>
  <c r="J4" i="20"/>
  <c r="I4" i="20"/>
  <c r="H4" i="20"/>
  <c r="G4" i="20"/>
  <c r="M3" i="20"/>
  <c r="L3" i="20"/>
  <c r="K3" i="20"/>
  <c r="J3" i="20"/>
  <c r="I3" i="20"/>
  <c r="H3" i="20"/>
  <c r="G3" i="20"/>
  <c r="M2" i="20"/>
  <c r="L2" i="20"/>
  <c r="K2" i="20"/>
  <c r="J2" i="20"/>
  <c r="I2" i="20"/>
  <c r="H2" i="20"/>
  <c r="M91" i="57"/>
  <c r="L91" i="57"/>
  <c r="K91" i="57"/>
  <c r="J91" i="57"/>
  <c r="I91" i="57"/>
  <c r="H91" i="57"/>
  <c r="G91" i="57"/>
  <c r="M90" i="57"/>
  <c r="L90" i="57"/>
  <c r="K90" i="57"/>
  <c r="J90" i="57"/>
  <c r="I90" i="57"/>
  <c r="H90" i="57"/>
  <c r="G90" i="57"/>
  <c r="M89" i="57"/>
  <c r="L89" i="57"/>
  <c r="K89" i="57"/>
  <c r="J89" i="57"/>
  <c r="I89" i="57"/>
  <c r="H89" i="57"/>
  <c r="G89" i="57"/>
  <c r="M88" i="57"/>
  <c r="L88" i="57"/>
  <c r="K88" i="57"/>
  <c r="J88" i="57"/>
  <c r="I88" i="57"/>
  <c r="H88" i="57"/>
  <c r="G88" i="57"/>
  <c r="M85" i="57"/>
  <c r="L85" i="57"/>
  <c r="K85" i="57"/>
  <c r="J85" i="57"/>
  <c r="I85" i="57"/>
  <c r="H85" i="57"/>
  <c r="G85" i="57"/>
  <c r="M84" i="57"/>
  <c r="L84" i="57"/>
  <c r="K84" i="57"/>
  <c r="J84" i="57"/>
  <c r="I84" i="57"/>
  <c r="H84" i="57"/>
  <c r="G84" i="57"/>
  <c r="M83" i="57"/>
  <c r="L83" i="57"/>
  <c r="K83" i="57"/>
  <c r="J83" i="57"/>
  <c r="I83" i="57"/>
  <c r="H83" i="57"/>
  <c r="G83" i="57"/>
  <c r="M82" i="57"/>
  <c r="L82" i="57"/>
  <c r="K82" i="57"/>
  <c r="J82" i="57"/>
  <c r="I82" i="57"/>
  <c r="H82" i="57"/>
  <c r="G82" i="57"/>
  <c r="M81" i="57"/>
  <c r="L81" i="57"/>
  <c r="K81" i="57"/>
  <c r="J81" i="57"/>
  <c r="I81" i="57"/>
  <c r="H81" i="57"/>
  <c r="G81" i="57"/>
  <c r="M79" i="57"/>
  <c r="L79" i="57"/>
  <c r="K79" i="57"/>
  <c r="J79" i="57"/>
  <c r="I79" i="57"/>
  <c r="H79" i="57"/>
  <c r="G79" i="57"/>
  <c r="M78" i="57"/>
  <c r="L78" i="57"/>
  <c r="K78" i="57"/>
  <c r="J78" i="57"/>
  <c r="I78" i="57"/>
  <c r="H78" i="57"/>
  <c r="G78" i="57"/>
  <c r="M77" i="57"/>
  <c r="L77" i="57"/>
  <c r="K77" i="57"/>
  <c r="J77" i="57"/>
  <c r="I77" i="57"/>
  <c r="H77" i="57"/>
  <c r="G77" i="57"/>
  <c r="M76" i="57"/>
  <c r="L76" i="57"/>
  <c r="K76" i="57"/>
  <c r="J76" i="57"/>
  <c r="I76" i="57"/>
  <c r="H76" i="57"/>
  <c r="G76" i="57"/>
  <c r="M74" i="57"/>
  <c r="L74" i="57"/>
  <c r="K74" i="57"/>
  <c r="J74" i="57"/>
  <c r="I74" i="57"/>
  <c r="H74" i="57"/>
  <c r="G74" i="57"/>
  <c r="M73" i="57"/>
  <c r="L73" i="57"/>
  <c r="K73" i="57"/>
  <c r="J73" i="57"/>
  <c r="I73" i="57"/>
  <c r="H73" i="57"/>
  <c r="G73" i="57"/>
  <c r="M72" i="57"/>
  <c r="L72" i="57"/>
  <c r="K72" i="57"/>
  <c r="J72" i="57"/>
  <c r="I72" i="57"/>
  <c r="H72" i="57"/>
  <c r="G72" i="57"/>
  <c r="M71" i="57"/>
  <c r="L71" i="57"/>
  <c r="K71" i="57"/>
  <c r="J71" i="57"/>
  <c r="I71" i="57"/>
  <c r="H71" i="57"/>
  <c r="G71" i="57"/>
  <c r="M70" i="57"/>
  <c r="L70" i="57"/>
  <c r="K70" i="57"/>
  <c r="J70" i="57"/>
  <c r="I70" i="57"/>
  <c r="H70" i="57"/>
  <c r="G70" i="57"/>
  <c r="M69" i="57"/>
  <c r="L69" i="57"/>
  <c r="K69" i="57"/>
  <c r="J69" i="57"/>
  <c r="I69" i="57"/>
  <c r="H69" i="57"/>
  <c r="G69" i="57"/>
  <c r="M68" i="57"/>
  <c r="L68" i="57"/>
  <c r="K68" i="57"/>
  <c r="J68" i="57"/>
  <c r="I68" i="57"/>
  <c r="H68" i="57"/>
  <c r="G68" i="57"/>
  <c r="M67" i="57"/>
  <c r="L67" i="57"/>
  <c r="K67" i="57"/>
  <c r="J67" i="57"/>
  <c r="I67" i="57"/>
  <c r="H67" i="57"/>
  <c r="G67" i="57"/>
  <c r="M66" i="57"/>
  <c r="L66" i="57"/>
  <c r="K66" i="57"/>
  <c r="J66" i="57"/>
  <c r="I66" i="57"/>
  <c r="H66" i="57"/>
  <c r="G66" i="57"/>
  <c r="M65" i="57"/>
  <c r="L65" i="57"/>
  <c r="K65" i="57"/>
  <c r="J65" i="57"/>
  <c r="I65" i="57"/>
  <c r="H65" i="57"/>
  <c r="G65" i="57"/>
  <c r="M64" i="57"/>
  <c r="L64" i="57"/>
  <c r="K64" i="57"/>
  <c r="J64" i="57"/>
  <c r="I64" i="57"/>
  <c r="H64" i="57"/>
  <c r="M63" i="57"/>
  <c r="L63" i="57"/>
  <c r="K63" i="57"/>
  <c r="J63" i="57"/>
  <c r="I63" i="57"/>
  <c r="H63" i="57"/>
  <c r="G63" i="57"/>
  <c r="M61" i="57"/>
  <c r="L61" i="57"/>
  <c r="K61" i="57"/>
  <c r="J61" i="57"/>
  <c r="I61" i="57"/>
  <c r="H61" i="57"/>
  <c r="G61" i="57"/>
  <c r="M60" i="57"/>
  <c r="L60" i="57"/>
  <c r="K60" i="57"/>
  <c r="J60" i="57"/>
  <c r="I60" i="57"/>
  <c r="H60" i="57"/>
  <c r="G60" i="57"/>
  <c r="M59" i="57"/>
  <c r="L59" i="57"/>
  <c r="K59" i="57"/>
  <c r="J59" i="57"/>
  <c r="I59" i="57"/>
  <c r="H59" i="57"/>
  <c r="G59" i="57"/>
  <c r="M58" i="57"/>
  <c r="L58" i="57"/>
  <c r="K58" i="57"/>
  <c r="J58" i="57"/>
  <c r="I58" i="57"/>
  <c r="H58" i="57"/>
  <c r="G58" i="57"/>
  <c r="M56" i="57"/>
  <c r="L56" i="57"/>
  <c r="K56" i="57"/>
  <c r="J56" i="57"/>
  <c r="I56" i="57"/>
  <c r="H56" i="57"/>
  <c r="G56" i="57"/>
  <c r="M55" i="57"/>
  <c r="L55" i="57"/>
  <c r="K55" i="57"/>
  <c r="J55" i="57"/>
  <c r="I55" i="57"/>
  <c r="H55" i="57"/>
  <c r="G55" i="57"/>
  <c r="M54" i="57"/>
  <c r="L54" i="57"/>
  <c r="K54" i="57"/>
  <c r="J54" i="57"/>
  <c r="I54" i="57"/>
  <c r="H54" i="57"/>
  <c r="G54" i="57"/>
  <c r="M53" i="57"/>
  <c r="L53" i="57"/>
  <c r="K53" i="57"/>
  <c r="J53" i="57"/>
  <c r="I53" i="57"/>
  <c r="H53" i="57"/>
  <c r="G53" i="57"/>
  <c r="M52" i="57"/>
  <c r="L52" i="57"/>
  <c r="K52" i="57"/>
  <c r="J52" i="57"/>
  <c r="I52" i="57"/>
  <c r="H52" i="57"/>
  <c r="G52" i="57"/>
  <c r="M51" i="57"/>
  <c r="L51" i="57"/>
  <c r="K51" i="57"/>
  <c r="J51" i="57"/>
  <c r="I51" i="57"/>
  <c r="H51" i="57"/>
  <c r="G51" i="57"/>
  <c r="M50" i="57"/>
  <c r="L50" i="57"/>
  <c r="K50" i="57"/>
  <c r="J50" i="57"/>
  <c r="I50" i="57"/>
  <c r="H50" i="57"/>
  <c r="G50" i="57"/>
  <c r="M49" i="57"/>
  <c r="L49" i="57"/>
  <c r="K49" i="57"/>
  <c r="J49" i="57"/>
  <c r="I49" i="57"/>
  <c r="H49" i="57"/>
  <c r="M47" i="57"/>
  <c r="L47" i="57"/>
  <c r="K47" i="57"/>
  <c r="J47" i="57"/>
  <c r="I47" i="57"/>
  <c r="H47" i="57"/>
  <c r="G47" i="57"/>
  <c r="M46" i="57"/>
  <c r="L46" i="57"/>
  <c r="K46" i="57"/>
  <c r="J46" i="57"/>
  <c r="I46" i="57"/>
  <c r="H46" i="57"/>
  <c r="G46" i="57"/>
  <c r="M45" i="57"/>
  <c r="L45" i="57"/>
  <c r="K45" i="57"/>
  <c r="J45" i="57"/>
  <c r="I45" i="57"/>
  <c r="H45" i="57"/>
  <c r="G45" i="57"/>
  <c r="M44" i="57"/>
  <c r="L44" i="57"/>
  <c r="K44" i="57"/>
  <c r="J44" i="57"/>
  <c r="I44" i="57"/>
  <c r="H44" i="57"/>
  <c r="G44" i="57"/>
  <c r="M43" i="57"/>
  <c r="L43" i="57"/>
  <c r="K43" i="57"/>
  <c r="J43" i="57"/>
  <c r="I43" i="57"/>
  <c r="H43" i="57"/>
  <c r="G43" i="57"/>
  <c r="M41" i="57"/>
  <c r="L41" i="57"/>
  <c r="K41" i="57"/>
  <c r="J41" i="57"/>
  <c r="I41" i="57"/>
  <c r="H41" i="57"/>
  <c r="G41" i="57"/>
  <c r="M40" i="57"/>
  <c r="L40" i="57"/>
  <c r="K40" i="57"/>
  <c r="J40" i="57"/>
  <c r="I40" i="57"/>
  <c r="H40" i="57"/>
  <c r="G40" i="57"/>
  <c r="M39" i="57"/>
  <c r="L39" i="57"/>
  <c r="K39" i="57"/>
  <c r="J39" i="57"/>
  <c r="I39" i="57"/>
  <c r="H39" i="57"/>
  <c r="G39" i="57"/>
  <c r="M37" i="57"/>
  <c r="L37" i="57"/>
  <c r="K37" i="57"/>
  <c r="J37" i="57"/>
  <c r="I37" i="57"/>
  <c r="H37" i="57"/>
  <c r="G37" i="57"/>
  <c r="M36" i="57"/>
  <c r="L36" i="57"/>
  <c r="K36" i="57"/>
  <c r="J36" i="57"/>
  <c r="I36" i="57"/>
  <c r="H36" i="57"/>
  <c r="G36" i="57"/>
  <c r="M35" i="57"/>
  <c r="L35" i="57"/>
  <c r="K35" i="57"/>
  <c r="J35" i="57"/>
  <c r="I35" i="57"/>
  <c r="H35" i="57"/>
  <c r="G35" i="57"/>
  <c r="M34" i="57"/>
  <c r="L34" i="57"/>
  <c r="K34" i="57"/>
  <c r="J34" i="57"/>
  <c r="I34" i="57"/>
  <c r="H34" i="57"/>
  <c r="G34" i="57"/>
  <c r="M33" i="57"/>
  <c r="L33" i="57"/>
  <c r="K33" i="57"/>
  <c r="J33" i="57"/>
  <c r="I33" i="57"/>
  <c r="H33" i="57"/>
  <c r="G33" i="57"/>
  <c r="M32" i="57"/>
  <c r="L32" i="57"/>
  <c r="K32" i="57"/>
  <c r="J32" i="57"/>
  <c r="I32" i="57"/>
  <c r="H32" i="57"/>
  <c r="G32" i="57"/>
  <c r="M31" i="57"/>
  <c r="L31" i="57"/>
  <c r="K31" i="57"/>
  <c r="J31" i="57"/>
  <c r="I31" i="57"/>
  <c r="H31" i="57"/>
  <c r="G31" i="57"/>
  <c r="M30" i="57"/>
  <c r="L30" i="57"/>
  <c r="K30" i="57"/>
  <c r="J30" i="57"/>
  <c r="I30" i="57"/>
  <c r="H30" i="57"/>
  <c r="G30" i="57"/>
  <c r="M29" i="57"/>
  <c r="L29" i="57"/>
  <c r="K29" i="57"/>
  <c r="J29" i="57"/>
  <c r="I29" i="57"/>
  <c r="H29" i="57"/>
  <c r="G29" i="57"/>
  <c r="M26" i="57"/>
  <c r="L26" i="57"/>
  <c r="K26" i="57"/>
  <c r="J26" i="57"/>
  <c r="I26" i="57"/>
  <c r="H26" i="57"/>
  <c r="G26" i="57"/>
  <c r="M25" i="57"/>
  <c r="L25" i="57"/>
  <c r="K25" i="57"/>
  <c r="J25" i="57"/>
  <c r="I25" i="57"/>
  <c r="H25" i="57"/>
  <c r="G25" i="57"/>
  <c r="M24" i="57"/>
  <c r="L24" i="57"/>
  <c r="K24" i="57"/>
  <c r="J24" i="57"/>
  <c r="I24" i="57"/>
  <c r="H24" i="57"/>
  <c r="G24" i="57"/>
  <c r="M23" i="57"/>
  <c r="L23" i="57"/>
  <c r="K23" i="57"/>
  <c r="J23" i="57"/>
  <c r="I23" i="57"/>
  <c r="H23" i="57"/>
  <c r="G23" i="57"/>
  <c r="M22" i="57"/>
  <c r="L22" i="57"/>
  <c r="K22" i="57"/>
  <c r="J22" i="57"/>
  <c r="I22" i="57"/>
  <c r="H22" i="57"/>
  <c r="G22" i="57"/>
  <c r="M21" i="57"/>
  <c r="L21" i="57"/>
  <c r="K21" i="57"/>
  <c r="J21" i="57"/>
  <c r="I21" i="57"/>
  <c r="H21" i="57"/>
  <c r="G21" i="57"/>
  <c r="M20" i="57"/>
  <c r="L20" i="57"/>
  <c r="K20" i="57"/>
  <c r="J20" i="57"/>
  <c r="I20" i="57"/>
  <c r="H20" i="57"/>
  <c r="G20" i="57"/>
  <c r="M19" i="57"/>
  <c r="L19" i="57"/>
  <c r="K19" i="57"/>
  <c r="J19" i="57"/>
  <c r="I19" i="57"/>
  <c r="H19" i="57"/>
  <c r="G19" i="57"/>
  <c r="M18" i="57"/>
  <c r="L18" i="57"/>
  <c r="K18" i="57"/>
  <c r="J18" i="57"/>
  <c r="I18" i="57"/>
  <c r="H18" i="57"/>
  <c r="G18" i="57"/>
  <c r="M16" i="57"/>
  <c r="L16" i="57"/>
  <c r="K16" i="57"/>
  <c r="J16" i="57"/>
  <c r="I16" i="57"/>
  <c r="H16" i="57"/>
  <c r="G16" i="57"/>
  <c r="M15" i="57"/>
  <c r="L15" i="57"/>
  <c r="K15" i="57"/>
  <c r="J15" i="57"/>
  <c r="I15" i="57"/>
  <c r="H15" i="57"/>
  <c r="G15" i="57"/>
  <c r="M14" i="57"/>
  <c r="L14" i="57"/>
  <c r="K14" i="57"/>
  <c r="J14" i="57"/>
  <c r="I14" i="57"/>
  <c r="H14" i="57"/>
  <c r="G14" i="57"/>
  <c r="M13" i="57"/>
  <c r="L13" i="57"/>
  <c r="K13" i="57"/>
  <c r="J13" i="57"/>
  <c r="I13" i="57"/>
  <c r="H13" i="57"/>
  <c r="G13" i="57"/>
  <c r="M12" i="57"/>
  <c r="L12" i="57"/>
  <c r="K12" i="57"/>
  <c r="J12" i="57"/>
  <c r="I12" i="57"/>
  <c r="H12" i="57"/>
  <c r="G12" i="57"/>
  <c r="M11" i="57"/>
  <c r="L11" i="57"/>
  <c r="K11" i="57"/>
  <c r="J11" i="57"/>
  <c r="I11" i="57"/>
  <c r="H11" i="57"/>
  <c r="G11" i="57"/>
  <c r="M10" i="57"/>
  <c r="L10" i="57"/>
  <c r="K10" i="57"/>
  <c r="J10" i="57"/>
  <c r="I10" i="57"/>
  <c r="H10" i="57"/>
  <c r="G10" i="57"/>
  <c r="M9" i="57"/>
  <c r="L9" i="57"/>
  <c r="K9" i="57"/>
  <c r="J9" i="57"/>
  <c r="M8" i="57"/>
  <c r="L8" i="57"/>
  <c r="K8" i="57"/>
  <c r="J8" i="57"/>
  <c r="I8" i="57"/>
  <c r="H8" i="57"/>
  <c r="G8" i="57"/>
  <c r="M7" i="57"/>
  <c r="L7" i="57"/>
  <c r="K7" i="57"/>
  <c r="J7" i="57"/>
  <c r="I7" i="57"/>
  <c r="H7" i="57"/>
  <c r="G7" i="57"/>
  <c r="M6" i="57"/>
  <c r="L6" i="57"/>
  <c r="K6" i="57"/>
  <c r="J6" i="57"/>
  <c r="I6" i="57"/>
  <c r="H6" i="57"/>
  <c r="G6" i="57"/>
  <c r="M5" i="57"/>
  <c r="L5" i="57"/>
  <c r="K5" i="57"/>
  <c r="J5" i="57"/>
  <c r="I5" i="57"/>
  <c r="H5" i="57"/>
  <c r="G5" i="57"/>
  <c r="M4" i="57"/>
  <c r="L4" i="57"/>
  <c r="K4" i="57"/>
  <c r="J4" i="57"/>
  <c r="I4" i="57"/>
  <c r="H4" i="57"/>
  <c r="G4" i="57"/>
  <c r="M3" i="57"/>
  <c r="L3" i="57"/>
  <c r="K3" i="57"/>
  <c r="J3" i="57"/>
  <c r="I3" i="57"/>
  <c r="H3" i="57"/>
  <c r="G3" i="57"/>
  <c r="M2" i="57"/>
  <c r="L2" i="57"/>
  <c r="K2" i="57"/>
  <c r="J2" i="57"/>
  <c r="I2" i="57"/>
  <c r="H2" i="57"/>
  <c r="M91" i="52"/>
  <c r="L91" i="52"/>
  <c r="K91" i="52"/>
  <c r="J91" i="52"/>
  <c r="I91" i="52"/>
  <c r="H91" i="52"/>
  <c r="G91" i="52"/>
  <c r="M90" i="52"/>
  <c r="L90" i="52"/>
  <c r="K90" i="52"/>
  <c r="J90" i="52"/>
  <c r="I90" i="52"/>
  <c r="H90" i="52"/>
  <c r="G90" i="52"/>
  <c r="M89" i="52"/>
  <c r="L89" i="52"/>
  <c r="K89" i="52"/>
  <c r="J89" i="52"/>
  <c r="I89" i="52"/>
  <c r="H89" i="52"/>
  <c r="G89" i="52"/>
  <c r="M88" i="52"/>
  <c r="L88" i="52"/>
  <c r="K88" i="52"/>
  <c r="J88" i="52"/>
  <c r="I88" i="52"/>
  <c r="H88" i="52"/>
  <c r="G88" i="52"/>
  <c r="M87" i="52"/>
  <c r="L87" i="52"/>
  <c r="K87" i="52"/>
  <c r="J87" i="52"/>
  <c r="I87" i="52"/>
  <c r="H87" i="52"/>
  <c r="G87" i="52"/>
  <c r="M86" i="52"/>
  <c r="L86" i="52"/>
  <c r="K86" i="52"/>
  <c r="J86" i="52"/>
  <c r="I86" i="52"/>
  <c r="H86" i="52"/>
  <c r="G86" i="52"/>
  <c r="M85" i="52"/>
  <c r="L85" i="52"/>
  <c r="K85" i="52"/>
  <c r="J85" i="52"/>
  <c r="I85" i="52"/>
  <c r="H85" i="52"/>
  <c r="G85" i="52"/>
  <c r="M84" i="52"/>
  <c r="L84" i="52"/>
  <c r="K84" i="52"/>
  <c r="J84" i="52"/>
  <c r="I84" i="52"/>
  <c r="H84" i="52"/>
  <c r="G84" i="52"/>
  <c r="M83" i="52"/>
  <c r="L83" i="52"/>
  <c r="K83" i="52"/>
  <c r="J83" i="52"/>
  <c r="I83" i="52"/>
  <c r="H83" i="52"/>
  <c r="G83" i="52"/>
  <c r="M82" i="52"/>
  <c r="L82" i="52"/>
  <c r="K82" i="52"/>
  <c r="J82" i="52"/>
  <c r="I82" i="52"/>
  <c r="H82" i="52"/>
  <c r="G82" i="52"/>
  <c r="M81" i="52"/>
  <c r="L81" i="52"/>
  <c r="K81" i="52"/>
  <c r="J81" i="52"/>
  <c r="I81" i="52"/>
  <c r="H81" i="52"/>
  <c r="G81" i="52"/>
  <c r="M80" i="52"/>
  <c r="L80" i="52"/>
  <c r="K80" i="52"/>
  <c r="J80" i="52"/>
  <c r="I80" i="52"/>
  <c r="H80" i="52"/>
  <c r="G80" i="52"/>
  <c r="M79" i="52"/>
  <c r="L79" i="52"/>
  <c r="K79" i="52"/>
  <c r="J79" i="52"/>
  <c r="I79" i="52"/>
  <c r="H79" i="52"/>
  <c r="G79" i="52"/>
  <c r="M78" i="52"/>
  <c r="L78" i="52"/>
  <c r="K78" i="52"/>
  <c r="J78" i="52"/>
  <c r="I78" i="52"/>
  <c r="H78" i="52"/>
  <c r="G78" i="52"/>
  <c r="M77" i="52"/>
  <c r="L77" i="52"/>
  <c r="K77" i="52"/>
  <c r="J77" i="52"/>
  <c r="I77" i="52"/>
  <c r="H77" i="52"/>
  <c r="G77" i="52"/>
  <c r="M76" i="52"/>
  <c r="L76" i="52"/>
  <c r="K76" i="52"/>
  <c r="J76" i="52"/>
  <c r="I76" i="52"/>
  <c r="H76" i="52"/>
  <c r="G76" i="52"/>
  <c r="M75" i="52"/>
  <c r="L75" i="52"/>
  <c r="K75" i="52"/>
  <c r="J75" i="52"/>
  <c r="I75" i="52"/>
  <c r="H75" i="52"/>
  <c r="G75" i="52"/>
  <c r="M74" i="52"/>
  <c r="L74" i="52"/>
  <c r="K74" i="52"/>
  <c r="J74" i="52"/>
  <c r="I74" i="52"/>
  <c r="H74" i="52"/>
  <c r="G74" i="52"/>
  <c r="M73" i="52"/>
  <c r="L73" i="52"/>
  <c r="K73" i="52"/>
  <c r="J73" i="52"/>
  <c r="I73" i="52"/>
  <c r="H73" i="52"/>
  <c r="G73" i="52"/>
  <c r="M72" i="52"/>
  <c r="L72" i="52"/>
  <c r="K72" i="52"/>
  <c r="J72" i="52"/>
  <c r="I72" i="52"/>
  <c r="H72" i="52"/>
  <c r="G72" i="52"/>
  <c r="M71" i="52"/>
  <c r="L71" i="52"/>
  <c r="K71" i="52"/>
  <c r="J71" i="52"/>
  <c r="I71" i="52"/>
  <c r="H71" i="52"/>
  <c r="G71" i="52"/>
  <c r="M70" i="52"/>
  <c r="L70" i="52"/>
  <c r="K70" i="52"/>
  <c r="J70" i="52"/>
  <c r="I70" i="52"/>
  <c r="H70" i="52"/>
  <c r="G70" i="52"/>
  <c r="M69" i="52"/>
  <c r="L69" i="52"/>
  <c r="K69" i="52"/>
  <c r="J69" i="52"/>
  <c r="I69" i="52"/>
  <c r="H69" i="52"/>
  <c r="G69" i="52"/>
  <c r="M68" i="52"/>
  <c r="L68" i="52"/>
  <c r="K68" i="52"/>
  <c r="J68" i="52"/>
  <c r="I68" i="52"/>
  <c r="H68" i="52"/>
  <c r="G68" i="52"/>
  <c r="M67" i="52"/>
  <c r="L67" i="52"/>
  <c r="K67" i="52"/>
  <c r="J67" i="52"/>
  <c r="I67" i="52"/>
  <c r="H67" i="52"/>
  <c r="G67" i="52"/>
  <c r="M66" i="52"/>
  <c r="L66" i="52"/>
  <c r="K66" i="52"/>
  <c r="J66" i="52"/>
  <c r="I66" i="52"/>
  <c r="H66" i="52"/>
  <c r="G66" i="52"/>
  <c r="M65" i="52"/>
  <c r="L65" i="52"/>
  <c r="K65" i="52"/>
  <c r="J65" i="52"/>
  <c r="I65" i="52"/>
  <c r="H65" i="52"/>
  <c r="G65" i="52"/>
  <c r="M64" i="52"/>
  <c r="L64" i="52"/>
  <c r="K64" i="52"/>
  <c r="J64" i="52"/>
  <c r="I64" i="52"/>
  <c r="H64" i="52"/>
  <c r="G64" i="52"/>
  <c r="M63" i="52"/>
  <c r="L63" i="52"/>
  <c r="K63" i="52"/>
  <c r="J63" i="52"/>
  <c r="I63" i="52"/>
  <c r="H63" i="52"/>
  <c r="G63" i="52"/>
  <c r="M62" i="52"/>
  <c r="L62" i="52"/>
  <c r="K62" i="52"/>
  <c r="J62" i="52"/>
  <c r="I62" i="52"/>
  <c r="H62" i="52"/>
  <c r="G62" i="52"/>
  <c r="M61" i="52"/>
  <c r="L61" i="52"/>
  <c r="K61" i="52"/>
  <c r="J61" i="52"/>
  <c r="I61" i="52"/>
  <c r="H61" i="52"/>
  <c r="G61" i="52"/>
  <c r="M60" i="52"/>
  <c r="L60" i="52"/>
  <c r="K60" i="52"/>
  <c r="J60" i="52"/>
  <c r="I60" i="52"/>
  <c r="H60" i="52"/>
  <c r="G60" i="52"/>
  <c r="M59" i="52"/>
  <c r="L59" i="52"/>
  <c r="K59" i="52"/>
  <c r="J59" i="52"/>
  <c r="I59" i="52"/>
  <c r="H59" i="52"/>
  <c r="G59" i="52"/>
  <c r="M58" i="52"/>
  <c r="L58" i="52"/>
  <c r="K58" i="52"/>
  <c r="J58" i="52"/>
  <c r="I58" i="52"/>
  <c r="H58" i="52"/>
  <c r="G58" i="52"/>
  <c r="M57" i="52"/>
  <c r="L57" i="52"/>
  <c r="K57" i="52"/>
  <c r="J57" i="52"/>
  <c r="I57" i="52"/>
  <c r="H57" i="52"/>
  <c r="G57" i="52"/>
  <c r="M56" i="52"/>
  <c r="L56" i="52"/>
  <c r="K56" i="52"/>
  <c r="J56" i="52"/>
  <c r="I56" i="52"/>
  <c r="H56" i="52"/>
  <c r="G56" i="52"/>
  <c r="M55" i="52"/>
  <c r="L55" i="52"/>
  <c r="K55" i="52"/>
  <c r="J55" i="52"/>
  <c r="I55" i="52"/>
  <c r="H55" i="52"/>
  <c r="G55" i="52"/>
  <c r="M54" i="52"/>
  <c r="L54" i="52"/>
  <c r="K54" i="52"/>
  <c r="J54" i="52"/>
  <c r="I54" i="52"/>
  <c r="H54" i="52"/>
  <c r="G54" i="52"/>
  <c r="M53" i="52"/>
  <c r="L53" i="52"/>
  <c r="K53" i="52"/>
  <c r="J53" i="52"/>
  <c r="I53" i="52"/>
  <c r="H53" i="52"/>
  <c r="G53" i="52"/>
  <c r="M52" i="52"/>
  <c r="L52" i="52"/>
  <c r="K52" i="52"/>
  <c r="J52" i="52"/>
  <c r="I52" i="52"/>
  <c r="H52" i="52"/>
  <c r="G52" i="52"/>
  <c r="M51" i="52"/>
  <c r="L51" i="52"/>
  <c r="K51" i="52"/>
  <c r="J51" i="52"/>
  <c r="I51" i="52"/>
  <c r="H51" i="52"/>
  <c r="G51" i="52"/>
  <c r="M50" i="52"/>
  <c r="L50" i="52"/>
  <c r="K50" i="52"/>
  <c r="J50" i="52"/>
  <c r="I50" i="52"/>
  <c r="H50" i="52"/>
  <c r="G50" i="52"/>
  <c r="M49" i="52"/>
  <c r="L49" i="52"/>
  <c r="K49" i="52"/>
  <c r="J49" i="52"/>
  <c r="I49" i="52"/>
  <c r="H49" i="52"/>
  <c r="G49" i="52"/>
  <c r="M48" i="52"/>
  <c r="L48" i="52"/>
  <c r="K48" i="52"/>
  <c r="J48" i="52"/>
  <c r="I48" i="52"/>
  <c r="H48" i="52"/>
  <c r="G48" i="52"/>
  <c r="M47" i="52"/>
  <c r="L47" i="52"/>
  <c r="K47" i="52"/>
  <c r="J47" i="52"/>
  <c r="I47" i="52"/>
  <c r="H47" i="52"/>
  <c r="G47" i="52"/>
  <c r="M46" i="52"/>
  <c r="L46" i="52"/>
  <c r="K46" i="52"/>
  <c r="J46" i="52"/>
  <c r="I46" i="52"/>
  <c r="H46" i="52"/>
  <c r="G46" i="52"/>
  <c r="M45" i="52"/>
  <c r="L45" i="52"/>
  <c r="K45" i="52"/>
  <c r="J45" i="52"/>
  <c r="I45" i="52"/>
  <c r="H45" i="52"/>
  <c r="G45" i="52"/>
  <c r="M44" i="52"/>
  <c r="L44" i="52"/>
  <c r="K44" i="52"/>
  <c r="J44" i="52"/>
  <c r="I44" i="52"/>
  <c r="H44" i="52"/>
  <c r="G44" i="52"/>
  <c r="M43" i="52"/>
  <c r="L43" i="52"/>
  <c r="K43" i="52"/>
  <c r="J43" i="52"/>
  <c r="I43" i="52"/>
  <c r="H43" i="52"/>
  <c r="G43" i="52"/>
  <c r="M42" i="52"/>
  <c r="L42" i="52"/>
  <c r="K42" i="52"/>
  <c r="J42" i="52"/>
  <c r="I42" i="52"/>
  <c r="H42" i="52"/>
  <c r="G42" i="52"/>
  <c r="M41" i="52"/>
  <c r="L41" i="52"/>
  <c r="K41" i="52"/>
  <c r="J41" i="52"/>
  <c r="I41" i="52"/>
  <c r="H41" i="52"/>
  <c r="G41" i="52"/>
  <c r="M40" i="52"/>
  <c r="L40" i="52"/>
  <c r="K40" i="52"/>
  <c r="J40" i="52"/>
  <c r="I40" i="52"/>
  <c r="H40" i="52"/>
  <c r="G40" i="52"/>
  <c r="M39" i="52"/>
  <c r="L39" i="52"/>
  <c r="K39" i="52"/>
  <c r="J39" i="52"/>
  <c r="I39" i="52"/>
  <c r="H39" i="52"/>
  <c r="G39" i="52"/>
  <c r="M38" i="52"/>
  <c r="L38" i="52"/>
  <c r="K38" i="52"/>
  <c r="J38" i="52"/>
  <c r="I38" i="52"/>
  <c r="H38" i="52"/>
  <c r="G38" i="52"/>
  <c r="M37" i="52"/>
  <c r="L37" i="52"/>
  <c r="K37" i="52"/>
  <c r="J37" i="52"/>
  <c r="I37" i="52"/>
  <c r="H37" i="52"/>
  <c r="G37" i="52"/>
  <c r="M36" i="52"/>
  <c r="L36" i="52"/>
  <c r="K36" i="52"/>
  <c r="J36" i="52"/>
  <c r="I36" i="52"/>
  <c r="H36" i="52"/>
  <c r="G36" i="52"/>
  <c r="M35" i="52"/>
  <c r="L35" i="52"/>
  <c r="K35" i="52"/>
  <c r="J35" i="52"/>
  <c r="I35" i="52"/>
  <c r="H35" i="52"/>
  <c r="G35" i="52"/>
  <c r="M34" i="52"/>
  <c r="L34" i="52"/>
  <c r="K34" i="52"/>
  <c r="J34" i="52"/>
  <c r="I34" i="52"/>
  <c r="H34" i="52"/>
  <c r="G34" i="52"/>
  <c r="M33" i="52"/>
  <c r="L33" i="52"/>
  <c r="K33" i="52"/>
  <c r="J33" i="52"/>
  <c r="I33" i="52"/>
  <c r="H33" i="52"/>
  <c r="G33" i="52"/>
  <c r="M32" i="52"/>
  <c r="L32" i="52"/>
  <c r="K32" i="52"/>
  <c r="J32" i="52"/>
  <c r="I32" i="52"/>
  <c r="H32" i="52"/>
  <c r="G32" i="52"/>
  <c r="M31" i="52"/>
  <c r="L31" i="52"/>
  <c r="K31" i="52"/>
  <c r="J31" i="52"/>
  <c r="I31" i="52"/>
  <c r="H31" i="52"/>
  <c r="G31" i="52"/>
  <c r="M30" i="52"/>
  <c r="L30" i="52"/>
  <c r="K30" i="52"/>
  <c r="J30" i="52"/>
  <c r="I30" i="52"/>
  <c r="H30" i="52"/>
  <c r="G30" i="52"/>
  <c r="M29" i="52"/>
  <c r="L29" i="52"/>
  <c r="K29" i="52"/>
  <c r="J29" i="52"/>
  <c r="I29" i="52"/>
  <c r="H29" i="52"/>
  <c r="G29" i="52"/>
  <c r="M28" i="52"/>
  <c r="L28" i="52"/>
  <c r="K28" i="52"/>
  <c r="J28" i="52"/>
  <c r="I28" i="52"/>
  <c r="H28" i="52"/>
  <c r="G28" i="52"/>
  <c r="M27" i="52"/>
  <c r="L27" i="52"/>
  <c r="K27" i="52"/>
  <c r="J27" i="52"/>
  <c r="I27" i="52"/>
  <c r="H27" i="52"/>
  <c r="G27" i="52"/>
  <c r="M26" i="52"/>
  <c r="L26" i="52"/>
  <c r="K26" i="52"/>
  <c r="J26" i="52"/>
  <c r="I26" i="52"/>
  <c r="H26" i="52"/>
  <c r="G26" i="52"/>
  <c r="M25" i="52"/>
  <c r="L25" i="52"/>
  <c r="K25" i="52"/>
  <c r="J25" i="52"/>
  <c r="I25" i="52"/>
  <c r="H25" i="52"/>
  <c r="G25" i="52"/>
  <c r="M24" i="52"/>
  <c r="L24" i="52"/>
  <c r="K24" i="52"/>
  <c r="J24" i="52"/>
  <c r="I24" i="52"/>
  <c r="H24" i="52"/>
  <c r="G24" i="52"/>
  <c r="M23" i="52"/>
  <c r="L23" i="52"/>
  <c r="K23" i="52"/>
  <c r="J23" i="52"/>
  <c r="I23" i="52"/>
  <c r="H23" i="52"/>
  <c r="G23" i="52"/>
  <c r="M22" i="52"/>
  <c r="L22" i="52"/>
  <c r="K22" i="52"/>
  <c r="J22" i="52"/>
  <c r="I22" i="52"/>
  <c r="H22" i="52"/>
  <c r="G22" i="52"/>
  <c r="M21" i="52"/>
  <c r="L21" i="52"/>
  <c r="K21" i="52"/>
  <c r="J21" i="52"/>
  <c r="I21" i="52"/>
  <c r="H21" i="52"/>
  <c r="G21" i="52"/>
  <c r="M20" i="52"/>
  <c r="L20" i="52"/>
  <c r="K20" i="52"/>
  <c r="J20" i="52"/>
  <c r="I20" i="52"/>
  <c r="H20" i="52"/>
  <c r="G20" i="52"/>
  <c r="M19" i="52"/>
  <c r="L19" i="52"/>
  <c r="K19" i="52"/>
  <c r="J19" i="52"/>
  <c r="I19" i="52"/>
  <c r="H19" i="52"/>
  <c r="G19" i="52"/>
  <c r="M18" i="52"/>
  <c r="L18" i="52"/>
  <c r="K18" i="52"/>
  <c r="J18" i="52"/>
  <c r="I18" i="52"/>
  <c r="H18" i="52"/>
  <c r="G18" i="52"/>
  <c r="K17" i="52"/>
  <c r="J17" i="52"/>
  <c r="I17" i="52"/>
  <c r="H17" i="52"/>
  <c r="G17" i="52"/>
  <c r="M16" i="52"/>
  <c r="L16" i="52"/>
  <c r="K16" i="52"/>
  <c r="J16" i="52"/>
  <c r="I16" i="52"/>
  <c r="H16" i="52"/>
  <c r="G16" i="52"/>
  <c r="M15" i="52"/>
  <c r="L15" i="52"/>
  <c r="K15" i="52"/>
  <c r="J15" i="52"/>
  <c r="I15" i="52"/>
  <c r="H15" i="52"/>
  <c r="G15" i="52"/>
  <c r="M14" i="52"/>
  <c r="L14" i="52"/>
  <c r="K14" i="52"/>
  <c r="J14" i="52"/>
  <c r="I14" i="52"/>
  <c r="H14" i="52"/>
  <c r="G14" i="52"/>
  <c r="M13" i="52"/>
  <c r="L13" i="52"/>
  <c r="K13" i="52"/>
  <c r="J13" i="52"/>
  <c r="I13" i="52"/>
  <c r="H13" i="52"/>
  <c r="G13" i="52"/>
  <c r="M12" i="52"/>
  <c r="L12" i="52"/>
  <c r="K12" i="52"/>
  <c r="J12" i="52"/>
  <c r="I12" i="52"/>
  <c r="H12" i="52"/>
  <c r="G12" i="52"/>
  <c r="M11" i="52"/>
  <c r="L11" i="52"/>
  <c r="K11" i="52"/>
  <c r="J11" i="52"/>
  <c r="I11" i="52"/>
  <c r="H11" i="52"/>
  <c r="G11" i="52"/>
  <c r="M10" i="52"/>
  <c r="L10" i="52"/>
  <c r="K10" i="52"/>
  <c r="J10" i="52"/>
  <c r="I10" i="52"/>
  <c r="H10" i="52"/>
  <c r="G10" i="52"/>
  <c r="M9" i="52"/>
  <c r="L9" i="52"/>
  <c r="K9" i="52"/>
  <c r="J9" i="52"/>
  <c r="I9" i="52"/>
  <c r="H9" i="52"/>
  <c r="G9" i="52"/>
  <c r="M8" i="52"/>
  <c r="L8" i="52"/>
  <c r="K8" i="52"/>
  <c r="J8" i="52"/>
  <c r="I8" i="52"/>
  <c r="H8" i="52"/>
  <c r="G8" i="52"/>
  <c r="M7" i="52"/>
  <c r="L7" i="52"/>
  <c r="K7" i="52"/>
  <c r="J7" i="52"/>
  <c r="I7" i="52"/>
  <c r="H7" i="52"/>
  <c r="G7" i="52"/>
  <c r="M6" i="52"/>
  <c r="L6" i="52"/>
  <c r="K6" i="52"/>
  <c r="J6" i="52"/>
  <c r="I6" i="52"/>
  <c r="H6" i="52"/>
  <c r="G6" i="52"/>
  <c r="M5" i="52"/>
  <c r="L5" i="52"/>
  <c r="K5" i="52"/>
  <c r="J5" i="52"/>
  <c r="I5" i="52"/>
  <c r="H5" i="52"/>
  <c r="G5" i="52"/>
  <c r="M4" i="52"/>
  <c r="L4" i="52"/>
  <c r="K4" i="52"/>
  <c r="J4" i="52"/>
  <c r="I4" i="52"/>
  <c r="H4" i="52"/>
  <c r="G4" i="52"/>
  <c r="M3" i="52"/>
  <c r="L3" i="52"/>
  <c r="K3" i="52"/>
  <c r="J3" i="52"/>
  <c r="I3" i="52"/>
  <c r="H3" i="52"/>
  <c r="G3" i="52"/>
  <c r="M2" i="52"/>
  <c r="L2" i="52"/>
  <c r="K2" i="52"/>
  <c r="J2" i="52"/>
  <c r="I2" i="52"/>
  <c r="H2" i="52"/>
  <c r="L91" i="28"/>
  <c r="K91" i="28"/>
  <c r="J91" i="28"/>
  <c r="I91" i="28"/>
  <c r="H91" i="28"/>
  <c r="G91" i="28"/>
  <c r="L90" i="28"/>
  <c r="K90" i="28"/>
  <c r="J90" i="28"/>
  <c r="I90" i="28"/>
  <c r="H90" i="28"/>
  <c r="G90" i="28"/>
  <c r="L89" i="28"/>
  <c r="K89" i="28"/>
  <c r="J89" i="28"/>
  <c r="I89" i="28"/>
  <c r="H89" i="28"/>
  <c r="G89" i="28"/>
  <c r="L88" i="28"/>
  <c r="K88" i="28"/>
  <c r="J88" i="28"/>
  <c r="I88" i="28"/>
  <c r="H88" i="28"/>
  <c r="G88" i="28"/>
  <c r="L87" i="28"/>
  <c r="K87" i="28"/>
  <c r="J87" i="28"/>
  <c r="I87" i="28"/>
  <c r="H87" i="28"/>
  <c r="G87" i="28"/>
  <c r="L86" i="28"/>
  <c r="K86" i="28"/>
  <c r="J86" i="28"/>
  <c r="I86" i="28"/>
  <c r="H86" i="28"/>
  <c r="G86" i="28"/>
  <c r="L85" i="28"/>
  <c r="K85" i="28"/>
  <c r="J85" i="28"/>
  <c r="I85" i="28"/>
  <c r="H85" i="28"/>
  <c r="G85" i="28"/>
  <c r="L84" i="28"/>
  <c r="K84" i="28"/>
  <c r="J84" i="28"/>
  <c r="I84" i="28"/>
  <c r="H84" i="28"/>
  <c r="G84" i="28"/>
  <c r="L83" i="28"/>
  <c r="K83" i="28"/>
  <c r="J83" i="28"/>
  <c r="I83" i="28"/>
  <c r="H83" i="28"/>
  <c r="G83" i="28"/>
  <c r="L82" i="28"/>
  <c r="K82" i="28"/>
  <c r="J82" i="28"/>
  <c r="I82" i="28"/>
  <c r="H82" i="28"/>
  <c r="G82" i="28"/>
  <c r="L81" i="28"/>
  <c r="K81" i="28"/>
  <c r="J81" i="28"/>
  <c r="I81" i="28"/>
  <c r="H81" i="28"/>
  <c r="G81" i="28"/>
  <c r="M80" i="28"/>
  <c r="L80" i="28"/>
  <c r="K80" i="28"/>
  <c r="J80" i="28"/>
  <c r="I80" i="28"/>
  <c r="H80" i="28"/>
  <c r="G80" i="28"/>
  <c r="J79" i="28"/>
  <c r="I79" i="28"/>
  <c r="H79" i="28"/>
  <c r="G79" i="28"/>
  <c r="L78" i="28"/>
  <c r="K78" i="28"/>
  <c r="J78" i="28"/>
  <c r="I78" i="28"/>
  <c r="H78" i="28"/>
  <c r="G78" i="28"/>
  <c r="M77" i="28"/>
  <c r="L77" i="28"/>
  <c r="K77" i="28"/>
  <c r="J77" i="28"/>
  <c r="I77" i="28"/>
  <c r="H77" i="28"/>
  <c r="G77" i="28"/>
  <c r="K76" i="28"/>
  <c r="J76" i="28"/>
  <c r="I76" i="28"/>
  <c r="H76" i="28"/>
  <c r="G76" i="28"/>
  <c r="J75" i="28"/>
  <c r="I75" i="28"/>
  <c r="H75" i="28"/>
  <c r="G75" i="28"/>
  <c r="J74" i="28"/>
  <c r="I74" i="28"/>
  <c r="H74" i="28"/>
  <c r="G74" i="28"/>
  <c r="L73" i="28"/>
  <c r="K73" i="28"/>
  <c r="J73" i="28"/>
  <c r="I73" i="28"/>
  <c r="H73" i="28"/>
  <c r="G73" i="28"/>
  <c r="L72" i="28"/>
  <c r="K72" i="28"/>
  <c r="J72" i="28"/>
  <c r="I72" i="28"/>
  <c r="H72" i="28"/>
  <c r="G72" i="28"/>
  <c r="L71" i="28"/>
  <c r="K71" i="28"/>
  <c r="J71" i="28"/>
  <c r="I71" i="28"/>
  <c r="H71" i="28"/>
  <c r="G71" i="28"/>
  <c r="L70" i="28"/>
  <c r="K70" i="28"/>
  <c r="J70" i="28"/>
  <c r="I70" i="28"/>
  <c r="H70" i="28"/>
  <c r="G70" i="28"/>
  <c r="L69" i="28"/>
  <c r="K69" i="28"/>
  <c r="J69" i="28"/>
  <c r="I69" i="28"/>
  <c r="H69" i="28"/>
  <c r="G69" i="28"/>
  <c r="L68" i="28"/>
  <c r="K68" i="28"/>
  <c r="J68" i="28"/>
  <c r="I68" i="28"/>
  <c r="H68" i="28"/>
  <c r="G68" i="28"/>
  <c r="L67" i="28"/>
  <c r="K67" i="28"/>
  <c r="J67" i="28"/>
  <c r="I67" i="28"/>
  <c r="H67" i="28"/>
  <c r="G67" i="28"/>
  <c r="L66" i="28"/>
  <c r="K66" i="28"/>
  <c r="J66" i="28"/>
  <c r="I66" i="28"/>
  <c r="H66" i="28"/>
  <c r="G66" i="28"/>
  <c r="J65" i="28"/>
  <c r="I65" i="28"/>
  <c r="H65" i="28"/>
  <c r="G65" i="28"/>
  <c r="L64" i="28"/>
  <c r="K64" i="28"/>
  <c r="J64" i="28"/>
  <c r="I64" i="28"/>
  <c r="H64" i="28"/>
  <c r="G64" i="28"/>
  <c r="L63" i="28"/>
  <c r="K63" i="28"/>
  <c r="J63" i="28"/>
  <c r="I63" i="28"/>
  <c r="H63" i="28"/>
  <c r="G63" i="28"/>
  <c r="L62" i="28"/>
  <c r="K62" i="28"/>
  <c r="J62" i="28"/>
  <c r="I62" i="28"/>
  <c r="H62" i="28"/>
  <c r="G62" i="28"/>
  <c r="L61" i="28"/>
  <c r="K61" i="28"/>
  <c r="J61" i="28"/>
  <c r="I61" i="28"/>
  <c r="H61" i="28"/>
  <c r="G61" i="28"/>
  <c r="L60" i="28"/>
  <c r="K60" i="28"/>
  <c r="J60" i="28"/>
  <c r="I60" i="28"/>
  <c r="H60" i="28"/>
  <c r="G60" i="28"/>
  <c r="L59" i="28"/>
  <c r="K59" i="28"/>
  <c r="J59" i="28"/>
  <c r="I59" i="28"/>
  <c r="H59" i="28"/>
  <c r="G59" i="28"/>
  <c r="L58" i="28"/>
  <c r="K58" i="28"/>
  <c r="J58" i="28"/>
  <c r="I58" i="28"/>
  <c r="H58" i="28"/>
  <c r="G58" i="28"/>
  <c r="L57" i="28"/>
  <c r="K57" i="28"/>
  <c r="J57" i="28"/>
  <c r="I57" i="28"/>
  <c r="H57" i="28"/>
  <c r="G57" i="28"/>
  <c r="L56" i="28"/>
  <c r="K56" i="28"/>
  <c r="J56" i="28"/>
  <c r="I56" i="28"/>
  <c r="H56" i="28"/>
  <c r="G56" i="28"/>
  <c r="L55" i="28"/>
  <c r="K55" i="28"/>
  <c r="J55" i="28"/>
  <c r="I55" i="28"/>
  <c r="H55" i="28"/>
  <c r="G55" i="28"/>
  <c r="L54" i="28"/>
  <c r="K54" i="28"/>
  <c r="J54" i="28"/>
  <c r="I54" i="28"/>
  <c r="H54" i="28"/>
  <c r="G54" i="28"/>
  <c r="L53" i="28"/>
  <c r="K53" i="28"/>
  <c r="J53" i="28"/>
  <c r="I53" i="28"/>
  <c r="H53" i="28"/>
  <c r="G53" i="28"/>
  <c r="L52" i="28"/>
  <c r="K52" i="28"/>
  <c r="J52" i="28"/>
  <c r="I52" i="28"/>
  <c r="H52" i="28"/>
  <c r="G52" i="28"/>
  <c r="L51" i="28"/>
  <c r="K51" i="28"/>
  <c r="J51" i="28"/>
  <c r="I51" i="28"/>
  <c r="H51" i="28"/>
  <c r="G51" i="28"/>
  <c r="L50" i="28"/>
  <c r="K50" i="28"/>
  <c r="J50" i="28"/>
  <c r="I50" i="28"/>
  <c r="H50" i="28"/>
  <c r="G50" i="28"/>
  <c r="L49" i="28"/>
  <c r="K49" i="28"/>
  <c r="J49" i="28"/>
  <c r="I49" i="28"/>
  <c r="H49" i="28"/>
  <c r="G49" i="28"/>
  <c r="L48" i="28"/>
  <c r="K48" i="28"/>
  <c r="J48" i="28"/>
  <c r="I48" i="28"/>
  <c r="H48" i="28"/>
  <c r="G48" i="28"/>
  <c r="L47" i="28"/>
  <c r="K47" i="28"/>
  <c r="J47" i="28"/>
  <c r="I47" i="28"/>
  <c r="H47" i="28"/>
  <c r="G47" i="28"/>
  <c r="L46" i="28"/>
  <c r="K46" i="28"/>
  <c r="J46" i="28"/>
  <c r="I46" i="28"/>
  <c r="H46" i="28"/>
  <c r="G46" i="28"/>
  <c r="H45" i="28"/>
  <c r="G45" i="28"/>
  <c r="I44" i="28"/>
  <c r="H44" i="28"/>
  <c r="G44" i="28"/>
  <c r="L43" i="28"/>
  <c r="K43" i="28"/>
  <c r="J43" i="28"/>
  <c r="I43" i="28"/>
  <c r="H43" i="28"/>
  <c r="G43" i="28"/>
  <c r="M42" i="28"/>
  <c r="L42" i="28"/>
  <c r="K42" i="28"/>
  <c r="J42" i="28"/>
  <c r="I42" i="28"/>
  <c r="H42" i="28"/>
  <c r="G42" i="28"/>
  <c r="L41" i="28"/>
  <c r="K41" i="28"/>
  <c r="J41" i="28"/>
  <c r="I41" i="28"/>
  <c r="H41" i="28"/>
  <c r="G41" i="28"/>
  <c r="L40" i="28"/>
  <c r="K40" i="28"/>
  <c r="J40" i="28"/>
  <c r="I40" i="28"/>
  <c r="H40" i="28"/>
  <c r="G40" i="28"/>
  <c r="L39" i="28"/>
  <c r="K39" i="28"/>
  <c r="J39" i="28"/>
  <c r="I39" i="28"/>
  <c r="H39" i="28"/>
  <c r="G39" i="28"/>
  <c r="M38" i="28"/>
  <c r="L38" i="28"/>
  <c r="K38" i="28"/>
  <c r="J38" i="28"/>
  <c r="I38" i="28"/>
  <c r="H38" i="28"/>
  <c r="G38" i="28"/>
  <c r="L37" i="28"/>
  <c r="K37" i="28"/>
  <c r="J37" i="28"/>
  <c r="I37" i="28"/>
  <c r="H37" i="28"/>
  <c r="G37" i="28"/>
  <c r="L36" i="28"/>
  <c r="K36" i="28"/>
  <c r="J36" i="28"/>
  <c r="I36" i="28"/>
  <c r="H36" i="28"/>
  <c r="G36" i="28"/>
  <c r="L35" i="28"/>
  <c r="K35" i="28"/>
  <c r="J35" i="28"/>
  <c r="I35" i="28"/>
  <c r="H35" i="28"/>
  <c r="G35" i="28"/>
  <c r="L34" i="28"/>
  <c r="K34" i="28"/>
  <c r="J34" i="28"/>
  <c r="I34" i="28"/>
  <c r="H34" i="28"/>
  <c r="G34" i="28"/>
  <c r="L33" i="28"/>
  <c r="K33" i="28"/>
  <c r="J33" i="28"/>
  <c r="I33" i="28"/>
  <c r="H33" i="28"/>
  <c r="G33" i="28"/>
  <c r="L32" i="28"/>
  <c r="K32" i="28"/>
  <c r="J32" i="28"/>
  <c r="I32" i="28"/>
  <c r="H32" i="28"/>
  <c r="G32" i="28"/>
  <c r="L31" i="28"/>
  <c r="K31" i="28"/>
  <c r="J31" i="28"/>
  <c r="I31" i="28"/>
  <c r="H31" i="28"/>
  <c r="G31" i="28"/>
  <c r="M30" i="28"/>
  <c r="L30" i="28"/>
  <c r="K30" i="28"/>
  <c r="J30" i="28"/>
  <c r="I30" i="28"/>
  <c r="H30" i="28"/>
  <c r="G30" i="28"/>
  <c r="L29" i="28"/>
  <c r="K29" i="28"/>
  <c r="J29" i="28"/>
  <c r="I29" i="28"/>
  <c r="H29" i="28"/>
  <c r="G29" i="28"/>
  <c r="L28" i="28"/>
  <c r="K28" i="28"/>
  <c r="J28" i="28"/>
  <c r="I28" i="28"/>
  <c r="H28" i="28"/>
  <c r="G28" i="28"/>
  <c r="L27" i="28"/>
  <c r="K27" i="28"/>
  <c r="J27" i="28"/>
  <c r="I27" i="28"/>
  <c r="H27" i="28"/>
  <c r="G27" i="28"/>
  <c r="L26" i="28"/>
  <c r="K26" i="28"/>
  <c r="J26" i="28"/>
  <c r="I26" i="28"/>
  <c r="H26" i="28"/>
  <c r="G26" i="28"/>
  <c r="L25" i="28"/>
  <c r="K25" i="28"/>
  <c r="J25" i="28"/>
  <c r="I25" i="28"/>
  <c r="H25" i="28"/>
  <c r="G25" i="28"/>
  <c r="M24" i="28"/>
  <c r="L24" i="28"/>
  <c r="K24" i="28"/>
  <c r="J24" i="28"/>
  <c r="I24" i="28"/>
  <c r="H24" i="28"/>
  <c r="G24" i="28"/>
  <c r="L23" i="28"/>
  <c r="K23" i="28"/>
  <c r="J23" i="28"/>
  <c r="I23" i="28"/>
  <c r="H23" i="28"/>
  <c r="G23" i="28"/>
  <c r="L22" i="28"/>
  <c r="K22" i="28"/>
  <c r="J22" i="28"/>
  <c r="I22" i="28"/>
  <c r="H22" i="28"/>
  <c r="G22" i="28"/>
  <c r="L21" i="28"/>
  <c r="K21" i="28"/>
  <c r="J21" i="28"/>
  <c r="I21" i="28"/>
  <c r="H21" i="28"/>
  <c r="G21" i="28"/>
  <c r="L20" i="28"/>
  <c r="K20" i="28"/>
  <c r="J20" i="28"/>
  <c r="I20" i="28"/>
  <c r="H20" i="28"/>
  <c r="G20" i="28"/>
  <c r="L19" i="28"/>
  <c r="K19" i="28"/>
  <c r="J19" i="28"/>
  <c r="I19" i="28"/>
  <c r="H19" i="28"/>
  <c r="G19" i="28"/>
  <c r="L18" i="28"/>
  <c r="K18" i="28"/>
  <c r="J18" i="28"/>
  <c r="I18" i="28"/>
  <c r="H18" i="28"/>
  <c r="G18" i="28"/>
  <c r="K16" i="28"/>
  <c r="J16" i="28"/>
  <c r="I16" i="28"/>
  <c r="H16" i="28"/>
  <c r="G16" i="28"/>
  <c r="L15" i="28"/>
  <c r="K15" i="28"/>
  <c r="J15" i="28"/>
  <c r="I15" i="28"/>
  <c r="H15" i="28"/>
  <c r="G15" i="28"/>
  <c r="M14" i="28"/>
  <c r="L14" i="28"/>
  <c r="K14" i="28"/>
  <c r="J14" i="28"/>
  <c r="I14" i="28"/>
  <c r="H14" i="28"/>
  <c r="G14" i="28"/>
  <c r="L13" i="28"/>
  <c r="K13" i="28"/>
  <c r="J13" i="28"/>
  <c r="I13" i="28"/>
  <c r="H13" i="28"/>
  <c r="G13" i="28"/>
  <c r="L12" i="28"/>
  <c r="K12" i="28"/>
  <c r="J12" i="28"/>
  <c r="I12" i="28"/>
  <c r="H12" i="28"/>
  <c r="G12" i="28"/>
  <c r="J11" i="28"/>
  <c r="I11" i="28"/>
  <c r="H11" i="28"/>
  <c r="G11" i="28"/>
  <c r="J10" i="28"/>
  <c r="I10" i="28"/>
  <c r="H10" i="28"/>
  <c r="G10" i="28"/>
  <c r="L9" i="28"/>
  <c r="K9" i="28"/>
  <c r="J9" i="28"/>
  <c r="I9" i="28"/>
  <c r="H9" i="28"/>
  <c r="G9" i="28"/>
  <c r="L8" i="28"/>
  <c r="K8" i="28"/>
  <c r="J8" i="28"/>
  <c r="I8" i="28"/>
  <c r="H8" i="28"/>
  <c r="G8" i="28"/>
  <c r="L7" i="28"/>
  <c r="K7" i="28"/>
  <c r="J7" i="28"/>
  <c r="I7" i="28"/>
  <c r="H7" i="28"/>
  <c r="G7" i="28"/>
  <c r="L6" i="28"/>
  <c r="K6" i="28"/>
  <c r="J6" i="28"/>
  <c r="I6" i="28"/>
  <c r="H6" i="28"/>
  <c r="G6" i="28"/>
  <c r="L5" i="28"/>
  <c r="K5" i="28"/>
  <c r="J5" i="28"/>
  <c r="I5" i="28"/>
  <c r="H5" i="28"/>
  <c r="G5" i="28"/>
  <c r="L4" i="28"/>
  <c r="K4" i="28"/>
  <c r="J4" i="28"/>
  <c r="I4" i="28"/>
  <c r="H4" i="28"/>
  <c r="G4" i="28"/>
  <c r="L3" i="28"/>
  <c r="K3" i="28"/>
  <c r="J3" i="28"/>
  <c r="I3" i="28"/>
  <c r="H3" i="28"/>
  <c r="G3" i="28"/>
  <c r="L2" i="28"/>
  <c r="K2" i="28"/>
  <c r="J2" i="28"/>
  <c r="I2" i="28"/>
  <c r="H2" i="28"/>
  <c r="L91" i="18"/>
  <c r="K91" i="18"/>
  <c r="J91" i="18"/>
  <c r="I91" i="18"/>
  <c r="H91" i="18"/>
  <c r="G91" i="18"/>
  <c r="L90" i="18"/>
  <c r="K90" i="18"/>
  <c r="J90" i="18"/>
  <c r="I90" i="18"/>
  <c r="H90" i="18"/>
  <c r="G90" i="18"/>
  <c r="L89" i="18"/>
  <c r="K89" i="18"/>
  <c r="J89" i="18"/>
  <c r="I89" i="18"/>
  <c r="H89" i="18"/>
  <c r="G89" i="18"/>
  <c r="L88" i="18"/>
  <c r="K88" i="18"/>
  <c r="J88" i="18"/>
  <c r="I88" i="18"/>
  <c r="H88" i="18"/>
  <c r="G88" i="18"/>
  <c r="L87" i="18"/>
  <c r="K87" i="18"/>
  <c r="J87" i="18"/>
  <c r="I87" i="18"/>
  <c r="H87" i="18"/>
  <c r="G87" i="18"/>
  <c r="L86" i="18"/>
  <c r="K86" i="18"/>
  <c r="J86" i="18"/>
  <c r="I86" i="18"/>
  <c r="H86" i="18"/>
  <c r="G86" i="18"/>
  <c r="L85" i="18"/>
  <c r="K85" i="18"/>
  <c r="J85" i="18"/>
  <c r="I85" i="18"/>
  <c r="H85" i="18"/>
  <c r="G85" i="18"/>
  <c r="L84" i="18"/>
  <c r="K84" i="18"/>
  <c r="J84" i="18"/>
  <c r="I84" i="18"/>
  <c r="H84" i="18"/>
  <c r="G84" i="18"/>
  <c r="L83" i="18"/>
  <c r="K83" i="18"/>
  <c r="J83" i="18"/>
  <c r="I83" i="18"/>
  <c r="H83" i="18"/>
  <c r="G83" i="18"/>
  <c r="L82" i="18"/>
  <c r="K82" i="18"/>
  <c r="J82" i="18"/>
  <c r="I82" i="18"/>
  <c r="H82" i="18"/>
  <c r="G82" i="18"/>
  <c r="L81" i="18"/>
  <c r="K81" i="18"/>
  <c r="J81" i="18"/>
  <c r="I81" i="18"/>
  <c r="H81" i="18"/>
  <c r="G81" i="18"/>
  <c r="M80" i="18"/>
  <c r="L80" i="18"/>
  <c r="K80" i="18"/>
  <c r="J80" i="18"/>
  <c r="I80" i="18"/>
  <c r="H80" i="18"/>
  <c r="G80" i="18"/>
  <c r="J79" i="18"/>
  <c r="I79" i="18"/>
  <c r="H79" i="18"/>
  <c r="G79" i="18"/>
  <c r="L78" i="18"/>
  <c r="K78" i="18"/>
  <c r="J78" i="18"/>
  <c r="I78" i="18"/>
  <c r="H78" i="18"/>
  <c r="G78" i="18"/>
  <c r="M77" i="18"/>
  <c r="L77" i="18"/>
  <c r="K77" i="18"/>
  <c r="J77" i="18"/>
  <c r="I77" i="18"/>
  <c r="H77" i="18"/>
  <c r="G77" i="18"/>
  <c r="K76" i="18"/>
  <c r="J76" i="18"/>
  <c r="I76" i="18"/>
  <c r="H76" i="18"/>
  <c r="G76" i="18"/>
  <c r="J75" i="18"/>
  <c r="I75" i="18"/>
  <c r="H75" i="18"/>
  <c r="G75" i="18"/>
  <c r="J74" i="18"/>
  <c r="I74" i="18"/>
  <c r="H74" i="18"/>
  <c r="G74" i="18"/>
  <c r="L73" i="18"/>
  <c r="K73" i="18"/>
  <c r="J73" i="18"/>
  <c r="I73" i="18"/>
  <c r="H73" i="18"/>
  <c r="G73" i="18"/>
  <c r="L72" i="18"/>
  <c r="K72" i="18"/>
  <c r="J72" i="18"/>
  <c r="I72" i="18"/>
  <c r="H72" i="18"/>
  <c r="G72" i="18"/>
  <c r="L71" i="18"/>
  <c r="K71" i="18"/>
  <c r="J71" i="18"/>
  <c r="I71" i="18"/>
  <c r="H71" i="18"/>
  <c r="G71" i="18"/>
  <c r="L70" i="18"/>
  <c r="K70" i="18"/>
  <c r="J70" i="18"/>
  <c r="I70" i="18"/>
  <c r="H70" i="18"/>
  <c r="G70" i="18"/>
  <c r="L69" i="18"/>
  <c r="K69" i="18"/>
  <c r="J69" i="18"/>
  <c r="I69" i="18"/>
  <c r="H69" i="18"/>
  <c r="G69" i="18"/>
  <c r="L68" i="18"/>
  <c r="K68" i="18"/>
  <c r="J68" i="18"/>
  <c r="I68" i="18"/>
  <c r="H68" i="18"/>
  <c r="G68" i="18"/>
  <c r="L67" i="18"/>
  <c r="K67" i="18"/>
  <c r="J67" i="18"/>
  <c r="I67" i="18"/>
  <c r="H67" i="18"/>
  <c r="G67" i="18"/>
  <c r="L66" i="18"/>
  <c r="K66" i="18"/>
  <c r="J66" i="18"/>
  <c r="I66" i="18"/>
  <c r="H66" i="18"/>
  <c r="G66" i="18"/>
  <c r="J65" i="18"/>
  <c r="I65" i="18"/>
  <c r="H65" i="18"/>
  <c r="G65" i="18"/>
  <c r="L64" i="18"/>
  <c r="K64" i="18"/>
  <c r="J64" i="18"/>
  <c r="I64" i="18"/>
  <c r="H64" i="18"/>
  <c r="G64" i="18"/>
  <c r="L63" i="18"/>
  <c r="K63" i="18"/>
  <c r="J63" i="18"/>
  <c r="I63" i="18"/>
  <c r="H63" i="18"/>
  <c r="G63" i="18"/>
  <c r="L62" i="18"/>
  <c r="K62" i="18"/>
  <c r="J62" i="18"/>
  <c r="I62" i="18"/>
  <c r="H62" i="18"/>
  <c r="G62" i="18"/>
  <c r="L61" i="18"/>
  <c r="K61" i="18"/>
  <c r="J61" i="18"/>
  <c r="I61" i="18"/>
  <c r="H61" i="18"/>
  <c r="G61" i="18"/>
  <c r="L60" i="18"/>
  <c r="K60" i="18"/>
  <c r="J60" i="18"/>
  <c r="I60" i="18"/>
  <c r="H60" i="18"/>
  <c r="G60" i="18"/>
  <c r="L59" i="18"/>
  <c r="K59" i="18"/>
  <c r="J59" i="18"/>
  <c r="I59" i="18"/>
  <c r="H59" i="18"/>
  <c r="G59" i="18"/>
  <c r="L58" i="18"/>
  <c r="K58" i="18"/>
  <c r="J58" i="18"/>
  <c r="I58" i="18"/>
  <c r="H58" i="18"/>
  <c r="G58" i="18"/>
  <c r="L57" i="18"/>
  <c r="K57" i="18"/>
  <c r="J57" i="18"/>
  <c r="I57" i="18"/>
  <c r="H57" i="18"/>
  <c r="G57" i="18"/>
  <c r="L56" i="18"/>
  <c r="K56" i="18"/>
  <c r="J56" i="18"/>
  <c r="I56" i="18"/>
  <c r="H56" i="18"/>
  <c r="G56" i="18"/>
  <c r="L55" i="18"/>
  <c r="K55" i="18"/>
  <c r="J55" i="18"/>
  <c r="I55" i="18"/>
  <c r="H55" i="18"/>
  <c r="G55" i="18"/>
  <c r="L54" i="18"/>
  <c r="K54" i="18"/>
  <c r="J54" i="18"/>
  <c r="I54" i="18"/>
  <c r="H54" i="18"/>
  <c r="G54" i="18"/>
  <c r="L53" i="18"/>
  <c r="K53" i="18"/>
  <c r="J53" i="18"/>
  <c r="I53" i="18"/>
  <c r="H53" i="18"/>
  <c r="G53" i="18"/>
  <c r="L52" i="18"/>
  <c r="K52" i="18"/>
  <c r="J52" i="18"/>
  <c r="I52" i="18"/>
  <c r="H52" i="18"/>
  <c r="G52" i="18"/>
  <c r="L51" i="18"/>
  <c r="K51" i="18"/>
  <c r="J51" i="18"/>
  <c r="I51" i="18"/>
  <c r="H51" i="18"/>
  <c r="G51" i="18"/>
  <c r="L50" i="18"/>
  <c r="K50" i="18"/>
  <c r="J50" i="18"/>
  <c r="I50" i="18"/>
  <c r="H50" i="18"/>
  <c r="G50" i="18"/>
  <c r="L49" i="18"/>
  <c r="K49" i="18"/>
  <c r="J49" i="18"/>
  <c r="I49" i="18"/>
  <c r="H49" i="18"/>
  <c r="G49" i="18"/>
  <c r="L48" i="18"/>
  <c r="K48" i="18"/>
  <c r="J48" i="18"/>
  <c r="I48" i="18"/>
  <c r="H48" i="18"/>
  <c r="G48" i="18"/>
  <c r="L47" i="18"/>
  <c r="K47" i="18"/>
  <c r="J47" i="18"/>
  <c r="I47" i="18"/>
  <c r="H47" i="18"/>
  <c r="G47" i="18"/>
  <c r="L46" i="18"/>
  <c r="K46" i="18"/>
  <c r="J46" i="18"/>
  <c r="I46" i="18"/>
  <c r="H46" i="18"/>
  <c r="G46" i="18"/>
  <c r="H45" i="18"/>
  <c r="G45" i="18"/>
  <c r="I44" i="18"/>
  <c r="H44" i="18"/>
  <c r="G44" i="18"/>
  <c r="L43" i="18"/>
  <c r="K43" i="18"/>
  <c r="J43" i="18"/>
  <c r="I43" i="18"/>
  <c r="H43" i="18"/>
  <c r="G43" i="18"/>
  <c r="M42" i="18"/>
  <c r="L42" i="18"/>
  <c r="K42" i="18"/>
  <c r="J42" i="18"/>
  <c r="I42" i="18"/>
  <c r="H42" i="18"/>
  <c r="G42" i="18"/>
  <c r="L41" i="18"/>
  <c r="K41" i="18"/>
  <c r="J41" i="18"/>
  <c r="I41" i="18"/>
  <c r="H41" i="18"/>
  <c r="G41" i="18"/>
  <c r="L40" i="18"/>
  <c r="K40" i="18"/>
  <c r="J40" i="18"/>
  <c r="I40" i="18"/>
  <c r="H40" i="18"/>
  <c r="G40" i="18"/>
  <c r="L39" i="18"/>
  <c r="K39" i="18"/>
  <c r="J39" i="18"/>
  <c r="I39" i="18"/>
  <c r="H39" i="18"/>
  <c r="G39" i="18"/>
  <c r="M38" i="18"/>
  <c r="L38" i="18"/>
  <c r="K38" i="18"/>
  <c r="J38" i="18"/>
  <c r="I38" i="18"/>
  <c r="H38" i="18"/>
  <c r="G38" i="18"/>
  <c r="L37" i="18"/>
  <c r="K37" i="18"/>
  <c r="J37" i="18"/>
  <c r="I37" i="18"/>
  <c r="H37" i="18"/>
  <c r="G37" i="18"/>
  <c r="L36" i="18"/>
  <c r="K36" i="18"/>
  <c r="J36" i="18"/>
  <c r="I36" i="18"/>
  <c r="H36" i="18"/>
  <c r="G36" i="18"/>
  <c r="L35" i="18"/>
  <c r="K35" i="18"/>
  <c r="J35" i="18"/>
  <c r="I35" i="18"/>
  <c r="H35" i="18"/>
  <c r="G35" i="18"/>
  <c r="L34" i="18"/>
  <c r="K34" i="18"/>
  <c r="J34" i="18"/>
  <c r="I34" i="18"/>
  <c r="H34" i="18"/>
  <c r="G34" i="18"/>
  <c r="L33" i="18"/>
  <c r="K33" i="18"/>
  <c r="J33" i="18"/>
  <c r="I33" i="18"/>
  <c r="H33" i="18"/>
  <c r="G33" i="18"/>
  <c r="L32" i="18"/>
  <c r="K32" i="18"/>
  <c r="J32" i="18"/>
  <c r="I32" i="18"/>
  <c r="H32" i="18"/>
  <c r="G32" i="18"/>
  <c r="L31" i="18"/>
  <c r="K31" i="18"/>
  <c r="J31" i="18"/>
  <c r="I31" i="18"/>
  <c r="H31" i="18"/>
  <c r="G31" i="18"/>
  <c r="M30" i="18"/>
  <c r="L30" i="18"/>
  <c r="K30" i="18"/>
  <c r="J30" i="18"/>
  <c r="I30" i="18"/>
  <c r="H30" i="18"/>
  <c r="G30" i="18"/>
  <c r="L29" i="18"/>
  <c r="K29" i="18"/>
  <c r="J29" i="18"/>
  <c r="I29" i="18"/>
  <c r="H29" i="18"/>
  <c r="G29" i="18"/>
  <c r="L28" i="18"/>
  <c r="K28" i="18"/>
  <c r="J28" i="18"/>
  <c r="I28" i="18"/>
  <c r="H28" i="18"/>
  <c r="G28" i="18"/>
  <c r="L27" i="18"/>
  <c r="K27" i="18"/>
  <c r="J27" i="18"/>
  <c r="I27" i="18"/>
  <c r="H27" i="18"/>
  <c r="G27" i="18"/>
  <c r="L26" i="18"/>
  <c r="K26" i="18"/>
  <c r="J26" i="18"/>
  <c r="I26" i="18"/>
  <c r="H26" i="18"/>
  <c r="G26" i="18"/>
  <c r="L25" i="18"/>
  <c r="K25" i="18"/>
  <c r="J25" i="18"/>
  <c r="I25" i="18"/>
  <c r="H25" i="18"/>
  <c r="G25" i="18"/>
  <c r="M24" i="18"/>
  <c r="L24" i="18"/>
  <c r="K24" i="18"/>
  <c r="J24" i="18"/>
  <c r="I24" i="18"/>
  <c r="H24" i="18"/>
  <c r="G24" i="18"/>
  <c r="L23" i="18"/>
  <c r="K23" i="18"/>
  <c r="J23" i="18"/>
  <c r="I23" i="18"/>
  <c r="H23" i="18"/>
  <c r="G23" i="18"/>
  <c r="L22" i="18"/>
  <c r="K22" i="18"/>
  <c r="J22" i="18"/>
  <c r="I22" i="18"/>
  <c r="H22" i="18"/>
  <c r="G22" i="18"/>
  <c r="L21" i="18"/>
  <c r="K21" i="18"/>
  <c r="J21" i="18"/>
  <c r="I21" i="18"/>
  <c r="H21" i="18"/>
  <c r="G21" i="18"/>
  <c r="L20" i="18"/>
  <c r="K20" i="18"/>
  <c r="J20" i="18"/>
  <c r="I20" i="18"/>
  <c r="H20" i="18"/>
  <c r="G20" i="18"/>
  <c r="L19" i="18"/>
  <c r="K19" i="18"/>
  <c r="J19" i="18"/>
  <c r="I19" i="18"/>
  <c r="H19" i="18"/>
  <c r="G19" i="18"/>
  <c r="L18" i="18"/>
  <c r="K18" i="18"/>
  <c r="J18" i="18"/>
  <c r="I18" i="18"/>
  <c r="H18" i="18"/>
  <c r="G18" i="18"/>
  <c r="K16" i="18"/>
  <c r="J16" i="18"/>
  <c r="I16" i="18"/>
  <c r="H16" i="18"/>
  <c r="G16" i="18"/>
  <c r="L15" i="18"/>
  <c r="K15" i="18"/>
  <c r="J15" i="18"/>
  <c r="I15" i="18"/>
  <c r="H15" i="18"/>
  <c r="G15" i="18"/>
  <c r="M14" i="18"/>
  <c r="L14" i="18"/>
  <c r="K14" i="18"/>
  <c r="J14" i="18"/>
  <c r="I14" i="18"/>
  <c r="H14" i="18"/>
  <c r="G14" i="18"/>
  <c r="L13" i="18"/>
  <c r="K13" i="18"/>
  <c r="J13" i="18"/>
  <c r="I13" i="18"/>
  <c r="H13" i="18"/>
  <c r="G13" i="18"/>
  <c r="L12" i="18"/>
  <c r="K12" i="18"/>
  <c r="J12" i="18"/>
  <c r="I12" i="18"/>
  <c r="H12" i="18"/>
  <c r="G12" i="18"/>
  <c r="J11" i="18"/>
  <c r="I11" i="18"/>
  <c r="H11" i="18"/>
  <c r="G11" i="18"/>
  <c r="J10" i="18"/>
  <c r="I10" i="18"/>
  <c r="H10" i="18"/>
  <c r="G10" i="18"/>
  <c r="L9" i="18"/>
  <c r="K9" i="18"/>
  <c r="J9" i="18"/>
  <c r="I9" i="18"/>
  <c r="H9" i="18"/>
  <c r="G9" i="18"/>
  <c r="L8" i="18"/>
  <c r="K8" i="18"/>
  <c r="J8" i="18"/>
  <c r="I8" i="18"/>
  <c r="H8" i="18"/>
  <c r="G8" i="18"/>
  <c r="L7" i="18"/>
  <c r="K7" i="18"/>
  <c r="J7" i="18"/>
  <c r="I7" i="18"/>
  <c r="H7" i="18"/>
  <c r="G7" i="18"/>
  <c r="L6" i="18"/>
  <c r="K6" i="18"/>
  <c r="J6" i="18"/>
  <c r="I6" i="18"/>
  <c r="H6" i="18"/>
  <c r="G6" i="18"/>
  <c r="L5" i="18"/>
  <c r="K5" i="18"/>
  <c r="J5" i="18"/>
  <c r="I5" i="18"/>
  <c r="H5" i="18"/>
  <c r="G5" i="18"/>
  <c r="L4" i="18"/>
  <c r="K4" i="18"/>
  <c r="J4" i="18"/>
  <c r="I4" i="18"/>
  <c r="H4" i="18"/>
  <c r="G4" i="18"/>
  <c r="L3" i="18"/>
  <c r="K3" i="18"/>
  <c r="J3" i="18"/>
  <c r="I3" i="18"/>
  <c r="H3" i="18"/>
  <c r="G3" i="18"/>
  <c r="L2" i="18"/>
  <c r="K2" i="18"/>
  <c r="J2" i="18"/>
  <c r="I2" i="18"/>
  <c r="H2" i="18"/>
  <c r="T91" i="75"/>
  <c r="T90" i="75"/>
  <c r="T89" i="75"/>
  <c r="Q91" i="64"/>
  <c r="Q80" i="64"/>
  <c r="AB91" i="85"/>
  <c r="AC91" i="85"/>
  <c r="AD91" i="85"/>
  <c r="AE91" i="85"/>
  <c r="AF91" i="85"/>
  <c r="AG91" i="85"/>
  <c r="AB90" i="85"/>
  <c r="AK90" i="85" s="1"/>
  <c r="H90" i="75" s="1"/>
  <c r="AC90" i="85"/>
  <c r="AD90" i="85"/>
  <c r="AE90" i="85"/>
  <c r="AF90" i="85"/>
  <c r="AG90" i="85"/>
  <c r="AB89" i="85"/>
  <c r="AC89" i="85"/>
  <c r="AD89" i="85"/>
  <c r="AE89" i="85"/>
  <c r="AF89" i="85"/>
  <c r="AG89" i="85"/>
  <c r="AB88" i="85"/>
  <c r="AK88" i="85" s="1"/>
  <c r="H88" i="75" s="1"/>
  <c r="AC88" i="85"/>
  <c r="AD88" i="85"/>
  <c r="AE88" i="85"/>
  <c r="AF88" i="85"/>
  <c r="AG88" i="85"/>
  <c r="AB87" i="85"/>
  <c r="AC87" i="85"/>
  <c r="AD87" i="85"/>
  <c r="AE87" i="85"/>
  <c r="AF87" i="85"/>
  <c r="AG87" i="85"/>
  <c r="AB86" i="85"/>
  <c r="AK86" i="85" s="1"/>
  <c r="H86" i="75" s="1"/>
  <c r="AC86" i="85"/>
  <c r="AD86" i="85"/>
  <c r="AE86" i="85"/>
  <c r="AF86" i="85"/>
  <c r="AG86" i="85"/>
  <c r="AB85" i="85"/>
  <c r="AC85" i="85"/>
  <c r="AD85" i="85"/>
  <c r="AE85" i="85"/>
  <c r="AF85" i="85"/>
  <c r="AG85" i="85"/>
  <c r="AB84" i="85"/>
  <c r="AK84" i="85" s="1"/>
  <c r="H84" i="75" s="1"/>
  <c r="AC84" i="85"/>
  <c r="AD84" i="85"/>
  <c r="AE84" i="85"/>
  <c r="AF84" i="85"/>
  <c r="AG84" i="85"/>
  <c r="AB83" i="85"/>
  <c r="AC83" i="85"/>
  <c r="AD83" i="85"/>
  <c r="AE83" i="85"/>
  <c r="AF83" i="85"/>
  <c r="AG83" i="85"/>
  <c r="AB82" i="85"/>
  <c r="AK82" i="85" s="1"/>
  <c r="H82" i="75" s="1"/>
  <c r="AC82" i="85"/>
  <c r="AD82" i="85"/>
  <c r="AE82" i="85"/>
  <c r="AF82" i="85"/>
  <c r="AG82" i="85"/>
  <c r="AB81" i="85"/>
  <c r="AC81" i="85"/>
  <c r="AD81" i="85"/>
  <c r="AE81" i="85"/>
  <c r="AF81" i="85"/>
  <c r="AG81" i="85"/>
  <c r="AB80" i="85"/>
  <c r="AK80" i="85" s="1"/>
  <c r="H80" i="75" s="1"/>
  <c r="AC80" i="85"/>
  <c r="AD80" i="85"/>
  <c r="AE80" i="85"/>
  <c r="AF80" i="85"/>
  <c r="AG80" i="85"/>
  <c r="AB79" i="85"/>
  <c r="AC79" i="85"/>
  <c r="AD79" i="85"/>
  <c r="AE79" i="85"/>
  <c r="AF79" i="85"/>
  <c r="AG79" i="85"/>
  <c r="AB78" i="85"/>
  <c r="AK78" i="85" s="1"/>
  <c r="H78" i="75" s="1"/>
  <c r="AC78" i="85"/>
  <c r="AD78" i="85"/>
  <c r="AE78" i="85"/>
  <c r="AF78" i="85"/>
  <c r="AG78" i="85"/>
  <c r="AB77" i="85"/>
  <c r="AC77" i="85"/>
  <c r="AD77" i="85"/>
  <c r="AE77" i="85"/>
  <c r="AF77" i="85"/>
  <c r="AG77" i="85"/>
  <c r="AB76" i="85"/>
  <c r="AK76" i="85" s="1"/>
  <c r="H76" i="75" s="1"/>
  <c r="AC76" i="85"/>
  <c r="AD76" i="85"/>
  <c r="AE76" i="85"/>
  <c r="AF76" i="85"/>
  <c r="AG76" i="85"/>
  <c r="AB75" i="85"/>
  <c r="AC75" i="85"/>
  <c r="AD75" i="85"/>
  <c r="AE75" i="85"/>
  <c r="AF75" i="85"/>
  <c r="AG75" i="85"/>
  <c r="AB74" i="85"/>
  <c r="AC74" i="85"/>
  <c r="AD74" i="85"/>
  <c r="AE74" i="85"/>
  <c r="AF74" i="85"/>
  <c r="AG74" i="85"/>
  <c r="AB73" i="85"/>
  <c r="AC73" i="85"/>
  <c r="AD73" i="85"/>
  <c r="AE73" i="85"/>
  <c r="AF73" i="85"/>
  <c r="AG73" i="85"/>
  <c r="AB72" i="85"/>
  <c r="AK72" i="85"/>
  <c r="H72" i="75" s="1"/>
  <c r="AC72" i="85"/>
  <c r="AD72" i="85"/>
  <c r="AE72" i="85"/>
  <c r="AF72" i="85"/>
  <c r="AG72" i="85"/>
  <c r="AB71" i="85"/>
  <c r="AK71" i="85"/>
  <c r="H71" i="75" s="1"/>
  <c r="AC71" i="85"/>
  <c r="AD71" i="85"/>
  <c r="AE71" i="85"/>
  <c r="AF71" i="85"/>
  <c r="AG71" i="85"/>
  <c r="AB70" i="85"/>
  <c r="AK70" i="85"/>
  <c r="H70" i="75" s="1"/>
  <c r="AC70" i="85"/>
  <c r="AD70" i="85"/>
  <c r="AE70" i="85"/>
  <c r="AF70" i="85"/>
  <c r="AG70" i="85"/>
  <c r="AB69" i="85"/>
  <c r="AC69" i="85"/>
  <c r="AD69" i="85"/>
  <c r="AE69" i="85"/>
  <c r="AK69" i="85" s="1"/>
  <c r="H69" i="75" s="1"/>
  <c r="AF69" i="85"/>
  <c r="AG69" i="85"/>
  <c r="AB68" i="85"/>
  <c r="AK68" i="85"/>
  <c r="H68" i="75" s="1"/>
  <c r="AC68" i="85"/>
  <c r="AD68" i="85"/>
  <c r="AE68" i="85"/>
  <c r="AF68" i="85"/>
  <c r="AG68" i="85"/>
  <c r="AB67" i="85"/>
  <c r="AK67" i="85"/>
  <c r="H67" i="75" s="1"/>
  <c r="AC67" i="85"/>
  <c r="AD67" i="85"/>
  <c r="AE67" i="85"/>
  <c r="AF67" i="85"/>
  <c r="AG67" i="85"/>
  <c r="AB66" i="85"/>
  <c r="AK66" i="85"/>
  <c r="H66" i="75" s="1"/>
  <c r="AC66" i="85"/>
  <c r="AD66" i="85"/>
  <c r="AE66" i="85"/>
  <c r="AF66" i="85"/>
  <c r="AG66" i="85"/>
  <c r="AB65" i="85"/>
  <c r="AC65" i="85"/>
  <c r="AD65" i="85"/>
  <c r="AE65" i="85"/>
  <c r="AK65" i="85" s="1"/>
  <c r="H65" i="75" s="1"/>
  <c r="AF65" i="85"/>
  <c r="AG65" i="85"/>
  <c r="AB64" i="85"/>
  <c r="AK64" i="85"/>
  <c r="H64" i="75" s="1"/>
  <c r="AC64" i="85"/>
  <c r="AD64" i="85"/>
  <c r="AE64" i="85"/>
  <c r="AF64" i="85"/>
  <c r="AG64" i="85"/>
  <c r="AB63" i="85"/>
  <c r="AK63" i="85"/>
  <c r="H63" i="75" s="1"/>
  <c r="AC63" i="85"/>
  <c r="AD63" i="85"/>
  <c r="AE63" i="85"/>
  <c r="AF63" i="85"/>
  <c r="AG63" i="85"/>
  <c r="AB62" i="85"/>
  <c r="AK62" i="85"/>
  <c r="H62" i="75" s="1"/>
  <c r="AC62" i="85"/>
  <c r="AD62" i="85"/>
  <c r="AE62" i="85"/>
  <c r="AF62" i="85"/>
  <c r="AG62" i="85"/>
  <c r="AB61" i="85"/>
  <c r="AC61" i="85"/>
  <c r="AD61" i="85"/>
  <c r="AE61" i="85"/>
  <c r="AK61" i="85" s="1"/>
  <c r="H61" i="75" s="1"/>
  <c r="AF61" i="85"/>
  <c r="AG61" i="85"/>
  <c r="AB60" i="85"/>
  <c r="AK60" i="85"/>
  <c r="H60" i="75" s="1"/>
  <c r="AC60" i="85"/>
  <c r="AD60" i="85"/>
  <c r="AE60" i="85"/>
  <c r="AF60" i="85"/>
  <c r="AG60" i="85"/>
  <c r="AB59" i="85"/>
  <c r="AK59" i="85"/>
  <c r="H59" i="75" s="1"/>
  <c r="AC59" i="85"/>
  <c r="AD59" i="85"/>
  <c r="AE59" i="85"/>
  <c r="AF59" i="85"/>
  <c r="AG59" i="85"/>
  <c r="AB58" i="85"/>
  <c r="AK58" i="85"/>
  <c r="H58" i="75" s="1"/>
  <c r="AC58" i="85"/>
  <c r="AD58" i="85"/>
  <c r="AE58" i="85"/>
  <c r="AF58" i="85"/>
  <c r="AG58" i="85"/>
  <c r="AB57" i="85"/>
  <c r="AC57" i="85"/>
  <c r="AD57" i="85"/>
  <c r="AE57" i="85"/>
  <c r="AK57" i="85" s="1"/>
  <c r="H57" i="75" s="1"/>
  <c r="AF57" i="85"/>
  <c r="AG57" i="85"/>
  <c r="AB56" i="85"/>
  <c r="AK56" i="85"/>
  <c r="H56" i="75" s="1"/>
  <c r="AC56" i="85"/>
  <c r="AD56" i="85"/>
  <c r="AE56" i="85"/>
  <c r="AF56" i="85"/>
  <c r="AG56" i="85"/>
  <c r="AB55" i="85"/>
  <c r="AK55" i="85"/>
  <c r="H55" i="75" s="1"/>
  <c r="AC55" i="85"/>
  <c r="AD55" i="85"/>
  <c r="AE55" i="85"/>
  <c r="AF55" i="85"/>
  <c r="AG55" i="85"/>
  <c r="AB54" i="85"/>
  <c r="AK54" i="85"/>
  <c r="H54" i="75" s="1"/>
  <c r="AC54" i="85"/>
  <c r="AD54" i="85"/>
  <c r="AE54" i="85"/>
  <c r="AF54" i="85"/>
  <c r="AG54" i="85"/>
  <c r="AB53" i="85"/>
  <c r="AC53" i="85"/>
  <c r="AD53" i="85"/>
  <c r="AE53" i="85"/>
  <c r="AK53" i="85" s="1"/>
  <c r="H53" i="75" s="1"/>
  <c r="AF53" i="85"/>
  <c r="AG53" i="85"/>
  <c r="AB52" i="85"/>
  <c r="AK52" i="85"/>
  <c r="H52" i="75" s="1"/>
  <c r="AC52" i="85"/>
  <c r="AD52" i="85"/>
  <c r="AE52" i="85"/>
  <c r="AF52" i="85"/>
  <c r="AG52" i="85"/>
  <c r="AB51" i="85"/>
  <c r="AK51" i="85"/>
  <c r="H51" i="75" s="1"/>
  <c r="AC51" i="85"/>
  <c r="AD51" i="85"/>
  <c r="AE51" i="85"/>
  <c r="AF51" i="85"/>
  <c r="AG51" i="85"/>
  <c r="AB50" i="85"/>
  <c r="AK50" i="85"/>
  <c r="H50" i="75" s="1"/>
  <c r="AC50" i="85"/>
  <c r="AD50" i="85"/>
  <c r="AE50" i="85"/>
  <c r="AF50" i="85"/>
  <c r="AG50" i="85"/>
  <c r="AB49" i="85"/>
  <c r="AC49" i="85"/>
  <c r="AD49" i="85"/>
  <c r="AE49" i="85"/>
  <c r="AK49" i="85" s="1"/>
  <c r="H49" i="75" s="1"/>
  <c r="AF49" i="85"/>
  <c r="AG49" i="85"/>
  <c r="AB48" i="85"/>
  <c r="AK48" i="85"/>
  <c r="H48" i="75" s="1"/>
  <c r="AC48" i="85"/>
  <c r="AD48" i="85"/>
  <c r="AE48" i="85"/>
  <c r="AF48" i="85"/>
  <c r="AG48" i="85"/>
  <c r="AB47" i="85"/>
  <c r="AK47" i="85"/>
  <c r="H47" i="75" s="1"/>
  <c r="AC47" i="85"/>
  <c r="AD47" i="85"/>
  <c r="AE47" i="85"/>
  <c r="AF47" i="85"/>
  <c r="AG47" i="85"/>
  <c r="L91" i="85"/>
  <c r="M91" i="85"/>
  <c r="N91" i="85"/>
  <c r="O91" i="85"/>
  <c r="P91" i="85"/>
  <c r="AL91" i="85" s="1"/>
  <c r="Q91" i="85"/>
  <c r="R91" i="85"/>
  <c r="S91" i="85"/>
  <c r="T91" i="85"/>
  <c r="U91" i="85"/>
  <c r="V91" i="85"/>
  <c r="W91" i="85"/>
  <c r="X91" i="85"/>
  <c r="Y91" i="85"/>
  <c r="Z91" i="85"/>
  <c r="AA91" i="85"/>
  <c r="L90" i="85"/>
  <c r="M90" i="85"/>
  <c r="N90" i="85"/>
  <c r="O90" i="85"/>
  <c r="P90" i="85"/>
  <c r="Q90" i="85"/>
  <c r="R90" i="85"/>
  <c r="S90" i="85"/>
  <c r="T90" i="85"/>
  <c r="U90" i="85"/>
  <c r="V90" i="85"/>
  <c r="W90" i="85"/>
  <c r="X90" i="85"/>
  <c r="Y90" i="85"/>
  <c r="Z90" i="85"/>
  <c r="AA90" i="85"/>
  <c r="L89" i="85"/>
  <c r="M89" i="85"/>
  <c r="N89" i="85"/>
  <c r="O89" i="85"/>
  <c r="P89" i="85"/>
  <c r="Q89" i="85"/>
  <c r="R89" i="85"/>
  <c r="S89" i="85"/>
  <c r="T89" i="85"/>
  <c r="U89" i="85"/>
  <c r="V89" i="85"/>
  <c r="W89" i="85"/>
  <c r="X89" i="85"/>
  <c r="Y89" i="85"/>
  <c r="Z89" i="85"/>
  <c r="AA89" i="85"/>
  <c r="L88" i="85"/>
  <c r="M88" i="85"/>
  <c r="N88" i="85"/>
  <c r="O88" i="85"/>
  <c r="P88" i="85"/>
  <c r="Q88" i="85"/>
  <c r="R88" i="85"/>
  <c r="S88" i="85"/>
  <c r="T88" i="85"/>
  <c r="U88" i="85"/>
  <c r="V88" i="85"/>
  <c r="W88" i="85"/>
  <c r="X88" i="85"/>
  <c r="Y88" i="85"/>
  <c r="Z88" i="85"/>
  <c r="AA88" i="85"/>
  <c r="L87" i="85"/>
  <c r="M87" i="85"/>
  <c r="N87" i="85"/>
  <c r="AL87" i="85" s="1"/>
  <c r="O87" i="85"/>
  <c r="P87" i="85"/>
  <c r="Q87" i="85"/>
  <c r="R87" i="85"/>
  <c r="S87" i="85"/>
  <c r="T87" i="85"/>
  <c r="U87" i="85"/>
  <c r="V87" i="85"/>
  <c r="W87" i="85"/>
  <c r="X87" i="85"/>
  <c r="Y87" i="85"/>
  <c r="Z87" i="85"/>
  <c r="AA87" i="85"/>
  <c r="L86" i="85"/>
  <c r="M86" i="85"/>
  <c r="N86" i="85"/>
  <c r="O86" i="85"/>
  <c r="P86" i="85"/>
  <c r="Q86" i="85"/>
  <c r="R86" i="85"/>
  <c r="S86" i="85"/>
  <c r="T86" i="85"/>
  <c r="U86" i="85"/>
  <c r="V86" i="85"/>
  <c r="W86" i="85"/>
  <c r="X86" i="85"/>
  <c r="Y86" i="85"/>
  <c r="Z86" i="85"/>
  <c r="AA86" i="85"/>
  <c r="L85" i="85"/>
  <c r="AL85" i="85" s="1"/>
  <c r="M85" i="85"/>
  <c r="N85" i="85"/>
  <c r="O85" i="85"/>
  <c r="P85" i="85"/>
  <c r="Q85" i="85"/>
  <c r="R85" i="85"/>
  <c r="S85" i="85"/>
  <c r="T85" i="85"/>
  <c r="U85" i="85"/>
  <c r="V85" i="85"/>
  <c r="W85" i="85"/>
  <c r="X85" i="85"/>
  <c r="Y85" i="85"/>
  <c r="Z85" i="85"/>
  <c r="AA85" i="85"/>
  <c r="L84" i="85"/>
  <c r="M84" i="85"/>
  <c r="N84" i="85"/>
  <c r="O84" i="85"/>
  <c r="P84" i="85"/>
  <c r="Q84" i="85"/>
  <c r="AL84" i="85"/>
  <c r="R84" i="85"/>
  <c r="S84" i="85"/>
  <c r="T84" i="85"/>
  <c r="U84" i="85"/>
  <c r="AJ84" i="85" s="1"/>
  <c r="V84" i="85"/>
  <c r="W84" i="85"/>
  <c r="X84" i="85"/>
  <c r="Y84" i="85"/>
  <c r="Z84" i="85"/>
  <c r="AA84" i="85"/>
  <c r="L83" i="85"/>
  <c r="M83" i="85"/>
  <c r="N83" i="85"/>
  <c r="O83" i="85"/>
  <c r="P83" i="85"/>
  <c r="AL83" i="85" s="1"/>
  <c r="Q83" i="85"/>
  <c r="R83" i="85"/>
  <c r="S83" i="85"/>
  <c r="T83" i="85"/>
  <c r="U83" i="85"/>
  <c r="V83" i="85"/>
  <c r="W83" i="85"/>
  <c r="X83" i="85"/>
  <c r="Y83" i="85"/>
  <c r="Z83" i="85"/>
  <c r="AA83" i="85"/>
  <c r="L82" i="85"/>
  <c r="M82" i="85"/>
  <c r="N82" i="85"/>
  <c r="O82" i="85"/>
  <c r="P82" i="85"/>
  <c r="Q82" i="85"/>
  <c r="R82" i="85"/>
  <c r="S82" i="85"/>
  <c r="T82" i="85"/>
  <c r="U82" i="85"/>
  <c r="V82" i="85"/>
  <c r="W82" i="85"/>
  <c r="X82" i="85"/>
  <c r="Y82" i="85"/>
  <c r="Z82" i="85"/>
  <c r="AA82" i="85"/>
  <c r="L81" i="85"/>
  <c r="M81" i="85"/>
  <c r="N81" i="85"/>
  <c r="O81" i="85"/>
  <c r="P81" i="85"/>
  <c r="Q81" i="85"/>
  <c r="R81" i="85"/>
  <c r="S81" i="85"/>
  <c r="T81" i="85"/>
  <c r="U81" i="85"/>
  <c r="V81" i="85"/>
  <c r="W81" i="85"/>
  <c r="X81" i="85"/>
  <c r="Y81" i="85"/>
  <c r="Z81" i="85"/>
  <c r="AA81" i="85"/>
  <c r="L80" i="85"/>
  <c r="M80" i="85"/>
  <c r="N80" i="85"/>
  <c r="O80" i="85"/>
  <c r="P80" i="85"/>
  <c r="Q80" i="85"/>
  <c r="R80" i="85"/>
  <c r="S80" i="85"/>
  <c r="T80" i="85"/>
  <c r="U80" i="85"/>
  <c r="V80" i="85"/>
  <c r="W80" i="85"/>
  <c r="X80" i="85"/>
  <c r="Y80" i="85"/>
  <c r="Z80" i="85"/>
  <c r="AA80" i="85"/>
  <c r="L79" i="85"/>
  <c r="M79" i="85"/>
  <c r="N79" i="85"/>
  <c r="AL79" i="85" s="1"/>
  <c r="O79" i="85"/>
  <c r="P79" i="85"/>
  <c r="Q79" i="85"/>
  <c r="R79" i="85"/>
  <c r="S79" i="85"/>
  <c r="T79" i="85"/>
  <c r="U79" i="85"/>
  <c r="V79" i="85"/>
  <c r="W79" i="85"/>
  <c r="X79" i="85"/>
  <c r="Y79" i="85"/>
  <c r="Z79" i="85"/>
  <c r="AA79" i="85"/>
  <c r="L78" i="85"/>
  <c r="M78" i="85"/>
  <c r="N78" i="85"/>
  <c r="O78" i="85"/>
  <c r="P78" i="85"/>
  <c r="Q78" i="85"/>
  <c r="R78" i="85"/>
  <c r="S78" i="85"/>
  <c r="T78" i="85"/>
  <c r="U78" i="85"/>
  <c r="V78" i="85"/>
  <c r="W78" i="85"/>
  <c r="X78" i="85"/>
  <c r="Y78" i="85"/>
  <c r="Z78" i="85"/>
  <c r="AA78" i="85"/>
  <c r="L77" i="85"/>
  <c r="M77" i="85"/>
  <c r="N77" i="85"/>
  <c r="O77" i="85"/>
  <c r="P77" i="85"/>
  <c r="Q77" i="85"/>
  <c r="R77" i="85"/>
  <c r="S77" i="85"/>
  <c r="T77" i="85"/>
  <c r="U77" i="85"/>
  <c r="V77" i="85"/>
  <c r="W77" i="85"/>
  <c r="X77" i="85"/>
  <c r="Y77" i="85"/>
  <c r="Z77" i="85"/>
  <c r="AA77" i="85"/>
  <c r="L76" i="85"/>
  <c r="M76" i="85"/>
  <c r="N76" i="85"/>
  <c r="O76" i="85"/>
  <c r="P76" i="85"/>
  <c r="Q76" i="85"/>
  <c r="AL76" i="85"/>
  <c r="R76" i="85"/>
  <c r="S76" i="85"/>
  <c r="T76" i="85"/>
  <c r="U76" i="85"/>
  <c r="AJ76" i="85" s="1"/>
  <c r="V76" i="85"/>
  <c r="W76" i="85"/>
  <c r="X76" i="85"/>
  <c r="Y76" i="85"/>
  <c r="Z76" i="85"/>
  <c r="AA76" i="85"/>
  <c r="L75" i="85"/>
  <c r="M75" i="85"/>
  <c r="N75" i="85"/>
  <c r="O75" i="85"/>
  <c r="P75" i="85"/>
  <c r="AL75" i="85" s="1"/>
  <c r="Q75" i="85"/>
  <c r="R75" i="85"/>
  <c r="S75" i="85"/>
  <c r="T75" i="85"/>
  <c r="U75" i="85"/>
  <c r="V75" i="85"/>
  <c r="W75" i="85"/>
  <c r="X75" i="85"/>
  <c r="Y75" i="85"/>
  <c r="Z75" i="85"/>
  <c r="AA75" i="85"/>
  <c r="L74" i="85"/>
  <c r="M74" i="85"/>
  <c r="N74" i="85"/>
  <c r="O74" i="85"/>
  <c r="P74" i="85"/>
  <c r="Q74" i="85"/>
  <c r="R74" i="85"/>
  <c r="S74" i="85"/>
  <c r="T74" i="85"/>
  <c r="U74" i="85"/>
  <c r="V74" i="85"/>
  <c r="W74" i="85"/>
  <c r="X74" i="85"/>
  <c r="Y74" i="85"/>
  <c r="Z74" i="85"/>
  <c r="AA74" i="85"/>
  <c r="L73" i="85"/>
  <c r="AL73" i="85" s="1"/>
  <c r="M73" i="85"/>
  <c r="N73" i="85"/>
  <c r="O73" i="85"/>
  <c r="P73" i="85"/>
  <c r="Q73" i="85"/>
  <c r="R73" i="85"/>
  <c r="S73" i="85"/>
  <c r="T73" i="85"/>
  <c r="U73" i="85"/>
  <c r="V73" i="85"/>
  <c r="W73" i="85"/>
  <c r="X73" i="85"/>
  <c r="Y73" i="85"/>
  <c r="Z73" i="85"/>
  <c r="AA73" i="85"/>
  <c r="L72" i="85"/>
  <c r="M72" i="85"/>
  <c r="N72" i="85"/>
  <c r="O72" i="85"/>
  <c r="P72" i="85"/>
  <c r="Q72" i="85"/>
  <c r="R72" i="85"/>
  <c r="S72" i="85"/>
  <c r="T72" i="85"/>
  <c r="U72" i="85"/>
  <c r="V72" i="85"/>
  <c r="W72" i="85"/>
  <c r="X72" i="85"/>
  <c r="Y72" i="85"/>
  <c r="Z72" i="85"/>
  <c r="AA72" i="85"/>
  <c r="L71" i="85"/>
  <c r="M71" i="85"/>
  <c r="N71" i="85"/>
  <c r="AL71" i="85" s="1"/>
  <c r="O71" i="85"/>
  <c r="P71" i="85"/>
  <c r="Q71" i="85"/>
  <c r="R71" i="85"/>
  <c r="S71" i="85"/>
  <c r="T71" i="85"/>
  <c r="U71" i="85"/>
  <c r="V71" i="85"/>
  <c r="W71" i="85"/>
  <c r="X71" i="85"/>
  <c r="Y71" i="85"/>
  <c r="Z71" i="85"/>
  <c r="AA71" i="85"/>
  <c r="L70" i="85"/>
  <c r="M70" i="85"/>
  <c r="N70" i="85"/>
  <c r="O70" i="85"/>
  <c r="P70" i="85"/>
  <c r="Q70" i="85"/>
  <c r="R70" i="85"/>
  <c r="S70" i="85"/>
  <c r="T70" i="85"/>
  <c r="U70" i="85"/>
  <c r="V70" i="85"/>
  <c r="W70" i="85"/>
  <c r="X70" i="85"/>
  <c r="Y70" i="85"/>
  <c r="Z70" i="85"/>
  <c r="AA70" i="85"/>
  <c r="L69" i="85"/>
  <c r="AL69" i="85" s="1"/>
  <c r="M69" i="85"/>
  <c r="N69" i="85"/>
  <c r="O69" i="85"/>
  <c r="P69" i="85"/>
  <c r="Q69" i="85"/>
  <c r="R69" i="85"/>
  <c r="S69" i="85"/>
  <c r="T69" i="85"/>
  <c r="U69" i="85"/>
  <c r="V69" i="85"/>
  <c r="W69" i="85"/>
  <c r="X69" i="85"/>
  <c r="Y69" i="85"/>
  <c r="Z69" i="85"/>
  <c r="AA69" i="85"/>
  <c r="L68" i="85"/>
  <c r="M68" i="85"/>
  <c r="N68" i="85"/>
  <c r="O68" i="85"/>
  <c r="P68" i="85"/>
  <c r="Q68" i="85"/>
  <c r="AL68" i="85"/>
  <c r="R68" i="85"/>
  <c r="S68" i="85"/>
  <c r="T68" i="85"/>
  <c r="U68" i="85"/>
  <c r="AJ68" i="85" s="1"/>
  <c r="V68" i="85"/>
  <c r="W68" i="85"/>
  <c r="X68" i="85"/>
  <c r="Y68" i="85"/>
  <c r="Z68" i="85"/>
  <c r="AA68" i="85"/>
  <c r="L67" i="85"/>
  <c r="M67" i="85"/>
  <c r="N67" i="85"/>
  <c r="O67" i="85"/>
  <c r="P67" i="85"/>
  <c r="AL67" i="85" s="1"/>
  <c r="Q67" i="85"/>
  <c r="R67" i="85"/>
  <c r="S67" i="85"/>
  <c r="T67" i="85"/>
  <c r="U67" i="85"/>
  <c r="V67" i="85"/>
  <c r="W67" i="85"/>
  <c r="X67" i="85"/>
  <c r="Y67" i="85"/>
  <c r="Z67" i="85"/>
  <c r="AA67" i="85"/>
  <c r="L66" i="85"/>
  <c r="M66" i="85"/>
  <c r="N66" i="85"/>
  <c r="O66" i="85"/>
  <c r="P66" i="85"/>
  <c r="Q66" i="85"/>
  <c r="R66" i="85"/>
  <c r="S66" i="85"/>
  <c r="T66" i="85"/>
  <c r="U66" i="85"/>
  <c r="V66" i="85"/>
  <c r="W66" i="85"/>
  <c r="X66" i="85"/>
  <c r="Y66" i="85"/>
  <c r="Z66" i="85"/>
  <c r="AA66" i="85"/>
  <c r="L65" i="85"/>
  <c r="M65" i="85"/>
  <c r="N65" i="85"/>
  <c r="O65" i="85"/>
  <c r="P65" i="85"/>
  <c r="Q65" i="85"/>
  <c r="R65" i="85"/>
  <c r="S65" i="85"/>
  <c r="T65" i="85"/>
  <c r="U65" i="85"/>
  <c r="V65" i="85"/>
  <c r="W65" i="85"/>
  <c r="X65" i="85"/>
  <c r="Y65" i="85"/>
  <c r="Z65" i="85"/>
  <c r="AA65" i="85"/>
  <c r="L64" i="85"/>
  <c r="M64" i="85"/>
  <c r="N64" i="85"/>
  <c r="O64" i="85"/>
  <c r="P64" i="85"/>
  <c r="Q64" i="85"/>
  <c r="R64" i="85"/>
  <c r="S64" i="85"/>
  <c r="T64" i="85"/>
  <c r="U64" i="85"/>
  <c r="V64" i="85"/>
  <c r="W64" i="85"/>
  <c r="X64" i="85"/>
  <c r="Y64" i="85"/>
  <c r="Z64" i="85"/>
  <c r="AA64" i="85"/>
  <c r="L63" i="85"/>
  <c r="M63" i="85"/>
  <c r="N63" i="85"/>
  <c r="AL63" i="85" s="1"/>
  <c r="O63" i="85"/>
  <c r="P63" i="85"/>
  <c r="Q63" i="85"/>
  <c r="R63" i="85"/>
  <c r="S63" i="85"/>
  <c r="T63" i="85"/>
  <c r="U63" i="85"/>
  <c r="V63" i="85"/>
  <c r="W63" i="85"/>
  <c r="X63" i="85"/>
  <c r="Y63" i="85"/>
  <c r="Z63" i="85"/>
  <c r="AA63" i="85"/>
  <c r="L62" i="85"/>
  <c r="M62" i="85"/>
  <c r="N62" i="85"/>
  <c r="O62" i="85"/>
  <c r="P62" i="85"/>
  <c r="Q62" i="85"/>
  <c r="R62" i="85"/>
  <c r="S62" i="85"/>
  <c r="T62" i="85"/>
  <c r="U62" i="85"/>
  <c r="V62" i="85"/>
  <c r="W62" i="85"/>
  <c r="X62" i="85"/>
  <c r="Y62" i="85"/>
  <c r="Z62" i="85"/>
  <c r="AA62" i="85"/>
  <c r="L61" i="85"/>
  <c r="AL61" i="85" s="1"/>
  <c r="M61" i="85"/>
  <c r="N61" i="85"/>
  <c r="O61" i="85"/>
  <c r="P61" i="85"/>
  <c r="Q61" i="85"/>
  <c r="R61" i="85"/>
  <c r="S61" i="85"/>
  <c r="T61" i="85"/>
  <c r="U61" i="85"/>
  <c r="V61" i="85"/>
  <c r="W61" i="85"/>
  <c r="X61" i="85"/>
  <c r="Y61" i="85"/>
  <c r="Z61" i="85"/>
  <c r="AA61" i="85"/>
  <c r="L60" i="85"/>
  <c r="M60" i="85"/>
  <c r="N60" i="85"/>
  <c r="O60" i="85"/>
  <c r="P60" i="85"/>
  <c r="Q60" i="85"/>
  <c r="AL60" i="85"/>
  <c r="R60" i="85"/>
  <c r="S60" i="85"/>
  <c r="T60" i="85"/>
  <c r="U60" i="85"/>
  <c r="AJ60" i="85" s="1"/>
  <c r="V60" i="85"/>
  <c r="W60" i="85"/>
  <c r="X60" i="85"/>
  <c r="Y60" i="85"/>
  <c r="Z60" i="85"/>
  <c r="AA60" i="85"/>
  <c r="L59" i="85"/>
  <c r="M59" i="85"/>
  <c r="N59" i="85"/>
  <c r="O59" i="85"/>
  <c r="P59" i="85"/>
  <c r="AL59" i="85" s="1"/>
  <c r="Q59" i="85"/>
  <c r="R59" i="85"/>
  <c r="S59" i="85"/>
  <c r="T59" i="85"/>
  <c r="U59" i="85"/>
  <c r="V59" i="85"/>
  <c r="W59" i="85"/>
  <c r="X59" i="85"/>
  <c r="Y59" i="85"/>
  <c r="Z59" i="85"/>
  <c r="AA59" i="85"/>
  <c r="L58" i="85"/>
  <c r="M58" i="85"/>
  <c r="N58" i="85"/>
  <c r="O58" i="85"/>
  <c r="P58" i="85"/>
  <c r="Q58" i="85"/>
  <c r="R58" i="85"/>
  <c r="S58" i="85"/>
  <c r="T58" i="85"/>
  <c r="U58" i="85"/>
  <c r="V58" i="85"/>
  <c r="W58" i="85"/>
  <c r="X58" i="85"/>
  <c r="Y58" i="85"/>
  <c r="Z58" i="85"/>
  <c r="AA58" i="85"/>
  <c r="L57" i="85"/>
  <c r="M57" i="85"/>
  <c r="N57" i="85"/>
  <c r="O57" i="85"/>
  <c r="P57" i="85"/>
  <c r="Q57" i="85"/>
  <c r="R57" i="85"/>
  <c r="S57" i="85"/>
  <c r="T57" i="85"/>
  <c r="U57" i="85"/>
  <c r="V57" i="85"/>
  <c r="W57" i="85"/>
  <c r="X57" i="85"/>
  <c r="Y57" i="85"/>
  <c r="Z57" i="85"/>
  <c r="AA57" i="85"/>
  <c r="L56" i="85"/>
  <c r="M56" i="85"/>
  <c r="N56" i="85"/>
  <c r="O56" i="85"/>
  <c r="P56" i="85"/>
  <c r="Q56" i="85"/>
  <c r="R56" i="85"/>
  <c r="S56" i="85"/>
  <c r="T56" i="85"/>
  <c r="U56" i="85"/>
  <c r="V56" i="85"/>
  <c r="W56" i="85"/>
  <c r="X56" i="85"/>
  <c r="Y56" i="85"/>
  <c r="Z56" i="85"/>
  <c r="AA56" i="85"/>
  <c r="L55" i="85"/>
  <c r="M55" i="85"/>
  <c r="N55" i="85"/>
  <c r="AL55" i="85" s="1"/>
  <c r="O55" i="85"/>
  <c r="P55" i="85"/>
  <c r="Q55" i="85"/>
  <c r="R55" i="85"/>
  <c r="S55" i="85"/>
  <c r="T55" i="85"/>
  <c r="U55" i="85"/>
  <c r="V55" i="85"/>
  <c r="W55" i="85"/>
  <c r="X55" i="85"/>
  <c r="Y55" i="85"/>
  <c r="Z55" i="85"/>
  <c r="AA55" i="85"/>
  <c r="L54" i="85"/>
  <c r="M54" i="85"/>
  <c r="N54" i="85"/>
  <c r="O54" i="85"/>
  <c r="P54" i="85"/>
  <c r="Q54" i="85"/>
  <c r="R54" i="85"/>
  <c r="S54" i="85"/>
  <c r="T54" i="85"/>
  <c r="U54" i="85"/>
  <c r="V54" i="85"/>
  <c r="W54" i="85"/>
  <c r="X54" i="85"/>
  <c r="Y54" i="85"/>
  <c r="Z54" i="85"/>
  <c r="AA54" i="85"/>
  <c r="L53" i="85"/>
  <c r="AL53" i="85" s="1"/>
  <c r="M53" i="85"/>
  <c r="N53" i="85"/>
  <c r="O53" i="85"/>
  <c r="P53" i="85"/>
  <c r="Q53" i="85"/>
  <c r="R53" i="85"/>
  <c r="S53" i="85"/>
  <c r="T53" i="85"/>
  <c r="U53" i="85"/>
  <c r="V53" i="85"/>
  <c r="W53" i="85"/>
  <c r="X53" i="85"/>
  <c r="Y53" i="85"/>
  <c r="Z53" i="85"/>
  <c r="AA53" i="85"/>
  <c r="L52" i="85"/>
  <c r="M52" i="85"/>
  <c r="N52" i="85"/>
  <c r="O52" i="85"/>
  <c r="P52" i="85"/>
  <c r="Q52" i="85"/>
  <c r="AL52" i="85"/>
  <c r="R52" i="85"/>
  <c r="S52" i="85"/>
  <c r="T52" i="85"/>
  <c r="U52" i="85"/>
  <c r="AJ52" i="85" s="1"/>
  <c r="V52" i="85"/>
  <c r="W52" i="85"/>
  <c r="X52" i="85"/>
  <c r="Y52" i="85"/>
  <c r="Z52" i="85"/>
  <c r="AA52" i="85"/>
  <c r="L51" i="85"/>
  <c r="M51" i="85"/>
  <c r="N51" i="85"/>
  <c r="O51" i="85"/>
  <c r="P51" i="85"/>
  <c r="AL51" i="85" s="1"/>
  <c r="Q51" i="85"/>
  <c r="R51" i="85"/>
  <c r="S51" i="85"/>
  <c r="T51" i="85"/>
  <c r="U51" i="85"/>
  <c r="V51" i="85"/>
  <c r="W51" i="85"/>
  <c r="X51" i="85"/>
  <c r="Y51" i="85"/>
  <c r="Z51" i="85"/>
  <c r="AA51" i="85"/>
  <c r="L50" i="85"/>
  <c r="M50" i="85"/>
  <c r="N50" i="85"/>
  <c r="O50" i="85"/>
  <c r="P50" i="85"/>
  <c r="Q50" i="85"/>
  <c r="R50" i="85"/>
  <c r="S50" i="85"/>
  <c r="T50" i="85"/>
  <c r="U50" i="85"/>
  <c r="V50" i="85"/>
  <c r="W50" i="85"/>
  <c r="X50" i="85"/>
  <c r="Y50" i="85"/>
  <c r="Z50" i="85"/>
  <c r="AA50" i="85"/>
  <c r="L49" i="85"/>
  <c r="AL49" i="85" s="1"/>
  <c r="M49" i="85"/>
  <c r="N49" i="85"/>
  <c r="O49" i="85"/>
  <c r="P49" i="85"/>
  <c r="Q49" i="85"/>
  <c r="R49" i="85"/>
  <c r="S49" i="85"/>
  <c r="T49" i="85"/>
  <c r="U49" i="85"/>
  <c r="V49" i="85"/>
  <c r="W49" i="85"/>
  <c r="X49" i="85"/>
  <c r="Y49" i="85"/>
  <c r="Z49" i="85"/>
  <c r="AA49" i="85"/>
  <c r="L48" i="85"/>
  <c r="M48" i="85"/>
  <c r="N48" i="85"/>
  <c r="O48" i="85"/>
  <c r="P48" i="85"/>
  <c r="Q48" i="85"/>
  <c r="R48" i="85"/>
  <c r="S48" i="85"/>
  <c r="T48" i="85"/>
  <c r="U48" i="85"/>
  <c r="V48" i="85"/>
  <c r="W48" i="85"/>
  <c r="X48" i="85"/>
  <c r="Y48" i="85"/>
  <c r="Z48" i="85"/>
  <c r="AA48" i="85"/>
  <c r="L47" i="85"/>
  <c r="M47" i="85"/>
  <c r="N47" i="85"/>
  <c r="AL47" i="85" s="1"/>
  <c r="O47" i="85"/>
  <c r="P47" i="85"/>
  <c r="Q47" i="85"/>
  <c r="R47" i="85"/>
  <c r="S47" i="85"/>
  <c r="T47" i="85"/>
  <c r="U47" i="85"/>
  <c r="V47" i="85"/>
  <c r="W47" i="85"/>
  <c r="X47" i="85"/>
  <c r="Y47" i="85"/>
  <c r="Z47" i="85"/>
  <c r="AA47" i="85"/>
  <c r="AH91" i="85"/>
  <c r="K91" i="85"/>
  <c r="J91" i="85"/>
  <c r="I91" i="85"/>
  <c r="H91" i="85"/>
  <c r="G91" i="85"/>
  <c r="AH90" i="85"/>
  <c r="K90" i="85"/>
  <c r="J90" i="85"/>
  <c r="I90" i="85"/>
  <c r="H90" i="85"/>
  <c r="G90" i="85"/>
  <c r="AH89" i="85"/>
  <c r="K89" i="85"/>
  <c r="J89" i="85"/>
  <c r="I89" i="85"/>
  <c r="H89" i="85"/>
  <c r="G89" i="85"/>
  <c r="AH88" i="85"/>
  <c r="K88" i="85"/>
  <c r="J88" i="85"/>
  <c r="I88" i="85"/>
  <c r="H88" i="85"/>
  <c r="G88" i="85"/>
  <c r="AH87" i="85"/>
  <c r="K87" i="85"/>
  <c r="J87" i="85"/>
  <c r="I87" i="85"/>
  <c r="H87" i="85"/>
  <c r="G87" i="85"/>
  <c r="AH86" i="85"/>
  <c r="K86" i="85"/>
  <c r="J86" i="85"/>
  <c r="I86" i="85"/>
  <c r="H86" i="85"/>
  <c r="G86" i="85"/>
  <c r="AH85" i="85"/>
  <c r="K85" i="85"/>
  <c r="J85" i="85"/>
  <c r="I85" i="85"/>
  <c r="H85" i="85"/>
  <c r="G85" i="85"/>
  <c r="AH84" i="85"/>
  <c r="K84" i="85"/>
  <c r="J84" i="85"/>
  <c r="I84" i="85"/>
  <c r="H84" i="85"/>
  <c r="G84" i="85"/>
  <c r="AH83" i="85"/>
  <c r="K83" i="85"/>
  <c r="J83" i="85"/>
  <c r="I83" i="85"/>
  <c r="H83" i="85"/>
  <c r="G83" i="85"/>
  <c r="AH82" i="85"/>
  <c r="K82" i="85"/>
  <c r="J82" i="85"/>
  <c r="I82" i="85"/>
  <c r="H82" i="85"/>
  <c r="G82" i="85"/>
  <c r="AH81" i="85"/>
  <c r="K81" i="85"/>
  <c r="J81" i="85"/>
  <c r="I81" i="85"/>
  <c r="H81" i="85"/>
  <c r="G81" i="85"/>
  <c r="AH80" i="85"/>
  <c r="K80" i="85"/>
  <c r="J80" i="85"/>
  <c r="I80" i="85"/>
  <c r="H80" i="85"/>
  <c r="G80" i="85"/>
  <c r="AH79" i="85"/>
  <c r="K79" i="85"/>
  <c r="J79" i="85"/>
  <c r="I79" i="85"/>
  <c r="H79" i="85"/>
  <c r="G79" i="85"/>
  <c r="AH78" i="85"/>
  <c r="K78" i="85"/>
  <c r="J78" i="85"/>
  <c r="I78" i="85"/>
  <c r="H78" i="85"/>
  <c r="G78" i="85"/>
  <c r="AH77" i="85"/>
  <c r="K77" i="85"/>
  <c r="J77" i="85"/>
  <c r="I77" i="85"/>
  <c r="H77" i="85"/>
  <c r="G77" i="85"/>
  <c r="AH76" i="85"/>
  <c r="K76" i="85"/>
  <c r="J76" i="85"/>
  <c r="I76" i="85"/>
  <c r="H76" i="85"/>
  <c r="G76" i="85"/>
  <c r="AH75" i="85"/>
  <c r="K75" i="85"/>
  <c r="J75" i="85"/>
  <c r="I75" i="85"/>
  <c r="H75" i="85"/>
  <c r="G75" i="85"/>
  <c r="AH74" i="85"/>
  <c r="K74" i="85"/>
  <c r="J74" i="85"/>
  <c r="I74" i="85"/>
  <c r="H74" i="85"/>
  <c r="G74" i="85"/>
  <c r="AH73" i="85"/>
  <c r="K73" i="85"/>
  <c r="J73" i="85"/>
  <c r="I73" i="85"/>
  <c r="H73" i="85"/>
  <c r="G73" i="85"/>
  <c r="AH72" i="85"/>
  <c r="K72" i="85"/>
  <c r="J72" i="85"/>
  <c r="I72" i="85"/>
  <c r="H72" i="85"/>
  <c r="G72" i="85"/>
  <c r="AH71" i="85"/>
  <c r="K71" i="85"/>
  <c r="J71" i="85"/>
  <c r="I71" i="85"/>
  <c r="H71" i="85"/>
  <c r="G71" i="85"/>
  <c r="AH70" i="85"/>
  <c r="K70" i="85"/>
  <c r="J70" i="85"/>
  <c r="I70" i="85"/>
  <c r="H70" i="85"/>
  <c r="G70" i="85"/>
  <c r="AH69" i="85"/>
  <c r="K69" i="85"/>
  <c r="J69" i="85"/>
  <c r="I69" i="85"/>
  <c r="H69" i="85"/>
  <c r="G69" i="85"/>
  <c r="AH68" i="85"/>
  <c r="K68" i="85"/>
  <c r="J68" i="85"/>
  <c r="I68" i="85"/>
  <c r="H68" i="85"/>
  <c r="G68" i="85"/>
  <c r="AH67" i="85"/>
  <c r="K67" i="85"/>
  <c r="J67" i="85"/>
  <c r="I67" i="85"/>
  <c r="H67" i="85"/>
  <c r="G67" i="85"/>
  <c r="AH66" i="85"/>
  <c r="K66" i="85"/>
  <c r="J66" i="85"/>
  <c r="I66" i="85"/>
  <c r="H66" i="85"/>
  <c r="G66" i="85"/>
  <c r="AH65" i="85"/>
  <c r="K65" i="85"/>
  <c r="J65" i="85"/>
  <c r="I65" i="85"/>
  <c r="H65" i="85"/>
  <c r="G65" i="85"/>
  <c r="AH64" i="85"/>
  <c r="K64" i="85"/>
  <c r="J64" i="85"/>
  <c r="I64" i="85"/>
  <c r="H64" i="85"/>
  <c r="G64" i="85"/>
  <c r="AH63" i="85"/>
  <c r="K63" i="85"/>
  <c r="J63" i="85"/>
  <c r="I63" i="85"/>
  <c r="H63" i="85"/>
  <c r="G63" i="85"/>
  <c r="AH62" i="85"/>
  <c r="K62" i="85"/>
  <c r="J62" i="85"/>
  <c r="I62" i="85"/>
  <c r="H62" i="85"/>
  <c r="G62" i="85"/>
  <c r="AH61" i="85"/>
  <c r="K61" i="85"/>
  <c r="J61" i="85"/>
  <c r="I61" i="85"/>
  <c r="H61" i="85"/>
  <c r="G61" i="85"/>
  <c r="AH60" i="85"/>
  <c r="K60" i="85"/>
  <c r="J60" i="85"/>
  <c r="I60" i="85"/>
  <c r="H60" i="85"/>
  <c r="G60" i="85"/>
  <c r="AH59" i="85"/>
  <c r="K59" i="85"/>
  <c r="J59" i="85"/>
  <c r="I59" i="85"/>
  <c r="H59" i="85"/>
  <c r="G59" i="85"/>
  <c r="AH58" i="85"/>
  <c r="K58" i="85"/>
  <c r="J58" i="85"/>
  <c r="I58" i="85"/>
  <c r="H58" i="85"/>
  <c r="G58" i="85"/>
  <c r="AH57" i="85"/>
  <c r="K57" i="85"/>
  <c r="J57" i="85"/>
  <c r="I57" i="85"/>
  <c r="H57" i="85"/>
  <c r="G57" i="85"/>
  <c r="AH56" i="85"/>
  <c r="K56" i="85"/>
  <c r="J56" i="85"/>
  <c r="I56" i="85"/>
  <c r="H56" i="85"/>
  <c r="G56" i="85"/>
  <c r="AH55" i="85"/>
  <c r="K55" i="85"/>
  <c r="J55" i="85"/>
  <c r="I55" i="85"/>
  <c r="H55" i="85"/>
  <c r="G55" i="85"/>
  <c r="AH54" i="85"/>
  <c r="K54" i="85"/>
  <c r="J54" i="85"/>
  <c r="I54" i="85"/>
  <c r="H54" i="85"/>
  <c r="G54" i="85"/>
  <c r="AH53" i="85"/>
  <c r="K53" i="85"/>
  <c r="J53" i="85"/>
  <c r="I53" i="85"/>
  <c r="H53" i="85"/>
  <c r="G53" i="85"/>
  <c r="AH52" i="85"/>
  <c r="K52" i="85"/>
  <c r="J52" i="85"/>
  <c r="I52" i="85"/>
  <c r="H52" i="85"/>
  <c r="G52" i="85"/>
  <c r="AH51" i="85"/>
  <c r="K51" i="85"/>
  <c r="J51" i="85"/>
  <c r="I51" i="85"/>
  <c r="H51" i="85"/>
  <c r="G51" i="85"/>
  <c r="AH50" i="85"/>
  <c r="K50" i="85"/>
  <c r="J50" i="85"/>
  <c r="I50" i="85"/>
  <c r="H50" i="85"/>
  <c r="G50" i="85"/>
  <c r="AH49" i="85"/>
  <c r="K49" i="85"/>
  <c r="J49" i="85"/>
  <c r="I49" i="85"/>
  <c r="H49" i="85"/>
  <c r="G49" i="85"/>
  <c r="AH48" i="85"/>
  <c r="K48" i="85"/>
  <c r="J48" i="85"/>
  <c r="I48" i="85"/>
  <c r="H48" i="85"/>
  <c r="G48" i="85"/>
  <c r="AH47" i="85"/>
  <c r="K47" i="85"/>
  <c r="J47" i="85"/>
  <c r="I47" i="85"/>
  <c r="H47" i="85"/>
  <c r="G47" i="85"/>
  <c r="Q41" i="64"/>
  <c r="Q18" i="64"/>
  <c r="AH46" i="85"/>
  <c r="AG46" i="85"/>
  <c r="AF46" i="85"/>
  <c r="AE46" i="85"/>
  <c r="AD46" i="85"/>
  <c r="AC46" i="85"/>
  <c r="AB46" i="85"/>
  <c r="AA46" i="85"/>
  <c r="Z46" i="85"/>
  <c r="Y46" i="85"/>
  <c r="X46" i="85"/>
  <c r="W46" i="85"/>
  <c r="V46" i="85"/>
  <c r="U46" i="85"/>
  <c r="T46" i="85"/>
  <c r="S46" i="85"/>
  <c r="R46" i="85"/>
  <c r="Q46" i="85"/>
  <c r="P46" i="85"/>
  <c r="O46" i="85"/>
  <c r="N46" i="85"/>
  <c r="M46" i="85"/>
  <c r="L46" i="85"/>
  <c r="K46" i="85"/>
  <c r="J46" i="85"/>
  <c r="I46" i="85"/>
  <c r="H46" i="85"/>
  <c r="G46" i="85"/>
  <c r="AH45" i="85"/>
  <c r="AG45" i="85"/>
  <c r="AF45" i="85"/>
  <c r="AE45" i="85"/>
  <c r="AD45" i="85"/>
  <c r="AC45" i="85"/>
  <c r="AB45" i="85"/>
  <c r="AA45" i="85"/>
  <c r="Z45" i="85"/>
  <c r="Y45" i="85"/>
  <c r="X45" i="85"/>
  <c r="W45" i="85"/>
  <c r="V45" i="85"/>
  <c r="U45" i="85"/>
  <c r="T45" i="85"/>
  <c r="S45" i="85"/>
  <c r="R45" i="85"/>
  <c r="Q45" i="85"/>
  <c r="P45" i="85"/>
  <c r="O45" i="85"/>
  <c r="N45" i="85"/>
  <c r="M45" i="85"/>
  <c r="L45" i="85"/>
  <c r="K45" i="85"/>
  <c r="J45" i="85"/>
  <c r="I45" i="85"/>
  <c r="H45" i="85"/>
  <c r="G45" i="85"/>
  <c r="AH44" i="85"/>
  <c r="AG44" i="85"/>
  <c r="AF44" i="85"/>
  <c r="AE44" i="85"/>
  <c r="AD44" i="85"/>
  <c r="AC44" i="85"/>
  <c r="AB44" i="85"/>
  <c r="AA44" i="85"/>
  <c r="Z44" i="85"/>
  <c r="Y44" i="85"/>
  <c r="X44" i="85"/>
  <c r="W44" i="85"/>
  <c r="V44" i="85"/>
  <c r="U44" i="85"/>
  <c r="T44" i="85"/>
  <c r="S44" i="85"/>
  <c r="R44" i="85"/>
  <c r="Q44" i="85"/>
  <c r="P44" i="85"/>
  <c r="O44" i="85"/>
  <c r="N44" i="85"/>
  <c r="M44" i="85"/>
  <c r="L44" i="85"/>
  <c r="K44" i="85"/>
  <c r="J44" i="85"/>
  <c r="I44" i="85"/>
  <c r="H44" i="85"/>
  <c r="G44" i="85"/>
  <c r="AH43" i="85"/>
  <c r="AG43" i="85"/>
  <c r="AF43" i="85"/>
  <c r="AE43" i="85"/>
  <c r="AD43" i="85"/>
  <c r="AC43" i="85"/>
  <c r="AB43" i="85"/>
  <c r="AA43" i="85"/>
  <c r="Z43" i="85"/>
  <c r="Y43" i="85"/>
  <c r="X43" i="85"/>
  <c r="W43" i="85"/>
  <c r="V43" i="85"/>
  <c r="U43" i="85"/>
  <c r="T43" i="85"/>
  <c r="S43" i="85"/>
  <c r="R43" i="85"/>
  <c r="Q43" i="85"/>
  <c r="P43" i="85"/>
  <c r="O43" i="85"/>
  <c r="N43" i="85"/>
  <c r="M43" i="85"/>
  <c r="L43" i="85"/>
  <c r="K43" i="85"/>
  <c r="J43" i="85"/>
  <c r="I43" i="85"/>
  <c r="H43" i="85"/>
  <c r="G43" i="85"/>
  <c r="AH42" i="85"/>
  <c r="AG42" i="85"/>
  <c r="AF42" i="85"/>
  <c r="AE42" i="85"/>
  <c r="AD42" i="85"/>
  <c r="AC42" i="85"/>
  <c r="AB42" i="85"/>
  <c r="AA42" i="85"/>
  <c r="Z42" i="85"/>
  <c r="Y42" i="85"/>
  <c r="X42" i="85"/>
  <c r="W42" i="85"/>
  <c r="V42" i="85"/>
  <c r="U42" i="85"/>
  <c r="T42" i="85"/>
  <c r="S42" i="85"/>
  <c r="R42" i="85"/>
  <c r="Q42" i="85"/>
  <c r="P42" i="85"/>
  <c r="O42" i="85"/>
  <c r="N42" i="85"/>
  <c r="M42" i="85"/>
  <c r="L42" i="85"/>
  <c r="K42" i="85"/>
  <c r="J42" i="85"/>
  <c r="I42" i="85"/>
  <c r="H42" i="85"/>
  <c r="G42" i="85"/>
  <c r="AH41" i="85"/>
  <c r="AG41" i="85"/>
  <c r="AF41" i="85"/>
  <c r="AE41" i="85"/>
  <c r="AD41" i="85"/>
  <c r="AC41" i="85"/>
  <c r="AB41" i="85"/>
  <c r="AA41" i="85"/>
  <c r="Z41" i="85"/>
  <c r="Y41" i="85"/>
  <c r="X41" i="85"/>
  <c r="W41" i="85"/>
  <c r="V41" i="85"/>
  <c r="U41" i="85"/>
  <c r="T41" i="85"/>
  <c r="S41" i="85"/>
  <c r="R41" i="85"/>
  <c r="Q41" i="85"/>
  <c r="P41" i="85"/>
  <c r="O41" i="85"/>
  <c r="N41" i="85"/>
  <c r="M41" i="85"/>
  <c r="L41" i="85"/>
  <c r="K41" i="85"/>
  <c r="J41" i="85"/>
  <c r="I41" i="85"/>
  <c r="H41" i="85"/>
  <c r="G41" i="85"/>
  <c r="AH40" i="85"/>
  <c r="AG40" i="85"/>
  <c r="AF40" i="85"/>
  <c r="AE40" i="85"/>
  <c r="AD40" i="85"/>
  <c r="AC40" i="85"/>
  <c r="AB40" i="85"/>
  <c r="AA40" i="85"/>
  <c r="Z40" i="85"/>
  <c r="Y40" i="85"/>
  <c r="X40" i="85"/>
  <c r="W40" i="85"/>
  <c r="V40" i="85"/>
  <c r="U40" i="85"/>
  <c r="T40" i="85"/>
  <c r="S40" i="85"/>
  <c r="R40" i="85"/>
  <c r="Q40" i="85"/>
  <c r="P40" i="85"/>
  <c r="O40" i="85"/>
  <c r="N40" i="85"/>
  <c r="M40" i="85"/>
  <c r="L40" i="85"/>
  <c r="K40" i="85"/>
  <c r="J40" i="85"/>
  <c r="I40" i="85"/>
  <c r="H40" i="85"/>
  <c r="G40" i="85"/>
  <c r="AH39" i="85"/>
  <c r="AG39" i="85"/>
  <c r="AF39" i="85"/>
  <c r="AE39" i="85"/>
  <c r="AD39" i="85"/>
  <c r="AC39" i="85"/>
  <c r="AB39" i="85"/>
  <c r="AA39" i="85"/>
  <c r="Z39" i="85"/>
  <c r="Y39" i="85"/>
  <c r="X39" i="85"/>
  <c r="W39" i="85"/>
  <c r="V39" i="85"/>
  <c r="U39" i="85"/>
  <c r="T39" i="85"/>
  <c r="S39" i="85"/>
  <c r="R39" i="85"/>
  <c r="Q39" i="85"/>
  <c r="P39" i="85"/>
  <c r="O39" i="85"/>
  <c r="N39" i="85"/>
  <c r="M39" i="85"/>
  <c r="L39" i="85"/>
  <c r="K39" i="85"/>
  <c r="J39" i="85"/>
  <c r="I39" i="85"/>
  <c r="H39" i="85"/>
  <c r="G39" i="85"/>
  <c r="AH38" i="85"/>
  <c r="AG38" i="85"/>
  <c r="AF38" i="85"/>
  <c r="AE38" i="85"/>
  <c r="AD38" i="85"/>
  <c r="AC38" i="85"/>
  <c r="AB38" i="85"/>
  <c r="AA38" i="85"/>
  <c r="Z38" i="85"/>
  <c r="Y38" i="85"/>
  <c r="X38" i="85"/>
  <c r="W38" i="85"/>
  <c r="V38" i="85"/>
  <c r="U38" i="85"/>
  <c r="T38" i="85"/>
  <c r="S38" i="85"/>
  <c r="R38" i="85"/>
  <c r="Q38" i="85"/>
  <c r="P38" i="85"/>
  <c r="O38" i="85"/>
  <c r="N38" i="85"/>
  <c r="M38" i="85"/>
  <c r="L38" i="85"/>
  <c r="K38" i="85"/>
  <c r="J38" i="85"/>
  <c r="I38" i="85"/>
  <c r="H38" i="85"/>
  <c r="G38" i="85"/>
  <c r="AH37" i="85"/>
  <c r="AG37" i="85"/>
  <c r="AF37" i="85"/>
  <c r="AE37" i="85"/>
  <c r="AD37" i="85"/>
  <c r="AC37" i="85"/>
  <c r="AB37" i="85"/>
  <c r="AA37" i="85"/>
  <c r="Z37" i="85"/>
  <c r="Y37" i="85"/>
  <c r="X37" i="85"/>
  <c r="W37" i="85"/>
  <c r="V37" i="85"/>
  <c r="U37" i="85"/>
  <c r="T37" i="85"/>
  <c r="S37" i="85"/>
  <c r="R37" i="85"/>
  <c r="Q37" i="85"/>
  <c r="P37" i="85"/>
  <c r="O37" i="85"/>
  <c r="N37" i="85"/>
  <c r="M37" i="85"/>
  <c r="L37" i="85"/>
  <c r="K37" i="85"/>
  <c r="J37" i="85"/>
  <c r="I37" i="85"/>
  <c r="H37" i="85"/>
  <c r="G37" i="85"/>
  <c r="AH36" i="85"/>
  <c r="AG36" i="85"/>
  <c r="AF36" i="85"/>
  <c r="AE36" i="85"/>
  <c r="AD36" i="85"/>
  <c r="AC36" i="85"/>
  <c r="AB36" i="85"/>
  <c r="AA36" i="85"/>
  <c r="Z36" i="85"/>
  <c r="Y36" i="85"/>
  <c r="X36" i="85"/>
  <c r="W36" i="85"/>
  <c r="V36" i="85"/>
  <c r="U36" i="85"/>
  <c r="T36" i="85"/>
  <c r="S36" i="85"/>
  <c r="R36" i="85"/>
  <c r="Q36" i="85"/>
  <c r="P36" i="85"/>
  <c r="O36" i="85"/>
  <c r="N36" i="85"/>
  <c r="M36" i="85"/>
  <c r="L36" i="85"/>
  <c r="K36" i="85"/>
  <c r="J36" i="85"/>
  <c r="I36" i="85"/>
  <c r="H36" i="85"/>
  <c r="G36" i="85"/>
  <c r="AH35" i="85"/>
  <c r="AG35" i="85"/>
  <c r="AF35" i="85"/>
  <c r="AE35" i="85"/>
  <c r="AD35" i="85"/>
  <c r="AC35" i="85"/>
  <c r="AB35" i="85"/>
  <c r="AA35" i="85"/>
  <c r="Z35" i="85"/>
  <c r="Y35" i="85"/>
  <c r="X35" i="85"/>
  <c r="W35" i="85"/>
  <c r="V35" i="85"/>
  <c r="U35" i="85"/>
  <c r="T35" i="85"/>
  <c r="S35" i="85"/>
  <c r="R35" i="85"/>
  <c r="Q35" i="85"/>
  <c r="P35" i="85"/>
  <c r="O35" i="85"/>
  <c r="N35" i="85"/>
  <c r="M35" i="85"/>
  <c r="L35" i="85"/>
  <c r="K35" i="85"/>
  <c r="J35" i="85"/>
  <c r="I35" i="85"/>
  <c r="H35" i="85"/>
  <c r="G35" i="85"/>
  <c r="AH34" i="85"/>
  <c r="AG34" i="85"/>
  <c r="AF34" i="85"/>
  <c r="AE34" i="85"/>
  <c r="AD34" i="85"/>
  <c r="AC34" i="85"/>
  <c r="AB34" i="85"/>
  <c r="AA34" i="85"/>
  <c r="Z34" i="85"/>
  <c r="Y34" i="85"/>
  <c r="X34" i="85"/>
  <c r="W34" i="85"/>
  <c r="V34" i="85"/>
  <c r="U34" i="85"/>
  <c r="T34" i="85"/>
  <c r="S34" i="85"/>
  <c r="R34" i="85"/>
  <c r="Q34" i="85"/>
  <c r="P34" i="85"/>
  <c r="O34" i="85"/>
  <c r="N34" i="85"/>
  <c r="M34" i="85"/>
  <c r="L34" i="85"/>
  <c r="K34" i="85"/>
  <c r="J34" i="85"/>
  <c r="I34" i="85"/>
  <c r="H34" i="85"/>
  <c r="G34" i="85"/>
  <c r="AH33" i="85"/>
  <c r="AG33" i="85"/>
  <c r="AF33" i="85"/>
  <c r="AE33" i="85"/>
  <c r="AD33" i="85"/>
  <c r="AC33" i="85"/>
  <c r="AB33" i="85"/>
  <c r="AA33" i="85"/>
  <c r="Z33" i="85"/>
  <c r="Y33" i="85"/>
  <c r="X33" i="85"/>
  <c r="W33" i="85"/>
  <c r="V33" i="85"/>
  <c r="U33" i="85"/>
  <c r="T33" i="85"/>
  <c r="S33" i="85"/>
  <c r="R33" i="85"/>
  <c r="Q33" i="85"/>
  <c r="P33" i="85"/>
  <c r="O33" i="85"/>
  <c r="N33" i="85"/>
  <c r="M33" i="85"/>
  <c r="L33" i="85"/>
  <c r="K33" i="85"/>
  <c r="J33" i="85"/>
  <c r="I33" i="85"/>
  <c r="H33" i="85"/>
  <c r="G33" i="85"/>
  <c r="AH32" i="85"/>
  <c r="AG32" i="85"/>
  <c r="AF32" i="85"/>
  <c r="AE32" i="85"/>
  <c r="AD32" i="85"/>
  <c r="AC32" i="85"/>
  <c r="AB32" i="85"/>
  <c r="AA32" i="85"/>
  <c r="Z32" i="85"/>
  <c r="Y32" i="85"/>
  <c r="X32" i="85"/>
  <c r="W32" i="85"/>
  <c r="V32" i="85"/>
  <c r="U32" i="85"/>
  <c r="T32" i="85"/>
  <c r="S32" i="85"/>
  <c r="R32" i="85"/>
  <c r="Q32" i="85"/>
  <c r="P32" i="85"/>
  <c r="O32" i="85"/>
  <c r="N32" i="85"/>
  <c r="M32" i="85"/>
  <c r="L32" i="85"/>
  <c r="K32" i="85"/>
  <c r="J32" i="85"/>
  <c r="I32" i="85"/>
  <c r="H32" i="85"/>
  <c r="G32" i="85"/>
  <c r="AH31" i="85"/>
  <c r="AG31" i="85"/>
  <c r="AF31" i="85"/>
  <c r="AE31" i="85"/>
  <c r="AD31" i="85"/>
  <c r="AC31" i="85"/>
  <c r="AB31" i="85"/>
  <c r="AA31" i="85"/>
  <c r="Z31" i="85"/>
  <c r="Y31" i="85"/>
  <c r="X31" i="85"/>
  <c r="W31" i="85"/>
  <c r="V31" i="85"/>
  <c r="U31" i="85"/>
  <c r="T31" i="85"/>
  <c r="S31" i="85"/>
  <c r="R31" i="85"/>
  <c r="Q31" i="85"/>
  <c r="P31" i="85"/>
  <c r="O31" i="85"/>
  <c r="N31" i="85"/>
  <c r="M31" i="85"/>
  <c r="L31" i="85"/>
  <c r="K31" i="85"/>
  <c r="J31" i="85"/>
  <c r="I31" i="85"/>
  <c r="H31" i="85"/>
  <c r="G31" i="85"/>
  <c r="AH30" i="85"/>
  <c r="AG30" i="85"/>
  <c r="AF30" i="85"/>
  <c r="AE30" i="85"/>
  <c r="AD30" i="85"/>
  <c r="AC30" i="85"/>
  <c r="AB30" i="85"/>
  <c r="AA30" i="85"/>
  <c r="Z30" i="85"/>
  <c r="Y30" i="85"/>
  <c r="X30" i="85"/>
  <c r="W30" i="85"/>
  <c r="V30" i="85"/>
  <c r="U30" i="85"/>
  <c r="T30" i="85"/>
  <c r="S30" i="85"/>
  <c r="R30" i="85"/>
  <c r="Q30" i="85"/>
  <c r="P30" i="85"/>
  <c r="O30" i="85"/>
  <c r="N30" i="85"/>
  <c r="M30" i="85"/>
  <c r="L30" i="85"/>
  <c r="K30" i="85"/>
  <c r="J30" i="85"/>
  <c r="I30" i="85"/>
  <c r="H30" i="85"/>
  <c r="G30" i="85"/>
  <c r="AH29" i="85"/>
  <c r="AG29" i="85"/>
  <c r="AF29" i="85"/>
  <c r="AE29" i="85"/>
  <c r="AD29" i="85"/>
  <c r="AC29" i="85"/>
  <c r="AB29" i="85"/>
  <c r="AA29" i="85"/>
  <c r="Z29" i="85"/>
  <c r="Y29" i="85"/>
  <c r="X29" i="85"/>
  <c r="W29" i="85"/>
  <c r="V29" i="85"/>
  <c r="U29" i="85"/>
  <c r="T29" i="85"/>
  <c r="S29" i="85"/>
  <c r="R29" i="85"/>
  <c r="Q29" i="85"/>
  <c r="P29" i="85"/>
  <c r="O29" i="85"/>
  <c r="N29" i="85"/>
  <c r="M29" i="85"/>
  <c r="L29" i="85"/>
  <c r="K29" i="85"/>
  <c r="J29" i="85"/>
  <c r="I29" i="85"/>
  <c r="H29" i="85"/>
  <c r="G29" i="85"/>
  <c r="AH28" i="85"/>
  <c r="AG28" i="85"/>
  <c r="AF28" i="85"/>
  <c r="AE28" i="85"/>
  <c r="AD28" i="85"/>
  <c r="AC28" i="85"/>
  <c r="AB28" i="85"/>
  <c r="AA28" i="85"/>
  <c r="Z28" i="85"/>
  <c r="Y28" i="85"/>
  <c r="X28" i="85"/>
  <c r="W28" i="85"/>
  <c r="V28" i="85"/>
  <c r="U28" i="85"/>
  <c r="T28" i="85"/>
  <c r="S28" i="85"/>
  <c r="R28" i="85"/>
  <c r="Q28" i="85"/>
  <c r="P28" i="85"/>
  <c r="O28" i="85"/>
  <c r="N28" i="85"/>
  <c r="M28" i="85"/>
  <c r="L28" i="85"/>
  <c r="K28" i="85"/>
  <c r="J28" i="85"/>
  <c r="I28" i="85"/>
  <c r="H28" i="85"/>
  <c r="G28" i="85"/>
  <c r="AH27" i="85"/>
  <c r="AG27" i="85"/>
  <c r="AF27" i="85"/>
  <c r="AE27" i="85"/>
  <c r="AD27" i="85"/>
  <c r="AC27" i="85"/>
  <c r="AB27" i="85"/>
  <c r="AA27" i="85"/>
  <c r="Z27" i="85"/>
  <c r="Y27" i="85"/>
  <c r="X27" i="85"/>
  <c r="W27" i="85"/>
  <c r="V27" i="85"/>
  <c r="U27" i="85"/>
  <c r="T27" i="85"/>
  <c r="S27" i="85"/>
  <c r="R27" i="85"/>
  <c r="Q27" i="85"/>
  <c r="P27" i="85"/>
  <c r="O27" i="85"/>
  <c r="N27" i="85"/>
  <c r="M27" i="85"/>
  <c r="L27" i="85"/>
  <c r="K27" i="85"/>
  <c r="J27" i="85"/>
  <c r="I27" i="85"/>
  <c r="H27" i="85"/>
  <c r="G27" i="85"/>
  <c r="AH26" i="85"/>
  <c r="AG26" i="85"/>
  <c r="AF26" i="85"/>
  <c r="AE26" i="85"/>
  <c r="AD26" i="85"/>
  <c r="AC26" i="85"/>
  <c r="AB26" i="85"/>
  <c r="AA26" i="85"/>
  <c r="Z26" i="85"/>
  <c r="Y26" i="85"/>
  <c r="X26" i="85"/>
  <c r="W26" i="85"/>
  <c r="V26" i="85"/>
  <c r="U26" i="85"/>
  <c r="T26" i="85"/>
  <c r="S26" i="85"/>
  <c r="R26" i="85"/>
  <c r="Q26" i="85"/>
  <c r="P26" i="85"/>
  <c r="O26" i="85"/>
  <c r="N26" i="85"/>
  <c r="M26" i="85"/>
  <c r="L26" i="85"/>
  <c r="K26" i="85"/>
  <c r="J26" i="85"/>
  <c r="I26" i="85"/>
  <c r="H26" i="85"/>
  <c r="G26" i="85"/>
  <c r="AH25" i="85"/>
  <c r="AG25" i="85"/>
  <c r="AF25" i="85"/>
  <c r="AE25" i="85"/>
  <c r="AD25" i="85"/>
  <c r="AC25" i="85"/>
  <c r="AB25" i="85"/>
  <c r="AA25" i="85"/>
  <c r="Z25" i="85"/>
  <c r="Y25" i="85"/>
  <c r="X25" i="85"/>
  <c r="W25" i="85"/>
  <c r="V25" i="85"/>
  <c r="U25" i="85"/>
  <c r="T25" i="85"/>
  <c r="S25" i="85"/>
  <c r="R25" i="85"/>
  <c r="Q25" i="85"/>
  <c r="P25" i="85"/>
  <c r="O25" i="85"/>
  <c r="N25" i="85"/>
  <c r="M25" i="85"/>
  <c r="L25" i="85"/>
  <c r="K25" i="85"/>
  <c r="J25" i="85"/>
  <c r="I25" i="85"/>
  <c r="H25" i="85"/>
  <c r="G25" i="85"/>
  <c r="AH24" i="85"/>
  <c r="AG24" i="85"/>
  <c r="AF24" i="85"/>
  <c r="AE24" i="85"/>
  <c r="AD24" i="85"/>
  <c r="AC24" i="85"/>
  <c r="AB24" i="85"/>
  <c r="AA24" i="85"/>
  <c r="Z24" i="85"/>
  <c r="Y24" i="85"/>
  <c r="X24" i="85"/>
  <c r="W24" i="85"/>
  <c r="V24" i="85"/>
  <c r="U24" i="85"/>
  <c r="T24" i="85"/>
  <c r="S24" i="85"/>
  <c r="R24" i="85"/>
  <c r="Q24" i="85"/>
  <c r="P24" i="85"/>
  <c r="O24" i="85"/>
  <c r="N24" i="85"/>
  <c r="M24" i="85"/>
  <c r="L24" i="85"/>
  <c r="K24" i="85"/>
  <c r="J24" i="85"/>
  <c r="I24" i="85"/>
  <c r="H24" i="85"/>
  <c r="G24" i="85"/>
  <c r="AH23" i="85"/>
  <c r="AG23" i="85"/>
  <c r="AF23" i="85"/>
  <c r="AE23" i="85"/>
  <c r="AD23" i="85"/>
  <c r="AC23" i="85"/>
  <c r="AB23" i="85"/>
  <c r="AA23" i="85"/>
  <c r="Z23" i="85"/>
  <c r="Y23" i="85"/>
  <c r="X23" i="85"/>
  <c r="W23" i="85"/>
  <c r="V23" i="85"/>
  <c r="U23" i="85"/>
  <c r="T23" i="85"/>
  <c r="S23" i="85"/>
  <c r="R23" i="85"/>
  <c r="Q23" i="85"/>
  <c r="P23" i="85"/>
  <c r="O23" i="85"/>
  <c r="N23" i="85"/>
  <c r="M23" i="85"/>
  <c r="L23" i="85"/>
  <c r="K23" i="85"/>
  <c r="J23" i="85"/>
  <c r="I23" i="85"/>
  <c r="H23" i="85"/>
  <c r="G23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H21" i="85"/>
  <c r="AG21" i="85"/>
  <c r="AF21" i="85"/>
  <c r="AE21" i="85"/>
  <c r="AD21" i="85"/>
  <c r="AC21" i="85"/>
  <c r="AB21" i="85"/>
  <c r="AA21" i="85"/>
  <c r="Z21" i="85"/>
  <c r="Y21" i="85"/>
  <c r="X21" i="85"/>
  <c r="W21" i="85"/>
  <c r="V21" i="85"/>
  <c r="U21" i="85"/>
  <c r="T21" i="85"/>
  <c r="S21" i="85"/>
  <c r="R21" i="85"/>
  <c r="Q21" i="85"/>
  <c r="P21" i="85"/>
  <c r="O21" i="85"/>
  <c r="N21" i="85"/>
  <c r="M21" i="85"/>
  <c r="L21" i="85"/>
  <c r="K21" i="85"/>
  <c r="J21" i="85"/>
  <c r="I21" i="85"/>
  <c r="H21" i="85"/>
  <c r="G21" i="85"/>
  <c r="AH20" i="85"/>
  <c r="AG20" i="85"/>
  <c r="AF20" i="85"/>
  <c r="AE20" i="85"/>
  <c r="AD20" i="85"/>
  <c r="AC20" i="85"/>
  <c r="AB20" i="85"/>
  <c r="AA20" i="85"/>
  <c r="Z20" i="85"/>
  <c r="Y20" i="85"/>
  <c r="X20" i="85"/>
  <c r="W20" i="85"/>
  <c r="V20" i="85"/>
  <c r="U20" i="85"/>
  <c r="T20" i="85"/>
  <c r="S20" i="85"/>
  <c r="R20" i="85"/>
  <c r="Q20" i="85"/>
  <c r="P20" i="85"/>
  <c r="O20" i="85"/>
  <c r="N20" i="85"/>
  <c r="M20" i="85"/>
  <c r="L20" i="85"/>
  <c r="K20" i="85"/>
  <c r="J20" i="85"/>
  <c r="I20" i="85"/>
  <c r="H20" i="85"/>
  <c r="G20" i="85"/>
  <c r="AH19" i="85"/>
  <c r="AG19" i="85"/>
  <c r="AF19" i="85"/>
  <c r="AE19" i="85"/>
  <c r="AD19" i="85"/>
  <c r="AC19" i="85"/>
  <c r="AB19" i="85"/>
  <c r="AA19" i="85"/>
  <c r="Z19" i="85"/>
  <c r="Y19" i="85"/>
  <c r="X19" i="85"/>
  <c r="W19" i="85"/>
  <c r="V19" i="85"/>
  <c r="U19" i="85"/>
  <c r="T19" i="85"/>
  <c r="S19" i="85"/>
  <c r="R19" i="85"/>
  <c r="Q19" i="85"/>
  <c r="P19" i="85"/>
  <c r="O19" i="85"/>
  <c r="N19" i="85"/>
  <c r="M19" i="85"/>
  <c r="L19" i="85"/>
  <c r="K19" i="85"/>
  <c r="J19" i="85"/>
  <c r="I19" i="85"/>
  <c r="H19" i="85"/>
  <c r="G19" i="85"/>
  <c r="AH18" i="85"/>
  <c r="AG18" i="85"/>
  <c r="AF18" i="85"/>
  <c r="AE18" i="85"/>
  <c r="AD18" i="85"/>
  <c r="AC18" i="85"/>
  <c r="AB18" i="85"/>
  <c r="AA18" i="85"/>
  <c r="Z18" i="85"/>
  <c r="Y18" i="85"/>
  <c r="X18" i="85"/>
  <c r="W18" i="85"/>
  <c r="V18" i="85"/>
  <c r="U18" i="85"/>
  <c r="T18" i="85"/>
  <c r="S18" i="85"/>
  <c r="R18" i="85"/>
  <c r="Q18" i="85"/>
  <c r="P18" i="85"/>
  <c r="O18" i="85"/>
  <c r="N18" i="85"/>
  <c r="M18" i="85"/>
  <c r="L18" i="85"/>
  <c r="K18" i="85"/>
  <c r="J18" i="85"/>
  <c r="I18" i="85"/>
  <c r="H18" i="85"/>
  <c r="G18" i="85"/>
  <c r="AH17" i="85"/>
  <c r="AG17" i="85"/>
  <c r="AF17" i="85"/>
  <c r="AE17" i="85"/>
  <c r="AD17" i="85"/>
  <c r="AC17" i="85"/>
  <c r="AB17" i="85"/>
  <c r="AA17" i="85"/>
  <c r="Z17" i="85"/>
  <c r="Y17" i="85"/>
  <c r="X17" i="85"/>
  <c r="W17" i="85"/>
  <c r="V17" i="85"/>
  <c r="U17" i="85"/>
  <c r="T17" i="85"/>
  <c r="S17" i="85"/>
  <c r="R17" i="85"/>
  <c r="Q17" i="85"/>
  <c r="P17" i="85"/>
  <c r="O17" i="85"/>
  <c r="N17" i="85"/>
  <c r="M17" i="85"/>
  <c r="L17" i="85"/>
  <c r="K17" i="85"/>
  <c r="J17" i="85"/>
  <c r="I17" i="85"/>
  <c r="H17" i="85"/>
  <c r="G17" i="85"/>
  <c r="AH16" i="85"/>
  <c r="AG16" i="85"/>
  <c r="AF16" i="85"/>
  <c r="AE16" i="85"/>
  <c r="AD16" i="85"/>
  <c r="AC16" i="85"/>
  <c r="AB16" i="85"/>
  <c r="AA16" i="85"/>
  <c r="Z16" i="85"/>
  <c r="Y16" i="85"/>
  <c r="X16" i="85"/>
  <c r="W16" i="85"/>
  <c r="V16" i="85"/>
  <c r="U16" i="85"/>
  <c r="T16" i="85"/>
  <c r="S16" i="85"/>
  <c r="R16" i="85"/>
  <c r="Q16" i="85"/>
  <c r="P16" i="85"/>
  <c r="O16" i="85"/>
  <c r="N16" i="85"/>
  <c r="M16" i="85"/>
  <c r="L16" i="85"/>
  <c r="K16" i="85"/>
  <c r="J16" i="85"/>
  <c r="I16" i="85"/>
  <c r="H16" i="85"/>
  <c r="G16" i="85"/>
  <c r="AH15" i="85"/>
  <c r="AG15" i="85"/>
  <c r="AF15" i="85"/>
  <c r="AE15" i="85"/>
  <c r="AD15" i="85"/>
  <c r="AC15" i="85"/>
  <c r="AB15" i="85"/>
  <c r="AA15" i="85"/>
  <c r="Z15" i="85"/>
  <c r="Y15" i="85"/>
  <c r="X15" i="85"/>
  <c r="W15" i="85"/>
  <c r="V15" i="85"/>
  <c r="U15" i="85"/>
  <c r="T15" i="85"/>
  <c r="S15" i="85"/>
  <c r="R15" i="85"/>
  <c r="Q15" i="85"/>
  <c r="P15" i="85"/>
  <c r="O15" i="85"/>
  <c r="N15" i="85"/>
  <c r="M15" i="85"/>
  <c r="L15" i="85"/>
  <c r="K15" i="85"/>
  <c r="J15" i="85"/>
  <c r="I15" i="85"/>
  <c r="H15" i="85"/>
  <c r="G15" i="85"/>
  <c r="AH14" i="85"/>
  <c r="AG14" i="85"/>
  <c r="AF14" i="85"/>
  <c r="AE14" i="85"/>
  <c r="AD14" i="85"/>
  <c r="AC14" i="85"/>
  <c r="AB14" i="85"/>
  <c r="AA14" i="85"/>
  <c r="Z14" i="85"/>
  <c r="Y14" i="85"/>
  <c r="X14" i="85"/>
  <c r="W14" i="85"/>
  <c r="V14" i="85"/>
  <c r="U14" i="85"/>
  <c r="T14" i="85"/>
  <c r="S14" i="85"/>
  <c r="R14" i="85"/>
  <c r="Q14" i="85"/>
  <c r="P14" i="85"/>
  <c r="O14" i="85"/>
  <c r="N14" i="85"/>
  <c r="M14" i="85"/>
  <c r="L14" i="85"/>
  <c r="K14" i="85"/>
  <c r="J14" i="85"/>
  <c r="I14" i="85"/>
  <c r="H14" i="85"/>
  <c r="G14" i="85"/>
  <c r="AH13" i="85"/>
  <c r="AG13" i="85"/>
  <c r="AF13" i="85"/>
  <c r="AE13" i="85"/>
  <c r="AD13" i="85"/>
  <c r="AC13" i="85"/>
  <c r="AB13" i="85"/>
  <c r="AA13" i="85"/>
  <c r="Z13" i="85"/>
  <c r="Y13" i="85"/>
  <c r="X13" i="85"/>
  <c r="W13" i="85"/>
  <c r="V13" i="85"/>
  <c r="U13" i="85"/>
  <c r="T13" i="85"/>
  <c r="S13" i="85"/>
  <c r="R13" i="85"/>
  <c r="Q13" i="85"/>
  <c r="P13" i="85"/>
  <c r="O13" i="85"/>
  <c r="N13" i="85"/>
  <c r="M13" i="85"/>
  <c r="L13" i="85"/>
  <c r="K13" i="85"/>
  <c r="J13" i="85"/>
  <c r="I13" i="85"/>
  <c r="H13" i="85"/>
  <c r="G13" i="85"/>
  <c r="AH12" i="85"/>
  <c r="AG12" i="85"/>
  <c r="AF12" i="85"/>
  <c r="AE12" i="85"/>
  <c r="AD12" i="85"/>
  <c r="AC12" i="85"/>
  <c r="AB12" i="85"/>
  <c r="AA12" i="85"/>
  <c r="Z12" i="85"/>
  <c r="Y12" i="85"/>
  <c r="X12" i="85"/>
  <c r="W12" i="85"/>
  <c r="V12" i="85"/>
  <c r="U12" i="85"/>
  <c r="T12" i="85"/>
  <c r="S12" i="85"/>
  <c r="R12" i="85"/>
  <c r="Q12" i="85"/>
  <c r="P12" i="85"/>
  <c r="O12" i="85"/>
  <c r="N12" i="85"/>
  <c r="M12" i="85"/>
  <c r="L12" i="85"/>
  <c r="K12" i="85"/>
  <c r="J12" i="85"/>
  <c r="I12" i="85"/>
  <c r="H12" i="85"/>
  <c r="G12" i="85"/>
  <c r="AH11" i="85"/>
  <c r="AG11" i="85"/>
  <c r="AF11" i="85"/>
  <c r="AE11" i="85"/>
  <c r="AD11" i="85"/>
  <c r="AC11" i="85"/>
  <c r="AB11" i="85"/>
  <c r="AA11" i="85"/>
  <c r="Z11" i="85"/>
  <c r="Y11" i="85"/>
  <c r="X11" i="85"/>
  <c r="W11" i="85"/>
  <c r="V11" i="85"/>
  <c r="U11" i="85"/>
  <c r="T11" i="85"/>
  <c r="S11" i="85"/>
  <c r="R11" i="85"/>
  <c r="Q11" i="85"/>
  <c r="P11" i="85"/>
  <c r="O11" i="85"/>
  <c r="N11" i="85"/>
  <c r="M11" i="85"/>
  <c r="L11" i="85"/>
  <c r="K11" i="85"/>
  <c r="J11" i="85"/>
  <c r="I11" i="85"/>
  <c r="H11" i="85"/>
  <c r="G11" i="85"/>
  <c r="AH10" i="85"/>
  <c r="AG10" i="85"/>
  <c r="AF10" i="85"/>
  <c r="AE10" i="85"/>
  <c r="AD10" i="85"/>
  <c r="AC10" i="85"/>
  <c r="AB10" i="85"/>
  <c r="AA10" i="85"/>
  <c r="Z10" i="85"/>
  <c r="Y10" i="85"/>
  <c r="X10" i="85"/>
  <c r="W10" i="85"/>
  <c r="V10" i="85"/>
  <c r="U10" i="85"/>
  <c r="T10" i="85"/>
  <c r="S10" i="85"/>
  <c r="R10" i="85"/>
  <c r="Q10" i="85"/>
  <c r="P10" i="85"/>
  <c r="O10" i="85"/>
  <c r="N10" i="85"/>
  <c r="M10" i="85"/>
  <c r="L10" i="85"/>
  <c r="K10" i="85"/>
  <c r="J10" i="85"/>
  <c r="I10" i="85"/>
  <c r="H10" i="85"/>
  <c r="G10" i="85"/>
  <c r="AH9" i="85"/>
  <c r="AG9" i="85"/>
  <c r="AF9" i="85"/>
  <c r="AE9" i="85"/>
  <c r="AD9" i="85"/>
  <c r="AC9" i="85"/>
  <c r="AB9" i="85"/>
  <c r="AA9" i="85"/>
  <c r="Z9" i="85"/>
  <c r="Y9" i="85"/>
  <c r="X9" i="85"/>
  <c r="W9" i="85"/>
  <c r="V9" i="85"/>
  <c r="U9" i="85"/>
  <c r="T9" i="85"/>
  <c r="S9" i="85"/>
  <c r="R9" i="85"/>
  <c r="Q9" i="85"/>
  <c r="P9" i="85"/>
  <c r="O9" i="85"/>
  <c r="N9" i="85"/>
  <c r="M9" i="85"/>
  <c r="L9" i="85"/>
  <c r="K9" i="85"/>
  <c r="J9" i="85"/>
  <c r="I9" i="85"/>
  <c r="H9" i="85"/>
  <c r="G9" i="85"/>
  <c r="AH8" i="85"/>
  <c r="AG8" i="85"/>
  <c r="AF8" i="85"/>
  <c r="AE8" i="85"/>
  <c r="AD8" i="85"/>
  <c r="AC8" i="85"/>
  <c r="AB8" i="85"/>
  <c r="AA8" i="85"/>
  <c r="Z8" i="85"/>
  <c r="Y8" i="85"/>
  <c r="X8" i="85"/>
  <c r="W8" i="85"/>
  <c r="V8" i="85"/>
  <c r="U8" i="85"/>
  <c r="T8" i="85"/>
  <c r="S8" i="85"/>
  <c r="R8" i="85"/>
  <c r="Q8" i="85"/>
  <c r="P8" i="85"/>
  <c r="O8" i="85"/>
  <c r="N8" i="85"/>
  <c r="M8" i="85"/>
  <c r="L8" i="85"/>
  <c r="K8" i="85"/>
  <c r="J8" i="85"/>
  <c r="I8" i="85"/>
  <c r="H8" i="85"/>
  <c r="G8" i="85"/>
  <c r="AH7" i="85"/>
  <c r="AG7" i="85"/>
  <c r="AF7" i="85"/>
  <c r="AE7" i="85"/>
  <c r="AD7" i="85"/>
  <c r="AC7" i="85"/>
  <c r="AB7" i="85"/>
  <c r="AA7" i="85"/>
  <c r="Z7" i="85"/>
  <c r="Y7" i="85"/>
  <c r="X7" i="85"/>
  <c r="W7" i="85"/>
  <c r="V7" i="85"/>
  <c r="U7" i="85"/>
  <c r="T7" i="85"/>
  <c r="S7" i="85"/>
  <c r="R7" i="85"/>
  <c r="Q7" i="85"/>
  <c r="P7" i="85"/>
  <c r="O7" i="85"/>
  <c r="N7" i="85"/>
  <c r="M7" i="85"/>
  <c r="L7" i="85"/>
  <c r="K7" i="85"/>
  <c r="J7" i="85"/>
  <c r="I7" i="85"/>
  <c r="H7" i="85"/>
  <c r="G7" i="85"/>
  <c r="AH6" i="85"/>
  <c r="AG6" i="85"/>
  <c r="AF6" i="85"/>
  <c r="AE6" i="85"/>
  <c r="AD6" i="85"/>
  <c r="AC6" i="85"/>
  <c r="AB6" i="85"/>
  <c r="AA6" i="85"/>
  <c r="Z6" i="85"/>
  <c r="Y6" i="85"/>
  <c r="X6" i="85"/>
  <c r="W6" i="85"/>
  <c r="V6" i="85"/>
  <c r="U6" i="85"/>
  <c r="T6" i="85"/>
  <c r="S6" i="85"/>
  <c r="R6" i="85"/>
  <c r="Q6" i="85"/>
  <c r="P6" i="85"/>
  <c r="O6" i="85"/>
  <c r="N6" i="85"/>
  <c r="M6" i="85"/>
  <c r="L6" i="85"/>
  <c r="K6" i="85"/>
  <c r="J6" i="85"/>
  <c r="I6" i="85"/>
  <c r="H6" i="85"/>
  <c r="G6" i="85"/>
  <c r="AH5" i="85"/>
  <c r="AG5" i="85"/>
  <c r="AF5" i="85"/>
  <c r="AE5" i="85"/>
  <c r="AD5" i="85"/>
  <c r="AC5" i="85"/>
  <c r="AB5" i="85"/>
  <c r="AA5" i="85"/>
  <c r="Z5" i="85"/>
  <c r="Y5" i="85"/>
  <c r="X5" i="85"/>
  <c r="W5" i="85"/>
  <c r="V5" i="85"/>
  <c r="U5" i="85"/>
  <c r="T5" i="85"/>
  <c r="S5" i="85"/>
  <c r="R5" i="85"/>
  <c r="Q5" i="85"/>
  <c r="P5" i="85"/>
  <c r="O5" i="85"/>
  <c r="AL5" i="85" s="1"/>
  <c r="N5" i="85"/>
  <c r="M5" i="85"/>
  <c r="L5" i="85"/>
  <c r="K5" i="85"/>
  <c r="J5" i="85"/>
  <c r="I5" i="85"/>
  <c r="H5" i="85"/>
  <c r="G5" i="85"/>
  <c r="AH4" i="85"/>
  <c r="AG4" i="85"/>
  <c r="AF4" i="85"/>
  <c r="AE4" i="85"/>
  <c r="AD4" i="85"/>
  <c r="AC4" i="85"/>
  <c r="AB4" i="85"/>
  <c r="AA4" i="85"/>
  <c r="Z4" i="85"/>
  <c r="Y4" i="85"/>
  <c r="X4" i="85"/>
  <c r="W4" i="85"/>
  <c r="V4" i="85"/>
  <c r="U4" i="85"/>
  <c r="T4" i="85"/>
  <c r="S4" i="85"/>
  <c r="R4" i="85"/>
  <c r="Q4" i="85"/>
  <c r="P4" i="85"/>
  <c r="O4" i="85"/>
  <c r="N4" i="85"/>
  <c r="M4" i="85"/>
  <c r="L4" i="85"/>
  <c r="K4" i="85"/>
  <c r="J4" i="85"/>
  <c r="I4" i="85"/>
  <c r="H4" i="85"/>
  <c r="G4" i="85"/>
  <c r="AH3" i="85"/>
  <c r="AG3" i="85"/>
  <c r="AF3" i="85"/>
  <c r="AD3" i="85"/>
  <c r="AC3" i="85"/>
  <c r="AB3" i="85"/>
  <c r="AA3" i="85"/>
  <c r="Z3" i="85"/>
  <c r="Y3" i="85"/>
  <c r="X3" i="85"/>
  <c r="W3" i="85"/>
  <c r="V3" i="85"/>
  <c r="U3" i="85"/>
  <c r="T3" i="85"/>
  <c r="S3" i="85"/>
  <c r="R3" i="85"/>
  <c r="Q3" i="85"/>
  <c r="P3" i="85"/>
  <c r="O3" i="85"/>
  <c r="N3" i="85"/>
  <c r="M3" i="85"/>
  <c r="L3" i="85"/>
  <c r="K3" i="85"/>
  <c r="J3" i="85"/>
  <c r="I3" i="85"/>
  <c r="H3" i="85"/>
  <c r="G3" i="85"/>
  <c r="AH2" i="85"/>
  <c r="AG2" i="85"/>
  <c r="AF2" i="85"/>
  <c r="AE2" i="85"/>
  <c r="AD2" i="85"/>
  <c r="AC2" i="85"/>
  <c r="AB2" i="85"/>
  <c r="AA2" i="85"/>
  <c r="Z2" i="85"/>
  <c r="Y2" i="85"/>
  <c r="X2" i="85"/>
  <c r="W2" i="85"/>
  <c r="V2" i="85"/>
  <c r="U2" i="85"/>
  <c r="T2" i="85"/>
  <c r="S2" i="85"/>
  <c r="R2" i="85"/>
  <c r="Q2" i="85"/>
  <c r="P2" i="85"/>
  <c r="O2" i="85"/>
  <c r="N2" i="85"/>
  <c r="AJ2" i="85" s="1"/>
  <c r="G2" i="75" s="1"/>
  <c r="M2" i="85"/>
  <c r="L2" i="85"/>
  <c r="K2" i="85"/>
  <c r="J2" i="85"/>
  <c r="I2" i="85"/>
  <c r="H2" i="85"/>
  <c r="G2" i="85"/>
  <c r="AE3" i="85"/>
  <c r="D91" i="84"/>
  <c r="D90" i="84"/>
  <c r="D89" i="84"/>
  <c r="D88" i="84"/>
  <c r="D87" i="84"/>
  <c r="E86" i="84"/>
  <c r="D86" i="84"/>
  <c r="D85" i="84"/>
  <c r="D84" i="84"/>
  <c r="D83" i="84"/>
  <c r="D82" i="84"/>
  <c r="D81" i="84"/>
  <c r="D80" i="84"/>
  <c r="D79" i="84"/>
  <c r="D78" i="84"/>
  <c r="D77" i="84"/>
  <c r="D76" i="84"/>
  <c r="D75" i="84"/>
  <c r="D74" i="84"/>
  <c r="D73" i="84"/>
  <c r="D72" i="84"/>
  <c r="D71" i="84"/>
  <c r="D70" i="84"/>
  <c r="D69" i="84"/>
  <c r="D68" i="84"/>
  <c r="D67" i="84"/>
  <c r="D66" i="84"/>
  <c r="D65" i="84"/>
  <c r="D64" i="84"/>
  <c r="D63" i="84"/>
  <c r="D62" i="84"/>
  <c r="D61" i="84"/>
  <c r="D60" i="84"/>
  <c r="D59" i="84"/>
  <c r="D58" i="84"/>
  <c r="D57" i="84"/>
  <c r="D56" i="84"/>
  <c r="D55" i="84"/>
  <c r="D54" i="84"/>
  <c r="D53" i="84"/>
  <c r="Q51" i="1"/>
  <c r="E52" i="84"/>
  <c r="D52" i="84"/>
  <c r="D51" i="84"/>
  <c r="D50" i="84"/>
  <c r="D49" i="84"/>
  <c r="D48" i="84"/>
  <c r="D47" i="84"/>
  <c r="D91" i="83"/>
  <c r="D90" i="83"/>
  <c r="D89" i="83"/>
  <c r="D88" i="83"/>
  <c r="D87" i="83"/>
  <c r="E86" i="83"/>
  <c r="D86" i="83"/>
  <c r="D85" i="83"/>
  <c r="D84" i="83"/>
  <c r="D83" i="83"/>
  <c r="D82" i="83"/>
  <c r="D81" i="83"/>
  <c r="D80" i="83"/>
  <c r="D79" i="83"/>
  <c r="D78" i="83"/>
  <c r="D77" i="83"/>
  <c r="D76" i="83"/>
  <c r="D75" i="83"/>
  <c r="D74" i="83"/>
  <c r="D73" i="83"/>
  <c r="D72" i="83"/>
  <c r="D71" i="83"/>
  <c r="D70" i="83"/>
  <c r="D69" i="83"/>
  <c r="D68" i="83"/>
  <c r="D67" i="83"/>
  <c r="D66" i="83"/>
  <c r="D65" i="83"/>
  <c r="D64" i="83"/>
  <c r="D63" i="83"/>
  <c r="D62" i="83"/>
  <c r="D61" i="83"/>
  <c r="D60" i="83"/>
  <c r="D59" i="83"/>
  <c r="D58" i="83"/>
  <c r="D57" i="83"/>
  <c r="D56" i="83"/>
  <c r="D55" i="83"/>
  <c r="D54" i="83"/>
  <c r="D53" i="83"/>
  <c r="E52" i="83"/>
  <c r="D52" i="83"/>
  <c r="D51" i="83"/>
  <c r="D50" i="83"/>
  <c r="D49" i="83"/>
  <c r="D48" i="83"/>
  <c r="D47" i="83"/>
  <c r="D91" i="61"/>
  <c r="D90" i="61"/>
  <c r="D89" i="61"/>
  <c r="D88" i="61"/>
  <c r="D87" i="61"/>
  <c r="E86" i="61"/>
  <c r="D86" i="61"/>
  <c r="D85" i="61"/>
  <c r="D84" i="61"/>
  <c r="D83" i="61"/>
  <c r="D82" i="61"/>
  <c r="D81" i="61"/>
  <c r="D80" i="61"/>
  <c r="D79" i="61"/>
  <c r="D78" i="61"/>
  <c r="D77" i="61"/>
  <c r="D76" i="61"/>
  <c r="D75" i="61"/>
  <c r="D74" i="61"/>
  <c r="D73" i="61"/>
  <c r="D72" i="61"/>
  <c r="D71" i="61"/>
  <c r="D70" i="61"/>
  <c r="D69" i="61"/>
  <c r="D68" i="61"/>
  <c r="D67" i="61"/>
  <c r="D66" i="61"/>
  <c r="D65" i="61"/>
  <c r="D64" i="61"/>
  <c r="D63" i="61"/>
  <c r="D62" i="61"/>
  <c r="D61" i="61"/>
  <c r="D60" i="61"/>
  <c r="D59" i="61"/>
  <c r="D58" i="61"/>
  <c r="D57" i="61"/>
  <c r="D56" i="61"/>
  <c r="D55" i="61"/>
  <c r="D54" i="61"/>
  <c r="D53" i="61"/>
  <c r="E52" i="61"/>
  <c r="D52" i="61"/>
  <c r="D51" i="61"/>
  <c r="D50" i="61"/>
  <c r="D49" i="61"/>
  <c r="D48" i="61"/>
  <c r="D47" i="61"/>
  <c r="G2" i="41"/>
  <c r="G2" i="46" s="1"/>
  <c r="G2" i="69" s="1"/>
  <c r="G2" i="45"/>
  <c r="F52" i="74"/>
  <c r="F51" i="74"/>
  <c r="F50" i="74"/>
  <c r="A50" i="74"/>
  <c r="F49" i="74"/>
  <c r="A49" i="74"/>
  <c r="F48" i="74"/>
  <c r="A48" i="74"/>
  <c r="F47" i="74"/>
  <c r="A47" i="74"/>
  <c r="F46" i="74"/>
  <c r="A46" i="74"/>
  <c r="F45" i="74"/>
  <c r="A45" i="74"/>
  <c r="F44" i="74"/>
  <c r="A44" i="74"/>
  <c r="F43" i="74"/>
  <c r="A43" i="74"/>
  <c r="A42" i="74"/>
  <c r="A41" i="74"/>
  <c r="F40" i="74"/>
  <c r="A40" i="74"/>
  <c r="F39" i="74"/>
  <c r="A39" i="74"/>
  <c r="F38" i="74"/>
  <c r="A38" i="74"/>
  <c r="F37" i="74"/>
  <c r="A37" i="74"/>
  <c r="F36" i="74"/>
  <c r="A36" i="74"/>
  <c r="F35" i="74"/>
  <c r="A35" i="74"/>
  <c r="F34" i="74"/>
  <c r="A34" i="74"/>
  <c r="F33" i="74"/>
  <c r="A33" i="74"/>
  <c r="F32" i="74"/>
  <c r="A32" i="74"/>
  <c r="F31" i="74"/>
  <c r="A31" i="74"/>
  <c r="F30" i="74"/>
  <c r="A30" i="74"/>
  <c r="F29" i="74"/>
  <c r="A29" i="74"/>
  <c r="F28" i="74"/>
  <c r="A28" i="74"/>
  <c r="F27" i="74"/>
  <c r="A27" i="74"/>
  <c r="F26" i="74"/>
  <c r="A26" i="74"/>
  <c r="F25" i="74"/>
  <c r="A25" i="74"/>
  <c r="F24" i="74"/>
  <c r="A24" i="74"/>
  <c r="F23" i="74"/>
  <c r="A23" i="74"/>
  <c r="F22" i="74"/>
  <c r="A22" i="74"/>
  <c r="F21" i="74"/>
  <c r="A21" i="74"/>
  <c r="F20" i="74"/>
  <c r="F19" i="74"/>
  <c r="F18" i="74"/>
  <c r="A18" i="74"/>
  <c r="F17" i="74"/>
  <c r="A17" i="74"/>
  <c r="F16" i="74"/>
  <c r="A16" i="74"/>
  <c r="F15" i="74"/>
  <c r="A15" i="74"/>
  <c r="F14" i="74"/>
  <c r="A14" i="74"/>
  <c r="F13" i="74"/>
  <c r="A13" i="74"/>
  <c r="F12" i="74"/>
  <c r="A12" i="74"/>
  <c r="F11" i="74"/>
  <c r="A11" i="74"/>
  <c r="F10" i="74"/>
  <c r="A10" i="74"/>
  <c r="F9" i="74"/>
  <c r="A9" i="74"/>
  <c r="F8" i="74"/>
  <c r="A8" i="74"/>
  <c r="F7" i="74"/>
  <c r="A7" i="74"/>
  <c r="F6" i="74"/>
  <c r="A6" i="74"/>
  <c r="F5" i="74"/>
  <c r="A5" i="74"/>
  <c r="Q91" i="68"/>
  <c r="P91" i="68"/>
  <c r="O91" i="68"/>
  <c r="Q90" i="68"/>
  <c r="P90" i="68"/>
  <c r="O90" i="68"/>
  <c r="Q88" i="68"/>
  <c r="P88" i="68"/>
  <c r="O88" i="68"/>
  <c r="Q87" i="68"/>
  <c r="P87" i="68"/>
  <c r="O87" i="68"/>
  <c r="Q85" i="68"/>
  <c r="P85" i="68"/>
  <c r="O85" i="68"/>
  <c r="Q84" i="68"/>
  <c r="P84" i="68"/>
  <c r="O84" i="68"/>
  <c r="Q83" i="68"/>
  <c r="P83" i="68"/>
  <c r="O83" i="68"/>
  <c r="Q82" i="68"/>
  <c r="P82" i="68"/>
  <c r="O82" i="68"/>
  <c r="Q74" i="68"/>
  <c r="P74" i="68"/>
  <c r="O74" i="68"/>
  <c r="Q67" i="68"/>
  <c r="P67" i="68"/>
  <c r="O67" i="68"/>
  <c r="Q58" i="68"/>
  <c r="P58" i="68"/>
  <c r="O58" i="68"/>
  <c r="Q53" i="68"/>
  <c r="P53" i="68"/>
  <c r="O53" i="68"/>
  <c r="Q50" i="68"/>
  <c r="P50" i="68"/>
  <c r="O50" i="68"/>
  <c r="G2" i="67"/>
  <c r="F52" i="73"/>
  <c r="F51" i="73"/>
  <c r="F50" i="73"/>
  <c r="A50" i="73"/>
  <c r="F49" i="73"/>
  <c r="A49" i="73"/>
  <c r="F48" i="73"/>
  <c r="A48" i="73"/>
  <c r="F47" i="73"/>
  <c r="A47" i="73"/>
  <c r="F46" i="73"/>
  <c r="A46" i="73"/>
  <c r="F45" i="73"/>
  <c r="A45" i="73"/>
  <c r="F44" i="73"/>
  <c r="A44" i="73"/>
  <c r="F43" i="73"/>
  <c r="A43" i="73"/>
  <c r="A42" i="73"/>
  <c r="A41" i="73"/>
  <c r="F40" i="73"/>
  <c r="A40" i="73"/>
  <c r="F39" i="73"/>
  <c r="A39" i="73"/>
  <c r="F38" i="73"/>
  <c r="A38" i="73"/>
  <c r="F37" i="73"/>
  <c r="A37" i="73"/>
  <c r="F36" i="73"/>
  <c r="A36" i="73"/>
  <c r="F35" i="73"/>
  <c r="A35" i="73"/>
  <c r="F34" i="73"/>
  <c r="A34" i="73"/>
  <c r="F33" i="73"/>
  <c r="A33" i="73"/>
  <c r="F32" i="73"/>
  <c r="A32" i="73"/>
  <c r="F31" i="73"/>
  <c r="A31" i="73"/>
  <c r="F30" i="73"/>
  <c r="A30" i="73"/>
  <c r="F29" i="73"/>
  <c r="A29" i="73"/>
  <c r="F28" i="73"/>
  <c r="A28" i="73"/>
  <c r="F27" i="73"/>
  <c r="A27" i="73"/>
  <c r="F26" i="73"/>
  <c r="A26" i="73"/>
  <c r="F25" i="73"/>
  <c r="A25" i="73"/>
  <c r="F24" i="73"/>
  <c r="A24" i="73"/>
  <c r="F23" i="73"/>
  <c r="A23" i="73"/>
  <c r="F22" i="73"/>
  <c r="A22" i="73"/>
  <c r="F21" i="73"/>
  <c r="A21" i="73"/>
  <c r="F20" i="73"/>
  <c r="F19" i="73"/>
  <c r="F18" i="73"/>
  <c r="A18" i="73"/>
  <c r="F17" i="73"/>
  <c r="A17" i="73"/>
  <c r="F16" i="73"/>
  <c r="A16" i="73"/>
  <c r="F15" i="73"/>
  <c r="A15" i="73"/>
  <c r="F14" i="73"/>
  <c r="A14" i="73"/>
  <c r="F13" i="73"/>
  <c r="A13" i="73"/>
  <c r="F12" i="73"/>
  <c r="A12" i="73"/>
  <c r="F11" i="73"/>
  <c r="A11" i="73"/>
  <c r="F10" i="73"/>
  <c r="A10" i="73"/>
  <c r="F9" i="73"/>
  <c r="A9" i="73"/>
  <c r="F8" i="73"/>
  <c r="A8" i="73"/>
  <c r="F7" i="73"/>
  <c r="A7" i="73"/>
  <c r="F6" i="73"/>
  <c r="A6" i="73"/>
  <c r="F5" i="73"/>
  <c r="A5" i="73"/>
  <c r="G2" i="38"/>
  <c r="G2" i="65"/>
  <c r="G2" i="66" s="1"/>
  <c r="F52" i="72"/>
  <c r="F51" i="72"/>
  <c r="F50" i="72"/>
  <c r="A50" i="72"/>
  <c r="F49" i="72"/>
  <c r="A49" i="72"/>
  <c r="F48" i="72"/>
  <c r="A48" i="72"/>
  <c r="F47" i="72"/>
  <c r="A47" i="72"/>
  <c r="F46" i="72"/>
  <c r="A46" i="72"/>
  <c r="F45" i="72"/>
  <c r="A45" i="72"/>
  <c r="F44" i="72"/>
  <c r="A44" i="72"/>
  <c r="F43" i="72"/>
  <c r="A43" i="72"/>
  <c r="A42" i="72"/>
  <c r="A41" i="72"/>
  <c r="F40" i="72"/>
  <c r="A40" i="72"/>
  <c r="F39" i="72"/>
  <c r="A39" i="72"/>
  <c r="F38" i="72"/>
  <c r="A38" i="72"/>
  <c r="F37" i="72"/>
  <c r="A37" i="72"/>
  <c r="F36" i="72"/>
  <c r="A36" i="72"/>
  <c r="F35" i="72"/>
  <c r="A35" i="72"/>
  <c r="F34" i="72"/>
  <c r="A34" i="72"/>
  <c r="F33" i="72"/>
  <c r="A33" i="72"/>
  <c r="F32" i="72"/>
  <c r="A32" i="72"/>
  <c r="F31" i="72"/>
  <c r="A31" i="72"/>
  <c r="F30" i="72"/>
  <c r="A30" i="72"/>
  <c r="F29" i="72"/>
  <c r="A29" i="72"/>
  <c r="F28" i="72"/>
  <c r="A28" i="72"/>
  <c r="F27" i="72"/>
  <c r="A27" i="72"/>
  <c r="F26" i="72"/>
  <c r="A26" i="72"/>
  <c r="F25" i="72"/>
  <c r="A25" i="72"/>
  <c r="F24" i="72"/>
  <c r="A24" i="72"/>
  <c r="F23" i="72"/>
  <c r="A23" i="72"/>
  <c r="F22" i="72"/>
  <c r="A22" i="72"/>
  <c r="F21" i="72"/>
  <c r="A21" i="72"/>
  <c r="F20" i="72"/>
  <c r="F19" i="72"/>
  <c r="F18" i="72"/>
  <c r="A18" i="72"/>
  <c r="F17" i="72"/>
  <c r="A17" i="72"/>
  <c r="F16" i="72"/>
  <c r="A16" i="72"/>
  <c r="F15" i="72"/>
  <c r="A15" i="72"/>
  <c r="F14" i="72"/>
  <c r="A14" i="72"/>
  <c r="F13" i="72"/>
  <c r="A13" i="72"/>
  <c r="F12" i="72"/>
  <c r="A12" i="72"/>
  <c r="F11" i="72"/>
  <c r="A11" i="72"/>
  <c r="F10" i="72"/>
  <c r="A10" i="72"/>
  <c r="F9" i="72"/>
  <c r="A9" i="72"/>
  <c r="F8" i="72"/>
  <c r="A8" i="72"/>
  <c r="F7" i="72"/>
  <c r="A7" i="72"/>
  <c r="F6" i="72"/>
  <c r="A6" i="72"/>
  <c r="F5" i="72"/>
  <c r="A5" i="72"/>
  <c r="O91" i="64"/>
  <c r="P91" i="64"/>
  <c r="O41" i="64"/>
  <c r="D46" i="71" s="1"/>
  <c r="P41" i="64"/>
  <c r="B46" i="71"/>
  <c r="P7" i="64"/>
  <c r="B10" i="71" s="1"/>
  <c r="G2" i="25"/>
  <c r="G2" i="63" s="1"/>
  <c r="F52" i="71"/>
  <c r="F51" i="71"/>
  <c r="F50" i="71"/>
  <c r="A50" i="71"/>
  <c r="F49" i="71"/>
  <c r="A49" i="71"/>
  <c r="F48" i="71"/>
  <c r="A48" i="71"/>
  <c r="F47" i="71"/>
  <c r="A47" i="71"/>
  <c r="F46" i="71"/>
  <c r="A46" i="71"/>
  <c r="F45" i="71"/>
  <c r="A45" i="71"/>
  <c r="F44" i="71"/>
  <c r="A44" i="71"/>
  <c r="F43" i="71"/>
  <c r="A43" i="71"/>
  <c r="A42" i="71"/>
  <c r="A41" i="71"/>
  <c r="F40" i="71"/>
  <c r="A40" i="71"/>
  <c r="F39" i="71"/>
  <c r="A39" i="71"/>
  <c r="F38" i="71"/>
  <c r="A38" i="71"/>
  <c r="F37" i="71"/>
  <c r="A37" i="71"/>
  <c r="F36" i="71"/>
  <c r="A36" i="71"/>
  <c r="F35" i="71"/>
  <c r="A35" i="71"/>
  <c r="F34" i="71"/>
  <c r="A34" i="71"/>
  <c r="F33" i="71"/>
  <c r="A33" i="71"/>
  <c r="F32" i="71"/>
  <c r="A32" i="71"/>
  <c r="F31" i="71"/>
  <c r="A31" i="71"/>
  <c r="F30" i="71"/>
  <c r="A30" i="71"/>
  <c r="F29" i="71"/>
  <c r="A29" i="71"/>
  <c r="F28" i="71"/>
  <c r="A28" i="71"/>
  <c r="F27" i="71"/>
  <c r="A27" i="71"/>
  <c r="F26" i="71"/>
  <c r="A26" i="71"/>
  <c r="F25" i="71"/>
  <c r="A25" i="71"/>
  <c r="F24" i="71"/>
  <c r="A24" i="71"/>
  <c r="F23" i="71"/>
  <c r="A23" i="71"/>
  <c r="F22" i="71"/>
  <c r="A22" i="71"/>
  <c r="F21" i="71"/>
  <c r="A21" i="71"/>
  <c r="F20" i="71"/>
  <c r="F19" i="71"/>
  <c r="F18" i="71"/>
  <c r="A18" i="71"/>
  <c r="F17" i="71"/>
  <c r="A17" i="71"/>
  <c r="F16" i="71"/>
  <c r="A16" i="71"/>
  <c r="F15" i="71"/>
  <c r="A15" i="71"/>
  <c r="F14" i="71"/>
  <c r="A14" i="71"/>
  <c r="F13" i="71"/>
  <c r="A13" i="71"/>
  <c r="F12" i="71"/>
  <c r="A12" i="71"/>
  <c r="F11" i="71"/>
  <c r="A11" i="71"/>
  <c r="F10" i="71"/>
  <c r="A10" i="71"/>
  <c r="F9" i="71"/>
  <c r="A9" i="71"/>
  <c r="F8" i="71"/>
  <c r="A8" i="71"/>
  <c r="F7" i="71"/>
  <c r="A7" i="71"/>
  <c r="F6" i="71"/>
  <c r="A6" i="71"/>
  <c r="F5" i="71"/>
  <c r="A5" i="71"/>
  <c r="Q91" i="70"/>
  <c r="P91" i="70"/>
  <c r="O91" i="70"/>
  <c r="Q90" i="70"/>
  <c r="P90" i="70"/>
  <c r="O90" i="70"/>
  <c r="Q88" i="70"/>
  <c r="P88" i="70"/>
  <c r="O88" i="70"/>
  <c r="Q87" i="70"/>
  <c r="P87" i="70"/>
  <c r="O87" i="70"/>
  <c r="Q85" i="70"/>
  <c r="P85" i="70"/>
  <c r="O85" i="70"/>
  <c r="Q84" i="70"/>
  <c r="P84" i="70"/>
  <c r="O84" i="70"/>
  <c r="Q83" i="70"/>
  <c r="P83" i="70"/>
  <c r="O83" i="70"/>
  <c r="Q82" i="70"/>
  <c r="P82" i="70"/>
  <c r="O82" i="70"/>
  <c r="Q74" i="70"/>
  <c r="P74" i="70"/>
  <c r="O74" i="70"/>
  <c r="Q67" i="70"/>
  <c r="P67" i="70"/>
  <c r="O67" i="70"/>
  <c r="Q58" i="70"/>
  <c r="P58" i="70"/>
  <c r="O58" i="70"/>
  <c r="Q53" i="70"/>
  <c r="P53" i="70"/>
  <c r="O53" i="70"/>
  <c r="Q50" i="70"/>
  <c r="P50" i="70"/>
  <c r="O50" i="70"/>
  <c r="O91" i="46"/>
  <c r="O90" i="46"/>
  <c r="O88" i="46"/>
  <c r="O87" i="46"/>
  <c r="O85" i="46"/>
  <c r="O84" i="46"/>
  <c r="O83" i="46"/>
  <c r="O82" i="46"/>
  <c r="O74" i="46"/>
  <c r="O67" i="46"/>
  <c r="O58" i="46"/>
  <c r="O53" i="46"/>
  <c r="O50" i="46"/>
  <c r="D91" i="44"/>
  <c r="D90" i="44"/>
  <c r="D89" i="44"/>
  <c r="D88" i="44"/>
  <c r="D87" i="44"/>
  <c r="E86" i="44"/>
  <c r="D86" i="44"/>
  <c r="D85" i="44"/>
  <c r="D84" i="44"/>
  <c r="D83" i="44"/>
  <c r="D82" i="44"/>
  <c r="D81" i="44"/>
  <c r="D80" i="44"/>
  <c r="D79" i="44"/>
  <c r="D78" i="44"/>
  <c r="D77" i="44"/>
  <c r="D76" i="44"/>
  <c r="D75" i="44"/>
  <c r="D74" i="44"/>
  <c r="D73" i="44"/>
  <c r="D72" i="44"/>
  <c r="D71" i="44"/>
  <c r="D70" i="44"/>
  <c r="Q68" i="1"/>
  <c r="D69" i="44"/>
  <c r="D68" i="44"/>
  <c r="D67" i="44"/>
  <c r="D66" i="44"/>
  <c r="D65" i="44"/>
  <c r="D64" i="44"/>
  <c r="D63" i="44"/>
  <c r="D62" i="44"/>
  <c r="D61" i="44"/>
  <c r="D60" i="44"/>
  <c r="D59" i="44"/>
  <c r="D58" i="44"/>
  <c r="D57" i="44"/>
  <c r="D56" i="44"/>
  <c r="D55" i="44"/>
  <c r="D54" i="44"/>
  <c r="D53" i="44"/>
  <c r="E52" i="44"/>
  <c r="D52" i="44"/>
  <c r="D51" i="44"/>
  <c r="D50" i="44"/>
  <c r="D49" i="44"/>
  <c r="D48" i="44"/>
  <c r="D47" i="44"/>
  <c r="BP17" i="20"/>
  <c r="BR17" i="20"/>
  <c r="BQ17" i="20"/>
  <c r="G2" i="23"/>
  <c r="D91" i="40"/>
  <c r="D90" i="40"/>
  <c r="D89" i="40"/>
  <c r="D88" i="40"/>
  <c r="D87" i="40"/>
  <c r="E86" i="40"/>
  <c r="D86" i="40"/>
  <c r="D85" i="40"/>
  <c r="D84" i="40"/>
  <c r="D83" i="40"/>
  <c r="D82" i="40"/>
  <c r="D81" i="40"/>
  <c r="D80" i="40"/>
  <c r="D79" i="40"/>
  <c r="D78" i="40"/>
  <c r="D77" i="40"/>
  <c r="D76" i="40"/>
  <c r="D75" i="40"/>
  <c r="D74" i="40"/>
  <c r="D73" i="40"/>
  <c r="D72" i="40"/>
  <c r="D71" i="40"/>
  <c r="D70" i="40"/>
  <c r="E69" i="40"/>
  <c r="D69" i="40"/>
  <c r="D68" i="40"/>
  <c r="D67" i="40"/>
  <c r="D66" i="40"/>
  <c r="D65" i="40"/>
  <c r="D64" i="40"/>
  <c r="D63" i="40"/>
  <c r="D62" i="40"/>
  <c r="D61" i="40"/>
  <c r="D60" i="40"/>
  <c r="D59" i="40"/>
  <c r="D58" i="40"/>
  <c r="D57" i="40"/>
  <c r="D56" i="40"/>
  <c r="D55" i="40"/>
  <c r="D54" i="40"/>
  <c r="D53" i="40"/>
  <c r="E52" i="40"/>
  <c r="D52" i="40"/>
  <c r="D51" i="40"/>
  <c r="D50" i="40"/>
  <c r="D49" i="40"/>
  <c r="D48" i="40"/>
  <c r="D47" i="40"/>
  <c r="BR91" i="18"/>
  <c r="BQ91" i="18"/>
  <c r="G52" i="3" s="1"/>
  <c r="BP91" i="18"/>
  <c r="BR90" i="18"/>
  <c r="BQ90" i="18"/>
  <c r="G51" i="3" s="1"/>
  <c r="BP90" i="18"/>
  <c r="BR89" i="18"/>
  <c r="BQ89" i="18"/>
  <c r="BP89" i="18"/>
  <c r="I50" i="3" s="1"/>
  <c r="BR88" i="18"/>
  <c r="H49" i="3" s="1"/>
  <c r="BQ88" i="18"/>
  <c r="BP88" i="18"/>
  <c r="I49" i="3" s="1"/>
  <c r="BR87" i="18"/>
  <c r="BQ87" i="18"/>
  <c r="G48" i="3"/>
  <c r="BP87" i="18"/>
  <c r="I48" i="3" s="1"/>
  <c r="BR86" i="18"/>
  <c r="BQ86" i="18"/>
  <c r="BP86" i="18"/>
  <c r="BR85" i="18"/>
  <c r="H46" i="3" s="1"/>
  <c r="BQ85" i="18"/>
  <c r="BP85" i="18"/>
  <c r="BR84" i="18"/>
  <c r="H45" i="3"/>
  <c r="BQ84" i="18"/>
  <c r="BP84" i="18"/>
  <c r="BR83" i="18"/>
  <c r="BQ83" i="18"/>
  <c r="G44" i="3" s="1"/>
  <c r="BP83" i="18"/>
  <c r="BR82" i="18"/>
  <c r="BQ82" i="18"/>
  <c r="G43" i="3" s="1"/>
  <c r="BP82" i="18"/>
  <c r="BR81" i="18"/>
  <c r="BQ81" i="18"/>
  <c r="BP81" i="18"/>
  <c r="I40" i="3" s="1"/>
  <c r="BR80" i="18"/>
  <c r="BQ80" i="18"/>
  <c r="BP80" i="18"/>
  <c r="BR79" i="18"/>
  <c r="H38" i="3" s="1"/>
  <c r="BQ79" i="18"/>
  <c r="BP79" i="18"/>
  <c r="BR78" i="18"/>
  <c r="BQ78" i="18"/>
  <c r="G37" i="3" s="1"/>
  <c r="BP78" i="18"/>
  <c r="I37" i="3" s="1"/>
  <c r="BR77" i="18"/>
  <c r="BQ77" i="18"/>
  <c r="G36" i="3" s="1"/>
  <c r="BP77" i="18"/>
  <c r="BR76" i="18"/>
  <c r="BQ76" i="18"/>
  <c r="BP76" i="18"/>
  <c r="I35" i="3" s="1"/>
  <c r="BR75" i="18"/>
  <c r="BQ75" i="18"/>
  <c r="BP75" i="18"/>
  <c r="BR74" i="18"/>
  <c r="H33" i="3" s="1"/>
  <c r="BQ74" i="18"/>
  <c r="BP74" i="18"/>
  <c r="I33" i="3"/>
  <c r="BR73" i="18"/>
  <c r="BQ73" i="18"/>
  <c r="BP73" i="18"/>
  <c r="BR72" i="18"/>
  <c r="BQ72" i="18"/>
  <c r="BP72" i="18"/>
  <c r="BR71" i="18"/>
  <c r="BQ71" i="18"/>
  <c r="BP71" i="18"/>
  <c r="I30" i="3" s="1"/>
  <c r="BR70" i="18"/>
  <c r="BQ70" i="18"/>
  <c r="BP70" i="18"/>
  <c r="I29" i="3"/>
  <c r="BR69" i="18"/>
  <c r="BQ69" i="18"/>
  <c r="BP69" i="18"/>
  <c r="BR68" i="18"/>
  <c r="H27" i="3" s="1"/>
  <c r="BQ68" i="18"/>
  <c r="BP68" i="18"/>
  <c r="BR67" i="18"/>
  <c r="BQ67" i="18"/>
  <c r="G26" i="3" s="1"/>
  <c r="BP67" i="18"/>
  <c r="BR66" i="18"/>
  <c r="BQ66" i="18"/>
  <c r="BP66" i="18"/>
  <c r="I25" i="3" s="1"/>
  <c r="BR65" i="18"/>
  <c r="BQ65" i="18"/>
  <c r="BP65" i="18"/>
  <c r="I24" i="3" s="1"/>
  <c r="BR64" i="18"/>
  <c r="BQ64" i="18"/>
  <c r="BP64" i="18"/>
  <c r="BR63" i="18"/>
  <c r="H22" i="3" s="1"/>
  <c r="BQ63" i="18"/>
  <c r="BP63" i="18"/>
  <c r="BR62" i="18"/>
  <c r="BQ62" i="18"/>
  <c r="G21" i="3" s="1"/>
  <c r="BP62" i="18"/>
  <c r="I21" i="3" s="1"/>
  <c r="BR61" i="18"/>
  <c r="BQ61" i="18"/>
  <c r="G20" i="3" s="1"/>
  <c r="BP61" i="18"/>
  <c r="BR60" i="18"/>
  <c r="BQ60" i="18"/>
  <c r="BP60" i="18"/>
  <c r="I19" i="3" s="1"/>
  <c r="BR59" i="18"/>
  <c r="BQ59" i="18"/>
  <c r="BP59" i="18"/>
  <c r="BR58" i="18"/>
  <c r="H17" i="3" s="1"/>
  <c r="BQ58" i="18"/>
  <c r="BP58" i="18"/>
  <c r="I17" i="3" s="1"/>
  <c r="BR57" i="18"/>
  <c r="BQ57" i="18"/>
  <c r="BP57" i="18"/>
  <c r="BR56" i="18"/>
  <c r="BQ56" i="18"/>
  <c r="BP56" i="18"/>
  <c r="BR55" i="18"/>
  <c r="BQ55" i="18"/>
  <c r="BP55" i="18"/>
  <c r="I14" i="3" s="1"/>
  <c r="BR54" i="18"/>
  <c r="BQ54" i="18"/>
  <c r="BP54" i="18"/>
  <c r="I13" i="3"/>
  <c r="BR53" i="18"/>
  <c r="BQ53" i="18"/>
  <c r="G12" i="3" s="1"/>
  <c r="BP53" i="18"/>
  <c r="BR52" i="18"/>
  <c r="H11" i="3" s="1"/>
  <c r="BQ52" i="18"/>
  <c r="BP52" i="18"/>
  <c r="BR51" i="18"/>
  <c r="BQ51" i="18"/>
  <c r="G10" i="3" s="1"/>
  <c r="BP51" i="18"/>
  <c r="BR50" i="18"/>
  <c r="H9" i="3" s="1"/>
  <c r="BQ50" i="18"/>
  <c r="BP50" i="18"/>
  <c r="I9" i="3" s="1"/>
  <c r="BR49" i="18"/>
  <c r="BQ49" i="18"/>
  <c r="BP49" i="18"/>
  <c r="I8" i="3" s="1"/>
  <c r="BR48" i="18"/>
  <c r="BQ48" i="18"/>
  <c r="BP48" i="18"/>
  <c r="BR47" i="18"/>
  <c r="H6" i="3" s="1"/>
  <c r="BQ47" i="18"/>
  <c r="BP47" i="18"/>
  <c r="BR46" i="18"/>
  <c r="BQ46" i="18"/>
  <c r="G5" i="3" s="1"/>
  <c r="BP46" i="18"/>
  <c r="I5" i="3"/>
  <c r="BR45" i="18"/>
  <c r="BQ45" i="18"/>
  <c r="BP45" i="18"/>
  <c r="BR44" i="18"/>
  <c r="BQ44" i="18"/>
  <c r="BP44" i="18"/>
  <c r="D49" i="3" s="1"/>
  <c r="BR43" i="18"/>
  <c r="BQ43" i="18"/>
  <c r="B48" i="3" s="1"/>
  <c r="BP43" i="18"/>
  <c r="D48" i="3" s="1"/>
  <c r="BR42" i="18"/>
  <c r="BQ42" i="18"/>
  <c r="B47" i="3" s="1"/>
  <c r="BP42" i="18"/>
  <c r="D47" i="3"/>
  <c r="BR41" i="18"/>
  <c r="BQ41" i="18"/>
  <c r="BP41" i="18"/>
  <c r="BR40" i="18"/>
  <c r="C45" i="3" s="1"/>
  <c r="BQ40" i="18"/>
  <c r="B45" i="3" s="1"/>
  <c r="BP40" i="18"/>
  <c r="BR39" i="18"/>
  <c r="C44" i="3" s="1"/>
  <c r="BQ39" i="18"/>
  <c r="BP39" i="18"/>
  <c r="D44" i="3" s="1"/>
  <c r="BR38" i="18"/>
  <c r="BQ38" i="18"/>
  <c r="B43" i="3" s="1"/>
  <c r="BP38" i="18"/>
  <c r="BR37" i="18"/>
  <c r="BQ37" i="18"/>
  <c r="BP37" i="18"/>
  <c r="BR36" i="18"/>
  <c r="BQ36" i="18"/>
  <c r="BP36" i="18"/>
  <c r="BR35" i="18"/>
  <c r="BQ35" i="18"/>
  <c r="B40" i="3"/>
  <c r="BP35" i="18"/>
  <c r="BR34" i="18"/>
  <c r="C39" i="3" s="1"/>
  <c r="BQ34" i="18"/>
  <c r="BP34" i="18"/>
  <c r="D39" i="3" s="1"/>
  <c r="BR33" i="18"/>
  <c r="C38" i="3" s="1"/>
  <c r="BQ33" i="18"/>
  <c r="BP33" i="18"/>
  <c r="D38" i="3" s="1"/>
  <c r="BR32" i="18"/>
  <c r="BQ32" i="18"/>
  <c r="B37" i="3" s="1"/>
  <c r="BP32" i="18"/>
  <c r="BR31" i="18"/>
  <c r="BQ31" i="18"/>
  <c r="B36" i="3"/>
  <c r="BP31" i="18"/>
  <c r="BR30" i="18"/>
  <c r="BQ30" i="18"/>
  <c r="BP30" i="18"/>
  <c r="BR29" i="18"/>
  <c r="BQ29" i="18"/>
  <c r="B34" i="3" s="1"/>
  <c r="BP29" i="18"/>
  <c r="BR28" i="18"/>
  <c r="C33" i="3" s="1"/>
  <c r="BQ28" i="18"/>
  <c r="BP28" i="18"/>
  <c r="D33" i="3" s="1"/>
  <c r="BR27" i="18"/>
  <c r="BQ27" i="18"/>
  <c r="B32" i="3" s="1"/>
  <c r="BP27" i="18"/>
  <c r="BR26" i="18"/>
  <c r="BQ26" i="18"/>
  <c r="B31" i="3" s="1"/>
  <c r="BP26" i="18"/>
  <c r="BR25" i="18"/>
  <c r="BQ25" i="18"/>
  <c r="BP25" i="18"/>
  <c r="D30" i="3" s="1"/>
  <c r="BR24" i="18"/>
  <c r="BQ24" i="18"/>
  <c r="BP24" i="18"/>
  <c r="D29" i="3"/>
  <c r="BR23" i="18"/>
  <c r="BQ23" i="18"/>
  <c r="B28" i="3" s="1"/>
  <c r="BP23" i="18"/>
  <c r="BR22" i="18"/>
  <c r="C27" i="3" s="1"/>
  <c r="BQ22" i="18"/>
  <c r="BP22" i="18"/>
  <c r="D27" i="3" s="1"/>
  <c r="BR21" i="18"/>
  <c r="C26" i="3" s="1"/>
  <c r="BQ21" i="18"/>
  <c r="BP21" i="18"/>
  <c r="BR20" i="18"/>
  <c r="C25" i="3"/>
  <c r="BQ20" i="18"/>
  <c r="BP20" i="18"/>
  <c r="D25" i="3" s="1"/>
  <c r="BR19" i="18"/>
  <c r="C24" i="3" s="1"/>
  <c r="BQ19" i="18"/>
  <c r="BP19" i="18"/>
  <c r="D24" i="3" s="1"/>
  <c r="BR18" i="18"/>
  <c r="C23" i="3"/>
  <c r="BQ18" i="18"/>
  <c r="BP18" i="18"/>
  <c r="D23" i="3" s="1"/>
  <c r="BR17" i="18"/>
  <c r="BQ17" i="18"/>
  <c r="BP17" i="18"/>
  <c r="BR16" i="18"/>
  <c r="BQ16" i="18"/>
  <c r="B21" i="3" s="1"/>
  <c r="BP16" i="18"/>
  <c r="BR15" i="18"/>
  <c r="C18" i="3" s="1"/>
  <c r="BQ15" i="18"/>
  <c r="BP15" i="18"/>
  <c r="D18" i="3" s="1"/>
  <c r="BR14" i="18"/>
  <c r="BQ14" i="18"/>
  <c r="BP14" i="18"/>
  <c r="BR13" i="18"/>
  <c r="C16" i="3" s="1"/>
  <c r="BQ13" i="18"/>
  <c r="BP13" i="18"/>
  <c r="BR12" i="18"/>
  <c r="C15" i="3"/>
  <c r="BQ12" i="18"/>
  <c r="BP12" i="18"/>
  <c r="BR11" i="18"/>
  <c r="BQ11" i="18"/>
  <c r="B14" i="3" s="1"/>
  <c r="BP11" i="18"/>
  <c r="BR10" i="18"/>
  <c r="BQ10" i="18"/>
  <c r="BP10" i="18"/>
  <c r="D13" i="3" s="1"/>
  <c r="BR9" i="18"/>
  <c r="BQ9" i="18"/>
  <c r="B12" i="3" s="1"/>
  <c r="BP9" i="18"/>
  <c r="BR8" i="18"/>
  <c r="C11" i="3" s="1"/>
  <c r="BQ8" i="18"/>
  <c r="BP8" i="18"/>
  <c r="BR7" i="18"/>
  <c r="C10" i="3" s="1"/>
  <c r="BQ7" i="18"/>
  <c r="BP7" i="18"/>
  <c r="BR6" i="18"/>
  <c r="BQ6" i="18"/>
  <c r="B9" i="3" s="1"/>
  <c r="BP6" i="18"/>
  <c r="BR5" i="18"/>
  <c r="C8" i="3" s="1"/>
  <c r="BQ5" i="18"/>
  <c r="BP5" i="18"/>
  <c r="D8" i="3" s="1"/>
  <c r="BR4" i="18"/>
  <c r="C7" i="3"/>
  <c r="BQ4" i="18"/>
  <c r="BP4" i="18"/>
  <c r="D7" i="3" s="1"/>
  <c r="BR3" i="18"/>
  <c r="BQ3" i="18"/>
  <c r="B6" i="3" s="1"/>
  <c r="BP3" i="18"/>
  <c r="G2" i="18"/>
  <c r="CA2" i="18" s="1"/>
  <c r="CB2" i="18" s="1"/>
  <c r="Q91" i="66"/>
  <c r="P91" i="66"/>
  <c r="O91" i="66"/>
  <c r="Q80" i="66"/>
  <c r="P80" i="66"/>
  <c r="O80" i="66"/>
  <c r="P80" i="64"/>
  <c r="O80" i="64"/>
  <c r="D91" i="39"/>
  <c r="D90" i="39"/>
  <c r="D89" i="39"/>
  <c r="D88" i="39"/>
  <c r="D87" i="39"/>
  <c r="E86" i="39"/>
  <c r="D86" i="39"/>
  <c r="D85" i="39"/>
  <c r="D84" i="39"/>
  <c r="D83" i="39"/>
  <c r="D82" i="39"/>
  <c r="D81" i="39"/>
  <c r="D80" i="39"/>
  <c r="D79" i="39"/>
  <c r="D78" i="39"/>
  <c r="D77" i="39"/>
  <c r="D76" i="39"/>
  <c r="D75" i="39"/>
  <c r="D74" i="39"/>
  <c r="D73" i="39"/>
  <c r="D72" i="39"/>
  <c r="D71" i="39"/>
  <c r="D70" i="39"/>
  <c r="E69" i="39"/>
  <c r="D69" i="39"/>
  <c r="D68" i="39"/>
  <c r="D67" i="39"/>
  <c r="D66" i="39"/>
  <c r="D65" i="39"/>
  <c r="D64" i="39"/>
  <c r="D63" i="39"/>
  <c r="D62" i="39"/>
  <c r="D61" i="39"/>
  <c r="D60" i="39"/>
  <c r="D59" i="39"/>
  <c r="D58" i="39"/>
  <c r="D57" i="39"/>
  <c r="D56" i="39"/>
  <c r="D55" i="39"/>
  <c r="D54" i="39"/>
  <c r="D53" i="39"/>
  <c r="E52" i="39"/>
  <c r="D52" i="39"/>
  <c r="D51" i="39"/>
  <c r="D50" i="39"/>
  <c r="D49" i="39"/>
  <c r="D48" i="39"/>
  <c r="D47" i="39"/>
  <c r="D17" i="24"/>
  <c r="D91" i="24"/>
  <c r="D90" i="24"/>
  <c r="D89" i="24"/>
  <c r="D88" i="24"/>
  <c r="D87" i="24"/>
  <c r="E86" i="24"/>
  <c r="D86" i="24"/>
  <c r="D85" i="24"/>
  <c r="D84" i="24"/>
  <c r="D83" i="24"/>
  <c r="D82" i="24"/>
  <c r="D81" i="24"/>
  <c r="D80" i="24"/>
  <c r="D79" i="24"/>
  <c r="D78" i="24"/>
  <c r="D77" i="24"/>
  <c r="D76" i="24"/>
  <c r="D75" i="24"/>
  <c r="D74" i="24"/>
  <c r="D73" i="24"/>
  <c r="D72" i="24"/>
  <c r="D71" i="24"/>
  <c r="D70" i="24"/>
  <c r="E69" i="24"/>
  <c r="D69" i="24"/>
  <c r="D68" i="24"/>
  <c r="D67" i="24"/>
  <c r="D66" i="24"/>
  <c r="D65" i="24"/>
  <c r="D64" i="24"/>
  <c r="D63" i="24"/>
  <c r="D62" i="24"/>
  <c r="D61" i="24"/>
  <c r="D60" i="24"/>
  <c r="D59" i="24"/>
  <c r="D58" i="24"/>
  <c r="D57" i="24"/>
  <c r="D56" i="24"/>
  <c r="D55" i="24"/>
  <c r="D54" i="24"/>
  <c r="D53" i="24"/>
  <c r="E52" i="24"/>
  <c r="D52" i="24"/>
  <c r="D51" i="24"/>
  <c r="D50" i="24"/>
  <c r="D49" i="24"/>
  <c r="D48" i="24"/>
  <c r="D47" i="24"/>
  <c r="D91" i="27"/>
  <c r="D90" i="27"/>
  <c r="D89" i="27"/>
  <c r="D88" i="27"/>
  <c r="D87" i="27"/>
  <c r="E86" i="27"/>
  <c r="D86" i="27"/>
  <c r="D85" i="27"/>
  <c r="D84" i="27"/>
  <c r="D83" i="27"/>
  <c r="D82" i="27"/>
  <c r="D81" i="27"/>
  <c r="D80" i="27"/>
  <c r="D79" i="27"/>
  <c r="D78" i="27"/>
  <c r="D77" i="27"/>
  <c r="D76" i="27"/>
  <c r="D75" i="27"/>
  <c r="D74" i="27"/>
  <c r="D73" i="27"/>
  <c r="D72" i="27"/>
  <c r="D71" i="27"/>
  <c r="D70" i="27"/>
  <c r="E69" i="27"/>
  <c r="D69" i="27"/>
  <c r="D68" i="27"/>
  <c r="D67" i="27"/>
  <c r="D66" i="27"/>
  <c r="D65" i="27"/>
  <c r="D64" i="27"/>
  <c r="D63" i="27"/>
  <c r="D62" i="27"/>
  <c r="D61" i="27"/>
  <c r="D60" i="27"/>
  <c r="D59" i="27"/>
  <c r="D58" i="27"/>
  <c r="D57" i="27"/>
  <c r="D56" i="27"/>
  <c r="D55" i="27"/>
  <c r="D54" i="27"/>
  <c r="D53" i="27"/>
  <c r="E52" i="27"/>
  <c r="D52" i="27"/>
  <c r="D51" i="27"/>
  <c r="D50" i="27"/>
  <c r="D49" i="27"/>
  <c r="D48" i="27"/>
  <c r="D47" i="27"/>
  <c r="D47" i="22"/>
  <c r="D48" i="22"/>
  <c r="D49" i="22"/>
  <c r="D50" i="22"/>
  <c r="E50" i="22"/>
  <c r="D51" i="22"/>
  <c r="D52" i="22"/>
  <c r="E52" i="22"/>
  <c r="D53" i="22"/>
  <c r="D54" i="22"/>
  <c r="D55" i="22"/>
  <c r="D56" i="22"/>
  <c r="E56" i="22"/>
  <c r="D57" i="22"/>
  <c r="D58" i="22"/>
  <c r="D59" i="22"/>
  <c r="D60" i="22"/>
  <c r="D61" i="22"/>
  <c r="D62" i="22"/>
  <c r="D63" i="22"/>
  <c r="D64" i="22"/>
  <c r="E64" i="22"/>
  <c r="D65" i="22"/>
  <c r="D66" i="22"/>
  <c r="D67" i="22"/>
  <c r="D68" i="22"/>
  <c r="D69" i="22"/>
  <c r="E69" i="22"/>
  <c r="D70" i="22"/>
  <c r="D71" i="22"/>
  <c r="D72" i="22"/>
  <c r="D73" i="22"/>
  <c r="D74" i="22"/>
  <c r="E74" i="22"/>
  <c r="D75" i="22"/>
  <c r="D76" i="22"/>
  <c r="D77" i="22"/>
  <c r="D78" i="22"/>
  <c r="D79" i="22"/>
  <c r="D80" i="22"/>
  <c r="D81" i="22"/>
  <c r="D82" i="22"/>
  <c r="D83" i="22"/>
  <c r="D84" i="22"/>
  <c r="E84" i="22"/>
  <c r="D85" i="22"/>
  <c r="D86" i="22"/>
  <c r="E86" i="22"/>
  <c r="D87" i="22"/>
  <c r="D88" i="22"/>
  <c r="D89" i="22"/>
  <c r="D90" i="22"/>
  <c r="D91" i="22"/>
  <c r="BP91" i="20"/>
  <c r="BR91" i="20"/>
  <c r="BQ91" i="20"/>
  <c r="BP90" i="20"/>
  <c r="BR90" i="20"/>
  <c r="BQ90" i="20"/>
  <c r="BP89" i="20"/>
  <c r="BR89" i="20"/>
  <c r="BQ89" i="20"/>
  <c r="BP45" i="20"/>
  <c r="BR45" i="20"/>
  <c r="BQ45" i="20"/>
  <c r="BP88" i="20"/>
  <c r="BR88" i="20"/>
  <c r="BQ88" i="20"/>
  <c r="BP44" i="20"/>
  <c r="BR44" i="20"/>
  <c r="BQ44" i="20"/>
  <c r="BP87" i="20"/>
  <c r="BR87" i="20"/>
  <c r="BQ87" i="20"/>
  <c r="BP43" i="20"/>
  <c r="BR43" i="20"/>
  <c r="BQ43" i="20"/>
  <c r="BP86" i="20"/>
  <c r="BR86" i="20"/>
  <c r="BQ86" i="20"/>
  <c r="BP42" i="20"/>
  <c r="BR42" i="20"/>
  <c r="BQ42" i="20"/>
  <c r="BP85" i="20"/>
  <c r="BR85" i="20"/>
  <c r="BQ85" i="20"/>
  <c r="BP41" i="20"/>
  <c r="BR41" i="20"/>
  <c r="BQ41" i="20"/>
  <c r="BP84" i="20"/>
  <c r="BR84" i="20"/>
  <c r="BQ84" i="20"/>
  <c r="BP40" i="20"/>
  <c r="BR40" i="20"/>
  <c r="BQ40" i="20"/>
  <c r="BP83" i="20"/>
  <c r="BR83" i="20"/>
  <c r="BQ83" i="20"/>
  <c r="BP39" i="20"/>
  <c r="BR39" i="20"/>
  <c r="BQ39" i="20"/>
  <c r="BP82" i="20"/>
  <c r="BR82" i="20"/>
  <c r="BQ82" i="20"/>
  <c r="BP38" i="20"/>
  <c r="BR38" i="20"/>
  <c r="BQ38" i="20"/>
  <c r="BP37" i="20"/>
  <c r="BR37" i="20"/>
  <c r="BQ37" i="20"/>
  <c r="BP36" i="20"/>
  <c r="BR36" i="20"/>
  <c r="BQ36" i="20"/>
  <c r="BP81" i="20"/>
  <c r="BR81" i="20"/>
  <c r="BQ81" i="20"/>
  <c r="BP35" i="20"/>
  <c r="BR35" i="20"/>
  <c r="BQ35" i="20"/>
  <c r="BP80" i="20"/>
  <c r="BR80" i="20"/>
  <c r="BQ80" i="20"/>
  <c r="BP34" i="20"/>
  <c r="BR34" i="20"/>
  <c r="BQ34" i="20"/>
  <c r="BP79" i="20"/>
  <c r="BR79" i="20"/>
  <c r="BQ79" i="20"/>
  <c r="BP33" i="20"/>
  <c r="BR33" i="20"/>
  <c r="BQ33" i="20"/>
  <c r="BP78" i="20"/>
  <c r="BR78" i="20"/>
  <c r="BQ78" i="20"/>
  <c r="BP32" i="20"/>
  <c r="BR32" i="20"/>
  <c r="BQ32" i="20"/>
  <c r="BP77" i="20"/>
  <c r="BR77" i="20"/>
  <c r="BQ77" i="20"/>
  <c r="BP31" i="20"/>
  <c r="BR31" i="20"/>
  <c r="BQ31" i="20"/>
  <c r="BP76" i="20"/>
  <c r="BR76" i="20"/>
  <c r="BQ76" i="20"/>
  <c r="BP30" i="20"/>
  <c r="BR30" i="20"/>
  <c r="BQ30" i="20"/>
  <c r="BP75" i="20"/>
  <c r="BR75" i="20"/>
  <c r="BQ75" i="20"/>
  <c r="BP29" i="20"/>
  <c r="BR29" i="20"/>
  <c r="BQ29" i="20"/>
  <c r="BP74" i="20"/>
  <c r="BR74" i="20"/>
  <c r="BQ74" i="20"/>
  <c r="BP28" i="20"/>
  <c r="BR28" i="20"/>
  <c r="BQ28" i="20"/>
  <c r="BP73" i="20"/>
  <c r="BR73" i="20"/>
  <c r="BQ73" i="20"/>
  <c r="BP27" i="20"/>
  <c r="BR27" i="20"/>
  <c r="BQ27" i="20"/>
  <c r="BP72" i="20"/>
  <c r="BR72" i="20"/>
  <c r="BQ72" i="20"/>
  <c r="BP26" i="20"/>
  <c r="BR26" i="20"/>
  <c r="BQ26" i="20"/>
  <c r="BP71" i="20"/>
  <c r="BR71" i="20"/>
  <c r="BQ71" i="20"/>
  <c r="BP25" i="20"/>
  <c r="BR25" i="20"/>
  <c r="BQ25" i="20"/>
  <c r="BP70" i="20"/>
  <c r="BR70" i="20"/>
  <c r="BQ70" i="20"/>
  <c r="BP24" i="20"/>
  <c r="BR24" i="20"/>
  <c r="BQ24" i="20"/>
  <c r="BP69" i="20"/>
  <c r="BR69" i="20"/>
  <c r="BQ69" i="20"/>
  <c r="BP23" i="20"/>
  <c r="BR23" i="20"/>
  <c r="BQ23" i="20"/>
  <c r="BP68" i="20"/>
  <c r="BR68" i="20"/>
  <c r="BQ68" i="20"/>
  <c r="BP22" i="20"/>
  <c r="BR22" i="20"/>
  <c r="BQ22" i="20"/>
  <c r="BP67" i="20"/>
  <c r="BR67" i="20"/>
  <c r="BQ67" i="20"/>
  <c r="BP21" i="20"/>
  <c r="BR21" i="20"/>
  <c r="BQ21" i="20"/>
  <c r="BP66" i="20"/>
  <c r="BR66" i="20"/>
  <c r="BQ66" i="20"/>
  <c r="BP20" i="20"/>
  <c r="BR20" i="20"/>
  <c r="BQ20" i="20"/>
  <c r="BP65" i="20"/>
  <c r="BR65" i="20"/>
  <c r="BQ65" i="20"/>
  <c r="BP19" i="20"/>
  <c r="BR19" i="20"/>
  <c r="BQ19" i="20"/>
  <c r="BP64" i="20"/>
  <c r="BR64" i="20"/>
  <c r="BQ64" i="20"/>
  <c r="BP18" i="20"/>
  <c r="BR18" i="20"/>
  <c r="BQ18" i="20"/>
  <c r="BP63" i="20"/>
  <c r="BR63" i="20"/>
  <c r="BQ63" i="20"/>
  <c r="BP62" i="20"/>
  <c r="BR62" i="20"/>
  <c r="BQ62" i="20"/>
  <c r="BP16" i="20"/>
  <c r="BR16" i="20"/>
  <c r="BQ16" i="20"/>
  <c r="BP61" i="20"/>
  <c r="BR61" i="20"/>
  <c r="BQ61" i="20"/>
  <c r="BP60" i="20"/>
  <c r="BR60" i="20"/>
  <c r="BQ60" i="20"/>
  <c r="BP59" i="20"/>
  <c r="BR59" i="20"/>
  <c r="BQ59" i="20"/>
  <c r="BP15" i="20"/>
  <c r="BR15" i="20"/>
  <c r="BQ15" i="20"/>
  <c r="BP58" i="20"/>
  <c r="BR58" i="20"/>
  <c r="BQ58" i="20"/>
  <c r="BP14" i="20"/>
  <c r="BR14" i="20"/>
  <c r="BQ14" i="20"/>
  <c r="BP57" i="20"/>
  <c r="BR57" i="20"/>
  <c r="BQ57" i="20"/>
  <c r="BP13" i="20"/>
  <c r="BR13" i="20"/>
  <c r="BQ13" i="20"/>
  <c r="BP56" i="20"/>
  <c r="BR56" i="20"/>
  <c r="BQ56" i="20"/>
  <c r="BP12" i="20"/>
  <c r="BR12" i="20"/>
  <c r="BQ12" i="20"/>
  <c r="BP55" i="20"/>
  <c r="BR55" i="20"/>
  <c r="BQ55" i="20"/>
  <c r="BP11" i="20"/>
  <c r="BR11" i="20"/>
  <c r="BQ11" i="20"/>
  <c r="BP54" i="20"/>
  <c r="BR54" i="20"/>
  <c r="BQ54" i="20"/>
  <c r="BP10" i="20"/>
  <c r="BR10" i="20"/>
  <c r="BQ10" i="20"/>
  <c r="BP53" i="20"/>
  <c r="BR53" i="20"/>
  <c r="BQ53" i="20"/>
  <c r="BP9" i="20"/>
  <c r="BR9" i="20"/>
  <c r="BQ9" i="20"/>
  <c r="BP52" i="20"/>
  <c r="BR52" i="20"/>
  <c r="BQ52" i="20"/>
  <c r="BP8" i="20"/>
  <c r="BR8" i="20"/>
  <c r="BQ8" i="20"/>
  <c r="BP51" i="20"/>
  <c r="BR51" i="20"/>
  <c r="BQ51" i="20"/>
  <c r="BP7" i="20"/>
  <c r="BR7" i="20"/>
  <c r="BQ7" i="20"/>
  <c r="BP50" i="20"/>
  <c r="BR50" i="20"/>
  <c r="BQ50" i="20"/>
  <c r="BP6" i="20"/>
  <c r="BR6" i="20"/>
  <c r="BQ6" i="20"/>
  <c r="BP49" i="20"/>
  <c r="BR49" i="20"/>
  <c r="BQ49" i="20"/>
  <c r="BP5" i="20"/>
  <c r="BR5" i="20"/>
  <c r="BQ5" i="20"/>
  <c r="BP48" i="20"/>
  <c r="BR48" i="20"/>
  <c r="BQ48" i="20"/>
  <c r="BP4" i="20"/>
  <c r="BR4" i="20"/>
  <c r="BQ4" i="20"/>
  <c r="BP47" i="20"/>
  <c r="BR47" i="20"/>
  <c r="BQ47" i="20"/>
  <c r="BP3" i="20"/>
  <c r="BR3" i="20"/>
  <c r="BQ3" i="20"/>
  <c r="BP46" i="20"/>
  <c r="BR46" i="20"/>
  <c r="BQ46" i="20"/>
  <c r="G2" i="20"/>
  <c r="D47" i="58"/>
  <c r="D48" i="58"/>
  <c r="D49" i="58"/>
  <c r="D50" i="58"/>
  <c r="E50" i="58"/>
  <c r="D51" i="58"/>
  <c r="D52" i="58"/>
  <c r="E52" i="58"/>
  <c r="D53" i="58"/>
  <c r="D54" i="58"/>
  <c r="D55" i="58"/>
  <c r="D56" i="58"/>
  <c r="E56" i="58"/>
  <c r="D57" i="58"/>
  <c r="D58" i="58"/>
  <c r="E58" i="58"/>
  <c r="D59" i="58"/>
  <c r="D60" i="58"/>
  <c r="D61" i="58"/>
  <c r="D62" i="58"/>
  <c r="D63" i="58"/>
  <c r="D64" i="58"/>
  <c r="D65" i="58"/>
  <c r="D66" i="58"/>
  <c r="D67" i="58"/>
  <c r="D68" i="58"/>
  <c r="D69" i="58"/>
  <c r="E69" i="58"/>
  <c r="D70" i="58"/>
  <c r="D71" i="58"/>
  <c r="D72" i="58"/>
  <c r="E72" i="58"/>
  <c r="D73" i="58"/>
  <c r="D74" i="58"/>
  <c r="E74" i="58"/>
  <c r="D75" i="58"/>
  <c r="D76" i="58"/>
  <c r="D77" i="58"/>
  <c r="D78" i="58"/>
  <c r="D79" i="58"/>
  <c r="D80" i="58"/>
  <c r="D81" i="58"/>
  <c r="D82" i="58"/>
  <c r="D83" i="58"/>
  <c r="D84" i="58"/>
  <c r="D85" i="58"/>
  <c r="D86" i="58"/>
  <c r="E86" i="58"/>
  <c r="D87" i="58"/>
  <c r="D88" i="58"/>
  <c r="D89" i="58"/>
  <c r="D90" i="58"/>
  <c r="D91" i="58"/>
  <c r="E91" i="58"/>
  <c r="D17" i="19"/>
  <c r="D91" i="19"/>
  <c r="D90" i="19"/>
  <c r="D89" i="19"/>
  <c r="D88" i="19"/>
  <c r="D87" i="19"/>
  <c r="E86" i="19"/>
  <c r="D86" i="19"/>
  <c r="D85" i="19"/>
  <c r="D84" i="19"/>
  <c r="D83" i="19"/>
  <c r="D82" i="19"/>
  <c r="D81" i="19"/>
  <c r="D80" i="19"/>
  <c r="D79" i="19"/>
  <c r="D78" i="19"/>
  <c r="D77" i="19"/>
  <c r="D76" i="19"/>
  <c r="D75" i="19"/>
  <c r="D74" i="19"/>
  <c r="D73" i="19"/>
  <c r="D72" i="19"/>
  <c r="D71" i="19"/>
  <c r="D70" i="19"/>
  <c r="E69" i="19"/>
  <c r="D69" i="19"/>
  <c r="D68" i="19"/>
  <c r="D67" i="19"/>
  <c r="D66" i="19"/>
  <c r="D65" i="19"/>
  <c r="D64" i="19"/>
  <c r="D63" i="19"/>
  <c r="D62" i="19"/>
  <c r="D61" i="19"/>
  <c r="D60" i="19"/>
  <c r="D59" i="19"/>
  <c r="D58" i="19"/>
  <c r="D57" i="19"/>
  <c r="D56" i="19"/>
  <c r="D55" i="19"/>
  <c r="D54" i="19"/>
  <c r="D53" i="19"/>
  <c r="E52" i="19"/>
  <c r="D52" i="19"/>
  <c r="D51" i="19"/>
  <c r="D50" i="19"/>
  <c r="D49" i="19"/>
  <c r="D48" i="19"/>
  <c r="D47" i="19"/>
  <c r="D21" i="3"/>
  <c r="D26" i="3"/>
  <c r="D28" i="3"/>
  <c r="D31" i="3"/>
  <c r="D32" i="3"/>
  <c r="D34" i="3"/>
  <c r="D36" i="3"/>
  <c r="D37" i="3"/>
  <c r="D40" i="3"/>
  <c r="D41" i="3"/>
  <c r="D42" i="3"/>
  <c r="D45" i="3"/>
  <c r="D46" i="3"/>
  <c r="D50" i="3"/>
  <c r="D43" i="3"/>
  <c r="D35" i="3"/>
  <c r="C21" i="3"/>
  <c r="C28" i="3"/>
  <c r="C30" i="3"/>
  <c r="C31" i="3"/>
  <c r="C32" i="3"/>
  <c r="C34" i="3"/>
  <c r="C29" i="3"/>
  <c r="C36" i="3"/>
  <c r="C37" i="3"/>
  <c r="C40" i="3"/>
  <c r="C41" i="3"/>
  <c r="C42" i="3"/>
  <c r="C46" i="3"/>
  <c r="C48" i="3"/>
  <c r="C49" i="3"/>
  <c r="C50" i="3"/>
  <c r="C35" i="3"/>
  <c r="C43" i="3"/>
  <c r="C47" i="3"/>
  <c r="B23" i="3"/>
  <c r="B24" i="3"/>
  <c r="B25" i="3"/>
  <c r="B26" i="3"/>
  <c r="B27" i="3"/>
  <c r="B30" i="3"/>
  <c r="B33" i="3"/>
  <c r="B29" i="3"/>
  <c r="B38" i="3"/>
  <c r="B39" i="3"/>
  <c r="B41" i="3"/>
  <c r="B42" i="3"/>
  <c r="B44" i="3"/>
  <c r="B46" i="3"/>
  <c r="B49" i="3"/>
  <c r="B50" i="3"/>
  <c r="B35" i="3"/>
  <c r="I43" i="3"/>
  <c r="I44" i="3"/>
  <c r="I45" i="3"/>
  <c r="I46" i="3"/>
  <c r="I47" i="3"/>
  <c r="I51" i="3"/>
  <c r="I52" i="3"/>
  <c r="H43" i="3"/>
  <c r="H44" i="3"/>
  <c r="H47" i="3"/>
  <c r="H48" i="3"/>
  <c r="H50" i="3"/>
  <c r="H51" i="3"/>
  <c r="H52" i="3"/>
  <c r="G45" i="3"/>
  <c r="G46" i="3"/>
  <c r="G47" i="3"/>
  <c r="G49" i="3"/>
  <c r="G50" i="3"/>
  <c r="I18" i="3"/>
  <c r="I20" i="3"/>
  <c r="I22" i="3"/>
  <c r="I23" i="3"/>
  <c r="I26" i="3"/>
  <c r="I27" i="3"/>
  <c r="I28" i="3"/>
  <c r="I31" i="3"/>
  <c r="I32" i="3"/>
  <c r="I34" i="3"/>
  <c r="I36" i="3"/>
  <c r="I38" i="3"/>
  <c r="I39" i="3"/>
  <c r="I6" i="3"/>
  <c r="I7" i="3"/>
  <c r="I10" i="3"/>
  <c r="I11" i="3"/>
  <c r="I12" i="3"/>
  <c r="I15" i="3"/>
  <c r="I16" i="3"/>
  <c r="H18" i="3"/>
  <c r="H19" i="3"/>
  <c r="H20" i="3"/>
  <c r="H21" i="3"/>
  <c r="H23" i="3"/>
  <c r="H24" i="3"/>
  <c r="H25" i="3"/>
  <c r="H26" i="3"/>
  <c r="H28" i="3"/>
  <c r="H29" i="3"/>
  <c r="H30" i="3"/>
  <c r="H31" i="3"/>
  <c r="H32" i="3"/>
  <c r="H34" i="3"/>
  <c r="H35" i="3"/>
  <c r="H36" i="3"/>
  <c r="H37" i="3"/>
  <c r="H39" i="3"/>
  <c r="H40" i="3"/>
  <c r="H5" i="3"/>
  <c r="H7" i="3"/>
  <c r="H8" i="3"/>
  <c r="H10" i="3"/>
  <c r="H12" i="3"/>
  <c r="H13" i="3"/>
  <c r="H14" i="3"/>
  <c r="H15" i="3"/>
  <c r="H16" i="3"/>
  <c r="G17" i="3"/>
  <c r="G18" i="3"/>
  <c r="G19" i="3"/>
  <c r="G22" i="3"/>
  <c r="G23" i="3"/>
  <c r="G24" i="3"/>
  <c r="G25" i="3"/>
  <c r="G27" i="3"/>
  <c r="G28" i="3"/>
  <c r="G29" i="3"/>
  <c r="G30" i="3"/>
  <c r="G31" i="3"/>
  <c r="G32" i="3"/>
  <c r="G33" i="3"/>
  <c r="G34" i="3"/>
  <c r="G35" i="3"/>
  <c r="G38" i="3"/>
  <c r="G39" i="3"/>
  <c r="G40" i="3"/>
  <c r="G6" i="3"/>
  <c r="G7" i="3"/>
  <c r="G8" i="3"/>
  <c r="G9" i="3"/>
  <c r="G11" i="3"/>
  <c r="G13" i="3"/>
  <c r="G14" i="3"/>
  <c r="G15" i="3"/>
  <c r="G16" i="3"/>
  <c r="F49" i="3"/>
  <c r="F50" i="3"/>
  <c r="F51" i="3"/>
  <c r="F52" i="3"/>
  <c r="F34" i="3"/>
  <c r="F35" i="3"/>
  <c r="F36" i="3"/>
  <c r="F37" i="3"/>
  <c r="F38" i="3"/>
  <c r="F39" i="3"/>
  <c r="F40" i="3"/>
  <c r="F43" i="3"/>
  <c r="F44" i="3"/>
  <c r="F45" i="3"/>
  <c r="F46" i="3"/>
  <c r="F47" i="3"/>
  <c r="F48" i="3"/>
  <c r="F28" i="3"/>
  <c r="F29" i="3"/>
  <c r="F30" i="3"/>
  <c r="F31" i="3"/>
  <c r="F32" i="3"/>
  <c r="F33" i="3"/>
  <c r="F20" i="3"/>
  <c r="F21" i="3"/>
  <c r="F22" i="3"/>
  <c r="F23" i="3"/>
  <c r="F24" i="3"/>
  <c r="F25" i="3"/>
  <c r="F26" i="3"/>
  <c r="F27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5" i="3"/>
  <c r="A48" i="3"/>
  <c r="A49" i="3"/>
  <c r="A50" i="3"/>
  <c r="A46" i="3"/>
  <c r="A47" i="3"/>
  <c r="A45" i="3"/>
  <c r="A44" i="3"/>
  <c r="A41" i="3"/>
  <c r="A42" i="3"/>
  <c r="A43" i="3"/>
  <c r="A40" i="3"/>
  <c r="A34" i="3"/>
  <c r="A35" i="3"/>
  <c r="A36" i="3"/>
  <c r="A37" i="3"/>
  <c r="A38" i="3"/>
  <c r="A39" i="3"/>
  <c r="A22" i="3"/>
  <c r="A23" i="3"/>
  <c r="A24" i="3"/>
  <c r="A25" i="3"/>
  <c r="A26" i="3"/>
  <c r="A27" i="3"/>
  <c r="A28" i="3"/>
  <c r="A29" i="3"/>
  <c r="A30" i="3"/>
  <c r="A31" i="3"/>
  <c r="A32" i="3"/>
  <c r="A33" i="3"/>
  <c r="A21" i="3"/>
  <c r="B18" i="3"/>
  <c r="A18" i="3"/>
  <c r="D17" i="3"/>
  <c r="C17" i="3"/>
  <c r="B17" i="3"/>
  <c r="A17" i="3"/>
  <c r="D16" i="3"/>
  <c r="B16" i="3"/>
  <c r="A16" i="3"/>
  <c r="D15" i="3"/>
  <c r="B15" i="3"/>
  <c r="A15" i="3"/>
  <c r="D14" i="3"/>
  <c r="C14" i="3"/>
  <c r="A14" i="3"/>
  <c r="C13" i="3"/>
  <c r="B13" i="3"/>
  <c r="A13" i="3"/>
  <c r="D12" i="3"/>
  <c r="C12" i="3"/>
  <c r="A12" i="3"/>
  <c r="D11" i="3"/>
  <c r="B11" i="3"/>
  <c r="A11" i="3"/>
  <c r="D10" i="3"/>
  <c r="B10" i="3"/>
  <c r="A10" i="3"/>
  <c r="D9" i="3"/>
  <c r="C9" i="3"/>
  <c r="A9" i="3"/>
  <c r="B8" i="3"/>
  <c r="A8" i="3"/>
  <c r="B7" i="3"/>
  <c r="A7" i="3"/>
  <c r="D6" i="3"/>
  <c r="C6" i="3"/>
  <c r="A6" i="3"/>
  <c r="A5" i="3"/>
  <c r="E45" i="17"/>
  <c r="D45" i="17"/>
  <c r="E8" i="17"/>
  <c r="D8" i="17"/>
  <c r="E77" i="17"/>
  <c r="E44" i="17"/>
  <c r="D4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E69" i="17"/>
  <c r="D70" i="17"/>
  <c r="D71" i="17"/>
  <c r="D72" i="17"/>
  <c r="D73" i="17"/>
  <c r="D74" i="17"/>
  <c r="D75" i="17"/>
  <c r="D76" i="17"/>
  <c r="D78" i="17"/>
  <c r="D79" i="17"/>
  <c r="D81" i="17"/>
  <c r="D82" i="17"/>
  <c r="D83" i="17"/>
  <c r="D84" i="17"/>
  <c r="D85" i="17"/>
  <c r="D86" i="17"/>
  <c r="E86" i="17"/>
  <c r="D87" i="17"/>
  <c r="D88" i="17"/>
  <c r="D89" i="17"/>
  <c r="D90" i="17"/>
  <c r="D91" i="17"/>
  <c r="D47" i="17"/>
  <c r="D48" i="17"/>
  <c r="D49" i="17"/>
  <c r="D50" i="17"/>
  <c r="D51" i="17"/>
  <c r="D52" i="17"/>
  <c r="E52" i="17"/>
  <c r="D53" i="17"/>
  <c r="D54" i="17"/>
  <c r="Q86" i="1"/>
  <c r="Q90" i="1"/>
  <c r="E91" i="22" s="1"/>
  <c r="Q82" i="1"/>
  <c r="E83" i="58" s="1"/>
  <c r="Q87" i="1"/>
  <c r="E88" i="22" s="1"/>
  <c r="Q81" i="1"/>
  <c r="E82" i="61" s="1"/>
  <c r="Q89" i="1"/>
  <c r="E90" i="22" s="1"/>
  <c r="Q84" i="1"/>
  <c r="E85" i="58" s="1"/>
  <c r="Q83" i="1"/>
  <c r="E84" i="58" s="1"/>
  <c r="Q88" i="1"/>
  <c r="Q71" i="1"/>
  <c r="E72" i="22" s="1"/>
  <c r="Q45" i="1"/>
  <c r="Q73" i="1"/>
  <c r="E74" i="27"/>
  <c r="Q79" i="1"/>
  <c r="Q67" i="1"/>
  <c r="E68" i="22" s="1"/>
  <c r="Q52" i="1"/>
  <c r="E53" i="58"/>
  <c r="Q76" i="1"/>
  <c r="E77" i="58" s="1"/>
  <c r="E77" i="40"/>
  <c r="Q80" i="1"/>
  <c r="Q69" i="1"/>
  <c r="Q47" i="1"/>
  <c r="E48" i="22"/>
  <c r="Q66" i="1"/>
  <c r="E67" i="58" s="1"/>
  <c r="E67" i="40"/>
  <c r="Q75" i="1"/>
  <c r="Q49" i="1"/>
  <c r="Q53" i="1"/>
  <c r="Q65" i="1"/>
  <c r="Q58" i="1"/>
  <c r="Q57" i="1"/>
  <c r="E58" i="22" s="1"/>
  <c r="E58" i="61"/>
  <c r="Q72" i="1"/>
  <c r="E73" i="58"/>
  <c r="Q61" i="1"/>
  <c r="E62" i="22" s="1"/>
  <c r="E62" i="61"/>
  <c r="Q50" i="1"/>
  <c r="E51" i="58"/>
  <c r="Q63" i="1"/>
  <c r="E64" i="58" s="1"/>
  <c r="Q54" i="1"/>
  <c r="E55" i="58" s="1"/>
  <c r="Q62" i="1"/>
  <c r="E63" i="58" s="1"/>
  <c r="Q78" i="1"/>
  <c r="Q60" i="1"/>
  <c r="E61" i="58" s="1"/>
  <c r="E61" i="22"/>
  <c r="Q74" i="1"/>
  <c r="E75" i="83" s="1"/>
  <c r="E75" i="58"/>
  <c r="Q64" i="1"/>
  <c r="E65" i="58" s="1"/>
  <c r="E65" i="40"/>
  <c r="Q70" i="1"/>
  <c r="Q56" i="1"/>
  <c r="Q48" i="1"/>
  <c r="E49" i="58" s="1"/>
  <c r="Q59" i="1"/>
  <c r="Q77" i="1"/>
  <c r="E78" i="22" s="1"/>
  <c r="Q55" i="1"/>
  <c r="Q46" i="1"/>
  <c r="Q39" i="1"/>
  <c r="Q33" i="1"/>
  <c r="Q21" i="1"/>
  <c r="Q41" i="1"/>
  <c r="E42" i="17" s="1"/>
  <c r="Q18" i="1"/>
  <c r="Q34" i="1"/>
  <c r="Q15" i="1"/>
  <c r="Q31" i="1"/>
  <c r="Q19" i="1"/>
  <c r="Q26" i="1"/>
  <c r="Q28" i="1"/>
  <c r="Q32" i="1"/>
  <c r="Q42" i="1"/>
  <c r="Q35" i="1"/>
  <c r="Q30" i="1"/>
  <c r="Q23" i="1"/>
  <c r="E24" i="17"/>
  <c r="Q43" i="1"/>
  <c r="Q36" i="1"/>
  <c r="Q25" i="1"/>
  <c r="Q38" i="1"/>
  <c r="Q20" i="1"/>
  <c r="Q17" i="1"/>
  <c r="Q27" i="1"/>
  <c r="Q37" i="1"/>
  <c r="E38" i="17" s="1"/>
  <c r="Q16" i="1"/>
  <c r="Q22" i="1"/>
  <c r="Q24" i="1"/>
  <c r="Q40" i="1"/>
  <c r="E41" i="83" s="1"/>
  <c r="Q29" i="1"/>
  <c r="E30" i="17"/>
  <c r="Q13" i="1"/>
  <c r="E14" i="17"/>
  <c r="Q9" i="1"/>
  <c r="Q5" i="1"/>
  <c r="Q11" i="1"/>
  <c r="Q1" i="1"/>
  <c r="E2" i="84" s="1"/>
  <c r="Q12" i="1"/>
  <c r="Q10" i="1"/>
  <c r="Q8" i="1"/>
  <c r="Q4" i="1"/>
  <c r="E5" i="83" s="1"/>
  <c r="Q2" i="1"/>
  <c r="Q14" i="1"/>
  <c r="Q3" i="1"/>
  <c r="Q6" i="1"/>
  <c r="E7" i="83" s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L1" i="1"/>
  <c r="Z2" i="75"/>
  <c r="Z3" i="75"/>
  <c r="AL9" i="75"/>
  <c r="AL10" i="75"/>
  <c r="AL11" i="75" s="1"/>
  <c r="AL12" i="75"/>
  <c r="AL13" i="75" s="1"/>
  <c r="AL14" i="75" s="1"/>
  <c r="AL15" i="75" s="1"/>
  <c r="AL16" i="75" s="1"/>
  <c r="AL17" i="75" s="1"/>
  <c r="AL18" i="75" s="1"/>
  <c r="AL19" i="75" s="1"/>
  <c r="AL20" i="75" s="1"/>
  <c r="AL21" i="75" s="1"/>
  <c r="AL22" i="75" s="1"/>
  <c r="AL23" i="75" s="1"/>
  <c r="AL24" i="75" s="1"/>
  <c r="AL25" i="75" s="1"/>
  <c r="AL26" i="75" s="1"/>
  <c r="AL27" i="75" s="1"/>
  <c r="AL28" i="75" s="1"/>
  <c r="AL29" i="75" s="1"/>
  <c r="AL30" i="75" s="1"/>
  <c r="AL31" i="75" s="1"/>
  <c r="AL32" i="75" s="1"/>
  <c r="AL33" i="75" s="1"/>
  <c r="AL34" i="75" s="1"/>
  <c r="AL35" i="75" s="1"/>
  <c r="AL36" i="75" s="1"/>
  <c r="AL37" i="75" s="1"/>
  <c r="AL38" i="75" s="1"/>
  <c r="AL39" i="75" s="1"/>
  <c r="AL40" i="75" s="1"/>
  <c r="AL41" i="75" s="1"/>
  <c r="AL42" i="75" s="1"/>
  <c r="AL43" i="75" s="1"/>
  <c r="AL44" i="75" s="1"/>
  <c r="AL45" i="75" s="1"/>
  <c r="AL46" i="75" s="1"/>
  <c r="AL47" i="75" s="1"/>
  <c r="AL48" i="75" s="1"/>
  <c r="AL49" i="75" s="1"/>
  <c r="AL50" i="75" s="1"/>
  <c r="AL51" i="75" s="1"/>
  <c r="AL52" i="75" s="1"/>
  <c r="AL53" i="75" s="1"/>
  <c r="AL54" i="75" s="1"/>
  <c r="AL55" i="75" s="1"/>
  <c r="AL56" i="75" s="1"/>
  <c r="AL57" i="75" s="1"/>
  <c r="AL58" i="75" s="1"/>
  <c r="AL59" i="75" s="1"/>
  <c r="AL60" i="75" s="1"/>
  <c r="AL61" i="75" s="1"/>
  <c r="AL62" i="75" s="1"/>
  <c r="AL63" i="75" s="1"/>
  <c r="AL64" i="75" s="1"/>
  <c r="AL65" i="75" s="1"/>
  <c r="AL66" i="75" s="1"/>
  <c r="AL67" i="75" s="1"/>
  <c r="AL68" i="75" s="1"/>
  <c r="AL69" i="75" s="1"/>
  <c r="AL70" i="75" s="1"/>
  <c r="AL71" i="75" s="1"/>
  <c r="AL72" i="75" s="1"/>
  <c r="AL73" i="75" s="1"/>
  <c r="AL74" i="75" s="1"/>
  <c r="AL75" i="75" s="1"/>
  <c r="AL76" i="75" s="1"/>
  <c r="AL77" i="75" s="1"/>
  <c r="AL78" i="75" s="1"/>
  <c r="AL79" i="75" s="1"/>
  <c r="AL80" i="75" s="1"/>
  <c r="AL81" i="75" s="1"/>
  <c r="AL82" i="75" s="1"/>
  <c r="AL83" i="75" s="1"/>
  <c r="AL84" i="75" s="1"/>
  <c r="AL85" i="75" s="1"/>
  <c r="AL86" i="75" s="1"/>
  <c r="AL87" i="75" s="1"/>
  <c r="AF9" i="75"/>
  <c r="AF10" i="75" s="1"/>
  <c r="AF11" i="75" s="1"/>
  <c r="AF12" i="75" s="1"/>
  <c r="AF13" i="75"/>
  <c r="AF14" i="75" s="1"/>
  <c r="AF15" i="75" s="1"/>
  <c r="AF16" i="75" s="1"/>
  <c r="AF17" i="75" s="1"/>
  <c r="AF18" i="75" s="1"/>
  <c r="AF19" i="75" s="1"/>
  <c r="AF20" i="75" s="1"/>
  <c r="AF21" i="75" s="1"/>
  <c r="AF22" i="75" s="1"/>
  <c r="AF23" i="75" s="1"/>
  <c r="AF24" i="75" s="1"/>
  <c r="AF25" i="75" s="1"/>
  <c r="AF26" i="75" s="1"/>
  <c r="AF27" i="75" s="1"/>
  <c r="AF28" i="75" s="1"/>
  <c r="AF29" i="75" s="1"/>
  <c r="AF30" i="75" s="1"/>
  <c r="AF31" i="75" s="1"/>
  <c r="AF32" i="75" s="1"/>
  <c r="AF33" i="75" s="1"/>
  <c r="AF34" i="75" s="1"/>
  <c r="AF35" i="75" s="1"/>
  <c r="AF36" i="75" s="1"/>
  <c r="AF37" i="75" s="1"/>
  <c r="AF38" i="75" s="1"/>
  <c r="AF39" i="75" s="1"/>
  <c r="AF40" i="75" s="1"/>
  <c r="AF41" i="75" s="1"/>
  <c r="AF42" i="75" s="1"/>
  <c r="AF43" i="75" s="1"/>
  <c r="AF44" i="75" s="1"/>
  <c r="AF45" i="75" s="1"/>
  <c r="AF46" i="75" s="1"/>
  <c r="AF47" i="75" s="1"/>
  <c r="AF48" i="75" s="1"/>
  <c r="AF49" i="75" s="1"/>
  <c r="AF50" i="75" s="1"/>
  <c r="AF51" i="75" s="1"/>
  <c r="AF52" i="75" s="1"/>
  <c r="AF53" i="75" s="1"/>
  <c r="AF54" i="75" s="1"/>
  <c r="AF55" i="75" s="1"/>
  <c r="AF56" i="75" s="1"/>
  <c r="AF57" i="75" s="1"/>
  <c r="AF58" i="75" s="1"/>
  <c r="AF59" i="75" s="1"/>
  <c r="AF60" i="75" s="1"/>
  <c r="AF61" i="75" s="1"/>
  <c r="AF62" i="75" s="1"/>
  <c r="AF63" i="75" s="1"/>
  <c r="AF64" i="75" s="1"/>
  <c r="AF65" i="75" s="1"/>
  <c r="AF66" i="75" s="1"/>
  <c r="AF67" i="75" s="1"/>
  <c r="AF68" i="75" s="1"/>
  <c r="AF69" i="75" s="1"/>
  <c r="AF70" i="75" s="1"/>
  <c r="AF71" i="75" s="1"/>
  <c r="AF72" i="75" s="1"/>
  <c r="AF73" i="75" s="1"/>
  <c r="AF74" i="75" s="1"/>
  <c r="AF75" i="75" s="1"/>
  <c r="AF76" i="75" s="1"/>
  <c r="AF77" i="75" s="1"/>
  <c r="AF78" i="75" s="1"/>
  <c r="AF79" i="75" s="1"/>
  <c r="AF80" i="75" s="1"/>
  <c r="AF81" i="75" s="1"/>
  <c r="AF82" i="75" s="1"/>
  <c r="AF83" i="75" s="1"/>
  <c r="AF84" i="75" s="1"/>
  <c r="AF85" i="75" s="1"/>
  <c r="AF86" i="75" s="1"/>
  <c r="AF87" i="75" s="1"/>
  <c r="AF88" i="75" s="1"/>
  <c r="AF89" i="75" s="1"/>
  <c r="AF90" i="75" s="1"/>
  <c r="AF91" i="75" s="1"/>
  <c r="AF92" i="75" s="1"/>
  <c r="AF93" i="75" s="1"/>
  <c r="AF94" i="75" s="1"/>
  <c r="AF95" i="75" s="1"/>
  <c r="AF96" i="75" s="1"/>
  <c r="AF97" i="75" s="1"/>
  <c r="AF98" i="75" s="1"/>
  <c r="AF99" i="75" s="1"/>
  <c r="AF100" i="75" s="1"/>
  <c r="AF101" i="75" s="1"/>
  <c r="AF102" i="75" s="1"/>
  <c r="AF103" i="75" s="1"/>
  <c r="AF104" i="75" s="1"/>
  <c r="AF105" i="75" s="1"/>
  <c r="AF106" i="75" s="1"/>
  <c r="AF107" i="75" s="1"/>
  <c r="W46" i="75"/>
  <c r="W45" i="75"/>
  <c r="W44" i="75"/>
  <c r="W43" i="75"/>
  <c r="V46" i="75"/>
  <c r="V45" i="75"/>
  <c r="V44" i="75"/>
  <c r="V43" i="75"/>
  <c r="U46" i="75"/>
  <c r="U45" i="75"/>
  <c r="U44" i="75"/>
  <c r="U43" i="75"/>
  <c r="CA46" i="18"/>
  <c r="CB46" i="18"/>
  <c r="CA45" i="18"/>
  <c r="CB45" i="18"/>
  <c r="CA44" i="18"/>
  <c r="CB44" i="18"/>
  <c r="CA43" i="18"/>
  <c r="CB43" i="18" s="1"/>
  <c r="CA42" i="18"/>
  <c r="CB42" i="18"/>
  <c r="CA41" i="18"/>
  <c r="CB41" i="18" s="1"/>
  <c r="CA40" i="18"/>
  <c r="CB40" i="18"/>
  <c r="CA39" i="18"/>
  <c r="CB39" i="18" s="1"/>
  <c r="CA38" i="18"/>
  <c r="CB38" i="18"/>
  <c r="CA37" i="18"/>
  <c r="CB37" i="18" s="1"/>
  <c r="CA36" i="18"/>
  <c r="CB36" i="18"/>
  <c r="CA35" i="18"/>
  <c r="CB35" i="18" s="1"/>
  <c r="CA34" i="18"/>
  <c r="CB34" i="18"/>
  <c r="CA33" i="18"/>
  <c r="CB33" i="18" s="1"/>
  <c r="CA32" i="18"/>
  <c r="CB32" i="18"/>
  <c r="CA31" i="18"/>
  <c r="CB31" i="18" s="1"/>
  <c r="CA30" i="18"/>
  <c r="CB30" i="18"/>
  <c r="CA29" i="18"/>
  <c r="CB29" i="18" s="1"/>
  <c r="CA28" i="18"/>
  <c r="CB28" i="18"/>
  <c r="CA27" i="18"/>
  <c r="CB27" i="18" s="1"/>
  <c r="CA26" i="18"/>
  <c r="CB26" i="18"/>
  <c r="CA25" i="18"/>
  <c r="CB25" i="18" s="1"/>
  <c r="CA24" i="18"/>
  <c r="CB24" i="18"/>
  <c r="CA23" i="18"/>
  <c r="CB23" i="18" s="1"/>
  <c r="CA22" i="18"/>
  <c r="CB22" i="18"/>
  <c r="CA21" i="18"/>
  <c r="CB21" i="18" s="1"/>
  <c r="CA20" i="18"/>
  <c r="CB20" i="18"/>
  <c r="CA19" i="18"/>
  <c r="CB19" i="18" s="1"/>
  <c r="CA18" i="18"/>
  <c r="CB18" i="18"/>
  <c r="CA17" i="18"/>
  <c r="CB17" i="18" s="1"/>
  <c r="CA16" i="18"/>
  <c r="CB16" i="18"/>
  <c r="CA15" i="18"/>
  <c r="CB15" i="18" s="1"/>
  <c r="CA14" i="18"/>
  <c r="CB14" i="18"/>
  <c r="CA13" i="18"/>
  <c r="CB13" i="18" s="1"/>
  <c r="CA12" i="18"/>
  <c r="CB12" i="18"/>
  <c r="CA11" i="18"/>
  <c r="CB11" i="18" s="1"/>
  <c r="CA10" i="18"/>
  <c r="CB10" i="18"/>
  <c r="CA9" i="18"/>
  <c r="CB9" i="18" s="1"/>
  <c r="CA8" i="18"/>
  <c r="CB8" i="18"/>
  <c r="CA7" i="18"/>
  <c r="CB7" i="18" s="1"/>
  <c r="CA6" i="18"/>
  <c r="CB6" i="18"/>
  <c r="CA5" i="18"/>
  <c r="CB5" i="18" s="1"/>
  <c r="CA4" i="18"/>
  <c r="CB4" i="18"/>
  <c r="CA3" i="18"/>
  <c r="CB3" i="18" s="1"/>
  <c r="BX46" i="18"/>
  <c r="BY46" i="18" s="1"/>
  <c r="BX45" i="18"/>
  <c r="BY45" i="18"/>
  <c r="BX44" i="18"/>
  <c r="BY44" i="18" s="1"/>
  <c r="BX43" i="18"/>
  <c r="BY43" i="18"/>
  <c r="BX42" i="18"/>
  <c r="BY42" i="18" s="1"/>
  <c r="BX41" i="18"/>
  <c r="BY41" i="18"/>
  <c r="BX40" i="18"/>
  <c r="BY40" i="18" s="1"/>
  <c r="BX39" i="18"/>
  <c r="BY39" i="18"/>
  <c r="BX38" i="18"/>
  <c r="BY38" i="18" s="1"/>
  <c r="BX37" i="18"/>
  <c r="BY37" i="18"/>
  <c r="BX36" i="18"/>
  <c r="BY36" i="18" s="1"/>
  <c r="BX35" i="18"/>
  <c r="BY35" i="18"/>
  <c r="BX34" i="18"/>
  <c r="BY34" i="18" s="1"/>
  <c r="BX33" i="18"/>
  <c r="BY33" i="18"/>
  <c r="BX32" i="18"/>
  <c r="BY32" i="18" s="1"/>
  <c r="BX31" i="18"/>
  <c r="BY31" i="18"/>
  <c r="BX30" i="18"/>
  <c r="BY30" i="18" s="1"/>
  <c r="BX29" i="18"/>
  <c r="BY29" i="18"/>
  <c r="BX28" i="18"/>
  <c r="BY28" i="18" s="1"/>
  <c r="BX27" i="18"/>
  <c r="BY27" i="18"/>
  <c r="BX26" i="18"/>
  <c r="BY26" i="18" s="1"/>
  <c r="BX25" i="18"/>
  <c r="BY25" i="18"/>
  <c r="BX24" i="18"/>
  <c r="BY24" i="18" s="1"/>
  <c r="BX23" i="18"/>
  <c r="BY23" i="18"/>
  <c r="BX22" i="18"/>
  <c r="BY22" i="18" s="1"/>
  <c r="BX21" i="18"/>
  <c r="BY21" i="18"/>
  <c r="BX20" i="18"/>
  <c r="BY20" i="18" s="1"/>
  <c r="BX19" i="18"/>
  <c r="BY19" i="18"/>
  <c r="BX18" i="18"/>
  <c r="BY18" i="18" s="1"/>
  <c r="BX17" i="18"/>
  <c r="BY17" i="18"/>
  <c r="BX16" i="18"/>
  <c r="BY16" i="18" s="1"/>
  <c r="BX15" i="18"/>
  <c r="BY15" i="18"/>
  <c r="BX14" i="18"/>
  <c r="BY14" i="18" s="1"/>
  <c r="BX13" i="18"/>
  <c r="BY13" i="18"/>
  <c r="BX12" i="18"/>
  <c r="BY12" i="18" s="1"/>
  <c r="BX11" i="18"/>
  <c r="BY11" i="18"/>
  <c r="BX10" i="18"/>
  <c r="BY10" i="18" s="1"/>
  <c r="BX9" i="18"/>
  <c r="BY9" i="18"/>
  <c r="BX8" i="18"/>
  <c r="BY8" i="18" s="1"/>
  <c r="BX7" i="18"/>
  <c r="BY7" i="18"/>
  <c r="BX6" i="18"/>
  <c r="BY6" i="18" s="1"/>
  <c r="BX5" i="18"/>
  <c r="BY5" i="18"/>
  <c r="BX4" i="18"/>
  <c r="BY4" i="18" s="1"/>
  <c r="BX3" i="18"/>
  <c r="BY3" i="18"/>
  <c r="BX2" i="18"/>
  <c r="BY2" i="18" s="1"/>
  <c r="BU3" i="18"/>
  <c r="BV3" i="18" s="1"/>
  <c r="BU4" i="18"/>
  <c r="BV4" i="18"/>
  <c r="BU5" i="18"/>
  <c r="BV5" i="18" s="1"/>
  <c r="BU6" i="18"/>
  <c r="BV6" i="18"/>
  <c r="BU7" i="18"/>
  <c r="BV7" i="18" s="1"/>
  <c r="BU8" i="18"/>
  <c r="BV8" i="18"/>
  <c r="BU9" i="18"/>
  <c r="BV9" i="18" s="1"/>
  <c r="BU10" i="18"/>
  <c r="BV10" i="18"/>
  <c r="BU11" i="18"/>
  <c r="BV11" i="18" s="1"/>
  <c r="BU12" i="18"/>
  <c r="BV12" i="18"/>
  <c r="BU13" i="18"/>
  <c r="BV13" i="18" s="1"/>
  <c r="BU14" i="18"/>
  <c r="BV14" i="18"/>
  <c r="BU15" i="18"/>
  <c r="BV15" i="18" s="1"/>
  <c r="BU16" i="18"/>
  <c r="BV16" i="18"/>
  <c r="BU17" i="18"/>
  <c r="BV17" i="18" s="1"/>
  <c r="BU18" i="18"/>
  <c r="BV18" i="18"/>
  <c r="BU19" i="18"/>
  <c r="BV19" i="18" s="1"/>
  <c r="BU20" i="18"/>
  <c r="BV20" i="18"/>
  <c r="BU21" i="18"/>
  <c r="BV21" i="18" s="1"/>
  <c r="BU22" i="18"/>
  <c r="BV22" i="18"/>
  <c r="BU23" i="18"/>
  <c r="BV23" i="18" s="1"/>
  <c r="BU24" i="18"/>
  <c r="BV24" i="18"/>
  <c r="BU25" i="18"/>
  <c r="BV25" i="18" s="1"/>
  <c r="BU26" i="18"/>
  <c r="BV26" i="18"/>
  <c r="BU27" i="18"/>
  <c r="BV27" i="18" s="1"/>
  <c r="BU28" i="18"/>
  <c r="BV28" i="18"/>
  <c r="BU29" i="18"/>
  <c r="BV29" i="18" s="1"/>
  <c r="BU30" i="18"/>
  <c r="BV30" i="18"/>
  <c r="BU31" i="18"/>
  <c r="BV31" i="18" s="1"/>
  <c r="BU32" i="18"/>
  <c r="BV32" i="18"/>
  <c r="BU33" i="18"/>
  <c r="BV33" i="18" s="1"/>
  <c r="BU34" i="18"/>
  <c r="BV34" i="18"/>
  <c r="BU35" i="18"/>
  <c r="BV35" i="18" s="1"/>
  <c r="BU36" i="18"/>
  <c r="BV36" i="18"/>
  <c r="BU37" i="18"/>
  <c r="BV37" i="18" s="1"/>
  <c r="BU38" i="18"/>
  <c r="BV38" i="18"/>
  <c r="BU39" i="18"/>
  <c r="BV39" i="18" s="1"/>
  <c r="BU40" i="18"/>
  <c r="BV40" i="18"/>
  <c r="BU41" i="18"/>
  <c r="BV41" i="18" s="1"/>
  <c r="BU42" i="18"/>
  <c r="BV42" i="18"/>
  <c r="BU43" i="18"/>
  <c r="BV43" i="18" s="1"/>
  <c r="BU44" i="18"/>
  <c r="BV44" i="18"/>
  <c r="BU45" i="18"/>
  <c r="BV45" i="18" s="1"/>
  <c r="BU46" i="18"/>
  <c r="BV46" i="18"/>
  <c r="AL46" i="85"/>
  <c r="AL45" i="85"/>
  <c r="AL44" i="85"/>
  <c r="AL43" i="85"/>
  <c r="AL42" i="85"/>
  <c r="AL41" i="85"/>
  <c r="AL40" i="85"/>
  <c r="AL39" i="85"/>
  <c r="AL38" i="85"/>
  <c r="AL37" i="85"/>
  <c r="AL36" i="85"/>
  <c r="AL35" i="85"/>
  <c r="AL34" i="85"/>
  <c r="AL33" i="85"/>
  <c r="AL32" i="85"/>
  <c r="AL31" i="85"/>
  <c r="AL30" i="85"/>
  <c r="AL29" i="85"/>
  <c r="AL28" i="85"/>
  <c r="AL27" i="85"/>
  <c r="AL26" i="85"/>
  <c r="AL25" i="85"/>
  <c r="AL24" i="85"/>
  <c r="AL23" i="85"/>
  <c r="AL22" i="85"/>
  <c r="AL21" i="85"/>
  <c r="AL20" i="85"/>
  <c r="AL19" i="85"/>
  <c r="AL18" i="85"/>
  <c r="AL17" i="85"/>
  <c r="AL16" i="85"/>
  <c r="AL15" i="85"/>
  <c r="AL14" i="85"/>
  <c r="AL13" i="85"/>
  <c r="AL12" i="85"/>
  <c r="AL11" i="85"/>
  <c r="AL10" i="85"/>
  <c r="AL9" i="85"/>
  <c r="AL8" i="85"/>
  <c r="AL7" i="85"/>
  <c r="AL6" i="85"/>
  <c r="AL4" i="85"/>
  <c r="AL3" i="85"/>
  <c r="AL2" i="85"/>
  <c r="AK46" i="85"/>
  <c r="AK45" i="85"/>
  <c r="H45" i="75"/>
  <c r="AK44" i="85"/>
  <c r="H44" i="75" s="1"/>
  <c r="AK43" i="85"/>
  <c r="H43" i="75"/>
  <c r="AK42" i="85"/>
  <c r="H42" i="75" s="1"/>
  <c r="AK41" i="85"/>
  <c r="H41" i="75"/>
  <c r="AK40" i="85"/>
  <c r="H40" i="75" s="1"/>
  <c r="AK39" i="85"/>
  <c r="H39" i="75"/>
  <c r="AK38" i="85"/>
  <c r="H38" i="75" s="1"/>
  <c r="AK37" i="85"/>
  <c r="H37" i="75" s="1"/>
  <c r="AK36" i="85"/>
  <c r="H36" i="75"/>
  <c r="AK35" i="85"/>
  <c r="H35" i="75" s="1"/>
  <c r="AK34" i="85"/>
  <c r="AK33" i="85"/>
  <c r="H33" i="75" s="1"/>
  <c r="AK32" i="85"/>
  <c r="H32" i="75"/>
  <c r="AK31" i="85"/>
  <c r="H31" i="75" s="1"/>
  <c r="AK30" i="85"/>
  <c r="AK29" i="85"/>
  <c r="H29" i="75"/>
  <c r="AK28" i="85"/>
  <c r="H28" i="75" s="1"/>
  <c r="AK27" i="85"/>
  <c r="H27" i="75"/>
  <c r="AK26" i="85"/>
  <c r="H26" i="75" s="1"/>
  <c r="AK25" i="85"/>
  <c r="H25" i="75"/>
  <c r="AK24" i="85"/>
  <c r="H24" i="75" s="1"/>
  <c r="AK23" i="85"/>
  <c r="H23" i="75"/>
  <c r="AK22" i="85"/>
  <c r="H22" i="75" s="1"/>
  <c r="AK21" i="85"/>
  <c r="H21" i="75" s="1"/>
  <c r="AK20" i="85"/>
  <c r="H20" i="75"/>
  <c r="AK19" i="85"/>
  <c r="H19" i="75" s="1"/>
  <c r="AK18" i="85"/>
  <c r="AK17" i="85"/>
  <c r="H17" i="75" s="1"/>
  <c r="AK16" i="85"/>
  <c r="H16" i="75"/>
  <c r="AK15" i="85"/>
  <c r="H15" i="75" s="1"/>
  <c r="AK14" i="85"/>
  <c r="AK13" i="85"/>
  <c r="H13" i="75"/>
  <c r="AK12" i="85"/>
  <c r="H12" i="75" s="1"/>
  <c r="AK11" i="85"/>
  <c r="H11" i="75"/>
  <c r="AK10" i="85"/>
  <c r="H10" i="75" s="1"/>
  <c r="AK9" i="85"/>
  <c r="H9" i="75"/>
  <c r="AK8" i="85"/>
  <c r="H8" i="75" s="1"/>
  <c r="AK7" i="85"/>
  <c r="H7" i="75"/>
  <c r="AK6" i="85"/>
  <c r="H6" i="75" s="1"/>
  <c r="AK5" i="85"/>
  <c r="H5" i="75" s="1"/>
  <c r="AK4" i="85"/>
  <c r="H4" i="75"/>
  <c r="AK3" i="85"/>
  <c r="H3" i="75" s="1"/>
  <c r="AK2" i="85"/>
  <c r="AJ46" i="85"/>
  <c r="G46" i="75" s="1"/>
  <c r="AJ45" i="85"/>
  <c r="G45" i="75"/>
  <c r="AJ44" i="85"/>
  <c r="G44" i="75" s="1"/>
  <c r="AJ43" i="85"/>
  <c r="G43" i="75" s="1"/>
  <c r="AJ42" i="85"/>
  <c r="G42" i="75"/>
  <c r="AJ41" i="85"/>
  <c r="G41" i="75" s="1"/>
  <c r="AJ40" i="85"/>
  <c r="AJ39" i="85"/>
  <c r="AJ38" i="85"/>
  <c r="G38" i="75" s="1"/>
  <c r="AJ37" i="85"/>
  <c r="G37" i="75"/>
  <c r="AJ36" i="85"/>
  <c r="G36" i="75" s="1"/>
  <c r="AJ35" i="85"/>
  <c r="AJ34" i="85"/>
  <c r="G34" i="75"/>
  <c r="AJ33" i="85"/>
  <c r="G33" i="75" s="1"/>
  <c r="AJ32" i="85"/>
  <c r="AJ31" i="85"/>
  <c r="AJ30" i="85"/>
  <c r="G30" i="75" s="1"/>
  <c r="AJ29" i="85"/>
  <c r="G29" i="75"/>
  <c r="AJ28" i="85"/>
  <c r="G28" i="75" s="1"/>
  <c r="AJ27" i="85"/>
  <c r="G27" i="75" s="1"/>
  <c r="AJ26" i="85"/>
  <c r="G26" i="75"/>
  <c r="AJ25" i="85"/>
  <c r="G25" i="75" s="1"/>
  <c r="AJ24" i="85"/>
  <c r="AJ23" i="85"/>
  <c r="AJ22" i="85"/>
  <c r="G22" i="75" s="1"/>
  <c r="AJ21" i="85"/>
  <c r="G21" i="75"/>
  <c r="AJ20" i="85"/>
  <c r="G20" i="75" s="1"/>
  <c r="AJ19" i="85"/>
  <c r="AJ18" i="85"/>
  <c r="G18" i="75"/>
  <c r="AJ17" i="85"/>
  <c r="G17" i="75" s="1"/>
  <c r="AJ16" i="85"/>
  <c r="AJ15" i="85"/>
  <c r="AJ14" i="85"/>
  <c r="G14" i="75" s="1"/>
  <c r="AJ13" i="85"/>
  <c r="G13" i="75"/>
  <c r="AJ12" i="85"/>
  <c r="G12" i="75" s="1"/>
  <c r="AJ11" i="85"/>
  <c r="G11" i="75" s="1"/>
  <c r="AJ10" i="85"/>
  <c r="G10" i="75"/>
  <c r="AJ9" i="85"/>
  <c r="G9" i="75" s="1"/>
  <c r="AJ8" i="85"/>
  <c r="AJ7" i="85"/>
  <c r="AJ6" i="85"/>
  <c r="G6" i="75" s="1"/>
  <c r="AJ5" i="85"/>
  <c r="G5" i="75"/>
  <c r="AJ4" i="85"/>
  <c r="G4" i="75" s="1"/>
  <c r="AJ3" i="85"/>
  <c r="H46" i="75"/>
  <c r="G40" i="75"/>
  <c r="G39" i="75"/>
  <c r="G35" i="75"/>
  <c r="H34" i="75"/>
  <c r="G32" i="75"/>
  <c r="G31" i="75"/>
  <c r="H30" i="75"/>
  <c r="G24" i="75"/>
  <c r="G23" i="75"/>
  <c r="G19" i="75"/>
  <c r="H18" i="75"/>
  <c r="G16" i="75"/>
  <c r="G15" i="75"/>
  <c r="H14" i="75"/>
  <c r="G8" i="75"/>
  <c r="G7" i="75"/>
  <c r="G3" i="75"/>
  <c r="H2" i="75"/>
  <c r="E46" i="84"/>
  <c r="D46" i="84"/>
  <c r="E45" i="84"/>
  <c r="D45" i="84"/>
  <c r="E44" i="84"/>
  <c r="D44" i="84"/>
  <c r="E43" i="84"/>
  <c r="D43" i="84"/>
  <c r="D42" i="84"/>
  <c r="E41" i="84"/>
  <c r="D41" i="84"/>
  <c r="E40" i="84"/>
  <c r="D40" i="84"/>
  <c r="E39" i="84"/>
  <c r="D39" i="84"/>
  <c r="E38" i="84"/>
  <c r="D38" i="84"/>
  <c r="E37" i="84"/>
  <c r="D37" i="84"/>
  <c r="E36" i="84"/>
  <c r="D36" i="84"/>
  <c r="E35" i="84"/>
  <c r="D35" i="84"/>
  <c r="E34" i="84"/>
  <c r="D34" i="84"/>
  <c r="E33" i="84"/>
  <c r="D33" i="84"/>
  <c r="E32" i="84"/>
  <c r="D32" i="84"/>
  <c r="E31" i="84"/>
  <c r="D31" i="84"/>
  <c r="E30" i="84"/>
  <c r="D30" i="84"/>
  <c r="E29" i="84"/>
  <c r="D29" i="84"/>
  <c r="E28" i="84"/>
  <c r="D28" i="84"/>
  <c r="E27" i="84"/>
  <c r="D27" i="84"/>
  <c r="E26" i="84"/>
  <c r="D26" i="84"/>
  <c r="E25" i="84"/>
  <c r="D25" i="84"/>
  <c r="E24" i="84"/>
  <c r="D24" i="84"/>
  <c r="E23" i="84"/>
  <c r="D23" i="84"/>
  <c r="E22" i="84"/>
  <c r="D22" i="84"/>
  <c r="E21" i="84"/>
  <c r="D21" i="84"/>
  <c r="E20" i="84"/>
  <c r="D20" i="84"/>
  <c r="E19" i="84"/>
  <c r="D19" i="84"/>
  <c r="E18" i="84"/>
  <c r="D18" i="84"/>
  <c r="E17" i="84"/>
  <c r="D17" i="84"/>
  <c r="E16" i="84"/>
  <c r="D16" i="84"/>
  <c r="E15" i="84"/>
  <c r="D15" i="84"/>
  <c r="E14" i="84"/>
  <c r="D14" i="84"/>
  <c r="E13" i="84"/>
  <c r="D13" i="84"/>
  <c r="E12" i="84"/>
  <c r="D12" i="84"/>
  <c r="E11" i="84"/>
  <c r="D11" i="84"/>
  <c r="E10" i="84"/>
  <c r="D10" i="84"/>
  <c r="E9" i="84"/>
  <c r="D9" i="84"/>
  <c r="E8" i="84"/>
  <c r="D8" i="84"/>
  <c r="E7" i="84"/>
  <c r="D7" i="84"/>
  <c r="E6" i="84"/>
  <c r="D6" i="84"/>
  <c r="E5" i="84"/>
  <c r="D5" i="84"/>
  <c r="E4" i="84"/>
  <c r="D4" i="84"/>
  <c r="E3" i="84"/>
  <c r="D3" i="84"/>
  <c r="D2" i="84"/>
  <c r="E46" i="83"/>
  <c r="D46" i="83"/>
  <c r="E45" i="83"/>
  <c r="D45" i="83"/>
  <c r="E44" i="83"/>
  <c r="D44" i="83"/>
  <c r="E43" i="83"/>
  <c r="D43" i="83"/>
  <c r="E42" i="83"/>
  <c r="D42" i="83"/>
  <c r="D41" i="83"/>
  <c r="E40" i="83"/>
  <c r="D40" i="83"/>
  <c r="E39" i="83"/>
  <c r="D39" i="83"/>
  <c r="E38" i="83"/>
  <c r="D38" i="83"/>
  <c r="E37" i="83"/>
  <c r="D37" i="83"/>
  <c r="E36" i="83"/>
  <c r="D36" i="83"/>
  <c r="E35" i="83"/>
  <c r="D35" i="83"/>
  <c r="E34" i="83"/>
  <c r="D34" i="83"/>
  <c r="E33" i="83"/>
  <c r="D33" i="83"/>
  <c r="E32" i="83"/>
  <c r="D32" i="83"/>
  <c r="E31" i="83"/>
  <c r="D31" i="83"/>
  <c r="E30" i="83"/>
  <c r="D30" i="83"/>
  <c r="E29" i="83"/>
  <c r="D29" i="83"/>
  <c r="E28" i="83"/>
  <c r="D28" i="83"/>
  <c r="E27" i="83"/>
  <c r="D27" i="83"/>
  <c r="E26" i="83"/>
  <c r="D26" i="83"/>
  <c r="E25" i="83"/>
  <c r="D25" i="83"/>
  <c r="E24" i="83"/>
  <c r="D24" i="83"/>
  <c r="E23" i="83"/>
  <c r="D23" i="83"/>
  <c r="E22" i="83"/>
  <c r="D22" i="83"/>
  <c r="E21" i="83"/>
  <c r="D21" i="83"/>
  <c r="E20" i="83"/>
  <c r="D20" i="83"/>
  <c r="E19" i="83"/>
  <c r="D19" i="83"/>
  <c r="E18" i="83"/>
  <c r="D18" i="83"/>
  <c r="E17" i="83"/>
  <c r="D17" i="83"/>
  <c r="E16" i="83"/>
  <c r="D16" i="83"/>
  <c r="E15" i="83"/>
  <c r="D15" i="83"/>
  <c r="E14" i="83"/>
  <c r="D14" i="83"/>
  <c r="E13" i="83"/>
  <c r="D13" i="83"/>
  <c r="E12" i="83"/>
  <c r="D12" i="83"/>
  <c r="E11" i="83"/>
  <c r="D11" i="83"/>
  <c r="E10" i="83"/>
  <c r="D10" i="83"/>
  <c r="E9" i="83"/>
  <c r="D9" i="83"/>
  <c r="E8" i="83"/>
  <c r="D8" i="83"/>
  <c r="D7" i="83"/>
  <c r="E6" i="83"/>
  <c r="D6" i="83"/>
  <c r="D5" i="83"/>
  <c r="E4" i="83"/>
  <c r="D4" i="83"/>
  <c r="E3" i="83"/>
  <c r="D3" i="83"/>
  <c r="E2" i="83"/>
  <c r="D2" i="83"/>
  <c r="BV17" i="20"/>
  <c r="BV18" i="20"/>
  <c r="BV19" i="20"/>
  <c r="BV20" i="20"/>
  <c r="BV21" i="20"/>
  <c r="BV22" i="20"/>
  <c r="BV23" i="20"/>
  <c r="BV24" i="20"/>
  <c r="BV25" i="20"/>
  <c r="BV26" i="20"/>
  <c r="BV27" i="20"/>
  <c r="BV28" i="20"/>
  <c r="BV29" i="20"/>
  <c r="BV30" i="20"/>
  <c r="BV31" i="20"/>
  <c r="BV32" i="20"/>
  <c r="BV33" i="20"/>
  <c r="BV34" i="20"/>
  <c r="BV35" i="20"/>
  <c r="BV36" i="20"/>
  <c r="BV37" i="20"/>
  <c r="BV38" i="20"/>
  <c r="BV39" i="20"/>
  <c r="BV40" i="20"/>
  <c r="BV41" i="20"/>
  <c r="BV42" i="20"/>
  <c r="BV43" i="20"/>
  <c r="BV44" i="20"/>
  <c r="BV45" i="20"/>
  <c r="BV46" i="20"/>
  <c r="BV2" i="20"/>
  <c r="BV3" i="20"/>
  <c r="BV4" i="20"/>
  <c r="BV5" i="20"/>
  <c r="BV6" i="20"/>
  <c r="BV7" i="20"/>
  <c r="BV8" i="20"/>
  <c r="BV9" i="20"/>
  <c r="BV10" i="20"/>
  <c r="BV11" i="20"/>
  <c r="BV12" i="20"/>
  <c r="BV13" i="20"/>
  <c r="BV14" i="20"/>
  <c r="BV15" i="20"/>
  <c r="BV16" i="20"/>
  <c r="E46" i="61"/>
  <c r="D46" i="61"/>
  <c r="E45" i="61"/>
  <c r="D45" i="61"/>
  <c r="E44" i="61"/>
  <c r="D44" i="61"/>
  <c r="E43" i="61"/>
  <c r="D43" i="61"/>
  <c r="D42" i="61"/>
  <c r="D41" i="61"/>
  <c r="E40" i="61"/>
  <c r="D40" i="61"/>
  <c r="E39" i="61"/>
  <c r="D39" i="61"/>
  <c r="E38" i="61"/>
  <c r="D38" i="61"/>
  <c r="E37" i="61"/>
  <c r="D37" i="61"/>
  <c r="E36" i="61"/>
  <c r="D36" i="61"/>
  <c r="E35" i="61"/>
  <c r="D35" i="61"/>
  <c r="E34" i="61"/>
  <c r="D34" i="61"/>
  <c r="E33" i="61"/>
  <c r="D33" i="61"/>
  <c r="E32" i="61"/>
  <c r="D32" i="61"/>
  <c r="E31" i="61"/>
  <c r="D31" i="61"/>
  <c r="E30" i="61"/>
  <c r="D30" i="61"/>
  <c r="E29" i="61"/>
  <c r="D29" i="61"/>
  <c r="E28" i="61"/>
  <c r="D28" i="61"/>
  <c r="E27" i="61"/>
  <c r="D27" i="61"/>
  <c r="E26" i="61"/>
  <c r="D26" i="61"/>
  <c r="E25" i="61"/>
  <c r="D25" i="61"/>
  <c r="E24" i="61"/>
  <c r="D24" i="61"/>
  <c r="E23" i="61"/>
  <c r="D23" i="61"/>
  <c r="E22" i="61"/>
  <c r="D22" i="61"/>
  <c r="E21" i="61"/>
  <c r="D21" i="61"/>
  <c r="E20" i="61"/>
  <c r="D20" i="61"/>
  <c r="E19" i="61"/>
  <c r="D19" i="61"/>
  <c r="E18" i="61"/>
  <c r="D18" i="61"/>
  <c r="E17" i="61"/>
  <c r="D17" i="61"/>
  <c r="E16" i="61"/>
  <c r="D16" i="61"/>
  <c r="E15" i="61"/>
  <c r="D15" i="61"/>
  <c r="E14" i="61"/>
  <c r="D14" i="61"/>
  <c r="E13" i="61"/>
  <c r="D13" i="61"/>
  <c r="E12" i="61"/>
  <c r="D12" i="61"/>
  <c r="E11" i="61"/>
  <c r="D11" i="61"/>
  <c r="E10" i="61"/>
  <c r="D10" i="61"/>
  <c r="E9" i="61"/>
  <c r="D9" i="61"/>
  <c r="E8" i="61"/>
  <c r="D8" i="61"/>
  <c r="E7" i="61"/>
  <c r="D7" i="61"/>
  <c r="E6" i="61"/>
  <c r="D6" i="61"/>
  <c r="E5" i="61"/>
  <c r="D5" i="61"/>
  <c r="E4" i="61"/>
  <c r="D4" i="61"/>
  <c r="E3" i="61"/>
  <c r="D3" i="61"/>
  <c r="E2" i="61"/>
  <c r="D2" i="61"/>
  <c r="W41" i="75"/>
  <c r="V41" i="75"/>
  <c r="U41" i="75"/>
  <c r="U40" i="75"/>
  <c r="W39" i="75"/>
  <c r="V39" i="75"/>
  <c r="U39" i="75"/>
  <c r="W38" i="75"/>
  <c r="V38" i="75"/>
  <c r="U38" i="75"/>
  <c r="W37" i="75"/>
  <c r="V37" i="75"/>
  <c r="U37" i="75"/>
  <c r="U36" i="75"/>
  <c r="W35" i="75"/>
  <c r="V35" i="75"/>
  <c r="U35" i="75"/>
  <c r="W34" i="75"/>
  <c r="V34" i="75"/>
  <c r="U34" i="75"/>
  <c r="U33" i="75"/>
  <c r="W32" i="75"/>
  <c r="V32" i="75"/>
  <c r="U32" i="75"/>
  <c r="U31" i="75"/>
  <c r="U30" i="75"/>
  <c r="W29" i="75"/>
  <c r="V29" i="75"/>
  <c r="U29" i="75"/>
  <c r="W28" i="75"/>
  <c r="V28" i="75"/>
  <c r="U28" i="75"/>
  <c r="W27" i="75"/>
  <c r="V27" i="75"/>
  <c r="U27" i="75"/>
  <c r="U26" i="75"/>
  <c r="U25" i="75"/>
  <c r="W24" i="75"/>
  <c r="V24" i="75"/>
  <c r="U24" i="75"/>
  <c r="W23" i="75"/>
  <c r="V23" i="75"/>
  <c r="U23" i="75"/>
  <c r="W22" i="75"/>
  <c r="V22" i="75"/>
  <c r="U22" i="75"/>
  <c r="U21" i="75"/>
  <c r="W20" i="75"/>
  <c r="V20" i="75"/>
  <c r="U20" i="75"/>
  <c r="U19" i="75"/>
  <c r="U18" i="75"/>
  <c r="W17" i="75"/>
  <c r="V17" i="75"/>
  <c r="U17" i="75"/>
  <c r="W16" i="75"/>
  <c r="V16" i="75"/>
  <c r="U16" i="75"/>
  <c r="W15" i="75"/>
  <c r="V15" i="75"/>
  <c r="U15" i="75"/>
  <c r="W14" i="75"/>
  <c r="V14" i="75"/>
  <c r="U14" i="75"/>
  <c r="W13" i="75"/>
  <c r="V13" i="75"/>
  <c r="U13" i="75"/>
  <c r="W12" i="75"/>
  <c r="V12" i="75"/>
  <c r="U12" i="75"/>
  <c r="W11" i="75"/>
  <c r="V11" i="75"/>
  <c r="U11" i="75"/>
  <c r="W10" i="75"/>
  <c r="V10" i="75"/>
  <c r="U10" i="75"/>
  <c r="W9" i="75"/>
  <c r="V9" i="75"/>
  <c r="U9" i="75"/>
  <c r="W8" i="75"/>
  <c r="V8" i="75"/>
  <c r="U8" i="75"/>
  <c r="W7" i="75"/>
  <c r="V7" i="75"/>
  <c r="U7" i="75"/>
  <c r="U6" i="75"/>
  <c r="U5" i="75"/>
  <c r="W4" i="75"/>
  <c r="V4" i="75"/>
  <c r="U4" i="75"/>
  <c r="W3" i="75"/>
  <c r="V3" i="75"/>
  <c r="U3" i="75"/>
  <c r="W2" i="75"/>
  <c r="V2" i="75"/>
  <c r="U2" i="75"/>
  <c r="P37" i="75"/>
  <c r="O37" i="75"/>
  <c r="P34" i="75"/>
  <c r="O34" i="75"/>
  <c r="Q20" i="70"/>
  <c r="R20" i="75"/>
  <c r="R8" i="75"/>
  <c r="Q7" i="70"/>
  <c r="R7" i="75"/>
  <c r="Q20" i="68"/>
  <c r="Q20" i="75"/>
  <c r="Q8" i="75"/>
  <c r="Q7" i="68"/>
  <c r="Q7" i="75"/>
  <c r="Q18" i="66"/>
  <c r="M18" i="75"/>
  <c r="M6" i="75"/>
  <c r="L18" i="75"/>
  <c r="O20" i="70"/>
  <c r="P20" i="70"/>
  <c r="O7" i="70"/>
  <c r="P7" i="70"/>
  <c r="O20" i="68"/>
  <c r="P20" i="68"/>
  <c r="O7" i="68"/>
  <c r="P7" i="68"/>
  <c r="O18" i="66"/>
  <c r="P18" i="66"/>
  <c r="O18" i="64"/>
  <c r="P18" i="64"/>
  <c r="O20" i="46"/>
  <c r="O7" i="46"/>
  <c r="E46" i="22"/>
  <c r="E45" i="22"/>
  <c r="E44" i="22"/>
  <c r="E43" i="22"/>
  <c r="E40" i="22"/>
  <c r="E39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7" i="22"/>
  <c r="E6" i="22"/>
  <c r="E4" i="22"/>
  <c r="E3" i="22"/>
  <c r="E2" i="22"/>
  <c r="D46" i="22"/>
  <c r="D45" i="22"/>
  <c r="D44" i="22"/>
  <c r="D43" i="22"/>
  <c r="D42" i="22"/>
  <c r="D41" i="22"/>
  <c r="D40" i="22"/>
  <c r="D39" i="22"/>
  <c r="D38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8" i="22"/>
  <c r="D7" i="22"/>
  <c r="D6" i="22"/>
  <c r="D5" i="22"/>
  <c r="D4" i="22"/>
  <c r="D3" i="22"/>
  <c r="D2" i="22"/>
  <c r="G2" i="57"/>
  <c r="G2" i="42"/>
  <c r="G2" i="28"/>
  <c r="G2" i="29"/>
  <c r="S2" i="29"/>
  <c r="F4" i="30"/>
  <c r="G2" i="52"/>
  <c r="G2" i="37"/>
  <c r="BV46" i="57"/>
  <c r="BU46" i="57"/>
  <c r="BT46" i="57"/>
  <c r="BR46" i="57"/>
  <c r="BQ46" i="57"/>
  <c r="BP46" i="57"/>
  <c r="BE46" i="57"/>
  <c r="BF46" i="57" s="1"/>
  <c r="BC46" i="57"/>
  <c r="BD46" i="57"/>
  <c r="BA46" i="57"/>
  <c r="BB46" i="57" s="1"/>
  <c r="AY46" i="57"/>
  <c r="AZ46" i="57"/>
  <c r="AM46" i="57"/>
  <c r="AN46" i="57" s="1"/>
  <c r="AK46" i="57"/>
  <c r="AL46" i="57"/>
  <c r="AI46" i="57"/>
  <c r="AJ46" i="57" s="1"/>
  <c r="AG46" i="57"/>
  <c r="AH46" i="57"/>
  <c r="U46" i="57"/>
  <c r="V46" i="57" s="1"/>
  <c r="S46" i="57"/>
  <c r="T46" i="57"/>
  <c r="Q46" i="57"/>
  <c r="R46" i="57" s="1"/>
  <c r="O46" i="57"/>
  <c r="P46" i="57"/>
  <c r="BV45" i="57"/>
  <c r="BU45" i="57"/>
  <c r="BT45" i="57"/>
  <c r="BR45" i="57"/>
  <c r="BQ45" i="57"/>
  <c r="BP45" i="57"/>
  <c r="BM45" i="57"/>
  <c r="BN45" i="57"/>
  <c r="BK45" i="57"/>
  <c r="BL45" i="57" s="1"/>
  <c r="BI45" i="57"/>
  <c r="BJ45" i="57"/>
  <c r="BE45" i="57"/>
  <c r="BF45" i="57"/>
  <c r="BC45" i="57"/>
  <c r="BD45" i="57" s="1"/>
  <c r="BA45" i="57"/>
  <c r="BB45" i="57"/>
  <c r="AY45" i="57"/>
  <c r="AZ45" i="57" s="1"/>
  <c r="AU45" i="57"/>
  <c r="AV45" i="57"/>
  <c r="AS45" i="57"/>
  <c r="AT45" i="57" s="1"/>
  <c r="AQ45" i="57"/>
  <c r="AR45" i="57"/>
  <c r="AM45" i="57"/>
  <c r="AN45" i="57" s="1"/>
  <c r="AK45" i="57"/>
  <c r="AL45" i="57"/>
  <c r="AI45" i="57"/>
  <c r="AJ45" i="57" s="1"/>
  <c r="AG45" i="57"/>
  <c r="AH45" i="57"/>
  <c r="AC45" i="57"/>
  <c r="AD45" i="57" s="1"/>
  <c r="AA45" i="57"/>
  <c r="AB45" i="57"/>
  <c r="Y45" i="57"/>
  <c r="Z45" i="57" s="1"/>
  <c r="U45" i="57"/>
  <c r="V45" i="57" s="1"/>
  <c r="S45" i="57"/>
  <c r="T45" i="57"/>
  <c r="Q45" i="57"/>
  <c r="R45" i="57" s="1"/>
  <c r="O45" i="57"/>
  <c r="P45" i="57"/>
  <c r="BV44" i="57"/>
  <c r="BU44" i="57"/>
  <c r="BT44" i="57"/>
  <c r="BR44" i="57"/>
  <c r="BQ44" i="57"/>
  <c r="BP44" i="57"/>
  <c r="BE44" i="57"/>
  <c r="BF44" i="57"/>
  <c r="BC44" i="57"/>
  <c r="BD44" i="57" s="1"/>
  <c r="BA44" i="57"/>
  <c r="BB44" i="57"/>
  <c r="AY44" i="57"/>
  <c r="AZ44" i="57" s="1"/>
  <c r="AM44" i="57"/>
  <c r="AN44" i="57"/>
  <c r="AK44" i="57"/>
  <c r="AL44" i="57" s="1"/>
  <c r="AI44" i="57"/>
  <c r="AJ44" i="57"/>
  <c r="AG44" i="57"/>
  <c r="AH44" i="57" s="1"/>
  <c r="U44" i="57"/>
  <c r="V44" i="57"/>
  <c r="S44" i="57"/>
  <c r="T44" i="57" s="1"/>
  <c r="Q44" i="57"/>
  <c r="R44" i="57"/>
  <c r="O44" i="57"/>
  <c r="P44" i="57" s="1"/>
  <c r="BV43" i="57"/>
  <c r="BU43" i="57"/>
  <c r="BT43" i="57"/>
  <c r="BR43" i="57"/>
  <c r="BQ43" i="57"/>
  <c r="BP43" i="57"/>
  <c r="BI43" i="57"/>
  <c r="BJ43" i="57" s="1"/>
  <c r="AU43" i="57"/>
  <c r="AV43" i="57"/>
  <c r="AS43" i="57"/>
  <c r="AT43" i="57" s="1"/>
  <c r="AQ43" i="57"/>
  <c r="AR43" i="57"/>
  <c r="AC43" i="57"/>
  <c r="AD43" i="57" s="1"/>
  <c r="AA43" i="57"/>
  <c r="AB43" i="57"/>
  <c r="Y43" i="57"/>
  <c r="Z43" i="57" s="1"/>
  <c r="BV42" i="57"/>
  <c r="BU42" i="57"/>
  <c r="BT42" i="57"/>
  <c r="BR42" i="57"/>
  <c r="BQ42" i="57"/>
  <c r="BP42" i="57"/>
  <c r="BM42" i="57"/>
  <c r="BN42" i="57" s="1"/>
  <c r="BK42" i="57"/>
  <c r="BL42" i="57"/>
  <c r="BI42" i="57"/>
  <c r="BJ42" i="57" s="1"/>
  <c r="BE42" i="57"/>
  <c r="BF42" i="57"/>
  <c r="BC42" i="57"/>
  <c r="BD42" i="57"/>
  <c r="BA42" i="57"/>
  <c r="BB42" i="57"/>
  <c r="AY42" i="57"/>
  <c r="AZ42" i="57"/>
  <c r="AU42" i="57"/>
  <c r="AV42" i="57"/>
  <c r="AS42" i="57"/>
  <c r="AT42" i="57"/>
  <c r="AQ42" i="57"/>
  <c r="AR42" i="57"/>
  <c r="AM42" i="57"/>
  <c r="AN42" i="57"/>
  <c r="AK42" i="57"/>
  <c r="AL42" i="57" s="1"/>
  <c r="AI42" i="57"/>
  <c r="AJ42" i="57"/>
  <c r="AG42" i="57"/>
  <c r="AH42" i="57" s="1"/>
  <c r="AC42" i="57"/>
  <c r="AD42" i="57"/>
  <c r="AA42" i="57"/>
  <c r="AB42" i="57" s="1"/>
  <c r="Y42" i="57"/>
  <c r="Z42" i="57"/>
  <c r="U42" i="57"/>
  <c r="V42" i="57"/>
  <c r="S42" i="57"/>
  <c r="T42" i="57"/>
  <c r="Q42" i="57"/>
  <c r="R42" i="57"/>
  <c r="O42" i="57"/>
  <c r="P42" i="57"/>
  <c r="BV41" i="57"/>
  <c r="BU41" i="57"/>
  <c r="BT41" i="57"/>
  <c r="BR41" i="57"/>
  <c r="BQ41" i="57"/>
  <c r="BP41" i="57"/>
  <c r="BV40" i="57"/>
  <c r="BU40" i="57"/>
  <c r="BT40" i="57"/>
  <c r="BR40" i="57"/>
  <c r="BQ40" i="57"/>
  <c r="BP40" i="57"/>
  <c r="BM40" i="57"/>
  <c r="BN40" i="57"/>
  <c r="BK40" i="57"/>
  <c r="BL40" i="57"/>
  <c r="BI40" i="57"/>
  <c r="BJ40" i="57"/>
  <c r="BE40" i="57"/>
  <c r="BF40" i="57"/>
  <c r="BC40" i="57"/>
  <c r="BD40" i="57"/>
  <c r="BA40" i="57"/>
  <c r="BB40" i="57"/>
  <c r="AY40" i="57"/>
  <c r="AZ40" i="57"/>
  <c r="AU40" i="57"/>
  <c r="AV40" i="57"/>
  <c r="AS40" i="57"/>
  <c r="AT40" i="57"/>
  <c r="AQ40" i="57"/>
  <c r="AR40" i="57"/>
  <c r="AM40" i="57"/>
  <c r="AN40" i="57"/>
  <c r="AK40" i="57"/>
  <c r="AL40" i="57"/>
  <c r="AI40" i="57"/>
  <c r="AJ40" i="57"/>
  <c r="AG40" i="57"/>
  <c r="AH40" i="57"/>
  <c r="AC40" i="57"/>
  <c r="AD40" i="57"/>
  <c r="AA40" i="57"/>
  <c r="AB40" i="57"/>
  <c r="Y40" i="57"/>
  <c r="Z40" i="57"/>
  <c r="U40" i="57"/>
  <c r="V40" i="57"/>
  <c r="S40" i="57"/>
  <c r="T40" i="57"/>
  <c r="Q40" i="57"/>
  <c r="R40" i="57"/>
  <c r="O40" i="57"/>
  <c r="P40" i="57"/>
  <c r="BV39" i="57"/>
  <c r="BU39" i="57"/>
  <c r="BT39" i="57"/>
  <c r="BR39" i="57"/>
  <c r="BQ39" i="57"/>
  <c r="BP39" i="57"/>
  <c r="BV38" i="57"/>
  <c r="BU38" i="57"/>
  <c r="BT38" i="57"/>
  <c r="BR38" i="57"/>
  <c r="BQ38" i="57"/>
  <c r="BP38" i="57"/>
  <c r="BV37" i="57"/>
  <c r="BU37" i="57"/>
  <c r="BT37" i="57"/>
  <c r="BR37" i="57"/>
  <c r="BQ37" i="57"/>
  <c r="BP37" i="57"/>
  <c r="BE37" i="57"/>
  <c r="BF37" i="57"/>
  <c r="BC37" i="57"/>
  <c r="BD37" i="57"/>
  <c r="BA37" i="57"/>
  <c r="BB37" i="57"/>
  <c r="AY37" i="57"/>
  <c r="AZ37" i="57"/>
  <c r="AM37" i="57"/>
  <c r="AN37" i="57"/>
  <c r="AK37" i="57"/>
  <c r="AL37" i="57"/>
  <c r="AI37" i="57"/>
  <c r="AJ37" i="57"/>
  <c r="AG37" i="57"/>
  <c r="AH37" i="57"/>
  <c r="U37" i="57"/>
  <c r="V37" i="57"/>
  <c r="S37" i="57"/>
  <c r="T37" i="57"/>
  <c r="Q37" i="57"/>
  <c r="R37" i="57"/>
  <c r="O37" i="57"/>
  <c r="P37" i="57"/>
  <c r="BV36" i="57"/>
  <c r="BU36" i="57"/>
  <c r="BT36" i="57"/>
  <c r="BR36" i="57"/>
  <c r="BQ36" i="57"/>
  <c r="BP36" i="57"/>
  <c r="BM36" i="57"/>
  <c r="BN36" i="57"/>
  <c r="BK36" i="57"/>
  <c r="BL36" i="57"/>
  <c r="BI36" i="57"/>
  <c r="BJ36" i="57"/>
  <c r="BE36" i="57"/>
  <c r="BF36" i="57"/>
  <c r="BC36" i="57"/>
  <c r="BD36" i="57"/>
  <c r="BA36" i="57"/>
  <c r="BB36" i="57"/>
  <c r="AY36" i="57"/>
  <c r="AZ36" i="57"/>
  <c r="AU36" i="57"/>
  <c r="AV36" i="57"/>
  <c r="AS36" i="57"/>
  <c r="AT36" i="57"/>
  <c r="AQ36" i="57"/>
  <c r="AR36" i="57"/>
  <c r="AM36" i="57"/>
  <c r="AN36" i="57"/>
  <c r="AK36" i="57"/>
  <c r="AL36" i="57"/>
  <c r="AI36" i="57"/>
  <c r="AJ36" i="57"/>
  <c r="AG36" i="57"/>
  <c r="AH36" i="57"/>
  <c r="AC36" i="57"/>
  <c r="AD36" i="57"/>
  <c r="AA36" i="57"/>
  <c r="AB36" i="57"/>
  <c r="Y36" i="57"/>
  <c r="Z36" i="57"/>
  <c r="U36" i="57"/>
  <c r="V36" i="57"/>
  <c r="S36" i="57"/>
  <c r="T36" i="57"/>
  <c r="Q36" i="57"/>
  <c r="R36" i="57"/>
  <c r="O36" i="57"/>
  <c r="P36" i="57"/>
  <c r="BV35" i="57"/>
  <c r="BU35" i="57"/>
  <c r="BT35" i="57"/>
  <c r="BR35" i="57"/>
  <c r="BQ35" i="57"/>
  <c r="BP35" i="57"/>
  <c r="BM35" i="57"/>
  <c r="BN35" i="57"/>
  <c r="BK35" i="57"/>
  <c r="BL35" i="57"/>
  <c r="BI35" i="57"/>
  <c r="BJ35" i="57"/>
  <c r="BE35" i="57"/>
  <c r="BF35" i="57"/>
  <c r="BC35" i="57"/>
  <c r="BD35" i="57"/>
  <c r="BA35" i="57"/>
  <c r="BB35" i="57"/>
  <c r="AY35" i="57"/>
  <c r="AZ35" i="57"/>
  <c r="AU35" i="57"/>
  <c r="AV35" i="57"/>
  <c r="AS35" i="57"/>
  <c r="AT35" i="57"/>
  <c r="AQ35" i="57"/>
  <c r="AR35" i="57"/>
  <c r="AM35" i="57"/>
  <c r="AN35" i="57"/>
  <c r="AK35" i="57"/>
  <c r="AL35" i="57"/>
  <c r="AI35" i="57"/>
  <c r="AJ35" i="57"/>
  <c r="AG35" i="57"/>
  <c r="AH35" i="57"/>
  <c r="AC35" i="57"/>
  <c r="AD35" i="57"/>
  <c r="AA35" i="57"/>
  <c r="AB35" i="57"/>
  <c r="Y35" i="57"/>
  <c r="Z35" i="57"/>
  <c r="U35" i="57"/>
  <c r="V35" i="57"/>
  <c r="S35" i="57"/>
  <c r="T35" i="57"/>
  <c r="Q35" i="57"/>
  <c r="R35" i="57"/>
  <c r="O35" i="57"/>
  <c r="P35" i="57"/>
  <c r="BV34" i="57"/>
  <c r="BU34" i="57"/>
  <c r="BT34" i="57"/>
  <c r="BR34" i="57"/>
  <c r="BQ34" i="57"/>
  <c r="BP34" i="57"/>
  <c r="BM34" i="57"/>
  <c r="BN34" i="57"/>
  <c r="BK34" i="57"/>
  <c r="BL34" i="57"/>
  <c r="BI34" i="57"/>
  <c r="BJ34" i="57"/>
  <c r="BE34" i="57"/>
  <c r="BF34" i="57"/>
  <c r="BC34" i="57"/>
  <c r="BD34" i="57"/>
  <c r="BA34" i="57"/>
  <c r="BB34" i="57"/>
  <c r="AY34" i="57"/>
  <c r="AZ34" i="57"/>
  <c r="AU34" i="57"/>
  <c r="AV34" i="57"/>
  <c r="AS34" i="57"/>
  <c r="AT34" i="57"/>
  <c r="AQ34" i="57"/>
  <c r="AR34" i="57"/>
  <c r="AM34" i="57"/>
  <c r="AN34" i="57"/>
  <c r="AK34" i="57"/>
  <c r="AL34" i="57"/>
  <c r="AI34" i="57"/>
  <c r="AJ34" i="57"/>
  <c r="AG34" i="57"/>
  <c r="AH34" i="57"/>
  <c r="AC34" i="57"/>
  <c r="AD34" i="57"/>
  <c r="AA34" i="57"/>
  <c r="AB34" i="57"/>
  <c r="Y34" i="57"/>
  <c r="Z34" i="57"/>
  <c r="U34" i="57"/>
  <c r="V34" i="57"/>
  <c r="S34" i="57"/>
  <c r="T34" i="57"/>
  <c r="Q34" i="57"/>
  <c r="R34" i="57"/>
  <c r="O34" i="57"/>
  <c r="P34" i="57"/>
  <c r="BV33" i="57"/>
  <c r="BU33" i="57"/>
  <c r="BT33" i="57"/>
  <c r="BR33" i="57"/>
  <c r="BQ33" i="57"/>
  <c r="BP33" i="57"/>
  <c r="BE33" i="57"/>
  <c r="BF33" i="57"/>
  <c r="BC33" i="57"/>
  <c r="BD33" i="57"/>
  <c r="BA33" i="57"/>
  <c r="BB33" i="57"/>
  <c r="AY33" i="57"/>
  <c r="AZ33" i="57"/>
  <c r="AM33" i="57"/>
  <c r="AN33" i="57"/>
  <c r="AK33" i="57"/>
  <c r="AL33" i="57"/>
  <c r="AI33" i="57"/>
  <c r="AJ33" i="57"/>
  <c r="AG33" i="57"/>
  <c r="AH33" i="57"/>
  <c r="U33" i="57"/>
  <c r="V33" i="57"/>
  <c r="S33" i="57"/>
  <c r="T33" i="57"/>
  <c r="Q33" i="57"/>
  <c r="R33" i="57"/>
  <c r="O33" i="57"/>
  <c r="P33" i="57"/>
  <c r="BV32" i="57"/>
  <c r="BU32" i="57"/>
  <c r="BT32" i="57"/>
  <c r="BR32" i="57"/>
  <c r="BQ32" i="57"/>
  <c r="BP32" i="57"/>
  <c r="BM32" i="57"/>
  <c r="BN32" i="57"/>
  <c r="BK32" i="57"/>
  <c r="BL32" i="57"/>
  <c r="BI32" i="57"/>
  <c r="BJ32" i="57"/>
  <c r="BE32" i="57"/>
  <c r="BF32" i="57"/>
  <c r="BC32" i="57"/>
  <c r="BD32" i="57"/>
  <c r="BA32" i="57"/>
  <c r="BB32" i="57"/>
  <c r="AY32" i="57"/>
  <c r="AZ32" i="57"/>
  <c r="AU32" i="57"/>
  <c r="AV32" i="57"/>
  <c r="AS32" i="57"/>
  <c r="AT32" i="57"/>
  <c r="AQ32" i="57"/>
  <c r="AR32" i="57"/>
  <c r="AM32" i="57"/>
  <c r="AN32" i="57"/>
  <c r="AK32" i="57"/>
  <c r="AL32" i="57"/>
  <c r="AI32" i="57"/>
  <c r="AJ32" i="57"/>
  <c r="AG32" i="57"/>
  <c r="AH32" i="57"/>
  <c r="AC32" i="57"/>
  <c r="AD32" i="57"/>
  <c r="AA32" i="57"/>
  <c r="AB32" i="57"/>
  <c r="Y32" i="57"/>
  <c r="Z32" i="57"/>
  <c r="U32" i="57"/>
  <c r="V32" i="57"/>
  <c r="S32" i="57"/>
  <c r="T32" i="57"/>
  <c r="Q32" i="57"/>
  <c r="R32" i="57"/>
  <c r="O32" i="57"/>
  <c r="P32" i="57"/>
  <c r="BV31" i="57"/>
  <c r="BU31" i="57"/>
  <c r="BT31" i="57"/>
  <c r="BR31" i="57"/>
  <c r="BQ31" i="57"/>
  <c r="BP31" i="57"/>
  <c r="BM31" i="57"/>
  <c r="BN31" i="57"/>
  <c r="BK31" i="57"/>
  <c r="BL31" i="57"/>
  <c r="BI31" i="57"/>
  <c r="BJ31" i="57"/>
  <c r="BE31" i="57"/>
  <c r="BF31" i="57"/>
  <c r="BC31" i="57"/>
  <c r="BD31" i="57"/>
  <c r="BA31" i="57"/>
  <c r="BB31" i="57"/>
  <c r="AY31" i="57"/>
  <c r="AZ31" i="57"/>
  <c r="AU31" i="57"/>
  <c r="AV31" i="57"/>
  <c r="AS31" i="57"/>
  <c r="AT31" i="57"/>
  <c r="AQ31" i="57"/>
  <c r="AR31" i="57"/>
  <c r="AM31" i="57"/>
  <c r="AN31" i="57"/>
  <c r="AK31" i="57"/>
  <c r="AL31" i="57"/>
  <c r="AI31" i="57"/>
  <c r="AJ31" i="57"/>
  <c r="AG31" i="57"/>
  <c r="AH31" i="57"/>
  <c r="AC31" i="57"/>
  <c r="AD31" i="57"/>
  <c r="AA31" i="57"/>
  <c r="AB31" i="57"/>
  <c r="Y31" i="57"/>
  <c r="Z31" i="57"/>
  <c r="U31" i="57"/>
  <c r="V31" i="57"/>
  <c r="S31" i="57"/>
  <c r="T31" i="57"/>
  <c r="Q31" i="57"/>
  <c r="R31" i="57"/>
  <c r="O31" i="57"/>
  <c r="P31" i="57"/>
  <c r="BV30" i="57"/>
  <c r="BU30" i="57"/>
  <c r="BT30" i="57"/>
  <c r="BR30" i="57"/>
  <c r="BQ30" i="57"/>
  <c r="BP30" i="57"/>
  <c r="BE30" i="57"/>
  <c r="BF30" i="57"/>
  <c r="BC30" i="57"/>
  <c r="BD30" i="57"/>
  <c r="BA30" i="57"/>
  <c r="BB30" i="57"/>
  <c r="AY30" i="57"/>
  <c r="AZ30" i="57"/>
  <c r="AM30" i="57"/>
  <c r="AN30" i="57"/>
  <c r="AK30" i="57"/>
  <c r="AL30" i="57"/>
  <c r="AI30" i="57"/>
  <c r="AJ30" i="57"/>
  <c r="AG30" i="57"/>
  <c r="AH30" i="57"/>
  <c r="U30" i="57"/>
  <c r="V30" i="57"/>
  <c r="S30" i="57"/>
  <c r="T30" i="57"/>
  <c r="Q30" i="57"/>
  <c r="R30" i="57"/>
  <c r="O30" i="57"/>
  <c r="P30" i="57"/>
  <c r="BV29" i="57"/>
  <c r="BU29" i="57"/>
  <c r="BT29" i="57"/>
  <c r="BR29" i="57"/>
  <c r="BQ29" i="57"/>
  <c r="BP29" i="57"/>
  <c r="BM29" i="57"/>
  <c r="BN29" i="57"/>
  <c r="BK29" i="57"/>
  <c r="BL29" i="57"/>
  <c r="BI29" i="57"/>
  <c r="BJ29" i="57"/>
  <c r="BE29" i="57"/>
  <c r="BF29" i="57" s="1"/>
  <c r="BC29" i="57"/>
  <c r="BD29" i="57" s="1"/>
  <c r="BA29" i="57"/>
  <c r="BB29" i="57" s="1"/>
  <c r="AY29" i="57"/>
  <c r="AZ29" i="57" s="1"/>
  <c r="AU29" i="57"/>
  <c r="AV29" i="57" s="1"/>
  <c r="AS29" i="57"/>
  <c r="AT29" i="57" s="1"/>
  <c r="AQ29" i="57"/>
  <c r="AR29" i="57" s="1"/>
  <c r="AM29" i="57"/>
  <c r="AN29" i="57"/>
  <c r="AK29" i="57"/>
  <c r="AL29" i="57"/>
  <c r="AI29" i="57"/>
  <c r="AJ29" i="57"/>
  <c r="AG29" i="57"/>
  <c r="AH29" i="57"/>
  <c r="AC29" i="57"/>
  <c r="AD29" i="57"/>
  <c r="AA29" i="57"/>
  <c r="AB29" i="57"/>
  <c r="Y29" i="57"/>
  <c r="Z29" i="57"/>
  <c r="U29" i="57"/>
  <c r="V29" i="57" s="1"/>
  <c r="S29" i="57"/>
  <c r="T29" i="57" s="1"/>
  <c r="Q29" i="57"/>
  <c r="R29" i="57" s="1"/>
  <c r="O29" i="57"/>
  <c r="P29" i="57" s="1"/>
  <c r="BV28" i="57"/>
  <c r="BU28" i="57"/>
  <c r="BT28" i="57"/>
  <c r="BR28" i="57"/>
  <c r="BQ28" i="57"/>
  <c r="BP28" i="57"/>
  <c r="BM28" i="57"/>
  <c r="BN28" i="57" s="1"/>
  <c r="BK28" i="57"/>
  <c r="BL28" i="57" s="1"/>
  <c r="BI28" i="57"/>
  <c r="BJ28" i="57" s="1"/>
  <c r="BG28" i="57"/>
  <c r="BE28" i="57"/>
  <c r="BF28" i="57"/>
  <c r="BC28" i="57"/>
  <c r="BD28" i="57"/>
  <c r="BA28" i="57"/>
  <c r="BB28" i="57"/>
  <c r="AY28" i="57"/>
  <c r="AZ28" i="57"/>
  <c r="AU28" i="57"/>
  <c r="AV28" i="57"/>
  <c r="AS28" i="57"/>
  <c r="AT28" i="57"/>
  <c r="AQ28" i="57"/>
  <c r="AR28" i="57"/>
  <c r="AO28" i="57"/>
  <c r="AM28" i="57"/>
  <c r="AN28" i="57" s="1"/>
  <c r="AK28" i="57"/>
  <c r="AL28" i="57" s="1"/>
  <c r="AI28" i="57"/>
  <c r="AJ28" i="57" s="1"/>
  <c r="AG28" i="57"/>
  <c r="AH28" i="57" s="1"/>
  <c r="AC28" i="57"/>
  <c r="AD28" i="57" s="1"/>
  <c r="AA28" i="57"/>
  <c r="AB28" i="57" s="1"/>
  <c r="Y28" i="57"/>
  <c r="Z28" i="57" s="1"/>
  <c r="W28" i="57"/>
  <c r="U28" i="57"/>
  <c r="V28" i="57"/>
  <c r="S28" i="57"/>
  <c r="T28" i="57"/>
  <c r="Q28" i="57"/>
  <c r="R28" i="57"/>
  <c r="O28" i="57"/>
  <c r="P28" i="57"/>
  <c r="BV27" i="57"/>
  <c r="BU27" i="57"/>
  <c r="BT27" i="57"/>
  <c r="BR27" i="57"/>
  <c r="BQ27" i="57"/>
  <c r="BP27" i="57"/>
  <c r="BE27" i="57"/>
  <c r="BF27" i="57"/>
  <c r="BC27" i="57"/>
  <c r="BD27" i="57"/>
  <c r="BA27" i="57"/>
  <c r="BB27" i="57"/>
  <c r="AY27" i="57"/>
  <c r="AZ27" i="57"/>
  <c r="AM27" i="57"/>
  <c r="AN27" i="57"/>
  <c r="AK27" i="57"/>
  <c r="AL27" i="57"/>
  <c r="AI27" i="57"/>
  <c r="AJ27" i="57"/>
  <c r="AG27" i="57"/>
  <c r="AH27" i="57"/>
  <c r="U27" i="57"/>
  <c r="V27" i="57"/>
  <c r="S27" i="57"/>
  <c r="T27" i="57"/>
  <c r="Q27" i="57"/>
  <c r="R27" i="57"/>
  <c r="O27" i="57"/>
  <c r="P27" i="57"/>
  <c r="BV26" i="57"/>
  <c r="BU26" i="57"/>
  <c r="BT26" i="57"/>
  <c r="BR26" i="57"/>
  <c r="BQ26" i="57"/>
  <c r="BP26" i="57"/>
  <c r="BM26" i="57"/>
  <c r="BN26" i="57"/>
  <c r="BK26" i="57"/>
  <c r="BL26" i="57"/>
  <c r="BI26" i="57"/>
  <c r="BJ26" i="57"/>
  <c r="BE26" i="57"/>
  <c r="BF26" i="57"/>
  <c r="BC26" i="57"/>
  <c r="BD26" i="57"/>
  <c r="BA26" i="57"/>
  <c r="BB26" i="57"/>
  <c r="AY26" i="57"/>
  <c r="AZ26" i="57"/>
  <c r="AU26" i="57"/>
  <c r="AV26" i="57"/>
  <c r="AS26" i="57"/>
  <c r="AT26" i="57"/>
  <c r="AQ26" i="57"/>
  <c r="AR26" i="57"/>
  <c r="AM26" i="57"/>
  <c r="AN26" i="57"/>
  <c r="AK26" i="57"/>
  <c r="AL26" i="57"/>
  <c r="AI26" i="57"/>
  <c r="AJ26" i="57"/>
  <c r="AG26" i="57"/>
  <c r="AH26" i="57"/>
  <c r="AC26" i="57"/>
  <c r="AD26" i="57"/>
  <c r="AA26" i="57"/>
  <c r="AB26" i="57"/>
  <c r="Y26" i="57"/>
  <c r="Z26" i="57"/>
  <c r="U26" i="57"/>
  <c r="V26" i="57"/>
  <c r="S26" i="57"/>
  <c r="T26" i="57"/>
  <c r="Q26" i="57"/>
  <c r="R26" i="57"/>
  <c r="O26" i="57"/>
  <c r="P26" i="57"/>
  <c r="BV25" i="57"/>
  <c r="BU25" i="57"/>
  <c r="BT25" i="57"/>
  <c r="BR25" i="57"/>
  <c r="BQ25" i="57"/>
  <c r="BP25" i="57"/>
  <c r="BM25" i="57"/>
  <c r="BN25" i="57"/>
  <c r="BK25" i="57"/>
  <c r="BL25" i="57"/>
  <c r="BI25" i="57"/>
  <c r="BJ25" i="57"/>
  <c r="AU25" i="57"/>
  <c r="AV25" i="57"/>
  <c r="AS25" i="57"/>
  <c r="AT25" i="57"/>
  <c r="AQ25" i="57"/>
  <c r="AR25" i="57"/>
  <c r="AM25" i="57"/>
  <c r="AN25" i="57"/>
  <c r="AK25" i="57"/>
  <c r="AL25" i="57"/>
  <c r="AI25" i="57"/>
  <c r="AJ25" i="57"/>
  <c r="AG25" i="57"/>
  <c r="AH25" i="57"/>
  <c r="AC25" i="57"/>
  <c r="AD25" i="57"/>
  <c r="AA25" i="57"/>
  <c r="AB25" i="57"/>
  <c r="Y25" i="57"/>
  <c r="Z25" i="57"/>
  <c r="U25" i="57"/>
  <c r="V25" i="57"/>
  <c r="S25" i="57"/>
  <c r="T25" i="57"/>
  <c r="Q25" i="57"/>
  <c r="R25" i="57"/>
  <c r="O25" i="57"/>
  <c r="P25" i="57"/>
  <c r="BV24" i="57"/>
  <c r="BU24" i="57"/>
  <c r="BT24" i="57"/>
  <c r="BR24" i="57"/>
  <c r="BQ24" i="57"/>
  <c r="BP24" i="57"/>
  <c r="BV23" i="57"/>
  <c r="BU23" i="57"/>
  <c r="BT23" i="57"/>
  <c r="BR23" i="57"/>
  <c r="BQ23" i="57"/>
  <c r="BP23" i="57"/>
  <c r="BE23" i="57"/>
  <c r="BF23" i="57"/>
  <c r="BC23" i="57"/>
  <c r="BD23" i="57"/>
  <c r="BA23" i="57"/>
  <c r="BB23" i="57"/>
  <c r="AY23" i="57"/>
  <c r="AZ23" i="57"/>
  <c r="AM23" i="57"/>
  <c r="AN23" i="57"/>
  <c r="AK23" i="57"/>
  <c r="AL23" i="57"/>
  <c r="AI23" i="57"/>
  <c r="AJ23" i="57"/>
  <c r="AG23" i="57"/>
  <c r="AH23" i="57"/>
  <c r="U23" i="57"/>
  <c r="V23" i="57"/>
  <c r="S23" i="57"/>
  <c r="T23" i="57"/>
  <c r="Q23" i="57"/>
  <c r="R23" i="57"/>
  <c r="O23" i="57"/>
  <c r="P23" i="57"/>
  <c r="BV22" i="57"/>
  <c r="BU22" i="57"/>
  <c r="BT22" i="57"/>
  <c r="BR22" i="57"/>
  <c r="BQ22" i="57"/>
  <c r="BP22" i="57"/>
  <c r="BE22" i="57"/>
  <c r="BF22" i="57"/>
  <c r="BC22" i="57"/>
  <c r="BD22" i="57"/>
  <c r="BA22" i="57"/>
  <c r="BB22" i="57"/>
  <c r="AY22" i="57"/>
  <c r="AZ22" i="57"/>
  <c r="AM22" i="57"/>
  <c r="AN22" i="57"/>
  <c r="AK22" i="57"/>
  <c r="AL22" i="57"/>
  <c r="AI22" i="57"/>
  <c r="AJ22" i="57"/>
  <c r="AG22" i="57"/>
  <c r="AH22" i="57"/>
  <c r="U22" i="57"/>
  <c r="V22" i="57"/>
  <c r="S22" i="57"/>
  <c r="T22" i="57"/>
  <c r="Q22" i="57"/>
  <c r="R22" i="57"/>
  <c r="O22" i="57"/>
  <c r="P22" i="57"/>
  <c r="BV21" i="57"/>
  <c r="BU21" i="57"/>
  <c r="BT21" i="57"/>
  <c r="BR21" i="57"/>
  <c r="BQ21" i="57"/>
  <c r="BP21" i="57"/>
  <c r="BM21" i="57"/>
  <c r="BN21" i="57"/>
  <c r="BK21" i="57"/>
  <c r="BL21" i="57"/>
  <c r="BI21" i="57"/>
  <c r="BJ21" i="57"/>
  <c r="BE21" i="57"/>
  <c r="BF21" i="57" s="1"/>
  <c r="BC21" i="57"/>
  <c r="BD21" i="57" s="1"/>
  <c r="BA21" i="57"/>
  <c r="BB21" i="57" s="1"/>
  <c r="AY21" i="57"/>
  <c r="AZ21" i="57" s="1"/>
  <c r="AU21" i="57"/>
  <c r="AV21" i="57" s="1"/>
  <c r="AS21" i="57"/>
  <c r="AT21" i="57" s="1"/>
  <c r="AQ21" i="57"/>
  <c r="AR21" i="57" s="1"/>
  <c r="AM21" i="57"/>
  <c r="AN21" i="57"/>
  <c r="AK21" i="57"/>
  <c r="AL21" i="57"/>
  <c r="AI21" i="57"/>
  <c r="AJ21" i="57"/>
  <c r="AG21" i="57"/>
  <c r="AH21" i="57"/>
  <c r="AC21" i="57"/>
  <c r="AD21" i="57"/>
  <c r="AA21" i="57"/>
  <c r="AB21" i="57"/>
  <c r="Y21" i="57"/>
  <c r="Z21" i="57"/>
  <c r="U21" i="57"/>
  <c r="V21" i="57" s="1"/>
  <c r="S21" i="57"/>
  <c r="T21" i="57" s="1"/>
  <c r="Q21" i="57"/>
  <c r="R21" i="57" s="1"/>
  <c r="O21" i="57"/>
  <c r="P21" i="57" s="1"/>
  <c r="BV20" i="57"/>
  <c r="BU20" i="57"/>
  <c r="BT20" i="57"/>
  <c r="BR20" i="57"/>
  <c r="BQ20" i="57"/>
  <c r="BP20" i="57"/>
  <c r="BM20" i="57"/>
  <c r="BN20" i="57" s="1"/>
  <c r="BK20" i="57"/>
  <c r="BL20" i="57" s="1"/>
  <c r="BI20" i="57"/>
  <c r="BJ20" i="57" s="1"/>
  <c r="BG20" i="57"/>
  <c r="BH20" i="57" s="1"/>
  <c r="BE20" i="57"/>
  <c r="BF20" i="57" s="1"/>
  <c r="BC20" i="57"/>
  <c r="BD20" i="57" s="1"/>
  <c r="BA20" i="57"/>
  <c r="BB20" i="57" s="1"/>
  <c r="AY20" i="57"/>
  <c r="AZ20" i="57" s="1"/>
  <c r="AU20" i="57"/>
  <c r="AV20" i="57" s="1"/>
  <c r="AS20" i="57"/>
  <c r="AT20" i="57" s="1"/>
  <c r="AQ20" i="57"/>
  <c r="AR20" i="57" s="1"/>
  <c r="AO20" i="57"/>
  <c r="AP20" i="57" s="1"/>
  <c r="AM20" i="57"/>
  <c r="AN20" i="57" s="1"/>
  <c r="AK20" i="57"/>
  <c r="AL20" i="57" s="1"/>
  <c r="AI20" i="57"/>
  <c r="AJ20" i="57" s="1"/>
  <c r="AG20" i="57"/>
  <c r="AH20" i="57" s="1"/>
  <c r="AC20" i="57"/>
  <c r="AD20" i="57" s="1"/>
  <c r="AA20" i="57"/>
  <c r="AB20" i="57" s="1"/>
  <c r="Y20" i="57"/>
  <c r="Z20" i="57" s="1"/>
  <c r="W20" i="57"/>
  <c r="X20" i="57" s="1"/>
  <c r="U20" i="57"/>
  <c r="V20" i="57" s="1"/>
  <c r="S20" i="57"/>
  <c r="T20" i="57" s="1"/>
  <c r="Q20" i="57"/>
  <c r="R20" i="57" s="1"/>
  <c r="O20" i="57"/>
  <c r="P20" i="57" s="1"/>
  <c r="BV19" i="57"/>
  <c r="BU19" i="57"/>
  <c r="BT19" i="57"/>
  <c r="BR19" i="57"/>
  <c r="BQ19" i="57"/>
  <c r="BP19" i="57"/>
  <c r="BE19" i="57"/>
  <c r="BF19" i="57" s="1"/>
  <c r="BC19" i="57"/>
  <c r="BD19" i="57" s="1"/>
  <c r="BA19" i="57"/>
  <c r="BB19" i="57" s="1"/>
  <c r="AY19" i="57"/>
  <c r="AZ19" i="57" s="1"/>
  <c r="AM19" i="57"/>
  <c r="AN19" i="57" s="1"/>
  <c r="AK19" i="57"/>
  <c r="AL19" i="57" s="1"/>
  <c r="AI19" i="57"/>
  <c r="AJ19" i="57" s="1"/>
  <c r="AG19" i="57"/>
  <c r="AH19" i="57" s="1"/>
  <c r="U19" i="57"/>
  <c r="V19" i="57" s="1"/>
  <c r="S19" i="57"/>
  <c r="T19" i="57" s="1"/>
  <c r="Q19" i="57"/>
  <c r="R19" i="57" s="1"/>
  <c r="O19" i="57"/>
  <c r="P19" i="57" s="1"/>
  <c r="BV18" i="57"/>
  <c r="BU18" i="57"/>
  <c r="BT18" i="57"/>
  <c r="BR18" i="57"/>
  <c r="BQ18" i="57"/>
  <c r="BP18" i="57"/>
  <c r="BM18" i="57"/>
  <c r="BN18" i="57" s="1"/>
  <c r="BK18" i="57"/>
  <c r="BL18" i="57" s="1"/>
  <c r="BI18" i="57"/>
  <c r="BJ18" i="57" s="1"/>
  <c r="BE18" i="57"/>
  <c r="BF18" i="57" s="1"/>
  <c r="BC18" i="57"/>
  <c r="BD18" i="57" s="1"/>
  <c r="BA18" i="57"/>
  <c r="BB18" i="57" s="1"/>
  <c r="AY18" i="57"/>
  <c r="AZ18" i="57" s="1"/>
  <c r="AU18" i="57"/>
  <c r="AV18" i="57" s="1"/>
  <c r="AS18" i="57"/>
  <c r="AT18" i="57" s="1"/>
  <c r="AQ18" i="57"/>
  <c r="AR18" i="57" s="1"/>
  <c r="AM18" i="57"/>
  <c r="AN18" i="57" s="1"/>
  <c r="AK18" i="57"/>
  <c r="AL18" i="57" s="1"/>
  <c r="AI18" i="57"/>
  <c r="AJ18" i="57" s="1"/>
  <c r="AG18" i="57"/>
  <c r="AH18" i="57" s="1"/>
  <c r="AC18" i="57"/>
  <c r="AD18" i="57" s="1"/>
  <c r="AA18" i="57"/>
  <c r="AB18" i="57" s="1"/>
  <c r="Y18" i="57"/>
  <c r="Z18" i="57" s="1"/>
  <c r="U18" i="57"/>
  <c r="V18" i="57" s="1"/>
  <c r="S18" i="57"/>
  <c r="T18" i="57" s="1"/>
  <c r="Q18" i="57"/>
  <c r="R18" i="57" s="1"/>
  <c r="O18" i="57"/>
  <c r="P18" i="57" s="1"/>
  <c r="BV17" i="57"/>
  <c r="BU17" i="57"/>
  <c r="BT17" i="57"/>
  <c r="BR17" i="57"/>
  <c r="BQ17" i="57"/>
  <c r="BP17" i="57"/>
  <c r="BM17" i="57"/>
  <c r="BN17" i="57" s="1"/>
  <c r="BK17" i="57"/>
  <c r="BL17" i="57" s="1"/>
  <c r="BI17" i="57"/>
  <c r="BJ17" i="57" s="1"/>
  <c r="BG17" i="57"/>
  <c r="BE17" i="57"/>
  <c r="BF17" i="57"/>
  <c r="BC17" i="57"/>
  <c r="BD17" i="57"/>
  <c r="BA17" i="57"/>
  <c r="BB17" i="57"/>
  <c r="AY17" i="57"/>
  <c r="AZ17" i="57"/>
  <c r="AU17" i="57"/>
  <c r="AV17" i="57"/>
  <c r="AS17" i="57"/>
  <c r="AT17" i="57"/>
  <c r="AQ17" i="57"/>
  <c r="AR17" i="57"/>
  <c r="AO17" i="57"/>
  <c r="AM17" i="57"/>
  <c r="AN17" i="57" s="1"/>
  <c r="AK17" i="57"/>
  <c r="AL17" i="57" s="1"/>
  <c r="AI17" i="57"/>
  <c r="AJ17" i="57" s="1"/>
  <c r="AG17" i="57"/>
  <c r="AH17" i="57" s="1"/>
  <c r="AC17" i="57"/>
  <c r="AD17" i="57" s="1"/>
  <c r="AA17" i="57"/>
  <c r="AB17" i="57" s="1"/>
  <c r="Y17" i="57"/>
  <c r="Z17" i="57" s="1"/>
  <c r="W17" i="57"/>
  <c r="U17" i="57"/>
  <c r="V17" i="57"/>
  <c r="S17" i="57"/>
  <c r="T17" i="57"/>
  <c r="Q17" i="57"/>
  <c r="R17" i="57"/>
  <c r="O17" i="57"/>
  <c r="P17" i="57"/>
  <c r="BV16" i="57"/>
  <c r="BU16" i="57"/>
  <c r="BT16" i="57"/>
  <c r="BR16" i="57"/>
  <c r="BQ16" i="57"/>
  <c r="BP16" i="57"/>
  <c r="BE16" i="57"/>
  <c r="BF16" i="57"/>
  <c r="BC16" i="57"/>
  <c r="BD16" i="57"/>
  <c r="BA16" i="57"/>
  <c r="BB16" i="57"/>
  <c r="AY16" i="57"/>
  <c r="AZ16" i="57"/>
  <c r="AM16" i="57"/>
  <c r="AN16" i="57"/>
  <c r="AK16" i="57"/>
  <c r="AL16" i="57"/>
  <c r="AI16" i="57"/>
  <c r="AJ16" i="57"/>
  <c r="AG16" i="57"/>
  <c r="AH16" i="57"/>
  <c r="U16" i="57"/>
  <c r="V16" i="57"/>
  <c r="S16" i="57"/>
  <c r="T16" i="57"/>
  <c r="Q16" i="57"/>
  <c r="R16" i="57"/>
  <c r="O16" i="57"/>
  <c r="P16" i="57"/>
  <c r="BV15" i="57"/>
  <c r="BU15" i="57"/>
  <c r="BT15" i="57"/>
  <c r="BR15" i="57"/>
  <c r="BQ15" i="57"/>
  <c r="BP15" i="57"/>
  <c r="BV14" i="57"/>
  <c r="BU14" i="57"/>
  <c r="BT14" i="57"/>
  <c r="BR14" i="57"/>
  <c r="BQ14" i="57"/>
  <c r="BP14" i="57"/>
  <c r="BM14" i="57"/>
  <c r="BN14" i="57"/>
  <c r="BK14" i="57"/>
  <c r="BL14" i="57"/>
  <c r="BI14" i="57"/>
  <c r="BJ14" i="57"/>
  <c r="BE14" i="57"/>
  <c r="BF14" i="57"/>
  <c r="BC14" i="57"/>
  <c r="BD14" i="57"/>
  <c r="BA14" i="57"/>
  <c r="BB14" i="57"/>
  <c r="AY14" i="57"/>
  <c r="AZ14" i="57"/>
  <c r="AU14" i="57"/>
  <c r="AV14" i="57"/>
  <c r="AS14" i="57"/>
  <c r="AT14" i="57"/>
  <c r="AQ14" i="57"/>
  <c r="AR14" i="57"/>
  <c r="AM14" i="57"/>
  <c r="AN14" i="57"/>
  <c r="AK14" i="57"/>
  <c r="AL14" i="57"/>
  <c r="AI14" i="57"/>
  <c r="AJ14" i="57"/>
  <c r="AG14" i="57"/>
  <c r="AH14" i="57"/>
  <c r="AC14" i="57"/>
  <c r="AD14" i="57"/>
  <c r="AA14" i="57"/>
  <c r="AB14" i="57"/>
  <c r="Y14" i="57"/>
  <c r="Z14" i="57"/>
  <c r="U14" i="57"/>
  <c r="V14" i="57"/>
  <c r="S14" i="57"/>
  <c r="T14" i="57"/>
  <c r="Q14" i="57"/>
  <c r="R14" i="57"/>
  <c r="O14" i="57"/>
  <c r="P14" i="57"/>
  <c r="BV13" i="57"/>
  <c r="BU13" i="57"/>
  <c r="BT13" i="57"/>
  <c r="BR13" i="57"/>
  <c r="BQ13" i="57"/>
  <c r="BP13" i="57"/>
  <c r="BE13" i="57"/>
  <c r="BF13" i="57"/>
  <c r="BC13" i="57"/>
  <c r="BD13" i="57"/>
  <c r="BA13" i="57"/>
  <c r="BB13" i="57"/>
  <c r="AY13" i="57"/>
  <c r="AZ13" i="57"/>
  <c r="AM13" i="57"/>
  <c r="AN13" i="57"/>
  <c r="AK13" i="57"/>
  <c r="AL13" i="57"/>
  <c r="AI13" i="57"/>
  <c r="AJ13" i="57"/>
  <c r="AG13" i="57"/>
  <c r="AH13" i="57"/>
  <c r="U13" i="57"/>
  <c r="V13" i="57"/>
  <c r="S13" i="57"/>
  <c r="T13" i="57"/>
  <c r="Q13" i="57"/>
  <c r="R13" i="57"/>
  <c r="O13" i="57"/>
  <c r="P13" i="57"/>
  <c r="BV12" i="57"/>
  <c r="BU12" i="57"/>
  <c r="BT12" i="57"/>
  <c r="BR12" i="57"/>
  <c r="BQ12" i="57"/>
  <c r="BP12" i="57"/>
  <c r="BM12" i="57"/>
  <c r="BN12" i="57"/>
  <c r="BK12" i="57"/>
  <c r="BL12" i="57"/>
  <c r="BI12" i="57"/>
  <c r="BJ12" i="57"/>
  <c r="BE12" i="57"/>
  <c r="BF12" i="57"/>
  <c r="BC12" i="57"/>
  <c r="BD12" i="57"/>
  <c r="BA12" i="57"/>
  <c r="BB12" i="57"/>
  <c r="AY12" i="57"/>
  <c r="AZ12" i="57"/>
  <c r="AU12" i="57"/>
  <c r="AV12" i="57"/>
  <c r="AS12" i="57"/>
  <c r="AT12" i="57"/>
  <c r="AQ12" i="57"/>
  <c r="AR12" i="57"/>
  <c r="AM12" i="57"/>
  <c r="AN12" i="57"/>
  <c r="AK12" i="57"/>
  <c r="AL12" i="57"/>
  <c r="AI12" i="57"/>
  <c r="AJ12" i="57"/>
  <c r="AG12" i="57"/>
  <c r="AH12" i="57"/>
  <c r="AC12" i="57"/>
  <c r="AD12" i="57"/>
  <c r="AA12" i="57"/>
  <c r="AB12" i="57"/>
  <c r="Y12" i="57"/>
  <c r="Z12" i="57"/>
  <c r="U12" i="57"/>
  <c r="V12" i="57"/>
  <c r="S12" i="57"/>
  <c r="T12" i="57"/>
  <c r="Q12" i="57"/>
  <c r="R12" i="57"/>
  <c r="O12" i="57"/>
  <c r="P12" i="57"/>
  <c r="BV11" i="57"/>
  <c r="BU11" i="57"/>
  <c r="BT11" i="57"/>
  <c r="BR11" i="57"/>
  <c r="BQ11" i="57"/>
  <c r="BP11" i="57"/>
  <c r="BV10" i="57"/>
  <c r="BU10" i="57"/>
  <c r="BT10" i="57"/>
  <c r="BR10" i="57"/>
  <c r="BQ10" i="57"/>
  <c r="BP10" i="57"/>
  <c r="BM10" i="57"/>
  <c r="BN10" i="57"/>
  <c r="BK10" i="57"/>
  <c r="BL10" i="57"/>
  <c r="BI10" i="57"/>
  <c r="BJ10" i="57"/>
  <c r="BE10" i="57"/>
  <c r="BF10" i="57"/>
  <c r="BC10" i="57"/>
  <c r="BD10" i="57"/>
  <c r="BA10" i="57"/>
  <c r="BB10" i="57"/>
  <c r="AY10" i="57"/>
  <c r="AZ10" i="57"/>
  <c r="AU10" i="57"/>
  <c r="AV10" i="57"/>
  <c r="AS10" i="57"/>
  <c r="AT10" i="57"/>
  <c r="AQ10" i="57"/>
  <c r="AR10" i="57"/>
  <c r="AM10" i="57"/>
  <c r="AN10" i="57"/>
  <c r="AK10" i="57"/>
  <c r="AL10" i="57"/>
  <c r="AI10" i="57"/>
  <c r="AJ10" i="57"/>
  <c r="AG10" i="57"/>
  <c r="AH10" i="57"/>
  <c r="AC10" i="57"/>
  <c r="AD10" i="57"/>
  <c r="AA10" i="57"/>
  <c r="AB10" i="57"/>
  <c r="Y10" i="57"/>
  <c r="Z10" i="57"/>
  <c r="U10" i="57"/>
  <c r="V10" i="57"/>
  <c r="S10" i="57"/>
  <c r="T10" i="57"/>
  <c r="Q10" i="57"/>
  <c r="R10" i="57"/>
  <c r="O10" i="57"/>
  <c r="P10" i="57"/>
  <c r="BV9" i="57"/>
  <c r="BU9" i="57"/>
  <c r="BT9" i="57"/>
  <c r="BR9" i="57"/>
  <c r="BQ9" i="57"/>
  <c r="BP9" i="57"/>
  <c r="BM9" i="57"/>
  <c r="BN9" i="57"/>
  <c r="BK9" i="57"/>
  <c r="BL9" i="57"/>
  <c r="BI9" i="57"/>
  <c r="BJ9" i="57"/>
  <c r="BE9" i="57"/>
  <c r="BF9" i="57"/>
  <c r="BC9" i="57"/>
  <c r="BD9" i="57"/>
  <c r="BA9" i="57"/>
  <c r="BB9" i="57"/>
  <c r="AY9" i="57"/>
  <c r="AZ9" i="57"/>
  <c r="AU9" i="57"/>
  <c r="AV9" i="57"/>
  <c r="AS9" i="57"/>
  <c r="AT9" i="57"/>
  <c r="AQ9" i="57"/>
  <c r="AR9" i="57"/>
  <c r="AM9" i="57"/>
  <c r="AN9" i="57"/>
  <c r="AK9" i="57"/>
  <c r="AL9" i="57"/>
  <c r="AI9" i="57"/>
  <c r="AJ9" i="57"/>
  <c r="AG9" i="57"/>
  <c r="AH9" i="57"/>
  <c r="AC9" i="57"/>
  <c r="AD9" i="57"/>
  <c r="AA9" i="57"/>
  <c r="AB9" i="57"/>
  <c r="Y9" i="57"/>
  <c r="Z9" i="57"/>
  <c r="U9" i="57"/>
  <c r="V9" i="57"/>
  <c r="S9" i="57"/>
  <c r="T9" i="57"/>
  <c r="Q9" i="57"/>
  <c r="R9" i="57"/>
  <c r="O9" i="57"/>
  <c r="P9" i="57"/>
  <c r="BV8" i="57"/>
  <c r="BU8" i="57"/>
  <c r="BT8" i="57"/>
  <c r="BR8" i="57"/>
  <c r="BQ8" i="57"/>
  <c r="BP8" i="57"/>
  <c r="BM8" i="57"/>
  <c r="BN8" i="57"/>
  <c r="BK8" i="57"/>
  <c r="BL8" i="57"/>
  <c r="BI8" i="57"/>
  <c r="BJ8" i="57"/>
  <c r="BE8" i="57"/>
  <c r="BF8" i="57"/>
  <c r="BC8" i="57"/>
  <c r="BD8" i="57"/>
  <c r="BA8" i="57"/>
  <c r="BB8" i="57"/>
  <c r="AY8" i="57"/>
  <c r="AZ8" i="57"/>
  <c r="AU8" i="57"/>
  <c r="AV8" i="57"/>
  <c r="AS8" i="57"/>
  <c r="AT8" i="57"/>
  <c r="AQ8" i="57"/>
  <c r="AR8" i="57"/>
  <c r="AM8" i="57"/>
  <c r="AN8" i="57"/>
  <c r="AK8" i="57"/>
  <c r="AL8" i="57"/>
  <c r="AI8" i="57"/>
  <c r="AJ8" i="57"/>
  <c r="AG8" i="57"/>
  <c r="AH8" i="57"/>
  <c r="AC8" i="57"/>
  <c r="AD8" i="57"/>
  <c r="AA8" i="57"/>
  <c r="AB8" i="57"/>
  <c r="Y8" i="57"/>
  <c r="Z8" i="57"/>
  <c r="U8" i="57"/>
  <c r="V8" i="57"/>
  <c r="S8" i="57"/>
  <c r="T8" i="57"/>
  <c r="Q8" i="57"/>
  <c r="R8" i="57"/>
  <c r="O8" i="57"/>
  <c r="P8" i="57"/>
  <c r="BV7" i="57"/>
  <c r="BU7" i="57"/>
  <c r="BT7" i="57"/>
  <c r="BR7" i="57"/>
  <c r="BQ7" i="57"/>
  <c r="BP7" i="57"/>
  <c r="BV6" i="57"/>
  <c r="BU6" i="57"/>
  <c r="BT6" i="57"/>
  <c r="BR6" i="57"/>
  <c r="BQ6" i="57"/>
  <c r="BP6" i="57"/>
  <c r="BM6" i="57"/>
  <c r="BN6" i="57"/>
  <c r="BK6" i="57"/>
  <c r="BL6" i="57"/>
  <c r="BI6" i="57"/>
  <c r="BJ6" i="57"/>
  <c r="BE6" i="57"/>
  <c r="BF6" i="57"/>
  <c r="BC6" i="57"/>
  <c r="BD6" i="57"/>
  <c r="BA6" i="57"/>
  <c r="BB6" i="57"/>
  <c r="AY6" i="57"/>
  <c r="AZ6" i="57"/>
  <c r="AU6" i="57"/>
  <c r="AV6" i="57"/>
  <c r="AS6" i="57"/>
  <c r="AT6" i="57"/>
  <c r="AQ6" i="57"/>
  <c r="AR6" i="57"/>
  <c r="AM6" i="57"/>
  <c r="AN6" i="57"/>
  <c r="AK6" i="57"/>
  <c r="AL6" i="57"/>
  <c r="AI6" i="57"/>
  <c r="AJ6" i="57"/>
  <c r="AG6" i="57"/>
  <c r="AH6" i="57"/>
  <c r="AC6" i="57"/>
  <c r="AD6" i="57"/>
  <c r="AA6" i="57"/>
  <c r="AB6" i="57"/>
  <c r="Y6" i="57"/>
  <c r="Z6" i="57"/>
  <c r="U6" i="57"/>
  <c r="V6" i="57"/>
  <c r="S6" i="57"/>
  <c r="T6" i="57"/>
  <c r="Q6" i="57"/>
  <c r="R6" i="57"/>
  <c r="O6" i="57"/>
  <c r="P6" i="57"/>
  <c r="BV5" i="57"/>
  <c r="BU5" i="57"/>
  <c r="BT5" i="57"/>
  <c r="BR5" i="57"/>
  <c r="BQ5" i="57"/>
  <c r="BP5" i="57"/>
  <c r="BM5" i="57"/>
  <c r="BN5" i="57"/>
  <c r="BK5" i="57"/>
  <c r="BL5" i="57"/>
  <c r="BI5" i="57"/>
  <c r="BJ5" i="57"/>
  <c r="BE5" i="57"/>
  <c r="BF5" i="57"/>
  <c r="BC5" i="57"/>
  <c r="BD5" i="57"/>
  <c r="BA5" i="57"/>
  <c r="BB5" i="57"/>
  <c r="AY5" i="57"/>
  <c r="AZ5" i="57"/>
  <c r="AU5" i="57"/>
  <c r="AV5" i="57"/>
  <c r="AS5" i="57"/>
  <c r="AT5" i="57"/>
  <c r="AQ5" i="57"/>
  <c r="AR5" i="57"/>
  <c r="AM5" i="57"/>
  <c r="AN5" i="57"/>
  <c r="AK5" i="57"/>
  <c r="AL5" i="57"/>
  <c r="AI5" i="57"/>
  <c r="AJ5" i="57"/>
  <c r="AG5" i="57"/>
  <c r="AH5" i="57"/>
  <c r="AC5" i="57"/>
  <c r="AD5" i="57"/>
  <c r="AA5" i="57"/>
  <c r="AB5" i="57"/>
  <c r="Y5" i="57"/>
  <c r="Z5" i="57"/>
  <c r="U5" i="57"/>
  <c r="V5" i="57"/>
  <c r="S5" i="57"/>
  <c r="T5" i="57"/>
  <c r="Q5" i="57"/>
  <c r="R5" i="57"/>
  <c r="O5" i="57"/>
  <c r="P5" i="57"/>
  <c r="BV4" i="57"/>
  <c r="BU4" i="57"/>
  <c r="BT4" i="57"/>
  <c r="BR4" i="57"/>
  <c r="BQ4" i="57"/>
  <c r="BP4" i="57"/>
  <c r="BM4" i="57"/>
  <c r="BN4" i="57"/>
  <c r="BK4" i="57"/>
  <c r="BL4" i="57"/>
  <c r="BI4" i="57"/>
  <c r="BJ4" i="57"/>
  <c r="BE4" i="57"/>
  <c r="BF4" i="57" s="1"/>
  <c r="BC4" i="57"/>
  <c r="BD4" i="57" s="1"/>
  <c r="BA4" i="57"/>
  <c r="BB4" i="57" s="1"/>
  <c r="AY4" i="57"/>
  <c r="AZ4" i="57" s="1"/>
  <c r="AU4" i="57"/>
  <c r="AV4" i="57" s="1"/>
  <c r="AS4" i="57"/>
  <c r="AT4" i="57" s="1"/>
  <c r="AQ4" i="57"/>
  <c r="AR4" i="57" s="1"/>
  <c r="AM4" i="57"/>
  <c r="AN4" i="57"/>
  <c r="AK4" i="57"/>
  <c r="AL4" i="57"/>
  <c r="AI4" i="57"/>
  <c r="AJ4" i="57"/>
  <c r="AG4" i="57"/>
  <c r="AH4" i="57"/>
  <c r="AC4" i="57"/>
  <c r="AD4" i="57"/>
  <c r="AA4" i="57"/>
  <c r="AB4" i="57"/>
  <c r="Y4" i="57"/>
  <c r="Z4" i="57"/>
  <c r="U4" i="57"/>
  <c r="V4" i="57" s="1"/>
  <c r="S4" i="57"/>
  <c r="T4" i="57" s="1"/>
  <c r="Q4" i="57"/>
  <c r="R4" i="57" s="1"/>
  <c r="O4" i="57"/>
  <c r="P4" i="57" s="1"/>
  <c r="BV3" i="57"/>
  <c r="BU3" i="57"/>
  <c r="BT3" i="57"/>
  <c r="BR3" i="57"/>
  <c r="BQ3" i="57"/>
  <c r="BP3" i="57"/>
  <c r="BM3" i="57"/>
  <c r="BN3" i="57" s="1"/>
  <c r="BK3" i="57"/>
  <c r="BL3" i="57" s="1"/>
  <c r="BI3" i="57"/>
  <c r="BJ3" i="57" s="1"/>
  <c r="BE3" i="57"/>
  <c r="BF3" i="57" s="1"/>
  <c r="BC3" i="57"/>
  <c r="BD3" i="57" s="1"/>
  <c r="BA3" i="57"/>
  <c r="BB3" i="57" s="1"/>
  <c r="AY3" i="57"/>
  <c r="AZ3" i="57" s="1"/>
  <c r="AU3" i="57"/>
  <c r="AV3" i="57" s="1"/>
  <c r="AS3" i="57"/>
  <c r="AT3" i="57" s="1"/>
  <c r="AQ3" i="57"/>
  <c r="AR3" i="57" s="1"/>
  <c r="AM3" i="57"/>
  <c r="AN3" i="57" s="1"/>
  <c r="AK3" i="57"/>
  <c r="AL3" i="57" s="1"/>
  <c r="AI3" i="57"/>
  <c r="AJ3" i="57" s="1"/>
  <c r="AG3" i="57"/>
  <c r="AH3" i="57" s="1"/>
  <c r="AC3" i="57"/>
  <c r="AD3" i="57" s="1"/>
  <c r="AA3" i="57"/>
  <c r="AB3" i="57" s="1"/>
  <c r="Y3" i="57"/>
  <c r="Z3" i="57" s="1"/>
  <c r="U3" i="57"/>
  <c r="V3" i="57" s="1"/>
  <c r="S3" i="57"/>
  <c r="T3" i="57" s="1"/>
  <c r="Q3" i="57"/>
  <c r="R3" i="57" s="1"/>
  <c r="O3" i="57"/>
  <c r="P3" i="57" s="1"/>
  <c r="BV2" i="57"/>
  <c r="BU2" i="57"/>
  <c r="BT2" i="57"/>
  <c r="BR2" i="57"/>
  <c r="BQ2" i="57"/>
  <c r="BP2" i="57"/>
  <c r="BM2" i="57"/>
  <c r="BN2" i="57" s="1"/>
  <c r="BK2" i="57"/>
  <c r="BL2" i="57" s="1"/>
  <c r="BI2" i="57"/>
  <c r="BJ2" i="57" s="1"/>
  <c r="BG2" i="57"/>
  <c r="BE2" i="57"/>
  <c r="BF2" i="57"/>
  <c r="BC2" i="57"/>
  <c r="BD2" i="57"/>
  <c r="BA2" i="57"/>
  <c r="BB2" i="57"/>
  <c r="AY2" i="57"/>
  <c r="AZ2" i="57"/>
  <c r="AU2" i="57"/>
  <c r="AV2" i="57"/>
  <c r="AS2" i="57"/>
  <c r="AT2" i="57"/>
  <c r="AQ2" i="57"/>
  <c r="AR2" i="57"/>
  <c r="AO2" i="57"/>
  <c r="AM2" i="57"/>
  <c r="AN2" i="57" s="1"/>
  <c r="AK2" i="57"/>
  <c r="AL2" i="57" s="1"/>
  <c r="AI2" i="57"/>
  <c r="AJ2" i="57" s="1"/>
  <c r="AG2" i="57"/>
  <c r="AH2" i="57" s="1"/>
  <c r="AC2" i="57"/>
  <c r="AD2" i="57" s="1"/>
  <c r="AA2" i="57"/>
  <c r="AB2" i="57" s="1"/>
  <c r="Y2" i="57"/>
  <c r="Z2" i="57" s="1"/>
  <c r="W2" i="57"/>
  <c r="U2" i="57"/>
  <c r="V2" i="57"/>
  <c r="S2" i="57"/>
  <c r="T2" i="57"/>
  <c r="Q2" i="57"/>
  <c r="R2" i="57"/>
  <c r="O2" i="57"/>
  <c r="P2" i="57"/>
  <c r="E46" i="58"/>
  <c r="D46" i="58"/>
  <c r="E45" i="58"/>
  <c r="D45" i="58"/>
  <c r="E44" i="58"/>
  <c r="D44" i="58"/>
  <c r="E43" i="58"/>
  <c r="D43" i="58"/>
  <c r="E42" i="58"/>
  <c r="D42" i="58"/>
  <c r="E41" i="58"/>
  <c r="D41" i="58"/>
  <c r="E40" i="58"/>
  <c r="D40" i="58"/>
  <c r="E39" i="58"/>
  <c r="D39" i="58"/>
  <c r="E38" i="58"/>
  <c r="D38" i="58"/>
  <c r="E37" i="58"/>
  <c r="D37" i="58"/>
  <c r="E36" i="58"/>
  <c r="D36" i="58"/>
  <c r="E35" i="58"/>
  <c r="D35" i="58"/>
  <c r="E34" i="58"/>
  <c r="D34" i="58"/>
  <c r="E33" i="58"/>
  <c r="D33" i="58"/>
  <c r="E32" i="58"/>
  <c r="D32" i="58"/>
  <c r="E31" i="58"/>
  <c r="D31" i="58"/>
  <c r="E30" i="58"/>
  <c r="D30" i="58"/>
  <c r="E29" i="58"/>
  <c r="D29" i="58"/>
  <c r="E28" i="58"/>
  <c r="D28" i="58"/>
  <c r="E27" i="58"/>
  <c r="D27" i="58"/>
  <c r="E26" i="58"/>
  <c r="D26" i="58"/>
  <c r="E25" i="58"/>
  <c r="D25" i="58"/>
  <c r="E24" i="58"/>
  <c r="D24" i="58"/>
  <c r="E23" i="58"/>
  <c r="D23" i="58"/>
  <c r="E22" i="58"/>
  <c r="D22" i="58"/>
  <c r="E21" i="58"/>
  <c r="D21" i="58"/>
  <c r="E20" i="58"/>
  <c r="D20" i="58"/>
  <c r="E19" i="58"/>
  <c r="D19" i="58"/>
  <c r="E18" i="58"/>
  <c r="D18" i="58"/>
  <c r="E17" i="58"/>
  <c r="D17" i="58"/>
  <c r="E16" i="58"/>
  <c r="D16" i="58"/>
  <c r="E15" i="58"/>
  <c r="D15" i="58"/>
  <c r="E14" i="58"/>
  <c r="D14" i="58"/>
  <c r="E13" i="58"/>
  <c r="D13" i="58"/>
  <c r="E12" i="58"/>
  <c r="D12" i="58"/>
  <c r="E11" i="58"/>
  <c r="D11" i="58"/>
  <c r="E10" i="58"/>
  <c r="D10" i="58"/>
  <c r="E9" i="58"/>
  <c r="D9" i="58"/>
  <c r="E8" i="58"/>
  <c r="D8" i="58"/>
  <c r="E7" i="58"/>
  <c r="D7" i="58"/>
  <c r="E6" i="58"/>
  <c r="D6" i="58"/>
  <c r="E5" i="58"/>
  <c r="D5" i="58"/>
  <c r="E4" i="58"/>
  <c r="D4" i="58"/>
  <c r="E3" i="58"/>
  <c r="D3" i="58"/>
  <c r="E2" i="58"/>
  <c r="D2" i="58"/>
  <c r="C46" i="58"/>
  <c r="C45" i="58"/>
  <c r="C44" i="58"/>
  <c r="C43" i="58"/>
  <c r="C42" i="58"/>
  <c r="C41" i="58"/>
  <c r="C40" i="58"/>
  <c r="C39" i="58"/>
  <c r="C38" i="58"/>
  <c r="C37" i="58"/>
  <c r="C36" i="58"/>
  <c r="C35" i="58"/>
  <c r="C34" i="58"/>
  <c r="C33" i="58"/>
  <c r="C32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C9" i="58"/>
  <c r="C8" i="58"/>
  <c r="C7" i="58"/>
  <c r="C6" i="58"/>
  <c r="C5" i="58"/>
  <c r="C4" i="58"/>
  <c r="C3" i="58"/>
  <c r="C2" i="58"/>
  <c r="BV46" i="52"/>
  <c r="BU46" i="52"/>
  <c r="BT46" i="52"/>
  <c r="BR46" i="52"/>
  <c r="BQ46" i="52"/>
  <c r="BP46" i="52"/>
  <c r="BE46" i="52"/>
  <c r="BF46" i="52" s="1"/>
  <c r="BC46" i="52"/>
  <c r="BD46" i="52" s="1"/>
  <c r="BA46" i="52"/>
  <c r="BB46" i="52" s="1"/>
  <c r="AY46" i="52"/>
  <c r="AZ46" i="52" s="1"/>
  <c r="AM46" i="52"/>
  <c r="AN46" i="52" s="1"/>
  <c r="AK46" i="52"/>
  <c r="AL46" i="52" s="1"/>
  <c r="AI46" i="52"/>
  <c r="AJ46" i="52" s="1"/>
  <c r="AG46" i="52"/>
  <c r="AH46" i="52" s="1"/>
  <c r="U46" i="52"/>
  <c r="V46" i="52" s="1"/>
  <c r="S46" i="52"/>
  <c r="T46" i="52" s="1"/>
  <c r="Q46" i="52"/>
  <c r="R46" i="52" s="1"/>
  <c r="O46" i="52"/>
  <c r="P46" i="52" s="1"/>
  <c r="BV45" i="52"/>
  <c r="BU45" i="52"/>
  <c r="BT45" i="52"/>
  <c r="BR45" i="52"/>
  <c r="BQ45" i="52"/>
  <c r="BP45" i="52"/>
  <c r="BM45" i="52"/>
  <c r="BN45" i="52" s="1"/>
  <c r="BK45" i="52"/>
  <c r="BL45" i="52" s="1"/>
  <c r="BI45" i="52"/>
  <c r="BJ45" i="52" s="1"/>
  <c r="BE45" i="52"/>
  <c r="BF45" i="52"/>
  <c r="BC45" i="52"/>
  <c r="BD45" i="52"/>
  <c r="BA45" i="52"/>
  <c r="BB45" i="52"/>
  <c r="AY45" i="52"/>
  <c r="AZ45" i="52"/>
  <c r="AU45" i="52"/>
  <c r="AV45" i="52"/>
  <c r="AS45" i="52"/>
  <c r="AT45" i="52"/>
  <c r="AQ45" i="52"/>
  <c r="AR45" i="52"/>
  <c r="AM45" i="52"/>
  <c r="AN45" i="52" s="1"/>
  <c r="AK45" i="52"/>
  <c r="AL45" i="52" s="1"/>
  <c r="AI45" i="52"/>
  <c r="AJ45" i="52" s="1"/>
  <c r="AG45" i="52"/>
  <c r="AH45" i="52" s="1"/>
  <c r="AC45" i="52"/>
  <c r="AD45" i="52" s="1"/>
  <c r="AA45" i="52"/>
  <c r="AB45" i="52" s="1"/>
  <c r="Y45" i="52"/>
  <c r="Z45" i="52" s="1"/>
  <c r="U45" i="52"/>
  <c r="V45" i="52"/>
  <c r="S45" i="52"/>
  <c r="T45" i="52"/>
  <c r="Q45" i="52"/>
  <c r="R45" i="52"/>
  <c r="O45" i="52"/>
  <c r="P45" i="52"/>
  <c r="BV44" i="52"/>
  <c r="BU44" i="52"/>
  <c r="BT44" i="52"/>
  <c r="BR44" i="52"/>
  <c r="BQ44" i="52"/>
  <c r="BP44" i="52"/>
  <c r="BE44" i="52"/>
  <c r="BF44" i="52"/>
  <c r="BC44" i="52"/>
  <c r="BD44" i="52"/>
  <c r="BA44" i="52"/>
  <c r="BB44" i="52"/>
  <c r="AY44" i="52"/>
  <c r="AZ44" i="52"/>
  <c r="AM44" i="52"/>
  <c r="AN44" i="52"/>
  <c r="AK44" i="52"/>
  <c r="AL44" i="52"/>
  <c r="AI44" i="52"/>
  <c r="AJ44" i="52"/>
  <c r="AG44" i="52"/>
  <c r="AH44" i="52"/>
  <c r="U44" i="52"/>
  <c r="V44" i="52"/>
  <c r="S44" i="52"/>
  <c r="T44" i="52"/>
  <c r="Q44" i="52"/>
  <c r="R44" i="52"/>
  <c r="O44" i="52"/>
  <c r="P44" i="52"/>
  <c r="BV43" i="52"/>
  <c r="BU43" i="52"/>
  <c r="BT43" i="52"/>
  <c r="BR43" i="52"/>
  <c r="BQ43" i="52"/>
  <c r="BP43" i="52"/>
  <c r="BI43" i="52"/>
  <c r="BJ43" i="52"/>
  <c r="AU43" i="52"/>
  <c r="AV43" i="52"/>
  <c r="AS43" i="52"/>
  <c r="AT43" i="52"/>
  <c r="AQ43" i="52"/>
  <c r="AR43" i="52"/>
  <c r="AC43" i="52"/>
  <c r="AD43" i="52"/>
  <c r="AA43" i="52"/>
  <c r="AB43" i="52"/>
  <c r="Y43" i="52"/>
  <c r="Z43" i="52"/>
  <c r="BV42" i="52"/>
  <c r="BU42" i="52"/>
  <c r="BT42" i="52"/>
  <c r="BR42" i="52"/>
  <c r="BQ42" i="52"/>
  <c r="BP42" i="52"/>
  <c r="BM42" i="52"/>
  <c r="BN42" i="52"/>
  <c r="BK42" i="52"/>
  <c r="BL42" i="52"/>
  <c r="BI42" i="52"/>
  <c r="BJ42" i="52"/>
  <c r="BE42" i="52"/>
  <c r="BF42" i="52" s="1"/>
  <c r="BC42" i="52"/>
  <c r="BD42" i="52" s="1"/>
  <c r="BA42" i="52"/>
  <c r="BB42" i="52" s="1"/>
  <c r="AY42" i="52"/>
  <c r="AZ42" i="52" s="1"/>
  <c r="AU42" i="52"/>
  <c r="AV42" i="52" s="1"/>
  <c r="AS42" i="52"/>
  <c r="AT42" i="52" s="1"/>
  <c r="AQ42" i="52"/>
  <c r="AR42" i="52" s="1"/>
  <c r="AM42" i="52"/>
  <c r="AN42" i="52"/>
  <c r="AK42" i="52"/>
  <c r="AL42" i="52"/>
  <c r="AI42" i="52"/>
  <c r="AJ42" i="52"/>
  <c r="AG42" i="52"/>
  <c r="AH42" i="52"/>
  <c r="AC42" i="52"/>
  <c r="AD42" i="52"/>
  <c r="AA42" i="52"/>
  <c r="AB42" i="52"/>
  <c r="Y42" i="52"/>
  <c r="Z42" i="52"/>
  <c r="U42" i="52"/>
  <c r="V42" i="52" s="1"/>
  <c r="S42" i="52"/>
  <c r="T42" i="52" s="1"/>
  <c r="Q42" i="52"/>
  <c r="R42" i="52" s="1"/>
  <c r="O42" i="52"/>
  <c r="P42" i="52" s="1"/>
  <c r="BV41" i="52"/>
  <c r="BU41" i="52"/>
  <c r="BT41" i="52"/>
  <c r="BR41" i="52"/>
  <c r="BQ41" i="52"/>
  <c r="BP41" i="52"/>
  <c r="BV40" i="52"/>
  <c r="BU40" i="52"/>
  <c r="BT40" i="52"/>
  <c r="BR40" i="52"/>
  <c r="BQ40" i="52"/>
  <c r="BP40" i="52"/>
  <c r="BM40" i="52"/>
  <c r="BN40" i="52" s="1"/>
  <c r="BK40" i="52"/>
  <c r="BL40" i="52"/>
  <c r="BI40" i="52"/>
  <c r="BJ40" i="52" s="1"/>
  <c r="BE40" i="52"/>
  <c r="BF40" i="52"/>
  <c r="BC40" i="52"/>
  <c r="BD40" i="52" s="1"/>
  <c r="BA40" i="52"/>
  <c r="BB40" i="52" s="1"/>
  <c r="AY40" i="52"/>
  <c r="AZ40" i="52" s="1"/>
  <c r="AU40" i="52"/>
  <c r="AV40" i="52" s="1"/>
  <c r="AS40" i="52"/>
  <c r="AT40" i="52" s="1"/>
  <c r="AQ40" i="52"/>
  <c r="AR40" i="52"/>
  <c r="AM40" i="52"/>
  <c r="AN40" i="52" s="1"/>
  <c r="AK40" i="52"/>
  <c r="AL40" i="52"/>
  <c r="AI40" i="52"/>
  <c r="AJ40" i="52" s="1"/>
  <c r="AG40" i="52"/>
  <c r="AH40" i="52" s="1"/>
  <c r="AC40" i="52"/>
  <c r="AD40" i="52"/>
  <c r="AA40" i="52"/>
  <c r="AB40" i="52" s="1"/>
  <c r="Y40" i="52"/>
  <c r="Z40" i="52"/>
  <c r="U40" i="52"/>
  <c r="V40" i="52" s="1"/>
  <c r="S40" i="52"/>
  <c r="T40" i="52"/>
  <c r="Q40" i="52"/>
  <c r="R40" i="52" s="1"/>
  <c r="O40" i="52"/>
  <c r="P40" i="52"/>
  <c r="BV39" i="52"/>
  <c r="BU39" i="52"/>
  <c r="BT39" i="52"/>
  <c r="BR39" i="52"/>
  <c r="BQ39" i="52"/>
  <c r="BP39" i="52"/>
  <c r="BV38" i="52"/>
  <c r="BU38" i="52"/>
  <c r="BT38" i="52"/>
  <c r="BR38" i="52"/>
  <c r="BQ38" i="52"/>
  <c r="BP38" i="52"/>
  <c r="BV37" i="52"/>
  <c r="BU37" i="52"/>
  <c r="BT37" i="52"/>
  <c r="BR37" i="52"/>
  <c r="BQ37" i="52"/>
  <c r="BP37" i="52"/>
  <c r="BE37" i="52"/>
  <c r="BF37" i="52"/>
  <c r="BC37" i="52"/>
  <c r="BD37" i="52" s="1"/>
  <c r="BA37" i="52"/>
  <c r="BB37" i="52"/>
  <c r="AY37" i="52"/>
  <c r="AZ37" i="52" s="1"/>
  <c r="AM37" i="52"/>
  <c r="AN37" i="52"/>
  <c r="AK37" i="52"/>
  <c r="AL37" i="52" s="1"/>
  <c r="AI37" i="52"/>
  <c r="AJ37" i="52"/>
  <c r="AG37" i="52"/>
  <c r="AH37" i="52" s="1"/>
  <c r="U37" i="52"/>
  <c r="V37" i="52"/>
  <c r="S37" i="52"/>
  <c r="T37" i="52" s="1"/>
  <c r="Q37" i="52"/>
  <c r="R37" i="52"/>
  <c r="O37" i="52"/>
  <c r="P37" i="52" s="1"/>
  <c r="BV36" i="52"/>
  <c r="BU36" i="52"/>
  <c r="BT36" i="52"/>
  <c r="BR36" i="52"/>
  <c r="BQ36" i="52"/>
  <c r="BP36" i="52"/>
  <c r="BM36" i="52"/>
  <c r="BN36" i="52" s="1"/>
  <c r="BK36" i="52"/>
  <c r="BL36" i="52"/>
  <c r="BI36" i="52"/>
  <c r="BJ36" i="52" s="1"/>
  <c r="BE36" i="52"/>
  <c r="BF36" i="52"/>
  <c r="BC36" i="52"/>
  <c r="BD36" i="52" s="1"/>
  <c r="BA36" i="52"/>
  <c r="BB36" i="52"/>
  <c r="AY36" i="52"/>
  <c r="AZ36" i="52" s="1"/>
  <c r="AU36" i="52"/>
  <c r="AV36" i="52"/>
  <c r="AS36" i="52"/>
  <c r="AT36" i="52" s="1"/>
  <c r="AQ36" i="52"/>
  <c r="AR36" i="52"/>
  <c r="AM36" i="52"/>
  <c r="AN36" i="52" s="1"/>
  <c r="AK36" i="52"/>
  <c r="AL36" i="52"/>
  <c r="AI36" i="52"/>
  <c r="AJ36" i="52" s="1"/>
  <c r="AG36" i="52"/>
  <c r="AH36" i="52"/>
  <c r="AC36" i="52"/>
  <c r="AD36" i="52" s="1"/>
  <c r="AA36" i="52"/>
  <c r="AB36" i="52"/>
  <c r="Y36" i="52"/>
  <c r="Z36" i="52" s="1"/>
  <c r="U36" i="52"/>
  <c r="V36" i="52"/>
  <c r="S36" i="52"/>
  <c r="T36" i="52" s="1"/>
  <c r="Q36" i="52"/>
  <c r="R36" i="52"/>
  <c r="O36" i="52"/>
  <c r="P36" i="52" s="1"/>
  <c r="BV35" i="52"/>
  <c r="BU35" i="52"/>
  <c r="BT35" i="52"/>
  <c r="BR35" i="52"/>
  <c r="BQ35" i="52"/>
  <c r="BP35" i="52"/>
  <c r="BM35" i="52"/>
  <c r="BN35" i="52" s="1"/>
  <c r="BK35" i="52"/>
  <c r="BL35" i="52"/>
  <c r="BI35" i="52"/>
  <c r="BJ35" i="52" s="1"/>
  <c r="BE35" i="52"/>
  <c r="BF35" i="52"/>
  <c r="BC35" i="52"/>
  <c r="BD35" i="52" s="1"/>
  <c r="BA35" i="52"/>
  <c r="BB35" i="52"/>
  <c r="AY35" i="52"/>
  <c r="AZ35" i="52" s="1"/>
  <c r="AU35" i="52"/>
  <c r="AV35" i="52"/>
  <c r="AS35" i="52"/>
  <c r="AT35" i="52" s="1"/>
  <c r="AQ35" i="52"/>
  <c r="AR35" i="52"/>
  <c r="AM35" i="52"/>
  <c r="AN35" i="52" s="1"/>
  <c r="AK35" i="52"/>
  <c r="AL35" i="52"/>
  <c r="AI35" i="52"/>
  <c r="AJ35" i="52" s="1"/>
  <c r="AG35" i="52"/>
  <c r="AH35" i="52"/>
  <c r="AC35" i="52"/>
  <c r="AD35" i="52" s="1"/>
  <c r="AA35" i="52"/>
  <c r="AB35" i="52"/>
  <c r="Y35" i="52"/>
  <c r="Z35" i="52" s="1"/>
  <c r="U35" i="52"/>
  <c r="V35" i="52"/>
  <c r="S35" i="52"/>
  <c r="T35" i="52" s="1"/>
  <c r="Q35" i="52"/>
  <c r="R35" i="52"/>
  <c r="O35" i="52"/>
  <c r="P35" i="52" s="1"/>
  <c r="BV34" i="52"/>
  <c r="BU34" i="52"/>
  <c r="BT34" i="52"/>
  <c r="BR34" i="52"/>
  <c r="BQ34" i="52"/>
  <c r="BP34" i="52"/>
  <c r="BM34" i="52"/>
  <c r="BN34" i="52" s="1"/>
  <c r="BK34" i="52"/>
  <c r="BL34" i="52"/>
  <c r="BI34" i="52"/>
  <c r="BJ34" i="52" s="1"/>
  <c r="BE34" i="52"/>
  <c r="BF34" i="52"/>
  <c r="BC34" i="52"/>
  <c r="BD34" i="52" s="1"/>
  <c r="BA34" i="52"/>
  <c r="BB34" i="52"/>
  <c r="AY34" i="52"/>
  <c r="AZ34" i="52" s="1"/>
  <c r="AU34" i="52"/>
  <c r="AV34" i="52"/>
  <c r="AS34" i="52"/>
  <c r="AT34" i="52" s="1"/>
  <c r="AQ34" i="52"/>
  <c r="AR34" i="52"/>
  <c r="AM34" i="52"/>
  <c r="AN34" i="52" s="1"/>
  <c r="AK34" i="52"/>
  <c r="AL34" i="52"/>
  <c r="AI34" i="52"/>
  <c r="AJ34" i="52" s="1"/>
  <c r="AG34" i="52"/>
  <c r="AH34" i="52"/>
  <c r="AC34" i="52"/>
  <c r="AD34" i="52" s="1"/>
  <c r="AA34" i="52"/>
  <c r="AB34" i="52"/>
  <c r="Y34" i="52"/>
  <c r="Z34" i="52" s="1"/>
  <c r="U34" i="52"/>
  <c r="V34" i="52"/>
  <c r="S34" i="52"/>
  <c r="T34" i="52" s="1"/>
  <c r="Q34" i="52"/>
  <c r="R34" i="52"/>
  <c r="O34" i="52"/>
  <c r="P34" i="52" s="1"/>
  <c r="BV33" i="52"/>
  <c r="BU33" i="52"/>
  <c r="BT33" i="52"/>
  <c r="BR33" i="52"/>
  <c r="BQ33" i="52"/>
  <c r="BP33" i="52"/>
  <c r="BE33" i="52"/>
  <c r="BF33" i="52" s="1"/>
  <c r="BC33" i="52"/>
  <c r="BD33" i="52"/>
  <c r="BA33" i="52"/>
  <c r="BB33" i="52" s="1"/>
  <c r="AY33" i="52"/>
  <c r="AZ33" i="52"/>
  <c r="AM33" i="52"/>
  <c r="AN33" i="52" s="1"/>
  <c r="AK33" i="52"/>
  <c r="AL33" i="52"/>
  <c r="AI33" i="52"/>
  <c r="AJ33" i="52" s="1"/>
  <c r="AG33" i="52"/>
  <c r="AH33" i="52"/>
  <c r="U33" i="52"/>
  <c r="V33" i="52" s="1"/>
  <c r="S33" i="52"/>
  <c r="T33" i="52"/>
  <c r="Q33" i="52"/>
  <c r="R33" i="52" s="1"/>
  <c r="O33" i="52"/>
  <c r="P33" i="52"/>
  <c r="BV32" i="52"/>
  <c r="BU32" i="52"/>
  <c r="BT32" i="52"/>
  <c r="BR32" i="52"/>
  <c r="BQ32" i="52"/>
  <c r="BP32" i="52"/>
  <c r="BM32" i="52"/>
  <c r="BN32" i="52"/>
  <c r="BK32" i="52"/>
  <c r="BL32" i="52" s="1"/>
  <c r="BI32" i="52"/>
  <c r="BJ32" i="52"/>
  <c r="BE32" i="52"/>
  <c r="BF32" i="52" s="1"/>
  <c r="BC32" i="52"/>
  <c r="BD32" i="52"/>
  <c r="BA32" i="52"/>
  <c r="BB32" i="52" s="1"/>
  <c r="AY32" i="52"/>
  <c r="AZ32" i="52"/>
  <c r="AU32" i="52"/>
  <c r="AV32" i="52" s="1"/>
  <c r="AS32" i="52"/>
  <c r="AT32" i="52"/>
  <c r="AQ32" i="52"/>
  <c r="AR32" i="52" s="1"/>
  <c r="AM32" i="52"/>
  <c r="AN32" i="52"/>
  <c r="AK32" i="52"/>
  <c r="AL32" i="52" s="1"/>
  <c r="AI32" i="52"/>
  <c r="AJ32" i="52"/>
  <c r="AG32" i="52"/>
  <c r="AH32" i="52" s="1"/>
  <c r="AC32" i="52"/>
  <c r="AD32" i="52"/>
  <c r="AA32" i="52"/>
  <c r="AB32" i="52" s="1"/>
  <c r="Y32" i="52"/>
  <c r="Z32" i="52"/>
  <c r="U32" i="52"/>
  <c r="V32" i="52" s="1"/>
  <c r="S32" i="52"/>
  <c r="T32" i="52"/>
  <c r="Q32" i="52"/>
  <c r="R32" i="52" s="1"/>
  <c r="O32" i="52"/>
  <c r="P32" i="52"/>
  <c r="BV31" i="52"/>
  <c r="BU31" i="52"/>
  <c r="BT31" i="52"/>
  <c r="BR31" i="52"/>
  <c r="BQ31" i="52"/>
  <c r="BP31" i="52"/>
  <c r="BM31" i="52"/>
  <c r="BN31" i="52"/>
  <c r="BK31" i="52"/>
  <c r="BL31" i="52" s="1"/>
  <c r="BI31" i="52"/>
  <c r="BJ31" i="52"/>
  <c r="BE31" i="52"/>
  <c r="BF31" i="52" s="1"/>
  <c r="BC31" i="52"/>
  <c r="BD31" i="52"/>
  <c r="BA31" i="52"/>
  <c r="BB31" i="52" s="1"/>
  <c r="AY31" i="52"/>
  <c r="AZ31" i="52"/>
  <c r="AU31" i="52"/>
  <c r="AV31" i="52" s="1"/>
  <c r="AS31" i="52"/>
  <c r="AT31" i="52"/>
  <c r="AQ31" i="52"/>
  <c r="AR31" i="52" s="1"/>
  <c r="AM31" i="52"/>
  <c r="AN31" i="52"/>
  <c r="AK31" i="52"/>
  <c r="AL31" i="52" s="1"/>
  <c r="AI31" i="52"/>
  <c r="AJ31" i="52"/>
  <c r="AG31" i="52"/>
  <c r="AH31" i="52" s="1"/>
  <c r="AC31" i="52"/>
  <c r="AD31" i="52"/>
  <c r="AA31" i="52"/>
  <c r="AB31" i="52" s="1"/>
  <c r="Y31" i="52"/>
  <c r="Z31" i="52"/>
  <c r="U31" i="52"/>
  <c r="V31" i="52" s="1"/>
  <c r="S31" i="52"/>
  <c r="T31" i="52"/>
  <c r="Q31" i="52"/>
  <c r="R31" i="52" s="1"/>
  <c r="O31" i="52"/>
  <c r="P31" i="52"/>
  <c r="BV30" i="52"/>
  <c r="BU30" i="52"/>
  <c r="BT30" i="52"/>
  <c r="BR30" i="52"/>
  <c r="BQ30" i="52"/>
  <c r="BP30" i="52"/>
  <c r="BE30" i="52"/>
  <c r="BF30" i="52"/>
  <c r="BC30" i="52"/>
  <c r="BD30" i="52" s="1"/>
  <c r="BA30" i="52"/>
  <c r="BB30" i="52"/>
  <c r="AY30" i="52"/>
  <c r="AZ30" i="52" s="1"/>
  <c r="AM30" i="52"/>
  <c r="AN30" i="52"/>
  <c r="AK30" i="52"/>
  <c r="AL30" i="52" s="1"/>
  <c r="AI30" i="52"/>
  <c r="AJ30" i="52"/>
  <c r="AG30" i="52"/>
  <c r="AH30" i="52" s="1"/>
  <c r="U30" i="52"/>
  <c r="V30" i="52"/>
  <c r="S30" i="52"/>
  <c r="T30" i="52" s="1"/>
  <c r="Q30" i="52"/>
  <c r="R30" i="52"/>
  <c r="O30" i="52"/>
  <c r="P30" i="52" s="1"/>
  <c r="BV29" i="52"/>
  <c r="BU29" i="52"/>
  <c r="BT29" i="52"/>
  <c r="BR29" i="52"/>
  <c r="BQ29" i="52"/>
  <c r="BP29" i="52"/>
  <c r="BM29" i="52"/>
  <c r="BN29" i="52" s="1"/>
  <c r="BK29" i="52"/>
  <c r="BL29" i="52"/>
  <c r="BI29" i="52"/>
  <c r="BJ29" i="52" s="1"/>
  <c r="BE29" i="52"/>
  <c r="BF29" i="52" s="1"/>
  <c r="BC29" i="52"/>
  <c r="BD29" i="52"/>
  <c r="BA29" i="52"/>
  <c r="BB29" i="52" s="1"/>
  <c r="AY29" i="52"/>
  <c r="AZ29" i="52"/>
  <c r="AU29" i="52"/>
  <c r="AV29" i="52" s="1"/>
  <c r="AS29" i="52"/>
  <c r="AT29" i="52"/>
  <c r="AQ29" i="52"/>
  <c r="AR29" i="52" s="1"/>
  <c r="AM29" i="52"/>
  <c r="AN29" i="52"/>
  <c r="AK29" i="52"/>
  <c r="AL29" i="52" s="1"/>
  <c r="AI29" i="52"/>
  <c r="AJ29" i="52"/>
  <c r="AG29" i="52"/>
  <c r="AH29" i="52" s="1"/>
  <c r="AC29" i="52"/>
  <c r="AD29" i="52"/>
  <c r="AA29" i="52"/>
  <c r="AB29" i="52" s="1"/>
  <c r="Y29" i="52"/>
  <c r="Z29" i="52"/>
  <c r="U29" i="52"/>
  <c r="V29" i="52"/>
  <c r="S29" i="52"/>
  <c r="T29" i="52" s="1"/>
  <c r="Q29" i="52"/>
  <c r="R29" i="52"/>
  <c r="O29" i="52"/>
  <c r="P29" i="52" s="1"/>
  <c r="BV28" i="52"/>
  <c r="BU28" i="52"/>
  <c r="BT28" i="52"/>
  <c r="BR28" i="52"/>
  <c r="BQ28" i="52"/>
  <c r="BP28" i="52"/>
  <c r="BM28" i="52"/>
  <c r="BN28" i="52" s="1"/>
  <c r="BK28" i="52"/>
  <c r="BL28" i="52"/>
  <c r="BI28" i="52"/>
  <c r="BJ28" i="52" s="1"/>
  <c r="BG28" i="52"/>
  <c r="BE28" i="52"/>
  <c r="BF28" i="52"/>
  <c r="BC28" i="52"/>
  <c r="BD28" i="52" s="1"/>
  <c r="BA28" i="52"/>
  <c r="BB28" i="52" s="1"/>
  <c r="AY28" i="52"/>
  <c r="AZ28" i="52" s="1"/>
  <c r="AU28" i="52"/>
  <c r="AV28" i="52" s="1"/>
  <c r="AS28" i="52"/>
  <c r="AT28" i="52" s="1"/>
  <c r="AQ28" i="52"/>
  <c r="AR28" i="52" s="1"/>
  <c r="AO28" i="52"/>
  <c r="AM28" i="52"/>
  <c r="AN28" i="52"/>
  <c r="AK28" i="52"/>
  <c r="AL28" i="52" s="1"/>
  <c r="AI28" i="52"/>
  <c r="AJ28" i="52"/>
  <c r="AG28" i="52"/>
  <c r="AH28" i="52" s="1"/>
  <c r="AC28" i="52"/>
  <c r="AD28" i="52"/>
  <c r="AA28" i="52"/>
  <c r="AB28" i="52" s="1"/>
  <c r="Y28" i="52"/>
  <c r="Z28" i="52"/>
  <c r="W28" i="52"/>
  <c r="U28" i="52"/>
  <c r="V28" i="52" s="1"/>
  <c r="S28" i="52"/>
  <c r="T28" i="52" s="1"/>
  <c r="Q28" i="52"/>
  <c r="R28" i="52" s="1"/>
  <c r="O28" i="52"/>
  <c r="P28" i="52"/>
  <c r="BV27" i="52"/>
  <c r="BU27" i="52"/>
  <c r="BT27" i="52"/>
  <c r="BR27" i="52"/>
  <c r="BQ27" i="52"/>
  <c r="BP27" i="52"/>
  <c r="BE27" i="52"/>
  <c r="BF27" i="52"/>
  <c r="BC27" i="52"/>
  <c r="BD27" i="52" s="1"/>
  <c r="BA27" i="52"/>
  <c r="BB27" i="52"/>
  <c r="AY27" i="52"/>
  <c r="AZ27" i="52" s="1"/>
  <c r="AM27" i="52"/>
  <c r="AN27" i="52" s="1"/>
  <c r="AK27" i="52"/>
  <c r="AL27" i="52" s="1"/>
  <c r="AI27" i="52"/>
  <c r="AJ27" i="52" s="1"/>
  <c r="AG27" i="52"/>
  <c r="AH27" i="52" s="1"/>
  <c r="U27" i="52"/>
  <c r="V27" i="52"/>
  <c r="S27" i="52"/>
  <c r="T27" i="52" s="1"/>
  <c r="Q27" i="52"/>
  <c r="R27" i="52"/>
  <c r="O27" i="52"/>
  <c r="P27" i="52" s="1"/>
  <c r="BV26" i="52"/>
  <c r="BU26" i="52"/>
  <c r="BT26" i="52"/>
  <c r="BR26" i="52"/>
  <c r="BQ26" i="52"/>
  <c r="BP26" i="52"/>
  <c r="BM26" i="52"/>
  <c r="BN26" i="52" s="1"/>
  <c r="BK26" i="52"/>
  <c r="BL26" i="52" s="1"/>
  <c r="BI26" i="52"/>
  <c r="BJ26" i="52" s="1"/>
  <c r="BE26" i="52"/>
  <c r="BF26" i="52"/>
  <c r="BC26" i="52"/>
  <c r="BD26" i="52" s="1"/>
  <c r="BA26" i="52"/>
  <c r="BB26" i="52"/>
  <c r="AY26" i="52"/>
  <c r="AZ26" i="52" s="1"/>
  <c r="AU26" i="52"/>
  <c r="AV26" i="52" s="1"/>
  <c r="AS26" i="52"/>
  <c r="AT26" i="52" s="1"/>
  <c r="AQ26" i="52"/>
  <c r="AR26" i="52" s="1"/>
  <c r="AM26" i="52"/>
  <c r="AN26" i="52" s="1"/>
  <c r="AK26" i="52"/>
  <c r="AL26" i="52"/>
  <c r="AI26" i="52"/>
  <c r="AJ26" i="52" s="1"/>
  <c r="AG26" i="52"/>
  <c r="AH26" i="52"/>
  <c r="AC26" i="52"/>
  <c r="AD26" i="52" s="1"/>
  <c r="AA26" i="52"/>
  <c r="AB26" i="52" s="1"/>
  <c r="Y26" i="52"/>
  <c r="Z26" i="52" s="1"/>
  <c r="U26" i="52"/>
  <c r="V26" i="52" s="1"/>
  <c r="S26" i="52"/>
  <c r="T26" i="52" s="1"/>
  <c r="Q26" i="52"/>
  <c r="R26" i="52"/>
  <c r="O26" i="52"/>
  <c r="P26" i="52" s="1"/>
  <c r="BV25" i="52"/>
  <c r="BU25" i="52"/>
  <c r="BT25" i="52"/>
  <c r="BR25" i="52"/>
  <c r="BQ25" i="52"/>
  <c r="BP25" i="52"/>
  <c r="BM25" i="52"/>
  <c r="BN25" i="52" s="1"/>
  <c r="BK25" i="52"/>
  <c r="BL25" i="52" s="1"/>
  <c r="BI25" i="52"/>
  <c r="BJ25" i="52" s="1"/>
  <c r="AU25" i="52"/>
  <c r="AV25" i="52" s="1"/>
  <c r="AS25" i="52"/>
  <c r="AT25" i="52" s="1"/>
  <c r="AQ25" i="52"/>
  <c r="AR25" i="52"/>
  <c r="AM25" i="52"/>
  <c r="AN25" i="52" s="1"/>
  <c r="AK25" i="52"/>
  <c r="AL25" i="52"/>
  <c r="AI25" i="52"/>
  <c r="AJ25" i="52" s="1"/>
  <c r="AG25" i="52"/>
  <c r="AH25" i="52" s="1"/>
  <c r="AC25" i="52"/>
  <c r="AD25" i="52" s="1"/>
  <c r="AA25" i="52"/>
  <c r="AB25" i="52" s="1"/>
  <c r="Y25" i="52"/>
  <c r="Z25" i="52" s="1"/>
  <c r="U25" i="52"/>
  <c r="V25" i="52"/>
  <c r="S25" i="52"/>
  <c r="T25" i="52" s="1"/>
  <c r="Q25" i="52"/>
  <c r="R25" i="52"/>
  <c r="O25" i="52"/>
  <c r="P25" i="52" s="1"/>
  <c r="BV24" i="52"/>
  <c r="BU24" i="52"/>
  <c r="BT24" i="52"/>
  <c r="BR24" i="52"/>
  <c r="BQ24" i="52"/>
  <c r="BP24" i="52"/>
  <c r="BV23" i="52"/>
  <c r="BU23" i="52"/>
  <c r="BT23" i="52"/>
  <c r="BR23" i="52"/>
  <c r="BQ23" i="52"/>
  <c r="BP23" i="52"/>
  <c r="BE23" i="52"/>
  <c r="BF23" i="52" s="1"/>
  <c r="BC23" i="52"/>
  <c r="BD23" i="52" s="1"/>
  <c r="BA23" i="52"/>
  <c r="BB23" i="52" s="1"/>
  <c r="AY23" i="52"/>
  <c r="AZ23" i="52" s="1"/>
  <c r="AM23" i="52"/>
  <c r="AN23" i="52"/>
  <c r="AK23" i="52"/>
  <c r="AL23" i="52" s="1"/>
  <c r="AI23" i="52"/>
  <c r="AJ23" i="52"/>
  <c r="AG23" i="52"/>
  <c r="AH23" i="52" s="1"/>
  <c r="U23" i="52"/>
  <c r="V23" i="52" s="1"/>
  <c r="S23" i="52"/>
  <c r="T23" i="52" s="1"/>
  <c r="Q23" i="52"/>
  <c r="R23" i="52" s="1"/>
  <c r="O23" i="52"/>
  <c r="P23" i="52" s="1"/>
  <c r="BV22" i="52"/>
  <c r="BU22" i="52"/>
  <c r="BT22" i="52"/>
  <c r="BR22" i="52"/>
  <c r="BQ22" i="52"/>
  <c r="BP22" i="52"/>
  <c r="BE22" i="52"/>
  <c r="BF22" i="52" s="1"/>
  <c r="BC22" i="52"/>
  <c r="BD22" i="52"/>
  <c r="BA22" i="52"/>
  <c r="BB22" i="52" s="1"/>
  <c r="AY22" i="52"/>
  <c r="AZ22" i="52" s="1"/>
  <c r="AM22" i="52"/>
  <c r="AN22" i="52" s="1"/>
  <c r="AK22" i="52"/>
  <c r="AL22" i="52" s="1"/>
  <c r="AI22" i="52"/>
  <c r="AJ22" i="52" s="1"/>
  <c r="AG22" i="52"/>
  <c r="AH22" i="52"/>
  <c r="U22" i="52"/>
  <c r="V22" i="52" s="1"/>
  <c r="S22" i="52"/>
  <c r="T22" i="52"/>
  <c r="Q22" i="52"/>
  <c r="R22" i="52" s="1"/>
  <c r="O22" i="52"/>
  <c r="P22" i="52" s="1"/>
  <c r="BV21" i="52"/>
  <c r="BU21" i="52"/>
  <c r="BT21" i="52"/>
  <c r="BR21" i="52"/>
  <c r="BQ21" i="52"/>
  <c r="BP21" i="52"/>
  <c r="BM21" i="52"/>
  <c r="BN21" i="52" s="1"/>
  <c r="BK21" i="52"/>
  <c r="BL21" i="52" s="1"/>
  <c r="BI21" i="52"/>
  <c r="BJ21" i="52" s="1"/>
  <c r="BE21" i="52"/>
  <c r="BF21" i="52"/>
  <c r="BC21" i="52"/>
  <c r="BD21" i="52" s="1"/>
  <c r="BA21" i="52"/>
  <c r="BB21" i="52"/>
  <c r="AY21" i="52"/>
  <c r="AZ21" i="52" s="1"/>
  <c r="AU21" i="52"/>
  <c r="AV21" i="52"/>
  <c r="AS21" i="52"/>
  <c r="AT21" i="52" s="1"/>
  <c r="AQ21" i="52"/>
  <c r="AR21" i="52"/>
  <c r="AM21" i="52"/>
  <c r="AN21" i="52" s="1"/>
  <c r="AK21" i="52"/>
  <c r="AL21" i="52"/>
  <c r="AI21" i="52"/>
  <c r="AJ21" i="52" s="1"/>
  <c r="AG21" i="52"/>
  <c r="AH21" i="52"/>
  <c r="AC21" i="52"/>
  <c r="AD21" i="52" s="1"/>
  <c r="AA21" i="52"/>
  <c r="AB21" i="52" s="1"/>
  <c r="Y21" i="52"/>
  <c r="Z21" i="52" s="1"/>
  <c r="U21" i="52"/>
  <c r="V21" i="52" s="1"/>
  <c r="S21" i="52"/>
  <c r="T21" i="52"/>
  <c r="Q21" i="52"/>
  <c r="R21" i="52" s="1"/>
  <c r="O21" i="52"/>
  <c r="P21" i="52"/>
  <c r="BV20" i="52"/>
  <c r="BU20" i="52"/>
  <c r="BT20" i="52"/>
  <c r="BR20" i="52"/>
  <c r="BQ20" i="52"/>
  <c r="BP20" i="52"/>
  <c r="BM20" i="52"/>
  <c r="BN20" i="52"/>
  <c r="BK20" i="52"/>
  <c r="BL20" i="52" s="1"/>
  <c r="BI20" i="52"/>
  <c r="BJ20" i="52"/>
  <c r="BG20" i="52"/>
  <c r="BH20" i="52" s="1"/>
  <c r="BE20" i="52"/>
  <c r="BF20" i="52"/>
  <c r="BC20" i="52"/>
  <c r="BD20" i="52" s="1"/>
  <c r="BA20" i="52"/>
  <c r="BB20" i="52"/>
  <c r="AY20" i="52"/>
  <c r="AZ20" i="52" s="1"/>
  <c r="AU20" i="52"/>
  <c r="AV20" i="52"/>
  <c r="AS20" i="52"/>
  <c r="AT20" i="52" s="1"/>
  <c r="AQ20" i="52"/>
  <c r="AR20" i="52"/>
  <c r="AO20" i="52"/>
  <c r="AP20" i="52" s="1"/>
  <c r="AM20" i="52"/>
  <c r="AN20" i="52"/>
  <c r="AK20" i="52"/>
  <c r="AL20" i="52" s="1"/>
  <c r="AI20" i="52"/>
  <c r="AJ20" i="52"/>
  <c r="AG20" i="52"/>
  <c r="AH20" i="52" s="1"/>
  <c r="AC20" i="52"/>
  <c r="AD20" i="52"/>
  <c r="AA20" i="52"/>
  <c r="AB20" i="52" s="1"/>
  <c r="Y20" i="52"/>
  <c r="Z20" i="52"/>
  <c r="W20" i="52"/>
  <c r="X20" i="52" s="1"/>
  <c r="U20" i="52"/>
  <c r="V20" i="52"/>
  <c r="S20" i="52"/>
  <c r="T20" i="52" s="1"/>
  <c r="Q20" i="52"/>
  <c r="R20" i="52"/>
  <c r="O20" i="52"/>
  <c r="P20" i="52" s="1"/>
  <c r="BV19" i="52"/>
  <c r="BU19" i="52"/>
  <c r="BT19" i="52"/>
  <c r="BR19" i="52"/>
  <c r="BQ19" i="52"/>
  <c r="BP19" i="52"/>
  <c r="BE19" i="52"/>
  <c r="BF19" i="52" s="1"/>
  <c r="BC19" i="52"/>
  <c r="BD19" i="52"/>
  <c r="BA19" i="52"/>
  <c r="BB19" i="52" s="1"/>
  <c r="AY19" i="52"/>
  <c r="AZ19" i="52"/>
  <c r="AM19" i="52"/>
  <c r="AN19" i="52" s="1"/>
  <c r="AK19" i="52"/>
  <c r="AL19" i="52"/>
  <c r="AI19" i="52"/>
  <c r="AJ19" i="52" s="1"/>
  <c r="AG19" i="52"/>
  <c r="AH19" i="52"/>
  <c r="U19" i="52"/>
  <c r="V19" i="52" s="1"/>
  <c r="S19" i="52"/>
  <c r="T19" i="52"/>
  <c r="Q19" i="52"/>
  <c r="R19" i="52" s="1"/>
  <c r="O19" i="52"/>
  <c r="P19" i="52"/>
  <c r="BV18" i="52"/>
  <c r="BU18" i="52"/>
  <c r="BT18" i="52"/>
  <c r="BR18" i="52"/>
  <c r="BQ18" i="52"/>
  <c r="BP18" i="52"/>
  <c r="BM18" i="52"/>
  <c r="BN18" i="52"/>
  <c r="BK18" i="52"/>
  <c r="BL18" i="52" s="1"/>
  <c r="BI18" i="52"/>
  <c r="BJ18" i="52"/>
  <c r="BE18" i="52"/>
  <c r="BF18" i="52" s="1"/>
  <c r="BC18" i="52"/>
  <c r="BD18" i="52"/>
  <c r="BA18" i="52"/>
  <c r="BB18" i="52" s="1"/>
  <c r="AY18" i="52"/>
  <c r="AZ18" i="52"/>
  <c r="AU18" i="52"/>
  <c r="AV18" i="52" s="1"/>
  <c r="AS18" i="52"/>
  <c r="AT18" i="52"/>
  <c r="AQ18" i="52"/>
  <c r="AR18" i="52" s="1"/>
  <c r="AM18" i="52"/>
  <c r="AN18" i="52"/>
  <c r="AK18" i="52"/>
  <c r="AL18" i="52" s="1"/>
  <c r="AI18" i="52"/>
  <c r="AJ18" i="52"/>
  <c r="AG18" i="52"/>
  <c r="AH18" i="52" s="1"/>
  <c r="AC18" i="52"/>
  <c r="AD18" i="52"/>
  <c r="AA18" i="52"/>
  <c r="AB18" i="52" s="1"/>
  <c r="Y18" i="52"/>
  <c r="Z18" i="52"/>
  <c r="U18" i="52"/>
  <c r="V18" i="52" s="1"/>
  <c r="S18" i="52"/>
  <c r="T18" i="52"/>
  <c r="Q18" i="52"/>
  <c r="R18" i="52" s="1"/>
  <c r="O18" i="52"/>
  <c r="P18" i="52"/>
  <c r="BV17" i="52"/>
  <c r="BU17" i="52"/>
  <c r="BT17" i="52"/>
  <c r="BR17" i="52"/>
  <c r="BQ17" i="52"/>
  <c r="BP17" i="52"/>
  <c r="BM17" i="52"/>
  <c r="BN17" i="52"/>
  <c r="BK17" i="52"/>
  <c r="BL17" i="52" s="1"/>
  <c r="BI17" i="52"/>
  <c r="BJ17" i="52"/>
  <c r="BG17" i="52"/>
  <c r="BE17" i="52"/>
  <c r="BF17" i="52" s="1"/>
  <c r="BC17" i="52"/>
  <c r="BD17" i="52"/>
  <c r="BA17" i="52"/>
  <c r="BB17" i="52" s="1"/>
  <c r="AY17" i="52"/>
  <c r="AZ17" i="52"/>
  <c r="AU17" i="52"/>
  <c r="AV17" i="52" s="1"/>
  <c r="AS17" i="52"/>
  <c r="AT17" i="52" s="1"/>
  <c r="AQ17" i="52"/>
  <c r="AR17" i="52" s="1"/>
  <c r="AO17" i="52"/>
  <c r="AM17" i="52"/>
  <c r="AN17" i="52" s="1"/>
  <c r="AK17" i="52"/>
  <c r="AL17" i="52"/>
  <c r="AI17" i="52"/>
  <c r="AJ17" i="52" s="1"/>
  <c r="AG17" i="52"/>
  <c r="AH17" i="52"/>
  <c r="AC17" i="52"/>
  <c r="AD17" i="52" s="1"/>
  <c r="AA17" i="52"/>
  <c r="AB17" i="52"/>
  <c r="Y17" i="52"/>
  <c r="Z17" i="52" s="1"/>
  <c r="W17" i="52"/>
  <c r="U17" i="52"/>
  <c r="V17" i="52" s="1"/>
  <c r="S17" i="52"/>
  <c r="T17" i="52" s="1"/>
  <c r="Q17" i="52"/>
  <c r="R17" i="52"/>
  <c r="O17" i="52"/>
  <c r="P17" i="52" s="1"/>
  <c r="BV16" i="52"/>
  <c r="BU16" i="52"/>
  <c r="BT16" i="52"/>
  <c r="BR16" i="52"/>
  <c r="BQ16" i="52"/>
  <c r="BP16" i="52"/>
  <c r="BE16" i="52"/>
  <c r="BF16" i="52" s="1"/>
  <c r="BC16" i="52"/>
  <c r="BD16" i="52" s="1"/>
  <c r="BA16" i="52"/>
  <c r="BB16" i="52" s="1"/>
  <c r="AY16" i="52"/>
  <c r="AZ16" i="52" s="1"/>
  <c r="AM16" i="52"/>
  <c r="AN16" i="52" s="1"/>
  <c r="AK16" i="52"/>
  <c r="AL16" i="52"/>
  <c r="AI16" i="52"/>
  <c r="AJ16" i="52" s="1"/>
  <c r="AG16" i="52"/>
  <c r="AH16" i="52"/>
  <c r="U16" i="52"/>
  <c r="V16" i="52" s="1"/>
  <c r="S16" i="52"/>
  <c r="T16" i="52" s="1"/>
  <c r="Q16" i="52"/>
  <c r="R16" i="52" s="1"/>
  <c r="O16" i="52"/>
  <c r="P16" i="52" s="1"/>
  <c r="BV15" i="52"/>
  <c r="BU15" i="52"/>
  <c r="BT15" i="52"/>
  <c r="BR15" i="52"/>
  <c r="BQ15" i="52"/>
  <c r="BP15" i="52"/>
  <c r="BV14" i="52"/>
  <c r="BU14" i="52"/>
  <c r="BT14" i="52"/>
  <c r="BR14" i="52"/>
  <c r="BQ14" i="52"/>
  <c r="BP14" i="52"/>
  <c r="BM14" i="52"/>
  <c r="BN14" i="52" s="1"/>
  <c r="BK14" i="52"/>
  <c r="BL14" i="52"/>
  <c r="BI14" i="52"/>
  <c r="BJ14" i="52" s="1"/>
  <c r="BE14" i="52"/>
  <c r="BF14" i="52"/>
  <c r="BC14" i="52"/>
  <c r="BD14" i="52" s="1"/>
  <c r="BA14" i="52"/>
  <c r="BB14" i="52" s="1"/>
  <c r="AY14" i="52"/>
  <c r="AZ14" i="52" s="1"/>
  <c r="AU14" i="52"/>
  <c r="AV14" i="52" s="1"/>
  <c r="AS14" i="52"/>
  <c r="AT14" i="52" s="1"/>
  <c r="AQ14" i="52"/>
  <c r="AR14" i="52"/>
  <c r="AM14" i="52"/>
  <c r="AN14" i="52" s="1"/>
  <c r="AK14" i="52"/>
  <c r="AL14" i="52"/>
  <c r="AI14" i="52"/>
  <c r="AJ14" i="52" s="1"/>
  <c r="AG14" i="52"/>
  <c r="AH14" i="52" s="1"/>
  <c r="AC14" i="52"/>
  <c r="AD14" i="52" s="1"/>
  <c r="AA14" i="52"/>
  <c r="AB14" i="52" s="1"/>
  <c r="Y14" i="52"/>
  <c r="Z14" i="52" s="1"/>
  <c r="U14" i="52"/>
  <c r="V14" i="52"/>
  <c r="S14" i="52"/>
  <c r="T14" i="52" s="1"/>
  <c r="Q14" i="52"/>
  <c r="R14" i="52"/>
  <c r="O14" i="52"/>
  <c r="P14" i="52" s="1"/>
  <c r="BV13" i="52"/>
  <c r="BU13" i="52"/>
  <c r="BT13" i="52"/>
  <c r="BR13" i="52"/>
  <c r="BQ13" i="52"/>
  <c r="BP13" i="52"/>
  <c r="BE13" i="52"/>
  <c r="BF13" i="52" s="1"/>
  <c r="BC13" i="52"/>
  <c r="BD13" i="52" s="1"/>
  <c r="BA13" i="52"/>
  <c r="BB13" i="52" s="1"/>
  <c r="AY13" i="52"/>
  <c r="AZ13" i="52"/>
  <c r="AM13" i="52"/>
  <c r="AN13" i="52" s="1"/>
  <c r="AK13" i="52"/>
  <c r="AL13" i="52"/>
  <c r="AI13" i="52"/>
  <c r="AJ13" i="52" s="1"/>
  <c r="AG13" i="52"/>
  <c r="AH13" i="52" s="1"/>
  <c r="U13" i="52"/>
  <c r="V13" i="52" s="1"/>
  <c r="S13" i="52"/>
  <c r="T13" i="52" s="1"/>
  <c r="Q13" i="52"/>
  <c r="R13" i="52" s="1"/>
  <c r="O13" i="52"/>
  <c r="P13" i="52"/>
  <c r="BV12" i="52"/>
  <c r="BU12" i="52"/>
  <c r="BT12" i="52"/>
  <c r="BR12" i="52"/>
  <c r="BQ12" i="52"/>
  <c r="BP12" i="52"/>
  <c r="BM12" i="52"/>
  <c r="BN12" i="52"/>
  <c r="BK12" i="52"/>
  <c r="BL12" i="52" s="1"/>
  <c r="BI12" i="52"/>
  <c r="BJ12" i="52"/>
  <c r="BE12" i="52"/>
  <c r="BF12" i="52" s="1"/>
  <c r="BC12" i="52"/>
  <c r="BD12" i="52" s="1"/>
  <c r="BA12" i="52"/>
  <c r="BB12" i="52" s="1"/>
  <c r="AY12" i="52"/>
  <c r="AZ12" i="52" s="1"/>
  <c r="AU12" i="52"/>
  <c r="AV12" i="52" s="1"/>
  <c r="AS12" i="52"/>
  <c r="AT12" i="52"/>
  <c r="AQ12" i="52"/>
  <c r="AR12" i="52" s="1"/>
  <c r="AM12" i="52"/>
  <c r="AN12" i="52"/>
  <c r="AK12" i="52"/>
  <c r="AL12" i="52" s="1"/>
  <c r="AI12" i="52"/>
  <c r="AJ12" i="52" s="1"/>
  <c r="AG12" i="52"/>
  <c r="AH12" i="52" s="1"/>
  <c r="AC12" i="52"/>
  <c r="AD12" i="52" s="1"/>
  <c r="AA12" i="52"/>
  <c r="AB12" i="52" s="1"/>
  <c r="Y12" i="52"/>
  <c r="Z12" i="52"/>
  <c r="U12" i="52"/>
  <c r="V12" i="52" s="1"/>
  <c r="S12" i="52"/>
  <c r="T12" i="52"/>
  <c r="Q12" i="52"/>
  <c r="R12" i="52" s="1"/>
  <c r="O12" i="52"/>
  <c r="P12" i="52" s="1"/>
  <c r="BV11" i="52"/>
  <c r="BU11" i="52"/>
  <c r="BT11" i="52"/>
  <c r="BR11" i="52"/>
  <c r="BQ11" i="52"/>
  <c r="BP11" i="52"/>
  <c r="BV10" i="52"/>
  <c r="BU10" i="52"/>
  <c r="BT10" i="52"/>
  <c r="BR10" i="52"/>
  <c r="BQ10" i="52"/>
  <c r="BP10" i="52"/>
  <c r="BM10" i="52"/>
  <c r="BN10" i="52"/>
  <c r="BK10" i="52"/>
  <c r="BL10" i="52" s="1"/>
  <c r="BI10" i="52"/>
  <c r="BJ10" i="52"/>
  <c r="BE10" i="52"/>
  <c r="BF10" i="52" s="1"/>
  <c r="BC10" i="52"/>
  <c r="BD10" i="52"/>
  <c r="BA10" i="52"/>
  <c r="BB10" i="52" s="1"/>
  <c r="AY10" i="52"/>
  <c r="AZ10" i="52"/>
  <c r="AU10" i="52"/>
  <c r="AV10" i="52" s="1"/>
  <c r="AS10" i="52"/>
  <c r="AT10" i="52"/>
  <c r="AQ10" i="52"/>
  <c r="AR10" i="52" s="1"/>
  <c r="AM10" i="52"/>
  <c r="AN10" i="52"/>
  <c r="AK10" i="52"/>
  <c r="AL10" i="52" s="1"/>
  <c r="AI10" i="52"/>
  <c r="AJ10" i="52"/>
  <c r="AG10" i="52"/>
  <c r="AH10" i="52" s="1"/>
  <c r="AC10" i="52"/>
  <c r="AD10" i="52"/>
  <c r="AA10" i="52"/>
  <c r="AB10" i="52" s="1"/>
  <c r="Y10" i="52"/>
  <c r="Z10" i="52"/>
  <c r="U10" i="52"/>
  <c r="V10" i="52" s="1"/>
  <c r="S10" i="52"/>
  <c r="T10" i="52"/>
  <c r="Q10" i="52"/>
  <c r="R10" i="52" s="1"/>
  <c r="O10" i="52"/>
  <c r="P10" i="52"/>
  <c r="BV9" i="52"/>
  <c r="BU9" i="52"/>
  <c r="BT9" i="52"/>
  <c r="BR9" i="52"/>
  <c r="BQ9" i="52"/>
  <c r="BP9" i="52"/>
  <c r="BM9" i="52"/>
  <c r="BN9" i="52"/>
  <c r="BK9" i="52"/>
  <c r="BL9" i="52" s="1"/>
  <c r="BI9" i="52"/>
  <c r="BJ9" i="52"/>
  <c r="BE9" i="52"/>
  <c r="BF9" i="52" s="1"/>
  <c r="BC9" i="52"/>
  <c r="BD9" i="52"/>
  <c r="BA9" i="52"/>
  <c r="BB9" i="52" s="1"/>
  <c r="AY9" i="52"/>
  <c r="AZ9" i="52"/>
  <c r="AU9" i="52"/>
  <c r="AV9" i="52" s="1"/>
  <c r="AS9" i="52"/>
  <c r="AT9" i="52"/>
  <c r="AQ9" i="52"/>
  <c r="AR9" i="52" s="1"/>
  <c r="AM9" i="52"/>
  <c r="AN9" i="52"/>
  <c r="AK9" i="52"/>
  <c r="AL9" i="52" s="1"/>
  <c r="AI9" i="52"/>
  <c r="AJ9" i="52"/>
  <c r="AG9" i="52"/>
  <c r="AH9" i="52" s="1"/>
  <c r="AC9" i="52"/>
  <c r="AD9" i="52"/>
  <c r="AA9" i="52"/>
  <c r="AB9" i="52" s="1"/>
  <c r="Y9" i="52"/>
  <c r="Z9" i="52"/>
  <c r="U9" i="52"/>
  <c r="V9" i="52" s="1"/>
  <c r="S9" i="52"/>
  <c r="T9" i="52"/>
  <c r="Q9" i="52"/>
  <c r="R9" i="52" s="1"/>
  <c r="O9" i="52"/>
  <c r="P9" i="52"/>
  <c r="BV8" i="52"/>
  <c r="BU8" i="52"/>
  <c r="BT8" i="52"/>
  <c r="BR8" i="52"/>
  <c r="BQ8" i="52"/>
  <c r="BP8" i="52"/>
  <c r="BM8" i="52"/>
  <c r="BN8" i="52"/>
  <c r="BK8" i="52"/>
  <c r="BL8" i="52" s="1"/>
  <c r="BI8" i="52"/>
  <c r="BJ8" i="52"/>
  <c r="BE8" i="52"/>
  <c r="BF8" i="52" s="1"/>
  <c r="BC8" i="52"/>
  <c r="BD8" i="52"/>
  <c r="BA8" i="52"/>
  <c r="BB8" i="52" s="1"/>
  <c r="AY8" i="52"/>
  <c r="AZ8" i="52"/>
  <c r="AU8" i="52"/>
  <c r="AV8" i="52" s="1"/>
  <c r="AS8" i="52"/>
  <c r="AT8" i="52"/>
  <c r="AQ8" i="52"/>
  <c r="AR8" i="52" s="1"/>
  <c r="AM8" i="52"/>
  <c r="AN8" i="52"/>
  <c r="AK8" i="52"/>
  <c r="AL8" i="52" s="1"/>
  <c r="AI8" i="52"/>
  <c r="AJ8" i="52"/>
  <c r="AG8" i="52"/>
  <c r="AH8" i="52" s="1"/>
  <c r="AC8" i="52"/>
  <c r="AD8" i="52"/>
  <c r="AA8" i="52"/>
  <c r="AB8" i="52" s="1"/>
  <c r="Y8" i="52"/>
  <c r="Z8" i="52"/>
  <c r="U8" i="52"/>
  <c r="V8" i="52" s="1"/>
  <c r="S8" i="52"/>
  <c r="T8" i="52"/>
  <c r="Q8" i="52"/>
  <c r="R8" i="52" s="1"/>
  <c r="O8" i="52"/>
  <c r="P8" i="52"/>
  <c r="BV7" i="52"/>
  <c r="BU7" i="52"/>
  <c r="BT7" i="52"/>
  <c r="BR7" i="52"/>
  <c r="BQ7" i="52"/>
  <c r="BP7" i="52"/>
  <c r="BV6" i="52"/>
  <c r="BU6" i="52"/>
  <c r="BT6" i="52"/>
  <c r="BR6" i="52"/>
  <c r="BQ6" i="52"/>
  <c r="BP6" i="52"/>
  <c r="BM6" i="52"/>
  <c r="BN6" i="52" s="1"/>
  <c r="BK6" i="52"/>
  <c r="BL6" i="52"/>
  <c r="BI6" i="52"/>
  <c r="BJ6" i="52" s="1"/>
  <c r="BE6" i="52"/>
  <c r="BF6" i="52"/>
  <c r="BC6" i="52"/>
  <c r="BD6" i="52" s="1"/>
  <c r="BA6" i="52"/>
  <c r="BB6" i="52"/>
  <c r="AY6" i="52"/>
  <c r="AZ6" i="52" s="1"/>
  <c r="AU6" i="52"/>
  <c r="AV6" i="52"/>
  <c r="AS6" i="52"/>
  <c r="AT6" i="52" s="1"/>
  <c r="AQ6" i="52"/>
  <c r="AR6" i="52"/>
  <c r="AM6" i="52"/>
  <c r="AN6" i="52" s="1"/>
  <c r="AK6" i="52"/>
  <c r="AL6" i="52"/>
  <c r="AI6" i="52"/>
  <c r="AJ6" i="52" s="1"/>
  <c r="AG6" i="52"/>
  <c r="AH6" i="52"/>
  <c r="AC6" i="52"/>
  <c r="AD6" i="52" s="1"/>
  <c r="AA6" i="52"/>
  <c r="AB6" i="52"/>
  <c r="Y6" i="52"/>
  <c r="Z6" i="52" s="1"/>
  <c r="U6" i="52"/>
  <c r="V6" i="52"/>
  <c r="S6" i="52"/>
  <c r="T6" i="52" s="1"/>
  <c r="Q6" i="52"/>
  <c r="R6" i="52"/>
  <c r="O6" i="52"/>
  <c r="P6" i="52" s="1"/>
  <c r="BV5" i="52"/>
  <c r="BU5" i="52"/>
  <c r="BT5" i="52"/>
  <c r="BR5" i="52"/>
  <c r="BQ5" i="52"/>
  <c r="BP5" i="52"/>
  <c r="BM5" i="52"/>
  <c r="BN5" i="52" s="1"/>
  <c r="BK5" i="52"/>
  <c r="BL5" i="52"/>
  <c r="BI5" i="52"/>
  <c r="BJ5" i="52" s="1"/>
  <c r="BE5" i="52"/>
  <c r="BF5" i="52"/>
  <c r="BC5" i="52"/>
  <c r="BD5" i="52" s="1"/>
  <c r="BA5" i="52"/>
  <c r="BB5" i="52"/>
  <c r="AY5" i="52"/>
  <c r="AZ5" i="52" s="1"/>
  <c r="AU5" i="52"/>
  <c r="AV5" i="52"/>
  <c r="AS5" i="52"/>
  <c r="AT5" i="52" s="1"/>
  <c r="AQ5" i="52"/>
  <c r="AR5" i="52"/>
  <c r="AM5" i="52"/>
  <c r="AN5" i="52" s="1"/>
  <c r="AK5" i="52"/>
  <c r="AL5" i="52"/>
  <c r="AI5" i="52"/>
  <c r="AJ5" i="52" s="1"/>
  <c r="AG5" i="52"/>
  <c r="AH5" i="52"/>
  <c r="AC5" i="52"/>
  <c r="AD5" i="52" s="1"/>
  <c r="AA5" i="52"/>
  <c r="AB5" i="52"/>
  <c r="Y5" i="52"/>
  <c r="Z5" i="52" s="1"/>
  <c r="U5" i="52"/>
  <c r="V5" i="52"/>
  <c r="S5" i="52"/>
  <c r="T5" i="52" s="1"/>
  <c r="Q5" i="52"/>
  <c r="R5" i="52"/>
  <c r="O5" i="52"/>
  <c r="P5" i="52" s="1"/>
  <c r="BV4" i="52"/>
  <c r="BU4" i="52"/>
  <c r="BT4" i="52"/>
  <c r="BR4" i="52"/>
  <c r="BQ4" i="52"/>
  <c r="BP4" i="52"/>
  <c r="BM4" i="52"/>
  <c r="BN4" i="52" s="1"/>
  <c r="BK4" i="52"/>
  <c r="BL4" i="52"/>
  <c r="BI4" i="52"/>
  <c r="BJ4" i="52" s="1"/>
  <c r="BE4" i="52"/>
  <c r="BF4" i="52" s="1"/>
  <c r="BC4" i="52"/>
  <c r="BD4" i="52"/>
  <c r="BA4" i="52"/>
  <c r="BB4" i="52" s="1"/>
  <c r="AY4" i="52"/>
  <c r="AZ4" i="52"/>
  <c r="AU4" i="52"/>
  <c r="AV4" i="52" s="1"/>
  <c r="AS4" i="52"/>
  <c r="AT4" i="52"/>
  <c r="AQ4" i="52"/>
  <c r="AR4" i="52" s="1"/>
  <c r="AM4" i="52"/>
  <c r="AN4" i="52"/>
  <c r="AK4" i="52"/>
  <c r="AL4" i="52" s="1"/>
  <c r="AI4" i="52"/>
  <c r="AJ4" i="52"/>
  <c r="AG4" i="52"/>
  <c r="AH4" i="52" s="1"/>
  <c r="AC4" i="52"/>
  <c r="AD4" i="52"/>
  <c r="AA4" i="52"/>
  <c r="AB4" i="52" s="1"/>
  <c r="Y4" i="52"/>
  <c r="Z4" i="52"/>
  <c r="U4" i="52"/>
  <c r="V4" i="52"/>
  <c r="S4" i="52"/>
  <c r="T4" i="52" s="1"/>
  <c r="Q4" i="52"/>
  <c r="R4" i="52"/>
  <c r="O4" i="52"/>
  <c r="P4" i="52" s="1"/>
  <c r="BV3" i="52"/>
  <c r="BU3" i="52"/>
  <c r="BT3" i="52"/>
  <c r="BR3" i="52"/>
  <c r="BQ3" i="52"/>
  <c r="BP3" i="52"/>
  <c r="BM3" i="52"/>
  <c r="BN3" i="52" s="1"/>
  <c r="BK3" i="52"/>
  <c r="BL3" i="52"/>
  <c r="BI3" i="52"/>
  <c r="BJ3" i="52" s="1"/>
  <c r="BE3" i="52"/>
  <c r="BF3" i="52"/>
  <c r="BC3" i="52"/>
  <c r="BD3" i="52" s="1"/>
  <c r="BA3" i="52"/>
  <c r="BB3" i="52"/>
  <c r="AY3" i="52"/>
  <c r="AZ3" i="52" s="1"/>
  <c r="AU3" i="52"/>
  <c r="AV3" i="52"/>
  <c r="AS3" i="52"/>
  <c r="AT3" i="52" s="1"/>
  <c r="AQ3" i="52"/>
  <c r="AR3" i="52"/>
  <c r="AM3" i="52"/>
  <c r="AN3" i="52" s="1"/>
  <c r="AK3" i="52"/>
  <c r="AL3" i="52"/>
  <c r="AI3" i="52"/>
  <c r="AJ3" i="52" s="1"/>
  <c r="AG3" i="52"/>
  <c r="AH3" i="52"/>
  <c r="AC3" i="52"/>
  <c r="AD3" i="52" s="1"/>
  <c r="AA3" i="52"/>
  <c r="AB3" i="52"/>
  <c r="Y3" i="52"/>
  <c r="Z3" i="52" s="1"/>
  <c r="U3" i="52"/>
  <c r="V3" i="52"/>
  <c r="S3" i="52"/>
  <c r="T3" i="52" s="1"/>
  <c r="Q3" i="52"/>
  <c r="R3" i="52"/>
  <c r="O3" i="52"/>
  <c r="P3" i="52" s="1"/>
  <c r="BV2" i="52"/>
  <c r="BU2" i="52"/>
  <c r="BT2" i="52"/>
  <c r="BR2" i="52"/>
  <c r="BQ2" i="52"/>
  <c r="BP2" i="52"/>
  <c r="BM2" i="52"/>
  <c r="BN2" i="52" s="1"/>
  <c r="BK2" i="52"/>
  <c r="BL2" i="52"/>
  <c r="BI2" i="52"/>
  <c r="BJ2" i="52" s="1"/>
  <c r="BG2" i="52"/>
  <c r="BE2" i="52"/>
  <c r="BF2" i="52"/>
  <c r="BC2" i="52"/>
  <c r="BD2" i="52" s="1"/>
  <c r="BA2" i="52"/>
  <c r="BB2" i="52"/>
  <c r="AY2" i="52"/>
  <c r="AZ2" i="52" s="1"/>
  <c r="AU2" i="52"/>
  <c r="AV2" i="52"/>
  <c r="AS2" i="52"/>
  <c r="AT2" i="52" s="1"/>
  <c r="AQ2" i="52"/>
  <c r="AR2" i="52"/>
  <c r="AO2" i="52"/>
  <c r="AM2" i="52"/>
  <c r="AN2" i="52"/>
  <c r="AK2" i="52"/>
  <c r="AL2" i="52" s="1"/>
  <c r="AI2" i="52"/>
  <c r="AJ2" i="52"/>
  <c r="AG2" i="52"/>
  <c r="AH2" i="52" s="1"/>
  <c r="AC2" i="52"/>
  <c r="AD2" i="52"/>
  <c r="AA2" i="52"/>
  <c r="AB2" i="52" s="1"/>
  <c r="Y2" i="52"/>
  <c r="Z2" i="52"/>
  <c r="W2" i="52"/>
  <c r="U2" i="52"/>
  <c r="V2" i="52" s="1"/>
  <c r="S2" i="52"/>
  <c r="T2" i="52"/>
  <c r="Q2" i="52"/>
  <c r="R2" i="52" s="1"/>
  <c r="O2" i="52"/>
  <c r="P2" i="52"/>
  <c r="D46" i="44"/>
  <c r="D45" i="44"/>
  <c r="D44" i="44"/>
  <c r="D43" i="44"/>
  <c r="D42" i="44"/>
  <c r="D41" i="44"/>
  <c r="D40" i="44"/>
  <c r="D39" i="44"/>
  <c r="D38" i="44"/>
  <c r="D37" i="44"/>
  <c r="D36" i="44"/>
  <c r="D35" i="44"/>
  <c r="D34" i="44"/>
  <c r="D33" i="44"/>
  <c r="D32" i="44"/>
  <c r="D31" i="44"/>
  <c r="D30" i="44"/>
  <c r="D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8" i="44"/>
  <c r="D7" i="44"/>
  <c r="D6" i="44"/>
  <c r="D5" i="44"/>
  <c r="D4" i="44"/>
  <c r="D3" i="44"/>
  <c r="E46" i="44"/>
  <c r="E45" i="44"/>
  <c r="E44" i="44"/>
  <c r="E43" i="44"/>
  <c r="E42" i="44"/>
  <c r="E41" i="44"/>
  <c r="E40" i="44"/>
  <c r="E39" i="44"/>
  <c r="E38" i="44"/>
  <c r="E37" i="44"/>
  <c r="E36" i="44"/>
  <c r="E35" i="44"/>
  <c r="E34" i="44"/>
  <c r="E33" i="44"/>
  <c r="E32" i="44"/>
  <c r="E31" i="44"/>
  <c r="E30" i="44"/>
  <c r="E29" i="44"/>
  <c r="E28" i="44"/>
  <c r="E27" i="44"/>
  <c r="E26" i="44"/>
  <c r="E25" i="44"/>
  <c r="E24" i="44"/>
  <c r="E23" i="44"/>
  <c r="E22" i="44"/>
  <c r="E21" i="44"/>
  <c r="E20" i="44"/>
  <c r="E19" i="44"/>
  <c r="E18" i="44"/>
  <c r="E17" i="44"/>
  <c r="E16" i="44"/>
  <c r="E15" i="44"/>
  <c r="E14" i="44"/>
  <c r="E13" i="44"/>
  <c r="E12" i="44"/>
  <c r="E11" i="44"/>
  <c r="E10" i="44"/>
  <c r="E9" i="44"/>
  <c r="E8" i="44"/>
  <c r="E7" i="44"/>
  <c r="E6" i="44"/>
  <c r="E5" i="44"/>
  <c r="E4" i="44"/>
  <c r="E3" i="44"/>
  <c r="E2" i="44"/>
  <c r="D2" i="44"/>
  <c r="E46" i="40"/>
  <c r="D46" i="40"/>
  <c r="E45" i="40"/>
  <c r="D45" i="40"/>
  <c r="E44" i="40"/>
  <c r="D44" i="40"/>
  <c r="E43" i="40"/>
  <c r="D43" i="40"/>
  <c r="E42" i="40"/>
  <c r="D42" i="40"/>
  <c r="E41" i="40"/>
  <c r="D41" i="40"/>
  <c r="E40" i="40"/>
  <c r="D40" i="40"/>
  <c r="E39" i="40"/>
  <c r="D39" i="40"/>
  <c r="E38" i="40"/>
  <c r="D38" i="40"/>
  <c r="E37" i="40"/>
  <c r="D37" i="40"/>
  <c r="E36" i="40"/>
  <c r="D36" i="40"/>
  <c r="E35" i="40"/>
  <c r="D35" i="40"/>
  <c r="E34" i="40"/>
  <c r="D34" i="40"/>
  <c r="E33" i="40"/>
  <c r="D33" i="40"/>
  <c r="E32" i="40"/>
  <c r="D32" i="40"/>
  <c r="E31" i="40"/>
  <c r="D31" i="40"/>
  <c r="E30" i="40"/>
  <c r="D30" i="40"/>
  <c r="E29" i="40"/>
  <c r="D29" i="40"/>
  <c r="E28" i="40"/>
  <c r="D28" i="40"/>
  <c r="E27" i="40"/>
  <c r="D27" i="40"/>
  <c r="E26" i="40"/>
  <c r="D26" i="40"/>
  <c r="E25" i="40"/>
  <c r="D25" i="40"/>
  <c r="E24" i="40"/>
  <c r="D24" i="40"/>
  <c r="E23" i="40"/>
  <c r="D23" i="40"/>
  <c r="E22" i="40"/>
  <c r="D22" i="40"/>
  <c r="E21" i="40"/>
  <c r="D21" i="40"/>
  <c r="E20" i="40"/>
  <c r="D20" i="40"/>
  <c r="E19" i="40"/>
  <c r="D19" i="40"/>
  <c r="E18" i="40"/>
  <c r="D18" i="40"/>
  <c r="E17" i="40"/>
  <c r="D17" i="40"/>
  <c r="E16" i="40"/>
  <c r="D16" i="40"/>
  <c r="E15" i="40"/>
  <c r="D15" i="40"/>
  <c r="E14" i="40"/>
  <c r="D14" i="40"/>
  <c r="E13" i="40"/>
  <c r="D13" i="40"/>
  <c r="E12" i="40"/>
  <c r="D12" i="40"/>
  <c r="E11" i="40"/>
  <c r="D11" i="40"/>
  <c r="E10" i="40"/>
  <c r="D10" i="40"/>
  <c r="E9" i="40"/>
  <c r="D9" i="40"/>
  <c r="E8" i="40"/>
  <c r="D8" i="40"/>
  <c r="E7" i="40"/>
  <c r="D7" i="40"/>
  <c r="E6" i="40"/>
  <c r="D6" i="40"/>
  <c r="E5" i="40"/>
  <c r="D5" i="40"/>
  <c r="E4" i="40"/>
  <c r="D4" i="40"/>
  <c r="E3" i="40"/>
  <c r="D3" i="40"/>
  <c r="E2" i="40"/>
  <c r="D2" i="40"/>
  <c r="E46" i="39"/>
  <c r="E45" i="39"/>
  <c r="E44" i="39"/>
  <c r="E43" i="39"/>
  <c r="E42" i="39"/>
  <c r="E41" i="39"/>
  <c r="E40" i="39"/>
  <c r="E39" i="39"/>
  <c r="E38" i="39"/>
  <c r="E37" i="39"/>
  <c r="E36" i="39"/>
  <c r="E35" i="39"/>
  <c r="E34" i="39"/>
  <c r="E33" i="39"/>
  <c r="E32" i="39"/>
  <c r="E31" i="39"/>
  <c r="E30" i="39"/>
  <c r="E29" i="39"/>
  <c r="E28" i="39"/>
  <c r="E27" i="39"/>
  <c r="E26" i="39"/>
  <c r="E25" i="39"/>
  <c r="E24" i="39"/>
  <c r="E23" i="39"/>
  <c r="E22" i="39"/>
  <c r="E21" i="39"/>
  <c r="E20" i="39"/>
  <c r="E19" i="39"/>
  <c r="E18" i="39"/>
  <c r="E17" i="39"/>
  <c r="E16" i="39"/>
  <c r="E15" i="39"/>
  <c r="E14" i="39"/>
  <c r="E13" i="39"/>
  <c r="E12" i="39"/>
  <c r="E11" i="39"/>
  <c r="E10" i="39"/>
  <c r="E9" i="39"/>
  <c r="E8" i="39"/>
  <c r="E7" i="39"/>
  <c r="E6" i="39"/>
  <c r="E5" i="39"/>
  <c r="E4" i="39"/>
  <c r="E3" i="39"/>
  <c r="E2" i="39"/>
  <c r="D46" i="39"/>
  <c r="D45" i="39"/>
  <c r="D44" i="39"/>
  <c r="D43" i="39"/>
  <c r="D42" i="39"/>
  <c r="D41" i="39"/>
  <c r="D40" i="39"/>
  <c r="D39" i="39"/>
  <c r="D38" i="39"/>
  <c r="D37" i="39"/>
  <c r="D36" i="39"/>
  <c r="D35" i="39"/>
  <c r="D34" i="39"/>
  <c r="D33" i="39"/>
  <c r="D32" i="39"/>
  <c r="D31" i="39"/>
  <c r="D30" i="39"/>
  <c r="D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8" i="39"/>
  <c r="D7" i="39"/>
  <c r="D6" i="39"/>
  <c r="D5" i="39"/>
  <c r="D4" i="39"/>
  <c r="D3" i="39"/>
  <c r="D2" i="39"/>
  <c r="BV46" i="28"/>
  <c r="BU46" i="28"/>
  <c r="BT46" i="28"/>
  <c r="BR46" i="28"/>
  <c r="BQ46" i="28"/>
  <c r="BP46" i="28"/>
  <c r="BE46" i="28"/>
  <c r="BF46" i="28" s="1"/>
  <c r="BC46" i="28"/>
  <c r="BD46" i="28"/>
  <c r="BA46" i="28"/>
  <c r="BB46" i="28" s="1"/>
  <c r="AY46" i="28"/>
  <c r="AZ46" i="28"/>
  <c r="AM46" i="28"/>
  <c r="AN46" i="28" s="1"/>
  <c r="AK46" i="28"/>
  <c r="AL46" i="28"/>
  <c r="AI46" i="28"/>
  <c r="AJ46" i="28" s="1"/>
  <c r="AG46" i="28"/>
  <c r="AH46" i="28"/>
  <c r="U46" i="28"/>
  <c r="V46" i="28" s="1"/>
  <c r="S46" i="28"/>
  <c r="T46" i="28"/>
  <c r="Q46" i="28"/>
  <c r="R46" i="28" s="1"/>
  <c r="O46" i="28"/>
  <c r="P46" i="28"/>
  <c r="BV45" i="28"/>
  <c r="BU45" i="28"/>
  <c r="BT45" i="28"/>
  <c r="BR45" i="28"/>
  <c r="BQ45" i="28"/>
  <c r="BP45" i="28"/>
  <c r="BM45" i="28"/>
  <c r="BN45" i="28"/>
  <c r="BK45" i="28"/>
  <c r="BL45" i="28" s="1"/>
  <c r="BI45" i="28"/>
  <c r="BJ45" i="28"/>
  <c r="BE45" i="28"/>
  <c r="BF45" i="28"/>
  <c r="BC45" i="28"/>
  <c r="BD45" i="28" s="1"/>
  <c r="BA45" i="28"/>
  <c r="BB45" i="28"/>
  <c r="AY45" i="28"/>
  <c r="AZ45" i="28" s="1"/>
  <c r="AU45" i="28"/>
  <c r="AV45" i="28"/>
  <c r="AS45" i="28"/>
  <c r="AT45" i="28" s="1"/>
  <c r="AQ45" i="28"/>
  <c r="AR45" i="28"/>
  <c r="AM45" i="28"/>
  <c r="AN45" i="28" s="1"/>
  <c r="AK45" i="28"/>
  <c r="AL45" i="28"/>
  <c r="AI45" i="28"/>
  <c r="AJ45" i="28" s="1"/>
  <c r="AG45" i="28"/>
  <c r="AH45" i="28"/>
  <c r="AC45" i="28"/>
  <c r="AD45" i="28" s="1"/>
  <c r="AA45" i="28"/>
  <c r="AB45" i="28"/>
  <c r="Y45" i="28"/>
  <c r="Z45" i="28" s="1"/>
  <c r="U45" i="28"/>
  <c r="V45" i="28" s="1"/>
  <c r="S45" i="28"/>
  <c r="T45" i="28"/>
  <c r="Q45" i="28"/>
  <c r="R45" i="28" s="1"/>
  <c r="O45" i="28"/>
  <c r="P45" i="28"/>
  <c r="BV44" i="28"/>
  <c r="BU44" i="28"/>
  <c r="BT44" i="28"/>
  <c r="BR44" i="28"/>
  <c r="BQ44" i="28"/>
  <c r="BP44" i="28"/>
  <c r="BE44" i="28"/>
  <c r="BF44" i="28"/>
  <c r="BC44" i="28"/>
  <c r="BD44" i="28" s="1"/>
  <c r="BA44" i="28"/>
  <c r="BB44" i="28"/>
  <c r="AY44" i="28"/>
  <c r="AZ44" i="28" s="1"/>
  <c r="AM44" i="28"/>
  <c r="AN44" i="28"/>
  <c r="AK44" i="28"/>
  <c r="AL44" i="28" s="1"/>
  <c r="AI44" i="28"/>
  <c r="AJ44" i="28"/>
  <c r="AG44" i="28"/>
  <c r="AH44" i="28" s="1"/>
  <c r="U44" i="28"/>
  <c r="V44" i="28"/>
  <c r="S44" i="28"/>
  <c r="T44" i="28" s="1"/>
  <c r="Q44" i="28"/>
  <c r="R44" i="28"/>
  <c r="O44" i="28"/>
  <c r="P44" i="28" s="1"/>
  <c r="BV43" i="28"/>
  <c r="BU43" i="28"/>
  <c r="BT43" i="28"/>
  <c r="BR43" i="28"/>
  <c r="BQ43" i="28"/>
  <c r="BP43" i="28"/>
  <c r="BI43" i="28"/>
  <c r="BJ43" i="28" s="1"/>
  <c r="AU43" i="28"/>
  <c r="AV43" i="28"/>
  <c r="AS43" i="28"/>
  <c r="AT43" i="28" s="1"/>
  <c r="AQ43" i="28"/>
  <c r="AR43" i="28"/>
  <c r="AC43" i="28"/>
  <c r="AD43" i="28" s="1"/>
  <c r="AA43" i="28"/>
  <c r="AB43" i="28"/>
  <c r="Y43" i="28"/>
  <c r="Z43" i="28" s="1"/>
  <c r="BV42" i="28"/>
  <c r="BU42" i="28"/>
  <c r="BT42" i="28"/>
  <c r="BR42" i="28"/>
  <c r="BQ42" i="28"/>
  <c r="BP42" i="28"/>
  <c r="BM42" i="28"/>
  <c r="BN42" i="28" s="1"/>
  <c r="BK42" i="28"/>
  <c r="BL42" i="28"/>
  <c r="BI42" i="28"/>
  <c r="BJ42" i="28" s="1"/>
  <c r="BE42" i="28"/>
  <c r="BF42" i="28"/>
  <c r="BC42" i="28"/>
  <c r="BD42" i="28" s="1"/>
  <c r="BA42" i="28"/>
  <c r="BB42" i="28"/>
  <c r="AY42" i="28"/>
  <c r="AZ42" i="28" s="1"/>
  <c r="AU42" i="28"/>
  <c r="AV42" i="28"/>
  <c r="AS42" i="28"/>
  <c r="AT42" i="28" s="1"/>
  <c r="AQ42" i="28"/>
  <c r="AR42" i="28"/>
  <c r="AM42" i="28"/>
  <c r="AN42" i="28"/>
  <c r="AK42" i="28"/>
  <c r="AL42" i="28" s="1"/>
  <c r="AI42" i="28"/>
  <c r="AJ42" i="28"/>
  <c r="AG42" i="28"/>
  <c r="AH42" i="28" s="1"/>
  <c r="AC42" i="28"/>
  <c r="AD42" i="28"/>
  <c r="AA42" i="28"/>
  <c r="AB42" i="28" s="1"/>
  <c r="Y42" i="28"/>
  <c r="Z42" i="28"/>
  <c r="U42" i="28"/>
  <c r="V42" i="28" s="1"/>
  <c r="S42" i="28"/>
  <c r="T42" i="28"/>
  <c r="Q42" i="28"/>
  <c r="R42" i="28" s="1"/>
  <c r="O42" i="28"/>
  <c r="P42" i="28"/>
  <c r="BV41" i="28"/>
  <c r="BU41" i="28"/>
  <c r="BT41" i="28"/>
  <c r="BR41" i="28"/>
  <c r="BQ41" i="28"/>
  <c r="BP41" i="28"/>
  <c r="BV40" i="28"/>
  <c r="BU40" i="28"/>
  <c r="BT40" i="28"/>
  <c r="BR40" i="28"/>
  <c r="BQ40" i="28"/>
  <c r="BP40" i="28"/>
  <c r="BM40" i="28"/>
  <c r="BN40" i="28" s="1"/>
  <c r="BK40" i="28"/>
  <c r="BL40" i="28"/>
  <c r="BI40" i="28"/>
  <c r="BJ40" i="28" s="1"/>
  <c r="BE40" i="28"/>
  <c r="BF40" i="28"/>
  <c r="BC40" i="28"/>
  <c r="BD40" i="28" s="1"/>
  <c r="BA40" i="28"/>
  <c r="BB40" i="28"/>
  <c r="AY40" i="28"/>
  <c r="AZ40" i="28" s="1"/>
  <c r="AU40" i="28"/>
  <c r="AV40" i="28"/>
  <c r="AS40" i="28"/>
  <c r="AT40" i="28" s="1"/>
  <c r="AQ40" i="28"/>
  <c r="AR40" i="28"/>
  <c r="AM40" i="28"/>
  <c r="AN40" i="28" s="1"/>
  <c r="AK40" i="28"/>
  <c r="AL40" i="28"/>
  <c r="AI40" i="28"/>
  <c r="AJ40" i="28" s="1"/>
  <c r="AG40" i="28"/>
  <c r="AH40" i="28"/>
  <c r="AC40" i="28"/>
  <c r="AD40" i="28" s="1"/>
  <c r="AA40" i="28"/>
  <c r="AB40" i="28"/>
  <c r="Y40" i="28"/>
  <c r="Z40" i="28" s="1"/>
  <c r="U40" i="28"/>
  <c r="V40" i="28"/>
  <c r="S40" i="28"/>
  <c r="T40" i="28" s="1"/>
  <c r="Q40" i="28"/>
  <c r="R40" i="28"/>
  <c r="O40" i="28"/>
  <c r="P40" i="28" s="1"/>
  <c r="BV39" i="28"/>
  <c r="BU39" i="28"/>
  <c r="BT39" i="28"/>
  <c r="BR39" i="28"/>
  <c r="BQ39" i="28"/>
  <c r="BP39" i="28"/>
  <c r="BV38" i="28"/>
  <c r="BU38" i="28"/>
  <c r="BT38" i="28"/>
  <c r="BR38" i="28"/>
  <c r="BQ38" i="28"/>
  <c r="BP38" i="28"/>
  <c r="BV37" i="28"/>
  <c r="BU37" i="28"/>
  <c r="BT37" i="28"/>
  <c r="BR37" i="28"/>
  <c r="BQ37" i="28"/>
  <c r="BP37" i="28"/>
  <c r="BE37" i="28"/>
  <c r="BF37" i="28" s="1"/>
  <c r="BC37" i="28"/>
  <c r="BD37" i="28" s="1"/>
  <c r="BA37" i="28"/>
  <c r="BB37" i="28" s="1"/>
  <c r="AY37" i="28"/>
  <c r="AZ37" i="28"/>
  <c r="AM37" i="28"/>
  <c r="AN37" i="28" s="1"/>
  <c r="AK37" i="28"/>
  <c r="AL37" i="28" s="1"/>
  <c r="AI37" i="28"/>
  <c r="AJ37" i="28" s="1"/>
  <c r="AG37" i="28"/>
  <c r="AH37" i="28" s="1"/>
  <c r="U37" i="28"/>
  <c r="V37" i="28" s="1"/>
  <c r="S37" i="28"/>
  <c r="T37" i="28" s="1"/>
  <c r="Q37" i="28"/>
  <c r="R37" i="28" s="1"/>
  <c r="O37" i="28"/>
  <c r="P37" i="28"/>
  <c r="BV36" i="28"/>
  <c r="BU36" i="28"/>
  <c r="BT36" i="28"/>
  <c r="BR36" i="28"/>
  <c r="BQ36" i="28"/>
  <c r="BP36" i="28"/>
  <c r="BM36" i="28"/>
  <c r="BN36" i="28"/>
  <c r="BK36" i="28"/>
  <c r="BL36" i="28" s="1"/>
  <c r="BI36" i="28"/>
  <c r="BJ36" i="28" s="1"/>
  <c r="BE36" i="28"/>
  <c r="BF36" i="28" s="1"/>
  <c r="BC36" i="28"/>
  <c r="BD36" i="28" s="1"/>
  <c r="BA36" i="28"/>
  <c r="BB36" i="28" s="1"/>
  <c r="AY36" i="28"/>
  <c r="AZ36" i="28" s="1"/>
  <c r="AU36" i="28"/>
  <c r="AV36" i="28" s="1"/>
  <c r="AS36" i="28"/>
  <c r="AT36" i="28"/>
  <c r="AQ36" i="28"/>
  <c r="AR36" i="28" s="1"/>
  <c r="AM36" i="28"/>
  <c r="AN36" i="28" s="1"/>
  <c r="AK36" i="28"/>
  <c r="AL36" i="28" s="1"/>
  <c r="AI36" i="28"/>
  <c r="AJ36" i="28" s="1"/>
  <c r="AG36" i="28"/>
  <c r="AH36" i="28" s="1"/>
  <c r="AC36" i="28"/>
  <c r="AD36" i="28" s="1"/>
  <c r="AA36" i="28"/>
  <c r="AB36" i="28" s="1"/>
  <c r="Y36" i="28"/>
  <c r="Z36" i="28"/>
  <c r="U36" i="28"/>
  <c r="V36" i="28" s="1"/>
  <c r="S36" i="28"/>
  <c r="T36" i="28" s="1"/>
  <c r="Q36" i="28"/>
  <c r="R36" i="28" s="1"/>
  <c r="O36" i="28"/>
  <c r="P36" i="28" s="1"/>
  <c r="BV35" i="28"/>
  <c r="BU35" i="28"/>
  <c r="BT35" i="28"/>
  <c r="BR35" i="28"/>
  <c r="BQ35" i="28"/>
  <c r="BP35" i="28"/>
  <c r="BM35" i="28"/>
  <c r="BN35" i="28" s="1"/>
  <c r="BK35" i="28"/>
  <c r="BL35" i="28" s="1"/>
  <c r="BI35" i="28"/>
  <c r="BJ35" i="28" s="1"/>
  <c r="BE35" i="28"/>
  <c r="BF35" i="28" s="1"/>
  <c r="BC35" i="28"/>
  <c r="BD35" i="28"/>
  <c r="BA35" i="28"/>
  <c r="BB35" i="28" s="1"/>
  <c r="AY35" i="28"/>
  <c r="AZ35" i="28" s="1"/>
  <c r="AU35" i="28"/>
  <c r="AV35" i="28" s="1"/>
  <c r="AS35" i="28"/>
  <c r="AT35" i="28" s="1"/>
  <c r="AQ35" i="28"/>
  <c r="AR35" i="28" s="1"/>
  <c r="AM35" i="28"/>
  <c r="AN35" i="28" s="1"/>
  <c r="AK35" i="28"/>
  <c r="AL35" i="28" s="1"/>
  <c r="AI35" i="28"/>
  <c r="AJ35" i="28"/>
  <c r="AG35" i="28"/>
  <c r="AH35" i="28" s="1"/>
  <c r="AC35" i="28"/>
  <c r="AD35" i="28" s="1"/>
  <c r="AA35" i="28"/>
  <c r="AB35" i="28" s="1"/>
  <c r="Y35" i="28"/>
  <c r="Z35" i="28" s="1"/>
  <c r="U35" i="28"/>
  <c r="V35" i="28" s="1"/>
  <c r="S35" i="28"/>
  <c r="T35" i="28" s="1"/>
  <c r="Q35" i="28"/>
  <c r="R35" i="28" s="1"/>
  <c r="O35" i="28"/>
  <c r="P35" i="28"/>
  <c r="BV34" i="28"/>
  <c r="BU34" i="28"/>
  <c r="BT34" i="28"/>
  <c r="BR34" i="28"/>
  <c r="BQ34" i="28"/>
  <c r="BP34" i="28"/>
  <c r="BM34" i="28"/>
  <c r="BN34" i="28"/>
  <c r="BK34" i="28"/>
  <c r="BL34" i="28" s="1"/>
  <c r="BI34" i="28"/>
  <c r="BJ34" i="28" s="1"/>
  <c r="BE34" i="28"/>
  <c r="BF34" i="28" s="1"/>
  <c r="BC34" i="28"/>
  <c r="BD34" i="28" s="1"/>
  <c r="BA34" i="28"/>
  <c r="BB34" i="28" s="1"/>
  <c r="AY34" i="28"/>
  <c r="AZ34" i="28" s="1"/>
  <c r="AU34" i="28"/>
  <c r="AV34" i="28" s="1"/>
  <c r="AS34" i="28"/>
  <c r="AT34" i="28"/>
  <c r="AQ34" i="28"/>
  <c r="AR34" i="28" s="1"/>
  <c r="AM34" i="28"/>
  <c r="AN34" i="28" s="1"/>
  <c r="AK34" i="28"/>
  <c r="AL34" i="28" s="1"/>
  <c r="AI34" i="28"/>
  <c r="AJ34" i="28" s="1"/>
  <c r="AG34" i="28"/>
  <c r="AH34" i="28" s="1"/>
  <c r="AC34" i="28"/>
  <c r="AD34" i="28" s="1"/>
  <c r="AA34" i="28"/>
  <c r="AB34" i="28" s="1"/>
  <c r="Y34" i="28"/>
  <c r="Z34" i="28"/>
  <c r="U34" i="28"/>
  <c r="V34" i="28" s="1"/>
  <c r="S34" i="28"/>
  <c r="T34" i="28" s="1"/>
  <c r="Q34" i="28"/>
  <c r="R34" i="28" s="1"/>
  <c r="O34" i="28"/>
  <c r="P34" i="28" s="1"/>
  <c r="BV33" i="28"/>
  <c r="BU33" i="28"/>
  <c r="BT33" i="28"/>
  <c r="BR33" i="28"/>
  <c r="BQ33" i="28"/>
  <c r="BP33" i="28"/>
  <c r="BE33" i="28"/>
  <c r="BF33" i="28" s="1"/>
  <c r="BC33" i="28"/>
  <c r="BD33" i="28" s="1"/>
  <c r="BA33" i="28"/>
  <c r="BB33" i="28" s="1"/>
  <c r="AY33" i="28"/>
  <c r="AZ33" i="28" s="1"/>
  <c r="AM33" i="28"/>
  <c r="AN33" i="28"/>
  <c r="AK33" i="28"/>
  <c r="AL33" i="28" s="1"/>
  <c r="AI33" i="28"/>
  <c r="AJ33" i="28" s="1"/>
  <c r="AG33" i="28"/>
  <c r="AH33" i="28" s="1"/>
  <c r="U33" i="28"/>
  <c r="V33" i="28" s="1"/>
  <c r="S33" i="28"/>
  <c r="T33" i="28" s="1"/>
  <c r="Q33" i="28"/>
  <c r="R33" i="28" s="1"/>
  <c r="O33" i="28"/>
  <c r="P33" i="28" s="1"/>
  <c r="BV32" i="28"/>
  <c r="BU32" i="28"/>
  <c r="BT32" i="28"/>
  <c r="BR32" i="28"/>
  <c r="BQ32" i="28"/>
  <c r="BP32" i="28"/>
  <c r="BM32" i="28"/>
  <c r="BN32" i="28" s="1"/>
  <c r="BK32" i="28"/>
  <c r="BL32" i="28" s="1"/>
  <c r="BI32" i="28"/>
  <c r="BJ32" i="28" s="1"/>
  <c r="BE32" i="28"/>
  <c r="BF32" i="28" s="1"/>
  <c r="BC32" i="28"/>
  <c r="BD32" i="28" s="1"/>
  <c r="BA32" i="28"/>
  <c r="BB32" i="28" s="1"/>
  <c r="AY32" i="28"/>
  <c r="AZ32" i="28" s="1"/>
  <c r="AU32" i="28"/>
  <c r="AV32" i="28"/>
  <c r="AS32" i="28"/>
  <c r="AT32" i="28" s="1"/>
  <c r="AQ32" i="28"/>
  <c r="AR32" i="28" s="1"/>
  <c r="AM32" i="28"/>
  <c r="AN32" i="28" s="1"/>
  <c r="AK32" i="28"/>
  <c r="AL32" i="28" s="1"/>
  <c r="AI32" i="28"/>
  <c r="AJ32" i="28" s="1"/>
  <c r="AG32" i="28"/>
  <c r="AH32" i="28" s="1"/>
  <c r="AC32" i="28"/>
  <c r="AD32" i="28" s="1"/>
  <c r="AA32" i="28"/>
  <c r="AB32" i="28"/>
  <c r="Y32" i="28"/>
  <c r="Z32" i="28" s="1"/>
  <c r="U32" i="28"/>
  <c r="V32" i="28" s="1"/>
  <c r="S32" i="28"/>
  <c r="T32" i="28" s="1"/>
  <c r="Q32" i="28"/>
  <c r="R32" i="28" s="1"/>
  <c r="O32" i="28"/>
  <c r="P32" i="28" s="1"/>
  <c r="BV31" i="28"/>
  <c r="BU31" i="28"/>
  <c r="BT31" i="28"/>
  <c r="BR31" i="28"/>
  <c r="BQ31" i="28"/>
  <c r="BP31" i="28"/>
  <c r="BM31" i="28"/>
  <c r="BN31" i="28" s="1"/>
  <c r="BK31" i="28"/>
  <c r="BL31" i="28"/>
  <c r="BI31" i="28"/>
  <c r="BJ31" i="28" s="1"/>
  <c r="BE31" i="28"/>
  <c r="BF31" i="28" s="1"/>
  <c r="BC31" i="28"/>
  <c r="BD31" i="28" s="1"/>
  <c r="BA31" i="28"/>
  <c r="BB31" i="28" s="1"/>
  <c r="AY31" i="28"/>
  <c r="AZ31" i="28" s="1"/>
  <c r="AU31" i="28"/>
  <c r="AV31" i="28" s="1"/>
  <c r="AS31" i="28"/>
  <c r="AT31" i="28" s="1"/>
  <c r="AQ31" i="28"/>
  <c r="AR31" i="28"/>
  <c r="AM31" i="28"/>
  <c r="AN31" i="28" s="1"/>
  <c r="AK31" i="28"/>
  <c r="AL31" i="28" s="1"/>
  <c r="AI31" i="28"/>
  <c r="AJ31" i="28" s="1"/>
  <c r="AG31" i="28"/>
  <c r="AH31" i="28" s="1"/>
  <c r="AC31" i="28"/>
  <c r="AD31" i="28" s="1"/>
  <c r="AA31" i="28"/>
  <c r="AB31" i="28" s="1"/>
  <c r="Y31" i="28"/>
  <c r="Z31" i="28" s="1"/>
  <c r="U31" i="28"/>
  <c r="V31" i="28"/>
  <c r="S31" i="28"/>
  <c r="T31" i="28" s="1"/>
  <c r="Q31" i="28"/>
  <c r="R31" i="28" s="1"/>
  <c r="O31" i="28"/>
  <c r="P31" i="28" s="1"/>
  <c r="BV30" i="28"/>
  <c r="BU30" i="28"/>
  <c r="BT30" i="28"/>
  <c r="BR30" i="28"/>
  <c r="BQ30" i="28"/>
  <c r="BP30" i="28"/>
  <c r="BE30" i="28"/>
  <c r="BF30" i="28" s="1"/>
  <c r="BC30" i="28"/>
  <c r="BD30" i="28" s="1"/>
  <c r="BA30" i="28"/>
  <c r="BB30" i="28" s="1"/>
  <c r="AY30" i="28"/>
  <c r="AZ30" i="28"/>
  <c r="AM30" i="28"/>
  <c r="AN30" i="28" s="1"/>
  <c r="AK30" i="28"/>
  <c r="AL30" i="28" s="1"/>
  <c r="AI30" i="28"/>
  <c r="AJ30" i="28" s="1"/>
  <c r="AG30" i="28"/>
  <c r="AH30" i="28" s="1"/>
  <c r="U30" i="28"/>
  <c r="V30" i="28" s="1"/>
  <c r="S30" i="28"/>
  <c r="T30" i="28" s="1"/>
  <c r="Q30" i="28"/>
  <c r="R30" i="28" s="1"/>
  <c r="O30" i="28"/>
  <c r="P30" i="28"/>
  <c r="BV29" i="28"/>
  <c r="BU29" i="28"/>
  <c r="BT29" i="28"/>
  <c r="BR29" i="28"/>
  <c r="BQ29" i="28"/>
  <c r="BP29" i="28"/>
  <c r="BM29" i="28"/>
  <c r="BN29" i="28"/>
  <c r="BK29" i="28"/>
  <c r="BL29" i="28" s="1"/>
  <c r="BI29" i="28"/>
  <c r="BJ29" i="28" s="1"/>
  <c r="BE29" i="28"/>
  <c r="BF29" i="28"/>
  <c r="BC29" i="28"/>
  <c r="BD29" i="28"/>
  <c r="BA29" i="28"/>
  <c r="BB29" i="28"/>
  <c r="AY29" i="28"/>
  <c r="AZ29" i="28"/>
  <c r="AU29" i="28"/>
  <c r="AV29" i="28"/>
  <c r="AS29" i="28"/>
  <c r="AT29" i="28"/>
  <c r="AQ29" i="28"/>
  <c r="AR29" i="28"/>
  <c r="AM29" i="28"/>
  <c r="AN29" i="28" s="1"/>
  <c r="AK29" i="28"/>
  <c r="AL29" i="28" s="1"/>
  <c r="AI29" i="28"/>
  <c r="AJ29" i="28" s="1"/>
  <c r="AG29" i="28"/>
  <c r="AH29" i="28" s="1"/>
  <c r="AC29" i="28"/>
  <c r="AD29" i="28" s="1"/>
  <c r="AA29" i="28"/>
  <c r="AB29" i="28"/>
  <c r="Y29" i="28"/>
  <c r="Z29" i="28" s="1"/>
  <c r="U29" i="28"/>
  <c r="V29" i="28"/>
  <c r="S29" i="28"/>
  <c r="T29" i="28"/>
  <c r="Q29" i="28"/>
  <c r="R29" i="28"/>
  <c r="O29" i="28"/>
  <c r="P29" i="28"/>
  <c r="BV28" i="28"/>
  <c r="BU28" i="28"/>
  <c r="BT28" i="28"/>
  <c r="BR28" i="28"/>
  <c r="BQ28" i="28"/>
  <c r="BP28" i="28"/>
  <c r="BM28" i="28"/>
  <c r="BN28" i="28"/>
  <c r="BK28" i="28"/>
  <c r="BL28" i="28"/>
  <c r="BI28" i="28"/>
  <c r="BJ28" i="28"/>
  <c r="BG28" i="28"/>
  <c r="BE28" i="28"/>
  <c r="BF28" i="28" s="1"/>
  <c r="BC28" i="28"/>
  <c r="BD28" i="28"/>
  <c r="BA28" i="28"/>
  <c r="BB28" i="28" s="1"/>
  <c r="AY28" i="28"/>
  <c r="AZ28" i="28" s="1"/>
  <c r="AU28" i="28"/>
  <c r="AV28" i="28" s="1"/>
  <c r="AS28" i="28"/>
  <c r="AT28" i="28"/>
  <c r="AQ28" i="28"/>
  <c r="AR28" i="28" s="1"/>
  <c r="AO28" i="28"/>
  <c r="AM28" i="28"/>
  <c r="AN28" i="28"/>
  <c r="AK28" i="28"/>
  <c r="AL28" i="28"/>
  <c r="AI28" i="28"/>
  <c r="AJ28" i="28"/>
  <c r="AG28" i="28"/>
  <c r="AH28" i="28"/>
  <c r="AC28" i="28"/>
  <c r="AD28" i="28"/>
  <c r="AA28" i="28"/>
  <c r="AB28" i="28"/>
  <c r="Y28" i="28"/>
  <c r="Z28" i="28"/>
  <c r="W28" i="28"/>
  <c r="U28" i="28"/>
  <c r="V28" i="28" s="1"/>
  <c r="S28" i="28"/>
  <c r="T28" i="28" s="1"/>
  <c r="Q28" i="28"/>
  <c r="R28" i="28"/>
  <c r="O28" i="28"/>
  <c r="P28" i="28" s="1"/>
  <c r="BV27" i="28"/>
  <c r="BU27" i="28"/>
  <c r="BT27" i="28"/>
  <c r="BR27" i="28"/>
  <c r="BQ27" i="28"/>
  <c r="BP27" i="28"/>
  <c r="BE27" i="28"/>
  <c r="BF27" i="28" s="1"/>
  <c r="BC27" i="28"/>
  <c r="BD27" i="28"/>
  <c r="BA27" i="28"/>
  <c r="BB27" i="28" s="1"/>
  <c r="AY27" i="28"/>
  <c r="AZ27" i="28" s="1"/>
  <c r="AM27" i="28"/>
  <c r="AN27" i="28" s="1"/>
  <c r="AK27" i="28"/>
  <c r="AL27" i="28"/>
  <c r="AI27" i="28"/>
  <c r="AJ27" i="28" s="1"/>
  <c r="AG27" i="28"/>
  <c r="AH27" i="28" s="1"/>
  <c r="U27" i="28"/>
  <c r="V27" i="28" s="1"/>
  <c r="S27" i="28"/>
  <c r="T27" i="28"/>
  <c r="Q27" i="28"/>
  <c r="R27" i="28" s="1"/>
  <c r="O27" i="28"/>
  <c r="P27" i="28" s="1"/>
  <c r="BV26" i="28"/>
  <c r="BU26" i="28"/>
  <c r="BT26" i="28"/>
  <c r="BR26" i="28"/>
  <c r="BQ26" i="28"/>
  <c r="BP26" i="28"/>
  <c r="BM26" i="28"/>
  <c r="BN26" i="28" s="1"/>
  <c r="BK26" i="28"/>
  <c r="BL26" i="28" s="1"/>
  <c r="BI26" i="28"/>
  <c r="BJ26" i="28"/>
  <c r="BE26" i="28"/>
  <c r="BF26" i="28" s="1"/>
  <c r="BC26" i="28"/>
  <c r="BD26" i="28" s="1"/>
  <c r="BA26" i="28"/>
  <c r="BB26" i="28" s="1"/>
  <c r="AY26" i="28"/>
  <c r="AZ26" i="28"/>
  <c r="AU26" i="28"/>
  <c r="AV26" i="28" s="1"/>
  <c r="AS26" i="28"/>
  <c r="AT26" i="28" s="1"/>
  <c r="AQ26" i="28"/>
  <c r="AR26" i="28" s="1"/>
  <c r="AM26" i="28"/>
  <c r="AN26" i="28"/>
  <c r="AK26" i="28"/>
  <c r="AL26" i="28" s="1"/>
  <c r="AI26" i="28"/>
  <c r="AJ26" i="28" s="1"/>
  <c r="AG26" i="28"/>
  <c r="AH26" i="28" s="1"/>
  <c r="AC26" i="28"/>
  <c r="AD26" i="28"/>
  <c r="AA26" i="28"/>
  <c r="AB26" i="28" s="1"/>
  <c r="Y26" i="28"/>
  <c r="Z26" i="28" s="1"/>
  <c r="U26" i="28"/>
  <c r="V26" i="28" s="1"/>
  <c r="S26" i="28"/>
  <c r="T26" i="28"/>
  <c r="Q26" i="28"/>
  <c r="R26" i="28" s="1"/>
  <c r="O26" i="28"/>
  <c r="P26" i="28" s="1"/>
  <c r="BV25" i="28"/>
  <c r="BU25" i="28"/>
  <c r="BT25" i="28"/>
  <c r="BR25" i="28"/>
  <c r="BQ25" i="28"/>
  <c r="BP25" i="28"/>
  <c r="BM25" i="28"/>
  <c r="BN25" i="28" s="1"/>
  <c r="BK25" i="28"/>
  <c r="BL25" i="28" s="1"/>
  <c r="BI25" i="28"/>
  <c r="BJ25" i="28"/>
  <c r="AU25" i="28"/>
  <c r="AV25" i="28" s="1"/>
  <c r="AS25" i="28"/>
  <c r="AT25" i="28" s="1"/>
  <c r="AQ25" i="28"/>
  <c r="AR25" i="28" s="1"/>
  <c r="AM25" i="28"/>
  <c r="AN25" i="28"/>
  <c r="AK25" i="28"/>
  <c r="AL25" i="28" s="1"/>
  <c r="AI25" i="28"/>
  <c r="AJ25" i="28" s="1"/>
  <c r="AG25" i="28"/>
  <c r="AH25" i="28" s="1"/>
  <c r="AC25" i="28"/>
  <c r="AD25" i="28"/>
  <c r="AA25" i="28"/>
  <c r="AB25" i="28" s="1"/>
  <c r="Y25" i="28"/>
  <c r="Z25" i="28" s="1"/>
  <c r="U25" i="28"/>
  <c r="V25" i="28" s="1"/>
  <c r="S25" i="28"/>
  <c r="T25" i="28"/>
  <c r="Q25" i="28"/>
  <c r="R25" i="28" s="1"/>
  <c r="O25" i="28"/>
  <c r="P25" i="28" s="1"/>
  <c r="BV24" i="28"/>
  <c r="BU24" i="28"/>
  <c r="BT24" i="28"/>
  <c r="BR24" i="28"/>
  <c r="BQ24" i="28"/>
  <c r="BP24" i="28"/>
  <c r="BV23" i="28"/>
  <c r="BU23" i="28"/>
  <c r="BT23" i="28"/>
  <c r="BR23" i="28"/>
  <c r="BQ23" i="28"/>
  <c r="BP23" i="28"/>
  <c r="BE23" i="28"/>
  <c r="BF23" i="28" s="1"/>
  <c r="BC23" i="28"/>
  <c r="BD23" i="28"/>
  <c r="BA23" i="28"/>
  <c r="BB23" i="28" s="1"/>
  <c r="AY23" i="28"/>
  <c r="AZ23" i="28" s="1"/>
  <c r="AM23" i="28"/>
  <c r="AN23" i="28" s="1"/>
  <c r="AK23" i="28"/>
  <c r="AL23" i="28"/>
  <c r="AI23" i="28"/>
  <c r="AJ23" i="28" s="1"/>
  <c r="AG23" i="28"/>
  <c r="AH23" i="28" s="1"/>
  <c r="U23" i="28"/>
  <c r="V23" i="28" s="1"/>
  <c r="S23" i="28"/>
  <c r="T23" i="28"/>
  <c r="Q23" i="28"/>
  <c r="R23" i="28" s="1"/>
  <c r="O23" i="28"/>
  <c r="P23" i="28" s="1"/>
  <c r="BV22" i="28"/>
  <c r="BU22" i="28"/>
  <c r="BT22" i="28"/>
  <c r="BR22" i="28"/>
  <c r="BQ22" i="28"/>
  <c r="BP22" i="28"/>
  <c r="BE22" i="28"/>
  <c r="BF22" i="28" s="1"/>
  <c r="BC22" i="28"/>
  <c r="BD22" i="28" s="1"/>
  <c r="BA22" i="28"/>
  <c r="BB22" i="28"/>
  <c r="AY22" i="28"/>
  <c r="AZ22" i="28" s="1"/>
  <c r="AM22" i="28"/>
  <c r="AN22" i="28" s="1"/>
  <c r="AK22" i="28"/>
  <c r="AL22" i="28" s="1"/>
  <c r="AI22" i="28"/>
  <c r="AJ22" i="28"/>
  <c r="AG22" i="28"/>
  <c r="AH22" i="28" s="1"/>
  <c r="U22" i="28"/>
  <c r="V22" i="28" s="1"/>
  <c r="S22" i="28"/>
  <c r="T22" i="28" s="1"/>
  <c r="Q22" i="28"/>
  <c r="R22" i="28"/>
  <c r="O22" i="28"/>
  <c r="P22" i="28" s="1"/>
  <c r="BV21" i="28"/>
  <c r="BU21" i="28"/>
  <c r="BT21" i="28"/>
  <c r="BR21" i="28"/>
  <c r="BQ21" i="28"/>
  <c r="BP21" i="28"/>
  <c r="BM21" i="28"/>
  <c r="BN21" i="28" s="1"/>
  <c r="BK21" i="28"/>
  <c r="BL21" i="28"/>
  <c r="BI21" i="28"/>
  <c r="BJ21" i="28" s="1"/>
  <c r="BE21" i="28"/>
  <c r="BF21" i="28"/>
  <c r="BC21" i="28"/>
  <c r="BD21" i="28"/>
  <c r="BA21" i="28"/>
  <c r="BB21" i="28"/>
  <c r="AY21" i="28"/>
  <c r="AZ21" i="28"/>
  <c r="AU21" i="28"/>
  <c r="AV21" i="28"/>
  <c r="AS21" i="28"/>
  <c r="AT21" i="28"/>
  <c r="AQ21" i="28"/>
  <c r="AR21" i="28"/>
  <c r="AM21" i="28"/>
  <c r="AN21" i="28"/>
  <c r="AK21" i="28"/>
  <c r="AL21" i="28" s="1"/>
  <c r="AI21" i="28"/>
  <c r="AJ21" i="28" s="1"/>
  <c r="AG21" i="28"/>
  <c r="AH21" i="28" s="1"/>
  <c r="AC21" i="28"/>
  <c r="AD21" i="28"/>
  <c r="AA21" i="28"/>
  <c r="AB21" i="28" s="1"/>
  <c r="Y21" i="28"/>
  <c r="Z21" i="28" s="1"/>
  <c r="U21" i="28"/>
  <c r="V21" i="28"/>
  <c r="S21" i="28"/>
  <c r="T21" i="28"/>
  <c r="Q21" i="28"/>
  <c r="R21" i="28"/>
  <c r="O21" i="28"/>
  <c r="P21" i="28"/>
  <c r="BV20" i="28"/>
  <c r="BU20" i="28"/>
  <c r="BT20" i="28"/>
  <c r="BR20" i="28"/>
  <c r="BQ20" i="28"/>
  <c r="BP20" i="28"/>
  <c r="BM20" i="28"/>
  <c r="BN20" i="28"/>
  <c r="BK20" i="28"/>
  <c r="BL20" i="28"/>
  <c r="BI20" i="28"/>
  <c r="BJ20" i="28"/>
  <c r="BG20" i="28"/>
  <c r="BH20" i="28"/>
  <c r="BE20" i="28"/>
  <c r="BF20" i="28"/>
  <c r="BC20" i="28"/>
  <c r="BD20" i="28"/>
  <c r="BA20" i="28"/>
  <c r="BB20" i="28"/>
  <c r="AY20" i="28"/>
  <c r="AZ20" i="28"/>
  <c r="AU20" i="28"/>
  <c r="AV20" i="28"/>
  <c r="AS20" i="28"/>
  <c r="AT20" i="28"/>
  <c r="AQ20" i="28"/>
  <c r="AR20" i="28"/>
  <c r="AO20" i="28"/>
  <c r="AP20" i="28"/>
  <c r="AM20" i="28"/>
  <c r="AN20" i="28"/>
  <c r="AK20" i="28"/>
  <c r="AL20" i="28"/>
  <c r="AI20" i="28"/>
  <c r="AJ20" i="28"/>
  <c r="AG20" i="28"/>
  <c r="AH20" i="28"/>
  <c r="AC20" i="28"/>
  <c r="AD20" i="28"/>
  <c r="AA20" i="28"/>
  <c r="AB20" i="28"/>
  <c r="Y20" i="28"/>
  <c r="Z20" i="28"/>
  <c r="W20" i="28"/>
  <c r="X20" i="28"/>
  <c r="U20" i="28"/>
  <c r="V20" i="28"/>
  <c r="S20" i="28"/>
  <c r="T20" i="28"/>
  <c r="Q20" i="28"/>
  <c r="R20" i="28"/>
  <c r="O20" i="28"/>
  <c r="P20" i="28"/>
  <c r="BV19" i="28"/>
  <c r="BU19" i="28"/>
  <c r="BT19" i="28"/>
  <c r="BR19" i="28"/>
  <c r="BQ19" i="28"/>
  <c r="BP19" i="28"/>
  <c r="BE19" i="28"/>
  <c r="BF19" i="28"/>
  <c r="BC19" i="28"/>
  <c r="BD19" i="28"/>
  <c r="BA19" i="28"/>
  <c r="BB19" i="28"/>
  <c r="AY19" i="28"/>
  <c r="AZ19" i="28"/>
  <c r="AM19" i="28"/>
  <c r="AN19" i="28"/>
  <c r="AK19" i="28"/>
  <c r="AL19" i="28"/>
  <c r="AI19" i="28"/>
  <c r="AJ19" i="28"/>
  <c r="AG19" i="28"/>
  <c r="AH19" i="28"/>
  <c r="U19" i="28"/>
  <c r="V19" i="28"/>
  <c r="S19" i="28"/>
  <c r="T19" i="28"/>
  <c r="Q19" i="28"/>
  <c r="R19" i="28"/>
  <c r="O19" i="28"/>
  <c r="P19" i="28"/>
  <c r="BV18" i="28"/>
  <c r="BU18" i="28"/>
  <c r="BT18" i="28"/>
  <c r="BR18" i="28"/>
  <c r="BQ18" i="28"/>
  <c r="BP18" i="28"/>
  <c r="BM18" i="28"/>
  <c r="BN18" i="28"/>
  <c r="BK18" i="28"/>
  <c r="BL18" i="28"/>
  <c r="BI18" i="28"/>
  <c r="BJ18" i="28"/>
  <c r="BE18" i="28"/>
  <c r="BF18" i="28"/>
  <c r="BC18" i="28"/>
  <c r="BD18" i="28"/>
  <c r="BA18" i="28"/>
  <c r="BB18" i="28"/>
  <c r="AY18" i="28"/>
  <c r="AZ18" i="28"/>
  <c r="AU18" i="28"/>
  <c r="AV18" i="28"/>
  <c r="AS18" i="28"/>
  <c r="AT18" i="28"/>
  <c r="AQ18" i="28"/>
  <c r="AR18" i="28"/>
  <c r="AM18" i="28"/>
  <c r="AN18" i="28"/>
  <c r="AK18" i="28"/>
  <c r="AL18" i="28"/>
  <c r="AI18" i="28"/>
  <c r="AJ18" i="28"/>
  <c r="AG18" i="28"/>
  <c r="AH18" i="28"/>
  <c r="AC18" i="28"/>
  <c r="AD18" i="28"/>
  <c r="AA18" i="28"/>
  <c r="AB18" i="28"/>
  <c r="Y18" i="28"/>
  <c r="Z18" i="28"/>
  <c r="U18" i="28"/>
  <c r="V18" i="28"/>
  <c r="S18" i="28"/>
  <c r="T18" i="28"/>
  <c r="Q18" i="28"/>
  <c r="R18" i="28"/>
  <c r="O18" i="28"/>
  <c r="P18" i="28"/>
  <c r="BV17" i="28"/>
  <c r="BU17" i="28"/>
  <c r="BT17" i="28"/>
  <c r="BR17" i="28"/>
  <c r="BQ17" i="28"/>
  <c r="BP17" i="28"/>
  <c r="BM17" i="28"/>
  <c r="BN17" i="28"/>
  <c r="BK17" i="28"/>
  <c r="BL17" i="28"/>
  <c r="BI17" i="28"/>
  <c r="BJ17" i="28"/>
  <c r="BG17" i="28"/>
  <c r="BE17" i="28"/>
  <c r="BF17" i="28" s="1"/>
  <c r="BC17" i="28"/>
  <c r="BD17" i="28" s="1"/>
  <c r="BA17" i="28"/>
  <c r="BB17" i="28"/>
  <c r="AY17" i="28"/>
  <c r="AZ17" i="28" s="1"/>
  <c r="AU17" i="28"/>
  <c r="AV17" i="28" s="1"/>
  <c r="AS17" i="28"/>
  <c r="AT17" i="28" s="1"/>
  <c r="AQ17" i="28"/>
  <c r="AR17" i="28"/>
  <c r="AO17" i="28"/>
  <c r="AM17" i="28"/>
  <c r="AN17" i="28"/>
  <c r="AK17" i="28"/>
  <c r="AL17" i="28" s="1"/>
  <c r="AI17" i="28"/>
  <c r="AJ17" i="28"/>
  <c r="AG17" i="28"/>
  <c r="AH17" i="28" s="1"/>
  <c r="AC17" i="28"/>
  <c r="AD17" i="28"/>
  <c r="AA17" i="28"/>
  <c r="AB17" i="28" s="1"/>
  <c r="Y17" i="28"/>
  <c r="Z17" i="28"/>
  <c r="W17" i="28"/>
  <c r="U17" i="28"/>
  <c r="V17" i="28" s="1"/>
  <c r="S17" i="28"/>
  <c r="T17" i="28" s="1"/>
  <c r="Q17" i="28"/>
  <c r="R17" i="28" s="1"/>
  <c r="O17" i="28"/>
  <c r="P17" i="28"/>
  <c r="BV16" i="28"/>
  <c r="BU16" i="28"/>
  <c r="BT16" i="28"/>
  <c r="BR16" i="28"/>
  <c r="BQ16" i="28"/>
  <c r="BP16" i="28"/>
  <c r="BE16" i="28"/>
  <c r="BF16" i="28"/>
  <c r="BC16" i="28"/>
  <c r="BD16" i="28" s="1"/>
  <c r="BA16" i="28"/>
  <c r="BB16" i="28" s="1"/>
  <c r="AY16" i="28"/>
  <c r="AZ16" i="28" s="1"/>
  <c r="AM16" i="28"/>
  <c r="AN16" i="28"/>
  <c r="AK16" i="28"/>
  <c r="AL16" i="28" s="1"/>
  <c r="AI16" i="28"/>
  <c r="AJ16" i="28" s="1"/>
  <c r="AG16" i="28"/>
  <c r="AH16" i="28" s="1"/>
  <c r="U16" i="28"/>
  <c r="V16" i="28"/>
  <c r="S16" i="28"/>
  <c r="T16" i="28" s="1"/>
  <c r="Q16" i="28"/>
  <c r="R16" i="28" s="1"/>
  <c r="O16" i="28"/>
  <c r="P16" i="28" s="1"/>
  <c r="BV15" i="28"/>
  <c r="BU15" i="28"/>
  <c r="BT15" i="28"/>
  <c r="BR15" i="28"/>
  <c r="BQ15" i="28"/>
  <c r="BP15" i="28"/>
  <c r="BV14" i="28"/>
  <c r="BU14" i="28"/>
  <c r="BT14" i="28"/>
  <c r="BR14" i="28"/>
  <c r="BQ14" i="28"/>
  <c r="BP14" i="28"/>
  <c r="BM14" i="28"/>
  <c r="BN14" i="28"/>
  <c r="BK14" i="28"/>
  <c r="BL14" i="28" s="1"/>
  <c r="BI14" i="28"/>
  <c r="BJ14" i="28" s="1"/>
  <c r="BE14" i="28"/>
  <c r="BF14" i="28" s="1"/>
  <c r="BC14" i="28"/>
  <c r="BD14" i="28"/>
  <c r="BA14" i="28"/>
  <c r="BB14" i="28" s="1"/>
  <c r="AY14" i="28"/>
  <c r="AZ14" i="28" s="1"/>
  <c r="AU14" i="28"/>
  <c r="AV14" i="28" s="1"/>
  <c r="AS14" i="28"/>
  <c r="AT14" i="28"/>
  <c r="AQ14" i="28"/>
  <c r="AR14" i="28" s="1"/>
  <c r="AM14" i="28"/>
  <c r="AN14" i="28" s="1"/>
  <c r="AK14" i="28"/>
  <c r="AL14" i="28" s="1"/>
  <c r="AI14" i="28"/>
  <c r="AJ14" i="28"/>
  <c r="AG14" i="28"/>
  <c r="AH14" i="28" s="1"/>
  <c r="AC14" i="28"/>
  <c r="AD14" i="28" s="1"/>
  <c r="AA14" i="28"/>
  <c r="AB14" i="28" s="1"/>
  <c r="Y14" i="28"/>
  <c r="Z14" i="28"/>
  <c r="U14" i="28"/>
  <c r="V14" i="28" s="1"/>
  <c r="S14" i="28"/>
  <c r="T14" i="28" s="1"/>
  <c r="Q14" i="28"/>
  <c r="R14" i="28" s="1"/>
  <c r="O14" i="28"/>
  <c r="P14" i="28"/>
  <c r="BV13" i="28"/>
  <c r="BU13" i="28"/>
  <c r="BT13" i="28"/>
  <c r="BR13" i="28"/>
  <c r="BQ13" i="28"/>
  <c r="BP13" i="28"/>
  <c r="BE13" i="28"/>
  <c r="BF13" i="28"/>
  <c r="BC13" i="28"/>
  <c r="BD13" i="28" s="1"/>
  <c r="BA13" i="28"/>
  <c r="BB13" i="28" s="1"/>
  <c r="AY13" i="28"/>
  <c r="AZ13" i="28" s="1"/>
  <c r="AM13" i="28"/>
  <c r="AN13" i="28"/>
  <c r="AK13" i="28"/>
  <c r="AL13" i="28" s="1"/>
  <c r="AI13" i="28"/>
  <c r="AJ13" i="28" s="1"/>
  <c r="AG13" i="28"/>
  <c r="AH13" i="28" s="1"/>
  <c r="U13" i="28"/>
  <c r="V13" i="28"/>
  <c r="S13" i="28"/>
  <c r="T13" i="28" s="1"/>
  <c r="Q13" i="28"/>
  <c r="R13" i="28" s="1"/>
  <c r="O13" i="28"/>
  <c r="P13" i="28" s="1"/>
  <c r="BV12" i="28"/>
  <c r="BU12" i="28"/>
  <c r="BT12" i="28"/>
  <c r="BR12" i="28"/>
  <c r="BQ12" i="28"/>
  <c r="BP12" i="28"/>
  <c r="BM12" i="28"/>
  <c r="BN12" i="28" s="1"/>
  <c r="BK12" i="28"/>
  <c r="BL12" i="28" s="1"/>
  <c r="BI12" i="28"/>
  <c r="BJ12" i="28" s="1"/>
  <c r="BE12" i="28"/>
  <c r="BF12" i="28"/>
  <c r="BC12" i="28"/>
  <c r="BD12" i="28" s="1"/>
  <c r="BA12" i="28"/>
  <c r="BB12" i="28" s="1"/>
  <c r="AY12" i="28"/>
  <c r="AZ12" i="28" s="1"/>
  <c r="AU12" i="28"/>
  <c r="AV12" i="28"/>
  <c r="AS12" i="28"/>
  <c r="AT12" i="28" s="1"/>
  <c r="AQ12" i="28"/>
  <c r="AR12" i="28" s="1"/>
  <c r="AM12" i="28"/>
  <c r="AN12" i="28" s="1"/>
  <c r="AK12" i="28"/>
  <c r="AL12" i="28"/>
  <c r="AI12" i="28"/>
  <c r="AJ12" i="28" s="1"/>
  <c r="AG12" i="28"/>
  <c r="AH12" i="28" s="1"/>
  <c r="AC12" i="28"/>
  <c r="AD12" i="28" s="1"/>
  <c r="AA12" i="28"/>
  <c r="AB12" i="28"/>
  <c r="Y12" i="28"/>
  <c r="Z12" i="28" s="1"/>
  <c r="U12" i="28"/>
  <c r="V12" i="28" s="1"/>
  <c r="S12" i="28"/>
  <c r="T12" i="28" s="1"/>
  <c r="Q12" i="28"/>
  <c r="R12" i="28"/>
  <c r="O12" i="28"/>
  <c r="P12" i="28" s="1"/>
  <c r="BV11" i="28"/>
  <c r="BU11" i="28"/>
  <c r="BT11" i="28"/>
  <c r="BR11" i="28"/>
  <c r="BQ11" i="28"/>
  <c r="BP11" i="28"/>
  <c r="BV10" i="28"/>
  <c r="BU10" i="28"/>
  <c r="BT10" i="28"/>
  <c r="BR10" i="28"/>
  <c r="BQ10" i="28"/>
  <c r="BP10" i="28"/>
  <c r="BM10" i="28"/>
  <c r="BN10" i="28" s="1"/>
  <c r="BK10" i="28"/>
  <c r="BL10" i="28" s="1"/>
  <c r="BI10" i="28"/>
  <c r="BJ10" i="28"/>
  <c r="BE10" i="28"/>
  <c r="BF10" i="28" s="1"/>
  <c r="BC10" i="28"/>
  <c r="BD10" i="28" s="1"/>
  <c r="BA10" i="28"/>
  <c r="BB10" i="28" s="1"/>
  <c r="AY10" i="28"/>
  <c r="AZ10" i="28"/>
  <c r="AU10" i="28"/>
  <c r="AV10" i="28" s="1"/>
  <c r="AS10" i="28"/>
  <c r="AT10" i="28" s="1"/>
  <c r="AQ10" i="28"/>
  <c r="AR10" i="28" s="1"/>
  <c r="AM10" i="28"/>
  <c r="AN10" i="28"/>
  <c r="AK10" i="28"/>
  <c r="AL10" i="28" s="1"/>
  <c r="AI10" i="28"/>
  <c r="AJ10" i="28" s="1"/>
  <c r="AG10" i="28"/>
  <c r="AH10" i="28" s="1"/>
  <c r="AC10" i="28"/>
  <c r="AD10" i="28"/>
  <c r="AA10" i="28"/>
  <c r="AB10" i="28" s="1"/>
  <c r="Y10" i="28"/>
  <c r="Z10" i="28" s="1"/>
  <c r="U10" i="28"/>
  <c r="V10" i="28" s="1"/>
  <c r="S10" i="28"/>
  <c r="T10" i="28"/>
  <c r="Q10" i="28"/>
  <c r="R10" i="28" s="1"/>
  <c r="O10" i="28"/>
  <c r="P10" i="28" s="1"/>
  <c r="BV9" i="28"/>
  <c r="BU9" i="28"/>
  <c r="BT9" i="28"/>
  <c r="BR9" i="28"/>
  <c r="BQ9" i="28"/>
  <c r="BP9" i="28"/>
  <c r="BM9" i="28"/>
  <c r="BN9" i="28" s="1"/>
  <c r="BK9" i="28"/>
  <c r="BL9" i="28" s="1"/>
  <c r="BI9" i="28"/>
  <c r="BJ9" i="28"/>
  <c r="BE9" i="28"/>
  <c r="BF9" i="28" s="1"/>
  <c r="BC9" i="28"/>
  <c r="BD9" i="28" s="1"/>
  <c r="BA9" i="28"/>
  <c r="BB9" i="28" s="1"/>
  <c r="AY9" i="28"/>
  <c r="AZ9" i="28"/>
  <c r="AU9" i="28"/>
  <c r="AV9" i="28" s="1"/>
  <c r="AS9" i="28"/>
  <c r="AT9" i="28" s="1"/>
  <c r="AQ9" i="28"/>
  <c r="AR9" i="28" s="1"/>
  <c r="AM9" i="28"/>
  <c r="AN9" i="28"/>
  <c r="AK9" i="28"/>
  <c r="AL9" i="28" s="1"/>
  <c r="AI9" i="28"/>
  <c r="AJ9" i="28" s="1"/>
  <c r="AG9" i="28"/>
  <c r="AH9" i="28" s="1"/>
  <c r="AC9" i="28"/>
  <c r="AD9" i="28"/>
  <c r="AA9" i="28"/>
  <c r="AB9" i="28" s="1"/>
  <c r="Y9" i="28"/>
  <c r="Z9" i="28" s="1"/>
  <c r="U9" i="28"/>
  <c r="V9" i="28" s="1"/>
  <c r="S9" i="28"/>
  <c r="T9" i="28"/>
  <c r="Q9" i="28"/>
  <c r="R9" i="28" s="1"/>
  <c r="O9" i="28"/>
  <c r="P9" i="28" s="1"/>
  <c r="BV8" i="28"/>
  <c r="BU8" i="28"/>
  <c r="BT8" i="28"/>
  <c r="BR8" i="28"/>
  <c r="BQ8" i="28"/>
  <c r="BP8" i="28"/>
  <c r="BM8" i="28"/>
  <c r="BN8" i="28" s="1"/>
  <c r="BK8" i="28"/>
  <c r="BL8" i="28" s="1"/>
  <c r="BI8" i="28"/>
  <c r="BJ8" i="28"/>
  <c r="BE8" i="28"/>
  <c r="BF8" i="28" s="1"/>
  <c r="BC8" i="28"/>
  <c r="BD8" i="28" s="1"/>
  <c r="BA8" i="28"/>
  <c r="BB8" i="28" s="1"/>
  <c r="AY8" i="28"/>
  <c r="AZ8" i="28"/>
  <c r="AU8" i="28"/>
  <c r="AV8" i="28" s="1"/>
  <c r="AS8" i="28"/>
  <c r="AT8" i="28" s="1"/>
  <c r="AQ8" i="28"/>
  <c r="AR8" i="28" s="1"/>
  <c r="AM8" i="28"/>
  <c r="AN8" i="28"/>
  <c r="AK8" i="28"/>
  <c r="AL8" i="28" s="1"/>
  <c r="AI8" i="28"/>
  <c r="AJ8" i="28" s="1"/>
  <c r="AG8" i="28"/>
  <c r="AH8" i="28" s="1"/>
  <c r="AC8" i="28"/>
  <c r="AD8" i="28"/>
  <c r="AA8" i="28"/>
  <c r="AB8" i="28" s="1"/>
  <c r="Y8" i="28"/>
  <c r="Z8" i="28" s="1"/>
  <c r="U8" i="28"/>
  <c r="V8" i="28" s="1"/>
  <c r="S8" i="28"/>
  <c r="T8" i="28"/>
  <c r="Q8" i="28"/>
  <c r="R8" i="28"/>
  <c r="O8" i="28"/>
  <c r="P8" i="28"/>
  <c r="BV7" i="28"/>
  <c r="BU7" i="28"/>
  <c r="BT7" i="28"/>
  <c r="BR7" i="28"/>
  <c r="BQ7" i="28"/>
  <c r="BP7" i="28"/>
  <c r="BV6" i="28"/>
  <c r="BU6" i="28"/>
  <c r="BT6" i="28"/>
  <c r="BR6" i="28"/>
  <c r="BQ6" i="28"/>
  <c r="BP6" i="28"/>
  <c r="BM6" i="28"/>
  <c r="BN6" i="28"/>
  <c r="BK6" i="28"/>
  <c r="BL6" i="28"/>
  <c r="BI6" i="28"/>
  <c r="BJ6" i="28"/>
  <c r="BE6" i="28"/>
  <c r="BF6" i="28"/>
  <c r="BC6" i="28"/>
  <c r="BD6" i="28"/>
  <c r="BA6" i="28"/>
  <c r="BB6" i="28"/>
  <c r="AY6" i="28"/>
  <c r="AZ6" i="28"/>
  <c r="AU6" i="28"/>
  <c r="AV6" i="28"/>
  <c r="AS6" i="28"/>
  <c r="AT6" i="28"/>
  <c r="AQ6" i="28"/>
  <c r="AR6" i="28"/>
  <c r="AM6" i="28"/>
  <c r="AN6" i="28"/>
  <c r="AK6" i="28"/>
  <c r="AL6" i="28"/>
  <c r="AI6" i="28"/>
  <c r="AJ6" i="28"/>
  <c r="AG6" i="28"/>
  <c r="AH6" i="28"/>
  <c r="AC6" i="28"/>
  <c r="AD6" i="28"/>
  <c r="AA6" i="28"/>
  <c r="AB6" i="28"/>
  <c r="Y6" i="28"/>
  <c r="Z6" i="28"/>
  <c r="U6" i="28"/>
  <c r="V6" i="28"/>
  <c r="S6" i="28"/>
  <c r="T6" i="28"/>
  <c r="Q6" i="28"/>
  <c r="R6" i="28"/>
  <c r="O6" i="28"/>
  <c r="P6" i="28"/>
  <c r="BV5" i="28"/>
  <c r="BU5" i="28"/>
  <c r="BT5" i="28"/>
  <c r="BR5" i="28"/>
  <c r="BQ5" i="28"/>
  <c r="BP5" i="28"/>
  <c r="BM5" i="28"/>
  <c r="BN5" i="28"/>
  <c r="BK5" i="28"/>
  <c r="BL5" i="28"/>
  <c r="BI5" i="28"/>
  <c r="BJ5" i="28"/>
  <c r="BE5" i="28"/>
  <c r="BF5" i="28"/>
  <c r="BC5" i="28"/>
  <c r="BD5" i="28"/>
  <c r="BA5" i="28"/>
  <c r="BB5" i="28"/>
  <c r="AY5" i="28"/>
  <c r="AZ5" i="28"/>
  <c r="AU5" i="28"/>
  <c r="AV5" i="28"/>
  <c r="AS5" i="28"/>
  <c r="AT5" i="28"/>
  <c r="AQ5" i="28"/>
  <c r="AR5" i="28"/>
  <c r="AM5" i="28"/>
  <c r="AN5" i="28"/>
  <c r="AK5" i="28"/>
  <c r="AL5" i="28"/>
  <c r="AI5" i="28"/>
  <c r="AJ5" i="28"/>
  <c r="AG5" i="28"/>
  <c r="AH5" i="28"/>
  <c r="AC5" i="28"/>
  <c r="AD5" i="28"/>
  <c r="AA5" i="28"/>
  <c r="AB5" i="28"/>
  <c r="Y5" i="28"/>
  <c r="Z5" i="28"/>
  <c r="U5" i="28"/>
  <c r="V5" i="28"/>
  <c r="S5" i="28"/>
  <c r="T5" i="28"/>
  <c r="Q5" i="28"/>
  <c r="R5" i="28"/>
  <c r="O5" i="28"/>
  <c r="P5" i="28"/>
  <c r="BV4" i="28"/>
  <c r="BU4" i="28"/>
  <c r="BT4" i="28"/>
  <c r="BR4" i="28"/>
  <c r="BQ4" i="28"/>
  <c r="BP4" i="28"/>
  <c r="BM4" i="28"/>
  <c r="BN4" i="28"/>
  <c r="BK4" i="28"/>
  <c r="BL4" i="28"/>
  <c r="BI4" i="28"/>
  <c r="BJ4" i="28"/>
  <c r="BE4" i="28"/>
  <c r="BF4" i="28" s="1"/>
  <c r="BC4" i="28"/>
  <c r="BD4" i="28" s="1"/>
  <c r="BA4" i="28"/>
  <c r="BB4" i="28" s="1"/>
  <c r="AY4" i="28"/>
  <c r="AZ4" i="28" s="1"/>
  <c r="AU4" i="28"/>
  <c r="AV4" i="28" s="1"/>
  <c r="AS4" i="28"/>
  <c r="AT4" i="28" s="1"/>
  <c r="AQ4" i="28"/>
  <c r="AR4" i="28" s="1"/>
  <c r="AM4" i="28"/>
  <c r="AN4" i="28"/>
  <c r="AK4" i="28"/>
  <c r="AL4" i="28"/>
  <c r="AI4" i="28"/>
  <c r="AJ4" i="28"/>
  <c r="AG4" i="28"/>
  <c r="AH4" i="28"/>
  <c r="AC4" i="28"/>
  <c r="AD4" i="28"/>
  <c r="AA4" i="28"/>
  <c r="AB4" i="28"/>
  <c r="Y4" i="28"/>
  <c r="Z4" i="28"/>
  <c r="U4" i="28"/>
  <c r="V4" i="28" s="1"/>
  <c r="S4" i="28"/>
  <c r="T4" i="28" s="1"/>
  <c r="Q4" i="28"/>
  <c r="R4" i="28" s="1"/>
  <c r="O4" i="28"/>
  <c r="P4" i="28" s="1"/>
  <c r="BV3" i="28"/>
  <c r="BU3" i="28"/>
  <c r="BT3" i="28"/>
  <c r="BR3" i="28"/>
  <c r="BQ3" i="28"/>
  <c r="BP3" i="28"/>
  <c r="BM3" i="28"/>
  <c r="BN3" i="28" s="1"/>
  <c r="BK3" i="28"/>
  <c r="BL3" i="28" s="1"/>
  <c r="BI3" i="28"/>
  <c r="BJ3" i="28" s="1"/>
  <c r="BE3" i="28"/>
  <c r="BF3" i="28" s="1"/>
  <c r="BC3" i="28"/>
  <c r="BD3" i="28" s="1"/>
  <c r="BA3" i="28"/>
  <c r="BB3" i="28" s="1"/>
  <c r="AY3" i="28"/>
  <c r="AZ3" i="28" s="1"/>
  <c r="AU3" i="28"/>
  <c r="AV3" i="28" s="1"/>
  <c r="AS3" i="28"/>
  <c r="AT3" i="28" s="1"/>
  <c r="AQ3" i="28"/>
  <c r="AR3" i="28" s="1"/>
  <c r="AM3" i="28"/>
  <c r="AN3" i="28" s="1"/>
  <c r="AK3" i="28"/>
  <c r="AL3" i="28" s="1"/>
  <c r="AI3" i="28"/>
  <c r="AJ3" i="28" s="1"/>
  <c r="AG3" i="28"/>
  <c r="AH3" i="28" s="1"/>
  <c r="AC3" i="28"/>
  <c r="AD3" i="28" s="1"/>
  <c r="AA3" i="28"/>
  <c r="AB3" i="28" s="1"/>
  <c r="Y3" i="28"/>
  <c r="Z3" i="28" s="1"/>
  <c r="U3" i="28"/>
  <c r="V3" i="28" s="1"/>
  <c r="S3" i="28"/>
  <c r="T3" i="28" s="1"/>
  <c r="Q3" i="28"/>
  <c r="R3" i="28" s="1"/>
  <c r="O3" i="28"/>
  <c r="P3" i="28" s="1"/>
  <c r="BV2" i="28"/>
  <c r="BU2" i="28"/>
  <c r="BT2" i="28"/>
  <c r="BR2" i="28"/>
  <c r="BQ2" i="28"/>
  <c r="BP2" i="28"/>
  <c r="BM2" i="28"/>
  <c r="BN2" i="28" s="1"/>
  <c r="BK2" i="28"/>
  <c r="BL2" i="28" s="1"/>
  <c r="BI2" i="28"/>
  <c r="BJ2" i="28" s="1"/>
  <c r="BG2" i="28"/>
  <c r="BE2" i="28"/>
  <c r="BF2" i="28"/>
  <c r="BC2" i="28"/>
  <c r="BD2" i="28"/>
  <c r="BA2" i="28"/>
  <c r="BB2" i="28"/>
  <c r="AY2" i="28"/>
  <c r="AZ2" i="28"/>
  <c r="AU2" i="28"/>
  <c r="AV2" i="28"/>
  <c r="AS2" i="28"/>
  <c r="AT2" i="28"/>
  <c r="AQ2" i="28"/>
  <c r="AR2" i="28"/>
  <c r="AO2" i="28"/>
  <c r="AM2" i="28"/>
  <c r="AN2" i="28" s="1"/>
  <c r="AK2" i="28"/>
  <c r="AL2" i="28" s="1"/>
  <c r="AI2" i="28"/>
  <c r="AJ2" i="28" s="1"/>
  <c r="AG2" i="28"/>
  <c r="AH2" i="28" s="1"/>
  <c r="AC2" i="28"/>
  <c r="AD2" i="28" s="1"/>
  <c r="AA2" i="28"/>
  <c r="AB2" i="28" s="1"/>
  <c r="Y2" i="28"/>
  <c r="Z2" i="28" s="1"/>
  <c r="W2" i="28"/>
  <c r="U2" i="28"/>
  <c r="V2" i="28"/>
  <c r="S2" i="28"/>
  <c r="T2" i="28"/>
  <c r="Q2" i="28"/>
  <c r="R2" i="28"/>
  <c r="E46" i="27"/>
  <c r="D46" i="27"/>
  <c r="E45" i="27"/>
  <c r="D45" i="27"/>
  <c r="E44" i="27"/>
  <c r="D44" i="27"/>
  <c r="E43" i="27"/>
  <c r="D43" i="27"/>
  <c r="E42" i="27"/>
  <c r="D42" i="27"/>
  <c r="E41" i="27"/>
  <c r="D41" i="27"/>
  <c r="E40" i="27"/>
  <c r="D40" i="27"/>
  <c r="E39" i="27"/>
  <c r="D39" i="27"/>
  <c r="E38" i="27"/>
  <c r="D38" i="27"/>
  <c r="E37" i="27"/>
  <c r="D37" i="27"/>
  <c r="E36" i="27"/>
  <c r="D36" i="27"/>
  <c r="E35" i="27"/>
  <c r="D35" i="27"/>
  <c r="E34" i="27"/>
  <c r="D34" i="27"/>
  <c r="E33" i="27"/>
  <c r="D33" i="27"/>
  <c r="E32" i="27"/>
  <c r="D32" i="27"/>
  <c r="E31" i="27"/>
  <c r="D31" i="27"/>
  <c r="E30" i="27"/>
  <c r="D30" i="27"/>
  <c r="E29" i="27"/>
  <c r="D29" i="27"/>
  <c r="E28" i="27"/>
  <c r="D28" i="27"/>
  <c r="E27" i="27"/>
  <c r="D27" i="27"/>
  <c r="E26" i="27"/>
  <c r="D26" i="27"/>
  <c r="E25" i="27"/>
  <c r="D25" i="27"/>
  <c r="E24" i="27"/>
  <c r="D24" i="27"/>
  <c r="E23" i="27"/>
  <c r="D23" i="27"/>
  <c r="E22" i="27"/>
  <c r="D22" i="27"/>
  <c r="E21" i="27"/>
  <c r="D21" i="27"/>
  <c r="E20" i="27"/>
  <c r="D20" i="27"/>
  <c r="E19" i="27"/>
  <c r="D19" i="27"/>
  <c r="E18" i="27"/>
  <c r="D18" i="27"/>
  <c r="E17" i="27"/>
  <c r="D17" i="27"/>
  <c r="E16" i="27"/>
  <c r="D16" i="27"/>
  <c r="E15" i="27"/>
  <c r="D15" i="27"/>
  <c r="E14" i="27"/>
  <c r="D14" i="27"/>
  <c r="E13" i="27"/>
  <c r="D13" i="27"/>
  <c r="E12" i="27"/>
  <c r="D12" i="27"/>
  <c r="E11" i="27"/>
  <c r="D11" i="27"/>
  <c r="E10" i="27"/>
  <c r="D10" i="27"/>
  <c r="E9" i="27"/>
  <c r="D9" i="27"/>
  <c r="E8" i="27"/>
  <c r="D8" i="27"/>
  <c r="E7" i="27"/>
  <c r="D7" i="27"/>
  <c r="E6" i="27"/>
  <c r="D6" i="27"/>
  <c r="E5" i="27"/>
  <c r="D5" i="27"/>
  <c r="E4" i="27"/>
  <c r="D4" i="27"/>
  <c r="E3" i="27"/>
  <c r="D3" i="27"/>
  <c r="E2" i="27"/>
  <c r="D2" i="27"/>
  <c r="P18" i="23"/>
  <c r="Q18" i="23"/>
  <c r="O18" i="23"/>
  <c r="E46" i="24"/>
  <c r="D46" i="24"/>
  <c r="E45" i="24"/>
  <c r="D45" i="24"/>
  <c r="E44" i="24"/>
  <c r="D44" i="24"/>
  <c r="E43" i="24"/>
  <c r="D43" i="24"/>
  <c r="E42" i="24"/>
  <c r="D42" i="24"/>
  <c r="E41" i="24"/>
  <c r="D41" i="24"/>
  <c r="E40" i="24"/>
  <c r="D40" i="24"/>
  <c r="E39" i="24"/>
  <c r="D39" i="24"/>
  <c r="E38" i="24"/>
  <c r="D38" i="24"/>
  <c r="E37" i="24"/>
  <c r="D37" i="24"/>
  <c r="E36" i="24"/>
  <c r="D36" i="24"/>
  <c r="E35" i="24"/>
  <c r="D35" i="24"/>
  <c r="E34" i="24"/>
  <c r="D34" i="24"/>
  <c r="E33" i="24"/>
  <c r="D33" i="24"/>
  <c r="E32" i="24"/>
  <c r="D32" i="24"/>
  <c r="E31" i="24"/>
  <c r="D31" i="24"/>
  <c r="E30" i="24"/>
  <c r="D30" i="24"/>
  <c r="E29" i="24"/>
  <c r="D29" i="24"/>
  <c r="E28" i="24"/>
  <c r="D28" i="24"/>
  <c r="E27" i="24"/>
  <c r="D27" i="24"/>
  <c r="E26" i="24"/>
  <c r="D26" i="24"/>
  <c r="E25" i="24"/>
  <c r="D25" i="24"/>
  <c r="E24" i="24"/>
  <c r="D24" i="24"/>
  <c r="E23" i="24"/>
  <c r="D23" i="24"/>
  <c r="E22" i="24"/>
  <c r="D22" i="24"/>
  <c r="E21" i="24"/>
  <c r="D21" i="24"/>
  <c r="E20" i="24"/>
  <c r="D20" i="24"/>
  <c r="E19" i="24"/>
  <c r="D19" i="24"/>
  <c r="E18" i="24"/>
  <c r="D18" i="24"/>
  <c r="E16" i="24"/>
  <c r="D16" i="24"/>
  <c r="E15" i="24"/>
  <c r="D15" i="24"/>
  <c r="E14" i="24"/>
  <c r="D14" i="24"/>
  <c r="E13" i="24"/>
  <c r="D13" i="24"/>
  <c r="E12" i="24"/>
  <c r="D12" i="24"/>
  <c r="E11" i="24"/>
  <c r="D11" i="24"/>
  <c r="E10" i="24"/>
  <c r="D10" i="24"/>
  <c r="E9" i="24"/>
  <c r="D9" i="24"/>
  <c r="E8" i="24"/>
  <c r="D8" i="24"/>
  <c r="E7" i="24"/>
  <c r="D7" i="24"/>
  <c r="E6" i="24"/>
  <c r="D6" i="24"/>
  <c r="E5" i="24"/>
  <c r="D5" i="24"/>
  <c r="E4" i="24"/>
  <c r="D4" i="24"/>
  <c r="E3" i="24"/>
  <c r="D3" i="24"/>
  <c r="E2" i="24"/>
  <c r="D2" i="24"/>
  <c r="BU18" i="20"/>
  <c r="BT18" i="20"/>
  <c r="BU19" i="20"/>
  <c r="BT19" i="20"/>
  <c r="BU20" i="20"/>
  <c r="BT20" i="20"/>
  <c r="BU21" i="20"/>
  <c r="BT21" i="20"/>
  <c r="BU22" i="20"/>
  <c r="BT22" i="20"/>
  <c r="BU23" i="20"/>
  <c r="BT23" i="20"/>
  <c r="BU24" i="20"/>
  <c r="BT24" i="20"/>
  <c r="BU25" i="20"/>
  <c r="BT25" i="20"/>
  <c r="BU26" i="20"/>
  <c r="BT26" i="20"/>
  <c r="BU27" i="20"/>
  <c r="BT27" i="20"/>
  <c r="BU28" i="20"/>
  <c r="BT28" i="20"/>
  <c r="BU29" i="20"/>
  <c r="BT29" i="20"/>
  <c r="BU30" i="20"/>
  <c r="BT30" i="20"/>
  <c r="BU31" i="20"/>
  <c r="BT31" i="20"/>
  <c r="BU32" i="20"/>
  <c r="BT32" i="20"/>
  <c r="BU33" i="20"/>
  <c r="BT33" i="20"/>
  <c r="BU34" i="20"/>
  <c r="BT34" i="20"/>
  <c r="BU35" i="20"/>
  <c r="BT35" i="20"/>
  <c r="BU36" i="20"/>
  <c r="BT36" i="20"/>
  <c r="BU37" i="20"/>
  <c r="BT37" i="20"/>
  <c r="BU38" i="20"/>
  <c r="BT38" i="20"/>
  <c r="BU39" i="20"/>
  <c r="BT39" i="20"/>
  <c r="BU40" i="20"/>
  <c r="BT40" i="20"/>
  <c r="BU41" i="20"/>
  <c r="BT41" i="20"/>
  <c r="BU42" i="20"/>
  <c r="BT42" i="20"/>
  <c r="BU43" i="20"/>
  <c r="BT43" i="20"/>
  <c r="BU44" i="20"/>
  <c r="BT44" i="20"/>
  <c r="BU45" i="20"/>
  <c r="BT45" i="20"/>
  <c r="BU46" i="20"/>
  <c r="BT46" i="20"/>
  <c r="BT17" i="20"/>
  <c r="BU17" i="20"/>
  <c r="BU3" i="20"/>
  <c r="BT3" i="20"/>
  <c r="BU4" i="20"/>
  <c r="BT4" i="20"/>
  <c r="BU5" i="20"/>
  <c r="BT5" i="20"/>
  <c r="BU6" i="20"/>
  <c r="BT6" i="20"/>
  <c r="BU7" i="20"/>
  <c r="BT7" i="20"/>
  <c r="BU8" i="20"/>
  <c r="BT8" i="20"/>
  <c r="BU9" i="20"/>
  <c r="BT9" i="20"/>
  <c r="BU10" i="20"/>
  <c r="BT10" i="20"/>
  <c r="BU11" i="20"/>
  <c r="BT11" i="20"/>
  <c r="BU12" i="20"/>
  <c r="BT12" i="20"/>
  <c r="BU13" i="20"/>
  <c r="BT13" i="20"/>
  <c r="BU14" i="20"/>
  <c r="BT14" i="20"/>
  <c r="BU15" i="20"/>
  <c r="BT15" i="20"/>
  <c r="BU16" i="20"/>
  <c r="BT16" i="20"/>
  <c r="BU2" i="20"/>
  <c r="BT2" i="20"/>
  <c r="BE46" i="20"/>
  <c r="BF46" i="20" s="1"/>
  <c r="BC46" i="20"/>
  <c r="BD46" i="20" s="1"/>
  <c r="BA46" i="20"/>
  <c r="BB46" i="20" s="1"/>
  <c r="AY46" i="20"/>
  <c r="AZ46" i="20" s="1"/>
  <c r="AM46" i="20"/>
  <c r="AN46" i="20" s="1"/>
  <c r="AK46" i="20"/>
  <c r="AL46" i="20" s="1"/>
  <c r="AI46" i="20"/>
  <c r="AJ46" i="20" s="1"/>
  <c r="AG46" i="20"/>
  <c r="AH46" i="20" s="1"/>
  <c r="U46" i="20"/>
  <c r="V46" i="20" s="1"/>
  <c r="S46" i="20"/>
  <c r="T46" i="20" s="1"/>
  <c r="Q46" i="20"/>
  <c r="R46" i="20" s="1"/>
  <c r="O46" i="20"/>
  <c r="P46" i="20" s="1"/>
  <c r="BM45" i="20"/>
  <c r="BN45" i="20" s="1"/>
  <c r="BK45" i="20"/>
  <c r="BL45" i="20" s="1"/>
  <c r="BI45" i="20"/>
  <c r="BJ45" i="20" s="1"/>
  <c r="BE45" i="20"/>
  <c r="BF45" i="20"/>
  <c r="BC45" i="20"/>
  <c r="BD45" i="20"/>
  <c r="BA45" i="20"/>
  <c r="BB45" i="20"/>
  <c r="AY45" i="20"/>
  <c r="AZ45" i="20" s="1"/>
  <c r="AU45" i="20"/>
  <c r="AV45" i="20"/>
  <c r="AS45" i="20"/>
  <c r="AT45" i="20" s="1"/>
  <c r="AQ45" i="20"/>
  <c r="AR45" i="20"/>
  <c r="AM45" i="20"/>
  <c r="AN45" i="20" s="1"/>
  <c r="AK45" i="20"/>
  <c r="AL45" i="20" s="1"/>
  <c r="AI45" i="20"/>
  <c r="AJ45" i="20" s="1"/>
  <c r="AG45" i="20"/>
  <c r="AH45" i="20"/>
  <c r="AC45" i="20"/>
  <c r="AD45" i="20" s="1"/>
  <c r="AA45" i="20"/>
  <c r="AB45" i="20" s="1"/>
  <c r="Y45" i="20"/>
  <c r="Z45" i="20" s="1"/>
  <c r="U45" i="20"/>
  <c r="V45" i="20" s="1"/>
  <c r="S45" i="20"/>
  <c r="T45" i="20"/>
  <c r="Q45" i="20"/>
  <c r="R45" i="20" s="1"/>
  <c r="O45" i="20"/>
  <c r="P45" i="20"/>
  <c r="BE44" i="20"/>
  <c r="BF44" i="20" s="1"/>
  <c r="BC44" i="20"/>
  <c r="BD44" i="20"/>
  <c r="BA44" i="20"/>
  <c r="BB44" i="20" s="1"/>
  <c r="AY44" i="20"/>
  <c r="AZ44" i="20"/>
  <c r="AM44" i="20"/>
  <c r="AN44" i="20" s="1"/>
  <c r="AK44" i="20"/>
  <c r="AL44" i="20"/>
  <c r="AI44" i="20"/>
  <c r="AJ44" i="20" s="1"/>
  <c r="AG44" i="20"/>
  <c r="AH44" i="20"/>
  <c r="U44" i="20"/>
  <c r="V44" i="20" s="1"/>
  <c r="S44" i="20"/>
  <c r="T44" i="20"/>
  <c r="Q44" i="20"/>
  <c r="R44" i="20" s="1"/>
  <c r="O44" i="20"/>
  <c r="P44" i="20"/>
  <c r="BI43" i="20"/>
  <c r="BJ43" i="20" s="1"/>
  <c r="AU43" i="20"/>
  <c r="AV43" i="20"/>
  <c r="AS43" i="20"/>
  <c r="AT43" i="20" s="1"/>
  <c r="AQ43" i="20"/>
  <c r="AR43" i="20"/>
  <c r="AC43" i="20"/>
  <c r="AD43" i="20" s="1"/>
  <c r="AA43" i="20"/>
  <c r="AB43" i="20"/>
  <c r="Y43" i="20"/>
  <c r="Z43" i="20" s="1"/>
  <c r="BM42" i="20"/>
  <c r="BN42" i="20"/>
  <c r="BK42" i="20"/>
  <c r="BL42" i="20" s="1"/>
  <c r="BI42" i="20"/>
  <c r="BJ42" i="20"/>
  <c r="BE42" i="20"/>
  <c r="BF42" i="20" s="1"/>
  <c r="BC42" i="20"/>
  <c r="BD42" i="20" s="1"/>
  <c r="BA42" i="20"/>
  <c r="BB42" i="20" s="1"/>
  <c r="AY42" i="20"/>
  <c r="AZ42" i="20"/>
  <c r="AU42" i="20"/>
  <c r="AV42" i="20" s="1"/>
  <c r="AS42" i="20"/>
  <c r="AT42" i="20" s="1"/>
  <c r="AQ42" i="20"/>
  <c r="AR42" i="20" s="1"/>
  <c r="AM42" i="20"/>
  <c r="AN42" i="20" s="1"/>
  <c r="AK42" i="20"/>
  <c r="AL42" i="20"/>
  <c r="AI42" i="20"/>
  <c r="AJ42" i="20" s="1"/>
  <c r="AG42" i="20"/>
  <c r="AH42" i="20"/>
  <c r="AC42" i="20"/>
  <c r="AD42" i="20" s="1"/>
  <c r="AA42" i="20"/>
  <c r="AB42" i="20"/>
  <c r="Y42" i="20"/>
  <c r="Z42" i="20" s="1"/>
  <c r="U42" i="20"/>
  <c r="V42" i="20" s="1"/>
  <c r="S42" i="20"/>
  <c r="T42" i="20" s="1"/>
  <c r="Q42" i="20"/>
  <c r="R42" i="20"/>
  <c r="O42" i="20"/>
  <c r="P42" i="20" s="1"/>
  <c r="BM40" i="20"/>
  <c r="BN40" i="20" s="1"/>
  <c r="BK40" i="20"/>
  <c r="BL40" i="20" s="1"/>
  <c r="BI40" i="20"/>
  <c r="BJ40" i="20"/>
  <c r="BE40" i="20"/>
  <c r="BF40" i="20" s="1"/>
  <c r="BC40" i="20"/>
  <c r="BD40" i="20" s="1"/>
  <c r="BA40" i="20"/>
  <c r="BB40" i="20" s="1"/>
  <c r="AY40" i="20"/>
  <c r="AZ40" i="20"/>
  <c r="AU40" i="20"/>
  <c r="AV40" i="20" s="1"/>
  <c r="AS40" i="20"/>
  <c r="AT40" i="20" s="1"/>
  <c r="AQ40" i="20"/>
  <c r="AR40" i="20" s="1"/>
  <c r="AM40" i="20"/>
  <c r="AN40" i="20"/>
  <c r="AK40" i="20"/>
  <c r="AL40" i="20" s="1"/>
  <c r="AI40" i="20"/>
  <c r="AJ40" i="20" s="1"/>
  <c r="AG40" i="20"/>
  <c r="AH40" i="20" s="1"/>
  <c r="AC40" i="20"/>
  <c r="AD40" i="20"/>
  <c r="AA40" i="20"/>
  <c r="AB40" i="20" s="1"/>
  <c r="Y40" i="20"/>
  <c r="Z40" i="20" s="1"/>
  <c r="U40" i="20"/>
  <c r="V40" i="20" s="1"/>
  <c r="S40" i="20"/>
  <c r="T40" i="20"/>
  <c r="Q40" i="20"/>
  <c r="R40" i="20" s="1"/>
  <c r="O40" i="20"/>
  <c r="P40" i="20" s="1"/>
  <c r="BE37" i="20"/>
  <c r="BF37" i="20" s="1"/>
  <c r="BC37" i="20"/>
  <c r="BD37" i="20"/>
  <c r="BA37" i="20"/>
  <c r="BB37" i="20" s="1"/>
  <c r="AY37" i="20"/>
  <c r="AZ37" i="20" s="1"/>
  <c r="AM37" i="20"/>
  <c r="AN37" i="20" s="1"/>
  <c r="AK37" i="20"/>
  <c r="AL37" i="20"/>
  <c r="AI37" i="20"/>
  <c r="AJ37" i="20" s="1"/>
  <c r="AG37" i="20"/>
  <c r="AH37" i="20" s="1"/>
  <c r="U37" i="20"/>
  <c r="V37" i="20" s="1"/>
  <c r="S37" i="20"/>
  <c r="T37" i="20"/>
  <c r="Q37" i="20"/>
  <c r="R37" i="20" s="1"/>
  <c r="O37" i="20"/>
  <c r="P37" i="20" s="1"/>
  <c r="BM36" i="20"/>
  <c r="BN36" i="20" s="1"/>
  <c r="BK36" i="20"/>
  <c r="BL36" i="20"/>
  <c r="BI36" i="20"/>
  <c r="BJ36" i="20" s="1"/>
  <c r="BE36" i="20"/>
  <c r="BF36" i="20" s="1"/>
  <c r="BC36" i="20"/>
  <c r="BD36" i="20" s="1"/>
  <c r="BA36" i="20"/>
  <c r="BB36" i="20"/>
  <c r="AY36" i="20"/>
  <c r="AZ36" i="20" s="1"/>
  <c r="AU36" i="20"/>
  <c r="AV36" i="20" s="1"/>
  <c r="AS36" i="20"/>
  <c r="AT36" i="20" s="1"/>
  <c r="AQ36" i="20"/>
  <c r="AR36" i="20"/>
  <c r="AM36" i="20"/>
  <c r="AN36" i="20" s="1"/>
  <c r="AK36" i="20"/>
  <c r="AL36" i="20" s="1"/>
  <c r="AI36" i="20"/>
  <c r="AJ36" i="20" s="1"/>
  <c r="AG36" i="20"/>
  <c r="AH36" i="20"/>
  <c r="AC36" i="20"/>
  <c r="AD36" i="20" s="1"/>
  <c r="AA36" i="20"/>
  <c r="AB36" i="20" s="1"/>
  <c r="Y36" i="20"/>
  <c r="Z36" i="20" s="1"/>
  <c r="U36" i="20"/>
  <c r="V36" i="20"/>
  <c r="S36" i="20"/>
  <c r="T36" i="20" s="1"/>
  <c r="Q36" i="20"/>
  <c r="R36" i="20" s="1"/>
  <c r="O36" i="20"/>
  <c r="P36" i="20" s="1"/>
  <c r="BM35" i="20"/>
  <c r="BN35" i="20"/>
  <c r="BK35" i="20"/>
  <c r="BL35" i="20" s="1"/>
  <c r="BI35" i="20"/>
  <c r="BJ35" i="20" s="1"/>
  <c r="BE35" i="20"/>
  <c r="BF35" i="20" s="1"/>
  <c r="BC35" i="20"/>
  <c r="BD35" i="20"/>
  <c r="BA35" i="20"/>
  <c r="BB35" i="20" s="1"/>
  <c r="AY35" i="20"/>
  <c r="AZ35" i="20" s="1"/>
  <c r="AU35" i="20"/>
  <c r="AV35" i="20" s="1"/>
  <c r="AS35" i="20"/>
  <c r="AT35" i="20"/>
  <c r="AQ35" i="20"/>
  <c r="AR35" i="20" s="1"/>
  <c r="AM35" i="20"/>
  <c r="AN35" i="20" s="1"/>
  <c r="AK35" i="20"/>
  <c r="AL35" i="20" s="1"/>
  <c r="AI35" i="20"/>
  <c r="AJ35" i="20"/>
  <c r="AG35" i="20"/>
  <c r="AH35" i="20" s="1"/>
  <c r="AC35" i="20"/>
  <c r="AD35" i="20" s="1"/>
  <c r="AA35" i="20"/>
  <c r="AB35" i="20" s="1"/>
  <c r="Y35" i="20"/>
  <c r="Z35" i="20"/>
  <c r="U35" i="20"/>
  <c r="V35" i="20" s="1"/>
  <c r="S35" i="20"/>
  <c r="T35" i="20" s="1"/>
  <c r="Q35" i="20"/>
  <c r="R35" i="20" s="1"/>
  <c r="O35" i="20"/>
  <c r="P35" i="20"/>
  <c r="BM34" i="20"/>
  <c r="BN34" i="20" s="1"/>
  <c r="BK34" i="20"/>
  <c r="BL34" i="20" s="1"/>
  <c r="BI34" i="20"/>
  <c r="BJ34" i="20" s="1"/>
  <c r="BE34" i="20"/>
  <c r="BF34" i="20"/>
  <c r="BC34" i="20"/>
  <c r="BD34" i="20" s="1"/>
  <c r="BA34" i="20"/>
  <c r="BB34" i="20" s="1"/>
  <c r="AY34" i="20"/>
  <c r="AZ34" i="20" s="1"/>
  <c r="AU34" i="20"/>
  <c r="AV34" i="20"/>
  <c r="AS34" i="20"/>
  <c r="AT34" i="20" s="1"/>
  <c r="AQ34" i="20"/>
  <c r="AR34" i="20" s="1"/>
  <c r="AM34" i="20"/>
  <c r="AN34" i="20" s="1"/>
  <c r="AK34" i="20"/>
  <c r="AL34" i="20"/>
  <c r="AI34" i="20"/>
  <c r="AJ34" i="20" s="1"/>
  <c r="AG34" i="20"/>
  <c r="AH34" i="20" s="1"/>
  <c r="AC34" i="20"/>
  <c r="AD34" i="20" s="1"/>
  <c r="AA34" i="20"/>
  <c r="AB34" i="20"/>
  <c r="Y34" i="20"/>
  <c r="Z34" i="20" s="1"/>
  <c r="U34" i="20"/>
  <c r="V34" i="20" s="1"/>
  <c r="S34" i="20"/>
  <c r="T34" i="20" s="1"/>
  <c r="Q34" i="20"/>
  <c r="R34" i="20"/>
  <c r="O34" i="20"/>
  <c r="P34" i="20" s="1"/>
  <c r="BE33" i="20"/>
  <c r="BF33" i="20" s="1"/>
  <c r="BC33" i="20"/>
  <c r="BD33" i="20" s="1"/>
  <c r="BA33" i="20"/>
  <c r="BB33" i="20"/>
  <c r="AY33" i="20"/>
  <c r="AZ33" i="20" s="1"/>
  <c r="AM33" i="20"/>
  <c r="AN33" i="20" s="1"/>
  <c r="AK33" i="20"/>
  <c r="AL33" i="20" s="1"/>
  <c r="AI33" i="20"/>
  <c r="AJ33" i="20"/>
  <c r="AG33" i="20"/>
  <c r="AH33" i="20" s="1"/>
  <c r="U33" i="20"/>
  <c r="V33" i="20" s="1"/>
  <c r="S33" i="20"/>
  <c r="T33" i="20" s="1"/>
  <c r="Q33" i="20"/>
  <c r="R33" i="20"/>
  <c r="O33" i="20"/>
  <c r="P33" i="20" s="1"/>
  <c r="BM32" i="20"/>
  <c r="BN32" i="20" s="1"/>
  <c r="BK32" i="20"/>
  <c r="BL32" i="20" s="1"/>
  <c r="BI32" i="20"/>
  <c r="BJ32" i="20"/>
  <c r="BE32" i="20"/>
  <c r="BF32" i="20" s="1"/>
  <c r="BC32" i="20"/>
  <c r="BD32" i="20" s="1"/>
  <c r="BA32" i="20"/>
  <c r="BB32" i="20" s="1"/>
  <c r="AY32" i="20"/>
  <c r="AZ32" i="20"/>
  <c r="AU32" i="20"/>
  <c r="AV32" i="20" s="1"/>
  <c r="AS32" i="20"/>
  <c r="AT32" i="20" s="1"/>
  <c r="AQ32" i="20"/>
  <c r="AR32" i="20" s="1"/>
  <c r="AM32" i="20"/>
  <c r="AN32" i="20"/>
  <c r="AK32" i="20"/>
  <c r="AL32" i="20" s="1"/>
  <c r="AI32" i="20"/>
  <c r="AJ32" i="20" s="1"/>
  <c r="AG32" i="20"/>
  <c r="AH32" i="20" s="1"/>
  <c r="AC32" i="20"/>
  <c r="AD32" i="20"/>
  <c r="AA32" i="20"/>
  <c r="AB32" i="20" s="1"/>
  <c r="Y32" i="20"/>
  <c r="Z32" i="20" s="1"/>
  <c r="U32" i="20"/>
  <c r="V32" i="20" s="1"/>
  <c r="S32" i="20"/>
  <c r="T32" i="20"/>
  <c r="Q32" i="20"/>
  <c r="R32" i="20" s="1"/>
  <c r="O32" i="20"/>
  <c r="P32" i="20" s="1"/>
  <c r="BM31" i="20"/>
  <c r="BN31" i="20" s="1"/>
  <c r="BK31" i="20"/>
  <c r="BL31" i="20"/>
  <c r="BI31" i="20"/>
  <c r="BJ31" i="20" s="1"/>
  <c r="BE31" i="20"/>
  <c r="BF31" i="20" s="1"/>
  <c r="BC31" i="20"/>
  <c r="BD31" i="20" s="1"/>
  <c r="BA31" i="20"/>
  <c r="BB31" i="20"/>
  <c r="AY31" i="20"/>
  <c r="AZ31" i="20" s="1"/>
  <c r="AU31" i="20"/>
  <c r="AV31" i="20" s="1"/>
  <c r="AS31" i="20"/>
  <c r="AT31" i="20" s="1"/>
  <c r="AQ31" i="20"/>
  <c r="AR31" i="20"/>
  <c r="AM31" i="20"/>
  <c r="AN31" i="20" s="1"/>
  <c r="AK31" i="20"/>
  <c r="AL31" i="20" s="1"/>
  <c r="AI31" i="20"/>
  <c r="AJ31" i="20" s="1"/>
  <c r="AG31" i="20"/>
  <c r="AH31" i="20"/>
  <c r="AC31" i="20"/>
  <c r="AD31" i="20" s="1"/>
  <c r="AA31" i="20"/>
  <c r="AB31" i="20" s="1"/>
  <c r="Y31" i="20"/>
  <c r="Z31" i="20" s="1"/>
  <c r="U31" i="20"/>
  <c r="V31" i="20"/>
  <c r="S31" i="20"/>
  <c r="T31" i="20" s="1"/>
  <c r="Q31" i="20"/>
  <c r="R31" i="20" s="1"/>
  <c r="O31" i="20"/>
  <c r="P31" i="20" s="1"/>
  <c r="BE30" i="20"/>
  <c r="BF30" i="20"/>
  <c r="BC30" i="20"/>
  <c r="BD30" i="20" s="1"/>
  <c r="BA30" i="20"/>
  <c r="BB30" i="20" s="1"/>
  <c r="AY30" i="20"/>
  <c r="AZ30" i="20" s="1"/>
  <c r="AM30" i="20"/>
  <c r="AN30" i="20"/>
  <c r="AK30" i="20"/>
  <c r="AL30" i="20" s="1"/>
  <c r="AI30" i="20"/>
  <c r="AJ30" i="20" s="1"/>
  <c r="AG30" i="20"/>
  <c r="AH30" i="20" s="1"/>
  <c r="U30" i="20"/>
  <c r="V30" i="20"/>
  <c r="S30" i="20"/>
  <c r="T30" i="20"/>
  <c r="Q30" i="20"/>
  <c r="R30" i="20"/>
  <c r="O30" i="20"/>
  <c r="P30" i="20"/>
  <c r="BM29" i="20"/>
  <c r="BN29" i="20"/>
  <c r="BK29" i="20"/>
  <c r="BL29" i="20"/>
  <c r="BI29" i="20"/>
  <c r="BJ29" i="20"/>
  <c r="BE29" i="20"/>
  <c r="BF29" i="20" s="1"/>
  <c r="BC29" i="20"/>
  <c r="BD29" i="20" s="1"/>
  <c r="BA29" i="20"/>
  <c r="BB29" i="20" s="1"/>
  <c r="AY29" i="20"/>
  <c r="AZ29" i="20" s="1"/>
  <c r="AU29" i="20"/>
  <c r="AV29" i="20" s="1"/>
  <c r="AS29" i="20"/>
  <c r="AT29" i="20" s="1"/>
  <c r="AQ29" i="20"/>
  <c r="AR29" i="20" s="1"/>
  <c r="AM29" i="20"/>
  <c r="AN29" i="20"/>
  <c r="AK29" i="20"/>
  <c r="AL29" i="20"/>
  <c r="AI29" i="20"/>
  <c r="AJ29" i="20"/>
  <c r="AG29" i="20"/>
  <c r="AH29" i="20"/>
  <c r="AC29" i="20"/>
  <c r="AD29" i="20"/>
  <c r="AA29" i="20"/>
  <c r="AB29" i="20"/>
  <c r="Y29" i="20"/>
  <c r="Z29" i="20"/>
  <c r="U29" i="20"/>
  <c r="V29" i="20" s="1"/>
  <c r="S29" i="20"/>
  <c r="T29" i="20" s="1"/>
  <c r="Q29" i="20"/>
  <c r="R29" i="20" s="1"/>
  <c r="O29" i="20"/>
  <c r="P29" i="20" s="1"/>
  <c r="BM28" i="20"/>
  <c r="BN28" i="20" s="1"/>
  <c r="BK28" i="20"/>
  <c r="BL28" i="20" s="1"/>
  <c r="BI28" i="20"/>
  <c r="BJ28" i="20" s="1"/>
  <c r="BG28" i="20"/>
  <c r="BE28" i="20"/>
  <c r="BF28" i="20"/>
  <c r="BC28" i="20"/>
  <c r="BD28" i="20"/>
  <c r="BA28" i="20"/>
  <c r="BB28" i="20"/>
  <c r="AY28" i="20"/>
  <c r="AZ28" i="20"/>
  <c r="AU28" i="20"/>
  <c r="AV28" i="20"/>
  <c r="AS28" i="20"/>
  <c r="AT28" i="20"/>
  <c r="AQ28" i="20"/>
  <c r="AR28" i="20"/>
  <c r="AO28" i="20"/>
  <c r="AM28" i="20"/>
  <c r="AN28" i="20" s="1"/>
  <c r="AK28" i="20"/>
  <c r="AL28" i="20" s="1"/>
  <c r="AI28" i="20"/>
  <c r="AJ28" i="20" s="1"/>
  <c r="AG28" i="20"/>
  <c r="AH28" i="20" s="1"/>
  <c r="AC28" i="20"/>
  <c r="AD28" i="20" s="1"/>
  <c r="AA28" i="20"/>
  <c r="AB28" i="20" s="1"/>
  <c r="Y28" i="20"/>
  <c r="Z28" i="20" s="1"/>
  <c r="W28" i="20"/>
  <c r="U28" i="20"/>
  <c r="V28" i="20"/>
  <c r="S28" i="20"/>
  <c r="T28" i="20"/>
  <c r="Q28" i="20"/>
  <c r="R28" i="20"/>
  <c r="O28" i="20"/>
  <c r="P28" i="20"/>
  <c r="BE27" i="20"/>
  <c r="BF27" i="20"/>
  <c r="BC27" i="20"/>
  <c r="BD27" i="20"/>
  <c r="BA27" i="20"/>
  <c r="BB27" i="20"/>
  <c r="AY27" i="20"/>
  <c r="AZ27" i="20"/>
  <c r="AM27" i="20"/>
  <c r="AN27" i="20"/>
  <c r="AK27" i="20"/>
  <c r="AL27" i="20"/>
  <c r="AI27" i="20"/>
  <c r="AJ27" i="20"/>
  <c r="AG27" i="20"/>
  <c r="AH27" i="20"/>
  <c r="U27" i="20"/>
  <c r="V27" i="20"/>
  <c r="S27" i="20"/>
  <c r="T27" i="20"/>
  <c r="Q27" i="20"/>
  <c r="R27" i="20"/>
  <c r="O27" i="20"/>
  <c r="P27" i="20"/>
  <c r="BM26" i="20"/>
  <c r="BN26" i="20"/>
  <c r="BK26" i="20"/>
  <c r="BL26" i="20"/>
  <c r="BI26" i="20"/>
  <c r="BJ26" i="20"/>
  <c r="BE26" i="20"/>
  <c r="BF26" i="20"/>
  <c r="BC26" i="20"/>
  <c r="BD26" i="20"/>
  <c r="BA26" i="20"/>
  <c r="BB26" i="20"/>
  <c r="AY26" i="20"/>
  <c r="AZ26" i="20"/>
  <c r="AU26" i="20"/>
  <c r="AV26" i="20"/>
  <c r="AS26" i="20"/>
  <c r="AT26" i="20"/>
  <c r="AQ26" i="20"/>
  <c r="AR26" i="20"/>
  <c r="AM26" i="20"/>
  <c r="AN26" i="20"/>
  <c r="AK26" i="20"/>
  <c r="AL26" i="20"/>
  <c r="AI26" i="20"/>
  <c r="AJ26" i="20"/>
  <c r="AG26" i="20"/>
  <c r="AH26" i="20"/>
  <c r="AC26" i="20"/>
  <c r="AD26" i="20"/>
  <c r="AA26" i="20"/>
  <c r="AB26" i="20"/>
  <c r="Y26" i="20"/>
  <c r="Z26" i="20"/>
  <c r="U26" i="20"/>
  <c r="V26" i="20"/>
  <c r="S26" i="20"/>
  <c r="T26" i="20"/>
  <c r="Q26" i="20"/>
  <c r="R26" i="20"/>
  <c r="O26" i="20"/>
  <c r="P26" i="20"/>
  <c r="BM25" i="20"/>
  <c r="BN25" i="20"/>
  <c r="BK25" i="20"/>
  <c r="BL25" i="20"/>
  <c r="BI25" i="20"/>
  <c r="BJ25" i="20"/>
  <c r="AU25" i="20"/>
  <c r="AV25" i="20"/>
  <c r="AS25" i="20"/>
  <c r="AT25" i="20"/>
  <c r="AQ25" i="20"/>
  <c r="AR25" i="20"/>
  <c r="AM25" i="20"/>
  <c r="AN25" i="20"/>
  <c r="AK25" i="20"/>
  <c r="AL25" i="20"/>
  <c r="AI25" i="20"/>
  <c r="AJ25" i="20"/>
  <c r="AG25" i="20"/>
  <c r="AH25" i="20"/>
  <c r="AC25" i="20"/>
  <c r="AD25" i="20"/>
  <c r="AA25" i="20"/>
  <c r="AB25" i="20"/>
  <c r="Y25" i="20"/>
  <c r="Z25" i="20"/>
  <c r="U25" i="20"/>
  <c r="V25" i="20"/>
  <c r="S25" i="20"/>
  <c r="T25" i="20"/>
  <c r="Q25" i="20"/>
  <c r="R25" i="20"/>
  <c r="O25" i="20"/>
  <c r="P25" i="20"/>
  <c r="BE23" i="20"/>
  <c r="BF23" i="20"/>
  <c r="BC23" i="20"/>
  <c r="BD23" i="20"/>
  <c r="BA23" i="20"/>
  <c r="BB23" i="20"/>
  <c r="AY23" i="20"/>
  <c r="AZ23" i="20"/>
  <c r="AM23" i="20"/>
  <c r="AN23" i="20"/>
  <c r="AK23" i="20"/>
  <c r="AL23" i="20"/>
  <c r="AI23" i="20"/>
  <c r="AJ23" i="20"/>
  <c r="AG23" i="20"/>
  <c r="AH23" i="20"/>
  <c r="U23" i="20"/>
  <c r="V23" i="20"/>
  <c r="S23" i="20"/>
  <c r="T23" i="20"/>
  <c r="Q23" i="20"/>
  <c r="R23" i="20"/>
  <c r="O23" i="20"/>
  <c r="P23" i="20"/>
  <c r="BE22" i="20"/>
  <c r="BF22" i="20"/>
  <c r="BC22" i="20"/>
  <c r="BD22" i="20"/>
  <c r="BA22" i="20"/>
  <c r="BB22" i="20"/>
  <c r="AY22" i="20"/>
  <c r="AZ22" i="20"/>
  <c r="AM22" i="20"/>
  <c r="AN22" i="20"/>
  <c r="AK22" i="20"/>
  <c r="AL22" i="20"/>
  <c r="AI22" i="20"/>
  <c r="AJ22" i="20"/>
  <c r="AG22" i="20"/>
  <c r="AH22" i="20"/>
  <c r="U22" i="20"/>
  <c r="V22" i="20"/>
  <c r="S22" i="20"/>
  <c r="T22" i="20"/>
  <c r="Q22" i="20"/>
  <c r="R22" i="20"/>
  <c r="O22" i="20"/>
  <c r="P22" i="20"/>
  <c r="BM21" i="20"/>
  <c r="BN21" i="20"/>
  <c r="BK21" i="20"/>
  <c r="BL21" i="20"/>
  <c r="BI21" i="20"/>
  <c r="BJ21" i="20"/>
  <c r="BE21" i="20"/>
  <c r="BF21" i="20" s="1"/>
  <c r="BC21" i="20"/>
  <c r="BD21" i="20" s="1"/>
  <c r="BA21" i="20"/>
  <c r="BB21" i="20" s="1"/>
  <c r="AY21" i="20"/>
  <c r="AZ21" i="20" s="1"/>
  <c r="AU21" i="20"/>
  <c r="AV21" i="20" s="1"/>
  <c r="AS21" i="20"/>
  <c r="AT21" i="20" s="1"/>
  <c r="AQ21" i="20"/>
  <c r="AR21" i="20" s="1"/>
  <c r="AM21" i="20"/>
  <c r="AN21" i="20"/>
  <c r="AK21" i="20"/>
  <c r="AL21" i="20"/>
  <c r="AI21" i="20"/>
  <c r="AJ21" i="20"/>
  <c r="AG21" i="20"/>
  <c r="AH21" i="20"/>
  <c r="AC21" i="20"/>
  <c r="AD21" i="20"/>
  <c r="AA21" i="20"/>
  <c r="AB21" i="20"/>
  <c r="Y21" i="20"/>
  <c r="Z21" i="20"/>
  <c r="U21" i="20"/>
  <c r="V21" i="20" s="1"/>
  <c r="S21" i="20"/>
  <c r="T21" i="20" s="1"/>
  <c r="Q21" i="20"/>
  <c r="R21" i="20" s="1"/>
  <c r="O21" i="20"/>
  <c r="P21" i="20" s="1"/>
  <c r="BM20" i="20"/>
  <c r="BN20" i="20" s="1"/>
  <c r="BK20" i="20"/>
  <c r="BL20" i="20" s="1"/>
  <c r="BI20" i="20"/>
  <c r="BJ20" i="20" s="1"/>
  <c r="BG20" i="20"/>
  <c r="BH20" i="20" s="1"/>
  <c r="BE20" i="20"/>
  <c r="BF20" i="20" s="1"/>
  <c r="BC20" i="20"/>
  <c r="BD20" i="20" s="1"/>
  <c r="BA20" i="20"/>
  <c r="BB20" i="20" s="1"/>
  <c r="AY20" i="20"/>
  <c r="AZ20" i="20" s="1"/>
  <c r="AU20" i="20"/>
  <c r="AV20" i="20" s="1"/>
  <c r="AS20" i="20"/>
  <c r="AT20" i="20" s="1"/>
  <c r="AQ20" i="20"/>
  <c r="AR20" i="20" s="1"/>
  <c r="AO20" i="20"/>
  <c r="AP20" i="20" s="1"/>
  <c r="AM20" i="20"/>
  <c r="AN20" i="20" s="1"/>
  <c r="AK20" i="20"/>
  <c r="AL20" i="20" s="1"/>
  <c r="AI20" i="20"/>
  <c r="AJ20" i="20" s="1"/>
  <c r="AG20" i="20"/>
  <c r="AH20" i="20" s="1"/>
  <c r="AC20" i="20"/>
  <c r="AD20" i="20" s="1"/>
  <c r="AA20" i="20"/>
  <c r="AB20" i="20" s="1"/>
  <c r="Y20" i="20"/>
  <c r="Z20" i="20" s="1"/>
  <c r="W20" i="20"/>
  <c r="X20" i="20" s="1"/>
  <c r="U20" i="20"/>
  <c r="V20" i="20" s="1"/>
  <c r="S20" i="20"/>
  <c r="T20" i="20" s="1"/>
  <c r="Q20" i="20"/>
  <c r="R20" i="20" s="1"/>
  <c r="O20" i="20"/>
  <c r="P20" i="20" s="1"/>
  <c r="BE19" i="20"/>
  <c r="BF19" i="20" s="1"/>
  <c r="BC19" i="20"/>
  <c r="BD19" i="20" s="1"/>
  <c r="BA19" i="20"/>
  <c r="BB19" i="20" s="1"/>
  <c r="AY19" i="20"/>
  <c r="AZ19" i="20" s="1"/>
  <c r="AM19" i="20"/>
  <c r="AN19" i="20" s="1"/>
  <c r="AK19" i="20"/>
  <c r="AL19" i="20" s="1"/>
  <c r="AI19" i="20"/>
  <c r="AJ19" i="20" s="1"/>
  <c r="AG19" i="20"/>
  <c r="AH19" i="20" s="1"/>
  <c r="U19" i="20"/>
  <c r="V19" i="20" s="1"/>
  <c r="S19" i="20"/>
  <c r="T19" i="20" s="1"/>
  <c r="Q19" i="20"/>
  <c r="R19" i="20" s="1"/>
  <c r="O19" i="20"/>
  <c r="P19" i="20" s="1"/>
  <c r="BM18" i="20"/>
  <c r="BN18" i="20" s="1"/>
  <c r="BK18" i="20"/>
  <c r="BL18" i="20" s="1"/>
  <c r="BI18" i="20"/>
  <c r="BJ18" i="20" s="1"/>
  <c r="BE18" i="20"/>
  <c r="BF18" i="20" s="1"/>
  <c r="BC18" i="20"/>
  <c r="BD18" i="20" s="1"/>
  <c r="BA18" i="20"/>
  <c r="BB18" i="20" s="1"/>
  <c r="AY18" i="20"/>
  <c r="AZ18" i="20" s="1"/>
  <c r="AU18" i="20"/>
  <c r="AV18" i="20" s="1"/>
  <c r="AS18" i="20"/>
  <c r="AT18" i="20" s="1"/>
  <c r="AQ18" i="20"/>
  <c r="AR18" i="20" s="1"/>
  <c r="AM18" i="20"/>
  <c r="AN18" i="20" s="1"/>
  <c r="AK18" i="20"/>
  <c r="AL18" i="20" s="1"/>
  <c r="AI18" i="20"/>
  <c r="AJ18" i="20" s="1"/>
  <c r="AG18" i="20"/>
  <c r="AH18" i="20" s="1"/>
  <c r="AC18" i="20"/>
  <c r="AD18" i="20" s="1"/>
  <c r="AA18" i="20"/>
  <c r="AB18" i="20" s="1"/>
  <c r="Y18" i="20"/>
  <c r="Z18" i="20" s="1"/>
  <c r="U18" i="20"/>
  <c r="V18" i="20" s="1"/>
  <c r="S18" i="20"/>
  <c r="T18" i="20" s="1"/>
  <c r="Q18" i="20"/>
  <c r="R18" i="20" s="1"/>
  <c r="O18" i="20"/>
  <c r="P18" i="20" s="1"/>
  <c r="BM17" i="20"/>
  <c r="BN17" i="20" s="1"/>
  <c r="BK17" i="20"/>
  <c r="BL17" i="20" s="1"/>
  <c r="BI17" i="20"/>
  <c r="BJ17" i="20" s="1"/>
  <c r="BG17" i="20"/>
  <c r="BE17" i="20"/>
  <c r="BF17" i="20"/>
  <c r="BC17" i="20"/>
  <c r="BD17" i="20"/>
  <c r="BA17" i="20"/>
  <c r="BB17" i="20"/>
  <c r="AY17" i="20"/>
  <c r="AZ17" i="20"/>
  <c r="AU17" i="20"/>
  <c r="AV17" i="20"/>
  <c r="AS17" i="20"/>
  <c r="AT17" i="20"/>
  <c r="AQ17" i="20"/>
  <c r="AR17" i="20"/>
  <c r="AO17" i="20"/>
  <c r="AM17" i="20"/>
  <c r="AN17" i="20" s="1"/>
  <c r="AK17" i="20"/>
  <c r="AL17" i="20" s="1"/>
  <c r="AI17" i="20"/>
  <c r="AJ17" i="20" s="1"/>
  <c r="AG17" i="20"/>
  <c r="AH17" i="20" s="1"/>
  <c r="AC17" i="20"/>
  <c r="AD17" i="20" s="1"/>
  <c r="AA17" i="20"/>
  <c r="AB17" i="20" s="1"/>
  <c r="Y17" i="20"/>
  <c r="Z17" i="20" s="1"/>
  <c r="W17" i="20"/>
  <c r="U17" i="20"/>
  <c r="V17" i="20"/>
  <c r="S17" i="20"/>
  <c r="T17" i="20"/>
  <c r="Q17" i="20"/>
  <c r="R17" i="20"/>
  <c r="O17" i="20"/>
  <c r="P17" i="20"/>
  <c r="BE16" i="20"/>
  <c r="BF16" i="20"/>
  <c r="BC16" i="20"/>
  <c r="BD16" i="20"/>
  <c r="BA16" i="20"/>
  <c r="BB16" i="20"/>
  <c r="AY16" i="20"/>
  <c r="AZ16" i="20"/>
  <c r="AM16" i="20"/>
  <c r="AN16" i="20"/>
  <c r="AK16" i="20"/>
  <c r="AL16" i="20"/>
  <c r="AI16" i="20"/>
  <c r="AJ16" i="20"/>
  <c r="AG16" i="20"/>
  <c r="AH16" i="20"/>
  <c r="U16" i="20"/>
  <c r="V16" i="20"/>
  <c r="S16" i="20"/>
  <c r="T16" i="20"/>
  <c r="Q16" i="20"/>
  <c r="R16" i="20"/>
  <c r="O16" i="20"/>
  <c r="P16" i="20"/>
  <c r="BM14" i="20"/>
  <c r="BN14" i="20"/>
  <c r="BK14" i="20"/>
  <c r="BL14" i="20"/>
  <c r="BI14" i="20"/>
  <c r="BJ14" i="20"/>
  <c r="BE14" i="20"/>
  <c r="BF14" i="20"/>
  <c r="BC14" i="20"/>
  <c r="BD14" i="20"/>
  <c r="BA14" i="20"/>
  <c r="BB14" i="20"/>
  <c r="AY14" i="20"/>
  <c r="AZ14" i="20"/>
  <c r="AU14" i="20"/>
  <c r="AV14" i="20"/>
  <c r="AS14" i="20"/>
  <c r="AT14" i="20"/>
  <c r="AQ14" i="20"/>
  <c r="AR14" i="20"/>
  <c r="AM14" i="20"/>
  <c r="AN14" i="20"/>
  <c r="AK14" i="20"/>
  <c r="AL14" i="20"/>
  <c r="AI14" i="20"/>
  <c r="AJ14" i="20"/>
  <c r="AG14" i="20"/>
  <c r="AH14" i="20"/>
  <c r="AC14" i="20"/>
  <c r="AD14" i="20"/>
  <c r="AA14" i="20"/>
  <c r="AB14" i="20"/>
  <c r="Y14" i="20"/>
  <c r="Z14" i="20"/>
  <c r="U14" i="20"/>
  <c r="V14" i="20"/>
  <c r="S14" i="20"/>
  <c r="T14" i="20"/>
  <c r="Q14" i="20"/>
  <c r="R14" i="20"/>
  <c r="O14" i="20"/>
  <c r="P14" i="20"/>
  <c r="BE13" i="20"/>
  <c r="BF13" i="20"/>
  <c r="BC13" i="20"/>
  <c r="BD13" i="20"/>
  <c r="BA13" i="20"/>
  <c r="BB13" i="20"/>
  <c r="AY13" i="20"/>
  <c r="AZ13" i="20"/>
  <c r="AM13" i="20"/>
  <c r="AN13" i="20"/>
  <c r="AK13" i="20"/>
  <c r="AL13" i="20"/>
  <c r="AI13" i="20"/>
  <c r="AJ13" i="20"/>
  <c r="AG13" i="20"/>
  <c r="AH13" i="20"/>
  <c r="U13" i="20"/>
  <c r="V13" i="20"/>
  <c r="S13" i="20"/>
  <c r="T13" i="20"/>
  <c r="Q13" i="20"/>
  <c r="R13" i="20"/>
  <c r="O13" i="20"/>
  <c r="P13" i="20"/>
  <c r="BM12" i="20"/>
  <c r="BN12" i="20"/>
  <c r="BK12" i="20"/>
  <c r="BL12" i="20"/>
  <c r="BI12" i="20"/>
  <c r="BJ12" i="20"/>
  <c r="BE12" i="20"/>
  <c r="BF12" i="20"/>
  <c r="BC12" i="20"/>
  <c r="BD12" i="20"/>
  <c r="BA12" i="20"/>
  <c r="BB12" i="20"/>
  <c r="AY12" i="20"/>
  <c r="AZ12" i="20"/>
  <c r="AU12" i="20"/>
  <c r="AV12" i="20"/>
  <c r="AS12" i="20"/>
  <c r="AT12" i="20"/>
  <c r="AQ12" i="20"/>
  <c r="AR12" i="20"/>
  <c r="AM12" i="20"/>
  <c r="AN12" i="20"/>
  <c r="AK12" i="20"/>
  <c r="AL12" i="20"/>
  <c r="AI12" i="20"/>
  <c r="AJ12" i="20"/>
  <c r="AG12" i="20"/>
  <c r="AH12" i="20"/>
  <c r="AC12" i="20"/>
  <c r="AD12" i="20"/>
  <c r="AA12" i="20"/>
  <c r="AB12" i="20"/>
  <c r="Y12" i="20"/>
  <c r="Z12" i="20"/>
  <c r="U12" i="20"/>
  <c r="V12" i="20"/>
  <c r="S12" i="20"/>
  <c r="T12" i="20"/>
  <c r="Q12" i="20"/>
  <c r="R12" i="20"/>
  <c r="O12" i="20"/>
  <c r="P12" i="20"/>
  <c r="BM10" i="20"/>
  <c r="BN10" i="20"/>
  <c r="BK10" i="20"/>
  <c r="BL10" i="20"/>
  <c r="BI10" i="20"/>
  <c r="BJ10" i="20"/>
  <c r="BE10" i="20"/>
  <c r="BF10" i="20"/>
  <c r="BC10" i="20"/>
  <c r="BD10" i="20"/>
  <c r="BA10" i="20"/>
  <c r="BB10" i="20"/>
  <c r="AY10" i="20"/>
  <c r="AZ10" i="20"/>
  <c r="AU10" i="20"/>
  <c r="AV10" i="20"/>
  <c r="AS10" i="20"/>
  <c r="AT10" i="20"/>
  <c r="AQ10" i="20"/>
  <c r="AR10" i="20"/>
  <c r="AM10" i="20"/>
  <c r="AN10" i="20"/>
  <c r="AK10" i="20"/>
  <c r="AL10" i="20"/>
  <c r="AI10" i="20"/>
  <c r="AJ10" i="20"/>
  <c r="AG10" i="20"/>
  <c r="AH10" i="20"/>
  <c r="AC10" i="20"/>
  <c r="AD10" i="20"/>
  <c r="AA10" i="20"/>
  <c r="AB10" i="20"/>
  <c r="Y10" i="20"/>
  <c r="Z10" i="20"/>
  <c r="U10" i="20"/>
  <c r="V10" i="20"/>
  <c r="S10" i="20"/>
  <c r="T10" i="20"/>
  <c r="Q10" i="20"/>
  <c r="R10" i="20"/>
  <c r="O10" i="20"/>
  <c r="P10" i="20"/>
  <c r="BM9" i="20"/>
  <c r="BN9" i="20"/>
  <c r="BK9" i="20"/>
  <c r="BL9" i="20"/>
  <c r="BI9" i="20"/>
  <c r="BJ9" i="20"/>
  <c r="BE9" i="20"/>
  <c r="BF9" i="20"/>
  <c r="BC9" i="20"/>
  <c r="BD9" i="20"/>
  <c r="BA9" i="20"/>
  <c r="BB9" i="20"/>
  <c r="AY9" i="20"/>
  <c r="AZ9" i="20"/>
  <c r="AU9" i="20"/>
  <c r="AV9" i="20"/>
  <c r="AS9" i="20"/>
  <c r="AT9" i="20"/>
  <c r="AQ9" i="20"/>
  <c r="AR9" i="20"/>
  <c r="AM9" i="20"/>
  <c r="AN9" i="20"/>
  <c r="AK9" i="20"/>
  <c r="AL9" i="20"/>
  <c r="AI9" i="20"/>
  <c r="AJ9" i="20"/>
  <c r="AG9" i="20"/>
  <c r="AH9" i="20"/>
  <c r="AC9" i="20"/>
  <c r="AD9" i="20"/>
  <c r="AA9" i="20"/>
  <c r="AB9" i="20"/>
  <c r="Y9" i="20"/>
  <c r="Z9" i="20"/>
  <c r="U9" i="20"/>
  <c r="V9" i="20"/>
  <c r="S9" i="20"/>
  <c r="T9" i="20"/>
  <c r="Q9" i="20"/>
  <c r="R9" i="20"/>
  <c r="O9" i="20"/>
  <c r="P9" i="20"/>
  <c r="BM8" i="20"/>
  <c r="BN8" i="20"/>
  <c r="BK8" i="20"/>
  <c r="BL8" i="20"/>
  <c r="BI8" i="20"/>
  <c r="BJ8" i="20"/>
  <c r="BE8" i="20"/>
  <c r="BF8" i="20"/>
  <c r="BC8" i="20"/>
  <c r="BD8" i="20"/>
  <c r="BA8" i="20"/>
  <c r="BB8" i="20"/>
  <c r="AY8" i="20"/>
  <c r="AZ8" i="20"/>
  <c r="AU8" i="20"/>
  <c r="AV8" i="20"/>
  <c r="AS8" i="20"/>
  <c r="AT8" i="20"/>
  <c r="AQ8" i="20"/>
  <c r="AR8" i="20"/>
  <c r="AM8" i="20"/>
  <c r="AN8" i="20"/>
  <c r="AK8" i="20"/>
  <c r="AL8" i="20"/>
  <c r="AI8" i="20"/>
  <c r="AJ8" i="20"/>
  <c r="AG8" i="20"/>
  <c r="AH8" i="20"/>
  <c r="AC8" i="20"/>
  <c r="AD8" i="20"/>
  <c r="AA8" i="20"/>
  <c r="AB8" i="20"/>
  <c r="Y8" i="20"/>
  <c r="Z8" i="20"/>
  <c r="U8" i="20"/>
  <c r="V8" i="20"/>
  <c r="S8" i="20"/>
  <c r="T8" i="20"/>
  <c r="Q8" i="20"/>
  <c r="R8" i="20"/>
  <c r="O8" i="20"/>
  <c r="P8" i="20"/>
  <c r="BM6" i="20"/>
  <c r="BN6" i="20"/>
  <c r="BK6" i="20"/>
  <c r="BL6" i="20"/>
  <c r="BI6" i="20"/>
  <c r="BJ6" i="20"/>
  <c r="BE6" i="20"/>
  <c r="BF6" i="20"/>
  <c r="BC6" i="20"/>
  <c r="BD6" i="20"/>
  <c r="BA6" i="20"/>
  <c r="BB6" i="20"/>
  <c r="AY6" i="20"/>
  <c r="AZ6" i="20"/>
  <c r="AU6" i="20"/>
  <c r="AV6" i="20"/>
  <c r="AS6" i="20"/>
  <c r="AT6" i="20"/>
  <c r="AQ6" i="20"/>
  <c r="AR6" i="20"/>
  <c r="AM6" i="20"/>
  <c r="AN6" i="20"/>
  <c r="AK6" i="20"/>
  <c r="AL6" i="20"/>
  <c r="AI6" i="20"/>
  <c r="AJ6" i="20"/>
  <c r="AG6" i="20"/>
  <c r="AH6" i="20"/>
  <c r="AC6" i="20"/>
  <c r="AD6" i="20"/>
  <c r="AA6" i="20"/>
  <c r="AB6" i="20"/>
  <c r="Y6" i="20"/>
  <c r="Z6" i="20"/>
  <c r="U6" i="20"/>
  <c r="V6" i="20"/>
  <c r="S6" i="20"/>
  <c r="T6" i="20"/>
  <c r="Q6" i="20"/>
  <c r="R6" i="20"/>
  <c r="O6" i="20"/>
  <c r="P6" i="20"/>
  <c r="BM5" i="20"/>
  <c r="BN5" i="20"/>
  <c r="BK5" i="20"/>
  <c r="BL5" i="20"/>
  <c r="BI5" i="20"/>
  <c r="BJ5" i="20"/>
  <c r="BE5" i="20"/>
  <c r="BF5" i="20"/>
  <c r="BC5" i="20"/>
  <c r="BD5" i="20"/>
  <c r="BA5" i="20"/>
  <c r="BB5" i="20"/>
  <c r="AY5" i="20"/>
  <c r="AZ5" i="20"/>
  <c r="AU5" i="20"/>
  <c r="AV5" i="20"/>
  <c r="AS5" i="20"/>
  <c r="AT5" i="20"/>
  <c r="AQ5" i="20"/>
  <c r="AR5" i="20"/>
  <c r="AM5" i="20"/>
  <c r="AN5" i="20"/>
  <c r="AK5" i="20"/>
  <c r="AL5" i="20"/>
  <c r="AI5" i="20"/>
  <c r="AJ5" i="20"/>
  <c r="AG5" i="20"/>
  <c r="AH5" i="20"/>
  <c r="AC5" i="20"/>
  <c r="AD5" i="20"/>
  <c r="AA5" i="20"/>
  <c r="AB5" i="20"/>
  <c r="Y5" i="20"/>
  <c r="Z5" i="20"/>
  <c r="U5" i="20"/>
  <c r="V5" i="20"/>
  <c r="S5" i="20"/>
  <c r="T5" i="20"/>
  <c r="Q5" i="20"/>
  <c r="R5" i="20"/>
  <c r="O5" i="20"/>
  <c r="P5" i="20"/>
  <c r="BM4" i="20"/>
  <c r="BN4" i="20"/>
  <c r="BK4" i="20"/>
  <c r="BL4" i="20"/>
  <c r="BI4" i="20"/>
  <c r="BJ4" i="20"/>
  <c r="BE4" i="20"/>
  <c r="BF4" i="20" s="1"/>
  <c r="BC4" i="20"/>
  <c r="BD4" i="20" s="1"/>
  <c r="BA4" i="20"/>
  <c r="BB4" i="20" s="1"/>
  <c r="AY4" i="20"/>
  <c r="AZ4" i="20" s="1"/>
  <c r="AU4" i="20"/>
  <c r="AV4" i="20" s="1"/>
  <c r="AS4" i="20"/>
  <c r="AT4" i="20" s="1"/>
  <c r="AQ4" i="20"/>
  <c r="AR4" i="20" s="1"/>
  <c r="AM4" i="20"/>
  <c r="AN4" i="20"/>
  <c r="AK4" i="20"/>
  <c r="AL4" i="20"/>
  <c r="AI4" i="20"/>
  <c r="AJ4" i="20"/>
  <c r="AG4" i="20"/>
  <c r="AH4" i="20"/>
  <c r="AC4" i="20"/>
  <c r="AD4" i="20"/>
  <c r="AA4" i="20"/>
  <c r="AB4" i="20"/>
  <c r="Y4" i="20"/>
  <c r="Z4" i="20"/>
  <c r="U4" i="20"/>
  <c r="V4" i="20" s="1"/>
  <c r="S4" i="20"/>
  <c r="T4" i="20" s="1"/>
  <c r="Q4" i="20"/>
  <c r="R4" i="20" s="1"/>
  <c r="O4" i="20"/>
  <c r="P4" i="20" s="1"/>
  <c r="BM3" i="20"/>
  <c r="BN3" i="20" s="1"/>
  <c r="BK3" i="20"/>
  <c r="BL3" i="20" s="1"/>
  <c r="BI3" i="20"/>
  <c r="BJ3" i="20" s="1"/>
  <c r="BE3" i="20"/>
  <c r="BF3" i="20" s="1"/>
  <c r="BC3" i="20"/>
  <c r="BD3" i="20" s="1"/>
  <c r="BA3" i="20"/>
  <c r="BB3" i="20" s="1"/>
  <c r="AY3" i="20"/>
  <c r="AZ3" i="20" s="1"/>
  <c r="AU3" i="20"/>
  <c r="AV3" i="20" s="1"/>
  <c r="AS3" i="20"/>
  <c r="AT3" i="20" s="1"/>
  <c r="AQ3" i="20"/>
  <c r="AR3" i="20" s="1"/>
  <c r="AM3" i="20"/>
  <c r="AN3" i="20" s="1"/>
  <c r="AK3" i="20"/>
  <c r="AL3" i="20" s="1"/>
  <c r="AI3" i="20"/>
  <c r="AJ3" i="20" s="1"/>
  <c r="AG3" i="20"/>
  <c r="AH3" i="20" s="1"/>
  <c r="AC3" i="20"/>
  <c r="AD3" i="20" s="1"/>
  <c r="AA3" i="20"/>
  <c r="AB3" i="20" s="1"/>
  <c r="Y3" i="20"/>
  <c r="Z3" i="20" s="1"/>
  <c r="U3" i="20"/>
  <c r="V3" i="20" s="1"/>
  <c r="S3" i="20"/>
  <c r="T3" i="20" s="1"/>
  <c r="Q3" i="20"/>
  <c r="R3" i="20" s="1"/>
  <c r="O3" i="20"/>
  <c r="P3" i="20" s="1"/>
  <c r="BM2" i="20"/>
  <c r="BN2" i="20" s="1"/>
  <c r="BK2" i="20"/>
  <c r="BL2" i="20" s="1"/>
  <c r="BI2" i="20"/>
  <c r="BJ2" i="20" s="1"/>
  <c r="BG2" i="20"/>
  <c r="BE2" i="20"/>
  <c r="BF2" i="20"/>
  <c r="BC2" i="20"/>
  <c r="BD2" i="20"/>
  <c r="BA2" i="20"/>
  <c r="BB2" i="20"/>
  <c r="AY2" i="20"/>
  <c r="AZ2" i="20"/>
  <c r="AU2" i="20"/>
  <c r="AV2" i="20"/>
  <c r="AS2" i="20"/>
  <c r="AT2" i="20"/>
  <c r="AQ2" i="20"/>
  <c r="AR2" i="20"/>
  <c r="AO2" i="20"/>
  <c r="AM2" i="20"/>
  <c r="AN2" i="20" s="1"/>
  <c r="AK2" i="20"/>
  <c r="AL2" i="20" s="1"/>
  <c r="AI2" i="20"/>
  <c r="AJ2" i="20" s="1"/>
  <c r="AG2" i="20"/>
  <c r="AH2" i="20" s="1"/>
  <c r="AC2" i="20"/>
  <c r="AD2" i="20" s="1"/>
  <c r="AA2" i="20"/>
  <c r="AB2" i="20" s="1"/>
  <c r="Y2" i="20"/>
  <c r="Z2" i="20" s="1"/>
  <c r="W2" i="20"/>
  <c r="U2" i="20"/>
  <c r="V2" i="20"/>
  <c r="S2" i="20"/>
  <c r="T2" i="20"/>
  <c r="Q2" i="20"/>
  <c r="R2" i="20"/>
  <c r="O2" i="20"/>
  <c r="P2" i="20"/>
  <c r="E46" i="19"/>
  <c r="E45" i="19"/>
  <c r="E44" i="19"/>
  <c r="E43" i="19"/>
  <c r="E42" i="19"/>
  <c r="E41" i="19"/>
  <c r="E40" i="19"/>
  <c r="E39" i="19"/>
  <c r="E38" i="19"/>
  <c r="E37" i="19"/>
  <c r="E36" i="19"/>
  <c r="E35" i="19"/>
  <c r="E34" i="19"/>
  <c r="E33" i="19"/>
  <c r="E32" i="19"/>
  <c r="E31" i="19"/>
  <c r="E30" i="19"/>
  <c r="E29" i="19"/>
  <c r="E28" i="19"/>
  <c r="E27" i="19"/>
  <c r="E26" i="19"/>
  <c r="E25" i="19"/>
  <c r="E24" i="19"/>
  <c r="E23" i="19"/>
  <c r="E22" i="19"/>
  <c r="E21" i="19"/>
  <c r="E20" i="19"/>
  <c r="E19" i="19"/>
  <c r="E18" i="19"/>
  <c r="E16" i="19"/>
  <c r="E15" i="19"/>
  <c r="E14" i="19"/>
  <c r="E13" i="19"/>
  <c r="E12" i="19"/>
  <c r="E11" i="19"/>
  <c r="E10" i="19"/>
  <c r="E9" i="19"/>
  <c r="E8" i="19"/>
  <c r="E7" i="19"/>
  <c r="E6" i="19"/>
  <c r="E5" i="19"/>
  <c r="E4" i="19"/>
  <c r="E3" i="19"/>
  <c r="E2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8" i="19"/>
  <c r="D16" i="19"/>
  <c r="D15" i="19"/>
  <c r="D14" i="19"/>
  <c r="D13" i="19"/>
  <c r="D12" i="19"/>
  <c r="D11" i="19"/>
  <c r="D10" i="19"/>
  <c r="D9" i="19"/>
  <c r="D8" i="19"/>
  <c r="D7" i="19"/>
  <c r="D6" i="19"/>
  <c r="D5" i="19"/>
  <c r="D4" i="19"/>
  <c r="D3" i="19"/>
  <c r="D2" i="19"/>
  <c r="BE46" i="18"/>
  <c r="BF46" i="18" s="1"/>
  <c r="BC46" i="18"/>
  <c r="BD46" i="18" s="1"/>
  <c r="BA46" i="18"/>
  <c r="BB46" i="18" s="1"/>
  <c r="AY46" i="18"/>
  <c r="AZ46" i="18" s="1"/>
  <c r="AM46" i="18"/>
  <c r="AN46" i="18" s="1"/>
  <c r="AK46" i="18"/>
  <c r="AL46" i="18" s="1"/>
  <c r="AI46" i="18"/>
  <c r="AJ46" i="18" s="1"/>
  <c r="AG46" i="18"/>
  <c r="AH46" i="18" s="1"/>
  <c r="U46" i="18"/>
  <c r="V46" i="18" s="1"/>
  <c r="S46" i="18"/>
  <c r="T46" i="18" s="1"/>
  <c r="Q46" i="18"/>
  <c r="R46" i="18" s="1"/>
  <c r="O46" i="18"/>
  <c r="P46" i="18" s="1"/>
  <c r="BM45" i="18"/>
  <c r="BN45" i="18" s="1"/>
  <c r="BK45" i="18"/>
  <c r="BL45" i="18" s="1"/>
  <c r="BI45" i="18"/>
  <c r="BJ45" i="18" s="1"/>
  <c r="BE45" i="18"/>
  <c r="BF45" i="18"/>
  <c r="BC45" i="18"/>
  <c r="BD45" i="18"/>
  <c r="BA45" i="18"/>
  <c r="BB45" i="18"/>
  <c r="AY45" i="18"/>
  <c r="AZ45" i="18"/>
  <c r="AU45" i="18"/>
  <c r="AV45" i="18"/>
  <c r="AS45" i="18"/>
  <c r="AT45" i="18"/>
  <c r="AQ45" i="18"/>
  <c r="AR45" i="18"/>
  <c r="AM45" i="18"/>
  <c r="AN45" i="18" s="1"/>
  <c r="AK45" i="18"/>
  <c r="AL45" i="18" s="1"/>
  <c r="AI45" i="18"/>
  <c r="AJ45" i="18" s="1"/>
  <c r="AG45" i="18"/>
  <c r="AH45" i="18" s="1"/>
  <c r="AC45" i="18"/>
  <c r="AD45" i="18" s="1"/>
  <c r="AA45" i="18"/>
  <c r="AB45" i="18" s="1"/>
  <c r="Y45" i="18"/>
  <c r="Z45" i="18" s="1"/>
  <c r="U45" i="18"/>
  <c r="V45" i="18"/>
  <c r="S45" i="18"/>
  <c r="T45" i="18"/>
  <c r="Q45" i="18"/>
  <c r="R45" i="18"/>
  <c r="O45" i="18"/>
  <c r="P45" i="18"/>
  <c r="BE44" i="18"/>
  <c r="BF44" i="18"/>
  <c r="BC44" i="18"/>
  <c r="BD44" i="18"/>
  <c r="BA44" i="18"/>
  <c r="BB44" i="18"/>
  <c r="AY44" i="18"/>
  <c r="AZ44" i="18"/>
  <c r="AM44" i="18"/>
  <c r="AN44" i="18"/>
  <c r="AK44" i="18"/>
  <c r="AL44" i="18"/>
  <c r="AI44" i="18"/>
  <c r="AJ44" i="18"/>
  <c r="AG44" i="18"/>
  <c r="AH44" i="18"/>
  <c r="U44" i="18"/>
  <c r="V44" i="18"/>
  <c r="S44" i="18"/>
  <c r="T44" i="18"/>
  <c r="Q44" i="18"/>
  <c r="R44" i="18"/>
  <c r="O44" i="18"/>
  <c r="P44" i="18"/>
  <c r="BI43" i="18"/>
  <c r="BJ43" i="18"/>
  <c r="AU43" i="18"/>
  <c r="AV43" i="18"/>
  <c r="AS43" i="18"/>
  <c r="AT43" i="18"/>
  <c r="AQ43" i="18"/>
  <c r="AR43" i="18"/>
  <c r="AC43" i="18"/>
  <c r="AD43" i="18"/>
  <c r="AA43" i="18"/>
  <c r="AB43" i="18"/>
  <c r="Y43" i="18"/>
  <c r="Z43" i="18"/>
  <c r="BM42" i="18"/>
  <c r="BN42" i="18"/>
  <c r="BK42" i="18"/>
  <c r="BL42" i="18"/>
  <c r="BI42" i="18"/>
  <c r="BJ42" i="18"/>
  <c r="BE42" i="18"/>
  <c r="BF42" i="18" s="1"/>
  <c r="BC42" i="18"/>
  <c r="BD42" i="18" s="1"/>
  <c r="BA42" i="18"/>
  <c r="BB42" i="18" s="1"/>
  <c r="AY42" i="18"/>
  <c r="AZ42" i="18" s="1"/>
  <c r="AU42" i="18"/>
  <c r="AV42" i="18" s="1"/>
  <c r="AS42" i="18"/>
  <c r="AT42" i="18" s="1"/>
  <c r="AQ42" i="18"/>
  <c r="AR42" i="18" s="1"/>
  <c r="AM42" i="18"/>
  <c r="AN42" i="18"/>
  <c r="AK42" i="18"/>
  <c r="AL42" i="18"/>
  <c r="AI42" i="18"/>
  <c r="AJ42" i="18"/>
  <c r="AG42" i="18"/>
  <c r="AH42" i="18"/>
  <c r="AC42" i="18"/>
  <c r="AD42" i="18"/>
  <c r="AA42" i="18"/>
  <c r="AB42" i="18"/>
  <c r="Y42" i="18"/>
  <c r="Z42" i="18"/>
  <c r="U42" i="18"/>
  <c r="V42" i="18" s="1"/>
  <c r="S42" i="18"/>
  <c r="T42" i="18" s="1"/>
  <c r="Q42" i="18"/>
  <c r="R42" i="18" s="1"/>
  <c r="O42" i="18"/>
  <c r="P42" i="18" s="1"/>
  <c r="BM40" i="18"/>
  <c r="BN40" i="18" s="1"/>
  <c r="BK40" i="18"/>
  <c r="BL40" i="18" s="1"/>
  <c r="BI40" i="18"/>
  <c r="BJ40" i="18" s="1"/>
  <c r="BE40" i="18"/>
  <c r="BF40" i="18" s="1"/>
  <c r="BC40" i="18"/>
  <c r="BD40" i="18" s="1"/>
  <c r="BA40" i="18"/>
  <c r="BB40" i="18" s="1"/>
  <c r="AY40" i="18"/>
  <c r="AZ40" i="18" s="1"/>
  <c r="AU40" i="18"/>
  <c r="AV40" i="18" s="1"/>
  <c r="AS40" i="18"/>
  <c r="AT40" i="18" s="1"/>
  <c r="AQ40" i="18"/>
  <c r="AR40" i="18" s="1"/>
  <c r="AM40" i="18"/>
  <c r="AN40" i="18" s="1"/>
  <c r="AK40" i="18"/>
  <c r="AL40" i="18" s="1"/>
  <c r="AI40" i="18"/>
  <c r="AJ40" i="18" s="1"/>
  <c r="AG40" i="18"/>
  <c r="AH40" i="18" s="1"/>
  <c r="AC40" i="18"/>
  <c r="AD40" i="18" s="1"/>
  <c r="AA40" i="18"/>
  <c r="AB40" i="18" s="1"/>
  <c r="Y40" i="18"/>
  <c r="Z40" i="18" s="1"/>
  <c r="U40" i="18"/>
  <c r="V40" i="18" s="1"/>
  <c r="S40" i="18"/>
  <c r="T40" i="18" s="1"/>
  <c r="Q40" i="18"/>
  <c r="R40" i="18" s="1"/>
  <c r="O40" i="18"/>
  <c r="P40" i="18" s="1"/>
  <c r="BE37" i="18"/>
  <c r="BF37" i="18" s="1"/>
  <c r="BC37" i="18"/>
  <c r="BD37" i="18" s="1"/>
  <c r="BA37" i="18"/>
  <c r="BB37" i="18" s="1"/>
  <c r="AY37" i="18"/>
  <c r="AZ37" i="18" s="1"/>
  <c r="AM37" i="18"/>
  <c r="AN37" i="18" s="1"/>
  <c r="AK37" i="18"/>
  <c r="AL37" i="18" s="1"/>
  <c r="AI37" i="18"/>
  <c r="AJ37" i="18" s="1"/>
  <c r="AG37" i="18"/>
  <c r="AH37" i="18" s="1"/>
  <c r="U37" i="18"/>
  <c r="V37" i="18" s="1"/>
  <c r="S37" i="18"/>
  <c r="T37" i="18" s="1"/>
  <c r="Q37" i="18"/>
  <c r="R37" i="18" s="1"/>
  <c r="O37" i="18"/>
  <c r="P37" i="18" s="1"/>
  <c r="BM36" i="18"/>
  <c r="BN36" i="18" s="1"/>
  <c r="BK36" i="18"/>
  <c r="BL36" i="18" s="1"/>
  <c r="BI36" i="18"/>
  <c r="BJ36" i="18" s="1"/>
  <c r="BE36" i="18"/>
  <c r="BF36" i="18" s="1"/>
  <c r="BC36" i="18"/>
  <c r="BD36" i="18" s="1"/>
  <c r="BA36" i="18"/>
  <c r="BB36" i="18" s="1"/>
  <c r="AY36" i="18"/>
  <c r="AZ36" i="18" s="1"/>
  <c r="AU36" i="18"/>
  <c r="AV36" i="18" s="1"/>
  <c r="AS36" i="18"/>
  <c r="AT36" i="18" s="1"/>
  <c r="AQ36" i="18"/>
  <c r="AR36" i="18" s="1"/>
  <c r="AM36" i="18"/>
  <c r="AN36" i="18" s="1"/>
  <c r="AK36" i="18"/>
  <c r="AL36" i="18" s="1"/>
  <c r="AI36" i="18"/>
  <c r="AJ36" i="18" s="1"/>
  <c r="AG36" i="18"/>
  <c r="AH36" i="18" s="1"/>
  <c r="AC36" i="18"/>
  <c r="AD36" i="18" s="1"/>
  <c r="AA36" i="18"/>
  <c r="AB36" i="18" s="1"/>
  <c r="Y36" i="18"/>
  <c r="Z36" i="18" s="1"/>
  <c r="U36" i="18"/>
  <c r="V36" i="18" s="1"/>
  <c r="S36" i="18"/>
  <c r="T36" i="18" s="1"/>
  <c r="Q36" i="18"/>
  <c r="R36" i="18" s="1"/>
  <c r="O36" i="18"/>
  <c r="P36" i="18" s="1"/>
  <c r="BM35" i="18"/>
  <c r="BN35" i="18" s="1"/>
  <c r="BK35" i="18"/>
  <c r="BL35" i="18" s="1"/>
  <c r="BI35" i="18"/>
  <c r="BJ35" i="18" s="1"/>
  <c r="BE35" i="18"/>
  <c r="BF35" i="18" s="1"/>
  <c r="BC35" i="18"/>
  <c r="BD35" i="18" s="1"/>
  <c r="BA35" i="18"/>
  <c r="BB35" i="18" s="1"/>
  <c r="AY35" i="18"/>
  <c r="AZ35" i="18" s="1"/>
  <c r="AU35" i="18"/>
  <c r="AV35" i="18" s="1"/>
  <c r="AS35" i="18"/>
  <c r="AT35" i="18" s="1"/>
  <c r="AQ35" i="18"/>
  <c r="AR35" i="18" s="1"/>
  <c r="AM35" i="18"/>
  <c r="AN35" i="18" s="1"/>
  <c r="AK35" i="18"/>
  <c r="AL35" i="18" s="1"/>
  <c r="AI35" i="18"/>
  <c r="AJ35" i="18" s="1"/>
  <c r="AG35" i="18"/>
  <c r="AH35" i="18" s="1"/>
  <c r="AC35" i="18"/>
  <c r="AD35" i="18" s="1"/>
  <c r="AA35" i="18"/>
  <c r="AB35" i="18" s="1"/>
  <c r="Y35" i="18"/>
  <c r="Z35" i="18" s="1"/>
  <c r="U35" i="18"/>
  <c r="V35" i="18" s="1"/>
  <c r="S35" i="18"/>
  <c r="T35" i="18" s="1"/>
  <c r="Q35" i="18"/>
  <c r="R35" i="18" s="1"/>
  <c r="O35" i="18"/>
  <c r="P35" i="18" s="1"/>
  <c r="BM34" i="18"/>
  <c r="BN34" i="18" s="1"/>
  <c r="BK34" i="18"/>
  <c r="BL34" i="18" s="1"/>
  <c r="BI34" i="18"/>
  <c r="BJ34" i="18" s="1"/>
  <c r="BE34" i="18"/>
  <c r="BF34" i="18" s="1"/>
  <c r="BC34" i="18"/>
  <c r="BD34" i="18" s="1"/>
  <c r="BA34" i="18"/>
  <c r="BB34" i="18" s="1"/>
  <c r="AY34" i="18"/>
  <c r="AZ34" i="18" s="1"/>
  <c r="AU34" i="18"/>
  <c r="AV34" i="18" s="1"/>
  <c r="AS34" i="18"/>
  <c r="AT34" i="18" s="1"/>
  <c r="AQ34" i="18"/>
  <c r="AR34" i="18" s="1"/>
  <c r="AM34" i="18"/>
  <c r="AN34" i="18" s="1"/>
  <c r="AK34" i="18"/>
  <c r="AL34" i="18" s="1"/>
  <c r="AI34" i="18"/>
  <c r="AJ34" i="18" s="1"/>
  <c r="AG34" i="18"/>
  <c r="AH34" i="18" s="1"/>
  <c r="AC34" i="18"/>
  <c r="AD34" i="18" s="1"/>
  <c r="AA34" i="18"/>
  <c r="AB34" i="18" s="1"/>
  <c r="Y34" i="18"/>
  <c r="Z34" i="18" s="1"/>
  <c r="U34" i="18"/>
  <c r="V34" i="18" s="1"/>
  <c r="S34" i="18"/>
  <c r="T34" i="18" s="1"/>
  <c r="Q34" i="18"/>
  <c r="R34" i="18" s="1"/>
  <c r="O34" i="18"/>
  <c r="P34" i="18" s="1"/>
  <c r="BE33" i="18"/>
  <c r="BF33" i="18" s="1"/>
  <c r="BC33" i="18"/>
  <c r="BD33" i="18" s="1"/>
  <c r="BA33" i="18"/>
  <c r="BB33" i="18" s="1"/>
  <c r="AY33" i="18"/>
  <c r="AZ33" i="18" s="1"/>
  <c r="AM33" i="18"/>
  <c r="AN33" i="18" s="1"/>
  <c r="AK33" i="18"/>
  <c r="AL33" i="18" s="1"/>
  <c r="AI33" i="18"/>
  <c r="AJ33" i="18" s="1"/>
  <c r="AG33" i="18"/>
  <c r="AH33" i="18" s="1"/>
  <c r="U33" i="18"/>
  <c r="V33" i="18" s="1"/>
  <c r="S33" i="18"/>
  <c r="T33" i="18" s="1"/>
  <c r="Q33" i="18"/>
  <c r="R33" i="18" s="1"/>
  <c r="O33" i="18"/>
  <c r="P33" i="18" s="1"/>
  <c r="BM32" i="18"/>
  <c r="BN32" i="18" s="1"/>
  <c r="BK32" i="18"/>
  <c r="BL32" i="18" s="1"/>
  <c r="BI32" i="18"/>
  <c r="BJ32" i="18" s="1"/>
  <c r="BE32" i="18"/>
  <c r="BF32" i="18" s="1"/>
  <c r="BC32" i="18"/>
  <c r="BD32" i="18" s="1"/>
  <c r="BA32" i="18"/>
  <c r="BB32" i="18" s="1"/>
  <c r="AY32" i="18"/>
  <c r="AZ32" i="18" s="1"/>
  <c r="AU32" i="18"/>
  <c r="AV32" i="18" s="1"/>
  <c r="AS32" i="18"/>
  <c r="AT32" i="18" s="1"/>
  <c r="AQ32" i="18"/>
  <c r="AR32" i="18" s="1"/>
  <c r="AM32" i="18"/>
  <c r="AN32" i="18" s="1"/>
  <c r="AK32" i="18"/>
  <c r="AL32" i="18" s="1"/>
  <c r="AI32" i="18"/>
  <c r="AJ32" i="18" s="1"/>
  <c r="AG32" i="18"/>
  <c r="AH32" i="18" s="1"/>
  <c r="AC32" i="18"/>
  <c r="AD32" i="18" s="1"/>
  <c r="AA32" i="18"/>
  <c r="AB32" i="18" s="1"/>
  <c r="Y32" i="18"/>
  <c r="Z32" i="18" s="1"/>
  <c r="U32" i="18"/>
  <c r="V32" i="18" s="1"/>
  <c r="S32" i="18"/>
  <c r="T32" i="18" s="1"/>
  <c r="Q32" i="18"/>
  <c r="R32" i="18" s="1"/>
  <c r="O32" i="18"/>
  <c r="P32" i="18" s="1"/>
  <c r="BM31" i="18"/>
  <c r="BN31" i="18" s="1"/>
  <c r="BK31" i="18"/>
  <c r="BL31" i="18" s="1"/>
  <c r="BI31" i="18"/>
  <c r="BJ31" i="18" s="1"/>
  <c r="BE31" i="18"/>
  <c r="BF31" i="18" s="1"/>
  <c r="BC31" i="18"/>
  <c r="BD31" i="18" s="1"/>
  <c r="BA31" i="18"/>
  <c r="BB31" i="18" s="1"/>
  <c r="AY31" i="18"/>
  <c r="AZ31" i="18" s="1"/>
  <c r="AU31" i="18"/>
  <c r="AV31" i="18" s="1"/>
  <c r="AS31" i="18"/>
  <c r="AT31" i="18" s="1"/>
  <c r="AQ31" i="18"/>
  <c r="AR31" i="18" s="1"/>
  <c r="AM31" i="18"/>
  <c r="AN31" i="18" s="1"/>
  <c r="AK31" i="18"/>
  <c r="AL31" i="18" s="1"/>
  <c r="AI31" i="18"/>
  <c r="AJ31" i="18" s="1"/>
  <c r="AG31" i="18"/>
  <c r="AH31" i="18" s="1"/>
  <c r="AC31" i="18"/>
  <c r="AD31" i="18" s="1"/>
  <c r="AA31" i="18"/>
  <c r="AB31" i="18" s="1"/>
  <c r="Y31" i="18"/>
  <c r="Z31" i="18" s="1"/>
  <c r="U31" i="18"/>
  <c r="V31" i="18" s="1"/>
  <c r="S31" i="18"/>
  <c r="T31" i="18" s="1"/>
  <c r="Q31" i="18"/>
  <c r="R31" i="18" s="1"/>
  <c r="O31" i="18"/>
  <c r="P31" i="18" s="1"/>
  <c r="BE30" i="18"/>
  <c r="BF30" i="18" s="1"/>
  <c r="BC30" i="18"/>
  <c r="BD30" i="18" s="1"/>
  <c r="BA30" i="18"/>
  <c r="BB30" i="18" s="1"/>
  <c r="AY30" i="18"/>
  <c r="AZ30" i="18" s="1"/>
  <c r="AM30" i="18"/>
  <c r="AN30" i="18" s="1"/>
  <c r="AK30" i="18"/>
  <c r="AL30" i="18" s="1"/>
  <c r="AI30" i="18"/>
  <c r="AJ30" i="18" s="1"/>
  <c r="AG30" i="18"/>
  <c r="AH30" i="18" s="1"/>
  <c r="U30" i="18"/>
  <c r="V30" i="18" s="1"/>
  <c r="S30" i="18"/>
  <c r="T30" i="18" s="1"/>
  <c r="Q30" i="18"/>
  <c r="R30" i="18" s="1"/>
  <c r="O30" i="18"/>
  <c r="P30" i="18" s="1"/>
  <c r="BM29" i="18"/>
  <c r="BN29" i="18" s="1"/>
  <c r="BK29" i="18"/>
  <c r="BL29" i="18" s="1"/>
  <c r="BI29" i="18"/>
  <c r="BJ29" i="18" s="1"/>
  <c r="BE29" i="18"/>
  <c r="BF29" i="18"/>
  <c r="BC29" i="18"/>
  <c r="BD29" i="18"/>
  <c r="BA29" i="18"/>
  <c r="BB29" i="18"/>
  <c r="AY29" i="18"/>
  <c r="AZ29" i="18"/>
  <c r="AU29" i="18"/>
  <c r="AV29" i="18"/>
  <c r="AS29" i="18"/>
  <c r="AT29" i="18"/>
  <c r="AQ29" i="18"/>
  <c r="AR29" i="18"/>
  <c r="AM29" i="18"/>
  <c r="AN29" i="18" s="1"/>
  <c r="AK29" i="18"/>
  <c r="AL29" i="18" s="1"/>
  <c r="AI29" i="18"/>
  <c r="AJ29" i="18" s="1"/>
  <c r="AG29" i="18"/>
  <c r="AH29" i="18" s="1"/>
  <c r="AC29" i="18"/>
  <c r="AD29" i="18" s="1"/>
  <c r="AA29" i="18"/>
  <c r="AB29" i="18" s="1"/>
  <c r="Y29" i="18"/>
  <c r="Z29" i="18" s="1"/>
  <c r="U29" i="18"/>
  <c r="V29" i="18"/>
  <c r="S29" i="18"/>
  <c r="T29" i="18"/>
  <c r="Q29" i="18"/>
  <c r="R29" i="18"/>
  <c r="O29" i="18"/>
  <c r="P29" i="18"/>
  <c r="BM28" i="18"/>
  <c r="BN28" i="18"/>
  <c r="BK28" i="18"/>
  <c r="BL28" i="18"/>
  <c r="BI28" i="18"/>
  <c r="BJ28" i="18"/>
  <c r="BG28" i="18"/>
  <c r="BE28" i="18"/>
  <c r="BF28" i="18" s="1"/>
  <c r="BC28" i="18"/>
  <c r="BD28" i="18" s="1"/>
  <c r="BA28" i="18"/>
  <c r="BB28" i="18" s="1"/>
  <c r="AY28" i="18"/>
  <c r="AZ28" i="18" s="1"/>
  <c r="AU28" i="18"/>
  <c r="AV28" i="18" s="1"/>
  <c r="AS28" i="18"/>
  <c r="AT28" i="18" s="1"/>
  <c r="AQ28" i="18"/>
  <c r="AR28" i="18" s="1"/>
  <c r="AO28" i="18"/>
  <c r="AM28" i="18"/>
  <c r="AN28" i="18"/>
  <c r="AK28" i="18"/>
  <c r="AL28" i="18"/>
  <c r="AI28" i="18"/>
  <c r="AJ28" i="18"/>
  <c r="AG28" i="18"/>
  <c r="AH28" i="18"/>
  <c r="AC28" i="18"/>
  <c r="AD28" i="18"/>
  <c r="AA28" i="18"/>
  <c r="AB28" i="18"/>
  <c r="Y28" i="18"/>
  <c r="Z28" i="18"/>
  <c r="W28" i="18"/>
  <c r="U28" i="18"/>
  <c r="V28" i="18" s="1"/>
  <c r="S28" i="18"/>
  <c r="T28" i="18" s="1"/>
  <c r="Q28" i="18"/>
  <c r="R28" i="18" s="1"/>
  <c r="O28" i="18"/>
  <c r="P28" i="18" s="1"/>
  <c r="BE27" i="18"/>
  <c r="BF27" i="18" s="1"/>
  <c r="BC27" i="18"/>
  <c r="BD27" i="18" s="1"/>
  <c r="BA27" i="18"/>
  <c r="BB27" i="18" s="1"/>
  <c r="AY27" i="18"/>
  <c r="AZ27" i="18" s="1"/>
  <c r="AM27" i="18"/>
  <c r="AN27" i="18" s="1"/>
  <c r="AK27" i="18"/>
  <c r="AL27" i="18" s="1"/>
  <c r="AI27" i="18"/>
  <c r="AJ27" i="18" s="1"/>
  <c r="AG27" i="18"/>
  <c r="AH27" i="18" s="1"/>
  <c r="U27" i="18"/>
  <c r="V27" i="18" s="1"/>
  <c r="S27" i="18"/>
  <c r="T27" i="18" s="1"/>
  <c r="Q27" i="18"/>
  <c r="R27" i="18" s="1"/>
  <c r="O27" i="18"/>
  <c r="P27" i="18" s="1"/>
  <c r="BM26" i="18"/>
  <c r="BN26" i="18" s="1"/>
  <c r="BK26" i="18"/>
  <c r="BL26" i="18" s="1"/>
  <c r="BI26" i="18"/>
  <c r="BJ26" i="18" s="1"/>
  <c r="BE26" i="18"/>
  <c r="BF26" i="18" s="1"/>
  <c r="BC26" i="18"/>
  <c r="BD26" i="18" s="1"/>
  <c r="BA26" i="18"/>
  <c r="BB26" i="18" s="1"/>
  <c r="AY26" i="18"/>
  <c r="AZ26" i="18" s="1"/>
  <c r="AU26" i="18"/>
  <c r="AV26" i="18" s="1"/>
  <c r="AS26" i="18"/>
  <c r="AT26" i="18" s="1"/>
  <c r="AQ26" i="18"/>
  <c r="AR26" i="18" s="1"/>
  <c r="AM26" i="18"/>
  <c r="AN26" i="18" s="1"/>
  <c r="AK26" i="18"/>
  <c r="AL26" i="18" s="1"/>
  <c r="AI26" i="18"/>
  <c r="AJ26" i="18" s="1"/>
  <c r="AG26" i="18"/>
  <c r="AH26" i="18" s="1"/>
  <c r="AC26" i="18"/>
  <c r="AD26" i="18" s="1"/>
  <c r="AA26" i="18"/>
  <c r="AB26" i="18" s="1"/>
  <c r="Y26" i="18"/>
  <c r="Z26" i="18" s="1"/>
  <c r="U26" i="18"/>
  <c r="V26" i="18" s="1"/>
  <c r="S26" i="18"/>
  <c r="T26" i="18" s="1"/>
  <c r="Q26" i="18"/>
  <c r="R26" i="18" s="1"/>
  <c r="O26" i="18"/>
  <c r="P26" i="18" s="1"/>
  <c r="BM25" i="18"/>
  <c r="BN25" i="18" s="1"/>
  <c r="BK25" i="18"/>
  <c r="BL25" i="18" s="1"/>
  <c r="BI25" i="18"/>
  <c r="BJ25" i="18" s="1"/>
  <c r="AU25" i="18"/>
  <c r="AV25" i="18" s="1"/>
  <c r="AS25" i="18"/>
  <c r="AT25" i="18" s="1"/>
  <c r="AQ25" i="18"/>
  <c r="AR25" i="18" s="1"/>
  <c r="AM25" i="18"/>
  <c r="AN25" i="18" s="1"/>
  <c r="AK25" i="18"/>
  <c r="AL25" i="18" s="1"/>
  <c r="AI25" i="18"/>
  <c r="AJ25" i="18" s="1"/>
  <c r="AG25" i="18"/>
  <c r="AH25" i="18" s="1"/>
  <c r="AC25" i="18"/>
  <c r="AD25" i="18" s="1"/>
  <c r="AA25" i="18"/>
  <c r="AB25" i="18" s="1"/>
  <c r="Y25" i="18"/>
  <c r="Z25" i="18" s="1"/>
  <c r="U25" i="18"/>
  <c r="V25" i="18" s="1"/>
  <c r="S25" i="18"/>
  <c r="T25" i="18" s="1"/>
  <c r="Q25" i="18"/>
  <c r="R25" i="18" s="1"/>
  <c r="O25" i="18"/>
  <c r="P25" i="18" s="1"/>
  <c r="BE23" i="18"/>
  <c r="BF23" i="18" s="1"/>
  <c r="BC23" i="18"/>
  <c r="BD23" i="18" s="1"/>
  <c r="BA23" i="18"/>
  <c r="BB23" i="18" s="1"/>
  <c r="AY23" i="18"/>
  <c r="AZ23" i="18" s="1"/>
  <c r="AM23" i="18"/>
  <c r="AN23" i="18" s="1"/>
  <c r="AK23" i="18"/>
  <c r="AL23" i="18" s="1"/>
  <c r="AI23" i="18"/>
  <c r="AJ23" i="18" s="1"/>
  <c r="AG23" i="18"/>
  <c r="AH23" i="18" s="1"/>
  <c r="U23" i="18"/>
  <c r="V23" i="18" s="1"/>
  <c r="S23" i="18"/>
  <c r="T23" i="18" s="1"/>
  <c r="Q23" i="18"/>
  <c r="R23" i="18" s="1"/>
  <c r="O23" i="18"/>
  <c r="P23" i="18" s="1"/>
  <c r="BE22" i="18"/>
  <c r="BF22" i="18" s="1"/>
  <c r="BC22" i="18"/>
  <c r="BD22" i="18" s="1"/>
  <c r="BA22" i="18"/>
  <c r="BB22" i="18" s="1"/>
  <c r="AY22" i="18"/>
  <c r="AZ22" i="18" s="1"/>
  <c r="AM22" i="18"/>
  <c r="AN22" i="18" s="1"/>
  <c r="AK22" i="18"/>
  <c r="AL22" i="18" s="1"/>
  <c r="AI22" i="18"/>
  <c r="AJ22" i="18" s="1"/>
  <c r="AG22" i="18"/>
  <c r="AH22" i="18" s="1"/>
  <c r="U22" i="18"/>
  <c r="V22" i="18" s="1"/>
  <c r="S22" i="18"/>
  <c r="T22" i="18" s="1"/>
  <c r="Q22" i="18"/>
  <c r="R22" i="18" s="1"/>
  <c r="O22" i="18"/>
  <c r="P22" i="18" s="1"/>
  <c r="BM21" i="18"/>
  <c r="BN21" i="18" s="1"/>
  <c r="BK21" i="18"/>
  <c r="BL21" i="18" s="1"/>
  <c r="BI21" i="18"/>
  <c r="BJ21" i="18" s="1"/>
  <c r="BE21" i="18"/>
  <c r="BF21" i="18"/>
  <c r="BC21" i="18"/>
  <c r="BD21" i="18"/>
  <c r="BA21" i="18"/>
  <c r="BB21" i="18"/>
  <c r="AY21" i="18"/>
  <c r="AZ21" i="18"/>
  <c r="AU21" i="18"/>
  <c r="AV21" i="18"/>
  <c r="AS21" i="18"/>
  <c r="AT21" i="18"/>
  <c r="AQ21" i="18"/>
  <c r="AR21" i="18"/>
  <c r="AM21" i="18"/>
  <c r="AN21" i="18" s="1"/>
  <c r="AK21" i="18"/>
  <c r="AL21" i="18" s="1"/>
  <c r="AI21" i="18"/>
  <c r="AJ21" i="18" s="1"/>
  <c r="AG21" i="18"/>
  <c r="AH21" i="18" s="1"/>
  <c r="AC21" i="18"/>
  <c r="AD21" i="18" s="1"/>
  <c r="AA21" i="18"/>
  <c r="AB21" i="18" s="1"/>
  <c r="Y21" i="18"/>
  <c r="Z21" i="18" s="1"/>
  <c r="U21" i="18"/>
  <c r="V21" i="18"/>
  <c r="S21" i="18"/>
  <c r="T21" i="18"/>
  <c r="Q21" i="18"/>
  <c r="R21" i="18"/>
  <c r="O21" i="18"/>
  <c r="P21" i="18"/>
  <c r="BM20" i="18"/>
  <c r="BN20" i="18"/>
  <c r="BK20" i="18"/>
  <c r="BL20" i="18"/>
  <c r="BI20" i="18"/>
  <c r="BJ20" i="18"/>
  <c r="BG20" i="18"/>
  <c r="BH20" i="18"/>
  <c r="BE20" i="18"/>
  <c r="BF20" i="18"/>
  <c r="BC20" i="18"/>
  <c r="BD20" i="18"/>
  <c r="BA20" i="18"/>
  <c r="BB20" i="18"/>
  <c r="AY20" i="18"/>
  <c r="AZ20" i="18"/>
  <c r="AU20" i="18"/>
  <c r="AV20" i="18"/>
  <c r="AS20" i="18"/>
  <c r="AT20" i="18"/>
  <c r="AQ20" i="18"/>
  <c r="AR20" i="18"/>
  <c r="AO20" i="18"/>
  <c r="AP20" i="18"/>
  <c r="AM20" i="18"/>
  <c r="AN20" i="18"/>
  <c r="AK20" i="18"/>
  <c r="AL20" i="18"/>
  <c r="AI20" i="18"/>
  <c r="AJ20" i="18"/>
  <c r="AG20" i="18"/>
  <c r="AH20" i="18"/>
  <c r="AC20" i="18"/>
  <c r="AD20" i="18"/>
  <c r="AA20" i="18"/>
  <c r="AB20" i="18"/>
  <c r="Y20" i="18"/>
  <c r="Z20" i="18"/>
  <c r="W20" i="18"/>
  <c r="X20" i="18"/>
  <c r="U20" i="18"/>
  <c r="V20" i="18"/>
  <c r="S20" i="18"/>
  <c r="T20" i="18"/>
  <c r="Q20" i="18"/>
  <c r="R20" i="18"/>
  <c r="O20" i="18"/>
  <c r="P20" i="18"/>
  <c r="BE19" i="18"/>
  <c r="BF19" i="18"/>
  <c r="BC19" i="18"/>
  <c r="BD19" i="18"/>
  <c r="BA19" i="18"/>
  <c r="BB19" i="18"/>
  <c r="AY19" i="18"/>
  <c r="AZ19" i="18"/>
  <c r="AM19" i="18"/>
  <c r="AN19" i="18"/>
  <c r="AK19" i="18"/>
  <c r="AL19" i="18"/>
  <c r="AI19" i="18"/>
  <c r="AJ19" i="18"/>
  <c r="AG19" i="18"/>
  <c r="AH19" i="18"/>
  <c r="U19" i="18"/>
  <c r="V19" i="18"/>
  <c r="S19" i="18"/>
  <c r="T19" i="18"/>
  <c r="Q19" i="18"/>
  <c r="R19" i="18"/>
  <c r="O19" i="18"/>
  <c r="P19" i="18"/>
  <c r="BM18" i="18"/>
  <c r="BN18" i="18"/>
  <c r="BK18" i="18"/>
  <c r="BL18" i="18"/>
  <c r="BI18" i="18"/>
  <c r="BJ18" i="18"/>
  <c r="BE18" i="18"/>
  <c r="BF18" i="18"/>
  <c r="BC18" i="18"/>
  <c r="BD18" i="18"/>
  <c r="BA18" i="18"/>
  <c r="BB18" i="18"/>
  <c r="AY18" i="18"/>
  <c r="AZ18" i="18"/>
  <c r="AU18" i="18"/>
  <c r="AV18" i="18"/>
  <c r="AS18" i="18"/>
  <c r="AT18" i="18"/>
  <c r="AQ18" i="18"/>
  <c r="AR18" i="18"/>
  <c r="AM18" i="18"/>
  <c r="AN18" i="18"/>
  <c r="AK18" i="18"/>
  <c r="AL18" i="18"/>
  <c r="AI18" i="18"/>
  <c r="AJ18" i="18"/>
  <c r="AG18" i="18"/>
  <c r="AH18" i="18"/>
  <c r="AC18" i="18"/>
  <c r="AD18" i="18"/>
  <c r="AA18" i="18"/>
  <c r="AB18" i="18"/>
  <c r="Y18" i="18"/>
  <c r="Z18" i="18"/>
  <c r="U18" i="18"/>
  <c r="V18" i="18"/>
  <c r="S18" i="18"/>
  <c r="T18" i="18"/>
  <c r="Q18" i="18"/>
  <c r="R18" i="18"/>
  <c r="O18" i="18"/>
  <c r="P18" i="18"/>
  <c r="BM17" i="18"/>
  <c r="BN17" i="18"/>
  <c r="BK17" i="18"/>
  <c r="BL17" i="18"/>
  <c r="BI17" i="18"/>
  <c r="BJ17" i="18"/>
  <c r="BG17" i="18"/>
  <c r="BE17" i="18"/>
  <c r="BF17" i="18" s="1"/>
  <c r="BC17" i="18"/>
  <c r="BD17" i="18" s="1"/>
  <c r="BA17" i="18"/>
  <c r="BB17" i="18" s="1"/>
  <c r="AY17" i="18"/>
  <c r="AZ17" i="18" s="1"/>
  <c r="AU17" i="18"/>
  <c r="AV17" i="18" s="1"/>
  <c r="AS17" i="18"/>
  <c r="AT17" i="18" s="1"/>
  <c r="AQ17" i="18"/>
  <c r="AR17" i="18" s="1"/>
  <c r="AO17" i="18"/>
  <c r="AM17" i="18"/>
  <c r="AN17" i="18"/>
  <c r="AK17" i="18"/>
  <c r="AL17" i="18"/>
  <c r="AI17" i="18"/>
  <c r="AJ17" i="18"/>
  <c r="AG17" i="18"/>
  <c r="AH17" i="18"/>
  <c r="AC17" i="18"/>
  <c r="AD17" i="18"/>
  <c r="AA17" i="18"/>
  <c r="AB17" i="18"/>
  <c r="Y17" i="18"/>
  <c r="Z17" i="18"/>
  <c r="W17" i="18"/>
  <c r="U17" i="18"/>
  <c r="V17" i="18" s="1"/>
  <c r="S17" i="18"/>
  <c r="T17" i="18" s="1"/>
  <c r="Q17" i="18"/>
  <c r="R17" i="18" s="1"/>
  <c r="O17" i="18"/>
  <c r="P17" i="18" s="1"/>
  <c r="BE16" i="18"/>
  <c r="BF16" i="18" s="1"/>
  <c r="BC16" i="18"/>
  <c r="BD16" i="18" s="1"/>
  <c r="BA16" i="18"/>
  <c r="BB16" i="18" s="1"/>
  <c r="AY16" i="18"/>
  <c r="AZ16" i="18" s="1"/>
  <c r="AM16" i="18"/>
  <c r="AN16" i="18" s="1"/>
  <c r="AK16" i="18"/>
  <c r="AL16" i="18" s="1"/>
  <c r="AI16" i="18"/>
  <c r="AJ16" i="18" s="1"/>
  <c r="AG16" i="18"/>
  <c r="AH16" i="18" s="1"/>
  <c r="U16" i="18"/>
  <c r="V16" i="18" s="1"/>
  <c r="S16" i="18"/>
  <c r="T16" i="18" s="1"/>
  <c r="Q16" i="18"/>
  <c r="R16" i="18" s="1"/>
  <c r="O16" i="18"/>
  <c r="P16" i="18" s="1"/>
  <c r="BM14" i="18"/>
  <c r="BN14" i="18" s="1"/>
  <c r="BK14" i="18"/>
  <c r="BL14" i="18" s="1"/>
  <c r="BI14" i="18"/>
  <c r="BJ14" i="18" s="1"/>
  <c r="BE14" i="18"/>
  <c r="BF14" i="18" s="1"/>
  <c r="BC14" i="18"/>
  <c r="BD14" i="18" s="1"/>
  <c r="BA14" i="18"/>
  <c r="BB14" i="18" s="1"/>
  <c r="AY14" i="18"/>
  <c r="AZ14" i="18" s="1"/>
  <c r="AU14" i="18"/>
  <c r="AV14" i="18" s="1"/>
  <c r="AS14" i="18"/>
  <c r="AT14" i="18" s="1"/>
  <c r="AQ14" i="18"/>
  <c r="AR14" i="18" s="1"/>
  <c r="AM14" i="18"/>
  <c r="AN14" i="18" s="1"/>
  <c r="AK14" i="18"/>
  <c r="AL14" i="18" s="1"/>
  <c r="AI14" i="18"/>
  <c r="AJ14" i="18" s="1"/>
  <c r="AG14" i="18"/>
  <c r="AH14" i="18" s="1"/>
  <c r="AC14" i="18"/>
  <c r="AD14" i="18" s="1"/>
  <c r="AA14" i="18"/>
  <c r="AB14" i="18" s="1"/>
  <c r="Y14" i="18"/>
  <c r="Z14" i="18" s="1"/>
  <c r="U14" i="18"/>
  <c r="V14" i="18" s="1"/>
  <c r="S14" i="18"/>
  <c r="T14" i="18" s="1"/>
  <c r="Q14" i="18"/>
  <c r="R14" i="18" s="1"/>
  <c r="O14" i="18"/>
  <c r="P14" i="18" s="1"/>
  <c r="BE13" i="18"/>
  <c r="BF13" i="18" s="1"/>
  <c r="BC13" i="18"/>
  <c r="BD13" i="18" s="1"/>
  <c r="BA13" i="18"/>
  <c r="BB13" i="18" s="1"/>
  <c r="AY13" i="18"/>
  <c r="AZ13" i="18" s="1"/>
  <c r="AM13" i="18"/>
  <c r="AN13" i="18" s="1"/>
  <c r="AK13" i="18"/>
  <c r="AL13" i="18" s="1"/>
  <c r="AI13" i="18"/>
  <c r="AJ13" i="18" s="1"/>
  <c r="AG13" i="18"/>
  <c r="AH13" i="18" s="1"/>
  <c r="U13" i="18"/>
  <c r="V13" i="18" s="1"/>
  <c r="S13" i="18"/>
  <c r="T13" i="18" s="1"/>
  <c r="Q13" i="18"/>
  <c r="R13" i="18" s="1"/>
  <c r="O13" i="18"/>
  <c r="P13" i="18" s="1"/>
  <c r="BM12" i="18"/>
  <c r="BN12" i="18" s="1"/>
  <c r="BK12" i="18"/>
  <c r="BL12" i="18" s="1"/>
  <c r="BI12" i="18"/>
  <c r="BJ12" i="18" s="1"/>
  <c r="BE12" i="18"/>
  <c r="BF12" i="18" s="1"/>
  <c r="BC12" i="18"/>
  <c r="BD12" i="18" s="1"/>
  <c r="BA12" i="18"/>
  <c r="BB12" i="18" s="1"/>
  <c r="AY12" i="18"/>
  <c r="AZ12" i="18" s="1"/>
  <c r="AU12" i="18"/>
  <c r="AV12" i="18" s="1"/>
  <c r="AS12" i="18"/>
  <c r="AT12" i="18" s="1"/>
  <c r="AQ12" i="18"/>
  <c r="AR12" i="18" s="1"/>
  <c r="AM12" i="18"/>
  <c r="AN12" i="18" s="1"/>
  <c r="AK12" i="18"/>
  <c r="AL12" i="18" s="1"/>
  <c r="AI12" i="18"/>
  <c r="AJ12" i="18" s="1"/>
  <c r="AG12" i="18"/>
  <c r="AH12" i="18" s="1"/>
  <c r="AC12" i="18"/>
  <c r="AD12" i="18" s="1"/>
  <c r="AA12" i="18"/>
  <c r="AB12" i="18" s="1"/>
  <c r="Y12" i="18"/>
  <c r="Z12" i="18" s="1"/>
  <c r="U12" i="18"/>
  <c r="V12" i="18" s="1"/>
  <c r="S12" i="18"/>
  <c r="T12" i="18" s="1"/>
  <c r="Q12" i="18"/>
  <c r="R12" i="18" s="1"/>
  <c r="O12" i="18"/>
  <c r="P12" i="18" s="1"/>
  <c r="BM10" i="18"/>
  <c r="BN10" i="18" s="1"/>
  <c r="BK10" i="18"/>
  <c r="BL10" i="18" s="1"/>
  <c r="BI10" i="18"/>
  <c r="BJ10" i="18" s="1"/>
  <c r="BE10" i="18"/>
  <c r="BF10" i="18" s="1"/>
  <c r="BC10" i="18"/>
  <c r="BD10" i="18" s="1"/>
  <c r="BA10" i="18"/>
  <c r="BB10" i="18" s="1"/>
  <c r="AY10" i="18"/>
  <c r="AZ10" i="18" s="1"/>
  <c r="AU10" i="18"/>
  <c r="AV10" i="18" s="1"/>
  <c r="AS10" i="18"/>
  <c r="AT10" i="18" s="1"/>
  <c r="AQ10" i="18"/>
  <c r="AR10" i="18" s="1"/>
  <c r="AM10" i="18"/>
  <c r="AN10" i="18" s="1"/>
  <c r="AK10" i="18"/>
  <c r="AL10" i="18" s="1"/>
  <c r="AI10" i="18"/>
  <c r="AJ10" i="18" s="1"/>
  <c r="AG10" i="18"/>
  <c r="AH10" i="18" s="1"/>
  <c r="AC10" i="18"/>
  <c r="AD10" i="18" s="1"/>
  <c r="AA10" i="18"/>
  <c r="AB10" i="18" s="1"/>
  <c r="Y10" i="18"/>
  <c r="Z10" i="18" s="1"/>
  <c r="U10" i="18"/>
  <c r="V10" i="18" s="1"/>
  <c r="S10" i="18"/>
  <c r="T10" i="18" s="1"/>
  <c r="Q10" i="18"/>
  <c r="R10" i="18" s="1"/>
  <c r="O10" i="18"/>
  <c r="P10" i="18" s="1"/>
  <c r="BM9" i="18"/>
  <c r="BN9" i="18" s="1"/>
  <c r="BK9" i="18"/>
  <c r="BL9" i="18" s="1"/>
  <c r="BI9" i="18"/>
  <c r="BJ9" i="18" s="1"/>
  <c r="BE9" i="18"/>
  <c r="BF9" i="18" s="1"/>
  <c r="BC9" i="18"/>
  <c r="BD9" i="18" s="1"/>
  <c r="BA9" i="18"/>
  <c r="BB9" i="18" s="1"/>
  <c r="AY9" i="18"/>
  <c r="AZ9" i="18" s="1"/>
  <c r="AU9" i="18"/>
  <c r="AV9" i="18" s="1"/>
  <c r="AS9" i="18"/>
  <c r="AT9" i="18" s="1"/>
  <c r="AQ9" i="18"/>
  <c r="AR9" i="18" s="1"/>
  <c r="AM9" i="18"/>
  <c r="AN9" i="18" s="1"/>
  <c r="AK9" i="18"/>
  <c r="AL9" i="18" s="1"/>
  <c r="AI9" i="18"/>
  <c r="AJ9" i="18" s="1"/>
  <c r="AG9" i="18"/>
  <c r="AH9" i="18" s="1"/>
  <c r="AC9" i="18"/>
  <c r="AD9" i="18" s="1"/>
  <c r="AA9" i="18"/>
  <c r="AB9" i="18" s="1"/>
  <c r="Y9" i="18"/>
  <c r="Z9" i="18" s="1"/>
  <c r="U9" i="18"/>
  <c r="V9" i="18" s="1"/>
  <c r="S9" i="18"/>
  <c r="T9" i="18" s="1"/>
  <c r="Q9" i="18"/>
  <c r="R9" i="18" s="1"/>
  <c r="O9" i="18"/>
  <c r="P9" i="18" s="1"/>
  <c r="BM8" i="18"/>
  <c r="BN8" i="18" s="1"/>
  <c r="BK8" i="18"/>
  <c r="BL8" i="18" s="1"/>
  <c r="BI8" i="18"/>
  <c r="BJ8" i="18" s="1"/>
  <c r="BE8" i="18"/>
  <c r="BF8" i="18" s="1"/>
  <c r="BC8" i="18"/>
  <c r="BD8" i="18" s="1"/>
  <c r="BA8" i="18"/>
  <c r="BB8" i="18" s="1"/>
  <c r="AY8" i="18"/>
  <c r="AZ8" i="18" s="1"/>
  <c r="AU8" i="18"/>
  <c r="AV8" i="18" s="1"/>
  <c r="AS8" i="18"/>
  <c r="AT8" i="18" s="1"/>
  <c r="AQ8" i="18"/>
  <c r="AR8" i="18" s="1"/>
  <c r="AM8" i="18"/>
  <c r="AN8" i="18" s="1"/>
  <c r="AK8" i="18"/>
  <c r="AL8" i="18" s="1"/>
  <c r="AI8" i="18"/>
  <c r="AJ8" i="18" s="1"/>
  <c r="AG8" i="18"/>
  <c r="AH8" i="18" s="1"/>
  <c r="AC8" i="18"/>
  <c r="AD8" i="18" s="1"/>
  <c r="AA8" i="18"/>
  <c r="AB8" i="18" s="1"/>
  <c r="Y8" i="18"/>
  <c r="Z8" i="18" s="1"/>
  <c r="U8" i="18"/>
  <c r="V8" i="18" s="1"/>
  <c r="S8" i="18"/>
  <c r="T8" i="18" s="1"/>
  <c r="Q8" i="18"/>
  <c r="R8" i="18" s="1"/>
  <c r="O8" i="18"/>
  <c r="P8" i="18" s="1"/>
  <c r="BM6" i="18"/>
  <c r="BN6" i="18" s="1"/>
  <c r="BK6" i="18"/>
  <c r="BL6" i="18" s="1"/>
  <c r="BI6" i="18"/>
  <c r="BJ6" i="18" s="1"/>
  <c r="BE6" i="18"/>
  <c r="BF6" i="18" s="1"/>
  <c r="BC6" i="18"/>
  <c r="BD6" i="18" s="1"/>
  <c r="BA6" i="18"/>
  <c r="BB6" i="18"/>
  <c r="AY6" i="18"/>
  <c r="AZ6" i="18" s="1"/>
  <c r="AU6" i="18"/>
  <c r="AV6" i="18" s="1"/>
  <c r="AS6" i="18"/>
  <c r="AT6" i="18" s="1"/>
  <c r="AQ6" i="18"/>
  <c r="AR6" i="18"/>
  <c r="AM6" i="18"/>
  <c r="AN6" i="18" s="1"/>
  <c r="AK6" i="18"/>
  <c r="AL6" i="18" s="1"/>
  <c r="AI6" i="18"/>
  <c r="AJ6" i="18" s="1"/>
  <c r="AG6" i="18"/>
  <c r="AH6" i="18" s="1"/>
  <c r="AC6" i="18"/>
  <c r="AD6" i="18" s="1"/>
  <c r="AA6" i="18"/>
  <c r="AB6" i="18" s="1"/>
  <c r="Y6" i="18"/>
  <c r="Z6" i="18" s="1"/>
  <c r="U6" i="18"/>
  <c r="V6" i="18" s="1"/>
  <c r="S6" i="18"/>
  <c r="T6" i="18" s="1"/>
  <c r="Q6" i="18"/>
  <c r="R6" i="18" s="1"/>
  <c r="O6" i="18"/>
  <c r="P6" i="18" s="1"/>
  <c r="BM5" i="18"/>
  <c r="BN5" i="18" s="1"/>
  <c r="BK5" i="18"/>
  <c r="BL5" i="18" s="1"/>
  <c r="BI5" i="18"/>
  <c r="BJ5" i="18" s="1"/>
  <c r="BE5" i="18"/>
  <c r="BF5" i="18" s="1"/>
  <c r="BC5" i="18"/>
  <c r="BD5" i="18" s="1"/>
  <c r="BA5" i="18"/>
  <c r="BB5" i="18" s="1"/>
  <c r="AY5" i="18"/>
  <c r="AZ5" i="18" s="1"/>
  <c r="AU5" i="18"/>
  <c r="AV5" i="18" s="1"/>
  <c r="AS5" i="18"/>
  <c r="AT5" i="18" s="1"/>
  <c r="AQ5" i="18"/>
  <c r="AR5" i="18" s="1"/>
  <c r="AM5" i="18"/>
  <c r="AN5" i="18" s="1"/>
  <c r="AK5" i="18"/>
  <c r="AL5" i="18" s="1"/>
  <c r="AI5" i="18"/>
  <c r="AJ5" i="18" s="1"/>
  <c r="AG5" i="18"/>
  <c r="AH5" i="18" s="1"/>
  <c r="AC5" i="18"/>
  <c r="AD5" i="18" s="1"/>
  <c r="AA5" i="18"/>
  <c r="AB5" i="18" s="1"/>
  <c r="Y5" i="18"/>
  <c r="Z5" i="18" s="1"/>
  <c r="U5" i="18"/>
  <c r="V5" i="18" s="1"/>
  <c r="S5" i="18"/>
  <c r="T5" i="18" s="1"/>
  <c r="Q5" i="18"/>
  <c r="R5" i="18" s="1"/>
  <c r="O5" i="18"/>
  <c r="P5" i="18" s="1"/>
  <c r="BM4" i="18"/>
  <c r="BN4" i="18" s="1"/>
  <c r="BK4" i="18"/>
  <c r="BL4" i="18" s="1"/>
  <c r="BI4" i="18"/>
  <c r="BJ4" i="18" s="1"/>
  <c r="BE4" i="18"/>
  <c r="BF4" i="18"/>
  <c r="BC4" i="18"/>
  <c r="BD4" i="18"/>
  <c r="BA4" i="18"/>
  <c r="BB4" i="18"/>
  <c r="AY4" i="18"/>
  <c r="AZ4" i="18"/>
  <c r="AU4" i="18"/>
  <c r="AV4" i="18"/>
  <c r="AS4" i="18"/>
  <c r="AT4" i="18"/>
  <c r="AQ4" i="18"/>
  <c r="AR4" i="18"/>
  <c r="AM4" i="18"/>
  <c r="AN4" i="18" s="1"/>
  <c r="AK4" i="18"/>
  <c r="AL4" i="18" s="1"/>
  <c r="AI4" i="18"/>
  <c r="AJ4" i="18" s="1"/>
  <c r="AG4" i="18"/>
  <c r="AH4" i="18" s="1"/>
  <c r="AC4" i="18"/>
  <c r="AD4" i="18" s="1"/>
  <c r="AA4" i="18"/>
  <c r="AB4" i="18" s="1"/>
  <c r="Y4" i="18"/>
  <c r="Z4" i="18" s="1"/>
  <c r="U4" i="18"/>
  <c r="V4" i="18"/>
  <c r="S4" i="18"/>
  <c r="T4" i="18"/>
  <c r="Q4" i="18"/>
  <c r="R4" i="18"/>
  <c r="O4" i="18"/>
  <c r="P4" i="18"/>
  <c r="BM3" i="18"/>
  <c r="BN3" i="18"/>
  <c r="BK3" i="18"/>
  <c r="BL3" i="18"/>
  <c r="BI3" i="18"/>
  <c r="BJ3" i="18"/>
  <c r="BE3" i="18"/>
  <c r="BF3" i="18"/>
  <c r="BC3" i="18"/>
  <c r="BD3" i="18"/>
  <c r="BA3" i="18"/>
  <c r="BB3" i="18"/>
  <c r="AY3" i="18"/>
  <c r="AZ3" i="18"/>
  <c r="AU3" i="18"/>
  <c r="AV3" i="18"/>
  <c r="AS3" i="18"/>
  <c r="AT3" i="18"/>
  <c r="AQ3" i="18"/>
  <c r="AR3" i="18"/>
  <c r="AM3" i="18"/>
  <c r="AN3" i="18"/>
  <c r="AK3" i="18"/>
  <c r="AL3" i="18"/>
  <c r="AI3" i="18"/>
  <c r="AJ3" i="18"/>
  <c r="AG3" i="18"/>
  <c r="AH3" i="18"/>
  <c r="AC3" i="18"/>
  <c r="AD3" i="18"/>
  <c r="AA3" i="18"/>
  <c r="AB3" i="18"/>
  <c r="Y3" i="18"/>
  <c r="Z3" i="18"/>
  <c r="U3" i="18"/>
  <c r="V3" i="18"/>
  <c r="S3" i="18"/>
  <c r="T3" i="18"/>
  <c r="Q3" i="18"/>
  <c r="R3" i="18"/>
  <c r="O3" i="18"/>
  <c r="P3" i="18"/>
  <c r="BM2" i="18"/>
  <c r="BN2" i="18"/>
  <c r="BK2" i="18"/>
  <c r="BL2" i="18"/>
  <c r="BI2" i="18"/>
  <c r="BJ2" i="18"/>
  <c r="BG2" i="18"/>
  <c r="BE2" i="18"/>
  <c r="BF2" i="18" s="1"/>
  <c r="BC2" i="18"/>
  <c r="BD2" i="18" s="1"/>
  <c r="BA2" i="18"/>
  <c r="BB2" i="18" s="1"/>
  <c r="AY2" i="18"/>
  <c r="AZ2" i="18" s="1"/>
  <c r="AU2" i="18"/>
  <c r="AV2" i="18" s="1"/>
  <c r="AS2" i="18"/>
  <c r="AT2" i="18" s="1"/>
  <c r="AQ2" i="18"/>
  <c r="AR2" i="18" s="1"/>
  <c r="AO2" i="18"/>
  <c r="AM2" i="18"/>
  <c r="AN2" i="18"/>
  <c r="AK2" i="18"/>
  <c r="AL2" i="18"/>
  <c r="AI2" i="18"/>
  <c r="AJ2" i="18"/>
  <c r="AG2" i="18"/>
  <c r="AH2" i="18"/>
  <c r="AC2" i="18"/>
  <c r="AD2" i="18"/>
  <c r="AA2" i="18"/>
  <c r="AB2" i="18"/>
  <c r="Y2" i="18"/>
  <c r="Z2" i="18"/>
  <c r="W2" i="18"/>
  <c r="U2" i="18"/>
  <c r="V2" i="18" s="1"/>
  <c r="S2" i="18"/>
  <c r="T2" i="18" s="1"/>
  <c r="Q2" i="18"/>
  <c r="R2" i="18" s="1"/>
  <c r="O2" i="18"/>
  <c r="P2" i="18" s="1"/>
  <c r="E46" i="17"/>
  <c r="E43" i="17"/>
  <c r="E41" i="17"/>
  <c r="E40" i="17"/>
  <c r="E39" i="17"/>
  <c r="E37" i="17"/>
  <c r="E36" i="17"/>
  <c r="E35" i="17"/>
  <c r="E34" i="17"/>
  <c r="E33" i="17"/>
  <c r="E32" i="17"/>
  <c r="E31" i="17"/>
  <c r="E29" i="17"/>
  <c r="E28" i="17"/>
  <c r="E27" i="17"/>
  <c r="E26" i="17"/>
  <c r="E25" i="17"/>
  <c r="E23" i="17"/>
  <c r="E22" i="17"/>
  <c r="E21" i="17"/>
  <c r="E20" i="17"/>
  <c r="E19" i="17"/>
  <c r="E18" i="17"/>
  <c r="E16" i="17"/>
  <c r="E15" i="17"/>
  <c r="E13" i="17"/>
  <c r="E12" i="17"/>
  <c r="E11" i="17"/>
  <c r="E10" i="17"/>
  <c r="E9" i="17"/>
  <c r="E7" i="17"/>
  <c r="E6" i="17"/>
  <c r="E5" i="17"/>
  <c r="E4" i="17"/>
  <c r="E3" i="17"/>
  <c r="E2" i="17"/>
  <c r="D46" i="17"/>
  <c r="D43" i="17"/>
  <c r="D41" i="17"/>
  <c r="D40" i="17"/>
  <c r="D39" i="17"/>
  <c r="D37" i="17"/>
  <c r="D36" i="17"/>
  <c r="D35" i="17"/>
  <c r="D34" i="17"/>
  <c r="D33" i="17"/>
  <c r="D32" i="17"/>
  <c r="D31" i="17"/>
  <c r="D29" i="17"/>
  <c r="D28" i="17"/>
  <c r="D27" i="17"/>
  <c r="D26" i="17"/>
  <c r="D25" i="17"/>
  <c r="D23" i="17"/>
  <c r="D22" i="17"/>
  <c r="D21" i="17"/>
  <c r="D20" i="17"/>
  <c r="D19" i="17"/>
  <c r="D18" i="17"/>
  <c r="D16" i="17"/>
  <c r="D15" i="17"/>
  <c r="D13" i="17"/>
  <c r="D12" i="17"/>
  <c r="D11" i="17"/>
  <c r="D10" i="17"/>
  <c r="D9" i="17"/>
  <c r="D7" i="17"/>
  <c r="D6" i="17"/>
  <c r="D5" i="17"/>
  <c r="D4" i="17"/>
  <c r="D3" i="17"/>
  <c r="D2" i="17"/>
  <c r="C2" i="1"/>
  <c r="C3" i="1" s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AL6" i="75"/>
  <c r="AK7" i="75" s="1"/>
  <c r="AK6" i="75"/>
  <c r="AK10" i="75" s="1"/>
  <c r="AK5" i="75"/>
  <c r="AK14" i="75" s="1"/>
  <c r="AK22" i="75"/>
  <c r="AK38" i="75"/>
  <c r="AK54" i="75"/>
  <c r="AK70" i="75"/>
  <c r="AK86" i="75"/>
  <c r="AK73" i="75"/>
  <c r="AK57" i="75"/>
  <c r="AK41" i="75"/>
  <c r="AK25" i="75"/>
  <c r="AK9" i="75"/>
  <c r="AK72" i="75"/>
  <c r="AK56" i="75"/>
  <c r="AK40" i="75"/>
  <c r="AK24" i="75"/>
  <c r="AK8" i="75"/>
  <c r="AK75" i="75"/>
  <c r="AK59" i="75"/>
  <c r="AK43" i="75"/>
  <c r="AK27" i="75"/>
  <c r="G53" i="3"/>
  <c r="B51" i="3"/>
  <c r="C51" i="3"/>
  <c r="E82" i="22"/>
  <c r="E78" i="83"/>
  <c r="E78" i="84"/>
  <c r="E78" i="44"/>
  <c r="E78" i="40"/>
  <c r="E78" i="39"/>
  <c r="E78" i="24"/>
  <c r="E78" i="17"/>
  <c r="E78" i="61"/>
  <c r="E78" i="27"/>
  <c r="E78" i="19"/>
  <c r="E71" i="61"/>
  <c r="E71" i="84"/>
  <c r="E71" i="44"/>
  <c r="E71" i="27"/>
  <c r="E71" i="19"/>
  <c r="E71" i="17"/>
  <c r="E71" i="83"/>
  <c r="E71" i="40"/>
  <c r="E71" i="39"/>
  <c r="E71" i="24"/>
  <c r="E71" i="22"/>
  <c r="E79" i="61"/>
  <c r="E79" i="44"/>
  <c r="E79" i="84"/>
  <c r="E79" i="83"/>
  <c r="E79" i="27"/>
  <c r="E79" i="19"/>
  <c r="E79" i="40"/>
  <c r="E79" i="39"/>
  <c r="E79" i="24"/>
  <c r="E79" i="17"/>
  <c r="E79" i="22"/>
  <c r="E51" i="84"/>
  <c r="E51" i="61"/>
  <c r="E51" i="44"/>
  <c r="E51" i="83"/>
  <c r="E51" i="27"/>
  <c r="E51" i="19"/>
  <c r="E51" i="40"/>
  <c r="E51" i="39"/>
  <c r="E51" i="24"/>
  <c r="E51" i="17"/>
  <c r="E51" i="22"/>
  <c r="E59" i="61"/>
  <c r="E59" i="44"/>
  <c r="E59" i="84"/>
  <c r="E59" i="27"/>
  <c r="E59" i="19"/>
  <c r="E59" i="17"/>
  <c r="E59" i="40"/>
  <c r="E59" i="39"/>
  <c r="E59" i="24"/>
  <c r="E59" i="22"/>
  <c r="E76" i="83"/>
  <c r="E76" i="84"/>
  <c r="E76" i="61"/>
  <c r="E76" i="44"/>
  <c r="E76" i="40"/>
  <c r="E76" i="39"/>
  <c r="E76" i="24"/>
  <c r="E76" i="27"/>
  <c r="E76" i="19"/>
  <c r="E76" i="17"/>
  <c r="E81" i="61"/>
  <c r="E81" i="44"/>
  <c r="E81" i="84"/>
  <c r="E81" i="83"/>
  <c r="E81" i="27"/>
  <c r="E81" i="19"/>
  <c r="E81" i="17"/>
  <c r="E81" i="40"/>
  <c r="E81" i="39"/>
  <c r="E81" i="24"/>
  <c r="E81" i="22"/>
  <c r="E80" i="83"/>
  <c r="E80" i="84"/>
  <c r="E80" i="61"/>
  <c r="E80" i="40"/>
  <c r="E80" i="39"/>
  <c r="E80" i="24"/>
  <c r="E80" i="44"/>
  <c r="E80" i="27"/>
  <c r="E80" i="19"/>
  <c r="E80" i="17"/>
  <c r="E89" i="61"/>
  <c r="E89" i="44"/>
  <c r="E89" i="84"/>
  <c r="E89" i="27"/>
  <c r="E89" i="19"/>
  <c r="E89" i="17"/>
  <c r="E89" i="40"/>
  <c r="E89" i="39"/>
  <c r="E89" i="24"/>
  <c r="E89" i="83"/>
  <c r="E89" i="22"/>
  <c r="E82" i="83"/>
  <c r="E82" i="84"/>
  <c r="E82" i="44"/>
  <c r="E82" i="40"/>
  <c r="E82" i="39"/>
  <c r="E82" i="24"/>
  <c r="E82" i="27"/>
  <c r="E82" i="19"/>
  <c r="E82" i="17"/>
  <c r="E87" i="61"/>
  <c r="E87" i="44"/>
  <c r="E87" i="84"/>
  <c r="E87" i="83"/>
  <c r="E87" i="27"/>
  <c r="E87" i="19"/>
  <c r="E87" i="17"/>
  <c r="E87" i="40"/>
  <c r="E87" i="39"/>
  <c r="E87" i="24"/>
  <c r="E87" i="22"/>
  <c r="G41" i="3"/>
  <c r="H53" i="3"/>
  <c r="E89" i="58"/>
  <c r="E87" i="58"/>
  <c r="E81" i="58"/>
  <c r="E79" i="58"/>
  <c r="E71" i="58"/>
  <c r="E59" i="58"/>
  <c r="E76" i="22"/>
  <c r="E59" i="83"/>
  <c r="O2" i="29"/>
  <c r="E47" i="84"/>
  <c r="E47" i="61"/>
  <c r="E47" i="44"/>
  <c r="E47" i="83"/>
  <c r="E47" i="27"/>
  <c r="E47" i="19"/>
  <c r="E47" i="40"/>
  <c r="E47" i="39"/>
  <c r="E47" i="24"/>
  <c r="E47" i="17"/>
  <c r="E47" i="22"/>
  <c r="E49" i="84"/>
  <c r="E49" i="61"/>
  <c r="E49" i="44"/>
  <c r="E49" i="27"/>
  <c r="E49" i="19"/>
  <c r="E49" i="83"/>
  <c r="E49" i="40"/>
  <c r="E49" i="39"/>
  <c r="E49" i="24"/>
  <c r="E49" i="17"/>
  <c r="E49" i="22"/>
  <c r="E75" i="61"/>
  <c r="E75" i="84"/>
  <c r="E75" i="44"/>
  <c r="E75" i="27"/>
  <c r="E75" i="19"/>
  <c r="E75" i="17"/>
  <c r="E75" i="40"/>
  <c r="E75" i="39"/>
  <c r="E75" i="24"/>
  <c r="E75" i="22"/>
  <c r="E55" i="61"/>
  <c r="E55" i="44"/>
  <c r="E55" i="84"/>
  <c r="E55" i="27"/>
  <c r="E55" i="19"/>
  <c r="E55" i="17"/>
  <c r="E55" i="83"/>
  <c r="E55" i="40"/>
  <c r="E55" i="39"/>
  <c r="E55" i="24"/>
  <c r="E55" i="22"/>
  <c r="E73" i="61"/>
  <c r="E73" i="84"/>
  <c r="E73" i="44"/>
  <c r="E73" i="83"/>
  <c r="E73" i="27"/>
  <c r="E73" i="19"/>
  <c r="E73" i="17"/>
  <c r="E73" i="40"/>
  <c r="E73" i="39"/>
  <c r="E73" i="24"/>
  <c r="E73" i="22"/>
  <c r="E54" i="83"/>
  <c r="E54" i="84"/>
  <c r="E54" i="44"/>
  <c r="E54" i="61"/>
  <c r="E54" i="40"/>
  <c r="E54" i="39"/>
  <c r="E54" i="24"/>
  <c r="E54" i="17"/>
  <c r="E54" i="27"/>
  <c r="E54" i="19"/>
  <c r="E54" i="58"/>
  <c r="E48" i="83"/>
  <c r="E48" i="44"/>
  <c r="E48" i="61"/>
  <c r="E48" i="40"/>
  <c r="E48" i="39"/>
  <c r="E48" i="24"/>
  <c r="E48" i="17"/>
  <c r="E48" i="84"/>
  <c r="E48" i="27"/>
  <c r="E48" i="19"/>
  <c r="E48" i="58"/>
  <c r="E53" i="61"/>
  <c r="E53" i="44"/>
  <c r="E53" i="84"/>
  <c r="E53" i="83"/>
  <c r="E53" i="27"/>
  <c r="E53" i="19"/>
  <c r="E53" i="40"/>
  <c r="E53" i="39"/>
  <c r="E53" i="24"/>
  <c r="E53" i="17"/>
  <c r="E53" i="22"/>
  <c r="E85" i="61"/>
  <c r="E85" i="44"/>
  <c r="E85" i="84"/>
  <c r="E85" i="83"/>
  <c r="E85" i="27"/>
  <c r="E85" i="19"/>
  <c r="E85" i="17"/>
  <c r="E85" i="40"/>
  <c r="E85" i="39"/>
  <c r="E85" i="24"/>
  <c r="E85" i="22"/>
  <c r="E83" i="61"/>
  <c r="E83" i="44"/>
  <c r="E83" i="84"/>
  <c r="E83" i="27"/>
  <c r="E83" i="19"/>
  <c r="E83" i="17"/>
  <c r="E83" i="40"/>
  <c r="E83" i="39"/>
  <c r="E83" i="24"/>
  <c r="E83" i="83"/>
  <c r="E83" i="22"/>
  <c r="D51" i="3"/>
  <c r="E82" i="58"/>
  <c r="E80" i="58"/>
  <c r="E78" i="58"/>
  <c r="E76" i="58"/>
  <c r="E47" i="58"/>
  <c r="E80" i="22"/>
  <c r="E54" i="22"/>
  <c r="I41" i="3"/>
  <c r="E77" i="22"/>
  <c r="E67" i="22"/>
  <c r="E65" i="22"/>
  <c r="E63" i="22"/>
  <c r="E88" i="44"/>
  <c r="E74" i="61"/>
  <c r="E67" i="83"/>
  <c r="E56" i="83"/>
  <c r="E56" i="84"/>
  <c r="E56" i="44"/>
  <c r="E56" i="61"/>
  <c r="E57" i="61"/>
  <c r="E57" i="44"/>
  <c r="E57" i="84"/>
  <c r="E57" i="83"/>
  <c r="E61" i="61"/>
  <c r="E61" i="44"/>
  <c r="E61" i="84"/>
  <c r="E61" i="83"/>
  <c r="E64" i="83"/>
  <c r="E64" i="84"/>
  <c r="E64" i="44"/>
  <c r="E64" i="61"/>
  <c r="E58" i="83"/>
  <c r="E58" i="84"/>
  <c r="E58" i="44"/>
  <c r="E50" i="83"/>
  <c r="E50" i="44"/>
  <c r="E50" i="84"/>
  <c r="E70" i="83"/>
  <c r="E70" i="84"/>
  <c r="E70" i="44"/>
  <c r="E68" i="83"/>
  <c r="E68" i="84"/>
  <c r="E68" i="44"/>
  <c r="E68" i="61"/>
  <c r="E72" i="83"/>
  <c r="E72" i="84"/>
  <c r="E72" i="61"/>
  <c r="E72" i="44"/>
  <c r="E90" i="83"/>
  <c r="E90" i="84"/>
  <c r="E90" i="44"/>
  <c r="E91" i="61"/>
  <c r="E91" i="44"/>
  <c r="E91" i="84"/>
  <c r="E91" i="83"/>
  <c r="E90" i="17"/>
  <c r="E88" i="17"/>
  <c r="E84" i="17"/>
  <c r="E74" i="17"/>
  <c r="E72" i="17"/>
  <c r="E70" i="17"/>
  <c r="E68" i="17"/>
  <c r="E66" i="17"/>
  <c r="E64" i="17"/>
  <c r="E62" i="17"/>
  <c r="E60" i="17"/>
  <c r="E58" i="17"/>
  <c r="E56" i="17"/>
  <c r="E50" i="19"/>
  <c r="E56" i="19"/>
  <c r="E58" i="19"/>
  <c r="E60" i="19"/>
  <c r="E62" i="19"/>
  <c r="E64" i="19"/>
  <c r="E66" i="19"/>
  <c r="E68" i="19"/>
  <c r="E70" i="19"/>
  <c r="E72" i="19"/>
  <c r="E74" i="19"/>
  <c r="E84" i="19"/>
  <c r="E88" i="19"/>
  <c r="E90" i="19"/>
  <c r="E17" i="19"/>
  <c r="E50" i="27"/>
  <c r="E56" i="27"/>
  <c r="E58" i="27"/>
  <c r="E62" i="27"/>
  <c r="E64" i="27"/>
  <c r="E68" i="27"/>
  <c r="E70" i="27"/>
  <c r="E72" i="27"/>
  <c r="E90" i="27"/>
  <c r="E57" i="24"/>
  <c r="E61" i="24"/>
  <c r="E63" i="24"/>
  <c r="E65" i="24"/>
  <c r="E67" i="24"/>
  <c r="E77" i="24"/>
  <c r="E91" i="24"/>
  <c r="E57" i="39"/>
  <c r="E61" i="39"/>
  <c r="E63" i="39"/>
  <c r="E65" i="39"/>
  <c r="E67" i="39"/>
  <c r="E77" i="39"/>
  <c r="E91" i="39"/>
  <c r="BP2" i="18"/>
  <c r="D5" i="3" s="1"/>
  <c r="D19" i="3" s="1"/>
  <c r="E57" i="40"/>
  <c r="E61" i="40"/>
  <c r="E91" i="40"/>
  <c r="E50" i="61"/>
  <c r="E60" i="83"/>
  <c r="E60" i="84"/>
  <c r="E60" i="44"/>
  <c r="E60" i="61"/>
  <c r="E65" i="61"/>
  <c r="E65" i="44"/>
  <c r="E65" i="84"/>
  <c r="E65" i="83"/>
  <c r="E63" i="61"/>
  <c r="E63" i="44"/>
  <c r="E63" i="84"/>
  <c r="E62" i="83"/>
  <c r="E62" i="84"/>
  <c r="E62" i="44"/>
  <c r="E66" i="83"/>
  <c r="E66" i="84"/>
  <c r="E66" i="44"/>
  <c r="E67" i="61"/>
  <c r="E67" i="44"/>
  <c r="E67" i="84"/>
  <c r="E77" i="61"/>
  <c r="E77" i="84"/>
  <c r="E77" i="83"/>
  <c r="E77" i="44"/>
  <c r="E74" i="83"/>
  <c r="E74" i="84"/>
  <c r="E74" i="44"/>
  <c r="E84" i="83"/>
  <c r="E84" i="84"/>
  <c r="E84" i="61"/>
  <c r="E88" i="83"/>
  <c r="E88" i="84"/>
  <c r="E88" i="61"/>
  <c r="E50" i="17"/>
  <c r="E91" i="17"/>
  <c r="E67" i="17"/>
  <c r="E65" i="17"/>
  <c r="E63" i="17"/>
  <c r="E61" i="17"/>
  <c r="E57" i="17"/>
  <c r="E57" i="19"/>
  <c r="E61" i="19"/>
  <c r="E63" i="19"/>
  <c r="E65" i="19"/>
  <c r="E67" i="19"/>
  <c r="E77" i="19"/>
  <c r="E91" i="19"/>
  <c r="E57" i="27"/>
  <c r="E61" i="27"/>
  <c r="E63" i="27"/>
  <c r="E65" i="27"/>
  <c r="E67" i="27"/>
  <c r="E77" i="27"/>
  <c r="E91" i="27"/>
  <c r="E50" i="24"/>
  <c r="E56" i="24"/>
  <c r="E58" i="24"/>
  <c r="E60" i="24"/>
  <c r="E62" i="24"/>
  <c r="E64" i="24"/>
  <c r="E66" i="24"/>
  <c r="E68" i="24"/>
  <c r="E70" i="24"/>
  <c r="E72" i="24"/>
  <c r="E74" i="24"/>
  <c r="E84" i="24"/>
  <c r="E88" i="24"/>
  <c r="E90" i="24"/>
  <c r="E50" i="39"/>
  <c r="E56" i="39"/>
  <c r="E58" i="39"/>
  <c r="E60" i="39"/>
  <c r="E62" i="39"/>
  <c r="E64" i="39"/>
  <c r="E66" i="39"/>
  <c r="E68" i="39"/>
  <c r="E70" i="39"/>
  <c r="E72" i="39"/>
  <c r="E74" i="39"/>
  <c r="E84" i="39"/>
  <c r="E88" i="39"/>
  <c r="E90" i="39"/>
  <c r="E50" i="40"/>
  <c r="E56" i="40"/>
  <c r="E58" i="40"/>
  <c r="E60" i="40"/>
  <c r="E62" i="40"/>
  <c r="E64" i="40"/>
  <c r="E66" i="40"/>
  <c r="E68" i="40"/>
  <c r="E70" i="40"/>
  <c r="E72" i="40"/>
  <c r="E74" i="40"/>
  <c r="E84" i="40"/>
  <c r="E88" i="40"/>
  <c r="E90" i="40"/>
  <c r="E70" i="61"/>
  <c r="E63" i="83"/>
  <c r="E69" i="61"/>
  <c r="E69" i="44"/>
  <c r="E69" i="84"/>
  <c r="E69" i="83"/>
  <c r="AJ47" i="85"/>
  <c r="AJ49" i="85"/>
  <c r="AJ51" i="85"/>
  <c r="AJ53" i="85"/>
  <c r="AJ55" i="85"/>
  <c r="AJ57" i="85"/>
  <c r="AJ59" i="85"/>
  <c r="AJ61" i="85"/>
  <c r="AJ63" i="85"/>
  <c r="AJ65" i="85"/>
  <c r="AJ67" i="85"/>
  <c r="AJ69" i="85"/>
  <c r="AJ71" i="85"/>
  <c r="AJ73" i="85"/>
  <c r="AJ75" i="85"/>
  <c r="AJ77" i="85"/>
  <c r="AJ79" i="85"/>
  <c r="AJ81" i="85"/>
  <c r="AJ83" i="85"/>
  <c r="AJ85" i="85"/>
  <c r="AJ87" i="85"/>
  <c r="AJ89" i="85"/>
  <c r="AJ91" i="85"/>
  <c r="H4" i="63"/>
  <c r="G4" i="64" s="1"/>
  <c r="J8" i="63"/>
  <c r="H12" i="63"/>
  <c r="G12" i="64"/>
  <c r="L28" i="63"/>
  <c r="G36" i="64"/>
  <c r="I40" i="63"/>
  <c r="G42" i="64"/>
  <c r="Q46" i="29"/>
  <c r="O82" i="29"/>
  <c r="I2" i="31"/>
  <c r="J2" i="63"/>
  <c r="I2" i="64"/>
  <c r="J3" i="31"/>
  <c r="K3" i="63"/>
  <c r="K3" i="64" s="1"/>
  <c r="H5" i="31"/>
  <c r="I5" i="63"/>
  <c r="L5" i="31"/>
  <c r="M5" i="63"/>
  <c r="I6" i="31"/>
  <c r="J6" i="63"/>
  <c r="I6" i="64"/>
  <c r="J9" i="31"/>
  <c r="K9" i="63"/>
  <c r="J11" i="31"/>
  <c r="K11" i="63"/>
  <c r="K11" i="64" s="1"/>
  <c r="G13" i="31"/>
  <c r="H13" i="63"/>
  <c r="G13" i="64"/>
  <c r="K13" i="31"/>
  <c r="L13" i="63"/>
  <c r="L14" i="31"/>
  <c r="M14" i="63"/>
  <c r="I15" i="31"/>
  <c r="J15" i="63"/>
  <c r="J16" i="31"/>
  <c r="K16" i="63"/>
  <c r="K16" i="64" s="1"/>
  <c r="I17" i="31"/>
  <c r="J17" i="63"/>
  <c r="I17" i="64"/>
  <c r="I20" i="31"/>
  <c r="J20" i="63"/>
  <c r="J20" i="64" s="1"/>
  <c r="I21" i="31"/>
  <c r="J21" i="63"/>
  <c r="I21" i="64"/>
  <c r="J22" i="31"/>
  <c r="K22" i="63"/>
  <c r="K22" i="64" s="1"/>
  <c r="K23" i="31"/>
  <c r="L23" i="63"/>
  <c r="G24" i="31"/>
  <c r="H24" i="63"/>
  <c r="G24" i="64"/>
  <c r="L24" i="31"/>
  <c r="M24" i="63"/>
  <c r="L24" i="64" s="1"/>
  <c r="I25" i="31"/>
  <c r="J25" i="63"/>
  <c r="J25" i="64"/>
  <c r="J27" i="31"/>
  <c r="K27" i="63"/>
  <c r="K27" i="64" s="1"/>
  <c r="H29" i="31"/>
  <c r="I29" i="63"/>
  <c r="L29" i="31"/>
  <c r="M29" i="63"/>
  <c r="I30" i="31"/>
  <c r="J30" i="63"/>
  <c r="I30" i="64"/>
  <c r="I31" i="31"/>
  <c r="J31" i="63"/>
  <c r="J32" i="31"/>
  <c r="K32" i="63"/>
  <c r="J32" i="64" s="1"/>
  <c r="G33" i="31"/>
  <c r="H33" i="63"/>
  <c r="G33" i="64"/>
  <c r="K33" i="31"/>
  <c r="L33" i="63"/>
  <c r="L34" i="31"/>
  <c r="M34" i="63"/>
  <c r="I35" i="31"/>
  <c r="J35" i="63"/>
  <c r="J37" i="31"/>
  <c r="K37" i="63"/>
  <c r="J38" i="31"/>
  <c r="K38" i="63"/>
  <c r="J38" i="64" s="1"/>
  <c r="G39" i="31"/>
  <c r="H39" i="63"/>
  <c r="G39" i="64"/>
  <c r="K39" i="31"/>
  <c r="L39" i="63"/>
  <c r="L40" i="31"/>
  <c r="M40" i="63"/>
  <c r="H42" i="31"/>
  <c r="I42" i="63"/>
  <c r="H42" i="64" s="1"/>
  <c r="H43" i="31"/>
  <c r="I43" i="63"/>
  <c r="H44" i="31"/>
  <c r="I44" i="63"/>
  <c r="H44" i="64"/>
  <c r="L44" i="31"/>
  <c r="M44" i="63"/>
  <c r="L44" i="64" s="1"/>
  <c r="I45" i="31"/>
  <c r="J45" i="63"/>
  <c r="J45" i="64"/>
  <c r="I46" i="31"/>
  <c r="J46" i="63"/>
  <c r="I46" i="64" s="1"/>
  <c r="I47" i="31"/>
  <c r="J47" i="63"/>
  <c r="J48" i="31"/>
  <c r="K48" i="63"/>
  <c r="G49" i="31"/>
  <c r="G49" i="63"/>
  <c r="J49" i="31"/>
  <c r="K49" i="63"/>
  <c r="G50" i="31"/>
  <c r="H50" i="63"/>
  <c r="G50" i="64" s="1"/>
  <c r="K50" i="31"/>
  <c r="L50" i="63"/>
  <c r="L50" i="64" s="1"/>
  <c r="K50" i="64"/>
  <c r="L51" i="31"/>
  <c r="M51" i="63"/>
  <c r="H52" i="31"/>
  <c r="I52" i="63"/>
  <c r="L52" i="31"/>
  <c r="M52" i="63"/>
  <c r="H53" i="31"/>
  <c r="I53" i="63"/>
  <c r="L53" i="31"/>
  <c r="M53" i="63"/>
  <c r="H54" i="31"/>
  <c r="I54" i="63"/>
  <c r="L54" i="31"/>
  <c r="M54" i="63"/>
  <c r="H55" i="31"/>
  <c r="I55" i="63"/>
  <c r="L55" i="31"/>
  <c r="M55" i="63"/>
  <c r="I56" i="31"/>
  <c r="J56" i="63"/>
  <c r="G57" i="31"/>
  <c r="H57" i="63"/>
  <c r="G57" i="64"/>
  <c r="K57" i="31"/>
  <c r="L57" i="63"/>
  <c r="H58" i="31"/>
  <c r="I58" i="63"/>
  <c r="L58" i="31"/>
  <c r="M58" i="63"/>
  <c r="I59" i="31"/>
  <c r="J59" i="63"/>
  <c r="I59" i="64" s="1"/>
  <c r="J60" i="31"/>
  <c r="K60" i="63"/>
  <c r="J61" i="31"/>
  <c r="K61" i="63"/>
  <c r="G62" i="31"/>
  <c r="H62" i="63"/>
  <c r="G62" i="64"/>
  <c r="K62" i="31"/>
  <c r="L62" i="63"/>
  <c r="H63" i="31"/>
  <c r="I63" i="63"/>
  <c r="L63" i="31"/>
  <c r="M63" i="63"/>
  <c r="I64" i="31"/>
  <c r="J64" i="63"/>
  <c r="J65" i="31"/>
  <c r="K65" i="63"/>
  <c r="J65" i="64" s="1"/>
  <c r="G66" i="31"/>
  <c r="H66" i="63"/>
  <c r="G66" i="64"/>
  <c r="K66" i="31"/>
  <c r="L66" i="63"/>
  <c r="H67" i="31"/>
  <c r="I67" i="63"/>
  <c r="L67" i="31"/>
  <c r="M67" i="63"/>
  <c r="I68" i="31"/>
  <c r="J68" i="63"/>
  <c r="J69" i="31"/>
  <c r="K69" i="63"/>
  <c r="G70" i="31"/>
  <c r="H70" i="63"/>
  <c r="G70" i="64" s="1"/>
  <c r="K70" i="31"/>
  <c r="L70" i="63"/>
  <c r="H71" i="31"/>
  <c r="I71" i="63"/>
  <c r="L71" i="31"/>
  <c r="M71" i="63"/>
  <c r="H72" i="31"/>
  <c r="I72" i="63"/>
  <c r="L72" i="31"/>
  <c r="M72" i="63"/>
  <c r="H73" i="31"/>
  <c r="I73" i="63"/>
  <c r="L73" i="31"/>
  <c r="M73" i="63"/>
  <c r="I74" i="31"/>
  <c r="J74" i="63"/>
  <c r="H75" i="31"/>
  <c r="I75" i="63"/>
  <c r="L75" i="31"/>
  <c r="M75" i="63"/>
  <c r="I76" i="31"/>
  <c r="J76" i="63"/>
  <c r="J77" i="31"/>
  <c r="K77" i="63"/>
  <c r="G78" i="31"/>
  <c r="H78" i="63"/>
  <c r="G78" i="64"/>
  <c r="K78" i="31"/>
  <c r="L78" i="63"/>
  <c r="G79" i="31"/>
  <c r="H79" i="63"/>
  <c r="G79" i="64" s="1"/>
  <c r="K79" i="31"/>
  <c r="L79" i="63"/>
  <c r="H81" i="31"/>
  <c r="I81" i="63"/>
  <c r="L81" i="31"/>
  <c r="M81" i="63"/>
  <c r="H82" i="31"/>
  <c r="O82" i="31" s="1"/>
  <c r="I82" i="63"/>
  <c r="I82" i="64" s="1"/>
  <c r="L82" i="31"/>
  <c r="M82" i="63"/>
  <c r="H83" i="31"/>
  <c r="I83" i="63"/>
  <c r="L83" i="31"/>
  <c r="M83" i="63"/>
  <c r="I84" i="31"/>
  <c r="J84" i="63"/>
  <c r="I85" i="31"/>
  <c r="J85" i="63"/>
  <c r="J86" i="31"/>
  <c r="K86" i="63"/>
  <c r="J86" i="64"/>
  <c r="G87" i="31"/>
  <c r="H87" i="63"/>
  <c r="G87" i="64" s="1"/>
  <c r="K87" i="31"/>
  <c r="L87" i="63"/>
  <c r="H88" i="31"/>
  <c r="I88" i="63"/>
  <c r="L88" i="31"/>
  <c r="M88" i="63"/>
  <c r="I89" i="31"/>
  <c r="J89" i="63"/>
  <c r="I90" i="31"/>
  <c r="J90" i="63"/>
  <c r="G16" i="64"/>
  <c r="K17" i="64"/>
  <c r="K26" i="63"/>
  <c r="L27" i="64"/>
  <c r="K32" i="64"/>
  <c r="J36" i="63"/>
  <c r="M43" i="63"/>
  <c r="K48" i="64"/>
  <c r="I51" i="63"/>
  <c r="G49" i="64"/>
  <c r="G65" i="64"/>
  <c r="K77" i="64"/>
  <c r="G86" i="64"/>
  <c r="L4" i="63"/>
  <c r="L12" i="63"/>
  <c r="G19" i="64"/>
  <c r="J21" i="64"/>
  <c r="L22" i="64"/>
  <c r="H28" i="63"/>
  <c r="G28" i="64" s="1"/>
  <c r="J30" i="64"/>
  <c r="I34" i="63"/>
  <c r="G44" i="64"/>
  <c r="J46" i="64"/>
  <c r="L47" i="64"/>
  <c r="H50" i="64"/>
  <c r="G45" i="64"/>
  <c r="K45" i="64"/>
  <c r="J2" i="64"/>
  <c r="L3" i="64"/>
  <c r="G8" i="64"/>
  <c r="K10" i="63"/>
  <c r="L11" i="64"/>
  <c r="I14" i="63"/>
  <c r="J19" i="63"/>
  <c r="H23" i="63"/>
  <c r="G23" i="64"/>
  <c r="G32" i="64"/>
  <c r="L35" i="64"/>
  <c r="I44" i="64"/>
  <c r="G48" i="64"/>
  <c r="I55" i="64"/>
  <c r="O46" i="29"/>
  <c r="G52" i="31"/>
  <c r="H52" i="63"/>
  <c r="G52" i="64"/>
  <c r="K52" i="31"/>
  <c r="L52" i="63"/>
  <c r="K52" i="64" s="1"/>
  <c r="G53" i="31"/>
  <c r="H53" i="63"/>
  <c r="G53" i="64"/>
  <c r="K53" i="31"/>
  <c r="L53" i="63"/>
  <c r="K53" i="64" s="1"/>
  <c r="K54" i="31"/>
  <c r="L54" i="63"/>
  <c r="H56" i="31"/>
  <c r="I56" i="63"/>
  <c r="J57" i="31"/>
  <c r="K57" i="63"/>
  <c r="G58" i="31"/>
  <c r="H58" i="63"/>
  <c r="G58" i="64"/>
  <c r="K58" i="31"/>
  <c r="L58" i="63"/>
  <c r="L59" i="31"/>
  <c r="M59" i="63"/>
  <c r="I60" i="31"/>
  <c r="J60" i="63"/>
  <c r="J62" i="31"/>
  <c r="K62" i="63"/>
  <c r="G63" i="31"/>
  <c r="H63" i="63"/>
  <c r="G63" i="64" s="1"/>
  <c r="K63" i="31"/>
  <c r="L63" i="63"/>
  <c r="H64" i="31"/>
  <c r="I64" i="63"/>
  <c r="J66" i="31"/>
  <c r="K66" i="63"/>
  <c r="G67" i="31"/>
  <c r="H67" i="63"/>
  <c r="G67" i="64"/>
  <c r="K67" i="31"/>
  <c r="L67" i="63"/>
  <c r="K67" i="64" s="1"/>
  <c r="H68" i="31"/>
  <c r="I68" i="63"/>
  <c r="J70" i="31"/>
  <c r="K70" i="63"/>
  <c r="G71" i="31"/>
  <c r="H71" i="63"/>
  <c r="G71" i="64"/>
  <c r="K71" i="31"/>
  <c r="L71" i="63"/>
  <c r="K71" i="64" s="1"/>
  <c r="G72" i="31"/>
  <c r="H72" i="63"/>
  <c r="G72" i="64"/>
  <c r="K72" i="31"/>
  <c r="L72" i="63"/>
  <c r="H74" i="31"/>
  <c r="I74" i="63"/>
  <c r="G75" i="31"/>
  <c r="H75" i="63"/>
  <c r="G75" i="64" s="1"/>
  <c r="K75" i="31"/>
  <c r="L75" i="63"/>
  <c r="K75" i="64"/>
  <c r="H76" i="31"/>
  <c r="I76" i="63"/>
  <c r="J78" i="31"/>
  <c r="K78" i="63"/>
  <c r="G81" i="31"/>
  <c r="H81" i="63"/>
  <c r="G81" i="64" s="1"/>
  <c r="K81" i="31"/>
  <c r="L81" i="63"/>
  <c r="G83" i="31"/>
  <c r="H83" i="63"/>
  <c r="G83" i="64"/>
  <c r="K83" i="31"/>
  <c r="L83" i="63"/>
  <c r="L84" i="31"/>
  <c r="M84" i="63"/>
  <c r="H85" i="31"/>
  <c r="I85" i="63"/>
  <c r="J87" i="31"/>
  <c r="K87" i="63"/>
  <c r="G88" i="31"/>
  <c r="H88" i="63"/>
  <c r="G88" i="64" s="1"/>
  <c r="K88" i="31"/>
  <c r="L88" i="63"/>
  <c r="K88" i="64"/>
  <c r="H89" i="31"/>
  <c r="I89" i="63"/>
  <c r="H90" i="31"/>
  <c r="I90" i="63"/>
  <c r="H90" i="64" s="1"/>
  <c r="L90" i="31"/>
  <c r="M90" i="63"/>
  <c r="M2" i="63"/>
  <c r="J3" i="63"/>
  <c r="I3" i="64"/>
  <c r="M6" i="63"/>
  <c r="J11" i="63"/>
  <c r="I11" i="64" s="1"/>
  <c r="K13" i="63"/>
  <c r="J13" i="64" s="1"/>
  <c r="I20" i="63"/>
  <c r="H20" i="64" s="1"/>
  <c r="M21" i="63"/>
  <c r="J22" i="63"/>
  <c r="I22" i="64"/>
  <c r="I25" i="63"/>
  <c r="H25" i="64"/>
  <c r="J27" i="63"/>
  <c r="I27" i="64"/>
  <c r="M30" i="63"/>
  <c r="K33" i="63"/>
  <c r="J33" i="64" s="1"/>
  <c r="K39" i="63"/>
  <c r="J39" i="64" s="1"/>
  <c r="L42" i="63"/>
  <c r="H43" i="63"/>
  <c r="G43" i="64"/>
  <c r="L43" i="63"/>
  <c r="K43" i="64"/>
  <c r="I45" i="63"/>
  <c r="H45" i="64"/>
  <c r="M46" i="63"/>
  <c r="H51" i="63"/>
  <c r="G51" i="64" s="1"/>
  <c r="H54" i="63"/>
  <c r="G54" i="64" s="1"/>
  <c r="H55" i="63"/>
  <c r="G55" i="64" s="1"/>
  <c r="J61" i="63"/>
  <c r="M68" i="63"/>
  <c r="L73" i="63"/>
  <c r="M89" i="63"/>
  <c r="K17" i="66"/>
  <c r="L27" i="66"/>
  <c r="L61" i="66"/>
  <c r="G10" i="37"/>
  <c r="I15" i="37"/>
  <c r="G22" i="37"/>
  <c r="G77" i="37"/>
  <c r="K79" i="37"/>
  <c r="G86" i="37"/>
  <c r="G7" i="37"/>
  <c r="G7" i="65"/>
  <c r="L10" i="66"/>
  <c r="G22" i="66"/>
  <c r="G31" i="66"/>
  <c r="G65" i="66"/>
  <c r="K61" i="64"/>
  <c r="G69" i="64"/>
  <c r="H79" i="64"/>
  <c r="L41" i="69"/>
  <c r="M36" i="69"/>
  <c r="Q2" i="29"/>
  <c r="O16" i="29"/>
  <c r="Q82" i="29"/>
  <c r="S82" i="29"/>
  <c r="F7" i="30" s="1"/>
  <c r="J2" i="31"/>
  <c r="G3" i="31"/>
  <c r="K3" i="31"/>
  <c r="H4" i="31"/>
  <c r="L4" i="31"/>
  <c r="I5" i="31"/>
  <c r="J6" i="31"/>
  <c r="J8" i="31"/>
  <c r="G9" i="31"/>
  <c r="K9" i="31"/>
  <c r="G10" i="31"/>
  <c r="K10" i="31"/>
  <c r="G11" i="31"/>
  <c r="K11" i="31"/>
  <c r="H12" i="31"/>
  <c r="L12" i="31"/>
  <c r="H13" i="31"/>
  <c r="L13" i="31"/>
  <c r="I14" i="31"/>
  <c r="J15" i="31"/>
  <c r="G16" i="31"/>
  <c r="K16" i="31"/>
  <c r="J17" i="31"/>
  <c r="J19" i="31"/>
  <c r="J20" i="31"/>
  <c r="J21" i="31"/>
  <c r="G22" i="31"/>
  <c r="K22" i="31"/>
  <c r="H23" i="31"/>
  <c r="H24" i="31"/>
  <c r="J25" i="31"/>
  <c r="G26" i="31"/>
  <c r="K26" i="31"/>
  <c r="G27" i="31"/>
  <c r="K27" i="31"/>
  <c r="H28" i="31"/>
  <c r="L28" i="31"/>
  <c r="I29" i="31"/>
  <c r="J30" i="31"/>
  <c r="J31" i="31"/>
  <c r="G32" i="31"/>
  <c r="K32" i="31"/>
  <c r="H33" i="31"/>
  <c r="L33" i="31"/>
  <c r="I34" i="31"/>
  <c r="J35" i="31"/>
  <c r="J36" i="31"/>
  <c r="G37" i="31"/>
  <c r="K37" i="31"/>
  <c r="K38" i="31"/>
  <c r="H39" i="31"/>
  <c r="L39" i="31"/>
  <c r="I40" i="31"/>
  <c r="I42" i="31"/>
  <c r="I43" i="31"/>
  <c r="I44" i="31"/>
  <c r="J45" i="31"/>
  <c r="J46" i="31"/>
  <c r="J47" i="31"/>
  <c r="G48" i="31"/>
  <c r="K48" i="31"/>
  <c r="K49" i="31"/>
  <c r="H50" i="31"/>
  <c r="L50" i="31"/>
  <c r="I51" i="31"/>
  <c r="I52" i="31"/>
  <c r="J52" i="63"/>
  <c r="I52" i="64"/>
  <c r="I53" i="31"/>
  <c r="J53" i="63"/>
  <c r="I53" i="64" s="1"/>
  <c r="I54" i="31"/>
  <c r="J54" i="63"/>
  <c r="I54" i="64"/>
  <c r="I55" i="31"/>
  <c r="J56" i="31"/>
  <c r="K56" i="63"/>
  <c r="J56" i="64"/>
  <c r="H57" i="31"/>
  <c r="I57" i="63"/>
  <c r="H57" i="64" s="1"/>
  <c r="L57" i="31"/>
  <c r="M57" i="63"/>
  <c r="L57" i="64"/>
  <c r="I58" i="31"/>
  <c r="J58" i="63"/>
  <c r="I58" i="64" s="1"/>
  <c r="J59" i="31"/>
  <c r="G60" i="31"/>
  <c r="H60" i="63"/>
  <c r="G60" i="64" s="1"/>
  <c r="K60" i="31"/>
  <c r="L60" i="63"/>
  <c r="K60" i="64"/>
  <c r="G61" i="31"/>
  <c r="K61" i="31"/>
  <c r="H62" i="31"/>
  <c r="I62" i="63"/>
  <c r="H62" i="64" s="1"/>
  <c r="L62" i="31"/>
  <c r="M62" i="63"/>
  <c r="L62" i="64"/>
  <c r="I63" i="31"/>
  <c r="J63" i="63"/>
  <c r="I63" i="64" s="1"/>
  <c r="J64" i="31"/>
  <c r="K64" i="63"/>
  <c r="J64" i="64"/>
  <c r="G65" i="31"/>
  <c r="K65" i="31"/>
  <c r="H66" i="31"/>
  <c r="I66" i="63"/>
  <c r="H66" i="64" s="1"/>
  <c r="L66" i="31"/>
  <c r="M66" i="63"/>
  <c r="L66" i="64"/>
  <c r="I67" i="31"/>
  <c r="J67" i="63"/>
  <c r="I67" i="64" s="1"/>
  <c r="J68" i="31"/>
  <c r="K68" i="63"/>
  <c r="J68" i="64"/>
  <c r="G69" i="31"/>
  <c r="K69" i="31"/>
  <c r="H70" i="31"/>
  <c r="I70" i="63"/>
  <c r="H70" i="64" s="1"/>
  <c r="L70" i="31"/>
  <c r="M70" i="63"/>
  <c r="L70" i="64"/>
  <c r="I71" i="31"/>
  <c r="J71" i="63"/>
  <c r="I71" i="64" s="1"/>
  <c r="I72" i="31"/>
  <c r="J72" i="63"/>
  <c r="I72" i="64"/>
  <c r="I73" i="31"/>
  <c r="J74" i="31"/>
  <c r="K74" i="63"/>
  <c r="J74" i="64"/>
  <c r="I75" i="31"/>
  <c r="J75" i="63"/>
  <c r="I75" i="64" s="1"/>
  <c r="J76" i="31"/>
  <c r="K76" i="63"/>
  <c r="J76" i="64"/>
  <c r="G77" i="31"/>
  <c r="K77" i="31"/>
  <c r="H78" i="31"/>
  <c r="I78" i="63"/>
  <c r="H78" i="64" s="1"/>
  <c r="L78" i="31"/>
  <c r="M78" i="63"/>
  <c r="L78" i="64"/>
  <c r="H79" i="31"/>
  <c r="L79" i="31"/>
  <c r="M79" i="63"/>
  <c r="L79" i="64"/>
  <c r="I81" i="31"/>
  <c r="J81" i="63"/>
  <c r="I81" i="64" s="1"/>
  <c r="I82" i="31"/>
  <c r="I83" i="31"/>
  <c r="J83" i="63"/>
  <c r="I83" i="64"/>
  <c r="J84" i="31"/>
  <c r="J85" i="31"/>
  <c r="K85" i="63"/>
  <c r="J85" i="64"/>
  <c r="G86" i="31"/>
  <c r="K86" i="31"/>
  <c r="H87" i="31"/>
  <c r="I87" i="63"/>
  <c r="H87" i="64" s="1"/>
  <c r="L87" i="31"/>
  <c r="M87" i="63"/>
  <c r="L87" i="64"/>
  <c r="I88" i="31"/>
  <c r="J88" i="63"/>
  <c r="I88" i="64" s="1"/>
  <c r="J89" i="31"/>
  <c r="K89" i="63"/>
  <c r="J89" i="64"/>
  <c r="J90" i="31"/>
  <c r="K90" i="63"/>
  <c r="J90" i="64" s="1"/>
  <c r="M4" i="63"/>
  <c r="L4" i="64" s="1"/>
  <c r="H5" i="63"/>
  <c r="G5" i="64" s="1"/>
  <c r="J5" i="63"/>
  <c r="I5" i="64" s="1"/>
  <c r="L5" i="63"/>
  <c r="K5" i="64" s="1"/>
  <c r="M8" i="63"/>
  <c r="L8" i="64" s="1"/>
  <c r="H9" i="63"/>
  <c r="G9" i="64" s="1"/>
  <c r="J9" i="63"/>
  <c r="I9" i="64" s="1"/>
  <c r="L9" i="63"/>
  <c r="K9" i="64" s="1"/>
  <c r="M12" i="63"/>
  <c r="L12" i="64" s="1"/>
  <c r="I15" i="63"/>
  <c r="H15" i="64" s="1"/>
  <c r="K15" i="63"/>
  <c r="J15" i="64" s="1"/>
  <c r="M19" i="63"/>
  <c r="L19" i="64" s="1"/>
  <c r="I24" i="63"/>
  <c r="H24" i="64" s="1"/>
  <c r="M28" i="63"/>
  <c r="L28" i="64" s="1"/>
  <c r="H29" i="63"/>
  <c r="G29" i="64" s="1"/>
  <c r="J29" i="63"/>
  <c r="I29" i="64" s="1"/>
  <c r="L29" i="63"/>
  <c r="K29" i="64" s="1"/>
  <c r="I31" i="63"/>
  <c r="H31" i="64" s="1"/>
  <c r="K31" i="63"/>
  <c r="J31" i="64" s="1"/>
  <c r="I35" i="63"/>
  <c r="H35" i="64" s="1"/>
  <c r="K35" i="63"/>
  <c r="J35" i="64" s="1"/>
  <c r="M36" i="63"/>
  <c r="L36" i="64" s="1"/>
  <c r="Q36" i="64" s="1"/>
  <c r="H37" i="63"/>
  <c r="G37" i="64" s="1"/>
  <c r="J37" i="63"/>
  <c r="I37" i="64" s="1"/>
  <c r="L37" i="63"/>
  <c r="K37" i="64" s="1"/>
  <c r="I47" i="63"/>
  <c r="H47" i="64" s="1"/>
  <c r="K47" i="63"/>
  <c r="J47" i="64" s="1"/>
  <c r="J49" i="63"/>
  <c r="I49" i="64" s="1"/>
  <c r="L49" i="63"/>
  <c r="K49" i="64" s="1"/>
  <c r="L55" i="63"/>
  <c r="K59" i="63"/>
  <c r="J59" i="64"/>
  <c r="L65" i="63"/>
  <c r="K65" i="64"/>
  <c r="J69" i="63"/>
  <c r="H73" i="63"/>
  <c r="G73" i="64" s="1"/>
  <c r="H77" i="63"/>
  <c r="G77" i="64" s="1"/>
  <c r="K79" i="63"/>
  <c r="L86" i="63"/>
  <c r="K86" i="64"/>
  <c r="I2" i="23"/>
  <c r="I2" i="37"/>
  <c r="J3" i="23"/>
  <c r="J3" i="37"/>
  <c r="K3" i="65"/>
  <c r="G4" i="23"/>
  <c r="H4" i="65"/>
  <c r="G4" i="66" s="1"/>
  <c r="K4" i="23"/>
  <c r="L4" i="65"/>
  <c r="K4" i="66"/>
  <c r="H5" i="23"/>
  <c r="I5" i="65"/>
  <c r="H5" i="37"/>
  <c r="L5" i="23"/>
  <c r="L5" i="37"/>
  <c r="I6" i="23"/>
  <c r="I6" i="37"/>
  <c r="I8" i="23"/>
  <c r="I8" i="37"/>
  <c r="J8" i="65"/>
  <c r="J9" i="23"/>
  <c r="J9" i="37"/>
  <c r="J10" i="23"/>
  <c r="K10" i="65"/>
  <c r="J10" i="37"/>
  <c r="J11" i="23"/>
  <c r="K11" i="65"/>
  <c r="J11" i="37"/>
  <c r="G12" i="23"/>
  <c r="H12" i="65"/>
  <c r="G12" i="66"/>
  <c r="K12" i="23"/>
  <c r="L12" i="65"/>
  <c r="G13" i="23"/>
  <c r="H13" i="65"/>
  <c r="G13" i="66" s="1"/>
  <c r="G13" i="37"/>
  <c r="K13" i="23"/>
  <c r="L13" i="65"/>
  <c r="K13" i="66" s="1"/>
  <c r="K13" i="37"/>
  <c r="H14" i="23"/>
  <c r="I14" i="65"/>
  <c r="H14" i="37"/>
  <c r="L14" i="23"/>
  <c r="L14" i="37"/>
  <c r="J16" i="23"/>
  <c r="K16" i="65"/>
  <c r="J16" i="37"/>
  <c r="I17" i="23"/>
  <c r="J17" i="65"/>
  <c r="I17" i="66" s="1"/>
  <c r="I17" i="37"/>
  <c r="I19" i="23"/>
  <c r="J19" i="65"/>
  <c r="I20" i="23"/>
  <c r="J20" i="65"/>
  <c r="I20" i="66" s="1"/>
  <c r="I20" i="37"/>
  <c r="I21" i="23"/>
  <c r="J21" i="65"/>
  <c r="J22" i="23"/>
  <c r="K22" i="65"/>
  <c r="J22" i="66" s="1"/>
  <c r="J22" i="37"/>
  <c r="G23" i="23"/>
  <c r="G23" i="37"/>
  <c r="H23" i="65"/>
  <c r="G23" i="66"/>
  <c r="K23" i="23"/>
  <c r="K23" i="37"/>
  <c r="G24" i="23"/>
  <c r="G24" i="37"/>
  <c r="L24" i="23"/>
  <c r="M24" i="65"/>
  <c r="L24" i="66" s="1"/>
  <c r="L24" i="37"/>
  <c r="I25" i="23"/>
  <c r="J25" i="65"/>
  <c r="I25" i="37"/>
  <c r="J26" i="23"/>
  <c r="K26" i="65"/>
  <c r="J27" i="23"/>
  <c r="K27" i="65"/>
  <c r="J27" i="66" s="1"/>
  <c r="J27" i="37"/>
  <c r="G28" i="23"/>
  <c r="H28" i="65"/>
  <c r="G28" i="66" s="1"/>
  <c r="G28" i="37"/>
  <c r="K28" i="23"/>
  <c r="L28" i="65"/>
  <c r="K28" i="37"/>
  <c r="L29" i="23"/>
  <c r="M29" i="65"/>
  <c r="I30" i="23"/>
  <c r="J30" i="65"/>
  <c r="I30" i="37"/>
  <c r="I31" i="23"/>
  <c r="I31" i="37"/>
  <c r="J32" i="23"/>
  <c r="K32" i="65"/>
  <c r="G33" i="23"/>
  <c r="H33" i="65"/>
  <c r="G33" i="66" s="1"/>
  <c r="G33" i="37"/>
  <c r="K33" i="23"/>
  <c r="L33" i="65"/>
  <c r="K33" i="66" s="1"/>
  <c r="K33" i="37"/>
  <c r="H34" i="23"/>
  <c r="H34" i="37"/>
  <c r="I34" i="65"/>
  <c r="I34" i="66"/>
  <c r="L34" i="23"/>
  <c r="L34" i="37"/>
  <c r="I35" i="23"/>
  <c r="I35" i="37"/>
  <c r="I36" i="23"/>
  <c r="J36" i="65"/>
  <c r="I36" i="37"/>
  <c r="J37" i="23"/>
  <c r="J37" i="37"/>
  <c r="J38" i="23"/>
  <c r="J38" i="37"/>
  <c r="K38" i="65"/>
  <c r="J38" i="66" s="1"/>
  <c r="G39" i="23"/>
  <c r="H39" i="65"/>
  <c r="G39" i="66"/>
  <c r="K39" i="23"/>
  <c r="L39" i="65"/>
  <c r="K39" i="66" s="1"/>
  <c r="H40" i="23"/>
  <c r="I40" i="65"/>
  <c r="H40" i="37"/>
  <c r="L40" i="23"/>
  <c r="L40" i="37"/>
  <c r="H42" i="23"/>
  <c r="I42" i="65"/>
  <c r="H42" i="37"/>
  <c r="H43" i="23"/>
  <c r="I43" i="65"/>
  <c r="H43" i="66"/>
  <c r="L43" i="23"/>
  <c r="M43" i="65"/>
  <c r="L43" i="66" s="1"/>
  <c r="H44" i="23"/>
  <c r="H44" i="37"/>
  <c r="I44" i="65"/>
  <c r="L44" i="23"/>
  <c r="M44" i="65"/>
  <c r="L44" i="37"/>
  <c r="I45" i="23"/>
  <c r="J45" i="65"/>
  <c r="I45" i="37"/>
  <c r="I46" i="23"/>
  <c r="J46" i="65"/>
  <c r="I46" i="37"/>
  <c r="I47" i="23"/>
  <c r="I47" i="37"/>
  <c r="J48" i="23"/>
  <c r="K48" i="65"/>
  <c r="J49" i="23"/>
  <c r="J49" i="37"/>
  <c r="G50" i="23"/>
  <c r="G50" i="37"/>
  <c r="H50" i="65"/>
  <c r="G50" i="66"/>
  <c r="K50" i="23"/>
  <c r="K50" i="37"/>
  <c r="L50" i="65"/>
  <c r="H51" i="23"/>
  <c r="I51" i="65"/>
  <c r="H51" i="66"/>
  <c r="L51" i="23"/>
  <c r="M51" i="65"/>
  <c r="L51" i="66" s="1"/>
  <c r="H52" i="23"/>
  <c r="H52" i="37"/>
  <c r="I52" i="65"/>
  <c r="L52" i="23"/>
  <c r="M52" i="65"/>
  <c r="L52" i="37"/>
  <c r="L53" i="23"/>
  <c r="M53" i="65"/>
  <c r="H54" i="23"/>
  <c r="H54" i="37"/>
  <c r="I54" i="65"/>
  <c r="L54" i="23"/>
  <c r="L54" i="37"/>
  <c r="H55" i="23"/>
  <c r="I55" i="65"/>
  <c r="H55" i="66" s="1"/>
  <c r="L55" i="23"/>
  <c r="M55" i="65"/>
  <c r="L55" i="66"/>
  <c r="I56" i="23"/>
  <c r="J56" i="65"/>
  <c r="I56" i="37"/>
  <c r="G57" i="23"/>
  <c r="G57" i="37"/>
  <c r="K57" i="23"/>
  <c r="K57" i="37"/>
  <c r="H58" i="23"/>
  <c r="H58" i="37"/>
  <c r="I58" i="65"/>
  <c r="L58" i="23"/>
  <c r="M58" i="65"/>
  <c r="L58" i="37"/>
  <c r="I59" i="23"/>
  <c r="J59" i="65"/>
  <c r="I59" i="66"/>
  <c r="J60" i="23"/>
  <c r="K60" i="65"/>
  <c r="J60" i="37"/>
  <c r="J61" i="23"/>
  <c r="K61" i="65"/>
  <c r="J61" i="66"/>
  <c r="J61" i="37"/>
  <c r="G62" i="23"/>
  <c r="H62" i="65"/>
  <c r="G62" i="66"/>
  <c r="K62" i="23"/>
  <c r="L62" i="65"/>
  <c r="H63" i="23"/>
  <c r="H63" i="37"/>
  <c r="L63" i="23"/>
  <c r="M63" i="65"/>
  <c r="L63" i="37"/>
  <c r="I64" i="23"/>
  <c r="I64" i="37"/>
  <c r="J64" i="65"/>
  <c r="J65" i="23"/>
  <c r="K65" i="65"/>
  <c r="J65" i="37"/>
  <c r="G66" i="23"/>
  <c r="H66" i="65"/>
  <c r="G66" i="66" s="1"/>
  <c r="K66" i="23"/>
  <c r="L66" i="65"/>
  <c r="H67" i="23"/>
  <c r="H67" i="37"/>
  <c r="L67" i="23"/>
  <c r="M67" i="65"/>
  <c r="L67" i="37"/>
  <c r="I68" i="23"/>
  <c r="I68" i="37"/>
  <c r="J68" i="65"/>
  <c r="J69" i="23"/>
  <c r="K69" i="65"/>
  <c r="J69" i="66"/>
  <c r="J69" i="37"/>
  <c r="G70" i="23"/>
  <c r="H70" i="65"/>
  <c r="G70" i="66"/>
  <c r="K70" i="23"/>
  <c r="L70" i="65"/>
  <c r="L70" i="66" s="1"/>
  <c r="H71" i="23"/>
  <c r="I71" i="65"/>
  <c r="H71" i="37"/>
  <c r="L71" i="23"/>
  <c r="M71" i="65"/>
  <c r="L71" i="37"/>
  <c r="H72" i="23"/>
  <c r="I72" i="65"/>
  <c r="H72" i="37"/>
  <c r="L72" i="23"/>
  <c r="M72" i="65"/>
  <c r="L72" i="37"/>
  <c r="H73" i="23"/>
  <c r="H73" i="37"/>
  <c r="L73" i="23"/>
  <c r="M73" i="65"/>
  <c r="L73" i="37"/>
  <c r="I74" i="23"/>
  <c r="J74" i="65"/>
  <c r="I74" i="37"/>
  <c r="H75" i="23"/>
  <c r="I75" i="65"/>
  <c r="H75" i="37"/>
  <c r="L75" i="23"/>
  <c r="M75" i="65"/>
  <c r="L75" i="37"/>
  <c r="I76" i="23"/>
  <c r="J76" i="65"/>
  <c r="J77" i="23"/>
  <c r="K77" i="65"/>
  <c r="J77" i="37"/>
  <c r="G78" i="23"/>
  <c r="H78" i="65"/>
  <c r="G78" i="66"/>
  <c r="G78" i="37"/>
  <c r="K78" i="23"/>
  <c r="L78" i="65"/>
  <c r="K78" i="37"/>
  <c r="G79" i="23"/>
  <c r="H79" i="65"/>
  <c r="G79" i="66" s="1"/>
  <c r="H81" i="23"/>
  <c r="I81" i="65"/>
  <c r="H81" i="37"/>
  <c r="L81" i="23"/>
  <c r="M81" i="65"/>
  <c r="L81" i="37"/>
  <c r="H82" i="23"/>
  <c r="I82" i="65"/>
  <c r="H82" i="37"/>
  <c r="L82" i="23"/>
  <c r="M82" i="65"/>
  <c r="L82" i="37"/>
  <c r="H83" i="23"/>
  <c r="I83" i="65"/>
  <c r="H83" i="37"/>
  <c r="L83" i="23"/>
  <c r="M83" i="65"/>
  <c r="L83" i="37"/>
  <c r="I84" i="23"/>
  <c r="I84" i="37"/>
  <c r="I85" i="23"/>
  <c r="J85" i="65"/>
  <c r="J86" i="23"/>
  <c r="K86" i="65"/>
  <c r="J86" i="37"/>
  <c r="G87" i="23"/>
  <c r="H87" i="65"/>
  <c r="G87" i="66"/>
  <c r="G87" i="37"/>
  <c r="K87" i="23"/>
  <c r="L87" i="65"/>
  <c r="K87" i="37"/>
  <c r="H88" i="23"/>
  <c r="I88" i="65"/>
  <c r="H88" i="66" s="1"/>
  <c r="H88" i="37"/>
  <c r="L88" i="23"/>
  <c r="M88" i="65"/>
  <c r="L88" i="37"/>
  <c r="I89" i="23"/>
  <c r="J89" i="65"/>
  <c r="I90" i="23"/>
  <c r="J90" i="65"/>
  <c r="J90" i="66"/>
  <c r="I90" i="37"/>
  <c r="H41" i="23"/>
  <c r="I41" i="65"/>
  <c r="H41" i="66"/>
  <c r="H41" i="37"/>
  <c r="L41" i="23"/>
  <c r="M41" i="65"/>
  <c r="L41" i="37"/>
  <c r="K4" i="37"/>
  <c r="K16" i="37"/>
  <c r="J26" i="37"/>
  <c r="H29" i="37"/>
  <c r="I40" i="37"/>
  <c r="H43" i="37"/>
  <c r="J48" i="37"/>
  <c r="H51" i="37"/>
  <c r="L53" i="37"/>
  <c r="J56" i="37"/>
  <c r="I59" i="37"/>
  <c r="G62" i="37"/>
  <c r="I67" i="37"/>
  <c r="G70" i="37"/>
  <c r="J6" i="65"/>
  <c r="G15" i="66"/>
  <c r="H24" i="65"/>
  <c r="G24" i="66"/>
  <c r="L26" i="66"/>
  <c r="I29" i="65"/>
  <c r="J35" i="65"/>
  <c r="M40" i="65"/>
  <c r="G47" i="66"/>
  <c r="K49" i="65"/>
  <c r="L50" i="66"/>
  <c r="I53" i="65"/>
  <c r="H57" i="65"/>
  <c r="G57" i="66"/>
  <c r="J59" i="66"/>
  <c r="I63" i="65"/>
  <c r="K65" i="66"/>
  <c r="Q16" i="29"/>
  <c r="S16" i="29"/>
  <c r="F5" i="30"/>
  <c r="G2" i="31"/>
  <c r="K2" i="31"/>
  <c r="H3" i="31"/>
  <c r="L3" i="31"/>
  <c r="I4" i="31"/>
  <c r="J5" i="31"/>
  <c r="G6" i="31"/>
  <c r="K6" i="31"/>
  <c r="G8" i="31"/>
  <c r="K8" i="31"/>
  <c r="H9" i="31"/>
  <c r="L9" i="31"/>
  <c r="H10" i="31"/>
  <c r="L10" i="31"/>
  <c r="H11" i="31"/>
  <c r="L11" i="31"/>
  <c r="I12" i="31"/>
  <c r="I13" i="31"/>
  <c r="J14" i="31"/>
  <c r="G15" i="31"/>
  <c r="K15" i="31"/>
  <c r="H16" i="31"/>
  <c r="L16" i="31"/>
  <c r="K17" i="31"/>
  <c r="G19" i="31"/>
  <c r="K19" i="31"/>
  <c r="G20" i="31"/>
  <c r="K20" i="31"/>
  <c r="G21" i="31"/>
  <c r="K21" i="31"/>
  <c r="H22" i="31"/>
  <c r="L22" i="31"/>
  <c r="I23" i="31"/>
  <c r="I24" i="31"/>
  <c r="G25" i="31"/>
  <c r="K25" i="31"/>
  <c r="H26" i="31"/>
  <c r="L26" i="31"/>
  <c r="H27" i="31"/>
  <c r="L27" i="31"/>
  <c r="I28" i="31"/>
  <c r="J29" i="31"/>
  <c r="G30" i="31"/>
  <c r="K30" i="31"/>
  <c r="G31" i="31"/>
  <c r="K31" i="31"/>
  <c r="H32" i="31"/>
  <c r="L32" i="31"/>
  <c r="I33" i="31"/>
  <c r="J34" i="31"/>
  <c r="G35" i="31"/>
  <c r="K35" i="31"/>
  <c r="G36" i="31"/>
  <c r="K36" i="31"/>
  <c r="H37" i="31"/>
  <c r="L37" i="31"/>
  <c r="L38" i="31"/>
  <c r="I39" i="31"/>
  <c r="J40" i="31"/>
  <c r="J42" i="31"/>
  <c r="J43" i="31"/>
  <c r="J44" i="31"/>
  <c r="G45" i="31"/>
  <c r="K45" i="31"/>
  <c r="G46" i="31"/>
  <c r="K46" i="31"/>
  <c r="G47" i="31"/>
  <c r="K47" i="31"/>
  <c r="H48" i="31"/>
  <c r="L48" i="31"/>
  <c r="H49" i="31"/>
  <c r="L49" i="31"/>
  <c r="I50" i="31"/>
  <c r="J51" i="31"/>
  <c r="K51" i="63"/>
  <c r="J52" i="31"/>
  <c r="J53" i="31"/>
  <c r="J54" i="31"/>
  <c r="K54" i="63"/>
  <c r="J54" i="64" s="1"/>
  <c r="J55" i="31"/>
  <c r="K55" i="63"/>
  <c r="J55" i="64"/>
  <c r="G56" i="31"/>
  <c r="H56" i="63"/>
  <c r="G56" i="64" s="1"/>
  <c r="K56" i="31"/>
  <c r="I57" i="31"/>
  <c r="J58" i="31"/>
  <c r="K58" i="63"/>
  <c r="J58" i="64"/>
  <c r="G59" i="31"/>
  <c r="H59" i="63"/>
  <c r="G59" i="64" s="1"/>
  <c r="K59" i="31"/>
  <c r="L59" i="63"/>
  <c r="K59" i="64"/>
  <c r="H60" i="31"/>
  <c r="I60" i="63"/>
  <c r="H60" i="64" s="1"/>
  <c r="L60" i="31"/>
  <c r="H61" i="31"/>
  <c r="I61" i="63"/>
  <c r="L61" i="31"/>
  <c r="M61" i="63"/>
  <c r="L61" i="64" s="1"/>
  <c r="I62" i="31"/>
  <c r="J62" i="63"/>
  <c r="I62" i="64"/>
  <c r="J63" i="31"/>
  <c r="G64" i="31"/>
  <c r="H64" i="63"/>
  <c r="G64" i="64"/>
  <c r="K64" i="31"/>
  <c r="L64" i="63"/>
  <c r="K64" i="64" s="1"/>
  <c r="H65" i="31"/>
  <c r="I65" i="63"/>
  <c r="H65" i="64"/>
  <c r="L65" i="31"/>
  <c r="M65" i="63"/>
  <c r="L65" i="64" s="1"/>
  <c r="I66" i="31"/>
  <c r="J66" i="63"/>
  <c r="I66" i="64"/>
  <c r="J67" i="31"/>
  <c r="G68" i="31"/>
  <c r="H68" i="63"/>
  <c r="G68" i="64"/>
  <c r="K68" i="31"/>
  <c r="L68" i="63"/>
  <c r="K68" i="64" s="1"/>
  <c r="H69" i="31"/>
  <c r="I69" i="63"/>
  <c r="H69" i="64"/>
  <c r="L69" i="31"/>
  <c r="M69" i="63"/>
  <c r="I70" i="31"/>
  <c r="J70" i="63"/>
  <c r="I70" i="64" s="1"/>
  <c r="J71" i="31"/>
  <c r="J72" i="31"/>
  <c r="K72" i="63"/>
  <c r="J72" i="64" s="1"/>
  <c r="J73" i="31"/>
  <c r="K73" i="63"/>
  <c r="G74" i="31"/>
  <c r="H74" i="63"/>
  <c r="G74" i="64"/>
  <c r="J75" i="31"/>
  <c r="G76" i="31"/>
  <c r="H76" i="63"/>
  <c r="G76" i="64"/>
  <c r="K76" i="31"/>
  <c r="L76" i="63"/>
  <c r="K76" i="64" s="1"/>
  <c r="H77" i="31"/>
  <c r="I77" i="63"/>
  <c r="H77" i="64"/>
  <c r="L77" i="31"/>
  <c r="M77" i="63"/>
  <c r="L77" i="64" s="1"/>
  <c r="I78" i="31"/>
  <c r="J78" i="63"/>
  <c r="I78" i="64"/>
  <c r="I79" i="31"/>
  <c r="J79" i="63"/>
  <c r="I79" i="64" s="1"/>
  <c r="J81" i="31"/>
  <c r="K81" i="63"/>
  <c r="J81" i="64"/>
  <c r="J82" i="31"/>
  <c r="X82" i="31"/>
  <c r="K82" i="63"/>
  <c r="J82" i="64"/>
  <c r="J83" i="31"/>
  <c r="K83" i="63"/>
  <c r="J83" i="64" s="1"/>
  <c r="G84" i="31"/>
  <c r="H84" i="63"/>
  <c r="G84" i="64"/>
  <c r="K84" i="31"/>
  <c r="L84" i="63"/>
  <c r="G85" i="31"/>
  <c r="H85" i="63"/>
  <c r="G85" i="64" s="1"/>
  <c r="K85" i="31"/>
  <c r="L85" i="63"/>
  <c r="K85" i="64"/>
  <c r="H86" i="31"/>
  <c r="I86" i="63"/>
  <c r="H86" i="64" s="1"/>
  <c r="L86" i="31"/>
  <c r="M86" i="63"/>
  <c r="L86" i="64"/>
  <c r="I87" i="31"/>
  <c r="J87" i="63"/>
  <c r="I87" i="64" s="1"/>
  <c r="J88" i="31"/>
  <c r="G89" i="31"/>
  <c r="H89" i="63"/>
  <c r="G89" i="64" s="1"/>
  <c r="K89" i="31"/>
  <c r="L89" i="63"/>
  <c r="K89" i="64"/>
  <c r="G90" i="31"/>
  <c r="K90" i="31"/>
  <c r="H2" i="63"/>
  <c r="G2" i="64"/>
  <c r="L2" i="63"/>
  <c r="K2" i="64"/>
  <c r="I4" i="63"/>
  <c r="H4" i="64"/>
  <c r="K4" i="63"/>
  <c r="J4" i="64"/>
  <c r="H6" i="63"/>
  <c r="G6" i="64"/>
  <c r="L6" i="63"/>
  <c r="K6" i="64"/>
  <c r="I8" i="63"/>
  <c r="H8" i="64"/>
  <c r="K8" i="63"/>
  <c r="J8" i="64"/>
  <c r="M9" i="63"/>
  <c r="L9" i="64"/>
  <c r="H10" i="63"/>
  <c r="G10" i="64"/>
  <c r="J10" i="63"/>
  <c r="I10" i="64"/>
  <c r="L10" i="63"/>
  <c r="K10" i="64"/>
  <c r="I12" i="63"/>
  <c r="H12" i="64"/>
  <c r="K12" i="63"/>
  <c r="J12" i="64"/>
  <c r="M13" i="63"/>
  <c r="L13" i="64"/>
  <c r="H14" i="63"/>
  <c r="G14" i="64"/>
  <c r="J14" i="63"/>
  <c r="I14" i="64"/>
  <c r="L14" i="63"/>
  <c r="K14" i="64"/>
  <c r="I16" i="63"/>
  <c r="H16" i="64"/>
  <c r="I19" i="63"/>
  <c r="H19" i="64"/>
  <c r="K19" i="63"/>
  <c r="J19" i="64"/>
  <c r="M20" i="63"/>
  <c r="L20" i="64"/>
  <c r="H21" i="63"/>
  <c r="G21" i="64"/>
  <c r="L21" i="63"/>
  <c r="K21" i="64"/>
  <c r="I23" i="63"/>
  <c r="H23" i="64"/>
  <c r="K23" i="63"/>
  <c r="J23" i="64"/>
  <c r="J24" i="63"/>
  <c r="I24" i="64"/>
  <c r="M25" i="63"/>
  <c r="L25" i="64"/>
  <c r="H26" i="63"/>
  <c r="G26" i="64"/>
  <c r="J26" i="63"/>
  <c r="I26" i="64"/>
  <c r="L26" i="63"/>
  <c r="K26" i="64"/>
  <c r="I28" i="63"/>
  <c r="H28" i="64"/>
  <c r="K28" i="63"/>
  <c r="J28" i="64"/>
  <c r="H30" i="63"/>
  <c r="G30" i="64"/>
  <c r="L30" i="63"/>
  <c r="K30" i="64"/>
  <c r="I32" i="63"/>
  <c r="H32" i="64"/>
  <c r="M33" i="63"/>
  <c r="L33" i="64"/>
  <c r="H34" i="63"/>
  <c r="G34" i="64"/>
  <c r="J34" i="63"/>
  <c r="I34" i="64"/>
  <c r="L34" i="63"/>
  <c r="K34" i="64"/>
  <c r="I36" i="63"/>
  <c r="H36" i="64"/>
  <c r="K36" i="63"/>
  <c r="J36" i="64"/>
  <c r="M37" i="63"/>
  <c r="L37" i="64"/>
  <c r="M39" i="63"/>
  <c r="L39" i="64"/>
  <c r="H40" i="63"/>
  <c r="G40" i="64"/>
  <c r="J40" i="63"/>
  <c r="I40" i="64"/>
  <c r="L40" i="63"/>
  <c r="K40" i="64"/>
  <c r="K42" i="63"/>
  <c r="J42" i="64"/>
  <c r="K44" i="63"/>
  <c r="J44" i="64"/>
  <c r="M45" i="63"/>
  <c r="L45" i="64"/>
  <c r="H46" i="63"/>
  <c r="G46" i="64"/>
  <c r="L46" i="63"/>
  <c r="K46" i="64"/>
  <c r="I48" i="63"/>
  <c r="H48" i="64"/>
  <c r="M49" i="63"/>
  <c r="L49" i="64"/>
  <c r="J50" i="63"/>
  <c r="I50" i="64"/>
  <c r="J51" i="63"/>
  <c r="J51" i="64" s="1"/>
  <c r="I51" i="64"/>
  <c r="J57" i="63"/>
  <c r="I57" i="64"/>
  <c r="H61" i="63"/>
  <c r="G61" i="64"/>
  <c r="K63" i="63"/>
  <c r="J63" i="64"/>
  <c r="M64" i="63"/>
  <c r="L64" i="64"/>
  <c r="L69" i="63"/>
  <c r="K69" i="64"/>
  <c r="J73" i="63"/>
  <c r="I73" i="64"/>
  <c r="J77" i="63"/>
  <c r="I77" i="64"/>
  <c r="H82" i="63"/>
  <c r="G82" i="64"/>
  <c r="K84" i="63"/>
  <c r="J84" i="64"/>
  <c r="M85" i="63"/>
  <c r="L85" i="64"/>
  <c r="L90" i="63"/>
  <c r="K90" i="64"/>
  <c r="J2" i="37"/>
  <c r="L4" i="66"/>
  <c r="J6" i="37"/>
  <c r="H13" i="37"/>
  <c r="L13" i="66"/>
  <c r="J17" i="37"/>
  <c r="J20" i="37"/>
  <c r="G27" i="37"/>
  <c r="K27" i="37"/>
  <c r="L33" i="66"/>
  <c r="G37" i="37"/>
  <c r="K37" i="37"/>
  <c r="L39" i="66"/>
  <c r="I44" i="37"/>
  <c r="G49" i="37"/>
  <c r="K49" i="37"/>
  <c r="I52" i="37"/>
  <c r="H57" i="37"/>
  <c r="L57" i="37"/>
  <c r="J64" i="37"/>
  <c r="J68" i="37"/>
  <c r="J74" i="37"/>
  <c r="H78" i="37"/>
  <c r="L78" i="37"/>
  <c r="J84" i="37"/>
  <c r="H87" i="37"/>
  <c r="L87" i="66"/>
  <c r="J90" i="37"/>
  <c r="I5" i="37"/>
  <c r="G12" i="37"/>
  <c r="I21" i="37"/>
  <c r="H24" i="37"/>
  <c r="L29" i="37"/>
  <c r="J32" i="37"/>
  <c r="L43" i="37"/>
  <c r="J46" i="37"/>
  <c r="L51" i="37"/>
  <c r="G60" i="37"/>
  <c r="K62" i="37"/>
  <c r="K70" i="37"/>
  <c r="I73" i="37"/>
  <c r="I76" i="37"/>
  <c r="G79" i="37"/>
  <c r="I85" i="37"/>
  <c r="H4" i="66"/>
  <c r="J7" i="23"/>
  <c r="K7" i="37"/>
  <c r="J7" i="37"/>
  <c r="K7" i="65"/>
  <c r="K11" i="66"/>
  <c r="J15" i="65"/>
  <c r="J20" i="66"/>
  <c r="L21" i="66"/>
  <c r="G27" i="66"/>
  <c r="H33" i="66"/>
  <c r="G41" i="66"/>
  <c r="J47" i="65"/>
  <c r="G51" i="66"/>
  <c r="M54" i="65"/>
  <c r="G61" i="66"/>
  <c r="L64" i="66"/>
  <c r="I67" i="65"/>
  <c r="K69" i="66"/>
  <c r="I61" i="23"/>
  <c r="J62" i="23"/>
  <c r="G63" i="23"/>
  <c r="K63" i="23"/>
  <c r="H64" i="23"/>
  <c r="L64" i="23"/>
  <c r="I65" i="23"/>
  <c r="J66" i="23"/>
  <c r="G67" i="23"/>
  <c r="K67" i="23"/>
  <c r="H68" i="23"/>
  <c r="L68" i="23"/>
  <c r="I69" i="23"/>
  <c r="J70" i="23"/>
  <c r="G71" i="23"/>
  <c r="K71" i="23"/>
  <c r="G72" i="23"/>
  <c r="H72" i="65"/>
  <c r="G72" i="66" s="1"/>
  <c r="K72" i="23"/>
  <c r="L72" i="65"/>
  <c r="G73" i="23"/>
  <c r="H73" i="65"/>
  <c r="G73" i="66"/>
  <c r="K73" i="23"/>
  <c r="L73" i="65"/>
  <c r="K73" i="66" s="1"/>
  <c r="H74" i="23"/>
  <c r="I74" i="65"/>
  <c r="G75" i="23"/>
  <c r="K75" i="23"/>
  <c r="H76" i="23"/>
  <c r="I76" i="65"/>
  <c r="L76" i="23"/>
  <c r="M76" i="65"/>
  <c r="I77" i="23"/>
  <c r="J77" i="65"/>
  <c r="I77" i="66"/>
  <c r="J78" i="23"/>
  <c r="K78" i="65"/>
  <c r="J79" i="23"/>
  <c r="K79" i="65"/>
  <c r="J79" i="66" s="1"/>
  <c r="G80" i="23"/>
  <c r="K80" i="23"/>
  <c r="G81" i="23"/>
  <c r="H81" i="65"/>
  <c r="G81" i="66"/>
  <c r="K81" i="23"/>
  <c r="L81" i="65"/>
  <c r="G82" i="23"/>
  <c r="H82" i="65"/>
  <c r="G82" i="66" s="1"/>
  <c r="K82" i="23"/>
  <c r="L82" i="65"/>
  <c r="G83" i="23"/>
  <c r="H83" i="65"/>
  <c r="G83" i="66"/>
  <c r="K83" i="23"/>
  <c r="L83" i="65"/>
  <c r="H84" i="23"/>
  <c r="I84" i="65"/>
  <c r="H84" i="66" s="1"/>
  <c r="L84" i="23"/>
  <c r="M84" i="65"/>
  <c r="H85" i="23"/>
  <c r="I85" i="65"/>
  <c r="L85" i="23"/>
  <c r="M85" i="65"/>
  <c r="I86" i="23"/>
  <c r="J86" i="65"/>
  <c r="J87" i="23"/>
  <c r="K87" i="65"/>
  <c r="H89" i="23"/>
  <c r="I89" i="65"/>
  <c r="L89" i="23"/>
  <c r="M89" i="65"/>
  <c r="L90" i="23"/>
  <c r="M90" i="65"/>
  <c r="M91" i="23"/>
  <c r="I41" i="31"/>
  <c r="H3" i="37"/>
  <c r="L3" i="37"/>
  <c r="J4" i="37"/>
  <c r="J8" i="37"/>
  <c r="H9" i="37"/>
  <c r="L9" i="37"/>
  <c r="H11" i="37"/>
  <c r="L11" i="37"/>
  <c r="J12" i="37"/>
  <c r="L13" i="37"/>
  <c r="J14" i="37"/>
  <c r="H15" i="37"/>
  <c r="L15" i="37"/>
  <c r="H19" i="37"/>
  <c r="L19" i="37"/>
  <c r="H21" i="37"/>
  <c r="L21" i="37"/>
  <c r="H23" i="37"/>
  <c r="I26" i="37"/>
  <c r="I28" i="37"/>
  <c r="G29" i="37"/>
  <c r="K29" i="37"/>
  <c r="I32" i="37"/>
  <c r="I34" i="37"/>
  <c r="J39" i="37"/>
  <c r="G43" i="37"/>
  <c r="K43" i="37"/>
  <c r="I48" i="37"/>
  <c r="I50" i="37"/>
  <c r="G51" i="37"/>
  <c r="K51" i="37"/>
  <c r="G53" i="37"/>
  <c r="K53" i="37"/>
  <c r="I54" i="37"/>
  <c r="G55" i="37"/>
  <c r="K55" i="37"/>
  <c r="J58" i="37"/>
  <c r="H59" i="37"/>
  <c r="L59" i="37"/>
  <c r="L61" i="37"/>
  <c r="J62" i="37"/>
  <c r="L65" i="37"/>
  <c r="J66" i="37"/>
  <c r="L69" i="37"/>
  <c r="J70" i="37"/>
  <c r="H76" i="37"/>
  <c r="L76" i="37"/>
  <c r="J79" i="37"/>
  <c r="H85" i="37"/>
  <c r="L85" i="37"/>
  <c r="L87" i="37"/>
  <c r="H89" i="37"/>
  <c r="L89" i="37"/>
  <c r="I3" i="65"/>
  <c r="H3" i="66" s="1"/>
  <c r="H5" i="65"/>
  <c r="G5" i="66" s="1"/>
  <c r="L5" i="65"/>
  <c r="L5" i="66" s="1"/>
  <c r="G7" i="23"/>
  <c r="K7" i="23"/>
  <c r="I8" i="65"/>
  <c r="M9" i="65"/>
  <c r="J10" i="65"/>
  <c r="K12" i="65"/>
  <c r="J12" i="66"/>
  <c r="H14" i="65"/>
  <c r="G14" i="66"/>
  <c r="L14" i="65"/>
  <c r="L14" i="66"/>
  <c r="I16" i="65"/>
  <c r="I19" i="65"/>
  <c r="H19" i="66" s="1"/>
  <c r="M20" i="65"/>
  <c r="K23" i="65"/>
  <c r="J23" i="66"/>
  <c r="J24" i="65"/>
  <c r="M25" i="65"/>
  <c r="J26" i="65"/>
  <c r="I26" i="66"/>
  <c r="K28" i="65"/>
  <c r="J28" i="66"/>
  <c r="H30" i="65"/>
  <c r="G30" i="66"/>
  <c r="L30" i="65"/>
  <c r="K30" i="66"/>
  <c r="H34" i="65"/>
  <c r="G34" i="66"/>
  <c r="L34" i="65"/>
  <c r="I36" i="65"/>
  <c r="H36" i="66"/>
  <c r="H40" i="65"/>
  <c r="G40" i="66"/>
  <c r="L40" i="65"/>
  <c r="K40" i="66"/>
  <c r="K42" i="65"/>
  <c r="K42" i="66"/>
  <c r="M45" i="65"/>
  <c r="H46" i="65"/>
  <c r="G46" i="66" s="1"/>
  <c r="L46" i="65"/>
  <c r="H54" i="65"/>
  <c r="G54" i="66"/>
  <c r="L54" i="65"/>
  <c r="K54" i="66"/>
  <c r="I56" i="65"/>
  <c r="H56" i="66"/>
  <c r="M59" i="65"/>
  <c r="J60" i="65"/>
  <c r="I60" i="66" s="1"/>
  <c r="K62" i="65"/>
  <c r="J62" i="66" s="1"/>
  <c r="K66" i="65"/>
  <c r="J66" i="66" s="1"/>
  <c r="K70" i="65"/>
  <c r="J70" i="66" s="1"/>
  <c r="L71" i="65"/>
  <c r="L75" i="65"/>
  <c r="I90" i="65"/>
  <c r="J27" i="42"/>
  <c r="H2" i="68"/>
  <c r="K35" i="67"/>
  <c r="G80" i="67"/>
  <c r="G27" i="46"/>
  <c r="I66" i="69"/>
  <c r="J2" i="23"/>
  <c r="Q2" i="23" s="1"/>
  <c r="G3" i="23"/>
  <c r="K3" i="23"/>
  <c r="H4" i="23"/>
  <c r="L4" i="23"/>
  <c r="I5" i="23"/>
  <c r="J6" i="23"/>
  <c r="J8" i="23"/>
  <c r="G9" i="23"/>
  <c r="K9" i="23"/>
  <c r="G10" i="23"/>
  <c r="K10" i="23"/>
  <c r="G11" i="23"/>
  <c r="K11" i="23"/>
  <c r="H12" i="23"/>
  <c r="L12" i="23"/>
  <c r="H13" i="23"/>
  <c r="L13" i="23"/>
  <c r="I14" i="23"/>
  <c r="J15" i="23"/>
  <c r="G16" i="23"/>
  <c r="K16" i="23"/>
  <c r="J17" i="23"/>
  <c r="J19" i="23"/>
  <c r="J20" i="23"/>
  <c r="J21" i="23"/>
  <c r="G22" i="23"/>
  <c r="K22" i="23"/>
  <c r="H23" i="23"/>
  <c r="H24" i="23"/>
  <c r="J25" i="23"/>
  <c r="G26" i="23"/>
  <c r="K26" i="23"/>
  <c r="G27" i="23"/>
  <c r="K27" i="23"/>
  <c r="H28" i="23"/>
  <c r="L28" i="23"/>
  <c r="I29" i="23"/>
  <c r="J30" i="23"/>
  <c r="J31" i="23"/>
  <c r="G32" i="23"/>
  <c r="K32" i="23"/>
  <c r="H33" i="23"/>
  <c r="L33" i="23"/>
  <c r="I34" i="23"/>
  <c r="J35" i="23"/>
  <c r="J36" i="23"/>
  <c r="G37" i="23"/>
  <c r="K37" i="23"/>
  <c r="K38" i="23"/>
  <c r="H39" i="23"/>
  <c r="L39" i="23"/>
  <c r="I40" i="23"/>
  <c r="I42" i="23"/>
  <c r="I43" i="23"/>
  <c r="I44" i="23"/>
  <c r="J45" i="23"/>
  <c r="J46" i="23"/>
  <c r="J47" i="23"/>
  <c r="G48" i="23"/>
  <c r="K48" i="23"/>
  <c r="G49" i="23"/>
  <c r="K49" i="23"/>
  <c r="H50" i="23"/>
  <c r="L50" i="23"/>
  <c r="I51" i="23"/>
  <c r="I52" i="23"/>
  <c r="I53" i="23"/>
  <c r="I54" i="23"/>
  <c r="I55" i="23"/>
  <c r="J56" i="23"/>
  <c r="H57" i="23"/>
  <c r="L57" i="23"/>
  <c r="I58" i="23"/>
  <c r="J59" i="23"/>
  <c r="G60" i="23"/>
  <c r="K60" i="23"/>
  <c r="G61" i="23"/>
  <c r="K61" i="23"/>
  <c r="H62" i="23"/>
  <c r="L62" i="23"/>
  <c r="I63" i="23"/>
  <c r="J64" i="23"/>
  <c r="G65" i="23"/>
  <c r="K65" i="23"/>
  <c r="H66" i="23"/>
  <c r="L66" i="23"/>
  <c r="I67" i="23"/>
  <c r="J68" i="23"/>
  <c r="G69" i="23"/>
  <c r="K69" i="23"/>
  <c r="H70" i="23"/>
  <c r="L70" i="23"/>
  <c r="I71" i="23"/>
  <c r="I72" i="23"/>
  <c r="J72" i="65"/>
  <c r="I72" i="66" s="1"/>
  <c r="I73" i="23"/>
  <c r="J73" i="65"/>
  <c r="I73" i="66"/>
  <c r="J74" i="23"/>
  <c r="I75" i="23"/>
  <c r="J76" i="23"/>
  <c r="K76" i="65"/>
  <c r="J76" i="66" s="1"/>
  <c r="G77" i="23"/>
  <c r="H77" i="65"/>
  <c r="G77" i="66"/>
  <c r="K77" i="23"/>
  <c r="L77" i="65"/>
  <c r="K77" i="66" s="1"/>
  <c r="H78" i="23"/>
  <c r="I78" i="65"/>
  <c r="H78" i="66"/>
  <c r="L78" i="23"/>
  <c r="H79" i="23"/>
  <c r="I79" i="65"/>
  <c r="H79" i="66"/>
  <c r="L79" i="23"/>
  <c r="M79" i="65"/>
  <c r="L79" i="66" s="1"/>
  <c r="I80" i="23"/>
  <c r="M80" i="23"/>
  <c r="I81" i="23"/>
  <c r="J81" i="65"/>
  <c r="I81" i="66"/>
  <c r="I82" i="23"/>
  <c r="J82" i="65"/>
  <c r="I82" i="66" s="1"/>
  <c r="I83" i="23"/>
  <c r="J83" i="65"/>
  <c r="I83" i="66"/>
  <c r="J84" i="23"/>
  <c r="K84" i="65"/>
  <c r="J84" i="66" s="1"/>
  <c r="J85" i="23"/>
  <c r="K85" i="65"/>
  <c r="J85" i="66"/>
  <c r="G86" i="23"/>
  <c r="H86" i="65"/>
  <c r="G86" i="66" s="1"/>
  <c r="K86" i="23"/>
  <c r="L86" i="65"/>
  <c r="K86" i="66"/>
  <c r="H87" i="23"/>
  <c r="I87" i="65"/>
  <c r="H87" i="66" s="1"/>
  <c r="L87" i="23"/>
  <c r="I88" i="23"/>
  <c r="J89" i="23"/>
  <c r="K89" i="65"/>
  <c r="J89" i="66"/>
  <c r="J90" i="23"/>
  <c r="G91" i="23"/>
  <c r="K91" i="23"/>
  <c r="G41" i="31"/>
  <c r="K41" i="31"/>
  <c r="H7" i="31"/>
  <c r="L7" i="31"/>
  <c r="I41" i="23"/>
  <c r="H2" i="37"/>
  <c r="L2" i="37"/>
  <c r="H4" i="37"/>
  <c r="L4" i="37"/>
  <c r="J5" i="37"/>
  <c r="H6" i="37"/>
  <c r="L6" i="37"/>
  <c r="H8" i="37"/>
  <c r="L8" i="37"/>
  <c r="H10" i="37"/>
  <c r="L10" i="37"/>
  <c r="H12" i="37"/>
  <c r="L12" i="37"/>
  <c r="J13" i="37"/>
  <c r="J15" i="37"/>
  <c r="J19" i="37"/>
  <c r="H20" i="37"/>
  <c r="L20" i="37"/>
  <c r="J21" i="37"/>
  <c r="L22" i="37"/>
  <c r="J23" i="37"/>
  <c r="G26" i="37"/>
  <c r="K26" i="37"/>
  <c r="I27" i="37"/>
  <c r="I29" i="37"/>
  <c r="G32" i="37"/>
  <c r="K32" i="37"/>
  <c r="G34" i="37"/>
  <c r="K34" i="37"/>
  <c r="G36" i="37"/>
  <c r="K36" i="37"/>
  <c r="I37" i="37"/>
  <c r="H39" i="37"/>
  <c r="L39" i="37"/>
  <c r="J40" i="37"/>
  <c r="I43" i="37"/>
  <c r="G44" i="37"/>
  <c r="K44" i="37"/>
  <c r="G48" i="37"/>
  <c r="K48" i="37"/>
  <c r="I49" i="37"/>
  <c r="I51" i="37"/>
  <c r="G52" i="37"/>
  <c r="K52" i="37"/>
  <c r="I53" i="37"/>
  <c r="G54" i="37"/>
  <c r="K54" i="37"/>
  <c r="I55" i="37"/>
  <c r="G56" i="37"/>
  <c r="J57" i="37"/>
  <c r="J59" i="37"/>
  <c r="H60" i="37"/>
  <c r="H62" i="37"/>
  <c r="L62" i="37"/>
  <c r="H64" i="37"/>
  <c r="L64" i="37"/>
  <c r="H66" i="37"/>
  <c r="L66" i="37"/>
  <c r="H68" i="37"/>
  <c r="L68" i="37"/>
  <c r="H70" i="37"/>
  <c r="L70" i="37"/>
  <c r="J73" i="37"/>
  <c r="H74" i="37"/>
  <c r="J76" i="37"/>
  <c r="J78" i="37"/>
  <c r="H79" i="37"/>
  <c r="L79" i="37"/>
  <c r="H84" i="37"/>
  <c r="L84" i="37"/>
  <c r="J85" i="37"/>
  <c r="J87" i="37"/>
  <c r="J89" i="37"/>
  <c r="H90" i="37"/>
  <c r="L90" i="37"/>
  <c r="M2" i="65"/>
  <c r="H3" i="65"/>
  <c r="G3" i="66" s="1"/>
  <c r="J3" i="65"/>
  <c r="L3" i="65"/>
  <c r="K3" i="66"/>
  <c r="K5" i="65"/>
  <c r="J5" i="66"/>
  <c r="M6" i="65"/>
  <c r="H8" i="65"/>
  <c r="G8" i="66"/>
  <c r="L8" i="65"/>
  <c r="K8" i="66"/>
  <c r="I10" i="65"/>
  <c r="H10" i="66"/>
  <c r="M11" i="65"/>
  <c r="L11" i="66"/>
  <c r="J12" i="65"/>
  <c r="I12" i="66"/>
  <c r="K14" i="65"/>
  <c r="J14" i="66"/>
  <c r="M15" i="65"/>
  <c r="L15" i="66"/>
  <c r="H16" i="65"/>
  <c r="G16" i="66"/>
  <c r="J16" i="65"/>
  <c r="I16" i="66"/>
  <c r="L16" i="65"/>
  <c r="K16" i="66"/>
  <c r="I21" i="65"/>
  <c r="H21" i="66"/>
  <c r="K21" i="65"/>
  <c r="J21" i="66"/>
  <c r="I30" i="65"/>
  <c r="H30" i="66"/>
  <c r="K30" i="65"/>
  <c r="J30" i="66"/>
  <c r="M31" i="65"/>
  <c r="L31" i="66"/>
  <c r="H32" i="65"/>
  <c r="G32" i="66"/>
  <c r="J32" i="65"/>
  <c r="I32" i="66"/>
  <c r="L32" i="65"/>
  <c r="K32" i="66"/>
  <c r="M35" i="65"/>
  <c r="L35" i="66"/>
  <c r="L38" i="65"/>
  <c r="K38" i="66"/>
  <c r="H42" i="65"/>
  <c r="G42" i="66"/>
  <c r="J42" i="65"/>
  <c r="I42" i="66"/>
  <c r="H44" i="65"/>
  <c r="G44" i="66"/>
  <c r="J44" i="65"/>
  <c r="L44" i="65"/>
  <c r="K44" i="66" s="1"/>
  <c r="I46" i="65"/>
  <c r="K46" i="65"/>
  <c r="J46" i="66"/>
  <c r="M47" i="65"/>
  <c r="L47" i="66"/>
  <c r="H48" i="65"/>
  <c r="J48" i="65"/>
  <c r="I48" i="66" s="1"/>
  <c r="L48" i="65"/>
  <c r="K48" i="66" s="1"/>
  <c r="I50" i="65"/>
  <c r="H50" i="66" s="1"/>
  <c r="K50" i="65"/>
  <c r="J50" i="66" s="1"/>
  <c r="H52" i="65"/>
  <c r="G52" i="66" s="1"/>
  <c r="J52" i="65"/>
  <c r="I52" i="66" s="1"/>
  <c r="L52" i="65"/>
  <c r="K52" i="66" s="1"/>
  <c r="M57" i="65"/>
  <c r="L57" i="66" s="1"/>
  <c r="H58" i="65"/>
  <c r="G58" i="66" s="1"/>
  <c r="J58" i="65"/>
  <c r="I58" i="66" s="1"/>
  <c r="L58" i="65"/>
  <c r="K58" i="66" s="1"/>
  <c r="I64" i="65"/>
  <c r="H64" i="66" s="1"/>
  <c r="K64" i="65"/>
  <c r="J64" i="66" s="1"/>
  <c r="I68" i="65"/>
  <c r="H68" i="66" s="1"/>
  <c r="K68" i="65"/>
  <c r="J68" i="66" s="1"/>
  <c r="H71" i="65"/>
  <c r="G71" i="66" s="1"/>
  <c r="H75" i="65"/>
  <c r="G75" i="66" s="1"/>
  <c r="M78" i="65"/>
  <c r="L78" i="66" s="1"/>
  <c r="J88" i="65"/>
  <c r="I88" i="66" s="1"/>
  <c r="H2" i="46"/>
  <c r="H2" i="67"/>
  <c r="G2" i="68"/>
  <c r="L2" i="46"/>
  <c r="L2" i="67"/>
  <c r="K2" i="68" s="1"/>
  <c r="K2" i="42"/>
  <c r="H3" i="46"/>
  <c r="G3" i="42"/>
  <c r="H3" i="67"/>
  <c r="L3" i="46"/>
  <c r="K3" i="42"/>
  <c r="L3" i="67"/>
  <c r="I4" i="46"/>
  <c r="I4" i="67"/>
  <c r="H4" i="42"/>
  <c r="M4" i="46"/>
  <c r="M4" i="67"/>
  <c r="M4" i="68" s="1"/>
  <c r="L4" i="42"/>
  <c r="I5" i="46"/>
  <c r="I5" i="67"/>
  <c r="M5" i="46"/>
  <c r="M5" i="67"/>
  <c r="I6" i="46"/>
  <c r="I6" i="67"/>
  <c r="H6" i="42"/>
  <c r="M6" i="46"/>
  <c r="M6" i="67"/>
  <c r="L6" i="42"/>
  <c r="G9" i="46"/>
  <c r="G9" i="67"/>
  <c r="K9" i="46"/>
  <c r="K9" i="67"/>
  <c r="J9" i="42"/>
  <c r="H11" i="46"/>
  <c r="H11" i="67"/>
  <c r="L11" i="46"/>
  <c r="L11" i="67"/>
  <c r="K11" i="42"/>
  <c r="H12" i="46"/>
  <c r="H12" i="67"/>
  <c r="H12" i="68" s="1"/>
  <c r="G12" i="42"/>
  <c r="L12" i="46"/>
  <c r="L12" i="67"/>
  <c r="K12" i="42"/>
  <c r="H13" i="46"/>
  <c r="H13" i="67"/>
  <c r="G13" i="42"/>
  <c r="L13" i="46"/>
  <c r="L13" i="67"/>
  <c r="K13" i="42"/>
  <c r="H14" i="46"/>
  <c r="H14" i="67"/>
  <c r="L14" i="46"/>
  <c r="L14" i="67"/>
  <c r="K14" i="68" s="1"/>
  <c r="H15" i="46"/>
  <c r="H15" i="67"/>
  <c r="G15" i="42"/>
  <c r="L15" i="46"/>
  <c r="L15" i="67"/>
  <c r="K15" i="42"/>
  <c r="H16" i="46"/>
  <c r="H16" i="67"/>
  <c r="G16" i="68"/>
  <c r="G16" i="42"/>
  <c r="L16" i="46"/>
  <c r="L16" i="67"/>
  <c r="K16" i="68"/>
  <c r="K16" i="42"/>
  <c r="I17" i="46"/>
  <c r="I17" i="67"/>
  <c r="H17" i="42"/>
  <c r="M17" i="46"/>
  <c r="L17" i="42"/>
  <c r="I18" i="46"/>
  <c r="I18" i="67"/>
  <c r="J19" i="46"/>
  <c r="J19" i="67"/>
  <c r="I19" i="42"/>
  <c r="N19" i="67"/>
  <c r="M19" i="42"/>
  <c r="J21" i="46"/>
  <c r="J21" i="67"/>
  <c r="I21" i="42"/>
  <c r="N21" i="67"/>
  <c r="M21" i="42"/>
  <c r="J22" i="67"/>
  <c r="J22" i="46"/>
  <c r="I22" i="42"/>
  <c r="M22" i="42"/>
  <c r="N22" i="67"/>
  <c r="J23" i="46"/>
  <c r="J23" i="67"/>
  <c r="G24" i="46"/>
  <c r="G24" i="67"/>
  <c r="K24" i="46"/>
  <c r="K24" i="67"/>
  <c r="J24" i="42"/>
  <c r="G25" i="46"/>
  <c r="G25" i="67"/>
  <c r="K25" i="46"/>
  <c r="K25" i="67"/>
  <c r="J25" i="68" s="1"/>
  <c r="J25" i="42"/>
  <c r="G26" i="46"/>
  <c r="G26" i="67"/>
  <c r="K26" i="46"/>
  <c r="K26" i="67"/>
  <c r="J26" i="42"/>
  <c r="K27" i="69"/>
  <c r="J28" i="46"/>
  <c r="J28" i="67"/>
  <c r="N28" i="67"/>
  <c r="M28" i="42"/>
  <c r="J29" i="46"/>
  <c r="J29" i="67"/>
  <c r="I29" i="42"/>
  <c r="N29" i="67"/>
  <c r="M29" i="42"/>
  <c r="J30" i="46"/>
  <c r="J30" i="67"/>
  <c r="I30" i="42"/>
  <c r="M30" i="42"/>
  <c r="N30" i="67"/>
  <c r="J31" i="46"/>
  <c r="J31" i="67"/>
  <c r="G32" i="67"/>
  <c r="G32" i="46"/>
  <c r="K32" i="46"/>
  <c r="K32" i="67"/>
  <c r="J32" i="42"/>
  <c r="G33" i="46"/>
  <c r="G33" i="67"/>
  <c r="K33" i="46"/>
  <c r="K33" i="67"/>
  <c r="J33" i="68"/>
  <c r="J33" i="42"/>
  <c r="K34" i="67"/>
  <c r="J34" i="42"/>
  <c r="K34" i="46"/>
  <c r="G35" i="46"/>
  <c r="G35" i="67"/>
  <c r="K35" i="69"/>
  <c r="G36" i="46"/>
  <c r="G36" i="67"/>
  <c r="K36" i="46"/>
  <c r="K36" i="67"/>
  <c r="J36" i="42"/>
  <c r="K37" i="67"/>
  <c r="K37" i="46"/>
  <c r="J37" i="42"/>
  <c r="H38" i="46"/>
  <c r="H38" i="67"/>
  <c r="L38" i="46"/>
  <c r="L38" i="67"/>
  <c r="K38" i="42"/>
  <c r="I39" i="46"/>
  <c r="I39" i="67"/>
  <c r="M39" i="46"/>
  <c r="M39" i="67"/>
  <c r="I40" i="46"/>
  <c r="I40" i="67"/>
  <c r="H40" i="42"/>
  <c r="M40" i="46"/>
  <c r="M40" i="67"/>
  <c r="L40" i="42"/>
  <c r="I41" i="46"/>
  <c r="I41" i="67"/>
  <c r="H41" i="68" s="1"/>
  <c r="H41" i="42"/>
  <c r="M41" i="46"/>
  <c r="M41" i="67"/>
  <c r="L41" i="42"/>
  <c r="I42" i="46"/>
  <c r="I42" i="67"/>
  <c r="H42" i="42"/>
  <c r="M42" i="46"/>
  <c r="M42" i="67"/>
  <c r="L42" i="42"/>
  <c r="J43" i="69"/>
  <c r="J44" i="46"/>
  <c r="J44" i="67"/>
  <c r="I44" i="42"/>
  <c r="N44" i="67"/>
  <c r="M44" i="42"/>
  <c r="J45" i="46"/>
  <c r="J45" i="67"/>
  <c r="J45" i="68" s="1"/>
  <c r="I45" i="42"/>
  <c r="N45" i="67"/>
  <c r="M45" i="42"/>
  <c r="J46" i="46"/>
  <c r="J46" i="67"/>
  <c r="I46" i="68" s="1"/>
  <c r="I46" i="42"/>
  <c r="N46" i="67"/>
  <c r="M46" i="42"/>
  <c r="J47" i="46"/>
  <c r="J47" i="67"/>
  <c r="J48" i="46"/>
  <c r="J48" i="67"/>
  <c r="I48" i="42"/>
  <c r="N48" i="67"/>
  <c r="M48" i="68"/>
  <c r="M48" i="42"/>
  <c r="J49" i="46"/>
  <c r="J49" i="67"/>
  <c r="I49" i="68"/>
  <c r="I49" i="42"/>
  <c r="N49" i="67"/>
  <c r="M49" i="68" s="1"/>
  <c r="M49" i="42"/>
  <c r="J51" i="46"/>
  <c r="J51" i="67"/>
  <c r="I51" i="42"/>
  <c r="J52" i="46"/>
  <c r="J52" i="67"/>
  <c r="J54" i="46"/>
  <c r="J54" i="67"/>
  <c r="I54" i="42"/>
  <c r="G55" i="46"/>
  <c r="G55" i="67"/>
  <c r="K55" i="67"/>
  <c r="K55" i="46"/>
  <c r="J55" i="42"/>
  <c r="H56" i="67"/>
  <c r="G56" i="68"/>
  <c r="G56" i="42"/>
  <c r="L56" i="46"/>
  <c r="L56" i="67"/>
  <c r="K56" i="42"/>
  <c r="I57" i="46"/>
  <c r="I57" i="67"/>
  <c r="M57" i="46"/>
  <c r="M57" i="67"/>
  <c r="I59" i="46"/>
  <c r="I59" i="67"/>
  <c r="H59" i="68" s="1"/>
  <c r="H59" i="42"/>
  <c r="M59" i="46"/>
  <c r="M59" i="67"/>
  <c r="L59" i="42"/>
  <c r="I60" i="46"/>
  <c r="I60" i="67"/>
  <c r="H60" i="42"/>
  <c r="M60" i="46"/>
  <c r="M60" i="67"/>
  <c r="L60" i="68" s="1"/>
  <c r="L60" i="42"/>
  <c r="I61" i="46"/>
  <c r="I61" i="67"/>
  <c r="H61" i="42"/>
  <c r="M61" i="46"/>
  <c r="M61" i="67"/>
  <c r="L61" i="42"/>
  <c r="K62" i="46"/>
  <c r="K62" i="67"/>
  <c r="G63" i="46"/>
  <c r="G63" i="67"/>
  <c r="K63" i="67"/>
  <c r="K63" i="46"/>
  <c r="J63" i="42"/>
  <c r="G64" i="46"/>
  <c r="G64" i="67"/>
  <c r="K64" i="46"/>
  <c r="K64" i="67"/>
  <c r="J64" i="42"/>
  <c r="K65" i="67"/>
  <c r="K65" i="46"/>
  <c r="J65" i="42"/>
  <c r="K66" i="46"/>
  <c r="K66" i="67"/>
  <c r="G68" i="46"/>
  <c r="G68" i="67"/>
  <c r="K68" i="67"/>
  <c r="K68" i="46"/>
  <c r="J68" i="42"/>
  <c r="G69" i="46"/>
  <c r="G69" i="67"/>
  <c r="K69" i="46"/>
  <c r="K69" i="67"/>
  <c r="J69" i="68" s="1"/>
  <c r="J69" i="42"/>
  <c r="G70" i="46"/>
  <c r="G70" i="67"/>
  <c r="K70" i="46"/>
  <c r="K70" i="67"/>
  <c r="J70" i="42"/>
  <c r="G71" i="46"/>
  <c r="G71" i="67"/>
  <c r="K71" i="69"/>
  <c r="G72" i="46"/>
  <c r="G72" i="67"/>
  <c r="K72" i="46"/>
  <c r="K72" i="67"/>
  <c r="J72" i="42"/>
  <c r="G73" i="46"/>
  <c r="G73" i="67"/>
  <c r="K73" i="46"/>
  <c r="K73" i="67"/>
  <c r="J73" i="42"/>
  <c r="G75" i="46"/>
  <c r="G75" i="67"/>
  <c r="K75" i="46"/>
  <c r="K75" i="67"/>
  <c r="J75" i="68" s="1"/>
  <c r="J75" i="42"/>
  <c r="K76" i="46"/>
  <c r="K76" i="67"/>
  <c r="G77" i="46"/>
  <c r="G77" i="67"/>
  <c r="K77" i="46"/>
  <c r="K77" i="67"/>
  <c r="J77" i="42"/>
  <c r="G78" i="46"/>
  <c r="G78" i="67"/>
  <c r="K78" i="46"/>
  <c r="K78" i="67"/>
  <c r="J78" i="42"/>
  <c r="G79" i="46"/>
  <c r="G79" i="67"/>
  <c r="K79" i="67"/>
  <c r="K79" i="46"/>
  <c r="J79" i="42"/>
  <c r="K80" i="46"/>
  <c r="K80" i="67"/>
  <c r="K81" i="46"/>
  <c r="K81" i="67"/>
  <c r="J81" i="42"/>
  <c r="G86" i="46"/>
  <c r="G86" i="67"/>
  <c r="K86" i="67"/>
  <c r="K86" i="46"/>
  <c r="J86" i="42"/>
  <c r="G89" i="46"/>
  <c r="G89" i="67"/>
  <c r="K89" i="46"/>
  <c r="K89" i="67"/>
  <c r="J89" i="68" s="1"/>
  <c r="J89" i="42"/>
  <c r="H2" i="42"/>
  <c r="M6" i="42"/>
  <c r="H11" i="42"/>
  <c r="L15" i="42"/>
  <c r="H18" i="42"/>
  <c r="G24" i="42"/>
  <c r="I31" i="42"/>
  <c r="G36" i="42"/>
  <c r="M40" i="42"/>
  <c r="I43" i="42"/>
  <c r="M47" i="42"/>
  <c r="J54" i="42"/>
  <c r="H57" i="42"/>
  <c r="G63" i="42"/>
  <c r="K68" i="42"/>
  <c r="J76" i="42"/>
  <c r="G81" i="42"/>
  <c r="L2" i="68"/>
  <c r="K37" i="68"/>
  <c r="N51" i="67"/>
  <c r="G86" i="68"/>
  <c r="G15" i="23"/>
  <c r="K15" i="23"/>
  <c r="H16" i="23"/>
  <c r="L16" i="23"/>
  <c r="K17" i="23"/>
  <c r="G19" i="23"/>
  <c r="K19" i="23"/>
  <c r="G20" i="23"/>
  <c r="K20" i="23"/>
  <c r="G21" i="23"/>
  <c r="K21" i="23"/>
  <c r="H22" i="23"/>
  <c r="L22" i="23"/>
  <c r="I23" i="23"/>
  <c r="I24" i="23"/>
  <c r="G25" i="23"/>
  <c r="K25" i="23"/>
  <c r="H26" i="23"/>
  <c r="L26" i="23"/>
  <c r="H27" i="23"/>
  <c r="L27" i="23"/>
  <c r="I28" i="23"/>
  <c r="J29" i="23"/>
  <c r="G30" i="23"/>
  <c r="K30" i="23"/>
  <c r="G31" i="23"/>
  <c r="K31" i="23"/>
  <c r="H32" i="23"/>
  <c r="L32" i="23"/>
  <c r="I33" i="23"/>
  <c r="J34" i="23"/>
  <c r="G35" i="23"/>
  <c r="K35" i="23"/>
  <c r="G36" i="23"/>
  <c r="K36" i="23"/>
  <c r="H37" i="23"/>
  <c r="L37" i="23"/>
  <c r="L38" i="23"/>
  <c r="I39" i="23"/>
  <c r="J40" i="23"/>
  <c r="J42" i="23"/>
  <c r="J43" i="23"/>
  <c r="J44" i="23"/>
  <c r="G45" i="23"/>
  <c r="K45" i="23"/>
  <c r="G46" i="23"/>
  <c r="K46" i="23"/>
  <c r="G47" i="23"/>
  <c r="K47" i="23"/>
  <c r="H48" i="23"/>
  <c r="L48" i="23"/>
  <c r="H49" i="23"/>
  <c r="L49" i="23"/>
  <c r="I50" i="23"/>
  <c r="J51" i="23"/>
  <c r="J52" i="23"/>
  <c r="J53" i="23"/>
  <c r="J54" i="23"/>
  <c r="J55" i="23"/>
  <c r="G56" i="23"/>
  <c r="K56" i="23"/>
  <c r="I57" i="23"/>
  <c r="J58" i="23"/>
  <c r="G59" i="23"/>
  <c r="K59" i="23"/>
  <c r="H60" i="23"/>
  <c r="L60" i="23"/>
  <c r="H61" i="23"/>
  <c r="L61" i="23"/>
  <c r="I62" i="23"/>
  <c r="J63" i="23"/>
  <c r="G64" i="23"/>
  <c r="K64" i="23"/>
  <c r="H65" i="23"/>
  <c r="L65" i="23"/>
  <c r="I66" i="23"/>
  <c r="J67" i="23"/>
  <c r="G68" i="23"/>
  <c r="K68" i="23"/>
  <c r="H69" i="23"/>
  <c r="L69" i="23"/>
  <c r="I70" i="23"/>
  <c r="J71" i="23"/>
  <c r="K71" i="65"/>
  <c r="J72" i="23"/>
  <c r="K72" i="65"/>
  <c r="J72" i="66" s="1"/>
  <c r="J73" i="23"/>
  <c r="G74" i="23"/>
  <c r="H74" i="65"/>
  <c r="G74" i="66" s="1"/>
  <c r="J75" i="23"/>
  <c r="K75" i="65"/>
  <c r="G76" i="23"/>
  <c r="H76" i="65"/>
  <c r="G76" i="66"/>
  <c r="K76" i="23"/>
  <c r="L76" i="65"/>
  <c r="K76" i="66" s="1"/>
  <c r="H77" i="23"/>
  <c r="L77" i="23"/>
  <c r="M77" i="65"/>
  <c r="L77" i="66" s="1"/>
  <c r="I78" i="23"/>
  <c r="J78" i="65"/>
  <c r="I78" i="66"/>
  <c r="I79" i="23"/>
  <c r="J80" i="23"/>
  <c r="J81" i="23"/>
  <c r="K81" i="65"/>
  <c r="J81" i="66" s="1"/>
  <c r="J82" i="23"/>
  <c r="J83" i="23"/>
  <c r="K83" i="65"/>
  <c r="J83" i="66" s="1"/>
  <c r="G84" i="23"/>
  <c r="K84" i="23"/>
  <c r="G85" i="23"/>
  <c r="H85" i="65"/>
  <c r="G85" i="66"/>
  <c r="K85" i="23"/>
  <c r="L85" i="65"/>
  <c r="K85" i="66" s="1"/>
  <c r="H86" i="23"/>
  <c r="L86" i="23"/>
  <c r="M86" i="65"/>
  <c r="L86" i="66" s="1"/>
  <c r="I87" i="23"/>
  <c r="J87" i="65"/>
  <c r="I87" i="66"/>
  <c r="J88" i="23"/>
  <c r="K88" i="65"/>
  <c r="J88" i="66" s="1"/>
  <c r="G89" i="23"/>
  <c r="H89" i="65"/>
  <c r="G89" i="66"/>
  <c r="K89" i="23"/>
  <c r="L89" i="65"/>
  <c r="G90" i="23"/>
  <c r="H90" i="65"/>
  <c r="G90" i="66" s="1"/>
  <c r="K90" i="23"/>
  <c r="L90" i="65"/>
  <c r="K90" i="66"/>
  <c r="H91" i="23"/>
  <c r="L91" i="23"/>
  <c r="H41" i="31"/>
  <c r="L41" i="31"/>
  <c r="I7" i="31"/>
  <c r="J41" i="23"/>
  <c r="G3" i="37"/>
  <c r="K3" i="37"/>
  <c r="I4" i="37"/>
  <c r="G5" i="37"/>
  <c r="K5" i="37"/>
  <c r="G9" i="37"/>
  <c r="K9" i="37"/>
  <c r="I10" i="37"/>
  <c r="G11" i="37"/>
  <c r="K11" i="37"/>
  <c r="I12" i="37"/>
  <c r="I14" i="37"/>
  <c r="G15" i="37"/>
  <c r="K15" i="37"/>
  <c r="I16" i="37"/>
  <c r="G19" i="37"/>
  <c r="K19" i="37"/>
  <c r="G21" i="37"/>
  <c r="K21" i="37"/>
  <c r="I22" i="37"/>
  <c r="J25" i="37"/>
  <c r="H26" i="37"/>
  <c r="L26" i="37"/>
  <c r="H28" i="37"/>
  <c r="L28" i="37"/>
  <c r="J29" i="37"/>
  <c r="H30" i="37"/>
  <c r="L30" i="37"/>
  <c r="J31" i="37"/>
  <c r="H32" i="37"/>
  <c r="L32" i="37"/>
  <c r="J33" i="37"/>
  <c r="J35" i="37"/>
  <c r="H36" i="37"/>
  <c r="L36" i="37"/>
  <c r="K38" i="37"/>
  <c r="I39" i="37"/>
  <c r="G40" i="37"/>
  <c r="K40" i="37"/>
  <c r="I41" i="37"/>
  <c r="G42" i="37"/>
  <c r="K42" i="37"/>
  <c r="J43" i="37"/>
  <c r="J45" i="37"/>
  <c r="H46" i="37"/>
  <c r="L46" i="37"/>
  <c r="J47" i="37"/>
  <c r="H48" i="37"/>
  <c r="L48" i="37"/>
  <c r="H50" i="37"/>
  <c r="L50" i="37"/>
  <c r="J51" i="37"/>
  <c r="J53" i="37"/>
  <c r="J55" i="37"/>
  <c r="H56" i="37"/>
  <c r="I58" i="37"/>
  <c r="G59" i="37"/>
  <c r="K59" i="37"/>
  <c r="I60" i="37"/>
  <c r="G61" i="37"/>
  <c r="K61" i="37"/>
  <c r="I62" i="37"/>
  <c r="G63" i="37"/>
  <c r="K63" i="37"/>
  <c r="G65" i="37"/>
  <c r="K65" i="37"/>
  <c r="I66" i="37"/>
  <c r="G67" i="37"/>
  <c r="K67" i="37"/>
  <c r="G69" i="37"/>
  <c r="K69" i="37"/>
  <c r="I70" i="37"/>
  <c r="G71" i="37"/>
  <c r="K71" i="37"/>
  <c r="I72" i="37"/>
  <c r="G73" i="37"/>
  <c r="K73" i="37"/>
  <c r="I75" i="37"/>
  <c r="G76" i="37"/>
  <c r="K76" i="37"/>
  <c r="I77" i="37"/>
  <c r="I79" i="37"/>
  <c r="G81" i="37"/>
  <c r="K81" i="37"/>
  <c r="I82" i="37"/>
  <c r="G83" i="37"/>
  <c r="K83" i="37"/>
  <c r="G85" i="37"/>
  <c r="K85" i="37"/>
  <c r="I86" i="37"/>
  <c r="I88" i="37"/>
  <c r="G89" i="37"/>
  <c r="K89" i="37"/>
  <c r="I2" i="65"/>
  <c r="H2" i="66"/>
  <c r="K2" i="65"/>
  <c r="J2" i="66"/>
  <c r="M3" i="65"/>
  <c r="L3" i="66"/>
  <c r="J4" i="65"/>
  <c r="I4" i="66"/>
  <c r="I6" i="65"/>
  <c r="K6" i="65"/>
  <c r="J6" i="66"/>
  <c r="H7" i="65"/>
  <c r="H7" i="23"/>
  <c r="L7" i="65"/>
  <c r="K7" i="66"/>
  <c r="M8" i="65"/>
  <c r="L8" i="66"/>
  <c r="H9" i="65"/>
  <c r="G9" i="66"/>
  <c r="J9" i="65"/>
  <c r="I9" i="66"/>
  <c r="L9" i="65"/>
  <c r="K9" i="66"/>
  <c r="I11" i="65"/>
  <c r="H11" i="66"/>
  <c r="M12" i="65"/>
  <c r="L12" i="66"/>
  <c r="J13" i="65"/>
  <c r="I13" i="66"/>
  <c r="I15" i="65"/>
  <c r="H15" i="66"/>
  <c r="K15" i="65"/>
  <c r="J15" i="66"/>
  <c r="M16" i="65"/>
  <c r="L16" i="66"/>
  <c r="M19" i="65"/>
  <c r="L19" i="66"/>
  <c r="H20" i="65"/>
  <c r="G20" i="66"/>
  <c r="L20" i="65"/>
  <c r="K20" i="66"/>
  <c r="I22" i="65"/>
  <c r="H22" i="66"/>
  <c r="I24" i="65"/>
  <c r="H24" i="66"/>
  <c r="H25" i="65"/>
  <c r="G25" i="66"/>
  <c r="L25" i="65"/>
  <c r="K25" i="66"/>
  <c r="I27" i="65"/>
  <c r="H27" i="66"/>
  <c r="M28" i="65"/>
  <c r="L28" i="66"/>
  <c r="H29" i="65"/>
  <c r="G29" i="66"/>
  <c r="J29" i="65"/>
  <c r="I29" i="66"/>
  <c r="L29" i="65"/>
  <c r="K29" i="66"/>
  <c r="I31" i="65"/>
  <c r="H31" i="66"/>
  <c r="K31" i="65"/>
  <c r="J31" i="66"/>
  <c r="M32" i="65"/>
  <c r="L32" i="66"/>
  <c r="J33" i="65"/>
  <c r="I33" i="66"/>
  <c r="I35" i="65"/>
  <c r="H35" i="66"/>
  <c r="K35" i="65"/>
  <c r="J35" i="66"/>
  <c r="M36" i="65"/>
  <c r="L36" i="66"/>
  <c r="H37" i="65"/>
  <c r="G37" i="66"/>
  <c r="J37" i="65"/>
  <c r="L37" i="65"/>
  <c r="K37" i="66"/>
  <c r="M38" i="65"/>
  <c r="L38" i="66"/>
  <c r="J39" i="65"/>
  <c r="I39" i="66"/>
  <c r="K41" i="65"/>
  <c r="K43" i="65"/>
  <c r="J43" i="66"/>
  <c r="H45" i="65"/>
  <c r="G45" i="66"/>
  <c r="L45" i="65"/>
  <c r="K45" i="66"/>
  <c r="I47" i="65"/>
  <c r="H47" i="66"/>
  <c r="K47" i="65"/>
  <c r="J47" i="66"/>
  <c r="M48" i="65"/>
  <c r="L48" i="66"/>
  <c r="H49" i="65"/>
  <c r="G49" i="66"/>
  <c r="J49" i="65"/>
  <c r="L49" i="65"/>
  <c r="K49" i="66"/>
  <c r="K51" i="65"/>
  <c r="J51" i="66"/>
  <c r="H53" i="65"/>
  <c r="G53" i="66"/>
  <c r="J53" i="65"/>
  <c r="I53" i="66"/>
  <c r="L53" i="65"/>
  <c r="K53" i="66"/>
  <c r="K55" i="65"/>
  <c r="J55" i="66"/>
  <c r="I57" i="65"/>
  <c r="H57" i="66"/>
  <c r="K57" i="65"/>
  <c r="J57" i="66"/>
  <c r="H59" i="65"/>
  <c r="G59" i="66"/>
  <c r="L59" i="65"/>
  <c r="K59" i="66"/>
  <c r="I61" i="65"/>
  <c r="H61" i="66"/>
  <c r="M62" i="65"/>
  <c r="L62" i="66"/>
  <c r="H63" i="65"/>
  <c r="G63" i="66"/>
  <c r="J63" i="65"/>
  <c r="I63" i="66"/>
  <c r="L63" i="65"/>
  <c r="K63" i="66"/>
  <c r="I65" i="65"/>
  <c r="H65" i="66"/>
  <c r="M66" i="65"/>
  <c r="L66" i="66"/>
  <c r="H67" i="65"/>
  <c r="G67" i="66"/>
  <c r="J67" i="65"/>
  <c r="I67" i="66"/>
  <c r="L67" i="65"/>
  <c r="I69" i="65"/>
  <c r="H69" i="66"/>
  <c r="J71" i="65"/>
  <c r="I71" i="66"/>
  <c r="J75" i="65"/>
  <c r="I75" i="66"/>
  <c r="K82" i="65"/>
  <c r="J82" i="66"/>
  <c r="I86" i="65"/>
  <c r="H86" i="66"/>
  <c r="L88" i="65"/>
  <c r="K88" i="66"/>
  <c r="M5" i="68"/>
  <c r="M6" i="68"/>
  <c r="G10" i="68"/>
  <c r="M17" i="42"/>
  <c r="G34" i="68"/>
  <c r="M40" i="68"/>
  <c r="J51" i="68"/>
  <c r="M59" i="68"/>
  <c r="G73" i="68"/>
  <c r="K86" i="42"/>
  <c r="L2" i="42"/>
  <c r="H5" i="42"/>
  <c r="L11" i="42"/>
  <c r="G14" i="42"/>
  <c r="L18" i="42"/>
  <c r="K24" i="42"/>
  <c r="G32" i="42"/>
  <c r="K36" i="42"/>
  <c r="H39" i="42"/>
  <c r="M43" i="42"/>
  <c r="J48" i="42"/>
  <c r="L57" i="42"/>
  <c r="K63" i="42"/>
  <c r="J71" i="42"/>
  <c r="G77" i="42"/>
  <c r="K81" i="42"/>
  <c r="K10" i="67"/>
  <c r="L12" i="68"/>
  <c r="J43" i="67"/>
  <c r="I43" i="68"/>
  <c r="G64" i="68"/>
  <c r="K73" i="68"/>
  <c r="H56" i="46"/>
  <c r="K2" i="69"/>
  <c r="J2" i="47"/>
  <c r="K3" i="69"/>
  <c r="H4" i="69"/>
  <c r="H5" i="46"/>
  <c r="H5" i="67"/>
  <c r="G5" i="68"/>
  <c r="L5" i="46"/>
  <c r="L5" i="67"/>
  <c r="H6" i="46"/>
  <c r="H6" i="67"/>
  <c r="L6" i="67"/>
  <c r="L6" i="46"/>
  <c r="H8" i="69"/>
  <c r="J9" i="69"/>
  <c r="J10" i="46"/>
  <c r="J10" i="67"/>
  <c r="K11" i="46"/>
  <c r="K11" i="67"/>
  <c r="G14" i="46"/>
  <c r="G14" i="67"/>
  <c r="K14" i="46"/>
  <c r="K14" i="67"/>
  <c r="J14" i="68" s="1"/>
  <c r="G15" i="46"/>
  <c r="G15" i="67"/>
  <c r="K15" i="46"/>
  <c r="K15" i="67"/>
  <c r="H18" i="46"/>
  <c r="H18" i="67"/>
  <c r="G18" i="68" s="1"/>
  <c r="L18" i="46"/>
  <c r="L18" i="67"/>
  <c r="K18" i="68"/>
  <c r="I19" i="46"/>
  <c r="I19" i="67"/>
  <c r="M19" i="46"/>
  <c r="M19" i="67"/>
  <c r="I21" i="69"/>
  <c r="M21" i="69"/>
  <c r="I22" i="46"/>
  <c r="I22" i="67"/>
  <c r="M22" i="46"/>
  <c r="M22" i="67"/>
  <c r="I23" i="46"/>
  <c r="I23" i="67"/>
  <c r="H23" i="68" s="1"/>
  <c r="M23" i="46"/>
  <c r="M23" i="67"/>
  <c r="J24" i="46"/>
  <c r="J24" i="67"/>
  <c r="J25" i="69"/>
  <c r="J26" i="46"/>
  <c r="J26" i="67"/>
  <c r="J27" i="46"/>
  <c r="J27" i="67"/>
  <c r="M28" i="46"/>
  <c r="M28" i="67"/>
  <c r="I29" i="69"/>
  <c r="M29" i="69"/>
  <c r="I30" i="46"/>
  <c r="I30" i="67"/>
  <c r="M30" i="46"/>
  <c r="M30" i="67"/>
  <c r="I31" i="46"/>
  <c r="I31" i="67"/>
  <c r="H31" i="68" s="1"/>
  <c r="M31" i="46"/>
  <c r="M31" i="67"/>
  <c r="J32" i="46"/>
  <c r="J32" i="67"/>
  <c r="J33" i="69"/>
  <c r="J34" i="46"/>
  <c r="J34" i="67"/>
  <c r="J35" i="46"/>
  <c r="J35" i="67"/>
  <c r="J36" i="46"/>
  <c r="J36" i="67"/>
  <c r="J37" i="69"/>
  <c r="K38" i="46"/>
  <c r="K38" i="67"/>
  <c r="H39" i="46"/>
  <c r="H39" i="67"/>
  <c r="G39" i="68" s="1"/>
  <c r="L39" i="46"/>
  <c r="L39" i="67"/>
  <c r="H40" i="46"/>
  <c r="H40" i="67"/>
  <c r="L40" i="46"/>
  <c r="L40" i="67"/>
  <c r="H42" i="46"/>
  <c r="H42" i="67"/>
  <c r="L42" i="46"/>
  <c r="L42" i="67"/>
  <c r="I43" i="46"/>
  <c r="I43" i="67"/>
  <c r="M43" i="46"/>
  <c r="M43" i="67"/>
  <c r="M43" i="68" s="1"/>
  <c r="I44" i="46"/>
  <c r="I44" i="67"/>
  <c r="M44" i="46"/>
  <c r="M44" i="67"/>
  <c r="I45" i="69"/>
  <c r="M45" i="69"/>
  <c r="M46" i="46"/>
  <c r="M46" i="67"/>
  <c r="I47" i="46"/>
  <c r="I47" i="67"/>
  <c r="M47" i="46"/>
  <c r="M47" i="67"/>
  <c r="L47" i="68"/>
  <c r="I48" i="67"/>
  <c r="H48" i="68"/>
  <c r="I48" i="46"/>
  <c r="M49" i="69"/>
  <c r="I51" i="46"/>
  <c r="I51" i="67"/>
  <c r="H51" i="68" s="1"/>
  <c r="M51" i="46"/>
  <c r="M51" i="67"/>
  <c r="I52" i="46"/>
  <c r="I52" i="67"/>
  <c r="M52" i="46"/>
  <c r="M52" i="67"/>
  <c r="M52" i="68" s="1"/>
  <c r="I54" i="46"/>
  <c r="I54" i="67"/>
  <c r="H54" i="68"/>
  <c r="J55" i="69"/>
  <c r="G56" i="46"/>
  <c r="G56" i="67"/>
  <c r="K56" i="46"/>
  <c r="K56" i="67"/>
  <c r="H57" i="46"/>
  <c r="H57" i="67"/>
  <c r="L57" i="46"/>
  <c r="L57" i="67"/>
  <c r="G59" i="68"/>
  <c r="L59" i="46"/>
  <c r="L59" i="67"/>
  <c r="H60" i="69"/>
  <c r="L60" i="69"/>
  <c r="H61" i="46"/>
  <c r="H61" i="67"/>
  <c r="G61" i="68"/>
  <c r="L61" i="46"/>
  <c r="L61" i="67"/>
  <c r="J62" i="46"/>
  <c r="J62" i="67"/>
  <c r="I62" i="68" s="1"/>
  <c r="J63" i="46"/>
  <c r="J63" i="67"/>
  <c r="J64" i="69"/>
  <c r="J65" i="46"/>
  <c r="J65" i="67"/>
  <c r="J66" i="46"/>
  <c r="J66" i="67"/>
  <c r="J68" i="46"/>
  <c r="J68" i="67"/>
  <c r="J69" i="69"/>
  <c r="J70" i="46"/>
  <c r="J70" i="67"/>
  <c r="J71" i="67"/>
  <c r="J71" i="46"/>
  <c r="J72" i="46"/>
  <c r="J72" i="67"/>
  <c r="J73" i="69"/>
  <c r="J76" i="46"/>
  <c r="J76" i="67"/>
  <c r="M76" i="68"/>
  <c r="J77" i="46"/>
  <c r="J77" i="67"/>
  <c r="J78" i="69"/>
  <c r="J79" i="46"/>
  <c r="J79" i="67"/>
  <c r="J80" i="46"/>
  <c r="J80" i="67"/>
  <c r="J80" i="68" s="1"/>
  <c r="J81" i="46"/>
  <c r="J81" i="67"/>
  <c r="J86" i="69"/>
  <c r="H3" i="42"/>
  <c r="L3" i="42"/>
  <c r="G5" i="42"/>
  <c r="K5" i="42"/>
  <c r="I10" i="42"/>
  <c r="M10" i="42"/>
  <c r="H12" i="42"/>
  <c r="L12" i="42"/>
  <c r="J14" i="42"/>
  <c r="H16" i="42"/>
  <c r="L16" i="42"/>
  <c r="G18" i="42"/>
  <c r="K18" i="42"/>
  <c r="J21" i="42"/>
  <c r="H23" i="42"/>
  <c r="L23" i="42"/>
  <c r="G25" i="42"/>
  <c r="K25" i="42"/>
  <c r="I27" i="42"/>
  <c r="M27" i="42"/>
  <c r="J29" i="42"/>
  <c r="H31" i="42"/>
  <c r="L31" i="42"/>
  <c r="G33" i="42"/>
  <c r="K33" i="42"/>
  <c r="I35" i="42"/>
  <c r="M35" i="42"/>
  <c r="G37" i="42"/>
  <c r="K37" i="42"/>
  <c r="G39" i="42"/>
  <c r="K39" i="42"/>
  <c r="I41" i="42"/>
  <c r="M41" i="42"/>
  <c r="H43" i="42"/>
  <c r="L43" i="42"/>
  <c r="J45" i="42"/>
  <c r="H47" i="42"/>
  <c r="L47" i="42"/>
  <c r="J49" i="42"/>
  <c r="H52" i="42"/>
  <c r="L52" i="42"/>
  <c r="G55" i="42"/>
  <c r="K55" i="42"/>
  <c r="G57" i="42"/>
  <c r="K57" i="42"/>
  <c r="I60" i="42"/>
  <c r="M60" i="42"/>
  <c r="I62" i="42"/>
  <c r="M62" i="42"/>
  <c r="G64" i="42"/>
  <c r="K64" i="42"/>
  <c r="I66" i="42"/>
  <c r="M66" i="42"/>
  <c r="G69" i="42"/>
  <c r="K69" i="42"/>
  <c r="L70" i="42"/>
  <c r="I71" i="42"/>
  <c r="M71" i="42"/>
  <c r="G73" i="42"/>
  <c r="K73" i="42"/>
  <c r="I76" i="42"/>
  <c r="M76" i="42"/>
  <c r="G78" i="42"/>
  <c r="K78" i="42"/>
  <c r="I80" i="42"/>
  <c r="M80" i="42"/>
  <c r="G86" i="42"/>
  <c r="G3" i="67"/>
  <c r="I3" i="67"/>
  <c r="H3" i="68" s="1"/>
  <c r="K3" i="67"/>
  <c r="J3" i="68" s="1"/>
  <c r="J4" i="67"/>
  <c r="I4" i="68" s="1"/>
  <c r="G6" i="67"/>
  <c r="K6" i="67"/>
  <c r="J6" i="68"/>
  <c r="H8" i="67"/>
  <c r="J9" i="67"/>
  <c r="I13" i="67"/>
  <c r="H13" i="68" s="1"/>
  <c r="M13" i="67"/>
  <c r="L13" i="68" s="1"/>
  <c r="N14" i="67"/>
  <c r="M14" i="68" s="1"/>
  <c r="J15" i="67"/>
  <c r="H17" i="67"/>
  <c r="H19" i="67"/>
  <c r="G19" i="68"/>
  <c r="M21" i="67"/>
  <c r="H25" i="67"/>
  <c r="G25" i="68" s="1"/>
  <c r="I27" i="67"/>
  <c r="M29" i="67"/>
  <c r="H33" i="67"/>
  <c r="G33" i="68"/>
  <c r="I35" i="67"/>
  <c r="J37" i="67"/>
  <c r="H43" i="67"/>
  <c r="I45" i="67"/>
  <c r="H45" i="68" s="1"/>
  <c r="K49" i="67"/>
  <c r="J49" i="68" s="1"/>
  <c r="L52" i="67"/>
  <c r="M54" i="67"/>
  <c r="J60" i="67"/>
  <c r="I60" i="68" s="1"/>
  <c r="M62" i="67"/>
  <c r="N63" i="67"/>
  <c r="H69" i="67"/>
  <c r="G69" i="68" s="1"/>
  <c r="I71" i="67"/>
  <c r="H71" i="68" s="1"/>
  <c r="J73" i="67"/>
  <c r="L78" i="67"/>
  <c r="K78" i="68"/>
  <c r="M80" i="67"/>
  <c r="N81" i="67"/>
  <c r="I15" i="46"/>
  <c r="L24" i="46"/>
  <c r="G44" i="46"/>
  <c r="H73" i="46"/>
  <c r="H2" i="47"/>
  <c r="I2" i="69"/>
  <c r="M2" i="69"/>
  <c r="L2" i="47"/>
  <c r="H3" i="47"/>
  <c r="I3" i="69"/>
  <c r="M3" i="69"/>
  <c r="L3" i="47"/>
  <c r="J4" i="69"/>
  <c r="I4" i="47"/>
  <c r="J5" i="46"/>
  <c r="J5" i="67"/>
  <c r="I5" i="68" s="1"/>
  <c r="J6" i="46"/>
  <c r="J6" i="67"/>
  <c r="I6" i="68"/>
  <c r="L9" i="69"/>
  <c r="K9" i="47"/>
  <c r="L10" i="46"/>
  <c r="L10" i="67"/>
  <c r="K10" i="68" s="1"/>
  <c r="I11" i="46"/>
  <c r="I11" i="67"/>
  <c r="H11" i="68"/>
  <c r="M11" i="46"/>
  <c r="M11" i="67"/>
  <c r="M12" i="69"/>
  <c r="L12" i="47"/>
  <c r="H13" i="47"/>
  <c r="I13" i="69"/>
  <c r="L13" i="47"/>
  <c r="I14" i="46"/>
  <c r="I14" i="47" s="1"/>
  <c r="I14" i="67"/>
  <c r="H14" i="68"/>
  <c r="M14" i="46"/>
  <c r="M14" i="67"/>
  <c r="L14" i="68" s="1"/>
  <c r="M15" i="46"/>
  <c r="M15" i="67"/>
  <c r="L15" i="68" s="1"/>
  <c r="H16" i="47"/>
  <c r="M16" i="69"/>
  <c r="L16" i="47"/>
  <c r="J17" i="69"/>
  <c r="I17" i="47"/>
  <c r="J18" i="46"/>
  <c r="J18" i="67"/>
  <c r="I18" i="68" s="1"/>
  <c r="G19" i="46"/>
  <c r="G19" i="67"/>
  <c r="K19" i="67"/>
  <c r="J19" i="68" s="1"/>
  <c r="K19" i="46"/>
  <c r="G22" i="46"/>
  <c r="G22" i="67"/>
  <c r="K22" i="46"/>
  <c r="K22" i="67"/>
  <c r="J22" i="68" s="1"/>
  <c r="G23" i="67"/>
  <c r="G23" i="68" s="1"/>
  <c r="G23" i="46"/>
  <c r="K23" i="46"/>
  <c r="K23" i="67"/>
  <c r="J23" i="68" s="1"/>
  <c r="H24" i="67"/>
  <c r="G24" i="68" s="1"/>
  <c r="H24" i="46"/>
  <c r="K24" i="68"/>
  <c r="H25" i="69"/>
  <c r="G25" i="47"/>
  <c r="L25" i="69"/>
  <c r="K25" i="47"/>
  <c r="H26" i="46"/>
  <c r="H26" i="67"/>
  <c r="G26" i="68"/>
  <c r="L26" i="46"/>
  <c r="L26" i="67"/>
  <c r="K26" i="68" s="1"/>
  <c r="H27" i="46"/>
  <c r="H27" i="67"/>
  <c r="G27" i="68"/>
  <c r="L27" i="46"/>
  <c r="L27" i="67"/>
  <c r="K27" i="68" s="1"/>
  <c r="K28" i="46"/>
  <c r="K28" i="67"/>
  <c r="J28" i="68"/>
  <c r="K29" i="69"/>
  <c r="J29" i="47"/>
  <c r="G30" i="46"/>
  <c r="G30" i="67"/>
  <c r="K30" i="46"/>
  <c r="K30" i="67"/>
  <c r="J30" i="68" s="1"/>
  <c r="G31" i="46"/>
  <c r="G31" i="67"/>
  <c r="G31" i="68"/>
  <c r="K31" i="46"/>
  <c r="K31" i="67"/>
  <c r="J31" i="68" s="1"/>
  <c r="H32" i="46"/>
  <c r="H32" i="67"/>
  <c r="G32" i="68"/>
  <c r="L32" i="46"/>
  <c r="L32" i="67"/>
  <c r="K32" i="68" s="1"/>
  <c r="H33" i="69"/>
  <c r="G33" i="47"/>
  <c r="K33" i="47"/>
  <c r="L33" i="69"/>
  <c r="L34" i="46"/>
  <c r="L34" i="67"/>
  <c r="K34" i="68"/>
  <c r="H35" i="67"/>
  <c r="G35" i="68"/>
  <c r="H35" i="46"/>
  <c r="L35" i="46"/>
  <c r="L35" i="47" s="1"/>
  <c r="L35" i="67"/>
  <c r="K35" i="68" s="1"/>
  <c r="H36" i="46"/>
  <c r="H36" i="67"/>
  <c r="G36" i="68"/>
  <c r="L36" i="46"/>
  <c r="L36" i="67"/>
  <c r="L37" i="69"/>
  <c r="K37" i="47"/>
  <c r="I38" i="46"/>
  <c r="I38" i="67"/>
  <c r="H38" i="68" s="1"/>
  <c r="M38" i="67"/>
  <c r="L38" i="68" s="1"/>
  <c r="M38" i="46"/>
  <c r="I39" i="68"/>
  <c r="M39" i="68"/>
  <c r="J40" i="46"/>
  <c r="J40" i="67"/>
  <c r="I40" i="68" s="1"/>
  <c r="M41" i="68"/>
  <c r="J42" i="46"/>
  <c r="J42" i="67"/>
  <c r="I42" i="68" s="1"/>
  <c r="G43" i="46"/>
  <c r="G43" i="47" s="1"/>
  <c r="G43" i="67"/>
  <c r="K43" i="46"/>
  <c r="K43" i="67"/>
  <c r="K44" i="46"/>
  <c r="K44" i="67"/>
  <c r="J44" i="68" s="1"/>
  <c r="K45" i="69"/>
  <c r="J45" i="47"/>
  <c r="G46" i="46"/>
  <c r="G46" i="67"/>
  <c r="K46" i="46"/>
  <c r="K46" i="67"/>
  <c r="J46" i="68"/>
  <c r="G47" i="46"/>
  <c r="G47" i="47"/>
  <c r="G47" i="67"/>
  <c r="K47" i="46"/>
  <c r="K47" i="67"/>
  <c r="J47" i="68"/>
  <c r="K48" i="46"/>
  <c r="K48" i="67"/>
  <c r="J48" i="68" s="1"/>
  <c r="K49" i="69"/>
  <c r="J49" i="47"/>
  <c r="G51" i="46"/>
  <c r="G51" i="67"/>
  <c r="G52" i="46"/>
  <c r="G52" i="47" s="1"/>
  <c r="G52" i="67"/>
  <c r="K52" i="46"/>
  <c r="K52" i="67"/>
  <c r="J52" i="68"/>
  <c r="G54" i="46"/>
  <c r="G54" i="67"/>
  <c r="K54" i="46"/>
  <c r="K54" i="67"/>
  <c r="J54" i="68" s="1"/>
  <c r="L55" i="69"/>
  <c r="K55" i="47"/>
  <c r="I56" i="46"/>
  <c r="I56" i="67"/>
  <c r="H56" i="68"/>
  <c r="M56" i="46"/>
  <c r="M56" i="67"/>
  <c r="L56" i="68" s="1"/>
  <c r="J57" i="46"/>
  <c r="J57" i="47" s="1"/>
  <c r="J57" i="67"/>
  <c r="I57" i="68"/>
  <c r="M57" i="68"/>
  <c r="J59" i="46"/>
  <c r="I59" i="47" s="1"/>
  <c r="J59" i="67"/>
  <c r="I59" i="68"/>
  <c r="J60" i="69"/>
  <c r="I60" i="47"/>
  <c r="M60" i="68"/>
  <c r="J61" i="46"/>
  <c r="J61" i="67"/>
  <c r="I61" i="68"/>
  <c r="L62" i="46"/>
  <c r="L62" i="47"/>
  <c r="L62" i="67"/>
  <c r="K62" i="68"/>
  <c r="H63" i="46"/>
  <c r="H63" i="67"/>
  <c r="G63" i="68" s="1"/>
  <c r="L63" i="46"/>
  <c r="L63" i="67"/>
  <c r="K63" i="68"/>
  <c r="K64" i="47"/>
  <c r="L64" i="69"/>
  <c r="L65" i="46"/>
  <c r="L65" i="67"/>
  <c r="K65" i="68" s="1"/>
  <c r="H66" i="46"/>
  <c r="H66" i="67"/>
  <c r="G66" i="68"/>
  <c r="L66" i="46"/>
  <c r="L66" i="67"/>
  <c r="K66" i="68" s="1"/>
  <c r="H68" i="46"/>
  <c r="H68" i="67"/>
  <c r="G68" i="68"/>
  <c r="L68" i="46"/>
  <c r="L68" i="67"/>
  <c r="K68" i="68" s="1"/>
  <c r="H69" i="69"/>
  <c r="G69" i="47"/>
  <c r="L69" i="69"/>
  <c r="K69" i="47"/>
  <c r="H70" i="46"/>
  <c r="H70" i="67"/>
  <c r="G70" i="68"/>
  <c r="L70" i="46"/>
  <c r="L70" i="67"/>
  <c r="K70" i="68" s="1"/>
  <c r="H71" i="46"/>
  <c r="H71" i="47" s="1"/>
  <c r="H71" i="67"/>
  <c r="G71" i="68"/>
  <c r="L71" i="46"/>
  <c r="L71" i="67"/>
  <c r="H72" i="46"/>
  <c r="H72" i="67"/>
  <c r="G72" i="68"/>
  <c r="L72" i="46"/>
  <c r="L72" i="67"/>
  <c r="K72" i="68" s="1"/>
  <c r="L73" i="69"/>
  <c r="K73" i="47"/>
  <c r="H75" i="46"/>
  <c r="H75" i="67"/>
  <c r="G75" i="68"/>
  <c r="L75" i="46"/>
  <c r="L75" i="67"/>
  <c r="K75" i="68" s="1"/>
  <c r="H76" i="67"/>
  <c r="G76" i="68" s="1"/>
  <c r="H76" i="46"/>
  <c r="L76" i="46"/>
  <c r="L76" i="67"/>
  <c r="K76" i="68" s="1"/>
  <c r="H77" i="46"/>
  <c r="H77" i="67"/>
  <c r="G77" i="68"/>
  <c r="L77" i="46"/>
  <c r="L77" i="67"/>
  <c r="K77" i="68" s="1"/>
  <c r="H78" i="69"/>
  <c r="G78" i="47"/>
  <c r="L78" i="69"/>
  <c r="K78" i="47"/>
  <c r="H79" i="46"/>
  <c r="H79" i="47" s="1"/>
  <c r="H79" i="67"/>
  <c r="G79" i="68"/>
  <c r="L79" i="46"/>
  <c r="L79" i="67"/>
  <c r="K79" i="68" s="1"/>
  <c r="G80" i="68"/>
  <c r="L80" i="67"/>
  <c r="K80" i="68"/>
  <c r="L80" i="46"/>
  <c r="H81" i="46"/>
  <c r="H81" i="67"/>
  <c r="G81" i="68"/>
  <c r="L81" i="46"/>
  <c r="L81" i="67"/>
  <c r="K81" i="68" s="1"/>
  <c r="H86" i="69"/>
  <c r="G86" i="47"/>
  <c r="L86" i="67"/>
  <c r="K86" i="68" s="1"/>
  <c r="L86" i="46"/>
  <c r="H89" i="46"/>
  <c r="H89" i="67"/>
  <c r="G89" i="68" s="1"/>
  <c r="L89" i="46"/>
  <c r="L89" i="67"/>
  <c r="K89" i="68"/>
  <c r="I2" i="42"/>
  <c r="X2" i="20" s="1"/>
  <c r="M2" i="42"/>
  <c r="J3" i="42"/>
  <c r="I5" i="42"/>
  <c r="M5" i="42"/>
  <c r="J6" i="42"/>
  <c r="G8" i="42"/>
  <c r="G10" i="42"/>
  <c r="K10" i="42"/>
  <c r="I11" i="42"/>
  <c r="M11" i="42"/>
  <c r="J12" i="42"/>
  <c r="H14" i="42"/>
  <c r="L14" i="42"/>
  <c r="I15" i="42"/>
  <c r="M15" i="42"/>
  <c r="J16" i="42"/>
  <c r="I18" i="42"/>
  <c r="G19" i="42"/>
  <c r="H21" i="42"/>
  <c r="L21" i="42"/>
  <c r="J23" i="42"/>
  <c r="I25" i="42"/>
  <c r="M25" i="42"/>
  <c r="G27" i="42"/>
  <c r="K27" i="42"/>
  <c r="H29" i="42"/>
  <c r="L29" i="42"/>
  <c r="J31" i="42"/>
  <c r="I33" i="42"/>
  <c r="M33" i="42"/>
  <c r="G35" i="42"/>
  <c r="K35" i="42"/>
  <c r="L36" i="42"/>
  <c r="I37" i="42"/>
  <c r="M37" i="42"/>
  <c r="I39" i="42"/>
  <c r="M39" i="42"/>
  <c r="G41" i="42"/>
  <c r="K41" i="42"/>
  <c r="J43" i="42"/>
  <c r="H45" i="42"/>
  <c r="L45" i="42"/>
  <c r="J47" i="42"/>
  <c r="G48" i="42"/>
  <c r="H49" i="42"/>
  <c r="L49" i="42"/>
  <c r="J52" i="42"/>
  <c r="I55" i="42"/>
  <c r="I57" i="42"/>
  <c r="M57" i="42"/>
  <c r="G60" i="42"/>
  <c r="K60" i="42"/>
  <c r="K62" i="42"/>
  <c r="I64" i="42"/>
  <c r="M64" i="42"/>
  <c r="G66" i="42"/>
  <c r="K66" i="42"/>
  <c r="I69" i="42"/>
  <c r="M69" i="42"/>
  <c r="G71" i="42"/>
  <c r="K71" i="42"/>
  <c r="I73" i="42"/>
  <c r="M73" i="42"/>
  <c r="G76" i="42"/>
  <c r="K76" i="42"/>
  <c r="L77" i="42"/>
  <c r="I78" i="42"/>
  <c r="M78" i="42"/>
  <c r="G80" i="42"/>
  <c r="K80" i="42"/>
  <c r="I86" i="42"/>
  <c r="M86" i="42"/>
  <c r="J3" i="67"/>
  <c r="I3" i="68"/>
  <c r="H4" i="67"/>
  <c r="L4" i="67"/>
  <c r="H9" i="67"/>
  <c r="G9" i="68" s="1"/>
  <c r="L9" i="67"/>
  <c r="K9" i="68" s="1"/>
  <c r="J11" i="67"/>
  <c r="I11" i="68" s="1"/>
  <c r="G13" i="67"/>
  <c r="K13" i="67"/>
  <c r="J13" i="68"/>
  <c r="J17" i="67"/>
  <c r="I17" i="68"/>
  <c r="I21" i="67"/>
  <c r="H21" i="68"/>
  <c r="L25" i="67"/>
  <c r="K25" i="68"/>
  <c r="M27" i="67"/>
  <c r="L27" i="68"/>
  <c r="I29" i="67"/>
  <c r="L33" i="67"/>
  <c r="K33" i="68" s="1"/>
  <c r="M35" i="67"/>
  <c r="L35" i="68" s="1"/>
  <c r="N36" i="67"/>
  <c r="M36" i="68" s="1"/>
  <c r="J41" i="67"/>
  <c r="I41" i="68" s="1"/>
  <c r="L43" i="67"/>
  <c r="K43" i="68" s="1"/>
  <c r="M45" i="67"/>
  <c r="L45" i="68" s="1"/>
  <c r="H52" i="67"/>
  <c r="H52" i="68" s="1"/>
  <c r="J55" i="67"/>
  <c r="J55" i="68" s="1"/>
  <c r="I62" i="67"/>
  <c r="J64" i="67"/>
  <c r="I64" i="68" s="1"/>
  <c r="L69" i="67"/>
  <c r="K69" i="68" s="1"/>
  <c r="M71" i="67"/>
  <c r="M71" i="68" s="1"/>
  <c r="N72" i="67"/>
  <c r="H78" i="67"/>
  <c r="G78" i="68"/>
  <c r="I80" i="67"/>
  <c r="H80" i="68"/>
  <c r="J86" i="67"/>
  <c r="L29" i="46"/>
  <c r="L29" i="47" s="1"/>
  <c r="J39" i="46"/>
  <c r="M48" i="46"/>
  <c r="M77" i="46"/>
  <c r="G9" i="47"/>
  <c r="J21" i="47"/>
  <c r="M13" i="69"/>
  <c r="J2" i="69"/>
  <c r="I2" i="70"/>
  <c r="I2" i="47"/>
  <c r="K4" i="46"/>
  <c r="K4" i="67"/>
  <c r="J4" i="68" s="1"/>
  <c r="K6" i="69"/>
  <c r="J6" i="47"/>
  <c r="G8" i="46"/>
  <c r="G8" i="69" s="1"/>
  <c r="G8" i="67"/>
  <c r="G8" i="68" s="1"/>
  <c r="I9" i="46"/>
  <c r="I9" i="67"/>
  <c r="H9" i="68"/>
  <c r="M9" i="46"/>
  <c r="M9" i="67"/>
  <c r="L9" i="68" s="1"/>
  <c r="L10" i="47"/>
  <c r="M10" i="69"/>
  <c r="J11" i="69"/>
  <c r="J12" i="67"/>
  <c r="I12" i="68"/>
  <c r="J12" i="46"/>
  <c r="J13" i="46"/>
  <c r="J13" i="67"/>
  <c r="I13" i="68"/>
  <c r="J14" i="69"/>
  <c r="J15" i="69"/>
  <c r="I15" i="47"/>
  <c r="J16" i="46"/>
  <c r="J16" i="67"/>
  <c r="K17" i="46"/>
  <c r="J17" i="47" s="1"/>
  <c r="K17" i="67"/>
  <c r="J17" i="68" s="1"/>
  <c r="J18" i="47"/>
  <c r="K18" i="69"/>
  <c r="H19" i="69"/>
  <c r="L19" i="46"/>
  <c r="L19" i="67"/>
  <c r="K19" i="68" s="1"/>
  <c r="H21" i="46"/>
  <c r="H21" i="67"/>
  <c r="G21" i="68"/>
  <c r="L21" i="46"/>
  <c r="L21" i="47"/>
  <c r="L21" i="67"/>
  <c r="K21" i="68"/>
  <c r="H22" i="46"/>
  <c r="H22" i="67"/>
  <c r="G22" i="68" s="1"/>
  <c r="L22" i="46"/>
  <c r="O22" i="46" s="1"/>
  <c r="L22" i="67"/>
  <c r="K22" i="68"/>
  <c r="G23" i="47"/>
  <c r="H23" i="69"/>
  <c r="L23" i="69"/>
  <c r="K23" i="47"/>
  <c r="I24" i="46"/>
  <c r="I24" i="67"/>
  <c r="H24" i="68" s="1"/>
  <c r="M24" i="46"/>
  <c r="M24" i="67"/>
  <c r="L24" i="68"/>
  <c r="I25" i="67"/>
  <c r="I25" i="46"/>
  <c r="I25" i="47" s="1"/>
  <c r="M25" i="46"/>
  <c r="M25" i="67"/>
  <c r="L25" i="68"/>
  <c r="I26" i="46"/>
  <c r="I26" i="67"/>
  <c r="H26" i="68" s="1"/>
  <c r="M26" i="46"/>
  <c r="M26" i="67"/>
  <c r="L26" i="68"/>
  <c r="I27" i="69"/>
  <c r="M27" i="69"/>
  <c r="L27" i="47"/>
  <c r="L28" i="46"/>
  <c r="K28" i="47" s="1"/>
  <c r="L28" i="67"/>
  <c r="L28" i="68" s="1"/>
  <c r="K28" i="68"/>
  <c r="H29" i="67"/>
  <c r="G29" i="68"/>
  <c r="H29" i="46"/>
  <c r="H30" i="46"/>
  <c r="H30" i="67"/>
  <c r="G30" i="68"/>
  <c r="L30" i="46"/>
  <c r="L30" i="67"/>
  <c r="K30" i="68" s="1"/>
  <c r="H31" i="69"/>
  <c r="L31" i="69"/>
  <c r="K31" i="47"/>
  <c r="I32" i="46"/>
  <c r="I32" i="67"/>
  <c r="H32" i="68" s="1"/>
  <c r="M32" i="46"/>
  <c r="M32" i="67"/>
  <c r="L32" i="68"/>
  <c r="I33" i="46"/>
  <c r="I33" i="47" s="1"/>
  <c r="I33" i="67"/>
  <c r="M33" i="46"/>
  <c r="M33" i="67"/>
  <c r="L33" i="68" s="1"/>
  <c r="I34" i="46"/>
  <c r="I34" i="67"/>
  <c r="H34" i="68"/>
  <c r="M34" i="46"/>
  <c r="M34" i="67"/>
  <c r="L34" i="68" s="1"/>
  <c r="H35" i="47"/>
  <c r="I35" i="69"/>
  <c r="M35" i="69"/>
  <c r="I36" i="46"/>
  <c r="I36" i="67"/>
  <c r="H36" i="68" s="1"/>
  <c r="I37" i="46"/>
  <c r="I37" i="67"/>
  <c r="M37" i="46"/>
  <c r="M37" i="67"/>
  <c r="L37" i="68"/>
  <c r="J38" i="46"/>
  <c r="J38" i="67"/>
  <c r="I38" i="68" s="1"/>
  <c r="K39" i="69"/>
  <c r="G40" i="46"/>
  <c r="G40" i="67"/>
  <c r="K40" i="46"/>
  <c r="K40" i="67"/>
  <c r="J40" i="68" s="1"/>
  <c r="G41" i="46"/>
  <c r="G41" i="67"/>
  <c r="G41" i="68"/>
  <c r="K41" i="46"/>
  <c r="K41" i="47"/>
  <c r="K41" i="67"/>
  <c r="G42" i="46"/>
  <c r="G42" i="67"/>
  <c r="G42" i="68" s="1"/>
  <c r="K42" i="46"/>
  <c r="K42" i="67"/>
  <c r="J42" i="68" s="1"/>
  <c r="H43" i="69"/>
  <c r="L43" i="69"/>
  <c r="K43" i="47"/>
  <c r="H44" i="46"/>
  <c r="H44" i="67"/>
  <c r="G44" i="68" s="1"/>
  <c r="L44" i="46"/>
  <c r="L44" i="67"/>
  <c r="K44" i="68"/>
  <c r="H45" i="46"/>
  <c r="H45" i="47"/>
  <c r="H45" i="67"/>
  <c r="L45" i="67"/>
  <c r="K45" i="68" s="1"/>
  <c r="L45" i="46"/>
  <c r="H46" i="46"/>
  <c r="H46" i="67"/>
  <c r="G46" i="68"/>
  <c r="L46" i="46"/>
  <c r="L46" i="67"/>
  <c r="K46" i="68" s="1"/>
  <c r="H47" i="69"/>
  <c r="L47" i="69"/>
  <c r="K47" i="47"/>
  <c r="L48" i="46"/>
  <c r="L48" i="67"/>
  <c r="K48" i="68" s="1"/>
  <c r="G49" i="68"/>
  <c r="L49" i="46"/>
  <c r="L49" i="67"/>
  <c r="K49" i="68" s="1"/>
  <c r="H51" i="46"/>
  <c r="H51" i="69" s="1"/>
  <c r="H51" i="67"/>
  <c r="G51" i="68"/>
  <c r="L51" i="46"/>
  <c r="L51" i="67"/>
  <c r="K51" i="68" s="1"/>
  <c r="H52" i="69"/>
  <c r="L52" i="69"/>
  <c r="L52" i="70" s="1"/>
  <c r="K52" i="47"/>
  <c r="H54" i="46"/>
  <c r="H54" i="67"/>
  <c r="G54" i="68"/>
  <c r="L54" i="46"/>
  <c r="L54" i="67"/>
  <c r="K54" i="68" s="1"/>
  <c r="I55" i="46"/>
  <c r="I55" i="69" s="1"/>
  <c r="I55" i="67"/>
  <c r="M55" i="46"/>
  <c r="M55" i="67"/>
  <c r="L55" i="68" s="1"/>
  <c r="J56" i="46"/>
  <c r="J56" i="67"/>
  <c r="I56" i="68"/>
  <c r="K59" i="46"/>
  <c r="K59" i="67"/>
  <c r="J59" i="68" s="1"/>
  <c r="G60" i="46"/>
  <c r="G60" i="47" s="1"/>
  <c r="G60" i="67"/>
  <c r="K60" i="46"/>
  <c r="K60" i="67"/>
  <c r="J60" i="68" s="1"/>
  <c r="K61" i="46"/>
  <c r="K61" i="67"/>
  <c r="J61" i="68" s="1"/>
  <c r="M62" i="69"/>
  <c r="I63" i="46"/>
  <c r="I63" i="67"/>
  <c r="H63" i="68" s="1"/>
  <c r="M63" i="46"/>
  <c r="O63" i="46" s="1"/>
  <c r="M63" i="67"/>
  <c r="L63" i="68"/>
  <c r="I64" i="46"/>
  <c r="I64" i="47"/>
  <c r="I64" i="67"/>
  <c r="H64" i="68"/>
  <c r="M64" i="46"/>
  <c r="M64" i="67"/>
  <c r="L64" i="68" s="1"/>
  <c r="I65" i="46"/>
  <c r="I65" i="67"/>
  <c r="M65" i="46"/>
  <c r="M65" i="67"/>
  <c r="M66" i="69"/>
  <c r="L66" i="47"/>
  <c r="I68" i="46"/>
  <c r="I68" i="67"/>
  <c r="H68" i="68" s="1"/>
  <c r="M68" i="46"/>
  <c r="M68" i="67"/>
  <c r="I69" i="46"/>
  <c r="I69" i="67"/>
  <c r="H69" i="68" s="1"/>
  <c r="M69" i="46"/>
  <c r="M69" i="67"/>
  <c r="L69" i="68"/>
  <c r="I70" i="67"/>
  <c r="H70" i="68"/>
  <c r="I70" i="46"/>
  <c r="L70" i="68"/>
  <c r="I71" i="69"/>
  <c r="M71" i="69"/>
  <c r="L71" i="47"/>
  <c r="I72" i="46"/>
  <c r="I72" i="67"/>
  <c r="H72" i="68" s="1"/>
  <c r="M72" i="46"/>
  <c r="M72" i="69" s="1"/>
  <c r="M72" i="67"/>
  <c r="L72" i="68"/>
  <c r="I73" i="46"/>
  <c r="I73" i="47"/>
  <c r="I73" i="67"/>
  <c r="H73" i="68"/>
  <c r="M73" i="46"/>
  <c r="M73" i="67"/>
  <c r="L73" i="68" s="1"/>
  <c r="I75" i="46"/>
  <c r="I75" i="67"/>
  <c r="H75" i="68"/>
  <c r="M75" i="46"/>
  <c r="M75" i="67"/>
  <c r="I76" i="69"/>
  <c r="H76" i="47"/>
  <c r="M76" i="69"/>
  <c r="I77" i="46"/>
  <c r="I77" i="67"/>
  <c r="H77" i="68"/>
  <c r="I78" i="46"/>
  <c r="I78" i="67"/>
  <c r="M78" i="46"/>
  <c r="M78" i="67"/>
  <c r="L78" i="68" s="1"/>
  <c r="I79" i="46"/>
  <c r="I79" i="67"/>
  <c r="I79" i="68" s="1"/>
  <c r="H79" i="68"/>
  <c r="M79" i="46"/>
  <c r="M79" i="67"/>
  <c r="L79" i="68" s="1"/>
  <c r="M80" i="69"/>
  <c r="I81" i="46"/>
  <c r="I81" i="67"/>
  <c r="H81" i="68" s="1"/>
  <c r="M81" i="46"/>
  <c r="O81" i="46" s="1"/>
  <c r="M81" i="67"/>
  <c r="I86" i="46"/>
  <c r="I86" i="67"/>
  <c r="H86" i="68"/>
  <c r="M86" i="46"/>
  <c r="M86" i="67"/>
  <c r="L86" i="68" s="1"/>
  <c r="I89" i="46"/>
  <c r="O89" i="46" s="1"/>
  <c r="I89" i="67"/>
  <c r="H89" i="68"/>
  <c r="M89" i="46"/>
  <c r="M89" i="67"/>
  <c r="J2" i="42"/>
  <c r="I4" i="42"/>
  <c r="M4" i="42"/>
  <c r="J5" i="42"/>
  <c r="G6" i="42"/>
  <c r="K6" i="42"/>
  <c r="G9" i="42"/>
  <c r="K9" i="42"/>
  <c r="H10" i="42"/>
  <c r="L10" i="42"/>
  <c r="J11" i="42"/>
  <c r="H13" i="42"/>
  <c r="L13" i="42"/>
  <c r="I14" i="42"/>
  <c r="J15" i="42"/>
  <c r="I17" i="42"/>
  <c r="J18" i="42"/>
  <c r="H19" i="42"/>
  <c r="L19" i="42"/>
  <c r="J22" i="42"/>
  <c r="G23" i="42"/>
  <c r="K23" i="42"/>
  <c r="I24" i="42"/>
  <c r="M24" i="42"/>
  <c r="G26" i="42"/>
  <c r="K26" i="42"/>
  <c r="H27" i="42"/>
  <c r="L27" i="42"/>
  <c r="L28" i="42"/>
  <c r="J30" i="42"/>
  <c r="G31" i="42"/>
  <c r="K31" i="42"/>
  <c r="I32" i="42"/>
  <c r="M32" i="42"/>
  <c r="G34" i="42"/>
  <c r="K34" i="42"/>
  <c r="H35" i="42"/>
  <c r="L35" i="42"/>
  <c r="I36" i="42"/>
  <c r="H38" i="42"/>
  <c r="L38" i="42"/>
  <c r="J39" i="42"/>
  <c r="G40" i="42"/>
  <c r="K40" i="42"/>
  <c r="I42" i="42"/>
  <c r="G43" i="42"/>
  <c r="K43" i="42"/>
  <c r="BH43" i="57" s="1"/>
  <c r="H44" i="42"/>
  <c r="L44" i="42"/>
  <c r="J46" i="42"/>
  <c r="G47" i="42"/>
  <c r="K47" i="42"/>
  <c r="H48" i="42"/>
  <c r="L48" i="42"/>
  <c r="J51" i="42"/>
  <c r="G52" i="42"/>
  <c r="K52" i="42"/>
  <c r="H54" i="42"/>
  <c r="L54" i="42"/>
  <c r="H56" i="42"/>
  <c r="L56" i="42"/>
  <c r="J57" i="42"/>
  <c r="G59" i="42"/>
  <c r="K59" i="42"/>
  <c r="I61" i="42"/>
  <c r="M61" i="42"/>
  <c r="L62" i="42"/>
  <c r="I63" i="42"/>
  <c r="G65" i="42"/>
  <c r="K65" i="42"/>
  <c r="L66" i="42"/>
  <c r="I68" i="42"/>
  <c r="M68" i="42"/>
  <c r="G70" i="42"/>
  <c r="K70" i="42"/>
  <c r="H71" i="42"/>
  <c r="L71" i="42"/>
  <c r="I72" i="42"/>
  <c r="G75" i="42"/>
  <c r="K75" i="42"/>
  <c r="H76" i="42"/>
  <c r="L76" i="42"/>
  <c r="I77" i="42"/>
  <c r="G79" i="42"/>
  <c r="K79" i="42"/>
  <c r="H80" i="42"/>
  <c r="L80" i="42"/>
  <c r="I81" i="42"/>
  <c r="G89" i="42"/>
  <c r="K89" i="42"/>
  <c r="J2" i="67"/>
  <c r="I2" i="68" s="1"/>
  <c r="M3" i="67"/>
  <c r="L3" i="68" s="1"/>
  <c r="I10" i="67"/>
  <c r="H10" i="68" s="1"/>
  <c r="M10" i="67"/>
  <c r="L10" i="68" s="1"/>
  <c r="G12" i="67"/>
  <c r="K12" i="67"/>
  <c r="J12" i="68"/>
  <c r="I16" i="67"/>
  <c r="H16" i="68"/>
  <c r="M16" i="67"/>
  <c r="L16" i="68"/>
  <c r="K21" i="67"/>
  <c r="J21" i="68"/>
  <c r="L23" i="67"/>
  <c r="K23" i="68"/>
  <c r="K29" i="67"/>
  <c r="J29" i="68"/>
  <c r="L31" i="67"/>
  <c r="K31" i="68"/>
  <c r="H37" i="67"/>
  <c r="G37" i="68"/>
  <c r="K39" i="67"/>
  <c r="J39" i="68"/>
  <c r="L41" i="67"/>
  <c r="K41" i="68"/>
  <c r="G45" i="67"/>
  <c r="H47" i="67"/>
  <c r="G47" i="68" s="1"/>
  <c r="L55" i="67"/>
  <c r="K55" i="68" s="1"/>
  <c r="G57" i="67"/>
  <c r="H60" i="67"/>
  <c r="G60" i="68"/>
  <c r="L64" i="67"/>
  <c r="K64" i="68"/>
  <c r="M66" i="67"/>
  <c r="L66" i="68"/>
  <c r="I76" i="67"/>
  <c r="H76" i="68"/>
  <c r="J78" i="67"/>
  <c r="I78" i="68"/>
  <c r="K51" i="46"/>
  <c r="G61" i="46"/>
  <c r="M70" i="46"/>
  <c r="H80" i="46"/>
  <c r="G80" i="47" s="1"/>
  <c r="J89" i="46"/>
  <c r="S46" i="29"/>
  <c r="F6" i="30"/>
  <c r="D7" i="51"/>
  <c r="Y82" i="31"/>
  <c r="E7" i="51" s="1"/>
  <c r="H80" i="69"/>
  <c r="O80" i="46"/>
  <c r="BG43" i="57"/>
  <c r="AO43" i="57"/>
  <c r="AP43" i="57"/>
  <c r="W43" i="57"/>
  <c r="BG43" i="52"/>
  <c r="BH43" i="52"/>
  <c r="AO43" i="52"/>
  <c r="W43" i="52"/>
  <c r="X43" i="52"/>
  <c r="AO43" i="28"/>
  <c r="BG43" i="28"/>
  <c r="BH43" i="28"/>
  <c r="W43" i="28"/>
  <c r="BG43" i="20"/>
  <c r="BH43" i="20"/>
  <c r="AO43" i="20"/>
  <c r="W43" i="20"/>
  <c r="X43" i="20"/>
  <c r="BG43" i="18"/>
  <c r="AO43" i="18"/>
  <c r="AP43" i="18"/>
  <c r="W43" i="18"/>
  <c r="I79" i="69"/>
  <c r="I78" i="69"/>
  <c r="H78" i="70" s="1"/>
  <c r="H78" i="47"/>
  <c r="M75" i="69"/>
  <c r="L75" i="47"/>
  <c r="M73" i="69"/>
  <c r="L73" i="70"/>
  <c r="L73" i="47"/>
  <c r="I70" i="69"/>
  <c r="H70" i="47"/>
  <c r="J56" i="69"/>
  <c r="I56" i="47"/>
  <c r="H54" i="69"/>
  <c r="G54" i="47"/>
  <c r="G51" i="47"/>
  <c r="G45" i="68"/>
  <c r="H37" i="68"/>
  <c r="L28" i="69"/>
  <c r="I26" i="69"/>
  <c r="H26" i="47"/>
  <c r="I24" i="69"/>
  <c r="I24" i="70" s="1"/>
  <c r="H24" i="47"/>
  <c r="H22" i="69"/>
  <c r="G22" i="47"/>
  <c r="H21" i="69"/>
  <c r="G21" i="70" s="1"/>
  <c r="G21" i="47"/>
  <c r="O21" i="46"/>
  <c r="J13" i="69"/>
  <c r="I13" i="70" s="1"/>
  <c r="I13" i="47"/>
  <c r="M9" i="69"/>
  <c r="L9" i="70"/>
  <c r="L9" i="47"/>
  <c r="M48" i="69"/>
  <c r="L48" i="47"/>
  <c r="H89" i="69"/>
  <c r="G89" i="47"/>
  <c r="H81" i="69"/>
  <c r="J59" i="69"/>
  <c r="K36" i="68"/>
  <c r="L36" i="68"/>
  <c r="G22" i="69"/>
  <c r="J6" i="69"/>
  <c r="I6" i="47"/>
  <c r="H15" i="47"/>
  <c r="I15" i="69"/>
  <c r="I73" i="68"/>
  <c r="L62" i="68"/>
  <c r="H35" i="68"/>
  <c r="I9" i="68"/>
  <c r="BG5" i="57"/>
  <c r="BH5" i="57" s="1"/>
  <c r="AO5" i="57"/>
  <c r="AP5" i="57" s="1"/>
  <c r="W5" i="57"/>
  <c r="X5" i="57" s="1"/>
  <c r="BG5" i="52"/>
  <c r="BH5" i="52" s="1"/>
  <c r="AO5" i="52"/>
  <c r="AP5" i="52" s="1"/>
  <c r="W5" i="52"/>
  <c r="X5" i="52" s="1"/>
  <c r="BG5" i="28"/>
  <c r="BH5" i="28" s="1"/>
  <c r="AO5" i="28"/>
  <c r="AP5" i="28" s="1"/>
  <c r="W5" i="28"/>
  <c r="X5" i="28" s="1"/>
  <c r="BG5" i="18"/>
  <c r="BH5" i="18" s="1"/>
  <c r="AO5" i="18"/>
  <c r="AP5" i="18" s="1"/>
  <c r="W5" i="18"/>
  <c r="X5" i="18" s="1"/>
  <c r="BG5" i="20"/>
  <c r="BH5" i="20" s="1"/>
  <c r="AO5" i="20"/>
  <c r="AP5" i="20" s="1"/>
  <c r="W5" i="20"/>
  <c r="X5" i="20" s="1"/>
  <c r="I89" i="68"/>
  <c r="I81" i="68"/>
  <c r="J80" i="69"/>
  <c r="I80" i="70" s="1"/>
  <c r="I80" i="47"/>
  <c r="I78" i="47"/>
  <c r="J70" i="69"/>
  <c r="I70" i="70" s="1"/>
  <c r="I70" i="47"/>
  <c r="I68" i="68"/>
  <c r="J66" i="69"/>
  <c r="I66" i="70" s="1"/>
  <c r="I66" i="47"/>
  <c r="M62" i="68"/>
  <c r="L61" i="69"/>
  <c r="K61" i="47"/>
  <c r="L59" i="69"/>
  <c r="K59" i="47"/>
  <c r="G57" i="68"/>
  <c r="M52" i="69"/>
  <c r="L52" i="47"/>
  <c r="M51" i="69"/>
  <c r="L51" i="47"/>
  <c r="H43" i="68"/>
  <c r="K40" i="68"/>
  <c r="K39" i="68"/>
  <c r="J38" i="68"/>
  <c r="I35" i="68"/>
  <c r="J32" i="69"/>
  <c r="I32" i="47"/>
  <c r="H31" i="47"/>
  <c r="I31" i="69"/>
  <c r="H31" i="70"/>
  <c r="I30" i="69"/>
  <c r="H30" i="47"/>
  <c r="I27" i="68"/>
  <c r="M25" i="68"/>
  <c r="J24" i="69"/>
  <c r="I24" i="47"/>
  <c r="I23" i="69"/>
  <c r="H23" i="70" s="1"/>
  <c r="H23" i="47"/>
  <c r="I22" i="69"/>
  <c r="H22" i="70"/>
  <c r="H22" i="47"/>
  <c r="H21" i="47"/>
  <c r="I19" i="69"/>
  <c r="H19" i="70"/>
  <c r="H19" i="47"/>
  <c r="H18" i="69"/>
  <c r="G18" i="70" s="1"/>
  <c r="G18" i="47"/>
  <c r="O18" i="46"/>
  <c r="K15" i="69"/>
  <c r="J15" i="70" s="1"/>
  <c r="J15" i="47"/>
  <c r="K14" i="69"/>
  <c r="J14" i="70"/>
  <c r="J14" i="47"/>
  <c r="I10" i="68"/>
  <c r="G8" i="47"/>
  <c r="G6" i="68"/>
  <c r="K47" i="68"/>
  <c r="J10" i="68"/>
  <c r="J75" i="66"/>
  <c r="M51" i="68"/>
  <c r="I14" i="68"/>
  <c r="BG36" i="57"/>
  <c r="AO36" i="57"/>
  <c r="W36" i="57"/>
  <c r="BG36" i="52"/>
  <c r="AO36" i="52"/>
  <c r="W36" i="52"/>
  <c r="BG36" i="28"/>
  <c r="AO36" i="28"/>
  <c r="W36" i="28"/>
  <c r="BG36" i="20"/>
  <c r="AO36" i="20"/>
  <c r="W36" i="20"/>
  <c r="BG36" i="18"/>
  <c r="AO36" i="18"/>
  <c r="W36" i="18"/>
  <c r="G89" i="69"/>
  <c r="K81" i="69"/>
  <c r="J81" i="47"/>
  <c r="K79" i="69"/>
  <c r="J79" i="47"/>
  <c r="G78" i="69"/>
  <c r="O78" i="46"/>
  <c r="G75" i="69"/>
  <c r="K72" i="69"/>
  <c r="J72" i="47"/>
  <c r="J70" i="68"/>
  <c r="G69" i="69"/>
  <c r="O69" i="46"/>
  <c r="J64" i="68"/>
  <c r="G63" i="69"/>
  <c r="L61" i="68"/>
  <c r="M61" i="68"/>
  <c r="I61" i="69"/>
  <c r="H61" i="47"/>
  <c r="L59" i="68"/>
  <c r="I59" i="69"/>
  <c r="O59" i="46"/>
  <c r="I57" i="69"/>
  <c r="H57" i="47"/>
  <c r="I54" i="68"/>
  <c r="J52" i="69"/>
  <c r="I52" i="47"/>
  <c r="J49" i="69"/>
  <c r="O49" i="46"/>
  <c r="I48" i="68"/>
  <c r="J47" i="69"/>
  <c r="I47" i="47"/>
  <c r="M44" i="68"/>
  <c r="L42" i="68"/>
  <c r="I42" i="69"/>
  <c r="H42" i="47"/>
  <c r="L40" i="68"/>
  <c r="I40" i="69"/>
  <c r="H40" i="47"/>
  <c r="H39" i="47"/>
  <c r="I39" i="69"/>
  <c r="J37" i="68"/>
  <c r="J34" i="68"/>
  <c r="K32" i="69"/>
  <c r="J32" i="70"/>
  <c r="J32" i="47"/>
  <c r="J31" i="69"/>
  <c r="I31" i="70" s="1"/>
  <c r="I31" i="47"/>
  <c r="I30" i="68"/>
  <c r="M28" i="68"/>
  <c r="K25" i="69"/>
  <c r="J25" i="70"/>
  <c r="J25" i="47"/>
  <c r="J24" i="68"/>
  <c r="I23" i="68"/>
  <c r="M21" i="68"/>
  <c r="J19" i="69"/>
  <c r="I19" i="70"/>
  <c r="I19" i="47"/>
  <c r="I17" i="69"/>
  <c r="H17" i="70" s="1"/>
  <c r="H17" i="47"/>
  <c r="K15" i="68"/>
  <c r="H15" i="69"/>
  <c r="G15" i="47"/>
  <c r="G14" i="47"/>
  <c r="H14" i="69"/>
  <c r="K12" i="68"/>
  <c r="H12" i="69"/>
  <c r="G12" i="47"/>
  <c r="G9" i="69"/>
  <c r="G9" i="70" s="1"/>
  <c r="O9" i="46"/>
  <c r="M5" i="69"/>
  <c r="L5" i="47"/>
  <c r="L4" i="68"/>
  <c r="H4" i="47"/>
  <c r="I4" i="69"/>
  <c r="H4" i="70"/>
  <c r="G3" i="68"/>
  <c r="I44" i="66"/>
  <c r="J44" i="66"/>
  <c r="Q65" i="23"/>
  <c r="O65" i="23"/>
  <c r="P65" i="23"/>
  <c r="O26" i="23"/>
  <c r="P26" i="23"/>
  <c r="Q26" i="23"/>
  <c r="M15" i="68"/>
  <c r="L59" i="66"/>
  <c r="K46" i="66"/>
  <c r="L20" i="66"/>
  <c r="H8" i="66"/>
  <c r="P80" i="23"/>
  <c r="Q80" i="23"/>
  <c r="O80" i="23"/>
  <c r="O75" i="23"/>
  <c r="Q75" i="23"/>
  <c r="P75" i="23"/>
  <c r="O71" i="23"/>
  <c r="Q71" i="23"/>
  <c r="P71" i="23"/>
  <c r="O63" i="23"/>
  <c r="Q63" i="23"/>
  <c r="P63" i="23"/>
  <c r="K35" i="66"/>
  <c r="K84" i="64"/>
  <c r="L69" i="64"/>
  <c r="H61" i="64"/>
  <c r="H53" i="66"/>
  <c r="I43" i="66"/>
  <c r="K31" i="66"/>
  <c r="L88" i="66"/>
  <c r="J86" i="66"/>
  <c r="H82" i="66"/>
  <c r="I74" i="66"/>
  <c r="L72" i="66"/>
  <c r="P62" i="23"/>
  <c r="O62" i="23"/>
  <c r="Q62" i="23"/>
  <c r="H58" i="66"/>
  <c r="I56" i="66"/>
  <c r="H54" i="66"/>
  <c r="I54" i="66"/>
  <c r="H52" i="66"/>
  <c r="I46" i="66"/>
  <c r="H44" i="66"/>
  <c r="H42" i="66"/>
  <c r="J32" i="66"/>
  <c r="P23" i="23"/>
  <c r="O23" i="23"/>
  <c r="Q23" i="23"/>
  <c r="I21" i="66"/>
  <c r="H14" i="66"/>
  <c r="K12" i="66"/>
  <c r="J10" i="66"/>
  <c r="I8" i="66"/>
  <c r="O6" i="23"/>
  <c r="Q6" i="23"/>
  <c r="P6" i="23"/>
  <c r="H5" i="66"/>
  <c r="I69" i="64"/>
  <c r="Q82" i="31"/>
  <c r="L76" i="68"/>
  <c r="H46" i="68"/>
  <c r="M32" i="68"/>
  <c r="J74" i="66"/>
  <c r="I55" i="66"/>
  <c r="J45" i="66"/>
  <c r="I31" i="66"/>
  <c r="I22" i="66"/>
  <c r="L7" i="66"/>
  <c r="L76" i="64"/>
  <c r="I65" i="64"/>
  <c r="K47" i="66"/>
  <c r="L89" i="64"/>
  <c r="L2" i="64"/>
  <c r="K81" i="64"/>
  <c r="J78" i="64"/>
  <c r="H74" i="64"/>
  <c r="H68" i="64"/>
  <c r="H64" i="64"/>
  <c r="I60" i="64"/>
  <c r="K58" i="64"/>
  <c r="J57" i="64"/>
  <c r="K54" i="64"/>
  <c r="J88" i="64"/>
  <c r="K64" i="66"/>
  <c r="H32" i="66"/>
  <c r="P32" i="66" s="1"/>
  <c r="B37" i="72"/>
  <c r="K36" i="64"/>
  <c r="H2" i="64"/>
  <c r="O65" i="64"/>
  <c r="I24" i="71" s="1"/>
  <c r="Q65" i="64"/>
  <c r="H66" i="66"/>
  <c r="I14" i="66"/>
  <c r="I5" i="66"/>
  <c r="H46" i="64"/>
  <c r="I36" i="64"/>
  <c r="J26" i="64"/>
  <c r="I12" i="64"/>
  <c r="L34" i="66"/>
  <c r="P36" i="64"/>
  <c r="B41" i="71" s="1"/>
  <c r="O36" i="64"/>
  <c r="D41" i="71" s="1"/>
  <c r="I23" i="64"/>
  <c r="K47" i="64"/>
  <c r="K35" i="64"/>
  <c r="P2" i="23"/>
  <c r="AP2" i="52"/>
  <c r="BH2" i="20"/>
  <c r="M70" i="69"/>
  <c r="L70" i="47"/>
  <c r="BG26" i="57"/>
  <c r="AO26" i="57"/>
  <c r="W26" i="57"/>
  <c r="BG26" i="52"/>
  <c r="AO26" i="52"/>
  <c r="W26" i="52"/>
  <c r="BG26" i="28"/>
  <c r="AO26" i="28"/>
  <c r="W26" i="28"/>
  <c r="W26" i="18"/>
  <c r="BG26" i="20"/>
  <c r="AO26" i="20"/>
  <c r="W26" i="20"/>
  <c r="BG26" i="18"/>
  <c r="AO26" i="18"/>
  <c r="BG6" i="57"/>
  <c r="BH6" i="57"/>
  <c r="AO6" i="57"/>
  <c r="AP6" i="57"/>
  <c r="W6" i="57"/>
  <c r="X6" i="57"/>
  <c r="BG6" i="28"/>
  <c r="BH6" i="28"/>
  <c r="AO6" i="28"/>
  <c r="AP6" i="28"/>
  <c r="W6" i="28"/>
  <c r="X6" i="28"/>
  <c r="BG6" i="52"/>
  <c r="BH6" i="52"/>
  <c r="AO6" i="52"/>
  <c r="AP6" i="52"/>
  <c r="W6" i="52"/>
  <c r="X6" i="52"/>
  <c r="BG6" i="18"/>
  <c r="BH6" i="18"/>
  <c r="AO6" i="18"/>
  <c r="AP6" i="18"/>
  <c r="W6" i="18"/>
  <c r="X6" i="18"/>
  <c r="BG6" i="20"/>
  <c r="BH6" i="20"/>
  <c r="AO6" i="20"/>
  <c r="AP6" i="20"/>
  <c r="W6" i="20"/>
  <c r="X6" i="20"/>
  <c r="I89" i="69"/>
  <c r="H89" i="70"/>
  <c r="H89" i="47"/>
  <c r="I86" i="69"/>
  <c r="H86" i="70" s="1"/>
  <c r="H86" i="47"/>
  <c r="I81" i="69"/>
  <c r="H81" i="70" s="1"/>
  <c r="H81" i="47"/>
  <c r="H69" i="47"/>
  <c r="I69" i="69"/>
  <c r="H69" i="70" s="1"/>
  <c r="I68" i="69"/>
  <c r="H68" i="47"/>
  <c r="M65" i="69"/>
  <c r="L65" i="47"/>
  <c r="M64" i="69"/>
  <c r="L64" i="70"/>
  <c r="L64" i="47"/>
  <c r="M63" i="69"/>
  <c r="L63" i="47"/>
  <c r="K60" i="69"/>
  <c r="J60" i="70"/>
  <c r="J60" i="47"/>
  <c r="K59" i="69"/>
  <c r="J59" i="70"/>
  <c r="J59" i="47"/>
  <c r="L48" i="69"/>
  <c r="K48" i="47"/>
  <c r="H46" i="69"/>
  <c r="G46" i="47"/>
  <c r="G45" i="47"/>
  <c r="H45" i="69"/>
  <c r="G45" i="70"/>
  <c r="O45" i="46"/>
  <c r="H44" i="69"/>
  <c r="G44" i="47"/>
  <c r="G42" i="69"/>
  <c r="O42" i="46"/>
  <c r="G41" i="69"/>
  <c r="G40" i="69"/>
  <c r="O40" i="46"/>
  <c r="J38" i="69"/>
  <c r="I38" i="47"/>
  <c r="I37" i="69"/>
  <c r="H37" i="70"/>
  <c r="H37" i="47"/>
  <c r="O37" i="46"/>
  <c r="M34" i="69"/>
  <c r="L34" i="47"/>
  <c r="M33" i="69"/>
  <c r="L33" i="70"/>
  <c r="L33" i="47"/>
  <c r="M32" i="69"/>
  <c r="L32" i="47"/>
  <c r="L30" i="69"/>
  <c r="K30" i="47"/>
  <c r="H29" i="69"/>
  <c r="I16" i="68"/>
  <c r="J12" i="69"/>
  <c r="J39" i="69"/>
  <c r="I39" i="70"/>
  <c r="I39" i="47"/>
  <c r="K4" i="68"/>
  <c r="BG35" i="57"/>
  <c r="AO35" i="57"/>
  <c r="W35" i="57"/>
  <c r="BG35" i="52"/>
  <c r="AO35" i="52"/>
  <c r="W35" i="52"/>
  <c r="BG35" i="28"/>
  <c r="AO35" i="28"/>
  <c r="W35" i="28"/>
  <c r="BG35" i="20"/>
  <c r="AO35" i="20"/>
  <c r="W35" i="20"/>
  <c r="BG35" i="18"/>
  <c r="AO35" i="18"/>
  <c r="W35" i="18"/>
  <c r="BG10" i="57"/>
  <c r="AO10" i="57"/>
  <c r="W10" i="57"/>
  <c r="BG10" i="52"/>
  <c r="AO10" i="52"/>
  <c r="W10" i="52"/>
  <c r="BG10" i="28"/>
  <c r="AO10" i="28"/>
  <c r="W10" i="28"/>
  <c r="BG10" i="18"/>
  <c r="AO10" i="18"/>
  <c r="W10" i="18"/>
  <c r="BG10" i="20"/>
  <c r="AO10" i="20"/>
  <c r="W10" i="20"/>
  <c r="L86" i="69"/>
  <c r="K86" i="47"/>
  <c r="L80" i="69"/>
  <c r="K80" i="47"/>
  <c r="L79" i="69"/>
  <c r="K79" i="70"/>
  <c r="K79" i="47"/>
  <c r="L77" i="69"/>
  <c r="K77" i="47"/>
  <c r="L76" i="69"/>
  <c r="L76" i="70"/>
  <c r="K76" i="47"/>
  <c r="L75" i="69"/>
  <c r="K75" i="47"/>
  <c r="H72" i="69"/>
  <c r="G72" i="47"/>
  <c r="G71" i="47"/>
  <c r="H71" i="69"/>
  <c r="H70" i="69"/>
  <c r="G70" i="47"/>
  <c r="G69" i="70"/>
  <c r="H68" i="69"/>
  <c r="G68" i="47"/>
  <c r="H66" i="69"/>
  <c r="O66" i="46"/>
  <c r="L63" i="69"/>
  <c r="K63" i="47"/>
  <c r="L62" i="69"/>
  <c r="L62" i="70" s="1"/>
  <c r="K62" i="47"/>
  <c r="M56" i="69"/>
  <c r="L56" i="47"/>
  <c r="K54" i="69"/>
  <c r="J54" i="47"/>
  <c r="K52" i="69"/>
  <c r="J52" i="70"/>
  <c r="J52" i="47"/>
  <c r="G51" i="69"/>
  <c r="O51" i="46"/>
  <c r="K48" i="69"/>
  <c r="J48" i="47"/>
  <c r="G47" i="69"/>
  <c r="G47" i="70"/>
  <c r="O47" i="46"/>
  <c r="G46" i="69"/>
  <c r="K44" i="69"/>
  <c r="J44" i="47"/>
  <c r="G43" i="69"/>
  <c r="G43" i="70"/>
  <c r="O43" i="46"/>
  <c r="I38" i="69"/>
  <c r="H38" i="47"/>
  <c r="L36" i="69"/>
  <c r="K36" i="47"/>
  <c r="L35" i="69"/>
  <c r="K35" i="70" s="1"/>
  <c r="K35" i="47"/>
  <c r="L34" i="69"/>
  <c r="K34" i="47"/>
  <c r="H32" i="69"/>
  <c r="G32" i="47"/>
  <c r="G31" i="69"/>
  <c r="O31" i="46"/>
  <c r="G30" i="69"/>
  <c r="O30" i="46"/>
  <c r="K28" i="69"/>
  <c r="J28" i="47"/>
  <c r="G27" i="47"/>
  <c r="H27" i="69"/>
  <c r="H27" i="70"/>
  <c r="H26" i="69"/>
  <c r="G26" i="47"/>
  <c r="G19" i="69"/>
  <c r="G19" i="70"/>
  <c r="O19" i="46"/>
  <c r="I17" i="70"/>
  <c r="M14" i="69"/>
  <c r="L14" i="47"/>
  <c r="H11" i="47"/>
  <c r="I11" i="69"/>
  <c r="H73" i="69"/>
  <c r="G73" i="47"/>
  <c r="M81" i="68"/>
  <c r="L21" i="68"/>
  <c r="O8" i="68"/>
  <c r="Q8" i="68"/>
  <c r="P8" i="68"/>
  <c r="M86" i="68"/>
  <c r="J81" i="69"/>
  <c r="I81" i="47"/>
  <c r="I78" i="70"/>
  <c r="I76" i="68"/>
  <c r="J71" i="69"/>
  <c r="I71" i="70"/>
  <c r="I71" i="47"/>
  <c r="M69" i="68"/>
  <c r="J68" i="69"/>
  <c r="I68" i="70"/>
  <c r="I68" i="47"/>
  <c r="I65" i="68"/>
  <c r="H57" i="69"/>
  <c r="G57" i="70"/>
  <c r="G57" i="47"/>
  <c r="O57" i="46"/>
  <c r="G56" i="69"/>
  <c r="O56" i="46"/>
  <c r="L48" i="68"/>
  <c r="M47" i="69"/>
  <c r="L47" i="70"/>
  <c r="L47" i="47"/>
  <c r="M46" i="69"/>
  <c r="L46" i="47"/>
  <c r="H45" i="70"/>
  <c r="I44" i="69"/>
  <c r="H44" i="70" s="1"/>
  <c r="H44" i="47"/>
  <c r="I43" i="69"/>
  <c r="H43" i="70"/>
  <c r="H43" i="47"/>
  <c r="H42" i="69"/>
  <c r="G42" i="70"/>
  <c r="G42" i="47"/>
  <c r="L40" i="69"/>
  <c r="K40" i="47"/>
  <c r="L39" i="69"/>
  <c r="K39" i="70"/>
  <c r="K39" i="47"/>
  <c r="K38" i="69"/>
  <c r="J38" i="70"/>
  <c r="J38" i="47"/>
  <c r="I36" i="68"/>
  <c r="J35" i="69"/>
  <c r="I35" i="70"/>
  <c r="I35" i="47"/>
  <c r="L31" i="68"/>
  <c r="L30" i="68"/>
  <c r="J27" i="69"/>
  <c r="I27" i="70"/>
  <c r="I27" i="47"/>
  <c r="L23" i="68"/>
  <c r="O23" i="68" s="1"/>
  <c r="D28" i="73" s="1"/>
  <c r="L22" i="68"/>
  <c r="L19" i="68"/>
  <c r="J12" i="47"/>
  <c r="J10" i="69"/>
  <c r="I10" i="70"/>
  <c r="I10" i="47"/>
  <c r="G8" i="70"/>
  <c r="H6" i="69"/>
  <c r="G6" i="70"/>
  <c r="G6" i="47"/>
  <c r="O6" i="46"/>
  <c r="H5" i="69"/>
  <c r="J2" i="70"/>
  <c r="BG14" i="57"/>
  <c r="BH14" i="57" s="1"/>
  <c r="AO14" i="57"/>
  <c r="AP14" i="57"/>
  <c r="W14" i="57"/>
  <c r="X14" i="57" s="1"/>
  <c r="BG14" i="52"/>
  <c r="BH14" i="52"/>
  <c r="AO14" i="52"/>
  <c r="AP14" i="52" s="1"/>
  <c r="W14" i="52"/>
  <c r="X14" i="52"/>
  <c r="BG14" i="28"/>
  <c r="BH14" i="28" s="1"/>
  <c r="AO14" i="28"/>
  <c r="AP14" i="28"/>
  <c r="W14" i="28"/>
  <c r="X14" i="28" s="1"/>
  <c r="BG14" i="18"/>
  <c r="BH14" i="18"/>
  <c r="AO14" i="18"/>
  <c r="AP14" i="18" s="1"/>
  <c r="W14" i="18"/>
  <c r="X14" i="18"/>
  <c r="BG14" i="20"/>
  <c r="BH14" i="20" s="1"/>
  <c r="AO14" i="20"/>
  <c r="AP14" i="20"/>
  <c r="W14" i="20"/>
  <c r="X14" i="20" s="1"/>
  <c r="G7" i="66"/>
  <c r="H7" i="66"/>
  <c r="Q85" i="23"/>
  <c r="O85" i="23"/>
  <c r="P85" i="23"/>
  <c r="P68" i="23"/>
  <c r="Q68" i="23"/>
  <c r="O68" i="23"/>
  <c r="O36" i="23"/>
  <c r="Q36" i="23"/>
  <c r="P36" i="23"/>
  <c r="O31" i="23"/>
  <c r="P31" i="23"/>
  <c r="Q31" i="23"/>
  <c r="Q21" i="23"/>
  <c r="O21" i="23"/>
  <c r="P21" i="23"/>
  <c r="P19" i="23"/>
  <c r="Q19" i="23"/>
  <c r="O19" i="23"/>
  <c r="G86" i="69"/>
  <c r="G86" i="70"/>
  <c r="O86" i="46"/>
  <c r="J79" i="68"/>
  <c r="J78" i="68"/>
  <c r="G77" i="69"/>
  <c r="O77" i="46"/>
  <c r="G73" i="69"/>
  <c r="O73" i="46"/>
  <c r="K70" i="69"/>
  <c r="J70" i="70"/>
  <c r="J70" i="47"/>
  <c r="G68" i="69"/>
  <c r="O68" i="46"/>
  <c r="K65" i="69"/>
  <c r="J65" i="47"/>
  <c r="K64" i="69"/>
  <c r="J64" i="70"/>
  <c r="J64" i="47"/>
  <c r="K63" i="69"/>
  <c r="J63" i="47"/>
  <c r="J62" i="68"/>
  <c r="O62" i="68"/>
  <c r="I21" i="73" s="1"/>
  <c r="M61" i="69"/>
  <c r="L61" i="70"/>
  <c r="L61" i="47"/>
  <c r="H60" i="68"/>
  <c r="M59" i="69"/>
  <c r="L59" i="70" s="1"/>
  <c r="L59" i="47"/>
  <c r="L57" i="68"/>
  <c r="J54" i="69"/>
  <c r="I54" i="47"/>
  <c r="J48" i="69"/>
  <c r="I48" i="47"/>
  <c r="J46" i="69"/>
  <c r="I45" i="68"/>
  <c r="I43" i="47"/>
  <c r="M42" i="69"/>
  <c r="L42" i="47"/>
  <c r="M40" i="69"/>
  <c r="L40" i="70"/>
  <c r="L40" i="47"/>
  <c r="L39" i="68"/>
  <c r="H38" i="69"/>
  <c r="O38" i="46"/>
  <c r="G36" i="69"/>
  <c r="O36" i="46"/>
  <c r="G35" i="69"/>
  <c r="O35" i="46"/>
  <c r="G33" i="69"/>
  <c r="G33" i="70"/>
  <c r="O33" i="46"/>
  <c r="G32" i="69"/>
  <c r="O32" i="46"/>
  <c r="M30" i="68"/>
  <c r="J30" i="69"/>
  <c r="I30" i="70"/>
  <c r="I30" i="47"/>
  <c r="I29" i="68"/>
  <c r="G26" i="69"/>
  <c r="O26" i="46"/>
  <c r="K24" i="69"/>
  <c r="J24" i="70"/>
  <c r="J24" i="47"/>
  <c r="I23" i="47"/>
  <c r="J23" i="69"/>
  <c r="I23" i="70"/>
  <c r="J22" i="69"/>
  <c r="I22" i="70"/>
  <c r="I22" i="47"/>
  <c r="M19" i="68"/>
  <c r="L18" i="68"/>
  <c r="L15" i="69"/>
  <c r="K15" i="70" s="1"/>
  <c r="K15" i="47"/>
  <c r="G13" i="68"/>
  <c r="L12" i="69"/>
  <c r="K12" i="70" s="1"/>
  <c r="K12" i="47"/>
  <c r="H11" i="69"/>
  <c r="O11" i="46"/>
  <c r="J9" i="68"/>
  <c r="H6" i="68"/>
  <c r="H5" i="68"/>
  <c r="M4" i="69"/>
  <c r="K3" i="68"/>
  <c r="BG3" i="57"/>
  <c r="AO3" i="57"/>
  <c r="W3" i="57"/>
  <c r="BG3" i="52"/>
  <c r="AO3" i="52"/>
  <c r="W3" i="52"/>
  <c r="BG3" i="28"/>
  <c r="AO3" i="28"/>
  <c r="W3" i="28"/>
  <c r="BG3" i="18"/>
  <c r="AO3" i="18"/>
  <c r="W3" i="18"/>
  <c r="BG3" i="20"/>
  <c r="AO3" i="20"/>
  <c r="W3" i="20"/>
  <c r="L2" i="69"/>
  <c r="K2" i="70" s="1"/>
  <c r="K2" i="47"/>
  <c r="Q77" i="23"/>
  <c r="O77" i="23"/>
  <c r="P77" i="23"/>
  <c r="O10" i="23"/>
  <c r="Q10" i="23"/>
  <c r="P10" i="23"/>
  <c r="H66" i="47"/>
  <c r="K60" i="68"/>
  <c r="P60" i="68" s="1"/>
  <c r="G19" i="73" s="1"/>
  <c r="H90" i="66"/>
  <c r="L25" i="66"/>
  <c r="L90" i="66"/>
  <c r="H89" i="66"/>
  <c r="I86" i="66"/>
  <c r="Q86" i="66"/>
  <c r="H85" i="66"/>
  <c r="H76" i="66"/>
  <c r="H74" i="66"/>
  <c r="J27" i="68"/>
  <c r="H67" i="66"/>
  <c r="I57" i="66"/>
  <c r="I47" i="66"/>
  <c r="H9" i="66"/>
  <c r="J73" i="64"/>
  <c r="R16" i="29"/>
  <c r="E5" i="30" s="1"/>
  <c r="D5" i="30"/>
  <c r="I69" i="66"/>
  <c r="L40" i="66"/>
  <c r="H29" i="66"/>
  <c r="I6" i="66"/>
  <c r="I89" i="66"/>
  <c r="L82" i="66"/>
  <c r="J77" i="66"/>
  <c r="H75" i="66"/>
  <c r="H71" i="66"/>
  <c r="P66" i="23"/>
  <c r="O66" i="23"/>
  <c r="Q66" i="23"/>
  <c r="I64" i="66"/>
  <c r="L63" i="66"/>
  <c r="K62" i="66"/>
  <c r="J60" i="66"/>
  <c r="K60" i="66"/>
  <c r="H40" i="66"/>
  <c r="O38" i="23"/>
  <c r="Q38" i="23"/>
  <c r="P38" i="23"/>
  <c r="I36" i="66"/>
  <c r="J36" i="66"/>
  <c r="P34" i="23"/>
  <c r="Q34" i="23"/>
  <c r="O34" i="23"/>
  <c r="I30" i="66"/>
  <c r="I19" i="66"/>
  <c r="O17" i="23"/>
  <c r="P17" i="23"/>
  <c r="Q17" i="23"/>
  <c r="P5" i="23"/>
  <c r="Q5" i="23"/>
  <c r="O5" i="23"/>
  <c r="O4" i="23"/>
  <c r="P4" i="23"/>
  <c r="Q4" i="23"/>
  <c r="J79" i="64"/>
  <c r="R82" i="29"/>
  <c r="E7" i="30"/>
  <c r="D7" i="30"/>
  <c r="I75" i="68"/>
  <c r="M26" i="68"/>
  <c r="M9" i="68"/>
  <c r="K51" i="66"/>
  <c r="K27" i="66"/>
  <c r="J17" i="66"/>
  <c r="P17" i="66"/>
  <c r="B22" i="72" s="1"/>
  <c r="I2" i="66"/>
  <c r="I86" i="64"/>
  <c r="Q86" i="64"/>
  <c r="J75" i="64"/>
  <c r="J2" i="68"/>
  <c r="I61" i="66"/>
  <c r="J33" i="66"/>
  <c r="K15" i="66"/>
  <c r="L37" i="66"/>
  <c r="K73" i="64"/>
  <c r="L90" i="64"/>
  <c r="H89" i="64"/>
  <c r="H85" i="64"/>
  <c r="K83" i="64"/>
  <c r="Z82" i="31"/>
  <c r="F7" i="51"/>
  <c r="I28" i="64"/>
  <c r="H14" i="64"/>
  <c r="H6" i="64"/>
  <c r="J67" i="64"/>
  <c r="L26" i="64"/>
  <c r="J58" i="66"/>
  <c r="K21" i="66"/>
  <c r="H34" i="64"/>
  <c r="K12" i="64"/>
  <c r="Q12" i="64" s="1"/>
  <c r="P86" i="64"/>
  <c r="G47" i="71"/>
  <c r="H62" i="66"/>
  <c r="H28" i="66"/>
  <c r="H12" i="66"/>
  <c r="J53" i="64"/>
  <c r="L43" i="64"/>
  <c r="H21" i="64"/>
  <c r="P21" i="64" s="1"/>
  <c r="B26" i="71" s="1"/>
  <c r="K8" i="64"/>
  <c r="I89" i="64"/>
  <c r="H88" i="64"/>
  <c r="I85" i="64"/>
  <c r="L83" i="64"/>
  <c r="L81" i="64"/>
  <c r="K79" i="64"/>
  <c r="K78" i="64"/>
  <c r="J77" i="64"/>
  <c r="L75" i="64"/>
  <c r="I74" i="64"/>
  <c r="H73" i="64"/>
  <c r="H72" i="64"/>
  <c r="H71" i="64"/>
  <c r="I68" i="64"/>
  <c r="H67" i="64"/>
  <c r="I64" i="64"/>
  <c r="Q64" i="64"/>
  <c r="H63" i="64"/>
  <c r="J60" i="64"/>
  <c r="L58" i="64"/>
  <c r="K57" i="64"/>
  <c r="I56" i="64"/>
  <c r="H55" i="64"/>
  <c r="H54" i="64"/>
  <c r="H53" i="64"/>
  <c r="H52" i="64"/>
  <c r="J49" i="64"/>
  <c r="H43" i="64"/>
  <c r="L40" i="64"/>
  <c r="J37" i="64"/>
  <c r="L34" i="64"/>
  <c r="I31" i="64"/>
  <c r="L29" i="64"/>
  <c r="J27" i="64"/>
  <c r="P27" i="64"/>
  <c r="B32" i="71"/>
  <c r="K23" i="64"/>
  <c r="I15" i="64"/>
  <c r="K13" i="64"/>
  <c r="J11" i="64"/>
  <c r="H5" i="64"/>
  <c r="I84" i="66"/>
  <c r="J9" i="66"/>
  <c r="K44" i="64"/>
  <c r="I32" i="64"/>
  <c r="P32" i="64"/>
  <c r="B37" i="71"/>
  <c r="K19" i="64"/>
  <c r="I8" i="64"/>
  <c r="O8" i="64"/>
  <c r="D11" i="71"/>
  <c r="O2" i="23"/>
  <c r="I43" i="64"/>
  <c r="O27" i="64"/>
  <c r="D32" i="71"/>
  <c r="X2" i="52"/>
  <c r="AP2" i="20"/>
  <c r="BH2" i="18"/>
  <c r="AP2" i="18"/>
  <c r="G61" i="69"/>
  <c r="O61" i="46"/>
  <c r="L89" i="68"/>
  <c r="L81" i="68"/>
  <c r="L80" i="47"/>
  <c r="M79" i="69"/>
  <c r="L79" i="70"/>
  <c r="L79" i="47"/>
  <c r="M78" i="69"/>
  <c r="L78" i="70" s="1"/>
  <c r="L78" i="47"/>
  <c r="I77" i="69"/>
  <c r="H77" i="47"/>
  <c r="I75" i="69"/>
  <c r="H75" i="47"/>
  <c r="I73" i="69"/>
  <c r="H73" i="70"/>
  <c r="H73" i="47"/>
  <c r="I72" i="69"/>
  <c r="H72" i="70"/>
  <c r="H72" i="47"/>
  <c r="H71" i="70"/>
  <c r="M55" i="69"/>
  <c r="L55" i="70"/>
  <c r="L55" i="47"/>
  <c r="L54" i="69"/>
  <c r="K54" i="47"/>
  <c r="L54" i="47"/>
  <c r="K52" i="70"/>
  <c r="L51" i="69"/>
  <c r="K51" i="47"/>
  <c r="L49" i="69"/>
  <c r="K49" i="70"/>
  <c r="K49" i="47"/>
  <c r="K45" i="47"/>
  <c r="L45" i="69"/>
  <c r="K45" i="70"/>
  <c r="J39" i="47"/>
  <c r="H33" i="68"/>
  <c r="G31" i="47"/>
  <c r="M26" i="69"/>
  <c r="L26" i="47"/>
  <c r="M25" i="69"/>
  <c r="L25" i="70" s="1"/>
  <c r="L25" i="47"/>
  <c r="M24" i="69"/>
  <c r="L24" i="47"/>
  <c r="L22" i="69"/>
  <c r="K22" i="47"/>
  <c r="L21" i="69"/>
  <c r="K21" i="70"/>
  <c r="K21" i="47"/>
  <c r="L19" i="69"/>
  <c r="K19" i="47"/>
  <c r="J16" i="69"/>
  <c r="I16" i="70" s="1"/>
  <c r="I16" i="47"/>
  <c r="H9" i="47"/>
  <c r="I9" i="69"/>
  <c r="H9" i="70" s="1"/>
  <c r="J6" i="70"/>
  <c r="K4" i="69"/>
  <c r="J4" i="70"/>
  <c r="J4" i="47"/>
  <c r="K29" i="47"/>
  <c r="L29" i="69"/>
  <c r="K29" i="70"/>
  <c r="M72" i="68"/>
  <c r="BG8" i="57"/>
  <c r="BH8" i="57" s="1"/>
  <c r="AO8" i="57"/>
  <c r="AP8" i="57"/>
  <c r="W8" i="57"/>
  <c r="X8" i="57" s="1"/>
  <c r="BG8" i="28"/>
  <c r="BH8" i="28"/>
  <c r="AO8" i="28"/>
  <c r="AP8" i="28" s="1"/>
  <c r="W8" i="28"/>
  <c r="X8" i="28"/>
  <c r="BG8" i="52"/>
  <c r="BH8" i="52" s="1"/>
  <c r="AO8" i="52"/>
  <c r="AP8" i="52"/>
  <c r="W8" i="52"/>
  <c r="X8" i="52" s="1"/>
  <c r="BG8" i="18"/>
  <c r="BH8" i="18"/>
  <c r="AO8" i="18"/>
  <c r="AP8" i="18" s="1"/>
  <c r="W8" i="18"/>
  <c r="X8" i="18"/>
  <c r="BG8" i="20"/>
  <c r="BH8" i="20" s="1"/>
  <c r="AO8" i="20"/>
  <c r="AP8" i="20"/>
  <c r="W8" i="20"/>
  <c r="X8" i="20" s="1"/>
  <c r="L89" i="69"/>
  <c r="K89" i="47"/>
  <c r="L81" i="69"/>
  <c r="K81" i="70" s="1"/>
  <c r="K81" i="47"/>
  <c r="P79" i="68"/>
  <c r="G38" i="73"/>
  <c r="O79" i="68"/>
  <c r="I38" i="73"/>
  <c r="Q79" i="68"/>
  <c r="H38" i="73"/>
  <c r="H76" i="69"/>
  <c r="H76" i="70"/>
  <c r="O76" i="46"/>
  <c r="J43" i="68"/>
  <c r="M38" i="69"/>
  <c r="L38" i="47"/>
  <c r="H35" i="69"/>
  <c r="G35" i="70"/>
  <c r="G35" i="47"/>
  <c r="K23" i="69"/>
  <c r="J23" i="70"/>
  <c r="J23" i="47"/>
  <c r="K22" i="69"/>
  <c r="J22" i="70"/>
  <c r="J22" i="47"/>
  <c r="K19" i="69"/>
  <c r="J19" i="70" s="1"/>
  <c r="J19" i="47"/>
  <c r="M15" i="69"/>
  <c r="L15" i="70"/>
  <c r="L15" i="47"/>
  <c r="L11" i="68"/>
  <c r="M11" i="68"/>
  <c r="I5" i="47"/>
  <c r="J5" i="69"/>
  <c r="L2" i="70"/>
  <c r="G44" i="69"/>
  <c r="O44" i="46"/>
  <c r="L80" i="68"/>
  <c r="L54" i="68"/>
  <c r="G43" i="68"/>
  <c r="BG25" i="57"/>
  <c r="AO25" i="57"/>
  <c r="W25" i="57"/>
  <c r="BG25" i="52"/>
  <c r="AO25" i="52"/>
  <c r="W25" i="52"/>
  <c r="BG25" i="28"/>
  <c r="AO25" i="28"/>
  <c r="W25" i="28"/>
  <c r="AO25" i="18"/>
  <c r="W25" i="18"/>
  <c r="BG25" i="18"/>
  <c r="BG25" i="20"/>
  <c r="AO25" i="20"/>
  <c r="W25" i="20"/>
  <c r="I86" i="47"/>
  <c r="Q82" i="47" s="1"/>
  <c r="M80" i="68"/>
  <c r="J79" i="69"/>
  <c r="I79" i="70"/>
  <c r="I79" i="47"/>
  <c r="I77" i="68"/>
  <c r="J76" i="69"/>
  <c r="I76" i="70" s="1"/>
  <c r="I76" i="47"/>
  <c r="I72" i="68"/>
  <c r="I71" i="68"/>
  <c r="I69" i="47"/>
  <c r="M66" i="68"/>
  <c r="J65" i="69"/>
  <c r="I65" i="47"/>
  <c r="I63" i="68"/>
  <c r="J62" i="69"/>
  <c r="I62" i="70" s="1"/>
  <c r="I62" i="47"/>
  <c r="O62" i="46"/>
  <c r="H61" i="69"/>
  <c r="G61" i="70" s="1"/>
  <c r="G61" i="47"/>
  <c r="J56" i="68"/>
  <c r="O56" i="68"/>
  <c r="I15" i="73" s="1"/>
  <c r="I55" i="47"/>
  <c r="I54" i="69"/>
  <c r="H54" i="70"/>
  <c r="H54" i="47"/>
  <c r="H52" i="47"/>
  <c r="I52" i="69"/>
  <c r="H52" i="70"/>
  <c r="I51" i="69"/>
  <c r="H51" i="70"/>
  <c r="H51" i="47"/>
  <c r="I48" i="69"/>
  <c r="O48" i="46"/>
  <c r="H47" i="68"/>
  <c r="L45" i="47"/>
  <c r="L44" i="68"/>
  <c r="L43" i="68"/>
  <c r="K42" i="68"/>
  <c r="G40" i="68"/>
  <c r="M37" i="68"/>
  <c r="J36" i="69"/>
  <c r="I36" i="47"/>
  <c r="I34" i="68"/>
  <c r="M31" i="69"/>
  <c r="L31" i="70"/>
  <c r="L31" i="47"/>
  <c r="M30" i="69"/>
  <c r="L30" i="70" s="1"/>
  <c r="L30" i="47"/>
  <c r="L29" i="70"/>
  <c r="L28" i="47"/>
  <c r="M28" i="69"/>
  <c r="L28" i="70"/>
  <c r="I26" i="68"/>
  <c r="O26" i="68"/>
  <c r="D31" i="73" s="1"/>
  <c r="M23" i="69"/>
  <c r="L23" i="70"/>
  <c r="L23" i="47"/>
  <c r="M22" i="69"/>
  <c r="L22" i="70"/>
  <c r="L22" i="47"/>
  <c r="L21" i="70"/>
  <c r="M19" i="69"/>
  <c r="L19" i="70"/>
  <c r="L19" i="47"/>
  <c r="L18" i="69"/>
  <c r="K18" i="70" s="1"/>
  <c r="K18" i="47"/>
  <c r="G15" i="69"/>
  <c r="O15" i="46"/>
  <c r="G14" i="69"/>
  <c r="O14" i="46"/>
  <c r="J11" i="68"/>
  <c r="Q11" i="68" s="1"/>
  <c r="C14" i="73" s="1"/>
  <c r="Q11" i="75" s="1"/>
  <c r="I9" i="70"/>
  <c r="L6" i="69"/>
  <c r="K6" i="70"/>
  <c r="K6" i="47"/>
  <c r="I69" i="68"/>
  <c r="P69" i="68"/>
  <c r="G28" i="73"/>
  <c r="I25" i="68"/>
  <c r="BG32" i="57"/>
  <c r="BH32" i="57" s="1"/>
  <c r="AO32" i="57"/>
  <c r="AP32" i="57"/>
  <c r="W32" i="57"/>
  <c r="X32" i="57" s="1"/>
  <c r="BG32" i="52"/>
  <c r="BH32" i="52"/>
  <c r="AO32" i="52"/>
  <c r="AP32" i="52" s="1"/>
  <c r="W32" i="52"/>
  <c r="X32" i="52"/>
  <c r="BG32" i="28"/>
  <c r="BH32" i="28" s="1"/>
  <c r="AO32" i="28"/>
  <c r="AP32" i="28"/>
  <c r="W32" i="28"/>
  <c r="X32" i="28" s="1"/>
  <c r="BG32" i="20"/>
  <c r="BH32" i="20"/>
  <c r="AO32" i="20"/>
  <c r="AP32" i="20" s="1"/>
  <c r="W32" i="20"/>
  <c r="X32" i="20"/>
  <c r="BG32" i="18"/>
  <c r="BH32" i="18" s="1"/>
  <c r="AO32" i="18"/>
  <c r="AP32" i="18"/>
  <c r="W32" i="18"/>
  <c r="X32" i="18" s="1"/>
  <c r="Q10" i="68"/>
  <c r="C13" i="73"/>
  <c r="Q10" i="75"/>
  <c r="O10" i="68"/>
  <c r="D13" i="73"/>
  <c r="P10" i="68"/>
  <c r="B13" i="73"/>
  <c r="P90" i="23"/>
  <c r="O90" i="23"/>
  <c r="Q90" i="23"/>
  <c r="Q89" i="23"/>
  <c r="O89" i="23"/>
  <c r="P89" i="23"/>
  <c r="Q74" i="66"/>
  <c r="H33" i="72"/>
  <c r="P28" i="75"/>
  <c r="O74" i="66"/>
  <c r="I33" i="72"/>
  <c r="P74" i="66"/>
  <c r="G33" i="72"/>
  <c r="Q15" i="23"/>
  <c r="P15" i="23"/>
  <c r="O15" i="23"/>
  <c r="I33" i="68"/>
  <c r="Q33" i="68" s="1"/>
  <c r="C38" i="73" s="1"/>
  <c r="K89" i="69"/>
  <c r="J89" i="47"/>
  <c r="K86" i="69"/>
  <c r="J86" i="70"/>
  <c r="J86" i="47"/>
  <c r="K80" i="69"/>
  <c r="J80" i="70"/>
  <c r="J80" i="47"/>
  <c r="K78" i="69"/>
  <c r="J78" i="70"/>
  <c r="J78" i="47"/>
  <c r="J77" i="68"/>
  <c r="J76" i="68"/>
  <c r="K75" i="69"/>
  <c r="J73" i="68"/>
  <c r="O73" i="68"/>
  <c r="I32" i="73"/>
  <c r="G72" i="69"/>
  <c r="O72" i="46"/>
  <c r="G71" i="69"/>
  <c r="O71" i="46"/>
  <c r="K69" i="69"/>
  <c r="J69" i="70" s="1"/>
  <c r="J69" i="47"/>
  <c r="K68" i="69"/>
  <c r="J68" i="70"/>
  <c r="J68" i="47"/>
  <c r="J66" i="68"/>
  <c r="J65" i="68"/>
  <c r="J63" i="68"/>
  <c r="P63" i="68" s="1"/>
  <c r="G22" i="73" s="1"/>
  <c r="K62" i="69"/>
  <c r="J62" i="47"/>
  <c r="I60" i="69"/>
  <c r="H60" i="70" s="1"/>
  <c r="H60" i="47"/>
  <c r="M57" i="69"/>
  <c r="L57" i="47"/>
  <c r="K56" i="68"/>
  <c r="G55" i="69"/>
  <c r="I51" i="68"/>
  <c r="M47" i="68"/>
  <c r="M46" i="68"/>
  <c r="J45" i="69"/>
  <c r="I45" i="70"/>
  <c r="I45" i="47"/>
  <c r="I44" i="68"/>
  <c r="I43" i="70"/>
  <c r="L41" i="68"/>
  <c r="I41" i="69"/>
  <c r="I41" i="47"/>
  <c r="M39" i="69"/>
  <c r="L39" i="70"/>
  <c r="L39" i="47"/>
  <c r="K38" i="68"/>
  <c r="J36" i="68"/>
  <c r="O36" i="68"/>
  <c r="D41" i="73"/>
  <c r="J35" i="47"/>
  <c r="K34" i="69"/>
  <c r="J34" i="47"/>
  <c r="J29" i="69"/>
  <c r="I29" i="70" s="1"/>
  <c r="I29" i="47"/>
  <c r="J28" i="69"/>
  <c r="O28" i="46"/>
  <c r="J26" i="68"/>
  <c r="G25" i="69"/>
  <c r="G25" i="70"/>
  <c r="O25" i="46"/>
  <c r="M22" i="68"/>
  <c r="I22" i="68"/>
  <c r="I21" i="68"/>
  <c r="H18" i="68"/>
  <c r="H16" i="69"/>
  <c r="G16" i="47"/>
  <c r="K14" i="47"/>
  <c r="L14" i="69"/>
  <c r="K14" i="70"/>
  <c r="K13" i="68"/>
  <c r="G13" i="47"/>
  <c r="H13" i="69"/>
  <c r="G13" i="70"/>
  <c r="BG12" i="57"/>
  <c r="AO12" i="57"/>
  <c r="W12" i="57"/>
  <c r="BG12" i="52"/>
  <c r="AO12" i="52"/>
  <c r="W12" i="52"/>
  <c r="BG12" i="28"/>
  <c r="AO12" i="28"/>
  <c r="W12" i="28"/>
  <c r="BG12" i="18"/>
  <c r="AO12" i="18"/>
  <c r="W12" i="18"/>
  <c r="BG12" i="20"/>
  <c r="AO12" i="20"/>
  <c r="W12" i="20"/>
  <c r="K11" i="68"/>
  <c r="K9" i="69"/>
  <c r="J9" i="70"/>
  <c r="J9" i="47"/>
  <c r="L6" i="68"/>
  <c r="H6" i="47"/>
  <c r="I6" i="69"/>
  <c r="H6" i="70"/>
  <c r="I5" i="69"/>
  <c r="H5" i="70"/>
  <c r="H5" i="47"/>
  <c r="H3" i="69"/>
  <c r="G3" i="70"/>
  <c r="G3" i="47"/>
  <c r="O2" i="68"/>
  <c r="D5" i="73"/>
  <c r="P2" i="68"/>
  <c r="B5" i="73" s="1"/>
  <c r="Q2" i="68"/>
  <c r="C5" i="73"/>
  <c r="H46" i="66"/>
  <c r="P86" i="23"/>
  <c r="O86" i="23"/>
  <c r="Q86" i="23"/>
  <c r="Q69" i="23"/>
  <c r="O69" i="23"/>
  <c r="P69" i="23"/>
  <c r="Q61" i="23"/>
  <c r="O61" i="23"/>
  <c r="P61" i="23"/>
  <c r="Q49" i="23"/>
  <c r="O49" i="23"/>
  <c r="P49" i="23"/>
  <c r="O29" i="23"/>
  <c r="Q29" i="23"/>
  <c r="P29" i="23"/>
  <c r="P27" i="23"/>
  <c r="Q27" i="23"/>
  <c r="O27" i="23"/>
  <c r="Q3" i="23"/>
  <c r="P3" i="23"/>
  <c r="O3" i="23"/>
  <c r="H66" i="70"/>
  <c r="K75" i="66"/>
  <c r="L45" i="66"/>
  <c r="Q36" i="66"/>
  <c r="C41" i="72" s="1"/>
  <c r="M36" i="75" s="1"/>
  <c r="P36" i="66"/>
  <c r="B41" i="72"/>
  <c r="O36" i="66"/>
  <c r="D41" i="72"/>
  <c r="I24" i="66"/>
  <c r="O24" i="66"/>
  <c r="D29" i="72"/>
  <c r="H16" i="66"/>
  <c r="I10" i="66"/>
  <c r="O10" i="66"/>
  <c r="D13" i="72" s="1"/>
  <c r="Q7" i="23"/>
  <c r="P7" i="23"/>
  <c r="O7" i="23"/>
  <c r="O83" i="23"/>
  <c r="Q83" i="23"/>
  <c r="P83" i="23"/>
  <c r="P82" i="23"/>
  <c r="O82" i="23"/>
  <c r="Q82" i="23"/>
  <c r="Q81" i="23"/>
  <c r="O81" i="23"/>
  <c r="P81" i="23"/>
  <c r="Q73" i="23"/>
  <c r="O73" i="23"/>
  <c r="P73" i="23"/>
  <c r="P72" i="23"/>
  <c r="Q72" i="23"/>
  <c r="O72" i="23"/>
  <c r="O67" i="23"/>
  <c r="Q67" i="23"/>
  <c r="P67" i="23"/>
  <c r="J18" i="68"/>
  <c r="L54" i="66"/>
  <c r="K43" i="66"/>
  <c r="P43" i="66"/>
  <c r="B48" i="72"/>
  <c r="L30" i="66"/>
  <c r="P30" i="66" s="1"/>
  <c r="B35" i="72" s="1"/>
  <c r="O2" i="64"/>
  <c r="D5" i="71" s="1"/>
  <c r="P2" i="64"/>
  <c r="B5" i="71"/>
  <c r="Q2" i="64"/>
  <c r="C5" i="71" s="1"/>
  <c r="O85" i="64"/>
  <c r="I46" i="71"/>
  <c r="Q85" i="64"/>
  <c r="P85" i="64"/>
  <c r="G46" i="71"/>
  <c r="L49" i="68"/>
  <c r="J49" i="66"/>
  <c r="J39" i="66"/>
  <c r="H20" i="66"/>
  <c r="Q20" i="66" s="1"/>
  <c r="K87" i="66"/>
  <c r="O87" i="23"/>
  <c r="Q87" i="23"/>
  <c r="P87" i="23"/>
  <c r="I85" i="66"/>
  <c r="H83" i="66"/>
  <c r="H81" i="66"/>
  <c r="L75" i="66"/>
  <c r="O75" i="66" s="1"/>
  <c r="I34" i="72" s="1"/>
  <c r="L71" i="66"/>
  <c r="P70" i="23"/>
  <c r="O70" i="23"/>
  <c r="Q70" i="23"/>
  <c r="I68" i="66"/>
  <c r="L67" i="66"/>
  <c r="K66" i="66"/>
  <c r="O66" i="66" s="1"/>
  <c r="I25" i="72" s="1"/>
  <c r="L58" i="66"/>
  <c r="Q58" i="66"/>
  <c r="H17" i="72"/>
  <c r="P14" i="75" s="1"/>
  <c r="Q57" i="23"/>
  <c r="O57" i="23"/>
  <c r="P57" i="23"/>
  <c r="P54" i="23"/>
  <c r="O54" i="23"/>
  <c r="Q54" i="23"/>
  <c r="L52" i="66"/>
  <c r="P52" i="23"/>
  <c r="Q52" i="23"/>
  <c r="O52" i="23"/>
  <c r="L44" i="66"/>
  <c r="Q44" i="66"/>
  <c r="C49" i="72"/>
  <c r="M44" i="75" s="1"/>
  <c r="P44" i="23"/>
  <c r="Q44" i="23"/>
  <c r="O44" i="23"/>
  <c r="Q39" i="23"/>
  <c r="P39" i="23"/>
  <c r="O39" i="23"/>
  <c r="O33" i="66"/>
  <c r="D38" i="72"/>
  <c r="P33" i="66"/>
  <c r="B38" i="72" s="1"/>
  <c r="Q33" i="66"/>
  <c r="C38" i="72"/>
  <c r="M33" i="75"/>
  <c r="K28" i="66"/>
  <c r="O28" i="23"/>
  <c r="Q28" i="23"/>
  <c r="P28" i="23"/>
  <c r="J26" i="66"/>
  <c r="K26" i="66"/>
  <c r="O12" i="66"/>
  <c r="D15" i="72"/>
  <c r="P12" i="66"/>
  <c r="B15" i="72"/>
  <c r="Q12" i="66"/>
  <c r="C15" i="72"/>
  <c r="M12" i="75"/>
  <c r="O8" i="23"/>
  <c r="P8" i="23"/>
  <c r="Q8" i="23"/>
  <c r="J3" i="66"/>
  <c r="P77" i="64"/>
  <c r="G36" i="71" s="1"/>
  <c r="O77" i="64"/>
  <c r="I36" i="71"/>
  <c r="Q77" i="64"/>
  <c r="P16" i="29"/>
  <c r="C5" i="30"/>
  <c r="B5" i="30"/>
  <c r="L36" i="47"/>
  <c r="M68" i="68"/>
  <c r="M24" i="68"/>
  <c r="K61" i="66"/>
  <c r="Q61" i="66" s="1"/>
  <c r="H20" i="72" s="1"/>
  <c r="H39" i="66"/>
  <c r="O39" i="66" s="1"/>
  <c r="D44" i="72" s="1"/>
  <c r="J71" i="64"/>
  <c r="O31" i="66"/>
  <c r="D36" i="72"/>
  <c r="P31" i="66"/>
  <c r="B36" i="72"/>
  <c r="Q31" i="66"/>
  <c r="C36" i="72"/>
  <c r="M31" i="75"/>
  <c r="H13" i="66"/>
  <c r="Q13" i="66" s="1"/>
  <c r="C16" i="72" s="1"/>
  <c r="M13" i="75" s="1"/>
  <c r="J4" i="66"/>
  <c r="P4" i="66" s="1"/>
  <c r="B7" i="72" s="1"/>
  <c r="I79" i="66"/>
  <c r="L68" i="64"/>
  <c r="O68" i="64"/>
  <c r="I27" i="71"/>
  <c r="P43" i="64"/>
  <c r="B48" i="71" s="1"/>
  <c r="Q43" i="64"/>
  <c r="O43" i="64"/>
  <c r="D48" i="71"/>
  <c r="L30" i="64"/>
  <c r="L21" i="64"/>
  <c r="L6" i="64"/>
  <c r="S82" i="31"/>
  <c r="F7" i="36" s="1"/>
  <c r="H76" i="64"/>
  <c r="K72" i="64"/>
  <c r="J70" i="64"/>
  <c r="J66" i="64"/>
  <c r="K63" i="64"/>
  <c r="J62" i="64"/>
  <c r="L59" i="64"/>
  <c r="H56" i="64"/>
  <c r="B6" i="30"/>
  <c r="P46" i="29"/>
  <c r="C6" i="30"/>
  <c r="J50" i="64"/>
  <c r="P23" i="64"/>
  <c r="B28" i="71" s="1"/>
  <c r="O23" i="64"/>
  <c r="D28" i="71"/>
  <c r="Q23" i="64"/>
  <c r="L60" i="64"/>
  <c r="Q60" i="64" s="1"/>
  <c r="L10" i="64"/>
  <c r="J52" i="66"/>
  <c r="Q52" i="66"/>
  <c r="H11" i="72" s="1"/>
  <c r="P8" i="75" s="1"/>
  <c r="H59" i="64"/>
  <c r="H10" i="64"/>
  <c r="O10" i="64" s="1"/>
  <c r="D13" i="71" s="1"/>
  <c r="P49" i="64"/>
  <c r="G8" i="71"/>
  <c r="O49" i="64"/>
  <c r="I8" i="71"/>
  <c r="Q49" i="64"/>
  <c r="J56" i="66"/>
  <c r="P56" i="66" s="1"/>
  <c r="G15" i="72" s="1"/>
  <c r="H23" i="66"/>
  <c r="K10" i="66"/>
  <c r="H51" i="64"/>
  <c r="H30" i="64"/>
  <c r="P30" i="64"/>
  <c r="B35" i="71"/>
  <c r="I4" i="64"/>
  <c r="H73" i="66"/>
  <c r="K28" i="64"/>
  <c r="O28" i="64" s="1"/>
  <c r="D33" i="71" s="1"/>
  <c r="J6" i="64"/>
  <c r="P6" i="64"/>
  <c r="B9" i="71" s="1"/>
  <c r="J29" i="64"/>
  <c r="H9" i="64"/>
  <c r="B4" i="30"/>
  <c r="P2" i="29"/>
  <c r="C4" i="30"/>
  <c r="H39" i="64"/>
  <c r="Q27" i="64"/>
  <c r="J17" i="64"/>
  <c r="O17" i="64"/>
  <c r="D22" i="71"/>
  <c r="J89" i="69"/>
  <c r="I89" i="70"/>
  <c r="I89" i="47"/>
  <c r="AD82" i="47" s="1"/>
  <c r="K51" i="69"/>
  <c r="J51" i="47"/>
  <c r="BG40" i="57"/>
  <c r="AO40" i="57"/>
  <c r="W40" i="57"/>
  <c r="BG40" i="52"/>
  <c r="AO40" i="52"/>
  <c r="W40" i="52"/>
  <c r="BG40" i="28"/>
  <c r="AO40" i="28"/>
  <c r="W40" i="28"/>
  <c r="BG40" i="20"/>
  <c r="AO40" i="20"/>
  <c r="W40" i="20"/>
  <c r="BG40" i="18"/>
  <c r="AO40" i="18"/>
  <c r="W40" i="18"/>
  <c r="BG34" i="57"/>
  <c r="AO34" i="57"/>
  <c r="W34" i="57"/>
  <c r="BG34" i="52"/>
  <c r="AO34" i="52"/>
  <c r="W34" i="52"/>
  <c r="BG34" i="28"/>
  <c r="AO34" i="28"/>
  <c r="W34" i="28"/>
  <c r="BG34" i="20"/>
  <c r="AO34" i="20"/>
  <c r="W34" i="20"/>
  <c r="BG34" i="18"/>
  <c r="AO34" i="18"/>
  <c r="W34" i="18"/>
  <c r="BG31" i="57"/>
  <c r="BH31" i="57" s="1"/>
  <c r="AO31" i="57"/>
  <c r="AP31" i="57"/>
  <c r="W31" i="57"/>
  <c r="X31" i="57" s="1"/>
  <c r="BG31" i="52"/>
  <c r="BH31" i="52"/>
  <c r="AO31" i="52"/>
  <c r="AP31" i="52" s="1"/>
  <c r="W31" i="52"/>
  <c r="X31" i="52"/>
  <c r="BG31" i="28"/>
  <c r="BH31" i="28" s="1"/>
  <c r="AO31" i="28"/>
  <c r="AP31" i="28"/>
  <c r="W31" i="28"/>
  <c r="X31" i="28" s="1"/>
  <c r="BG31" i="20"/>
  <c r="BH31" i="20"/>
  <c r="AO31" i="20"/>
  <c r="AP31" i="20" s="1"/>
  <c r="W31" i="20"/>
  <c r="X31" i="20"/>
  <c r="BG31" i="18"/>
  <c r="BH31" i="18" s="1"/>
  <c r="AO31" i="18"/>
  <c r="AP31" i="18"/>
  <c r="W31" i="18"/>
  <c r="X31" i="18" s="1"/>
  <c r="BG9" i="57"/>
  <c r="AO9" i="57"/>
  <c r="W9" i="57"/>
  <c r="BG9" i="52"/>
  <c r="AO9" i="52"/>
  <c r="W9" i="52"/>
  <c r="BG9" i="28"/>
  <c r="AO9" i="28"/>
  <c r="W9" i="28"/>
  <c r="BG9" i="18"/>
  <c r="AO9" i="18"/>
  <c r="W9" i="18"/>
  <c r="BG9" i="20"/>
  <c r="AO9" i="20"/>
  <c r="W9" i="20"/>
  <c r="M89" i="69"/>
  <c r="L89" i="70" s="1"/>
  <c r="L89" i="47"/>
  <c r="M86" i="69"/>
  <c r="L86" i="70"/>
  <c r="L86" i="47"/>
  <c r="V82" i="47" s="1"/>
  <c r="M81" i="69"/>
  <c r="L81" i="70"/>
  <c r="L81" i="47"/>
  <c r="L80" i="70"/>
  <c r="H78" i="68"/>
  <c r="P78" i="68"/>
  <c r="G37" i="73"/>
  <c r="L76" i="47"/>
  <c r="L75" i="68"/>
  <c r="P75" i="68"/>
  <c r="G34" i="73"/>
  <c r="M69" i="69"/>
  <c r="L69" i="70"/>
  <c r="L69" i="47"/>
  <c r="M68" i="69"/>
  <c r="L68" i="47"/>
  <c r="I65" i="69"/>
  <c r="O65" i="46"/>
  <c r="I64" i="69"/>
  <c r="I63" i="69"/>
  <c r="H63" i="47"/>
  <c r="K61" i="69"/>
  <c r="J61" i="70"/>
  <c r="J61" i="47"/>
  <c r="G60" i="69"/>
  <c r="G60" i="70"/>
  <c r="O60" i="46"/>
  <c r="O54" i="68"/>
  <c r="I13" i="73" s="1"/>
  <c r="P54" i="68"/>
  <c r="G13" i="73"/>
  <c r="Q54" i="68"/>
  <c r="H13" i="73" s="1"/>
  <c r="Q49" i="68"/>
  <c r="H8" i="73"/>
  <c r="O49" i="68"/>
  <c r="I8" i="73" s="1"/>
  <c r="P49" i="68"/>
  <c r="G8" i="73"/>
  <c r="L46" i="69"/>
  <c r="K46" i="47"/>
  <c r="L44" i="69"/>
  <c r="K44" i="70"/>
  <c r="K44" i="47"/>
  <c r="K42" i="69"/>
  <c r="J42" i="47"/>
  <c r="K41" i="69"/>
  <c r="J41" i="70"/>
  <c r="J41" i="47"/>
  <c r="K40" i="69"/>
  <c r="J40" i="47"/>
  <c r="J39" i="70"/>
  <c r="M37" i="69"/>
  <c r="L37" i="70"/>
  <c r="L37" i="47"/>
  <c r="I36" i="69"/>
  <c r="H36" i="70" s="1"/>
  <c r="H36" i="47"/>
  <c r="I34" i="69"/>
  <c r="O34" i="46"/>
  <c r="I33" i="69"/>
  <c r="H33" i="70"/>
  <c r="H33" i="47"/>
  <c r="I32" i="69"/>
  <c r="H32" i="70" s="1"/>
  <c r="H32" i="47"/>
  <c r="G31" i="70"/>
  <c r="H30" i="69"/>
  <c r="G30" i="70" s="1"/>
  <c r="G30" i="47"/>
  <c r="H27" i="47"/>
  <c r="I25" i="69"/>
  <c r="H25" i="70" s="1"/>
  <c r="H25" i="47"/>
  <c r="O21" i="68"/>
  <c r="D26" i="73"/>
  <c r="P21" i="68"/>
  <c r="B26" i="73"/>
  <c r="Q21" i="68"/>
  <c r="C26" i="73"/>
  <c r="G19" i="47"/>
  <c r="I11" i="47"/>
  <c r="M77" i="69"/>
  <c r="L77" i="70"/>
  <c r="L77" i="47"/>
  <c r="I86" i="68"/>
  <c r="L71" i="68"/>
  <c r="I55" i="68"/>
  <c r="H29" i="68"/>
  <c r="P89" i="68"/>
  <c r="G50" i="73" s="1"/>
  <c r="O89" i="68"/>
  <c r="I50" i="73"/>
  <c r="Q89" i="68"/>
  <c r="H50" i="73" s="1"/>
  <c r="Z82" i="47"/>
  <c r="F7" i="48" s="1"/>
  <c r="H79" i="69"/>
  <c r="G79" i="47"/>
  <c r="G78" i="70"/>
  <c r="H77" i="69"/>
  <c r="G77" i="70"/>
  <c r="G77" i="47"/>
  <c r="Q76" i="68"/>
  <c r="H35" i="73"/>
  <c r="P76" i="68"/>
  <c r="G35" i="73" s="1"/>
  <c r="O76" i="68"/>
  <c r="I35" i="73"/>
  <c r="H75" i="69"/>
  <c r="G75" i="70" s="1"/>
  <c r="G75" i="47"/>
  <c r="L72" i="69"/>
  <c r="K72" i="70"/>
  <c r="K72" i="47"/>
  <c r="K71" i="47"/>
  <c r="L71" i="69"/>
  <c r="K71" i="70"/>
  <c r="L70" i="69"/>
  <c r="K70" i="70"/>
  <c r="K70" i="47"/>
  <c r="K69" i="70"/>
  <c r="L68" i="69"/>
  <c r="K68" i="70"/>
  <c r="K68" i="47"/>
  <c r="L66" i="69"/>
  <c r="L66" i="70" s="1"/>
  <c r="K66" i="47"/>
  <c r="L65" i="69"/>
  <c r="K65" i="70"/>
  <c r="K65" i="47"/>
  <c r="H63" i="69"/>
  <c r="G63" i="70"/>
  <c r="G63" i="47"/>
  <c r="J61" i="69"/>
  <c r="I61" i="70"/>
  <c r="I61" i="47"/>
  <c r="J57" i="69"/>
  <c r="I57" i="47"/>
  <c r="I56" i="69"/>
  <c r="H56" i="47"/>
  <c r="G54" i="69"/>
  <c r="O54" i="46"/>
  <c r="G52" i="69"/>
  <c r="G52" i="70"/>
  <c r="O52" i="46"/>
  <c r="J49" i="70"/>
  <c r="J47" i="47"/>
  <c r="K47" i="69"/>
  <c r="J47" i="70" s="1"/>
  <c r="K46" i="69"/>
  <c r="J46" i="70"/>
  <c r="J46" i="47"/>
  <c r="J45" i="70"/>
  <c r="K43" i="69"/>
  <c r="J43" i="70"/>
  <c r="J43" i="47"/>
  <c r="J42" i="69"/>
  <c r="I42" i="70"/>
  <c r="I42" i="47"/>
  <c r="J40" i="69"/>
  <c r="I40" i="70" s="1"/>
  <c r="I40" i="47"/>
  <c r="H36" i="69"/>
  <c r="G36" i="70"/>
  <c r="G36" i="47"/>
  <c r="L32" i="69"/>
  <c r="K32" i="70"/>
  <c r="K32" i="47"/>
  <c r="K31" i="69"/>
  <c r="J31" i="70"/>
  <c r="J31" i="47"/>
  <c r="K30" i="69"/>
  <c r="J30" i="70" s="1"/>
  <c r="J30" i="47"/>
  <c r="J29" i="70"/>
  <c r="L27" i="69"/>
  <c r="K27" i="70" s="1"/>
  <c r="K27" i="47"/>
  <c r="L26" i="69"/>
  <c r="K26" i="47"/>
  <c r="K25" i="70"/>
  <c r="H24" i="69"/>
  <c r="G24" i="47"/>
  <c r="G23" i="69"/>
  <c r="G23" i="70" s="1"/>
  <c r="O23" i="46"/>
  <c r="J18" i="69"/>
  <c r="J18" i="70"/>
  <c r="I18" i="47"/>
  <c r="I14" i="69"/>
  <c r="H14" i="70"/>
  <c r="H14" i="47"/>
  <c r="M11" i="69"/>
  <c r="L11" i="47"/>
  <c r="L10" i="69"/>
  <c r="H3" i="70"/>
  <c r="L24" i="69"/>
  <c r="K24" i="70"/>
  <c r="K24" i="47"/>
  <c r="M63" i="68"/>
  <c r="K52" i="68"/>
  <c r="I37" i="68"/>
  <c r="O37" i="68" s="1"/>
  <c r="D42" i="73" s="1"/>
  <c r="H27" i="68"/>
  <c r="Q27" i="68"/>
  <c r="C32" i="73" s="1"/>
  <c r="Q27" i="75" s="1"/>
  <c r="BG18" i="57"/>
  <c r="BH18" i="57"/>
  <c r="AO18" i="57"/>
  <c r="AP18" i="57"/>
  <c r="W18" i="57"/>
  <c r="X18" i="57"/>
  <c r="BG18" i="52"/>
  <c r="BH18" i="52"/>
  <c r="AO18" i="52"/>
  <c r="AP18" i="52"/>
  <c r="W18" i="52"/>
  <c r="X18" i="52"/>
  <c r="BG18" i="28"/>
  <c r="BH18" i="28"/>
  <c r="AO18" i="28"/>
  <c r="AP18" i="28"/>
  <c r="W18" i="28"/>
  <c r="X18" i="28"/>
  <c r="BG18" i="18"/>
  <c r="BH18" i="18"/>
  <c r="AO18" i="18"/>
  <c r="AP18" i="18"/>
  <c r="W18" i="18"/>
  <c r="X18" i="18"/>
  <c r="BG18" i="20"/>
  <c r="BH18" i="20"/>
  <c r="AO18" i="20"/>
  <c r="AP18" i="20"/>
  <c r="W18" i="20"/>
  <c r="X18" i="20"/>
  <c r="I86" i="70"/>
  <c r="I80" i="68"/>
  <c r="Q80" i="68" s="1"/>
  <c r="H39" i="73" s="1"/>
  <c r="M78" i="68"/>
  <c r="J77" i="69"/>
  <c r="I77" i="70"/>
  <c r="I77" i="47"/>
  <c r="M73" i="68"/>
  <c r="J72" i="69"/>
  <c r="I72" i="70"/>
  <c r="I72" i="47"/>
  <c r="I70" i="68"/>
  <c r="O70" i="68"/>
  <c r="I29" i="73"/>
  <c r="I69" i="70"/>
  <c r="M64" i="68"/>
  <c r="J63" i="69"/>
  <c r="I63" i="70"/>
  <c r="I63" i="47"/>
  <c r="K61" i="68"/>
  <c r="K60" i="47"/>
  <c r="K59" i="68"/>
  <c r="P59" i="68" s="1"/>
  <c r="G18" i="73" s="1"/>
  <c r="L57" i="69"/>
  <c r="K57" i="70"/>
  <c r="K57" i="47"/>
  <c r="J56" i="47"/>
  <c r="K56" i="69"/>
  <c r="J56" i="70"/>
  <c r="I55" i="70"/>
  <c r="L52" i="68"/>
  <c r="L51" i="68"/>
  <c r="P51" i="68"/>
  <c r="G10" i="73" s="1"/>
  <c r="L49" i="47"/>
  <c r="Q48" i="68"/>
  <c r="H7" i="73" s="1"/>
  <c r="P48" i="68"/>
  <c r="G7" i="73"/>
  <c r="O48" i="68"/>
  <c r="I7" i="73" s="1"/>
  <c r="I47" i="69"/>
  <c r="H47" i="70"/>
  <c r="H47" i="47"/>
  <c r="L45" i="70"/>
  <c r="M44" i="69"/>
  <c r="L44" i="70"/>
  <c r="L44" i="47"/>
  <c r="M43" i="69"/>
  <c r="L43" i="70" s="1"/>
  <c r="L43" i="47"/>
  <c r="L42" i="69"/>
  <c r="K42" i="70"/>
  <c r="K42" i="47"/>
  <c r="H40" i="69"/>
  <c r="G40" i="70" s="1"/>
  <c r="G40" i="47"/>
  <c r="H39" i="69"/>
  <c r="I37" i="47"/>
  <c r="M35" i="68"/>
  <c r="J34" i="69"/>
  <c r="I34" i="70" s="1"/>
  <c r="I34" i="47"/>
  <c r="I32" i="68"/>
  <c r="Q32" i="68" s="1"/>
  <c r="C37" i="73" s="1"/>
  <c r="Q32" i="75" s="1"/>
  <c r="H30" i="68"/>
  <c r="P30" i="68" s="1"/>
  <c r="B35" i="73" s="1"/>
  <c r="H29" i="47"/>
  <c r="M27" i="68"/>
  <c r="J26" i="69"/>
  <c r="I26" i="70" s="1"/>
  <c r="I26" i="47"/>
  <c r="I24" i="68"/>
  <c r="Q24" i="68" s="1"/>
  <c r="C29" i="73" s="1"/>
  <c r="Q24" i="75" s="1"/>
  <c r="H22" i="68"/>
  <c r="Q22" i="68"/>
  <c r="C27" i="73" s="1"/>
  <c r="Q22" i="75" s="1"/>
  <c r="H21" i="70"/>
  <c r="H19" i="68"/>
  <c r="O18" i="68"/>
  <c r="D23" i="73"/>
  <c r="P18" i="68"/>
  <c r="B23" i="73"/>
  <c r="Q18" i="68"/>
  <c r="C23" i="73"/>
  <c r="J15" i="68"/>
  <c r="K11" i="69"/>
  <c r="J11" i="70"/>
  <c r="J11" i="47"/>
  <c r="I9" i="47"/>
  <c r="K6" i="68"/>
  <c r="L5" i="69"/>
  <c r="H56" i="69"/>
  <c r="G56" i="70" s="1"/>
  <c r="G56" i="47"/>
  <c r="Q64" i="68"/>
  <c r="H23" i="73" s="1"/>
  <c r="P64" i="68"/>
  <c r="G23" i="73"/>
  <c r="O64" i="68"/>
  <c r="I23" i="73" s="1"/>
  <c r="Q34" i="68"/>
  <c r="C39" i="73" s="1"/>
  <c r="Q34" i="75" s="1"/>
  <c r="O34" i="68"/>
  <c r="D39" i="73" s="1"/>
  <c r="P34" i="68"/>
  <c r="B39" i="73" s="1"/>
  <c r="Q69" i="66"/>
  <c r="H28" i="72"/>
  <c r="P23" i="75" s="1"/>
  <c r="O69" i="66"/>
  <c r="I28" i="72"/>
  <c r="P69" i="66"/>
  <c r="G28" i="72" s="1"/>
  <c r="C25" i="72"/>
  <c r="M20" i="75" s="1"/>
  <c r="O20" i="66"/>
  <c r="D25" i="72" s="1"/>
  <c r="P20" i="66"/>
  <c r="B25" i="72"/>
  <c r="K89" i="66"/>
  <c r="P84" i="23"/>
  <c r="Q84" i="23"/>
  <c r="O84" i="23"/>
  <c r="P76" i="23"/>
  <c r="Q76" i="23"/>
  <c r="O76" i="23"/>
  <c r="P74" i="23"/>
  <c r="O74" i="23"/>
  <c r="Q74" i="23"/>
  <c r="J71" i="66"/>
  <c r="P64" i="23"/>
  <c r="Q64" i="23"/>
  <c r="O64" i="23"/>
  <c r="O59" i="23"/>
  <c r="Q59" i="23"/>
  <c r="P59" i="23"/>
  <c r="P56" i="23"/>
  <c r="Q56" i="23"/>
  <c r="O56" i="23"/>
  <c r="O45" i="23"/>
  <c r="Q45" i="23"/>
  <c r="P45" i="23"/>
  <c r="J16" i="68"/>
  <c r="P16" i="68"/>
  <c r="B21" i="73" s="1"/>
  <c r="BH2" i="57"/>
  <c r="AP2" i="57"/>
  <c r="X2" i="57"/>
  <c r="BH2" i="28"/>
  <c r="AP2" i="28"/>
  <c r="X2" i="28"/>
  <c r="J86" i="68"/>
  <c r="O86" i="68" s="1"/>
  <c r="I47" i="73" s="1"/>
  <c r="I53" i="73" s="1"/>
  <c r="J81" i="68"/>
  <c r="Q81" i="68" s="1"/>
  <c r="H40" i="73"/>
  <c r="G79" i="69"/>
  <c r="O79" i="46"/>
  <c r="K77" i="69"/>
  <c r="J77" i="47"/>
  <c r="K76" i="69"/>
  <c r="J76" i="70"/>
  <c r="J76" i="47"/>
  <c r="J73" i="47"/>
  <c r="K73" i="69"/>
  <c r="J73" i="70"/>
  <c r="J72" i="68"/>
  <c r="P72" i="68" s="1"/>
  <c r="G31" i="73" s="1"/>
  <c r="J71" i="47"/>
  <c r="G70" i="69"/>
  <c r="O70" i="46"/>
  <c r="J68" i="68"/>
  <c r="K66" i="69"/>
  <c r="J66" i="70" s="1"/>
  <c r="J66" i="47"/>
  <c r="G64" i="69"/>
  <c r="H61" i="68"/>
  <c r="Q61" i="68" s="1"/>
  <c r="H20" i="73" s="1"/>
  <c r="M60" i="69"/>
  <c r="L60" i="70" s="1"/>
  <c r="L60" i="47"/>
  <c r="H57" i="68"/>
  <c r="L56" i="69"/>
  <c r="K56" i="70" s="1"/>
  <c r="O56" i="70" s="1"/>
  <c r="I15" i="74" s="1"/>
  <c r="K56" i="47"/>
  <c r="K55" i="69"/>
  <c r="J55" i="70"/>
  <c r="J55" i="47"/>
  <c r="I52" i="68"/>
  <c r="J51" i="69"/>
  <c r="I51" i="70" s="1"/>
  <c r="I51" i="47"/>
  <c r="I47" i="68"/>
  <c r="Q47" i="68"/>
  <c r="H6" i="73" s="1"/>
  <c r="M45" i="68"/>
  <c r="J44" i="69"/>
  <c r="I44" i="70" s="1"/>
  <c r="I44" i="47"/>
  <c r="H42" i="68"/>
  <c r="M41" i="69"/>
  <c r="L41" i="70" s="1"/>
  <c r="L41" i="47"/>
  <c r="H40" i="68"/>
  <c r="H39" i="68"/>
  <c r="O39" i="68" s="1"/>
  <c r="D44" i="73" s="1"/>
  <c r="L38" i="69"/>
  <c r="K38" i="70" s="1"/>
  <c r="K38" i="47"/>
  <c r="J37" i="47"/>
  <c r="K37" i="69"/>
  <c r="J37" i="70" s="1"/>
  <c r="K36" i="69"/>
  <c r="J36" i="70" s="1"/>
  <c r="J36" i="47"/>
  <c r="J35" i="70"/>
  <c r="K33" i="69"/>
  <c r="J33" i="70" s="1"/>
  <c r="J33" i="47"/>
  <c r="J32" i="68"/>
  <c r="I31" i="68"/>
  <c r="O31" i="68" s="1"/>
  <c r="D36" i="73" s="1"/>
  <c r="M29" i="68"/>
  <c r="J27" i="47"/>
  <c r="K26" i="69"/>
  <c r="J26" i="47"/>
  <c r="G24" i="69"/>
  <c r="O24" i="46"/>
  <c r="J21" i="69"/>
  <c r="I21" i="47"/>
  <c r="I19" i="68"/>
  <c r="I18" i="69"/>
  <c r="H18" i="70"/>
  <c r="H18" i="47"/>
  <c r="H17" i="68"/>
  <c r="L16" i="69"/>
  <c r="G15" i="68"/>
  <c r="G14" i="68"/>
  <c r="L13" i="69"/>
  <c r="G12" i="68"/>
  <c r="L11" i="69"/>
  <c r="K11" i="70"/>
  <c r="K11" i="47"/>
  <c r="M6" i="69"/>
  <c r="L6" i="70" s="1"/>
  <c r="L6" i="47"/>
  <c r="L5" i="68"/>
  <c r="H4" i="68"/>
  <c r="L3" i="69"/>
  <c r="K3" i="70"/>
  <c r="K3" i="47"/>
  <c r="H2" i="69"/>
  <c r="G2" i="70"/>
  <c r="G2" i="47"/>
  <c r="O2" i="46"/>
  <c r="H30" i="72"/>
  <c r="P25" i="75" s="1"/>
  <c r="P71" i="66"/>
  <c r="G30" i="72" s="1"/>
  <c r="O71" i="66"/>
  <c r="I30" i="72"/>
  <c r="O64" i="66"/>
  <c r="I23" i="72" s="1"/>
  <c r="P64" i="66"/>
  <c r="G23" i="72" s="1"/>
  <c r="Q64" i="66"/>
  <c r="H23" i="72" s="1"/>
  <c r="P18" i="75" s="1"/>
  <c r="G48" i="66"/>
  <c r="H48" i="66"/>
  <c r="I3" i="66"/>
  <c r="Q3" i="66"/>
  <c r="C6" i="72" s="1"/>
  <c r="M3" i="75" s="1"/>
  <c r="O32" i="23"/>
  <c r="Q32" i="23"/>
  <c r="P32" i="23"/>
  <c r="O16" i="23"/>
  <c r="Q16" i="23"/>
  <c r="P16" i="23"/>
  <c r="Q11" i="23"/>
  <c r="P11" i="23"/>
  <c r="O11" i="23"/>
  <c r="G27" i="69"/>
  <c r="O27" i="46"/>
  <c r="J35" i="68"/>
  <c r="P35" i="68" s="1"/>
  <c r="B40" i="73"/>
  <c r="L77" i="68"/>
  <c r="M16" i="68"/>
  <c r="K71" i="66"/>
  <c r="Q71" i="66" s="1"/>
  <c r="Q54" i="66"/>
  <c r="H13" i="72"/>
  <c r="P10" i="75"/>
  <c r="O54" i="66"/>
  <c r="I13" i="72" s="1"/>
  <c r="P54" i="66"/>
  <c r="G13" i="72" s="1"/>
  <c r="J42" i="66"/>
  <c r="K14" i="66"/>
  <c r="L9" i="66"/>
  <c r="K5" i="66"/>
  <c r="L89" i="66"/>
  <c r="J87" i="66"/>
  <c r="P87" i="66" s="1"/>
  <c r="G48" i="72" s="1"/>
  <c r="L85" i="66"/>
  <c r="K83" i="66"/>
  <c r="Q83" i="66" s="1"/>
  <c r="H44" i="72" s="1"/>
  <c r="P39" i="75" s="1"/>
  <c r="K82" i="66"/>
  <c r="O82" i="66" s="1"/>
  <c r="I43" i="72" s="1"/>
  <c r="K81" i="66"/>
  <c r="J78" i="66"/>
  <c r="L76" i="66"/>
  <c r="K72" i="66"/>
  <c r="H77" i="66"/>
  <c r="Q77" i="66"/>
  <c r="H36" i="72" s="1"/>
  <c r="P31" i="75" s="1"/>
  <c r="J63" i="66"/>
  <c r="Q63" i="66" s="1"/>
  <c r="H22" i="72" s="1"/>
  <c r="P17" i="75" s="1"/>
  <c r="J53" i="66"/>
  <c r="P53" i="66"/>
  <c r="G12" i="72" s="1"/>
  <c r="J29" i="66"/>
  <c r="I15" i="66"/>
  <c r="P89" i="64"/>
  <c r="G50" i="71"/>
  <c r="O89" i="64"/>
  <c r="I50" i="71" s="1"/>
  <c r="Q89" i="64"/>
  <c r="Q74" i="64"/>
  <c r="O74" i="64"/>
  <c r="I33" i="71" s="1"/>
  <c r="P74" i="64"/>
  <c r="G33" i="71"/>
  <c r="P59" i="64"/>
  <c r="G18" i="71" s="1"/>
  <c r="O59" i="64"/>
  <c r="I18" i="71" s="1"/>
  <c r="Q59" i="64"/>
  <c r="M13" i="68"/>
  <c r="H63" i="66"/>
  <c r="K55" i="66"/>
  <c r="O47" i="66"/>
  <c r="I6" i="72" s="1"/>
  <c r="P47" i="66"/>
  <c r="G6" i="72" s="1"/>
  <c r="Q47" i="66"/>
  <c r="H6" i="72" s="1"/>
  <c r="P3" i="75" s="1"/>
  <c r="I35" i="66"/>
  <c r="J25" i="66"/>
  <c r="O15" i="66"/>
  <c r="D18" i="72"/>
  <c r="P15" i="66"/>
  <c r="B18" i="72" s="1"/>
  <c r="Q15" i="66"/>
  <c r="C18" i="72" s="1"/>
  <c r="M15" i="75" s="1"/>
  <c r="I90" i="66"/>
  <c r="O90" i="66" s="1"/>
  <c r="I51" i="72" s="1"/>
  <c r="Q88" i="66"/>
  <c r="H49" i="72" s="1"/>
  <c r="P44" i="75" s="1"/>
  <c r="O88" i="66"/>
  <c r="I49" i="72"/>
  <c r="P88" i="66"/>
  <c r="G49" i="72"/>
  <c r="L83" i="66"/>
  <c r="L81" i="66"/>
  <c r="K78" i="66"/>
  <c r="P78" i="23"/>
  <c r="O78" i="23"/>
  <c r="Q78" i="23"/>
  <c r="I76" i="66"/>
  <c r="Q76" i="66"/>
  <c r="H35" i="72" s="1"/>
  <c r="P30" i="75" s="1"/>
  <c r="L73" i="66"/>
  <c r="H72" i="66"/>
  <c r="K70" i="66"/>
  <c r="Q62" i="66"/>
  <c r="H21" i="72"/>
  <c r="P62" i="66"/>
  <c r="G21" i="72"/>
  <c r="O62" i="66"/>
  <c r="I21" i="72"/>
  <c r="L53" i="66"/>
  <c r="K50" i="66"/>
  <c r="J48" i="66"/>
  <c r="Q38" i="66"/>
  <c r="C43" i="72" s="1"/>
  <c r="M38" i="75" s="1"/>
  <c r="O38" i="66"/>
  <c r="D43" i="72"/>
  <c r="P38" i="66"/>
  <c r="B43" i="72"/>
  <c r="H34" i="66"/>
  <c r="Q33" i="23"/>
  <c r="P33" i="23"/>
  <c r="O33" i="23"/>
  <c r="L29" i="66"/>
  <c r="P29" i="66" s="1"/>
  <c r="B34" i="72" s="1"/>
  <c r="O24" i="23"/>
  <c r="Q24" i="23"/>
  <c r="P24" i="23"/>
  <c r="J16" i="66"/>
  <c r="P13" i="23"/>
  <c r="Q13" i="23"/>
  <c r="O13" i="23"/>
  <c r="O12" i="23"/>
  <c r="P12" i="23"/>
  <c r="Q12" i="23"/>
  <c r="K55" i="64"/>
  <c r="X82" i="47"/>
  <c r="D4" i="30"/>
  <c r="R2" i="29"/>
  <c r="E4" i="30" s="1"/>
  <c r="L36" i="70"/>
  <c r="M65" i="68"/>
  <c r="K79" i="66"/>
  <c r="Q79" i="66" s="1"/>
  <c r="H38" i="72" s="1"/>
  <c r="P33" i="75" s="1"/>
  <c r="H59" i="66"/>
  <c r="Q59" i="66" s="1"/>
  <c r="H18" i="72"/>
  <c r="P15" i="75" s="1"/>
  <c r="L46" i="66"/>
  <c r="J37" i="66"/>
  <c r="K23" i="66"/>
  <c r="J13" i="66"/>
  <c r="I51" i="66"/>
  <c r="P51" i="66"/>
  <c r="G10" i="72" s="1"/>
  <c r="I27" i="66"/>
  <c r="P27" i="66"/>
  <c r="B32" i="72" s="1"/>
  <c r="J73" i="66"/>
  <c r="Q73" i="66" s="1"/>
  <c r="H32" i="72" s="1"/>
  <c r="P27" i="75" s="1"/>
  <c r="I61" i="64"/>
  <c r="Q61" i="64" s="1"/>
  <c r="L46" i="64"/>
  <c r="K42" i="64"/>
  <c r="J87" i="64"/>
  <c r="O87" i="64" s="1"/>
  <c r="I48" i="71" s="1"/>
  <c r="L84" i="64"/>
  <c r="AF82" i="31"/>
  <c r="F7" i="32"/>
  <c r="J34" i="64"/>
  <c r="O34" i="64" s="1"/>
  <c r="D39" i="71" s="1"/>
  <c r="I19" i="64"/>
  <c r="O19" i="64"/>
  <c r="D24" i="71" s="1"/>
  <c r="J10" i="64"/>
  <c r="I50" i="66"/>
  <c r="P50" i="66" s="1"/>
  <c r="G9" i="72" s="1"/>
  <c r="Q44" i="64"/>
  <c r="O44" i="64"/>
  <c r="D49" i="71" s="1"/>
  <c r="P44" i="64"/>
  <c r="B49" i="71"/>
  <c r="P19" i="64"/>
  <c r="B24" i="71" s="1"/>
  <c r="Q19" i="64"/>
  <c r="K4" i="64"/>
  <c r="H70" i="66"/>
  <c r="Q70" i="66" s="1"/>
  <c r="H29" i="72" s="1"/>
  <c r="P24" i="75" s="1"/>
  <c r="I40" i="66"/>
  <c r="Q40" i="66" s="1"/>
  <c r="C45" i="72" s="1"/>
  <c r="M40" i="75" s="1"/>
  <c r="J19" i="66"/>
  <c r="J8" i="66"/>
  <c r="O8" i="66"/>
  <c r="D11" i="72" s="1"/>
  <c r="J40" i="64"/>
  <c r="I90" i="64"/>
  <c r="L88" i="64"/>
  <c r="P88" i="64" s="1"/>
  <c r="G49" i="71" s="1"/>
  <c r="K87" i="64"/>
  <c r="H83" i="64"/>
  <c r="O83" i="64" s="1"/>
  <c r="I44" i="71" s="1"/>
  <c r="H82" i="64"/>
  <c r="H81" i="64"/>
  <c r="Q81" i="64" s="1"/>
  <c r="P79" i="64"/>
  <c r="G38" i="71" s="1"/>
  <c r="O79" i="64"/>
  <c r="I38" i="71" s="1"/>
  <c r="Q79" i="64"/>
  <c r="Q78" i="64"/>
  <c r="O78" i="64"/>
  <c r="I37" i="71" s="1"/>
  <c r="P78" i="64"/>
  <c r="G37" i="71" s="1"/>
  <c r="I76" i="64"/>
  <c r="Q76" i="64" s="1"/>
  <c r="H75" i="64"/>
  <c r="O75" i="64"/>
  <c r="I34" i="71" s="1"/>
  <c r="L73" i="64"/>
  <c r="Q73" i="64" s="1"/>
  <c r="L72" i="64"/>
  <c r="L71" i="64"/>
  <c r="K70" i="64"/>
  <c r="Q70" i="64" s="1"/>
  <c r="J69" i="64"/>
  <c r="P69" i="64"/>
  <c r="G28" i="71" s="1"/>
  <c r="L67" i="64"/>
  <c r="K66" i="64"/>
  <c r="O66" i="64" s="1"/>
  <c r="I25" i="71" s="1"/>
  <c r="L63" i="64"/>
  <c r="K62" i="64"/>
  <c r="P62" i="64" s="1"/>
  <c r="G21" i="71" s="1"/>
  <c r="J61" i="64"/>
  <c r="H58" i="64"/>
  <c r="Q58" i="64"/>
  <c r="H17" i="71" s="1"/>
  <c r="O14" i="75" s="1"/>
  <c r="P57" i="64"/>
  <c r="G16" i="71"/>
  <c r="O57" i="64"/>
  <c r="I16" i="71"/>
  <c r="Q57" i="64"/>
  <c r="L55" i="64"/>
  <c r="L54" i="64"/>
  <c r="P54" i="64" s="1"/>
  <c r="G13" i="71" s="1"/>
  <c r="L53" i="64"/>
  <c r="P53" i="64" s="1"/>
  <c r="G12" i="71" s="1"/>
  <c r="L52" i="64"/>
  <c r="Q50" i="64"/>
  <c r="O50" i="64"/>
  <c r="I9" i="71"/>
  <c r="P50" i="64"/>
  <c r="G9" i="71"/>
  <c r="I47" i="64"/>
  <c r="Q47" i="64"/>
  <c r="I45" i="64"/>
  <c r="P45" i="64"/>
  <c r="B50" i="71" s="1"/>
  <c r="K39" i="64"/>
  <c r="P39" i="64" s="1"/>
  <c r="B44" i="71" s="1"/>
  <c r="I35" i="64"/>
  <c r="O35" i="64" s="1"/>
  <c r="D40" i="71" s="1"/>
  <c r="K33" i="64"/>
  <c r="H29" i="64"/>
  <c r="O29" i="64" s="1"/>
  <c r="D34" i="71" s="1"/>
  <c r="I25" i="64"/>
  <c r="Q25" i="64"/>
  <c r="Q24" i="64"/>
  <c r="O24" i="64"/>
  <c r="D29" i="71" s="1"/>
  <c r="P24" i="64"/>
  <c r="B29" i="71" s="1"/>
  <c r="J22" i="64"/>
  <c r="Q22" i="64" s="1"/>
  <c r="I20" i="64"/>
  <c r="O20" i="64" s="1"/>
  <c r="D25" i="71" s="1"/>
  <c r="L14" i="64"/>
  <c r="J9" i="64"/>
  <c r="Q9" i="64"/>
  <c r="L5" i="64"/>
  <c r="J3" i="64"/>
  <c r="V82" i="31"/>
  <c r="AD82" i="31"/>
  <c r="P82" i="29"/>
  <c r="C7" i="30" s="1"/>
  <c r="B7" i="30"/>
  <c r="D6" i="30"/>
  <c r="R46" i="29"/>
  <c r="E6" i="30" s="1"/>
  <c r="K57" i="66"/>
  <c r="Q57" i="66"/>
  <c r="H16" i="72"/>
  <c r="P13" i="75" s="1"/>
  <c r="K56" i="64"/>
  <c r="Q56" i="64" s="1"/>
  <c r="H40" i="64"/>
  <c r="Q40" i="64"/>
  <c r="T37" i="75" s="1"/>
  <c r="H26" i="64"/>
  <c r="O26" i="64"/>
  <c r="D31" i="71" s="1"/>
  <c r="J14" i="64"/>
  <c r="O14" i="64" s="1"/>
  <c r="D17" i="71" s="1"/>
  <c r="O4" i="64"/>
  <c r="D7" i="71"/>
  <c r="P4" i="64"/>
  <c r="B7" i="71"/>
  <c r="Q4" i="64"/>
  <c r="C7" i="71"/>
  <c r="L4" i="75" s="1"/>
  <c r="J52" i="64"/>
  <c r="O52" i="64" s="1"/>
  <c r="I11" i="71" s="1"/>
  <c r="H37" i="64"/>
  <c r="Q37" i="64"/>
  <c r="C42" i="71" s="1"/>
  <c r="L37" i="75" s="1"/>
  <c r="K31" i="64"/>
  <c r="K15" i="64"/>
  <c r="J5" i="64"/>
  <c r="Q5" i="64"/>
  <c r="T2" i="75" s="1"/>
  <c r="H33" i="64"/>
  <c r="O33" i="64" s="1"/>
  <c r="D38" i="71" s="1"/>
  <c r="H13" i="64"/>
  <c r="Q13" i="64"/>
  <c r="C16" i="71" s="1"/>
  <c r="L13" i="75" s="1"/>
  <c r="BH2" i="52"/>
  <c r="X2" i="18"/>
  <c r="C30" i="71"/>
  <c r="L25" i="75" s="1"/>
  <c r="T22" i="75"/>
  <c r="T67" i="75"/>
  <c r="H29" i="71"/>
  <c r="O24" i="75"/>
  <c r="H23" i="71"/>
  <c r="O18" i="75"/>
  <c r="T61" i="75"/>
  <c r="T9" i="75"/>
  <c r="C15" i="71"/>
  <c r="L12" i="75"/>
  <c r="T83" i="75"/>
  <c r="H47" i="71"/>
  <c r="T55" i="75"/>
  <c r="AE82" i="47"/>
  <c r="E7" i="54"/>
  <c r="D7" i="54"/>
  <c r="T73" i="75"/>
  <c r="H35" i="71"/>
  <c r="O30" i="75"/>
  <c r="D7" i="33"/>
  <c r="R82" i="47"/>
  <c r="E7" i="33" s="1"/>
  <c r="T34" i="75"/>
  <c r="T57" i="75"/>
  <c r="H19" i="71"/>
  <c r="O16" i="75" s="1"/>
  <c r="C8" i="71"/>
  <c r="L5" i="75" s="1"/>
  <c r="C12" i="71"/>
  <c r="L9" i="75"/>
  <c r="T6" i="75"/>
  <c r="H6" i="71"/>
  <c r="O3" i="75" s="1"/>
  <c r="T44" i="75"/>
  <c r="T53" i="75"/>
  <c r="H15" i="71"/>
  <c r="O12" i="75"/>
  <c r="B7" i="48"/>
  <c r="W82" i="47"/>
  <c r="C7" i="48" s="1"/>
  <c r="B7" i="51"/>
  <c r="W82" i="31"/>
  <c r="C7" i="51" s="1"/>
  <c r="O13" i="64"/>
  <c r="D16" i="71" s="1"/>
  <c r="T21" i="75"/>
  <c r="C29" i="71"/>
  <c r="L24" i="75"/>
  <c r="T75" i="75"/>
  <c r="H37" i="71"/>
  <c r="O32" i="75" s="1"/>
  <c r="T41" i="75"/>
  <c r="C49" i="71"/>
  <c r="L44" i="75"/>
  <c r="P83" i="64"/>
  <c r="G44" i="71"/>
  <c r="P20" i="64"/>
  <c r="B25" i="71"/>
  <c r="O9" i="64"/>
  <c r="D12" i="71" s="1"/>
  <c r="O73" i="64"/>
  <c r="I32" i="71" s="1"/>
  <c r="T71" i="75"/>
  <c r="H33" i="71"/>
  <c r="O28" i="75" s="1"/>
  <c r="P14" i="64"/>
  <c r="B17" i="71" s="1"/>
  <c r="Q8" i="66"/>
  <c r="C11" i="72"/>
  <c r="M8" i="75" s="1"/>
  <c r="O42" i="66"/>
  <c r="D47" i="72" s="1"/>
  <c r="O29" i="66"/>
  <c r="D34" i="72" s="1"/>
  <c r="P63" i="66"/>
  <c r="G22" i="72" s="1"/>
  <c r="L11" i="70"/>
  <c r="K26" i="70"/>
  <c r="O35" i="68"/>
  <c r="D40" i="73" s="1"/>
  <c r="I57" i="70"/>
  <c r="J57" i="70"/>
  <c r="G79" i="70"/>
  <c r="O81" i="68"/>
  <c r="I40" i="73"/>
  <c r="P22" i="68"/>
  <c r="B27" i="73"/>
  <c r="K47" i="70"/>
  <c r="Q51" i="68"/>
  <c r="H10" i="73" s="1"/>
  <c r="Q37" i="68"/>
  <c r="C42" i="73" s="1"/>
  <c r="Q37" i="75" s="1"/>
  <c r="O47" i="68"/>
  <c r="I6" i="73"/>
  <c r="P22" i="64"/>
  <c r="B27" i="71"/>
  <c r="P75" i="64"/>
  <c r="G34" i="71" s="1"/>
  <c r="P81" i="64"/>
  <c r="G40" i="71" s="1"/>
  <c r="Q29" i="64"/>
  <c r="O37" i="64"/>
  <c r="D42" i="71"/>
  <c r="P13" i="66"/>
  <c r="B16" i="72"/>
  <c r="O50" i="66"/>
  <c r="I9" i="72" s="1"/>
  <c r="O78" i="66"/>
  <c r="I37" i="72" s="1"/>
  <c r="P68" i="64"/>
  <c r="G27" i="71" s="1"/>
  <c r="L2" i="75"/>
  <c r="Q6" i="64"/>
  <c r="Q26" i="64"/>
  <c r="P58" i="66"/>
  <c r="G17" i="72" s="1"/>
  <c r="P75" i="66"/>
  <c r="G34" i="72" s="1"/>
  <c r="Q86" i="68"/>
  <c r="H47" i="73" s="1"/>
  <c r="H53" i="73" s="1"/>
  <c r="Q73" i="68"/>
  <c r="H32" i="73" s="1"/>
  <c r="Q39" i="68"/>
  <c r="C44" i="73" s="1"/>
  <c r="Q39" i="75" s="1"/>
  <c r="O19" i="68"/>
  <c r="D24" i="73"/>
  <c r="O69" i="68"/>
  <c r="I28" i="73"/>
  <c r="Q36" i="68"/>
  <c r="C41" i="73"/>
  <c r="I60" i="70"/>
  <c r="Q75" i="68"/>
  <c r="H34" i="73" s="1"/>
  <c r="Q30" i="68"/>
  <c r="C35" i="73" s="1"/>
  <c r="P17" i="64"/>
  <c r="B22" i="71" s="1"/>
  <c r="Q33" i="64"/>
  <c r="Q39" i="64"/>
  <c r="Q62" i="64"/>
  <c r="P66" i="64"/>
  <c r="G25" i="71" s="1"/>
  <c r="P70" i="64"/>
  <c r="G29" i="71" s="1"/>
  <c r="P87" i="64"/>
  <c r="G48" i="71" s="1"/>
  <c r="Q88" i="64"/>
  <c r="O54" i="64"/>
  <c r="I13" i="71"/>
  <c r="P35" i="64"/>
  <c r="B40" i="71" s="1"/>
  <c r="P39" i="66"/>
  <c r="B44" i="72" s="1"/>
  <c r="O43" i="66"/>
  <c r="D48" i="72" s="1"/>
  <c r="P70" i="66"/>
  <c r="G29" i="72" s="1"/>
  <c r="Q87" i="66"/>
  <c r="H48" i="72" s="1"/>
  <c r="P43" i="75" s="1"/>
  <c r="O64" i="64"/>
  <c r="I23" i="71" s="1"/>
  <c r="P10" i="64"/>
  <c r="B13" i="71" s="1"/>
  <c r="O30" i="64"/>
  <c r="D35" i="71" s="1"/>
  <c r="Q34" i="64"/>
  <c r="O73" i="66"/>
  <c r="I32" i="72"/>
  <c r="Q82" i="66"/>
  <c r="H43" i="72"/>
  <c r="P83" i="66"/>
  <c r="G44" i="72"/>
  <c r="Q46" i="66"/>
  <c r="H5" i="72"/>
  <c r="O56" i="66"/>
  <c r="I15" i="72"/>
  <c r="O86" i="66"/>
  <c r="P44" i="66"/>
  <c r="B49" i="72" s="1"/>
  <c r="O13" i="68"/>
  <c r="D16" i="73" s="1"/>
  <c r="P13" i="68"/>
  <c r="B16" i="73" s="1"/>
  <c r="Q13" i="68"/>
  <c r="C16" i="73" s="1"/>
  <c r="Q13" i="75" s="1"/>
  <c r="O16" i="68"/>
  <c r="D21" i="73"/>
  <c r="I48" i="70"/>
  <c r="P56" i="68"/>
  <c r="G15" i="73" s="1"/>
  <c r="Q90" i="66"/>
  <c r="H51" i="72" s="1"/>
  <c r="P46" i="75" s="1"/>
  <c r="Q53" i="66"/>
  <c r="H12" i="72"/>
  <c r="P9" i="75" s="1"/>
  <c r="L46" i="70"/>
  <c r="Q62" i="68"/>
  <c r="H21" i="73"/>
  <c r="P33" i="68"/>
  <c r="B38" i="73"/>
  <c r="H38" i="70"/>
  <c r="J44" i="70"/>
  <c r="J54" i="70"/>
  <c r="Q69" i="70"/>
  <c r="H28" i="74" s="1"/>
  <c r="P69" i="70"/>
  <c r="G28" i="74" s="1"/>
  <c r="O69" i="70"/>
  <c r="I28" i="74" s="1"/>
  <c r="K86" i="70"/>
  <c r="P86" i="70" s="1"/>
  <c r="G47" i="74" s="1"/>
  <c r="O78" i="68"/>
  <c r="I37" i="73"/>
  <c r="L32" i="70"/>
  <c r="L34" i="70"/>
  <c r="G46" i="70"/>
  <c r="H68" i="70"/>
  <c r="O12" i="64"/>
  <c r="D15" i="71" s="1"/>
  <c r="T33" i="75"/>
  <c r="C41" i="71"/>
  <c r="L36" i="75"/>
  <c r="Q28" i="64"/>
  <c r="O45" i="64"/>
  <c r="D50" i="71" s="1"/>
  <c r="P8" i="64"/>
  <c r="B11" i="71" s="1"/>
  <c r="O32" i="64"/>
  <c r="D37" i="71" s="1"/>
  <c r="Q52" i="64"/>
  <c r="P63" i="64"/>
  <c r="G22" i="71" s="1"/>
  <c r="P67" i="64"/>
  <c r="G26" i="71" s="1"/>
  <c r="Q71" i="64"/>
  <c r="O72" i="64"/>
  <c r="I31" i="71"/>
  <c r="P25" i="64"/>
  <c r="B30" i="71"/>
  <c r="O4" i="66"/>
  <c r="D7" i="72" s="1"/>
  <c r="O17" i="66"/>
  <c r="D22" i="72" s="1"/>
  <c r="Q66" i="66"/>
  <c r="H25" i="72" s="1"/>
  <c r="P20" i="75" s="1"/>
  <c r="Q24" i="66"/>
  <c r="C29" i="72"/>
  <c r="M24" i="75" s="1"/>
  <c r="P76" i="64"/>
  <c r="G35" i="71" s="1"/>
  <c r="Q21" i="64"/>
  <c r="P46" i="64"/>
  <c r="G5" i="71"/>
  <c r="O27" i="66"/>
  <c r="D32" i="72"/>
  <c r="Q51" i="66"/>
  <c r="H10" i="72"/>
  <c r="P7" i="75" s="1"/>
  <c r="O5" i="66"/>
  <c r="D8" i="72" s="1"/>
  <c r="Q14" i="66"/>
  <c r="C17" i="72" s="1"/>
  <c r="M14" i="75" s="1"/>
  <c r="O3" i="66"/>
  <c r="D6" i="72" s="1"/>
  <c r="P16" i="66"/>
  <c r="B21" i="72" s="1"/>
  <c r="O32" i="66"/>
  <c r="D37" i="72" s="1"/>
  <c r="G14" i="70"/>
  <c r="J71" i="70"/>
  <c r="J79" i="70"/>
  <c r="P85" i="66"/>
  <c r="G46" i="72"/>
  <c r="H29" i="70"/>
  <c r="K59" i="70"/>
  <c r="H15" i="70"/>
  <c r="I6" i="70"/>
  <c r="L12" i="70"/>
  <c r="P24" i="68"/>
  <c r="B29" i="73" s="1"/>
  <c r="Q26" i="68"/>
  <c r="C31" i="73" s="1"/>
  <c r="P32" i="68"/>
  <c r="B37" i="73" s="1"/>
  <c r="P38" i="68"/>
  <c r="B43" i="73" s="1"/>
  <c r="I59" i="70"/>
  <c r="Q70" i="68"/>
  <c r="H29" i="73"/>
  <c r="Q72" i="68"/>
  <c r="H31" i="73"/>
  <c r="O9" i="68"/>
  <c r="D12" i="73"/>
  <c r="G22" i="70"/>
  <c r="H26" i="70"/>
  <c r="L72" i="70"/>
  <c r="L75" i="70"/>
  <c r="Q60" i="68"/>
  <c r="H19" i="73" s="1"/>
  <c r="P47" i="64"/>
  <c r="G6" i="71" s="1"/>
  <c r="Q23" i="68"/>
  <c r="C28" i="73" s="1"/>
  <c r="Q23" i="75" s="1"/>
  <c r="O82" i="47"/>
  <c r="D7" i="32"/>
  <c r="AE82" i="31"/>
  <c r="E7" i="32" s="1"/>
  <c r="P13" i="64"/>
  <c r="B16" i="71" s="1"/>
  <c r="T47" i="75"/>
  <c r="H9" i="71"/>
  <c r="O6" i="75"/>
  <c r="T76" i="75"/>
  <c r="H38" i="71"/>
  <c r="O33" i="75" s="1"/>
  <c r="Q69" i="64"/>
  <c r="Y82" i="47"/>
  <c r="E7" i="48" s="1"/>
  <c r="D7" i="48"/>
  <c r="O5" i="64"/>
  <c r="D8" i="71"/>
  <c r="P9" i="64"/>
  <c r="B12" i="71" s="1"/>
  <c r="O47" i="64"/>
  <c r="I6" i="71" s="1"/>
  <c r="P73" i="64"/>
  <c r="G32" i="71"/>
  <c r="T86" i="75"/>
  <c r="H50" i="71"/>
  <c r="O45" i="75" s="1"/>
  <c r="Q14" i="64"/>
  <c r="P8" i="66"/>
  <c r="B11" i="72" s="1"/>
  <c r="Q14" i="68"/>
  <c r="C17" i="73" s="1"/>
  <c r="Q14" i="75" s="1"/>
  <c r="O14" i="68"/>
  <c r="D17" i="73"/>
  <c r="P14" i="68"/>
  <c r="B17" i="73"/>
  <c r="O59" i="66"/>
  <c r="I18" i="72"/>
  <c r="O63" i="66"/>
  <c r="I22" i="72"/>
  <c r="I18" i="70"/>
  <c r="Q18" i="70" s="1"/>
  <c r="C23" i="74" s="1"/>
  <c r="P18" i="70"/>
  <c r="B23" i="74" s="1"/>
  <c r="G24" i="70"/>
  <c r="K66" i="70"/>
  <c r="P80" i="68"/>
  <c r="G39" i="73" s="1"/>
  <c r="P81" i="68"/>
  <c r="G40" i="73" s="1"/>
  <c r="O22" i="68"/>
  <c r="D27" i="73" s="1"/>
  <c r="O51" i="68"/>
  <c r="I10" i="73" s="1"/>
  <c r="P37" i="68"/>
  <c r="B42" i="73" s="1"/>
  <c r="P47" i="68"/>
  <c r="G6" i="73" s="1"/>
  <c r="C32" i="71"/>
  <c r="L27" i="75"/>
  <c r="T24" i="75"/>
  <c r="Q35" i="64"/>
  <c r="P58" i="64"/>
  <c r="G17" i="71"/>
  <c r="P29" i="64"/>
  <c r="B34" i="71"/>
  <c r="T74" i="75"/>
  <c r="H36" i="71"/>
  <c r="O31" i="75" s="1"/>
  <c r="O13" i="66"/>
  <c r="D16" i="72" s="1"/>
  <c r="Q50" i="66"/>
  <c r="H9" i="72" s="1"/>
  <c r="P6" i="75" s="1"/>
  <c r="Q78" i="66"/>
  <c r="H37" i="72"/>
  <c r="P32" i="75" s="1"/>
  <c r="O57" i="66"/>
  <c r="I16" i="72" s="1"/>
  <c r="Q68" i="64"/>
  <c r="O6" i="64"/>
  <c r="D9" i="71" s="1"/>
  <c r="P40" i="64"/>
  <c r="B45" i="71" s="1"/>
  <c r="Q30" i="66"/>
  <c r="C35" i="72" s="1"/>
  <c r="M30" i="75" s="1"/>
  <c r="P52" i="66"/>
  <c r="G11" i="72"/>
  <c r="O58" i="66"/>
  <c r="I17" i="72"/>
  <c r="Q75" i="66"/>
  <c r="H34" i="72"/>
  <c r="P29" i="75" s="1"/>
  <c r="J34" i="70"/>
  <c r="P34" i="70" s="1"/>
  <c r="B39" i="74" s="1"/>
  <c r="I41" i="70"/>
  <c r="P86" i="68"/>
  <c r="G47" i="73"/>
  <c r="G53" i="73" s="1"/>
  <c r="P76" i="66"/>
  <c r="G35" i="72" s="1"/>
  <c r="P39" i="68"/>
  <c r="B44" i="73"/>
  <c r="O43" i="68"/>
  <c r="D48" i="73"/>
  <c r="P43" i="68"/>
  <c r="B48" i="73"/>
  <c r="Q43" i="68"/>
  <c r="C48" i="73"/>
  <c r="Q43" i="75" s="1"/>
  <c r="Q69" i="68"/>
  <c r="H28" i="73" s="1"/>
  <c r="Q63" i="68"/>
  <c r="H22" i="73" s="1"/>
  <c r="O75" i="68"/>
  <c r="I34" i="73" s="1"/>
  <c r="P77" i="68"/>
  <c r="G36" i="73" s="1"/>
  <c r="L24" i="70"/>
  <c r="L26" i="70"/>
  <c r="Q17" i="64"/>
  <c r="P33" i="64"/>
  <c r="B38" i="71" s="1"/>
  <c r="O39" i="64"/>
  <c r="D44" i="71" s="1"/>
  <c r="Q66" i="64"/>
  <c r="O70" i="64"/>
  <c r="I29" i="71"/>
  <c r="Q54" i="64"/>
  <c r="K41" i="70"/>
  <c r="P60" i="64"/>
  <c r="G19" i="71"/>
  <c r="Q39" i="66"/>
  <c r="C44" i="72"/>
  <c r="M39" i="75" s="1"/>
  <c r="O70" i="66"/>
  <c r="I29" i="72" s="1"/>
  <c r="P56" i="64"/>
  <c r="G15" i="71" s="1"/>
  <c r="P64" i="64"/>
  <c r="G23" i="71" s="1"/>
  <c r="Q10" i="64"/>
  <c r="Q30" i="64"/>
  <c r="P61" i="64"/>
  <c r="G20" i="71" s="1"/>
  <c r="P72" i="66"/>
  <c r="G31" i="72" s="1"/>
  <c r="P73" i="66"/>
  <c r="G32" i="72" s="1"/>
  <c r="Q81" i="66"/>
  <c r="H40" i="72" s="1"/>
  <c r="P35" i="75" s="1"/>
  <c r="P82" i="66"/>
  <c r="G43" i="72"/>
  <c r="O83" i="66"/>
  <c r="I44" i="72"/>
  <c r="P40" i="66"/>
  <c r="B45" i="72"/>
  <c r="P46" i="66"/>
  <c r="G5" i="72"/>
  <c r="Q56" i="66"/>
  <c r="H15" i="72"/>
  <c r="P12" i="75" s="1"/>
  <c r="Q10" i="66"/>
  <c r="C13" i="72" s="1"/>
  <c r="M10" i="75" s="1"/>
  <c r="O44" i="66"/>
  <c r="D49" i="72"/>
  <c r="Q16" i="68"/>
  <c r="C21" i="73"/>
  <c r="Q56" i="68"/>
  <c r="H15" i="73"/>
  <c r="O89" i="66"/>
  <c r="I50" i="72"/>
  <c r="P90" i="66"/>
  <c r="G51" i="72"/>
  <c r="Q9" i="66"/>
  <c r="C12" i="72"/>
  <c r="M9" i="75" s="1"/>
  <c r="Q59" i="68"/>
  <c r="H18" i="73" s="1"/>
  <c r="P61" i="68"/>
  <c r="G20" i="73" s="1"/>
  <c r="P62" i="68"/>
  <c r="G21" i="73" s="1"/>
  <c r="O33" i="68"/>
  <c r="D38" i="73" s="1"/>
  <c r="G73" i="70"/>
  <c r="H13" i="70"/>
  <c r="G26" i="70"/>
  <c r="J28" i="70"/>
  <c r="K55" i="70"/>
  <c r="K62" i="70"/>
  <c r="K75" i="70"/>
  <c r="K77" i="70"/>
  <c r="J12" i="70"/>
  <c r="K30" i="70"/>
  <c r="L35" i="70"/>
  <c r="Q45" i="70"/>
  <c r="C50" i="74" s="1"/>
  <c r="R45" i="75" s="1"/>
  <c r="P45" i="70"/>
  <c r="B50" i="74"/>
  <c r="O45" i="70"/>
  <c r="D50" i="74"/>
  <c r="Q45" i="64"/>
  <c r="Q8" i="64"/>
  <c r="Q32" i="64"/>
  <c r="Q53" i="64"/>
  <c r="O63" i="64"/>
  <c r="I22" i="71" s="1"/>
  <c r="Q67" i="64"/>
  <c r="O71" i="64"/>
  <c r="I30" i="71"/>
  <c r="Q72" i="64"/>
  <c r="Q55" i="64"/>
  <c r="Q4" i="66"/>
  <c r="C7" i="72"/>
  <c r="M4" i="75" s="1"/>
  <c r="P66" i="66"/>
  <c r="G25" i="72" s="1"/>
  <c r="O79" i="66"/>
  <c r="I38" i="72" s="1"/>
  <c r="P24" i="66"/>
  <c r="B29" i="72" s="1"/>
  <c r="O76" i="64"/>
  <c r="I35" i="71" s="1"/>
  <c r="O21" i="64"/>
  <c r="D26" i="71" s="1"/>
  <c r="Q46" i="64"/>
  <c r="P61" i="66"/>
  <c r="G20" i="72"/>
  <c r="P5" i="66"/>
  <c r="B8" i="72"/>
  <c r="P14" i="66"/>
  <c r="B17" i="72"/>
  <c r="O77" i="66"/>
  <c r="I36" i="72"/>
  <c r="P3" i="66"/>
  <c r="B6" i="72"/>
  <c r="O16" i="66"/>
  <c r="D21" i="72" s="1"/>
  <c r="L5" i="70"/>
  <c r="H42" i="70"/>
  <c r="I47" i="70"/>
  <c r="Q47" i="70" s="1"/>
  <c r="H6" i="74" s="1"/>
  <c r="O85" i="66"/>
  <c r="I46" i="72"/>
  <c r="I37" i="70"/>
  <c r="Q42" i="68"/>
  <c r="C47" i="73"/>
  <c r="O42" i="68"/>
  <c r="D47" i="73"/>
  <c r="P42" i="68"/>
  <c r="B47" i="73"/>
  <c r="L49" i="70"/>
  <c r="K60" i="70"/>
  <c r="P60" i="70" s="1"/>
  <c r="G19" i="74" s="1"/>
  <c r="P11" i="68"/>
  <c r="B14" i="73"/>
  <c r="O24" i="68"/>
  <c r="D29" i="73"/>
  <c r="O27" i="68"/>
  <c r="D32" i="73"/>
  <c r="O32" i="68"/>
  <c r="D37" i="73"/>
  <c r="O38" i="68"/>
  <c r="D43" i="73"/>
  <c r="K64" i="70"/>
  <c r="P70" i="68"/>
  <c r="G29" i="73" s="1"/>
  <c r="G89" i="70"/>
  <c r="L48" i="70"/>
  <c r="O45" i="68"/>
  <c r="D50" i="73" s="1"/>
  <c r="P45" i="68"/>
  <c r="B50" i="73" s="1"/>
  <c r="Q45" i="68"/>
  <c r="C50" i="73" s="1"/>
  <c r="Q45" i="75" s="1"/>
  <c r="G54" i="70"/>
  <c r="I56" i="70"/>
  <c r="H70" i="70"/>
  <c r="H79" i="70"/>
  <c r="Q31" i="68"/>
  <c r="C36" i="73"/>
  <c r="O22" i="64"/>
  <c r="D27" i="71" s="1"/>
  <c r="T54" i="75"/>
  <c r="H16" i="71"/>
  <c r="O13" i="75" s="1"/>
  <c r="O69" i="64"/>
  <c r="I28" i="71" s="1"/>
  <c r="P5" i="64"/>
  <c r="B8" i="71"/>
  <c r="O12" i="68"/>
  <c r="D15" i="73"/>
  <c r="P12" i="68"/>
  <c r="B15" i="73"/>
  <c r="Q12" i="68"/>
  <c r="C15" i="73"/>
  <c r="Q12" i="75" s="1"/>
  <c r="I21" i="70"/>
  <c r="Q21" i="70"/>
  <c r="C26" i="74" s="1"/>
  <c r="J21" i="70"/>
  <c r="J77" i="70"/>
  <c r="Q29" i="66"/>
  <c r="C34" i="72" s="1"/>
  <c r="M29" i="75" s="1"/>
  <c r="P59" i="66"/>
  <c r="G18" i="72"/>
  <c r="Q35" i="68"/>
  <c r="C40" i="73"/>
  <c r="Q35" i="75" s="1"/>
  <c r="H56" i="70"/>
  <c r="P56" i="70" s="1"/>
  <c r="G15" i="74" s="1"/>
  <c r="O80" i="68"/>
  <c r="I39" i="73"/>
  <c r="L13" i="70"/>
  <c r="J40" i="70"/>
  <c r="J42" i="70"/>
  <c r="P42" i="70" s="1"/>
  <c r="B47" i="74" s="1"/>
  <c r="L68" i="70"/>
  <c r="O58" i="64"/>
  <c r="I17" i="71" s="1"/>
  <c r="Q75" i="64"/>
  <c r="O81" i="64"/>
  <c r="I40" i="71"/>
  <c r="C48" i="71"/>
  <c r="L43" i="75"/>
  <c r="T40" i="75"/>
  <c r="P37" i="64"/>
  <c r="B42" i="71"/>
  <c r="P57" i="66"/>
  <c r="G16" i="72"/>
  <c r="T82" i="75"/>
  <c r="H46" i="71"/>
  <c r="O41" i="75" s="1"/>
  <c r="P26" i="64"/>
  <c r="B31" i="71" s="1"/>
  <c r="O40" i="64"/>
  <c r="D45" i="71" s="1"/>
  <c r="O52" i="66"/>
  <c r="I11" i="72" s="1"/>
  <c r="Q2" i="75"/>
  <c r="G16" i="70"/>
  <c r="H16" i="70"/>
  <c r="L57" i="70"/>
  <c r="J89" i="70"/>
  <c r="O76" i="66"/>
  <c r="I35" i="72"/>
  <c r="P73" i="68"/>
  <c r="G32" i="73"/>
  <c r="I25" i="70"/>
  <c r="Q25" i="70"/>
  <c r="C30" i="74" s="1"/>
  <c r="I36" i="70"/>
  <c r="O36" i="70" s="1"/>
  <c r="D41" i="74" s="1"/>
  <c r="Q19" i="68"/>
  <c r="C24" i="73"/>
  <c r="L3" i="70"/>
  <c r="P36" i="68"/>
  <c r="B41" i="73" s="1"/>
  <c r="L38" i="70"/>
  <c r="O63" i="68"/>
  <c r="I22" i="73"/>
  <c r="O77" i="68"/>
  <c r="I36" i="73"/>
  <c r="K89" i="70"/>
  <c r="K19" i="70"/>
  <c r="P19" i="70" s="1"/>
  <c r="B24" i="74" s="1"/>
  <c r="K22" i="70"/>
  <c r="L27" i="70"/>
  <c r="O30" i="68"/>
  <c r="D35" i="73"/>
  <c r="K51" i="70"/>
  <c r="K54" i="70"/>
  <c r="L54" i="70"/>
  <c r="H77" i="70"/>
  <c r="Q77" i="70" s="1"/>
  <c r="H36" i="74" s="1"/>
  <c r="O62" i="64"/>
  <c r="I21" i="71"/>
  <c r="Q87" i="64"/>
  <c r="O86" i="64"/>
  <c r="I47" i="71" s="1"/>
  <c r="AB82" i="47"/>
  <c r="O60" i="64"/>
  <c r="I19" i="71" s="1"/>
  <c r="Q43" i="66"/>
  <c r="C48" i="72" s="1"/>
  <c r="M43" i="75" s="1"/>
  <c r="O87" i="66"/>
  <c r="I48" i="72"/>
  <c r="O56" i="64"/>
  <c r="I15" i="71"/>
  <c r="P34" i="64"/>
  <c r="B39" i="71"/>
  <c r="O61" i="64"/>
  <c r="I20" i="71"/>
  <c r="O72" i="66"/>
  <c r="I31" i="72"/>
  <c r="P81" i="66"/>
  <c r="G40" i="72"/>
  <c r="O40" i="66"/>
  <c r="D45" i="72" s="1"/>
  <c r="P86" i="66"/>
  <c r="P10" i="66"/>
  <c r="B13" i="72"/>
  <c r="L42" i="70"/>
  <c r="I54" i="70"/>
  <c r="J63" i="70"/>
  <c r="J65" i="70"/>
  <c r="P89" i="66"/>
  <c r="G50" i="72" s="1"/>
  <c r="P9" i="66"/>
  <c r="B12" i="72" s="1"/>
  <c r="O53" i="66"/>
  <c r="I12" i="72" s="1"/>
  <c r="O59" i="68"/>
  <c r="I18" i="73" s="1"/>
  <c r="O61" i="68"/>
  <c r="I20" i="73" s="1"/>
  <c r="I73" i="70"/>
  <c r="K9" i="70"/>
  <c r="G27" i="70"/>
  <c r="K34" i="70"/>
  <c r="K36" i="70"/>
  <c r="J48" i="70"/>
  <c r="G70" i="70"/>
  <c r="G72" i="70"/>
  <c r="K78" i="70"/>
  <c r="P78" i="70" s="1"/>
  <c r="G37" i="74" s="1"/>
  <c r="K80" i="70"/>
  <c r="Q78" i="68"/>
  <c r="H37" i="73" s="1"/>
  <c r="I14" i="70"/>
  <c r="K31" i="70"/>
  <c r="Q31" i="70" s="1"/>
  <c r="C36" i="74" s="1"/>
  <c r="I38" i="70"/>
  <c r="L63" i="70"/>
  <c r="L65" i="70"/>
  <c r="L70" i="70"/>
  <c r="P12" i="64"/>
  <c r="B15" i="71" s="1"/>
  <c r="T62" i="75"/>
  <c r="H24" i="71"/>
  <c r="O19" i="75" s="1"/>
  <c r="P28" i="64"/>
  <c r="B33" i="71" s="1"/>
  <c r="P52" i="64"/>
  <c r="G11" i="71"/>
  <c r="O53" i="64"/>
  <c r="I12" i="71"/>
  <c r="O25" i="64"/>
  <c r="D30" i="71"/>
  <c r="O55" i="64"/>
  <c r="I14" i="71"/>
  <c r="Q17" i="66"/>
  <c r="C22" i="72" s="1"/>
  <c r="M17" i="75" s="1"/>
  <c r="P79" i="66"/>
  <c r="G38" i="72"/>
  <c r="Q27" i="66"/>
  <c r="C32" i="72"/>
  <c r="M27" i="75" s="1"/>
  <c r="O51" i="66"/>
  <c r="I10" i="72" s="1"/>
  <c r="O61" i="66"/>
  <c r="I20" i="72" s="1"/>
  <c r="P77" i="66"/>
  <c r="G36" i="72" s="1"/>
  <c r="Q32" i="66"/>
  <c r="C37" i="72" s="1"/>
  <c r="M32" i="75" s="1"/>
  <c r="G12" i="70"/>
  <c r="J27" i="70"/>
  <c r="H40" i="70"/>
  <c r="I52" i="70"/>
  <c r="P52" i="70" s="1"/>
  <c r="H57" i="70"/>
  <c r="Q57" i="70" s="1"/>
  <c r="H16" i="74" s="1"/>
  <c r="J72" i="70"/>
  <c r="J81" i="70"/>
  <c r="Q6" i="68"/>
  <c r="C9" i="73"/>
  <c r="O6" i="68"/>
  <c r="D9" i="73"/>
  <c r="P6" i="68"/>
  <c r="B9" i="73"/>
  <c r="H30" i="70"/>
  <c r="O30" i="70"/>
  <c r="D35" i="74" s="1"/>
  <c r="I32" i="70"/>
  <c r="I4" i="70"/>
  <c r="O11" i="68"/>
  <c r="D14" i="73" s="1"/>
  <c r="P26" i="68"/>
  <c r="B31" i="73" s="1"/>
  <c r="P27" i="68"/>
  <c r="B32" i="73" s="1"/>
  <c r="O72" i="68"/>
  <c r="I31" i="73" s="1"/>
  <c r="Q9" i="68"/>
  <c r="C12" i="73" s="1"/>
  <c r="Q9" i="75" s="1"/>
  <c r="I15" i="70"/>
  <c r="P21" i="70"/>
  <c r="B26" i="74" s="1"/>
  <c r="O21" i="70"/>
  <c r="D26" i="74" s="1"/>
  <c r="H24" i="70"/>
  <c r="G51" i="70"/>
  <c r="L71" i="70"/>
  <c r="O60" i="68"/>
  <c r="I19" i="73" s="1"/>
  <c r="P23" i="68"/>
  <c r="B28" i="73"/>
  <c r="P31" i="68"/>
  <c r="B36" i="73"/>
  <c r="T16" i="75"/>
  <c r="C24" i="71"/>
  <c r="L19" i="75" s="1"/>
  <c r="T56" i="75"/>
  <c r="H18" i="71"/>
  <c r="O15" i="75"/>
  <c r="O48" i="66"/>
  <c r="I7" i="72"/>
  <c r="P48" i="66"/>
  <c r="G7" i="72" s="1"/>
  <c r="Q48" i="66"/>
  <c r="H7" i="72" s="1"/>
  <c r="H2" i="70"/>
  <c r="Q2" i="70"/>
  <c r="C5" i="74" s="1"/>
  <c r="L16" i="70"/>
  <c r="K37" i="70"/>
  <c r="Q49" i="70"/>
  <c r="H8" i="74" s="1"/>
  <c r="P49" i="70"/>
  <c r="G8" i="74" s="1"/>
  <c r="O49" i="70"/>
  <c r="I8" i="74" s="1"/>
  <c r="K43" i="70"/>
  <c r="Q43" i="70" s="1"/>
  <c r="C48" i="74" s="1"/>
  <c r="R43" i="75" s="1"/>
  <c r="K46" i="70"/>
  <c r="H63" i="70"/>
  <c r="P63" i="70"/>
  <c r="G22" i="74" s="1"/>
  <c r="J51" i="70"/>
  <c r="T46" i="75"/>
  <c r="H8" i="71"/>
  <c r="O5" i="75" s="1"/>
  <c r="T20" i="75"/>
  <c r="C28" i="71"/>
  <c r="L23" i="75"/>
  <c r="I33" i="70"/>
  <c r="P33" i="70" s="1"/>
  <c r="B38" i="74" s="1"/>
  <c r="Q40" i="68"/>
  <c r="C45" i="73"/>
  <c r="O40" i="68"/>
  <c r="D45" i="73"/>
  <c r="P40" i="68"/>
  <c r="B45" i="73"/>
  <c r="I65" i="70"/>
  <c r="I5" i="70"/>
  <c r="K33" i="70"/>
  <c r="K23" i="70"/>
  <c r="P23" i="70" s="1"/>
  <c r="B28" i="74" s="1"/>
  <c r="H35" i="70"/>
  <c r="Q35" i="70"/>
  <c r="C40" i="74" s="1"/>
  <c r="R35" i="75" s="1"/>
  <c r="H75" i="70"/>
  <c r="Q8" i="70"/>
  <c r="O8" i="70"/>
  <c r="P8" i="70"/>
  <c r="K40" i="70"/>
  <c r="I64" i="70"/>
  <c r="H11" i="70"/>
  <c r="L14" i="70"/>
  <c r="G32" i="70"/>
  <c r="L56" i="70"/>
  <c r="K63" i="70"/>
  <c r="O63" i="70"/>
  <c r="I22" i="74" s="1"/>
  <c r="G68" i="70"/>
  <c r="G71" i="70"/>
  <c r="K73" i="70"/>
  <c r="P73" i="70" s="1"/>
  <c r="G32" i="74" s="1"/>
  <c r="K76" i="70"/>
  <c r="P76" i="70"/>
  <c r="G35" i="74" s="1"/>
  <c r="L10" i="70"/>
  <c r="G44" i="70"/>
  <c r="K48" i="70"/>
  <c r="R82" i="31"/>
  <c r="E7" i="36"/>
  <c r="D7" i="36"/>
  <c r="Q3" i="68"/>
  <c r="C6" i="73"/>
  <c r="Q3" i="75" s="1"/>
  <c r="O3" i="68"/>
  <c r="D6" i="73" s="1"/>
  <c r="P3" i="68"/>
  <c r="B6" i="73" s="1"/>
  <c r="Q9" i="70"/>
  <c r="C12" i="74"/>
  <c r="R9" i="75" s="1"/>
  <c r="O9" i="70"/>
  <c r="D12" i="74" s="1"/>
  <c r="P9" i="70"/>
  <c r="B12" i="74" s="1"/>
  <c r="G15" i="70"/>
  <c r="O15" i="70" s="1"/>
  <c r="D18" i="74" s="1"/>
  <c r="H39" i="70"/>
  <c r="H61" i="70"/>
  <c r="Q61" i="70" s="1"/>
  <c r="H20" i="74" s="1"/>
  <c r="P61" i="70"/>
  <c r="G20" i="74" s="1"/>
  <c r="L51" i="70"/>
  <c r="K61" i="70"/>
  <c r="I11" i="70"/>
  <c r="K28" i="70"/>
  <c r="G80" i="70"/>
  <c r="P80" i="70" s="1"/>
  <c r="H80" i="70"/>
  <c r="T7" i="75"/>
  <c r="C13" i="71"/>
  <c r="L10" i="75" s="1"/>
  <c r="T51" i="75"/>
  <c r="H13" i="71"/>
  <c r="O10" i="75"/>
  <c r="B7" i="33"/>
  <c r="P82" i="47"/>
  <c r="C7" i="33" s="1"/>
  <c r="P38" i="75"/>
  <c r="O80" i="70"/>
  <c r="Q80" i="70"/>
  <c r="Q71" i="70"/>
  <c r="H30" i="74"/>
  <c r="P71" i="70"/>
  <c r="G30" i="74"/>
  <c r="O71" i="70"/>
  <c r="I30" i="74"/>
  <c r="Q32" i="70"/>
  <c r="C37" i="74"/>
  <c r="R32" i="75" s="1"/>
  <c r="P32" i="70"/>
  <c r="B37" i="74" s="1"/>
  <c r="O32" i="70"/>
  <c r="D37" i="74" s="1"/>
  <c r="Q70" i="70"/>
  <c r="H29" i="74" s="1"/>
  <c r="O70" i="70"/>
  <c r="I29" i="74" s="1"/>
  <c r="P70" i="70"/>
  <c r="G29" i="74" s="1"/>
  <c r="O27" i="70"/>
  <c r="D32" i="74" s="1"/>
  <c r="P27" i="70"/>
  <c r="B32" i="74" s="1"/>
  <c r="Q27" i="70"/>
  <c r="C32" i="74" s="1"/>
  <c r="R27" i="75" s="1"/>
  <c r="T84" i="75"/>
  <c r="H48" i="71"/>
  <c r="O43" i="75" s="1"/>
  <c r="Q78" i="70"/>
  <c r="H37" i="74" s="1"/>
  <c r="Q36" i="70"/>
  <c r="C41" i="74" s="1"/>
  <c r="T69" i="75"/>
  <c r="H31" i="71"/>
  <c r="O26" i="75"/>
  <c r="T50" i="75"/>
  <c r="H12" i="71"/>
  <c r="O9" i="75" s="1"/>
  <c r="T5" i="75"/>
  <c r="C11" i="71"/>
  <c r="L8" i="75"/>
  <c r="Q73" i="70"/>
  <c r="H32" i="74"/>
  <c r="O73" i="70"/>
  <c r="I32" i="74"/>
  <c r="H25" i="71"/>
  <c r="O20" i="75"/>
  <c r="T63" i="75"/>
  <c r="P35" i="70"/>
  <c r="B40" i="74" s="1"/>
  <c r="O61" i="70"/>
  <c r="I20" i="74" s="1"/>
  <c r="C40" i="71"/>
  <c r="L35" i="75"/>
  <c r="T32" i="75"/>
  <c r="P77" i="70"/>
  <c r="G36" i="74" s="1"/>
  <c r="T11" i="75"/>
  <c r="C17" i="71"/>
  <c r="L14" i="75"/>
  <c r="O18" i="70"/>
  <c r="D23" i="74"/>
  <c r="T49" i="75"/>
  <c r="H11" i="71"/>
  <c r="O8" i="75" s="1"/>
  <c r="P57" i="70"/>
  <c r="G16" i="74" s="1"/>
  <c r="T31" i="75"/>
  <c r="C39" i="71"/>
  <c r="L34" i="75"/>
  <c r="T36" i="75"/>
  <c r="C44" i="71"/>
  <c r="L39" i="75" s="1"/>
  <c r="C34" i="71"/>
  <c r="L29" i="75" s="1"/>
  <c r="T26" i="75"/>
  <c r="P30" i="70"/>
  <c r="B35" i="74" s="1"/>
  <c r="O79" i="70"/>
  <c r="I38" i="74" s="1"/>
  <c r="P79" i="70"/>
  <c r="G38" i="74" s="1"/>
  <c r="Q79" i="70"/>
  <c r="H38" i="74" s="1"/>
  <c r="Q63" i="70"/>
  <c r="H22" i="74" s="1"/>
  <c r="Q34" i="70"/>
  <c r="C39" i="74" s="1"/>
  <c r="R34" i="75" s="1"/>
  <c r="P2" i="70"/>
  <c r="B5" i="74"/>
  <c r="O76" i="70"/>
  <c r="I35" i="74"/>
  <c r="P25" i="70"/>
  <c r="B30" i="74"/>
  <c r="Q52" i="70"/>
  <c r="O47" i="70"/>
  <c r="I6" i="74" s="1"/>
  <c r="O86" i="70"/>
  <c r="I47" i="74" s="1"/>
  <c r="I53" i="74" s="1"/>
  <c r="O33" i="70"/>
  <c r="D38" i="74" s="1"/>
  <c r="O23" i="70"/>
  <c r="D28" i="74" s="1"/>
  <c r="P43" i="70"/>
  <c r="B48" i="74" s="1"/>
  <c r="O19" i="70"/>
  <c r="D24" i="74" s="1"/>
  <c r="O11" i="70"/>
  <c r="D14" i="74" s="1"/>
  <c r="P11" i="70"/>
  <c r="B14" i="74" s="1"/>
  <c r="Q11" i="70"/>
  <c r="C14" i="74" s="1"/>
  <c r="R11" i="75" s="1"/>
  <c r="O78" i="70"/>
  <c r="I37" i="74"/>
  <c r="T18" i="75"/>
  <c r="C26" i="71"/>
  <c r="L21" i="75" s="1"/>
  <c r="T25" i="75"/>
  <c r="C33" i="71"/>
  <c r="L28" i="75"/>
  <c r="Q68" i="70"/>
  <c r="H27" i="74" s="1"/>
  <c r="O68" i="70"/>
  <c r="I27" i="74" s="1"/>
  <c r="P68" i="70"/>
  <c r="G27" i="74" s="1"/>
  <c r="O51" i="70"/>
  <c r="I10" i="74" s="1"/>
  <c r="P51" i="70"/>
  <c r="G10" i="74" s="1"/>
  <c r="Q51" i="70"/>
  <c r="H10" i="74" s="1"/>
  <c r="T72" i="75"/>
  <c r="H34" i="71"/>
  <c r="O29" i="75" s="1"/>
  <c r="O89" i="70"/>
  <c r="I50" i="74" s="1"/>
  <c r="P89" i="70"/>
  <c r="G50" i="74" s="1"/>
  <c r="Q89" i="70"/>
  <c r="H50" i="74"/>
  <c r="C50" i="71"/>
  <c r="L45" i="75"/>
  <c r="T42" i="75"/>
  <c r="O28" i="70"/>
  <c r="D33" i="74" s="1"/>
  <c r="P28" i="70"/>
  <c r="B33" i="74" s="1"/>
  <c r="Q28" i="70"/>
  <c r="C33" i="74" s="1"/>
  <c r="R28" i="75" s="1"/>
  <c r="Q42" i="70"/>
  <c r="C47" i="74"/>
  <c r="T27" i="75"/>
  <c r="C35" i="71"/>
  <c r="L30" i="75" s="1"/>
  <c r="O35" i="70"/>
  <c r="D40" i="74" s="1"/>
  <c r="P31" i="70"/>
  <c r="B36" i="74" s="1"/>
  <c r="O77" i="70"/>
  <c r="I36" i="74" s="1"/>
  <c r="O22" i="70"/>
  <c r="D27" i="74"/>
  <c r="P22" i="70"/>
  <c r="B27" i="74"/>
  <c r="Q22" i="70"/>
  <c r="C27" i="74"/>
  <c r="R22" i="75" s="1"/>
  <c r="T68" i="75"/>
  <c r="H30" i="71"/>
  <c r="O25" i="75"/>
  <c r="O57" i="70"/>
  <c r="I16" i="74" s="1"/>
  <c r="Q48" i="70"/>
  <c r="H7" i="74" s="1"/>
  <c r="O48" i="70"/>
  <c r="I7" i="74" s="1"/>
  <c r="P48" i="70"/>
  <c r="G7" i="74" s="1"/>
  <c r="C38" i="71"/>
  <c r="L33" i="75" s="1"/>
  <c r="T30" i="75"/>
  <c r="T23" i="75"/>
  <c r="C31" i="71"/>
  <c r="L26" i="75" s="1"/>
  <c r="Q30" i="70"/>
  <c r="C35" i="74"/>
  <c r="O2" i="70"/>
  <c r="D5" i="74" s="1"/>
  <c r="O25" i="70"/>
  <c r="D30" i="74" s="1"/>
  <c r="Q33" i="70"/>
  <c r="C38" i="74" s="1"/>
  <c r="O43" i="70"/>
  <c r="D48" i="74" s="1"/>
  <c r="Q65" i="70"/>
  <c r="H24" i="74" s="1"/>
  <c r="O65" i="70"/>
  <c r="I24" i="74" s="1"/>
  <c r="P65" i="70"/>
  <c r="G24" i="74" s="1"/>
  <c r="B7" i="54"/>
  <c r="AC82" i="47"/>
  <c r="C7" i="54" s="1"/>
  <c r="T64" i="75"/>
  <c r="H26" i="71"/>
  <c r="O21" i="75"/>
  <c r="H27" i="71"/>
  <c r="O22" i="75" s="1"/>
  <c r="T65" i="75"/>
  <c r="T3" i="75"/>
  <c r="C9" i="71"/>
  <c r="L6" i="75"/>
  <c r="Q76" i="70"/>
  <c r="H35" i="74"/>
  <c r="Q15" i="70"/>
  <c r="C18" i="74" s="1"/>
  <c r="R15" i="75" s="1"/>
  <c r="P15" i="70"/>
  <c r="B18" i="74"/>
  <c r="Q72" i="70"/>
  <c r="H31" i="74" s="1"/>
  <c r="O72" i="70"/>
  <c r="I31" i="74" s="1"/>
  <c r="P72" i="70"/>
  <c r="G31" i="74" s="1"/>
  <c r="Q54" i="70"/>
  <c r="H13" i="74" s="1"/>
  <c r="P54" i="70"/>
  <c r="G13" i="74" s="1"/>
  <c r="O54" i="70"/>
  <c r="I13" i="74" s="1"/>
  <c r="T43" i="75"/>
  <c r="H5" i="71"/>
  <c r="T52" i="75"/>
  <c r="H14" i="71"/>
  <c r="O11" i="75" s="1"/>
  <c r="T29" i="75"/>
  <c r="C37" i="71"/>
  <c r="L32" i="75"/>
  <c r="T14" i="75"/>
  <c r="C22" i="71"/>
  <c r="L17" i="75" s="1"/>
  <c r="O24" i="70"/>
  <c r="D29" i="74"/>
  <c r="P24" i="70"/>
  <c r="B29" i="74"/>
  <c r="Q24" i="70"/>
  <c r="C29" i="74"/>
  <c r="R24" i="75" s="1"/>
  <c r="T66" i="75"/>
  <c r="H28" i="71"/>
  <c r="O23" i="75"/>
  <c r="O59" i="70"/>
  <c r="I18" i="74"/>
  <c r="P59" i="70"/>
  <c r="G18" i="74"/>
  <c r="Q59" i="70"/>
  <c r="H18" i="74"/>
  <c r="O14" i="70"/>
  <c r="D17" i="74"/>
  <c r="P14" i="70"/>
  <c r="B17" i="74"/>
  <c r="Q14" i="70"/>
  <c r="C17" i="74"/>
  <c r="R14" i="75" s="1"/>
  <c r="P2" i="75"/>
  <c r="H49" i="71"/>
  <c r="O44" i="75"/>
  <c r="T85" i="75"/>
  <c r="T59" i="75"/>
  <c r="H21" i="71"/>
  <c r="O2" i="75"/>
  <c r="R2" i="75" l="1"/>
  <c r="G53" i="74"/>
  <c r="O37" i="70"/>
  <c r="D42" i="74" s="1"/>
  <c r="Q37" i="70"/>
  <c r="C42" i="74" s="1"/>
  <c r="R37" i="75" s="1"/>
  <c r="P37" i="70"/>
  <c r="B42" i="74" s="1"/>
  <c r="O60" i="70"/>
  <c r="I19" i="74" s="1"/>
  <c r="Q60" i="70"/>
  <c r="H19" i="74" s="1"/>
  <c r="Q66" i="70"/>
  <c r="H25" i="74" s="1"/>
  <c r="O66" i="70"/>
  <c r="I25" i="74" s="1"/>
  <c r="P66" i="70"/>
  <c r="G25" i="74" s="1"/>
  <c r="T19" i="75"/>
  <c r="C27" i="71"/>
  <c r="L22" i="75" s="1"/>
  <c r="H32" i="71"/>
  <c r="O27" i="75" s="1"/>
  <c r="T70" i="75"/>
  <c r="H20" i="71"/>
  <c r="T58" i="75"/>
  <c r="P4" i="75"/>
  <c r="P44" i="70"/>
  <c r="B49" i="74" s="1"/>
  <c r="O44" i="70"/>
  <c r="D49" i="74" s="1"/>
  <c r="Q44" i="70"/>
  <c r="C49" i="74" s="1"/>
  <c r="R44" i="75" s="1"/>
  <c r="P40" i="70"/>
  <c r="B45" i="74" s="1"/>
  <c r="Q40" i="70"/>
  <c r="C45" i="74" s="1"/>
  <c r="O40" i="70"/>
  <c r="D45" i="74" s="1"/>
  <c r="T78" i="75"/>
  <c r="H40" i="71"/>
  <c r="O35" i="75" s="1"/>
  <c r="P6" i="70"/>
  <c r="B9" i="74" s="1"/>
  <c r="Q6" i="70"/>
  <c r="C9" i="74" s="1"/>
  <c r="O6" i="70"/>
  <c r="D9" i="74" s="1"/>
  <c r="P38" i="70"/>
  <c r="B43" i="74" s="1"/>
  <c r="O38" i="70"/>
  <c r="D43" i="74" s="1"/>
  <c r="Q38" i="70"/>
  <c r="C43" i="74" s="1"/>
  <c r="R38" i="75" s="1"/>
  <c r="O42" i="70"/>
  <c r="D47" i="74" s="1"/>
  <c r="O31" i="70"/>
  <c r="D36" i="74" s="1"/>
  <c r="Q23" i="70"/>
  <c r="C28" i="74" s="1"/>
  <c r="R23" i="75" s="1"/>
  <c r="Q83" i="64"/>
  <c r="O81" i="66"/>
  <c r="I40" i="72" s="1"/>
  <c r="Q42" i="66"/>
  <c r="C47" i="72" s="1"/>
  <c r="P42" i="66"/>
  <c r="B47" i="72" s="1"/>
  <c r="P72" i="64"/>
  <c r="G31" i="71" s="1"/>
  <c r="O9" i="66"/>
  <c r="D12" i="72" s="1"/>
  <c r="P55" i="64"/>
  <c r="G14" i="71" s="1"/>
  <c r="O67" i="64"/>
  <c r="I26" i="71" s="1"/>
  <c r="Q89" i="66"/>
  <c r="H50" i="72" s="1"/>
  <c r="P45" i="75" s="1"/>
  <c r="O52" i="70"/>
  <c r="P36" i="70"/>
  <c r="B41" i="74" s="1"/>
  <c r="Q56" i="70"/>
  <c r="H15" i="74" s="1"/>
  <c r="P47" i="70"/>
  <c r="G6" i="74" s="1"/>
  <c r="Q86" i="70"/>
  <c r="H47" i="74" s="1"/>
  <c r="H53" i="74" s="1"/>
  <c r="T10" i="75"/>
  <c r="Q19" i="70"/>
  <c r="C24" i="74" s="1"/>
  <c r="Q20" i="64"/>
  <c r="Q72" i="66"/>
  <c r="H31" i="72" s="1"/>
  <c r="P26" i="75" s="1"/>
  <c r="J26" i="70"/>
  <c r="P19" i="68"/>
  <c r="B24" i="73" s="1"/>
  <c r="Q63" i="64"/>
  <c r="Q77" i="68"/>
  <c r="H36" i="73" s="1"/>
  <c r="O34" i="70"/>
  <c r="D39" i="74" s="1"/>
  <c r="C45" i="71"/>
  <c r="L40" i="75" s="1"/>
  <c r="Q16" i="66"/>
  <c r="C21" i="72" s="1"/>
  <c r="P71" i="64"/>
  <c r="G30" i="71" s="1"/>
  <c r="O88" i="64"/>
  <c r="I49" i="71" s="1"/>
  <c r="P78" i="66"/>
  <c r="G37" i="72" s="1"/>
  <c r="Q85" i="66"/>
  <c r="H46" i="72" s="1"/>
  <c r="P41" i="75" s="1"/>
  <c r="O46" i="66"/>
  <c r="I5" i="72" s="1"/>
  <c r="O30" i="66"/>
  <c r="D35" i="72" s="1"/>
  <c r="I81" i="70"/>
  <c r="O46" i="64"/>
  <c r="I5" i="71" s="1"/>
  <c r="P9" i="68"/>
  <c r="B12" i="73" s="1"/>
  <c r="P65" i="64"/>
  <c r="G24" i="71" s="1"/>
  <c r="AF82" i="47"/>
  <c r="F7" i="54" s="1"/>
  <c r="S82" i="47"/>
  <c r="F7" i="33" s="1"/>
  <c r="J62" i="70"/>
  <c r="O14" i="66"/>
  <c r="D17" i="72" s="1"/>
  <c r="O28" i="68"/>
  <c r="D33" i="73" s="1"/>
  <c r="Q28" i="68"/>
  <c r="C33" i="73" s="1"/>
  <c r="Q28" i="75" s="1"/>
  <c r="P28" i="68"/>
  <c r="B33" i="73" s="1"/>
  <c r="Q38" i="68"/>
  <c r="C43" i="73" s="1"/>
  <c r="Q38" i="75" s="1"/>
  <c r="Q5" i="66"/>
  <c r="C8" i="72" s="1"/>
  <c r="M5" i="75" s="1"/>
  <c r="P82" i="31"/>
  <c r="C7" i="36" s="1"/>
  <c r="B7" i="36"/>
  <c r="M33" i="68"/>
  <c r="H44" i="68"/>
  <c r="O44" i="68" s="1"/>
  <c r="D49" i="73" s="1"/>
  <c r="O8" i="46"/>
  <c r="L72" i="47"/>
  <c r="H80" i="47"/>
  <c r="G52" i="68"/>
  <c r="AB82" i="31"/>
  <c r="K38" i="64"/>
  <c r="AK15" i="75"/>
  <c r="AK31" i="75"/>
  <c r="AK47" i="75"/>
  <c r="AK63" i="75"/>
  <c r="AK79" i="75"/>
  <c r="AK12" i="75"/>
  <c r="AK28" i="75"/>
  <c r="AK44" i="75"/>
  <c r="AK60" i="75"/>
  <c r="AK76" i="75"/>
  <c r="AK13" i="75"/>
  <c r="AK29" i="75"/>
  <c r="AK45" i="75"/>
  <c r="AK61" i="75"/>
  <c r="AK77" i="75"/>
  <c r="AK82" i="75"/>
  <c r="AK66" i="75"/>
  <c r="AK50" i="75"/>
  <c r="AK34" i="75"/>
  <c r="AK18" i="75"/>
  <c r="AK11" i="75"/>
  <c r="L46" i="68"/>
  <c r="X43" i="18"/>
  <c r="BH43" i="18"/>
  <c r="AP43" i="20"/>
  <c r="X43" i="28"/>
  <c r="AP43" i="28"/>
  <c r="AP43" i="52"/>
  <c r="X43" i="57"/>
  <c r="L68" i="68"/>
  <c r="L65" i="68"/>
  <c r="J41" i="68"/>
  <c r="H25" i="68"/>
  <c r="I42" i="64"/>
  <c r="AK19" i="75"/>
  <c r="AK35" i="75"/>
  <c r="AK51" i="75"/>
  <c r="AK67" i="75"/>
  <c r="AK83" i="75"/>
  <c r="AK16" i="75"/>
  <c r="AK32" i="75"/>
  <c r="AK48" i="75"/>
  <c r="AK64" i="75"/>
  <c r="AK80" i="75"/>
  <c r="AK17" i="75"/>
  <c r="AK33" i="75"/>
  <c r="AK49" i="75"/>
  <c r="AK65" i="75"/>
  <c r="AK81" i="75"/>
  <c r="AK78" i="75"/>
  <c r="AK62" i="75"/>
  <c r="AK46" i="75"/>
  <c r="AK30" i="75"/>
  <c r="M10" i="68"/>
  <c r="K17" i="69"/>
  <c r="J17" i="70" s="1"/>
  <c r="AK23" i="75"/>
  <c r="AK39" i="75"/>
  <c r="AK55" i="75"/>
  <c r="AK71" i="75"/>
  <c r="AK87" i="75"/>
  <c r="AK20" i="75"/>
  <c r="AK36" i="75"/>
  <c r="AK52" i="75"/>
  <c r="AK68" i="75"/>
  <c r="AK84" i="75"/>
  <c r="AK21" i="75"/>
  <c r="AK37" i="75"/>
  <c r="AK53" i="75"/>
  <c r="AK69" i="75"/>
  <c r="AK85" i="75"/>
  <c r="AK74" i="75"/>
  <c r="AK58" i="75"/>
  <c r="AK42" i="75"/>
  <c r="AK26" i="75"/>
  <c r="BP2" i="20"/>
  <c r="BR2" i="20"/>
  <c r="BQ2" i="20"/>
  <c r="AJ64" i="85"/>
  <c r="AL64" i="85"/>
  <c r="AJ70" i="85"/>
  <c r="AJ74" i="85"/>
  <c r="AL74" i="85"/>
  <c r="E41" i="61"/>
  <c r="BU2" i="18"/>
  <c r="BV2" i="18" s="1"/>
  <c r="E57" i="22"/>
  <c r="E57" i="58"/>
  <c r="T38" i="75"/>
  <c r="C46" i="71"/>
  <c r="L41" i="75" s="1"/>
  <c r="AJ56" i="85"/>
  <c r="AL56" i="85"/>
  <c r="AJ62" i="85"/>
  <c r="AL65" i="85"/>
  <c r="AJ66" i="85"/>
  <c r="AL66" i="85"/>
  <c r="AJ88" i="85"/>
  <c r="AL88" i="85"/>
  <c r="E5" i="22"/>
  <c r="E41" i="22"/>
  <c r="E42" i="84"/>
  <c r="E17" i="24"/>
  <c r="E17" i="17"/>
  <c r="E66" i="27"/>
  <c r="E66" i="61"/>
  <c r="E66" i="22"/>
  <c r="E66" i="58"/>
  <c r="E70" i="22"/>
  <c r="E70" i="58"/>
  <c r="I53" i="3"/>
  <c r="AJ48" i="85"/>
  <c r="AL48" i="85"/>
  <c r="AJ54" i="85"/>
  <c r="AL57" i="85"/>
  <c r="AJ58" i="85"/>
  <c r="AL58" i="85"/>
  <c r="AJ80" i="85"/>
  <c r="AL80" i="85"/>
  <c r="AJ86" i="85"/>
  <c r="AL89" i="85"/>
  <c r="AJ90" i="85"/>
  <c r="AL90" i="85"/>
  <c r="E42" i="22"/>
  <c r="E42" i="61"/>
  <c r="E60" i="27"/>
  <c r="E60" i="22"/>
  <c r="E60" i="58"/>
  <c r="BR2" i="18"/>
  <c r="C5" i="3" s="1"/>
  <c r="C19" i="3" s="1"/>
  <c r="BQ2" i="18"/>
  <c r="B5" i="3" s="1"/>
  <c r="B19" i="3" s="1"/>
  <c r="H41" i="3"/>
  <c r="AJ50" i="85"/>
  <c r="AL50" i="85"/>
  <c r="AJ72" i="85"/>
  <c r="AL72" i="85"/>
  <c r="AL77" i="85"/>
  <c r="AJ78" i="85"/>
  <c r="AL81" i="85"/>
  <c r="AJ82" i="85"/>
  <c r="AL82" i="85"/>
  <c r="E63" i="40"/>
  <c r="E84" i="27"/>
  <c r="E90" i="61"/>
  <c r="E88" i="27"/>
  <c r="E88" i="58"/>
  <c r="E68" i="58"/>
  <c r="E62" i="58"/>
  <c r="Q7" i="64"/>
  <c r="AK74" i="85"/>
  <c r="H74" i="75" s="1"/>
  <c r="H11" i="64"/>
  <c r="I23" i="66"/>
  <c r="I28" i="66"/>
  <c r="E90" i="58"/>
  <c r="E84" i="44"/>
  <c r="G90" i="64"/>
  <c r="G21" i="66"/>
  <c r="G26" i="66"/>
  <c r="AL54" i="85"/>
  <c r="AL62" i="85"/>
  <c r="AL70" i="85"/>
  <c r="AL78" i="85"/>
  <c r="AL86" i="85"/>
  <c r="AK73" i="85"/>
  <c r="H73" i="75" s="1"/>
  <c r="AK75" i="85"/>
  <c r="H75" i="75" s="1"/>
  <c r="AK77" i="85"/>
  <c r="H77" i="75" s="1"/>
  <c r="AK79" i="85"/>
  <c r="H79" i="75" s="1"/>
  <c r="AK81" i="85"/>
  <c r="H81" i="75" s="1"/>
  <c r="AK83" i="85"/>
  <c r="H83" i="75" s="1"/>
  <c r="AK85" i="85"/>
  <c r="H85" i="75" s="1"/>
  <c r="AK87" i="85"/>
  <c r="H87" i="75" s="1"/>
  <c r="AK89" i="85"/>
  <c r="H89" i="75" s="1"/>
  <c r="AK91" i="85"/>
  <c r="H91" i="75" s="1"/>
  <c r="H3" i="64"/>
  <c r="L16" i="64"/>
  <c r="K19" i="66"/>
  <c r="Q19" i="66" s="1"/>
  <c r="C24" i="72" s="1"/>
  <c r="M19" i="75" s="1"/>
  <c r="J16" i="63"/>
  <c r="I16" i="64" s="1"/>
  <c r="L82" i="63"/>
  <c r="L22" i="65"/>
  <c r="K22" i="66" s="1"/>
  <c r="K22" i="37"/>
  <c r="G35" i="66"/>
  <c r="I37" i="65"/>
  <c r="H37" i="37"/>
  <c r="H2" i="31"/>
  <c r="I32" i="31"/>
  <c r="O16" i="31" s="1"/>
  <c r="L35" i="31"/>
  <c r="L47" i="31"/>
  <c r="I65" i="31"/>
  <c r="M31" i="63"/>
  <c r="L31" i="64" s="1"/>
  <c r="J48" i="63"/>
  <c r="L2" i="65"/>
  <c r="K2" i="66" s="1"/>
  <c r="K2" i="37"/>
  <c r="G6" i="37"/>
  <c r="H6" i="65"/>
  <c r="G11" i="66"/>
  <c r="J11" i="65"/>
  <c r="I11" i="37"/>
  <c r="I22" i="23"/>
  <c r="L27" i="37"/>
  <c r="L31" i="37"/>
  <c r="H33" i="37"/>
  <c r="K35" i="37"/>
  <c r="I37" i="23"/>
  <c r="G40" i="23"/>
  <c r="K40" i="23"/>
  <c r="K42" i="23"/>
  <c r="G46" i="37"/>
  <c r="L46" i="23"/>
  <c r="I48" i="23"/>
  <c r="G51" i="23"/>
  <c r="H53" i="23"/>
  <c r="K53" i="23"/>
  <c r="M15" i="63"/>
  <c r="L15" i="64" s="1"/>
  <c r="P15" i="64" s="1"/>
  <c r="B18" i="71" s="1"/>
  <c r="L51" i="63"/>
  <c r="K51" i="64" s="1"/>
  <c r="I84" i="63"/>
  <c r="H84" i="64" s="1"/>
  <c r="I3" i="37"/>
  <c r="G8" i="37"/>
  <c r="I9" i="37"/>
  <c r="H25" i="37"/>
  <c r="I25" i="65"/>
  <c r="H25" i="66" s="1"/>
  <c r="L33" i="37"/>
  <c r="H35" i="37"/>
  <c r="L37" i="37"/>
  <c r="G39" i="37"/>
  <c r="I42" i="37"/>
  <c r="K45" i="37"/>
  <c r="L47" i="23"/>
  <c r="I49" i="65"/>
  <c r="H49" i="37"/>
  <c r="K51" i="23"/>
  <c r="H53" i="37"/>
  <c r="J54" i="37"/>
  <c r="K55" i="23"/>
  <c r="K44" i="31"/>
  <c r="H59" i="31"/>
  <c r="AD46" i="31" s="1"/>
  <c r="L6" i="65"/>
  <c r="K6" i="37"/>
  <c r="H9" i="23"/>
  <c r="K10" i="37"/>
  <c r="I13" i="37"/>
  <c r="G14" i="23"/>
  <c r="K17" i="37"/>
  <c r="H20" i="23"/>
  <c r="K20" i="37"/>
  <c r="I23" i="37"/>
  <c r="L25" i="23"/>
  <c r="H27" i="37"/>
  <c r="L30" i="23"/>
  <c r="K34" i="65"/>
  <c r="G35" i="37"/>
  <c r="L35" i="23"/>
  <c r="J36" i="37"/>
  <c r="G43" i="23"/>
  <c r="J44" i="37"/>
  <c r="H45" i="37"/>
  <c r="I45" i="65"/>
  <c r="L47" i="37"/>
  <c r="M49" i="65"/>
  <c r="L49" i="66" s="1"/>
  <c r="J50" i="23"/>
  <c r="G55" i="65"/>
  <c r="G55" i="66" s="1"/>
  <c r="G68" i="66"/>
  <c r="J83" i="37"/>
  <c r="K88" i="23"/>
  <c r="I91" i="23"/>
  <c r="I57" i="37"/>
  <c r="G64" i="37"/>
  <c r="G90" i="37"/>
  <c r="J7" i="65"/>
  <c r="J41" i="65"/>
  <c r="K67" i="65"/>
  <c r="I3" i="42"/>
  <c r="X3" i="52" s="1"/>
  <c r="J3" i="46"/>
  <c r="G4" i="42"/>
  <c r="J10" i="42"/>
  <c r="K10" i="46"/>
  <c r="G29" i="46"/>
  <c r="K56" i="37"/>
  <c r="K58" i="23"/>
  <c r="I60" i="23"/>
  <c r="H61" i="37"/>
  <c r="L68" i="65"/>
  <c r="L84" i="65"/>
  <c r="K41" i="23"/>
  <c r="G41" i="37"/>
  <c r="G58" i="37"/>
  <c r="G84" i="37"/>
  <c r="G88" i="37"/>
  <c r="L41" i="65"/>
  <c r="M60" i="65"/>
  <c r="L60" i="66" s="1"/>
  <c r="J65" i="65"/>
  <c r="I65" i="66" s="1"/>
  <c r="L4" i="46"/>
  <c r="I12" i="46"/>
  <c r="J13" i="42"/>
  <c r="K13" i="46"/>
  <c r="M13" i="42"/>
  <c r="J17" i="42"/>
  <c r="K19" i="42"/>
  <c r="M34" i="42"/>
  <c r="N34" i="67"/>
  <c r="M34" i="68" s="1"/>
  <c r="K79" i="23"/>
  <c r="G88" i="23"/>
  <c r="I69" i="37"/>
  <c r="G4" i="67"/>
  <c r="G4" i="68" s="1"/>
  <c r="G4" i="46"/>
  <c r="K5" i="67"/>
  <c r="J5" i="68" s="1"/>
  <c r="K5" i="46"/>
  <c r="H77" i="37"/>
  <c r="G41" i="23"/>
  <c r="I61" i="37"/>
  <c r="I13" i="42"/>
  <c r="H15" i="42"/>
  <c r="I15" i="67"/>
  <c r="H15" i="68" s="1"/>
  <c r="K16" i="46"/>
  <c r="L17" i="46"/>
  <c r="K17" i="47" s="1"/>
  <c r="L17" i="67"/>
  <c r="K17" i="68" s="1"/>
  <c r="K17" i="42"/>
  <c r="H22" i="42"/>
  <c r="L29" i="67"/>
  <c r="H37" i="42"/>
  <c r="H65" i="42"/>
  <c r="H65" i="67"/>
  <c r="G65" i="68" s="1"/>
  <c r="K72" i="42"/>
  <c r="L72" i="42"/>
  <c r="K57" i="67"/>
  <c r="G45" i="42"/>
  <c r="M51" i="42"/>
  <c r="I70" i="42"/>
  <c r="G5" i="46"/>
  <c r="I12" i="42"/>
  <c r="M12" i="42"/>
  <c r="M16" i="42"/>
  <c r="K21" i="42"/>
  <c r="L25" i="42"/>
  <c r="J28" i="42"/>
  <c r="G29" i="42"/>
  <c r="I34" i="42"/>
  <c r="X34" i="20" s="1"/>
  <c r="M36" i="42"/>
  <c r="X36" i="28" s="1"/>
  <c r="J38" i="42"/>
  <c r="G39" i="46"/>
  <c r="I40" i="42"/>
  <c r="BH40" i="28" s="1"/>
  <c r="H41" i="46"/>
  <c r="K44" i="42"/>
  <c r="I47" i="42"/>
  <c r="H51" i="42"/>
  <c r="H55" i="67"/>
  <c r="H55" i="46"/>
  <c r="I89" i="42"/>
  <c r="AB82" i="42" s="1"/>
  <c r="AC82" i="42" s="1"/>
  <c r="M89" i="42"/>
  <c r="N89" i="67"/>
  <c r="M89" i="68" s="1"/>
  <c r="M59" i="42"/>
  <c r="I9" i="42"/>
  <c r="X9" i="18" s="1"/>
  <c r="G21" i="42"/>
  <c r="M26" i="42"/>
  <c r="H33" i="42"/>
  <c r="J35" i="42"/>
  <c r="G42" i="42"/>
  <c r="I46" i="46"/>
  <c r="H46" i="42"/>
  <c r="M70" i="42"/>
  <c r="N70" i="67"/>
  <c r="M70" i="68" s="1"/>
  <c r="L81" i="42"/>
  <c r="L78" i="42"/>
  <c r="I66" i="67"/>
  <c r="H66" i="68" s="1"/>
  <c r="J75" i="46"/>
  <c r="N79" i="67"/>
  <c r="M79" i="68" s="1"/>
  <c r="K71" i="67"/>
  <c r="J71" i="68" s="1"/>
  <c r="N77" i="67"/>
  <c r="M77" i="68" s="1"/>
  <c r="H64" i="46"/>
  <c r="N75" i="67"/>
  <c r="M75" i="68" s="1"/>
  <c r="AE46" i="31" l="1"/>
  <c r="E6" i="32" s="1"/>
  <c r="D6" i="32"/>
  <c r="B5" i="36"/>
  <c r="P16" i="31"/>
  <c r="C5" i="36" s="1"/>
  <c r="H55" i="68"/>
  <c r="G55" i="68"/>
  <c r="BH12" i="57"/>
  <c r="X12" i="57"/>
  <c r="AP12" i="52"/>
  <c r="BH12" i="28"/>
  <c r="X12" i="28"/>
  <c r="AP12" i="18"/>
  <c r="BH12" i="20"/>
  <c r="X12" i="20"/>
  <c r="K29" i="68"/>
  <c r="L29" i="68"/>
  <c r="J5" i="47"/>
  <c r="K5" i="69"/>
  <c r="K5" i="47"/>
  <c r="K13" i="69"/>
  <c r="O13" i="46"/>
  <c r="K13" i="47"/>
  <c r="J13" i="47"/>
  <c r="L84" i="66"/>
  <c r="K84" i="66"/>
  <c r="Q58" i="23"/>
  <c r="P58" i="23"/>
  <c r="O58" i="23"/>
  <c r="BH10" i="57"/>
  <c r="X10" i="57"/>
  <c r="AP10" i="52"/>
  <c r="BH10" i="28"/>
  <c r="X10" i="28"/>
  <c r="AP10" i="18"/>
  <c r="BH10" i="20"/>
  <c r="X10" i="20"/>
  <c r="AP10" i="57"/>
  <c r="BH10" i="52"/>
  <c r="X10" i="52"/>
  <c r="AP10" i="28"/>
  <c r="BH10" i="18"/>
  <c r="X10" i="18"/>
  <c r="AP10" i="20"/>
  <c r="K67" i="66"/>
  <c r="J67" i="66"/>
  <c r="AD82" i="37"/>
  <c r="Z82" i="37"/>
  <c r="F7" i="50" s="1"/>
  <c r="X82" i="37"/>
  <c r="O82" i="37"/>
  <c r="Q82" i="37"/>
  <c r="AB82" i="37"/>
  <c r="AF82" i="37"/>
  <c r="F7" i="56" s="1"/>
  <c r="O25" i="23"/>
  <c r="Q25" i="23"/>
  <c r="P25" i="23"/>
  <c r="S16" i="37"/>
  <c r="F5" i="35" s="1"/>
  <c r="Z16" i="37"/>
  <c r="F5" i="50" s="1"/>
  <c r="Q16" i="37"/>
  <c r="AF16" i="37"/>
  <c r="F5" i="56" s="1"/>
  <c r="V16" i="37"/>
  <c r="AB16" i="37"/>
  <c r="AD16" i="37"/>
  <c r="X16" i="37"/>
  <c r="O16" i="37"/>
  <c r="O9" i="23"/>
  <c r="P9" i="23"/>
  <c r="Q9" i="23"/>
  <c r="Q51" i="23"/>
  <c r="P51" i="23"/>
  <c r="O51" i="23"/>
  <c r="Q42" i="23"/>
  <c r="P42" i="23"/>
  <c r="O42" i="23"/>
  <c r="Q22" i="23"/>
  <c r="O22" i="23"/>
  <c r="P22" i="23"/>
  <c r="G6" i="66"/>
  <c r="H6" i="66"/>
  <c r="J48" i="64"/>
  <c r="I48" i="64"/>
  <c r="H37" i="66"/>
  <c r="I37" i="66"/>
  <c r="L82" i="64"/>
  <c r="K82" i="64"/>
  <c r="Q11" i="64"/>
  <c r="P11" i="64"/>
  <c r="B14" i="71" s="1"/>
  <c r="O11" i="64"/>
  <c r="D14" i="71" s="1"/>
  <c r="Q16" i="31"/>
  <c r="O68" i="68"/>
  <c r="I27" i="73" s="1"/>
  <c r="P68" i="68"/>
  <c r="G27" i="73" s="1"/>
  <c r="O46" i="68"/>
  <c r="I5" i="73" s="1"/>
  <c r="Q46" i="68"/>
  <c r="H5" i="73" s="1"/>
  <c r="B7" i="32"/>
  <c r="AC82" i="31"/>
  <c r="C7" i="32" s="1"/>
  <c r="I66" i="68"/>
  <c r="BH36" i="20"/>
  <c r="J65" i="66"/>
  <c r="Q65" i="66" s="1"/>
  <c r="H24" i="72" s="1"/>
  <c r="P19" i="75" s="1"/>
  <c r="S82" i="37"/>
  <c r="F7" i="35" s="1"/>
  <c r="BH36" i="28"/>
  <c r="X36" i="20"/>
  <c r="BH36" i="18"/>
  <c r="BH3" i="52"/>
  <c r="BH40" i="18"/>
  <c r="AP34" i="18"/>
  <c r="O15" i="64"/>
  <c r="D18" i="71" s="1"/>
  <c r="AP12" i="28"/>
  <c r="X9" i="52"/>
  <c r="AP3" i="20"/>
  <c r="AP34" i="28"/>
  <c r="BH12" i="18"/>
  <c r="AP9" i="28"/>
  <c r="I46" i="69"/>
  <c r="H46" i="47"/>
  <c r="O46" i="46"/>
  <c r="I46" i="47"/>
  <c r="H41" i="69"/>
  <c r="H41" i="47"/>
  <c r="O41" i="46"/>
  <c r="G41" i="47"/>
  <c r="AP40" i="57"/>
  <c r="BH40" i="52"/>
  <c r="X40" i="52"/>
  <c r="AP40" i="28"/>
  <c r="BH40" i="20"/>
  <c r="X40" i="20"/>
  <c r="AP40" i="18"/>
  <c r="G5" i="69"/>
  <c r="G5" i="70" s="1"/>
  <c r="O5" i="46"/>
  <c r="G5" i="47"/>
  <c r="K16" i="69"/>
  <c r="J16" i="47"/>
  <c r="O16" i="46"/>
  <c r="K16" i="47"/>
  <c r="P88" i="23"/>
  <c r="Q88" i="23"/>
  <c r="O88" i="23"/>
  <c r="P60" i="66"/>
  <c r="G19" i="72" s="1"/>
  <c r="Q60" i="66"/>
  <c r="H19" i="72" s="1"/>
  <c r="P16" i="75" s="1"/>
  <c r="O60" i="66"/>
  <c r="I19" i="72" s="1"/>
  <c r="L68" i="66"/>
  <c r="K68" i="66"/>
  <c r="O68" i="66" s="1"/>
  <c r="I27" i="72" s="1"/>
  <c r="W4" i="57"/>
  <c r="X4" i="57" s="1"/>
  <c r="BG4" i="57"/>
  <c r="BH4" i="57" s="1"/>
  <c r="AO4" i="57"/>
  <c r="AP4" i="57" s="1"/>
  <c r="W4" i="52"/>
  <c r="X4" i="52" s="1"/>
  <c r="AO4" i="52"/>
  <c r="AP4" i="52" s="1"/>
  <c r="BG4" i="52"/>
  <c r="BH4" i="52" s="1"/>
  <c r="W4" i="28"/>
  <c r="X4" i="28" s="1"/>
  <c r="AO4" i="28"/>
  <c r="AP4" i="28" s="1"/>
  <c r="BG4" i="28"/>
  <c r="BH4" i="28" s="1"/>
  <c r="AO4" i="20"/>
  <c r="AP4" i="20" s="1"/>
  <c r="BG4" i="20"/>
  <c r="BH4" i="20" s="1"/>
  <c r="W4" i="20"/>
  <c r="X4" i="20" s="1"/>
  <c r="AO4" i="18"/>
  <c r="AP4" i="18" s="1"/>
  <c r="BG4" i="18"/>
  <c r="BH4" i="18" s="1"/>
  <c r="W4" i="18"/>
  <c r="X4" i="18" s="1"/>
  <c r="J41" i="66"/>
  <c r="I41" i="66"/>
  <c r="P68" i="66"/>
  <c r="G27" i="72" s="1"/>
  <c r="Q68" i="66"/>
  <c r="H27" i="72" s="1"/>
  <c r="P22" i="75" s="1"/>
  <c r="O43" i="23"/>
  <c r="P43" i="23"/>
  <c r="Q43" i="23"/>
  <c r="J34" i="66"/>
  <c r="K34" i="66"/>
  <c r="P14" i="23"/>
  <c r="O14" i="23"/>
  <c r="Q14" i="23"/>
  <c r="O55" i="23"/>
  <c r="Q55" i="23"/>
  <c r="P55" i="23"/>
  <c r="P48" i="23"/>
  <c r="Q48" i="23"/>
  <c r="O48" i="23"/>
  <c r="Q31" i="64"/>
  <c r="O31" i="64"/>
  <c r="D36" i="71" s="1"/>
  <c r="X16" i="31"/>
  <c r="AB16" i="31"/>
  <c r="S16" i="31"/>
  <c r="F5" i="36" s="1"/>
  <c r="V16" i="31"/>
  <c r="AF16" i="31"/>
  <c r="F5" i="32" s="1"/>
  <c r="Z16" i="31"/>
  <c r="F5" i="51" s="1"/>
  <c r="O35" i="66"/>
  <c r="D40" i="72" s="1"/>
  <c r="Q35" i="66"/>
  <c r="C40" i="72" s="1"/>
  <c r="M35" i="75" s="1"/>
  <c r="P35" i="66"/>
  <c r="B40" i="72" s="1"/>
  <c r="P3" i="64"/>
  <c r="B6" i="71" s="1"/>
  <c r="B19" i="71" s="1"/>
  <c r="O3" i="64"/>
  <c r="D6" i="71" s="1"/>
  <c r="D19" i="71" s="1"/>
  <c r="Q3" i="64"/>
  <c r="C6" i="71" s="1"/>
  <c r="O26" i="66"/>
  <c r="D31" i="72" s="1"/>
  <c r="Q26" i="66"/>
  <c r="C31" i="72" s="1"/>
  <c r="M26" i="75" s="1"/>
  <c r="P26" i="66"/>
  <c r="B31" i="72" s="1"/>
  <c r="AF82" i="42"/>
  <c r="P25" i="68"/>
  <c r="B30" i="73" s="1"/>
  <c r="Q25" i="68"/>
  <c r="C30" i="73" s="1"/>
  <c r="O25" i="68"/>
  <c r="D30" i="73" s="1"/>
  <c r="Q52" i="68"/>
  <c r="H11" i="73" s="1"/>
  <c r="O52" i="68"/>
  <c r="I11" i="73" s="1"/>
  <c r="P52" i="68"/>
  <c r="G11" i="73" s="1"/>
  <c r="S82" i="42"/>
  <c r="F7" i="34" s="1"/>
  <c r="V82" i="37"/>
  <c r="Q68" i="68"/>
  <c r="H27" i="73" s="1"/>
  <c r="AP36" i="18"/>
  <c r="AP36" i="20"/>
  <c r="I25" i="66"/>
  <c r="H65" i="68"/>
  <c r="O62" i="70"/>
  <c r="I21" i="74" s="1"/>
  <c r="P62" i="70"/>
  <c r="G21" i="74" s="1"/>
  <c r="Q62" i="70"/>
  <c r="H21" i="74" s="1"/>
  <c r="P46" i="68"/>
  <c r="G5" i="73" s="1"/>
  <c r="BH36" i="57"/>
  <c r="AP3" i="28"/>
  <c r="BH40" i="57"/>
  <c r="AP34" i="57"/>
  <c r="X12" i="18"/>
  <c r="BH9" i="18"/>
  <c r="AP3" i="57"/>
  <c r="AP40" i="20"/>
  <c r="C25" i="71"/>
  <c r="L20" i="75" s="1"/>
  <c r="T17" i="75"/>
  <c r="AP12" i="20"/>
  <c r="T80" i="75"/>
  <c r="H44" i="71"/>
  <c r="O39" i="75" s="1"/>
  <c r="AP26" i="57"/>
  <c r="BH26" i="52"/>
  <c r="X26" i="52"/>
  <c r="AP26" i="28"/>
  <c r="X26" i="18"/>
  <c r="AP26" i="20"/>
  <c r="BH26" i="18"/>
  <c r="BH26" i="57"/>
  <c r="X26" i="57"/>
  <c r="AP26" i="52"/>
  <c r="BH26" i="28"/>
  <c r="X26" i="28"/>
  <c r="BH26" i="20"/>
  <c r="X26" i="20"/>
  <c r="AP26" i="18"/>
  <c r="AP25" i="57"/>
  <c r="BH25" i="52"/>
  <c r="X25" i="52"/>
  <c r="AP25" i="28"/>
  <c r="AP25" i="18"/>
  <c r="BH25" i="18"/>
  <c r="AP25" i="20"/>
  <c r="BH25" i="57"/>
  <c r="X25" i="57"/>
  <c r="AP25" i="52"/>
  <c r="BH25" i="28"/>
  <c r="X25" i="28"/>
  <c r="X25" i="18"/>
  <c r="BH25" i="20"/>
  <c r="X25" i="20"/>
  <c r="J75" i="69"/>
  <c r="O75" i="46"/>
  <c r="J75" i="47"/>
  <c r="I75" i="47"/>
  <c r="W21" i="57"/>
  <c r="X21" i="57" s="1"/>
  <c r="AO21" i="57"/>
  <c r="AP21" i="57" s="1"/>
  <c r="BG21" i="57"/>
  <c r="BH21" i="57" s="1"/>
  <c r="W21" i="52"/>
  <c r="X21" i="52" s="1"/>
  <c r="AO21" i="52"/>
  <c r="AP21" i="52" s="1"/>
  <c r="BG21" i="52"/>
  <c r="BH21" i="52" s="1"/>
  <c r="AO21" i="28"/>
  <c r="AP21" i="28" s="1"/>
  <c r="W21" i="28"/>
  <c r="X21" i="28" s="1"/>
  <c r="BG21" i="28"/>
  <c r="BH21" i="28" s="1"/>
  <c r="W21" i="20"/>
  <c r="X21" i="20" s="1"/>
  <c r="AO21" i="20"/>
  <c r="AP21" i="20" s="1"/>
  <c r="BG21" i="20"/>
  <c r="BH21" i="20" s="1"/>
  <c r="AO21" i="18"/>
  <c r="AP21" i="18" s="1"/>
  <c r="W21" i="18"/>
  <c r="X21" i="18" s="1"/>
  <c r="BG21" i="18"/>
  <c r="BH21" i="18" s="1"/>
  <c r="BH34" i="57"/>
  <c r="X34" i="57"/>
  <c r="AP34" i="52"/>
  <c r="BH34" i="28"/>
  <c r="X34" i="28"/>
  <c r="AP34" i="20"/>
  <c r="BH34" i="18"/>
  <c r="X34" i="18"/>
  <c r="BG45" i="57"/>
  <c r="BH45" i="57" s="1"/>
  <c r="AO45" i="52"/>
  <c r="AP45" i="52" s="1"/>
  <c r="W45" i="57"/>
  <c r="X45" i="57" s="1"/>
  <c r="AO45" i="57"/>
  <c r="AP45" i="57" s="1"/>
  <c r="BG45" i="52"/>
  <c r="BH45" i="52" s="1"/>
  <c r="W45" i="52"/>
  <c r="X45" i="52" s="1"/>
  <c r="BG45" i="28"/>
  <c r="BH45" i="28" s="1"/>
  <c r="W45" i="28"/>
  <c r="X45" i="28" s="1"/>
  <c r="AO45" i="28"/>
  <c r="AP45" i="28" s="1"/>
  <c r="W45" i="20"/>
  <c r="X45" i="20" s="1"/>
  <c r="AO45" i="18"/>
  <c r="AP45" i="18" s="1"/>
  <c r="AO45" i="20"/>
  <c r="AP45" i="20" s="1"/>
  <c r="BG45" i="20"/>
  <c r="BH45" i="20" s="1"/>
  <c r="W45" i="18"/>
  <c r="X45" i="18" s="1"/>
  <c r="BG45" i="18"/>
  <c r="BH45" i="18" s="1"/>
  <c r="P66" i="68"/>
  <c r="G25" i="73" s="1"/>
  <c r="O66" i="68"/>
  <c r="I25" i="73" s="1"/>
  <c r="Q66" i="68"/>
  <c r="H25" i="73" s="1"/>
  <c r="BH35" i="57"/>
  <c r="X35" i="57"/>
  <c r="AP35" i="52"/>
  <c r="BH35" i="28"/>
  <c r="X35" i="28"/>
  <c r="AP35" i="20"/>
  <c r="BH35" i="18"/>
  <c r="X35" i="18"/>
  <c r="AP35" i="57"/>
  <c r="BH35" i="52"/>
  <c r="X35" i="52"/>
  <c r="AP35" i="28"/>
  <c r="BH35" i="20"/>
  <c r="X35" i="20"/>
  <c r="AP35" i="18"/>
  <c r="BH9" i="57"/>
  <c r="X9" i="57"/>
  <c r="AP9" i="52"/>
  <c r="BH9" i="28"/>
  <c r="X9" i="28"/>
  <c r="AP9" i="18"/>
  <c r="BH9" i="20"/>
  <c r="X9" i="20"/>
  <c r="V82" i="42"/>
  <c r="AD82" i="42"/>
  <c r="AE82" i="42" s="1"/>
  <c r="X82" i="42"/>
  <c r="Q82" i="42"/>
  <c r="O82" i="42"/>
  <c r="G39" i="69"/>
  <c r="G39" i="70" s="1"/>
  <c r="O39" i="46"/>
  <c r="G39" i="47"/>
  <c r="BG29" i="57"/>
  <c r="BH29" i="57" s="1"/>
  <c r="W29" i="57"/>
  <c r="X29" i="57" s="1"/>
  <c r="AO29" i="57"/>
  <c r="AP29" i="57" s="1"/>
  <c r="BG29" i="52"/>
  <c r="BH29" i="52" s="1"/>
  <c r="W29" i="52"/>
  <c r="X29" i="52" s="1"/>
  <c r="AO29" i="52"/>
  <c r="AP29" i="52" s="1"/>
  <c r="BG29" i="28"/>
  <c r="BH29" i="28" s="1"/>
  <c r="W29" i="28"/>
  <c r="X29" i="28" s="1"/>
  <c r="AO29" i="28"/>
  <c r="AP29" i="28" s="1"/>
  <c r="AO29" i="20"/>
  <c r="AP29" i="20" s="1"/>
  <c r="BG29" i="20"/>
  <c r="BH29" i="20" s="1"/>
  <c r="AO29" i="18"/>
  <c r="AP29" i="18" s="1"/>
  <c r="W29" i="20"/>
  <c r="X29" i="20" s="1"/>
  <c r="BG29" i="18"/>
  <c r="BH29" i="18" s="1"/>
  <c r="W29" i="18"/>
  <c r="X29" i="18" s="1"/>
  <c r="L17" i="69"/>
  <c r="K17" i="70" s="1"/>
  <c r="P17" i="70" s="1"/>
  <c r="B22" i="74" s="1"/>
  <c r="K57" i="68"/>
  <c r="J57" i="68"/>
  <c r="P41" i="23"/>
  <c r="Q41" i="23"/>
  <c r="O41" i="23"/>
  <c r="G4" i="69"/>
  <c r="G4" i="70" s="1"/>
  <c r="O4" i="46"/>
  <c r="G4" i="47"/>
  <c r="P79" i="23"/>
  <c r="O79" i="23"/>
  <c r="Q79" i="23"/>
  <c r="O16" i="42"/>
  <c r="S16" i="42"/>
  <c r="F5" i="34" s="1"/>
  <c r="AF16" i="42"/>
  <c r="X17" i="20"/>
  <c r="AP17" i="18"/>
  <c r="Z16" i="42"/>
  <c r="F5" i="49" s="1"/>
  <c r="V16" i="42"/>
  <c r="BH17" i="28"/>
  <c r="AB16" i="42"/>
  <c r="AC16" i="42" s="1"/>
  <c r="AP17" i="57"/>
  <c r="BH17" i="52"/>
  <c r="AP17" i="28"/>
  <c r="AP17" i="52"/>
  <c r="X17" i="28"/>
  <c r="BH17" i="57"/>
  <c r="X17" i="52"/>
  <c r="AD16" i="42"/>
  <c r="AE16" i="42" s="1"/>
  <c r="X17" i="57"/>
  <c r="BH17" i="20"/>
  <c r="X17" i="18"/>
  <c r="X16" i="42"/>
  <c r="Q16" i="42"/>
  <c r="AP17" i="20"/>
  <c r="I12" i="69"/>
  <c r="O12" i="46"/>
  <c r="H12" i="47"/>
  <c r="I12" i="47"/>
  <c r="L41" i="66"/>
  <c r="K41" i="66"/>
  <c r="G29" i="69"/>
  <c r="G29" i="70" s="1"/>
  <c r="G29" i="47"/>
  <c r="O29" i="46"/>
  <c r="J3" i="47"/>
  <c r="J3" i="69"/>
  <c r="I3" i="47"/>
  <c r="O3" i="46"/>
  <c r="I7" i="66"/>
  <c r="J7" i="66"/>
  <c r="P91" i="23"/>
  <c r="Q91" i="23"/>
  <c r="O91" i="23"/>
  <c r="P55" i="66"/>
  <c r="G14" i="72" s="1"/>
  <c r="Q55" i="66"/>
  <c r="H14" i="72" s="1"/>
  <c r="P11" i="75" s="1"/>
  <c r="O55" i="66"/>
  <c r="I14" i="72" s="1"/>
  <c r="I45" i="66"/>
  <c r="H45" i="66"/>
  <c r="P30" i="23"/>
  <c r="Q30" i="23"/>
  <c r="O30" i="23"/>
  <c r="L6" i="66"/>
  <c r="K6" i="66"/>
  <c r="I49" i="66"/>
  <c r="H49" i="66"/>
  <c r="Q25" i="66"/>
  <c r="C30" i="72" s="1"/>
  <c r="M25" i="75" s="1"/>
  <c r="O25" i="66"/>
  <c r="D30" i="72" s="1"/>
  <c r="P25" i="66"/>
  <c r="B30" i="72" s="1"/>
  <c r="O46" i="23"/>
  <c r="P46" i="23"/>
  <c r="Q46" i="23"/>
  <c r="P40" i="23"/>
  <c r="Q40" i="23"/>
  <c r="O40" i="23"/>
  <c r="I11" i="66"/>
  <c r="J11" i="66"/>
  <c r="O2" i="37"/>
  <c r="S2" i="37"/>
  <c r="F4" i="35" s="1"/>
  <c r="AF2" i="37"/>
  <c r="F4" i="56" s="1"/>
  <c r="Z2" i="37"/>
  <c r="F4" i="50" s="1"/>
  <c r="Q2" i="37"/>
  <c r="AD2" i="37"/>
  <c r="AB2" i="37"/>
  <c r="V2" i="37"/>
  <c r="X2" i="37"/>
  <c r="V2" i="31"/>
  <c r="X2" i="31"/>
  <c r="S2" i="31"/>
  <c r="F4" i="36" s="1"/>
  <c r="Q2" i="31"/>
  <c r="Z2" i="31"/>
  <c r="F4" i="51" s="1"/>
  <c r="O2" i="28"/>
  <c r="P2" i="28" s="1"/>
  <c r="AD2" i="31"/>
  <c r="O2" i="31"/>
  <c r="AB2" i="31"/>
  <c r="AF2" i="31"/>
  <c r="F4" i="32" s="1"/>
  <c r="L22" i="66"/>
  <c r="P22" i="66" s="1"/>
  <c r="B27" i="72" s="1"/>
  <c r="Q21" i="66"/>
  <c r="C26" i="72" s="1"/>
  <c r="M21" i="75" s="1"/>
  <c r="O21" i="66"/>
  <c r="D26" i="72" s="1"/>
  <c r="P21" i="66"/>
  <c r="B26" i="72" s="1"/>
  <c r="Q28" i="66"/>
  <c r="C33" i="72" s="1"/>
  <c r="M28" i="75" s="1"/>
  <c r="O28" i="66"/>
  <c r="D33" i="72" s="1"/>
  <c r="P28" i="66"/>
  <c r="B33" i="72" s="1"/>
  <c r="C10" i="71"/>
  <c r="L7" i="75" s="1"/>
  <c r="T4" i="75"/>
  <c r="O17" i="46"/>
  <c r="O41" i="68"/>
  <c r="D46" i="73" s="1"/>
  <c r="Q41" i="68"/>
  <c r="C46" i="73" s="1"/>
  <c r="Q41" i="75" s="1"/>
  <c r="P41" i="68"/>
  <c r="B46" i="73" s="1"/>
  <c r="J16" i="64"/>
  <c r="O16" i="64" s="1"/>
  <c r="D21" i="71" s="1"/>
  <c r="D51" i="71" s="1"/>
  <c r="P44" i="68"/>
  <c r="B49" i="73" s="1"/>
  <c r="Q44" i="68"/>
  <c r="C49" i="73" s="1"/>
  <c r="Q44" i="75" s="1"/>
  <c r="AD16" i="31"/>
  <c r="AP36" i="57"/>
  <c r="L51" i="64"/>
  <c r="O51" i="64" s="1"/>
  <c r="I10" i="71" s="1"/>
  <c r="K71" i="68"/>
  <c r="Q71" i="68" s="1"/>
  <c r="H30" i="73" s="1"/>
  <c r="Z82" i="42"/>
  <c r="F7" i="49" s="1"/>
  <c r="X36" i="18"/>
  <c r="L2" i="66"/>
  <c r="BH36" i="52"/>
  <c r="I15" i="68"/>
  <c r="O15" i="68" s="1"/>
  <c r="D18" i="73" s="1"/>
  <c r="AP36" i="52"/>
  <c r="Q81" i="70"/>
  <c r="H40" i="74" s="1"/>
  <c r="O81" i="70"/>
  <c r="I40" i="74" s="1"/>
  <c r="P81" i="70"/>
  <c r="G40" i="74" s="1"/>
  <c r="X3" i="18"/>
  <c r="AP40" i="52"/>
  <c r="X34" i="52"/>
  <c r="AP9" i="20"/>
  <c r="T60" i="75"/>
  <c r="H22" i="71"/>
  <c r="O17" i="75" s="1"/>
  <c r="X40" i="18"/>
  <c r="AP12" i="57"/>
  <c r="H64" i="69"/>
  <c r="G64" i="47"/>
  <c r="H64" i="47"/>
  <c r="O64" i="46"/>
  <c r="AO42" i="57"/>
  <c r="AP42" i="57" s="1"/>
  <c r="W42" i="52"/>
  <c r="X42" i="52" s="1"/>
  <c r="BG42" i="57"/>
  <c r="BH42" i="57" s="1"/>
  <c r="BG42" i="52"/>
  <c r="BH42" i="52" s="1"/>
  <c r="W42" i="57"/>
  <c r="X42" i="57" s="1"/>
  <c r="AO42" i="52"/>
  <c r="AP42" i="52" s="1"/>
  <c r="AO42" i="28"/>
  <c r="AP42" i="28" s="1"/>
  <c r="BG42" i="28"/>
  <c r="BH42" i="28" s="1"/>
  <c r="W42" i="20"/>
  <c r="X42" i="20" s="1"/>
  <c r="W42" i="28"/>
  <c r="X42" i="28" s="1"/>
  <c r="AO42" i="20"/>
  <c r="AP42" i="20" s="1"/>
  <c r="BG42" i="18"/>
  <c r="BH42" i="18" s="1"/>
  <c r="BG42" i="20"/>
  <c r="BH42" i="20" s="1"/>
  <c r="W42" i="18"/>
  <c r="X42" i="18" s="1"/>
  <c r="AO42" i="18"/>
  <c r="AP42" i="18" s="1"/>
  <c r="Q65" i="68"/>
  <c r="H24" i="73" s="1"/>
  <c r="P65" i="68"/>
  <c r="G24" i="73" s="1"/>
  <c r="O65" i="68"/>
  <c r="I24" i="73" s="1"/>
  <c r="O71" i="68"/>
  <c r="I30" i="73" s="1"/>
  <c r="O46" i="42"/>
  <c r="AD46" i="42"/>
  <c r="AE46" i="42" s="1"/>
  <c r="Q46" i="42"/>
  <c r="Z46" i="42"/>
  <c r="F6" i="49" s="1"/>
  <c r="S46" i="42"/>
  <c r="F6" i="34" s="1"/>
  <c r="AF46" i="42"/>
  <c r="AB46" i="42"/>
  <c r="AC46" i="42" s="1"/>
  <c r="X46" i="42"/>
  <c r="V46" i="42"/>
  <c r="H55" i="69"/>
  <c r="G55" i="47"/>
  <c r="H55" i="47"/>
  <c r="O55" i="46"/>
  <c r="BH28" i="20"/>
  <c r="BH28" i="57"/>
  <c r="AP28" i="28"/>
  <c r="X28" i="28"/>
  <c r="AP28" i="57"/>
  <c r="BH28" i="52"/>
  <c r="BH28" i="18"/>
  <c r="X28" i="57"/>
  <c r="AP28" i="20"/>
  <c r="AP28" i="52"/>
  <c r="X28" i="20"/>
  <c r="AP28" i="18"/>
  <c r="BH28" i="28"/>
  <c r="X28" i="52"/>
  <c r="X28" i="18"/>
  <c r="O17" i="68"/>
  <c r="D22" i="73" s="1"/>
  <c r="Q17" i="68"/>
  <c r="C22" i="73" s="1"/>
  <c r="P17" i="68"/>
  <c r="B22" i="73" s="1"/>
  <c r="O4" i="68"/>
  <c r="D7" i="73" s="1"/>
  <c r="Q4" i="68"/>
  <c r="C7" i="73" s="1"/>
  <c r="P4" i="68"/>
  <c r="B7" i="73" s="1"/>
  <c r="L4" i="69"/>
  <c r="L4" i="47"/>
  <c r="K4" i="47"/>
  <c r="Q60" i="23"/>
  <c r="O60" i="23"/>
  <c r="P60" i="23"/>
  <c r="K10" i="69"/>
  <c r="O10" i="46"/>
  <c r="K10" i="47"/>
  <c r="J10" i="47"/>
  <c r="Q2" i="42"/>
  <c r="X2" i="42"/>
  <c r="V2" i="42"/>
  <c r="S2" i="42"/>
  <c r="F4" i="34" s="1"/>
  <c r="Z2" i="42"/>
  <c r="F4" i="49" s="1"/>
  <c r="BH3" i="57"/>
  <c r="X3" i="57"/>
  <c r="AP3" i="52"/>
  <c r="BH3" i="28"/>
  <c r="X3" i="28"/>
  <c r="AP3" i="18"/>
  <c r="BH3" i="20"/>
  <c r="X3" i="20"/>
  <c r="AD2" i="42"/>
  <c r="AE2" i="42" s="1"/>
  <c r="AB2" i="42"/>
  <c r="AC2" i="42" s="1"/>
  <c r="O2" i="42"/>
  <c r="AF2" i="42"/>
  <c r="P50" i="23"/>
  <c r="O50" i="23"/>
  <c r="Q50" i="23"/>
  <c r="P35" i="23"/>
  <c r="Q35" i="23"/>
  <c r="O35" i="23"/>
  <c r="Q20" i="23"/>
  <c r="P20" i="23"/>
  <c r="O20" i="23"/>
  <c r="AF46" i="31"/>
  <c r="F6" i="32" s="1"/>
  <c r="Z46" i="31"/>
  <c r="F6" i="51" s="1"/>
  <c r="X46" i="31"/>
  <c r="Q46" i="31"/>
  <c r="S46" i="31"/>
  <c r="F6" i="36" s="1"/>
  <c r="P47" i="23"/>
  <c r="Q47" i="23"/>
  <c r="O47" i="23"/>
  <c r="P84" i="64"/>
  <c r="G45" i="71" s="1"/>
  <c r="P53" i="23"/>
  <c r="Q53" i="23"/>
  <c r="O53" i="23"/>
  <c r="Z46" i="37"/>
  <c r="F6" i="50" s="1"/>
  <c r="V46" i="37"/>
  <c r="O46" i="37"/>
  <c r="X46" i="37"/>
  <c r="Q46" i="37"/>
  <c r="S46" i="37"/>
  <c r="F6" i="35" s="1"/>
  <c r="AB46" i="37"/>
  <c r="AF46" i="37"/>
  <c r="F6" i="56" s="1"/>
  <c r="AD46" i="37"/>
  <c r="O37" i="23"/>
  <c r="P37" i="23"/>
  <c r="Q37" i="23"/>
  <c r="O11" i="66"/>
  <c r="D14" i="72" s="1"/>
  <c r="Q11" i="66"/>
  <c r="C14" i="72" s="1"/>
  <c r="M11" i="75" s="1"/>
  <c r="P11" i="66"/>
  <c r="B14" i="72" s="1"/>
  <c r="P2" i="66"/>
  <c r="B5" i="72" s="1"/>
  <c r="Q2" i="66"/>
  <c r="C5" i="72" s="1"/>
  <c r="O2" i="66"/>
  <c r="D5" i="72" s="1"/>
  <c r="O46" i="31"/>
  <c r="AB46" i="31"/>
  <c r="V46" i="31"/>
  <c r="Q22" i="66"/>
  <c r="C27" i="72" s="1"/>
  <c r="M22" i="75" s="1"/>
  <c r="O19" i="66"/>
  <c r="D24" i="72" s="1"/>
  <c r="P19" i="66"/>
  <c r="B24" i="72" s="1"/>
  <c r="AF5" i="75"/>
  <c r="AF6" i="75"/>
  <c r="AG6" i="75"/>
  <c r="AF7" i="75" s="1"/>
  <c r="O90" i="64"/>
  <c r="I51" i="71" s="1"/>
  <c r="P90" i="64"/>
  <c r="G51" i="71" s="1"/>
  <c r="Q90" i="64"/>
  <c r="P23" i="66"/>
  <c r="B28" i="72" s="1"/>
  <c r="O23" i="66"/>
  <c r="D28" i="72" s="1"/>
  <c r="Q23" i="66"/>
  <c r="C28" i="72" s="1"/>
  <c r="M23" i="75" s="1"/>
  <c r="P42" i="64"/>
  <c r="B47" i="71" s="1"/>
  <c r="O42" i="64"/>
  <c r="D47" i="71" s="1"/>
  <c r="Q42" i="64"/>
  <c r="Q38" i="64"/>
  <c r="O38" i="64"/>
  <c r="D43" i="71" s="1"/>
  <c r="P38" i="64"/>
  <c r="B43" i="71" s="1"/>
  <c r="K5" i="68"/>
  <c r="O5" i="68" s="1"/>
  <c r="D8" i="73" s="1"/>
  <c r="X36" i="52"/>
  <c r="I84" i="64"/>
  <c r="O84" i="64" s="1"/>
  <c r="I45" i="71" s="1"/>
  <c r="BH17" i="18"/>
  <c r="X36" i="57"/>
  <c r="L17" i="47"/>
  <c r="AP36" i="28"/>
  <c r="X40" i="28"/>
  <c r="BH34" i="20"/>
  <c r="P31" i="64"/>
  <c r="B36" i="71" s="1"/>
  <c r="BH12" i="52"/>
  <c r="AP9" i="57"/>
  <c r="BH3" i="18"/>
  <c r="X40" i="57"/>
  <c r="BH34" i="52"/>
  <c r="O26" i="70"/>
  <c r="D31" i="74" s="1"/>
  <c r="Q26" i="70"/>
  <c r="C31" i="74" s="1"/>
  <c r="P26" i="70"/>
  <c r="B31" i="74" s="1"/>
  <c r="X12" i="52"/>
  <c r="BH9" i="52"/>
  <c r="Q15" i="64"/>
  <c r="B6" i="35" l="1"/>
  <c r="P46" i="37"/>
  <c r="C6" i="35" s="1"/>
  <c r="D6" i="56"/>
  <c r="AE46" i="37"/>
  <c r="E6" i="56" s="1"/>
  <c r="D6" i="51"/>
  <c r="Y46" i="31"/>
  <c r="E6" i="51" s="1"/>
  <c r="D4" i="34"/>
  <c r="R2" i="42"/>
  <c r="E4" i="34" s="1"/>
  <c r="J10" i="70"/>
  <c r="K10" i="70"/>
  <c r="Q4" i="75"/>
  <c r="W46" i="42"/>
  <c r="C6" i="49" s="1"/>
  <c r="B6" i="49"/>
  <c r="B6" i="34"/>
  <c r="P46" i="42"/>
  <c r="C6" i="34" s="1"/>
  <c r="D4" i="51"/>
  <c r="Y2" i="31"/>
  <c r="E4" i="51" s="1"/>
  <c r="B4" i="56"/>
  <c r="AC2" i="37"/>
  <c r="C4" i="56" s="1"/>
  <c r="S2" i="47"/>
  <c r="F4" i="33" s="1"/>
  <c r="Z2" i="47"/>
  <c r="F4" i="48" s="1"/>
  <c r="V2" i="47"/>
  <c r="X2" i="47"/>
  <c r="AF2" i="47"/>
  <c r="F4" i="54" s="1"/>
  <c r="AB2" i="47"/>
  <c r="Q2" i="47"/>
  <c r="AD2" i="47"/>
  <c r="O2" i="47"/>
  <c r="B5" i="49"/>
  <c r="W16" i="42"/>
  <c r="C5" i="49" s="1"/>
  <c r="P15" i="68"/>
  <c r="B18" i="73" s="1"/>
  <c r="B7" i="34"/>
  <c r="P82" i="42"/>
  <c r="C7" i="34" s="1"/>
  <c r="W82" i="42"/>
  <c r="C7" i="49" s="1"/>
  <c r="B7" i="49"/>
  <c r="P5" i="68"/>
  <c r="B8" i="73" s="1"/>
  <c r="Q16" i="64"/>
  <c r="B5" i="51"/>
  <c r="W16" i="31"/>
  <c r="C5" i="51" s="1"/>
  <c r="O34" i="66"/>
  <c r="D39" i="72" s="1"/>
  <c r="P34" i="66"/>
  <c r="B39" i="72" s="1"/>
  <c r="Q34" i="66"/>
  <c r="C39" i="72" s="1"/>
  <c r="M34" i="75" s="1"/>
  <c r="AD46" i="47"/>
  <c r="S46" i="47"/>
  <c r="F6" i="33" s="1"/>
  <c r="X46" i="47"/>
  <c r="O46" i="47"/>
  <c r="AB46" i="47"/>
  <c r="Q46" i="47"/>
  <c r="AF46" i="47"/>
  <c r="F6" i="54" s="1"/>
  <c r="Z46" i="47"/>
  <c r="F6" i="48" s="1"/>
  <c r="V46" i="47"/>
  <c r="Q17" i="70"/>
  <c r="C22" i="74" s="1"/>
  <c r="R17" i="75" s="1"/>
  <c r="T8" i="75"/>
  <c r="C14" i="71"/>
  <c r="L11" i="75" s="1"/>
  <c r="O37" i="66"/>
  <c r="D42" i="72" s="1"/>
  <c r="Q37" i="66"/>
  <c r="C42" i="72" s="1"/>
  <c r="M37" i="75" s="1"/>
  <c r="P37" i="66"/>
  <c r="B42" i="72" s="1"/>
  <c r="O6" i="66"/>
  <c r="Q6" i="66"/>
  <c r="P6" i="66"/>
  <c r="P51" i="64"/>
  <c r="G10" i="71" s="1"/>
  <c r="P16" i="37"/>
  <c r="C5" i="35" s="1"/>
  <c r="B5" i="35"/>
  <c r="B5" i="50"/>
  <c r="W16" i="37"/>
  <c r="C5" i="50" s="1"/>
  <c r="D7" i="50"/>
  <c r="Y82" i="37"/>
  <c r="E7" i="50" s="1"/>
  <c r="P29" i="68"/>
  <c r="B34" i="73" s="1"/>
  <c r="O29" i="68"/>
  <c r="D34" i="73" s="1"/>
  <c r="D51" i="73" s="1"/>
  <c r="Q29" i="68"/>
  <c r="C34" i="73" s="1"/>
  <c r="Q29" i="75" s="1"/>
  <c r="P46" i="31"/>
  <c r="C6" i="36" s="1"/>
  <c r="B6" i="36"/>
  <c r="T12" i="75"/>
  <c r="C18" i="71"/>
  <c r="L15" i="75" s="1"/>
  <c r="T35" i="75"/>
  <c r="C43" i="71"/>
  <c r="L38" i="75" s="1"/>
  <c r="B6" i="51"/>
  <c r="W46" i="31"/>
  <c r="C6" i="51" s="1"/>
  <c r="M2" i="75"/>
  <c r="D6" i="35"/>
  <c r="R46" i="37"/>
  <c r="E6" i="35" s="1"/>
  <c r="Q84" i="64"/>
  <c r="T39" i="75"/>
  <c r="C47" i="71"/>
  <c r="B6" i="32"/>
  <c r="AC46" i="31"/>
  <c r="C6" i="32" s="1"/>
  <c r="D6" i="50"/>
  <c r="Y46" i="37"/>
  <c r="E6" i="50" s="1"/>
  <c r="B4" i="34"/>
  <c r="P2" i="42"/>
  <c r="C4" i="34" s="1"/>
  <c r="D19" i="73"/>
  <c r="Y46" i="42"/>
  <c r="E6" i="49" s="1"/>
  <c r="D6" i="49"/>
  <c r="P71" i="68"/>
  <c r="G30" i="73" s="1"/>
  <c r="H64" i="70"/>
  <c r="G64" i="70"/>
  <c r="AC2" i="31"/>
  <c r="C4" i="32" s="1"/>
  <c r="B4" i="32"/>
  <c r="B4" i="51"/>
  <c r="W2" i="31"/>
  <c r="C4" i="51" s="1"/>
  <c r="D4" i="56"/>
  <c r="AE2" i="37"/>
  <c r="E4" i="56" s="1"/>
  <c r="O45" i="66"/>
  <c r="D50" i="72" s="1"/>
  <c r="P45" i="66"/>
  <c r="B50" i="72" s="1"/>
  <c r="Q45" i="66"/>
  <c r="C50" i="72" s="1"/>
  <c r="M45" i="75" s="1"/>
  <c r="I3" i="70"/>
  <c r="J3" i="70"/>
  <c r="Q29" i="70"/>
  <c r="C34" i="74" s="1"/>
  <c r="R29" i="75" s="1"/>
  <c r="P29" i="70"/>
  <c r="B34" i="74" s="1"/>
  <c r="O29" i="70"/>
  <c r="D34" i="74" s="1"/>
  <c r="D5" i="34"/>
  <c r="R16" i="42"/>
  <c r="E5" i="34" s="1"/>
  <c r="Q15" i="68"/>
  <c r="C18" i="73" s="1"/>
  <c r="Q15" i="75" s="1"/>
  <c r="R82" i="42"/>
  <c r="E7" i="34" s="1"/>
  <c r="D7" i="34"/>
  <c r="Q5" i="68"/>
  <c r="C8" i="73" s="1"/>
  <c r="C19" i="73" s="1"/>
  <c r="Q16" i="75" s="1"/>
  <c r="B7" i="50"/>
  <c r="W82" i="37"/>
  <c r="C7" i="50" s="1"/>
  <c r="C19" i="71"/>
  <c r="L16" i="75" s="1"/>
  <c r="L3" i="75"/>
  <c r="P16" i="64"/>
  <c r="B21" i="71" s="1"/>
  <c r="B51" i="71" s="1"/>
  <c r="T28" i="75"/>
  <c r="C36" i="71"/>
  <c r="L31" i="75" s="1"/>
  <c r="G41" i="70"/>
  <c r="H41" i="70"/>
  <c r="H46" i="70"/>
  <c r="I46" i="70"/>
  <c r="O17" i="70"/>
  <c r="D22" i="74" s="1"/>
  <c r="Q82" i="64"/>
  <c r="P82" i="64"/>
  <c r="G43" i="71" s="1"/>
  <c r="G53" i="71" s="1"/>
  <c r="O82" i="64"/>
  <c r="I43" i="71" s="1"/>
  <c r="I53" i="71" s="1"/>
  <c r="O48" i="64"/>
  <c r="I7" i="71" s="1"/>
  <c r="I41" i="71" s="1"/>
  <c r="P48" i="64"/>
  <c r="G7" i="71" s="1"/>
  <c r="G41" i="71" s="1"/>
  <c r="Q48" i="64"/>
  <c r="D5" i="50"/>
  <c r="Y16" i="37"/>
  <c r="E5" i="50" s="1"/>
  <c r="B7" i="56"/>
  <c r="AC82" i="37"/>
  <c r="C7" i="56" s="1"/>
  <c r="P65" i="66"/>
  <c r="G24" i="72" s="1"/>
  <c r="J5" i="70"/>
  <c r="Q5" i="70" s="1"/>
  <c r="C8" i="74" s="1"/>
  <c r="K5" i="70"/>
  <c r="P55" i="68"/>
  <c r="G14" i="73" s="1"/>
  <c r="G41" i="73" s="1"/>
  <c r="Q55" i="68"/>
  <c r="H14" i="73" s="1"/>
  <c r="O55" i="68"/>
  <c r="I14" i="73" s="1"/>
  <c r="O22" i="66"/>
  <c r="D27" i="72" s="1"/>
  <c r="D51" i="72" s="1"/>
  <c r="R46" i="42"/>
  <c r="E6" i="34" s="1"/>
  <c r="D6" i="34"/>
  <c r="P2" i="31"/>
  <c r="C4" i="36" s="1"/>
  <c r="B4" i="36"/>
  <c r="D4" i="36"/>
  <c r="R2" i="31"/>
  <c r="E4" i="36" s="1"/>
  <c r="Y2" i="37"/>
  <c r="E4" i="50" s="1"/>
  <c r="D4" i="50"/>
  <c r="R2" i="37"/>
  <c r="E4" i="35" s="1"/>
  <c r="D4" i="35"/>
  <c r="B4" i="35"/>
  <c r="P2" i="37"/>
  <c r="C4" i="35" s="1"/>
  <c r="Q49" i="66"/>
  <c r="H8" i="72" s="1"/>
  <c r="P49" i="66"/>
  <c r="G8" i="72" s="1"/>
  <c r="O49" i="66"/>
  <c r="I8" i="72" s="1"/>
  <c r="P7" i="66"/>
  <c r="B10" i="72" s="1"/>
  <c r="B19" i="72" s="1"/>
  <c r="O7" i="66"/>
  <c r="D10" i="72" s="1"/>
  <c r="Q7" i="66"/>
  <c r="C10" i="72" s="1"/>
  <c r="M7" i="75" s="1"/>
  <c r="D5" i="49"/>
  <c r="Y16" i="42"/>
  <c r="E5" i="49" s="1"/>
  <c r="B5" i="34"/>
  <c r="P16" i="42"/>
  <c r="C5" i="34" s="1"/>
  <c r="D7" i="49"/>
  <c r="Y82" i="42"/>
  <c r="E7" i="49" s="1"/>
  <c r="AC16" i="31"/>
  <c r="C5" i="32" s="1"/>
  <c r="B5" i="32"/>
  <c r="O16" i="47"/>
  <c r="S16" i="47"/>
  <c r="F5" i="33" s="1"/>
  <c r="AB16" i="47"/>
  <c r="X16" i="47"/>
  <c r="AD16" i="47"/>
  <c r="Q16" i="47"/>
  <c r="Z16" i="47"/>
  <c r="F5" i="48" s="1"/>
  <c r="AF16" i="47"/>
  <c r="F5" i="54" s="1"/>
  <c r="V16" i="47"/>
  <c r="O5" i="70"/>
  <c r="D8" i="74" s="1"/>
  <c r="D5" i="36"/>
  <c r="R16" i="31"/>
  <c r="E5" i="36" s="1"/>
  <c r="Q51" i="64"/>
  <c r="D5" i="56"/>
  <c r="AE16" i="37"/>
  <c r="E5" i="56" s="1"/>
  <c r="D5" i="35"/>
  <c r="R16" i="37"/>
  <c r="E5" i="35" s="1"/>
  <c r="R82" i="37"/>
  <c r="E7" i="35" s="1"/>
  <c r="D7" i="35"/>
  <c r="AE82" i="37"/>
  <c r="E7" i="56" s="1"/>
  <c r="D7" i="56"/>
  <c r="O65" i="66"/>
  <c r="I24" i="72" s="1"/>
  <c r="B6" i="56"/>
  <c r="AC46" i="37"/>
  <c r="C6" i="56" s="1"/>
  <c r="B4" i="49"/>
  <c r="W2" i="42"/>
  <c r="C4" i="49" s="1"/>
  <c r="L4" i="70"/>
  <c r="K4" i="70"/>
  <c r="Q4" i="70" s="1"/>
  <c r="C7" i="74" s="1"/>
  <c r="R4" i="75" s="1"/>
  <c r="B51" i="73"/>
  <c r="T87" i="75"/>
  <c r="H51" i="71"/>
  <c r="O46" i="75" s="1"/>
  <c r="AE100" i="75"/>
  <c r="AE107" i="75"/>
  <c r="AE91" i="75"/>
  <c r="AE93" i="75"/>
  <c r="AE90" i="75"/>
  <c r="AE14" i="75"/>
  <c r="AE30" i="75"/>
  <c r="AE46" i="75"/>
  <c r="AE62" i="75"/>
  <c r="AE78" i="75"/>
  <c r="AE15" i="75"/>
  <c r="AE31" i="75"/>
  <c r="AE47" i="75"/>
  <c r="AE63" i="75"/>
  <c r="AE79" i="75"/>
  <c r="AE12" i="75"/>
  <c r="AE28" i="75"/>
  <c r="AE44" i="75"/>
  <c r="AE60" i="75"/>
  <c r="AE76" i="75"/>
  <c r="AE13" i="75"/>
  <c r="AE29" i="75"/>
  <c r="AE92" i="75"/>
  <c r="AE99" i="75"/>
  <c r="AE101" i="75"/>
  <c r="AE94" i="75"/>
  <c r="AE102" i="75"/>
  <c r="AE22" i="75"/>
  <c r="AE38" i="75"/>
  <c r="AE54" i="75"/>
  <c r="AE70" i="75"/>
  <c r="AE86" i="75"/>
  <c r="AE23" i="75"/>
  <c r="AE39" i="75"/>
  <c r="AE55" i="75"/>
  <c r="AE71" i="75"/>
  <c r="AE87" i="75"/>
  <c r="AE20" i="75"/>
  <c r="AE36" i="75"/>
  <c r="AE52" i="75"/>
  <c r="AE68" i="75"/>
  <c r="AE84" i="75"/>
  <c r="AE21" i="75"/>
  <c r="AE37" i="75"/>
  <c r="AE53" i="75"/>
  <c r="AE69" i="75"/>
  <c r="AE85" i="75"/>
  <c r="AE103" i="75"/>
  <c r="AE89" i="75"/>
  <c r="AE18" i="75"/>
  <c r="AE50" i="75"/>
  <c r="AE82" i="75"/>
  <c r="AE35" i="75"/>
  <c r="AE67" i="75"/>
  <c r="AE16" i="75"/>
  <c r="AE48" i="75"/>
  <c r="AE80" i="75"/>
  <c r="AE33" i="75"/>
  <c r="AE57" i="75"/>
  <c r="AE77" i="75"/>
  <c r="AE104" i="75"/>
  <c r="AE95" i="75"/>
  <c r="AE106" i="75"/>
  <c r="AE26" i="75"/>
  <c r="AE58" i="75"/>
  <c r="AE11" i="75"/>
  <c r="AE43" i="75"/>
  <c r="AE75" i="75"/>
  <c r="AE24" i="75"/>
  <c r="AE56" i="75"/>
  <c r="AE9" i="75"/>
  <c r="AE41" i="75"/>
  <c r="AE61" i="75"/>
  <c r="AE81" i="75"/>
  <c r="AE96" i="75"/>
  <c r="AE105" i="75"/>
  <c r="AE98" i="75"/>
  <c r="AE34" i="75"/>
  <c r="AE66" i="75"/>
  <c r="AE19" i="75"/>
  <c r="AE51" i="75"/>
  <c r="AE83" i="75"/>
  <c r="AE32" i="75"/>
  <c r="AE64" i="75"/>
  <c r="AE17" i="75"/>
  <c r="AE45" i="75"/>
  <c r="AE65" i="75"/>
  <c r="AE88" i="75"/>
  <c r="AE97" i="75"/>
  <c r="AE10" i="75"/>
  <c r="AE42" i="75"/>
  <c r="AE74" i="75"/>
  <c r="AE27" i="75"/>
  <c r="AE59" i="75"/>
  <c r="AE8" i="75"/>
  <c r="AE40" i="75"/>
  <c r="AE72" i="75"/>
  <c r="AE25" i="75"/>
  <c r="AE49" i="75"/>
  <c r="AE73" i="75"/>
  <c r="D19" i="72"/>
  <c r="B6" i="50"/>
  <c r="W46" i="37"/>
  <c r="C6" i="50" s="1"/>
  <c r="D6" i="36"/>
  <c r="R46" i="31"/>
  <c r="E6" i="36" s="1"/>
  <c r="D4" i="49"/>
  <c r="Y2" i="42"/>
  <c r="E4" i="49" s="1"/>
  <c r="B19" i="73"/>
  <c r="C51" i="73"/>
  <c r="Q46" i="75" s="1"/>
  <c r="Q17" i="75"/>
  <c r="G55" i="70"/>
  <c r="H55" i="70"/>
  <c r="AE16" i="31"/>
  <c r="E5" i="32" s="1"/>
  <c r="D5" i="32"/>
  <c r="D4" i="32"/>
  <c r="AE2" i="31"/>
  <c r="E4" i="32" s="1"/>
  <c r="B4" i="50"/>
  <c r="W2" i="37"/>
  <c r="C4" i="50" s="1"/>
  <c r="I12" i="70"/>
  <c r="H12" i="70"/>
  <c r="O57" i="68"/>
  <c r="I16" i="73" s="1"/>
  <c r="I41" i="73" s="1"/>
  <c r="Q57" i="68"/>
  <c r="H16" i="73" s="1"/>
  <c r="H41" i="73" s="1"/>
  <c r="P57" i="68"/>
  <c r="G16" i="73" s="1"/>
  <c r="Q39" i="70"/>
  <c r="C44" i="74" s="1"/>
  <c r="R39" i="75" s="1"/>
  <c r="P39" i="70"/>
  <c r="B44" i="74" s="1"/>
  <c r="O39" i="70"/>
  <c r="D44" i="74" s="1"/>
  <c r="J75" i="70"/>
  <c r="I75" i="70"/>
  <c r="D5" i="51"/>
  <c r="Y16" i="31"/>
  <c r="E5" i="51" s="1"/>
  <c r="O41" i="66"/>
  <c r="D46" i="72" s="1"/>
  <c r="P41" i="66"/>
  <c r="B46" i="72" s="1"/>
  <c r="B51" i="72" s="1"/>
  <c r="Q41" i="66"/>
  <c r="C46" i="72" s="1"/>
  <c r="M41" i="75" s="1"/>
  <c r="J16" i="70"/>
  <c r="K16" i="70"/>
  <c r="B5" i="56"/>
  <c r="AC16" i="37"/>
  <c r="C5" i="56" s="1"/>
  <c r="B7" i="35"/>
  <c r="P82" i="37"/>
  <c r="C7" i="35" s="1"/>
  <c r="Q67" i="66"/>
  <c r="H26" i="72" s="1"/>
  <c r="P21" i="75" s="1"/>
  <c r="P67" i="66"/>
  <c r="G26" i="72" s="1"/>
  <c r="O67" i="66"/>
  <c r="I26" i="72" s="1"/>
  <c r="P84" i="66"/>
  <c r="G45" i="72" s="1"/>
  <c r="G53" i="72" s="1"/>
  <c r="Q84" i="66"/>
  <c r="H45" i="72" s="1"/>
  <c r="O84" i="66"/>
  <c r="I45" i="72" s="1"/>
  <c r="I53" i="72" s="1"/>
  <c r="J13" i="70"/>
  <c r="K13" i="70"/>
  <c r="T48" i="75" l="1"/>
  <c r="H10" i="71"/>
  <c r="O7" i="75" s="1"/>
  <c r="Q75" i="70"/>
  <c r="H34" i="74" s="1"/>
  <c r="O75" i="70"/>
  <c r="I34" i="74" s="1"/>
  <c r="P75" i="70"/>
  <c r="G34" i="74" s="1"/>
  <c r="C51" i="72"/>
  <c r="M46" i="75" s="1"/>
  <c r="P5" i="70"/>
  <c r="B8" i="74" s="1"/>
  <c r="AC16" i="47"/>
  <c r="C5" i="54" s="1"/>
  <c r="B5" i="54"/>
  <c r="P5" i="75"/>
  <c r="H41" i="72"/>
  <c r="P36" i="75" s="1"/>
  <c r="B6" i="33"/>
  <c r="P46" i="47"/>
  <c r="C6" i="33" s="1"/>
  <c r="R2" i="47"/>
  <c r="E4" i="33" s="1"/>
  <c r="D4" i="33"/>
  <c r="B4" i="48"/>
  <c r="W2" i="47"/>
  <c r="C4" i="48" s="1"/>
  <c r="Q16" i="70"/>
  <c r="C21" i="74" s="1"/>
  <c r="O16" i="70"/>
  <c r="D21" i="74" s="1"/>
  <c r="P16" i="70"/>
  <c r="B21" i="74" s="1"/>
  <c r="P12" i="70"/>
  <c r="B15" i="74" s="1"/>
  <c r="Q12" i="70"/>
  <c r="C15" i="74" s="1"/>
  <c r="R12" i="75" s="1"/>
  <c r="O12" i="70"/>
  <c r="D15" i="74" s="1"/>
  <c r="O13" i="70"/>
  <c r="D16" i="74" s="1"/>
  <c r="Q13" i="70"/>
  <c r="C16" i="74" s="1"/>
  <c r="R13" i="75" s="1"/>
  <c r="P13" i="70"/>
  <c r="B16" i="74" s="1"/>
  <c r="R16" i="47"/>
  <c r="E5" i="33" s="1"/>
  <c r="D5" i="33"/>
  <c r="H7" i="71"/>
  <c r="T45" i="75"/>
  <c r="O46" i="70"/>
  <c r="I5" i="74" s="1"/>
  <c r="Q46" i="70"/>
  <c r="H5" i="74" s="1"/>
  <c r="P46" i="70"/>
  <c r="G5" i="74" s="1"/>
  <c r="P3" i="70"/>
  <c r="B6" i="74" s="1"/>
  <c r="O3" i="70"/>
  <c r="D6" i="74" s="1"/>
  <c r="Q3" i="70"/>
  <c r="C6" i="74" s="1"/>
  <c r="Y46" i="47"/>
  <c r="E6" i="48" s="1"/>
  <c r="D6" i="48"/>
  <c r="T13" i="75"/>
  <c r="C21" i="71"/>
  <c r="C51" i="71" s="1"/>
  <c r="L46" i="75" s="1"/>
  <c r="O4" i="70"/>
  <c r="D7" i="74" s="1"/>
  <c r="B4" i="54"/>
  <c r="AC2" i="47"/>
  <c r="C4" i="54" s="1"/>
  <c r="Q55" i="70"/>
  <c r="H14" i="74" s="1"/>
  <c r="P55" i="70"/>
  <c r="G14" i="74" s="1"/>
  <c r="O55" i="70"/>
  <c r="I14" i="74" s="1"/>
  <c r="W16" i="47"/>
  <c r="C5" i="48" s="1"/>
  <c r="B5" i="48"/>
  <c r="D5" i="54"/>
  <c r="AE16" i="47"/>
  <c r="E5" i="54" s="1"/>
  <c r="P16" i="47"/>
  <c r="C5" i="33" s="1"/>
  <c r="B5" i="33"/>
  <c r="I41" i="72"/>
  <c r="H43" i="71"/>
  <c r="T79" i="75"/>
  <c r="C19" i="72"/>
  <c r="M16" i="75" s="1"/>
  <c r="D6" i="33"/>
  <c r="R46" i="47"/>
  <c r="E6" i="33" s="1"/>
  <c r="P4" i="70"/>
  <c r="B7" i="74" s="1"/>
  <c r="P2" i="47"/>
  <c r="C4" i="33" s="1"/>
  <c r="B4" i="33"/>
  <c r="P40" i="75"/>
  <c r="H53" i="72"/>
  <c r="Y16" i="47"/>
  <c r="E5" i="48" s="1"/>
  <c r="D5" i="48"/>
  <c r="G41" i="72"/>
  <c r="Q41" i="70"/>
  <c r="C46" i="74" s="1"/>
  <c r="R41" i="75" s="1"/>
  <c r="O41" i="70"/>
  <c r="D46" i="74" s="1"/>
  <c r="P41" i="70"/>
  <c r="B46" i="74" s="1"/>
  <c r="P64" i="70"/>
  <c r="G23" i="74" s="1"/>
  <c r="O64" i="70"/>
  <c r="I23" i="74" s="1"/>
  <c r="Q64" i="70"/>
  <c r="H23" i="74" s="1"/>
  <c r="H45" i="71"/>
  <c r="O40" i="75" s="1"/>
  <c r="T81" i="75"/>
  <c r="B6" i="48"/>
  <c r="W46" i="47"/>
  <c r="C6" i="48" s="1"/>
  <c r="B6" i="54"/>
  <c r="AC46" i="47"/>
  <c r="C6" i="54" s="1"/>
  <c r="D6" i="54"/>
  <c r="AE46" i="47"/>
  <c r="E6" i="54" s="1"/>
  <c r="D4" i="54"/>
  <c r="AE2" i="47"/>
  <c r="E4" i="54" s="1"/>
  <c r="D4" i="48"/>
  <c r="Y2" i="47"/>
  <c r="E4" i="48" s="1"/>
  <c r="O10" i="70"/>
  <c r="D13" i="74" s="1"/>
  <c r="P10" i="70"/>
  <c r="B13" i="74" s="1"/>
  <c r="Q10" i="70"/>
  <c r="C13" i="74" s="1"/>
  <c r="R10" i="75" s="1"/>
  <c r="R3" i="75" l="1"/>
  <c r="C19" i="74"/>
  <c r="R16" i="75" s="1"/>
  <c r="H41" i="74"/>
  <c r="B51" i="74"/>
  <c r="D19" i="74"/>
  <c r="I41" i="74"/>
  <c r="D51" i="74"/>
  <c r="H53" i="71"/>
  <c r="O38" i="75"/>
  <c r="B19" i="74"/>
  <c r="C51" i="74"/>
  <c r="R46" i="75" s="1"/>
  <c r="G41" i="74"/>
  <c r="O4" i="75"/>
  <c r="H41" i="71"/>
  <c r="O36" i="75" s="1"/>
</calcChain>
</file>

<file path=xl/comments1.xml><?xml version="1.0" encoding="utf-8"?>
<comments xmlns="http://schemas.openxmlformats.org/spreadsheetml/2006/main">
  <authors>
    <author>Ethan Ilzetzki</author>
  </authors>
  <commentList>
    <comment ref="B125" authorId="0" shapeId="0">
      <text>
        <r>
          <rPr>
            <b/>
            <sz val="8"/>
            <color indexed="81"/>
            <rFont val="Tahoma"/>
            <family val="2"/>
          </rPr>
          <t>Last Update: 8/26/2002 3:42:47 PM
By: Ethan Ilzetzki</t>
        </r>
      </text>
    </comment>
  </commentList>
</comments>
</file>

<file path=xl/comments10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4:22:00 PM
By: Ethan Ilzetzki</t>
        </r>
      </text>
    </comment>
    <comment ref="K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K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K5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</commentList>
</comments>
</file>

<file path=xl/comments11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2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3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4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5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4:23:09 PM
By: Ethan Ilzetzki</t>
        </r>
      </text>
    </comment>
    <comment ref="K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K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1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1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1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2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3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4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4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L4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M4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4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5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M5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5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5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6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6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6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6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7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7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8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</commentList>
</comments>
</file>

<file path=xl/comments16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7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8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19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4:19:20 PM
By: Ethan Ilzetzki</t>
        </r>
      </text>
    </comment>
    <comment ref="K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7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H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1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4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4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5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5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55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I5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5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6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6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6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6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7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7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7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8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8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8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8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8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9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</commentList>
</comments>
</file>

<file path=xl/comments20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4:26:09 PM
By: Ethan Ilzetzki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K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</commentList>
</comments>
</file>

<file path=xl/comments21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2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3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4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5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4:26:28 PM
By: Ethan Ilzetzki</t>
        </r>
      </text>
    </comment>
    <comment ref="H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G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K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J1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2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I3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H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</commentList>
</comments>
</file>

<file path=xl/comments26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7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8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29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3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30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31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4:27:03 PM
By: Ethan Ilzetzki</t>
        </r>
      </text>
    </comment>
    <comment ref="H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6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G7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I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</commentList>
</comments>
</file>

<file path=xl/comments32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4:30:55 PM
By: Ethan Ilzetzki</t>
        </r>
      </text>
    </comment>
    <comment ref="G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U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C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V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X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R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Z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C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N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W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B6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M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B7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AD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C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Q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R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S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Z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A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G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1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1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Z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H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A1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1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Z1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A1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C2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A2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E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2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Z2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G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Z2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butt splicing.</t>
        </r>
      </text>
    </comment>
    <comment ref="AC2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Y2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B2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2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2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A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G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34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C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3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3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Y3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3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W39" authorId="0" shapeId="0">
      <text>
        <r>
          <rPr>
            <sz val="8"/>
            <color indexed="81"/>
            <rFont val="Tahoma"/>
            <family val="2"/>
          </rPr>
          <t>Identifies observations that are non-publishable; estimates made by economic staff.</t>
        </r>
      </text>
    </comment>
    <comment ref="AE4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P4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D4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S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V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G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45" authorId="0" shapeId="0">
      <text>
        <r>
          <rPr>
            <sz val="8"/>
            <color indexed="81"/>
            <rFont val="Tahoma"/>
            <family val="2"/>
          </rPr>
          <t>Identifies observations that are non-publishable; estimates made by economic staff.</t>
        </r>
      </text>
    </comment>
    <comment ref="Q4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F4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AF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</commentList>
</comments>
</file>

<file path=xl/comments33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34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35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4:33:14 PM
By: Ethan Ilzetzki</t>
        </r>
      </text>
    </comment>
  </commentList>
</comments>
</file>

<file path=xl/comments36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4:33:29 PM
By: Ethan Ilzetzki</t>
        </r>
      </text>
    </comment>
  </commentList>
</comments>
</file>

<file path=xl/comments37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4:33:43 PM
By: Ethan Ilzetzki</t>
        </r>
      </text>
    </comment>
  </commentList>
</comments>
</file>

<file path=xl/comments38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39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12/3/2002 3:40:00 PM
By: Ethan Ilzetzki</t>
        </r>
      </text>
    </comment>
  </commentList>
</comments>
</file>

<file path=xl/comments4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5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4:20:11 PM
By: Ethan Ilzetzki</t>
        </r>
      </text>
    </comment>
    <comment ref="H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6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G7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I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</commentList>
</comments>
</file>

<file path=xl/comments6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7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12/9/2002 4:20:56 PM
By: Ethan Ilzetzki</t>
        </r>
      </text>
    </comment>
    <comment ref="H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6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G7" authorId="0" shapeId="0">
      <text>
        <r>
          <rPr>
            <sz val="8"/>
            <color indexed="81"/>
            <rFont val="Tahoma"/>
            <family val="2"/>
          </rPr>
          <t>Identifies a break in the analytical comparability of data.</t>
        </r>
      </text>
    </comment>
    <comment ref="I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1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1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2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27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G28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29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H3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3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J40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I42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L43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45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  <comment ref="K46" authorId="0" shapeId="0">
      <text>
        <r>
          <rPr>
            <sz val="8"/>
            <color indexed="81"/>
            <rFont val="Tahoma"/>
            <family val="2"/>
          </rPr>
          <t>Identifies the point at which multiple time series versions are linked by ratio splicing using the first annual overlap.</t>
        </r>
      </text>
    </comment>
  </commentList>
</comments>
</file>

<file path=xl/comments8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comments9.xml><?xml version="1.0" encoding="utf-8"?>
<comments xmlns="http://schemas.openxmlformats.org/spreadsheetml/2006/main">
  <authors>
    <author>Ethan Ilzetzki</author>
  </authors>
  <commentList>
    <comment ref="E1" authorId="0" shapeId="0">
      <text>
        <r>
          <rPr>
            <sz val="8"/>
            <color indexed="81"/>
            <rFont val="Tahoma"/>
            <family val="2"/>
          </rPr>
          <t>Last Update: 10/25/2002 3:01:46 PM
By: Ethan Ilzetzki</t>
        </r>
      </text>
    </comment>
  </commentList>
</comments>
</file>

<file path=xl/sharedStrings.xml><?xml version="1.0" encoding="utf-8"?>
<sst xmlns="http://schemas.openxmlformats.org/spreadsheetml/2006/main" count="22726" uniqueCount="494">
  <si>
    <t>Albania</t>
  </si>
  <si>
    <t>Angola</t>
  </si>
  <si>
    <t>Argentina</t>
  </si>
  <si>
    <t>Armenia</t>
  </si>
  <si>
    <t>Australia</t>
  </si>
  <si>
    <t>Austria</t>
  </si>
  <si>
    <t>Azerbaijan</t>
  </si>
  <si>
    <t>Baharain</t>
  </si>
  <si>
    <t>Belarus</t>
  </si>
  <si>
    <t>Belgium</t>
  </si>
  <si>
    <t>Belize</t>
  </si>
  <si>
    <t>Benin</t>
  </si>
  <si>
    <t>Bolivia</t>
  </si>
  <si>
    <t>Bosnia</t>
  </si>
  <si>
    <t>Brazil</t>
  </si>
  <si>
    <t>Bulgaria</t>
  </si>
  <si>
    <t>Cambodia</t>
  </si>
  <si>
    <t>Cameroon</t>
  </si>
  <si>
    <t>Canada</t>
  </si>
  <si>
    <t>Chile</t>
  </si>
  <si>
    <t>China</t>
  </si>
  <si>
    <t>Colombia</t>
  </si>
  <si>
    <t>Comoros</t>
  </si>
  <si>
    <t>Congo</t>
  </si>
  <si>
    <t>Costa Rica</t>
  </si>
  <si>
    <t>Cote D'Ivoire</t>
  </si>
  <si>
    <t>Croatia</t>
  </si>
  <si>
    <t>Czech Rep.</t>
  </si>
  <si>
    <t>Denmark</t>
  </si>
  <si>
    <t>Dominica</t>
  </si>
  <si>
    <t>Dominican Rep.</t>
  </si>
  <si>
    <t>Ecuador</t>
  </si>
  <si>
    <t>Egypt</t>
  </si>
  <si>
    <t>El Salvador</t>
  </si>
  <si>
    <t>Estonia</t>
  </si>
  <si>
    <t>Fiji</t>
  </si>
  <si>
    <t>Finland</t>
  </si>
  <si>
    <t>France</t>
  </si>
  <si>
    <t>Georgia</t>
  </si>
  <si>
    <t>Germany</t>
  </si>
  <si>
    <t>Ghana</t>
  </si>
  <si>
    <t>Greece</t>
  </si>
  <si>
    <t>Guinea</t>
  </si>
  <si>
    <t>Guinea-Bissau</t>
  </si>
  <si>
    <t>Guyana</t>
  </si>
  <si>
    <t>Haiti</t>
  </si>
  <si>
    <t>Honduras</t>
  </si>
  <si>
    <t>Hong Kong</t>
  </si>
  <si>
    <t>Hungary</t>
  </si>
  <si>
    <t>India</t>
  </si>
  <si>
    <t>Indonesia</t>
  </si>
  <si>
    <t>Iran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</si>
  <si>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</si>
  <si>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</si>
  <si>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</si>
  <si>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</si>
  <si>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</si>
  <si>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</si>
  <si>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</si>
  <si>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</si>
  <si>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</t>
  </si>
  <si>
    <t>Kuwait</t>
  </si>
  <si>
    <t>Kyrgyz Rep.</t>
  </si>
  <si>
    <t>Lao</t>
  </si>
  <si>
    <t>Latvia</t>
  </si>
  <si>
    <t>Lebanon</t>
  </si>
  <si>
    <t>Lithuania</t>
  </si>
  <si>
    <t>Luxemburg</t>
  </si>
  <si>
    <t>Macedonia</t>
  </si>
  <si>
    <t>Malawi</t>
  </si>
  <si>
    <t>Malaysia</t>
  </si>
  <si>
    <t>Mauritius</t>
  </si>
  <si>
    <t>Mexico</t>
  </si>
  <si>
    <t>Moldova</t>
  </si>
  <si>
    <t>Mongolia</t>
  </si>
  <si>
    <t>Moroco</t>
  </si>
  <si>
    <t>Mozambique</t>
  </si>
  <si>
    <t>Netherland Antilles</t>
  </si>
  <si>
    <t>Netherlands</t>
  </si>
  <si>
    <t>New Zealand</t>
  </si>
  <si>
    <t>Nicaragua</t>
  </si>
  <si>
    <t>Niger</t>
  </si>
  <si>
    <t>Nigeria</t>
  </si>
  <si>
    <t>Norway</t>
  </si>
  <si>
    <t>Pakistan</t>
  </si>
  <si>
    <t>Panama</t>
  </si>
  <si>
    <t>Paraguay</t>
  </si>
  <si>
    <t>Peru</t>
  </si>
  <si>
    <t>Philippines</t>
  </si>
  <si>
    <t>PNG</t>
  </si>
  <si>
    <t>Poland</t>
  </si>
  <si>
    <t>Portugal</t>
  </si>
  <si>
    <t>Romania</t>
  </si>
  <si>
    <t>Russia</t>
  </si>
  <si>
    <t>Sao Tome</t>
  </si>
  <si>
    <t>Saudi Arabia</t>
  </si>
  <si>
    <t>Senegal</t>
  </si>
  <si>
    <t>Sierra Leone</t>
  </si>
  <si>
    <t>Singapore</t>
  </si>
  <si>
    <t>Slovak Rep.</t>
  </si>
  <si>
    <t>Slovenia</t>
  </si>
  <si>
    <t>Solomon Isl.</t>
  </si>
  <si>
    <t>South Africa</t>
  </si>
  <si>
    <t>Spain</t>
  </si>
  <si>
    <t>Sri Lanka</t>
  </si>
  <si>
    <t>St. Kitts</t>
  </si>
  <si>
    <t>Sudan</t>
  </si>
  <si>
    <t>Sweden</t>
  </si>
  <si>
    <t>Switzerland</t>
  </si>
  <si>
    <t>Taiwan</t>
  </si>
  <si>
    <t>Tajikistan</t>
  </si>
  <si>
    <t>Tanzania</t>
  </si>
  <si>
    <t>Thailand</t>
  </si>
  <si>
    <t>Trinidad-Tobago</t>
  </si>
  <si>
    <t>Tunisia</t>
  </si>
  <si>
    <t>Turkey</t>
  </si>
  <si>
    <t>Turkmenistan</t>
  </si>
  <si>
    <t>UAE</t>
  </si>
  <si>
    <t>Uganda</t>
  </si>
  <si>
    <t>UK</t>
  </si>
  <si>
    <t>Ukraine</t>
  </si>
  <si>
    <t>Uruguay</t>
  </si>
  <si>
    <t>USA</t>
  </si>
  <si>
    <t>Uzbekistan</t>
  </si>
  <si>
    <t>Venezuela</t>
  </si>
  <si>
    <t>Vietnam</t>
  </si>
  <si>
    <t>Yemen</t>
  </si>
  <si>
    <t>Yugoslavia</t>
  </si>
  <si>
    <t xml:space="preserve">Zambia </t>
  </si>
  <si>
    <t>Zimbabwe</t>
  </si>
  <si>
    <t>W</t>
  </si>
  <si>
    <t>M</t>
  </si>
  <si>
    <t>NGDP_R</t>
  </si>
  <si>
    <t>14...ZF...</t>
  </si>
  <si>
    <t>34...ZF...</t>
  </si>
  <si>
    <t>FMB</t>
  </si>
  <si>
    <t>FCD</t>
  </si>
  <si>
    <t>NCP_R</t>
  </si>
  <si>
    <t>NECONTETCKN</t>
  </si>
  <si>
    <t>PCPIE</t>
  </si>
  <si>
    <t>PCPI</t>
  </si>
  <si>
    <t>FPCPITOTLZG</t>
  </si>
  <si>
    <t>64...ZF...</t>
  </si>
  <si>
    <t>..ME.LM...</t>
  </si>
  <si>
    <t>ENDA</t>
  </si>
  <si>
    <t>NGDP</t>
  </si>
  <si>
    <t>WEO</t>
  </si>
  <si>
    <t>IFTS</t>
  </si>
  <si>
    <t>u:\ken\$data2.bnk, Type = LAREMOS</t>
  </si>
  <si>
    <t>WDI</t>
  </si>
  <si>
    <t>RETS</t>
  </si>
  <si>
    <t>High</t>
  </si>
  <si>
    <t>Sorted</t>
  </si>
  <si>
    <t>L</t>
  </si>
  <si>
    <t>Units</t>
  </si>
  <si>
    <t>Index Number</t>
  </si>
  <si>
    <t>Scale</t>
  </si>
  <si>
    <t>None</t>
  </si>
  <si>
    <t>Country</t>
  </si>
  <si>
    <t>Database</t>
  </si>
  <si>
    <t>Series_Code</t>
  </si>
  <si>
    <t>Descriptor</t>
  </si>
  <si>
    <t>1974A1</t>
  </si>
  <si>
    <t>n.a.</t>
  </si>
  <si>
    <t>1975A1</t>
  </si>
  <si>
    <t>1976A1</t>
  </si>
  <si>
    <t>1977A1</t>
  </si>
  <si>
    <t>1978A1</t>
  </si>
  <si>
    <t>1979A1</t>
  </si>
  <si>
    <t>1980A1</t>
  </si>
  <si>
    <t>1981A1</t>
  </si>
  <si>
    <t>1982A1</t>
  </si>
  <si>
    <t>1983A1</t>
  </si>
  <si>
    <t>1984A1</t>
  </si>
  <si>
    <t>1985A1</t>
  </si>
  <si>
    <t>1986A1</t>
  </si>
  <si>
    <t>1987A1</t>
  </si>
  <si>
    <t>1988A1</t>
  </si>
  <si>
    <t>1989A1</t>
  </si>
  <si>
    <t>1990A1</t>
  </si>
  <si>
    <t>1991A1</t>
  </si>
  <si>
    <t>1992A1</t>
  </si>
  <si>
    <t>1993A1</t>
  </si>
  <si>
    <t>1994A1</t>
  </si>
  <si>
    <t>1995A1</t>
  </si>
  <si>
    <t>1996A1</t>
  </si>
  <si>
    <t>1997A1</t>
  </si>
  <si>
    <t>1998A1</t>
  </si>
  <si>
    <t>1999A1</t>
  </si>
  <si>
    <t>2000A1</t>
  </si>
  <si>
    <t>2001A1</t>
  </si>
  <si>
    <t>2002A1</t>
  </si>
  <si>
    <t>Average</t>
  </si>
  <si>
    <t>Std. Dev.</t>
  </si>
  <si>
    <t>n</t>
  </si>
  <si>
    <t>High Dollarization</t>
  </si>
  <si>
    <t>Query1</t>
  </si>
  <si>
    <t>Driver</t>
  </si>
  <si>
    <t>AREMLG32</t>
  </si>
  <si>
    <t>OutputType</t>
  </si>
  <si>
    <t>Excel</t>
  </si>
  <si>
    <t>ResultSet</t>
  </si>
  <si>
    <t>From</t>
  </si>
  <si>
    <t>Where</t>
  </si>
  <si>
    <t>Select</t>
  </si>
  <si>
    <t>ColumnLocations</t>
  </si>
  <si>
    <t>A</t>
  </si>
  <si>
    <t>StartRow</t>
  </si>
  <si>
    <t>2</t>
  </si>
  <si>
    <t>CancelDialog</t>
  </si>
  <si>
    <t>*</t>
  </si>
  <si>
    <t>EWS_MAG</t>
  </si>
  <si>
    <t>CAPTION</t>
  </si>
  <si>
    <t>DATA</t>
  </si>
  <si>
    <t>B</t>
  </si>
  <si>
    <t>F</t>
  </si>
  <si>
    <t>G</t>
  </si>
  <si>
    <t>Decodefile</t>
  </si>
  <si>
    <t>\\IMF1S\VOL1\UTIL\EDSS\UNITS.LST</t>
  </si>
  <si>
    <t>\\IMF1S\VOL1\UTIL\EDSS\SCALE.LST</t>
  </si>
  <si>
    <t>Consumer price index</t>
  </si>
  <si>
    <t>CONSUMER PRICES</t>
  </si>
  <si>
    <t>CPI</t>
  </si>
  <si>
    <t>Bahrain, Kingdom of</t>
  </si>
  <si>
    <t>CPI BAHRAIN NATIONALS ALL INC</t>
  </si>
  <si>
    <t xml:space="preserve">Bolivia             </t>
  </si>
  <si>
    <t xml:space="preserve">Brazil              </t>
  </si>
  <si>
    <t>NATIONAL CPI</t>
  </si>
  <si>
    <t xml:space="preserve">Bulgaria            </t>
  </si>
  <si>
    <t>CONSUMER PRICE INDEX 1995=100</t>
  </si>
  <si>
    <t xml:space="preserve">Cameroon            </t>
  </si>
  <si>
    <t>CPI:SANTIAGO-ALL INC</t>
  </si>
  <si>
    <t>CPI LOW &amp; MIDDLE INCOME URBAN</t>
  </si>
  <si>
    <t xml:space="preserve">Costa Rica          </t>
  </si>
  <si>
    <t>CPI:SAN JOSE-LOW&amp;MEDIUM INC</t>
  </si>
  <si>
    <t xml:space="preserve">Côte d'Ivoire       </t>
  </si>
  <si>
    <t>CPI:ABIDJAN:ALL ITEMS,AFR.FAM</t>
  </si>
  <si>
    <t>Dominican Republic</t>
  </si>
  <si>
    <t>CPI NATIONAL</t>
  </si>
  <si>
    <t xml:space="preserve">Egypt               </t>
  </si>
  <si>
    <t>CPI TOTAL URBAN POPULATION</t>
  </si>
  <si>
    <t xml:space="preserve">El Salvador         </t>
  </si>
  <si>
    <t>CPI:LOW &amp; MIDDLE INCOME URBAN</t>
  </si>
  <si>
    <t xml:space="preserve">Fiji                </t>
  </si>
  <si>
    <t xml:space="preserve">Guatemala           </t>
  </si>
  <si>
    <t>CPI:22 DEPT CAPS-LOW&amp;MID INC</t>
  </si>
  <si>
    <t>Inflation</t>
  </si>
  <si>
    <t>Corr</t>
  </si>
  <si>
    <t>T - stat</t>
  </si>
  <si>
    <t>Std Dev</t>
  </si>
  <si>
    <t xml:space="preserve">Honduras            </t>
  </si>
  <si>
    <t>CONSUMER PRICE INDEX: NATIONA</t>
  </si>
  <si>
    <t xml:space="preserve">Indonesia           </t>
  </si>
  <si>
    <t>CPI:17 CAPITAL CITIES</t>
  </si>
  <si>
    <t xml:space="preserve">Israel              </t>
  </si>
  <si>
    <t>CPI URBAN FAMILIES</t>
  </si>
  <si>
    <t>CPI:EAST BANK-LOW&amp;MIDDLE INC</t>
  </si>
  <si>
    <t xml:space="preserve">Nigeria             </t>
  </si>
  <si>
    <t xml:space="preserve">Peru                </t>
  </si>
  <si>
    <t>CPI:LIMA-ALL INC</t>
  </si>
  <si>
    <t>CPI:ALL INC H'HLDS-459 ITEMS</t>
  </si>
  <si>
    <t xml:space="preserve">Turkey              </t>
  </si>
  <si>
    <t>CPI:ALL COUNTRY</t>
  </si>
  <si>
    <t>CPI:MONTEVIDEO-EMPLOYEES</t>
  </si>
  <si>
    <t>China,P.R.:Hong Kong</t>
  </si>
  <si>
    <t xml:space="preserve">Hungary             </t>
  </si>
  <si>
    <t xml:space="preserve">Kenya               </t>
  </si>
  <si>
    <t xml:space="preserve">Korea               </t>
  </si>
  <si>
    <t>CPI ALL CITIES</t>
  </si>
  <si>
    <t>CPI:ALL CTRY-FAM.OF 2 OR MORE</t>
  </si>
  <si>
    <t xml:space="preserve">Malaysia            </t>
  </si>
  <si>
    <t>CPI PENINSULAR MALAYSIA</t>
  </si>
  <si>
    <t>CPI MAIN ISLAND L.T. 6000RUP.</t>
  </si>
  <si>
    <t>CPI:ALL COUNTRY COMM.&amp;SERVICE</t>
  </si>
  <si>
    <t>Netherlands Antilles</t>
  </si>
  <si>
    <t>CPI:CURACAO</t>
  </si>
  <si>
    <t xml:space="preserve">Niger               </t>
  </si>
  <si>
    <t>CPI:12MAJOR CITIES ALL INC.</t>
  </si>
  <si>
    <t xml:space="preserve">Papua New Guinea    </t>
  </si>
  <si>
    <t>CPI SIX TOWNS</t>
  </si>
  <si>
    <t xml:space="preserve">Romania             </t>
  </si>
  <si>
    <t>CPI OCTOBER 1995=100</t>
  </si>
  <si>
    <t xml:space="preserve">Singapore           </t>
  </si>
  <si>
    <t xml:space="preserve">St. Kitts and Nevis </t>
  </si>
  <si>
    <t>Taiwan Prov.of China</t>
  </si>
  <si>
    <t>CPI: MAJOR CITIES</t>
  </si>
  <si>
    <t xml:space="preserve">Thailand            </t>
  </si>
  <si>
    <t>CPI: URBAN</t>
  </si>
  <si>
    <t xml:space="preserve">Uganda              </t>
  </si>
  <si>
    <t>CPI:MIDDLE INCOME</t>
  </si>
  <si>
    <t>Venezuela, Rep. Bol.</t>
  </si>
  <si>
    <t>CPI ALL INCOME GROUPS CARACAS</t>
  </si>
  <si>
    <t>National Currency</t>
  </si>
  <si>
    <t>Billions</t>
  </si>
  <si>
    <t>Gross domestic product, constant prices</t>
  </si>
  <si>
    <t>Growth</t>
  </si>
  <si>
    <t>Millions</t>
  </si>
  <si>
    <t>RESERVE MONEY</t>
  </si>
  <si>
    <t>US Dollars</t>
  </si>
  <si>
    <t>Trillions</t>
  </si>
  <si>
    <t>United Arab Emirates</t>
  </si>
  <si>
    <t>Seignorage</t>
  </si>
  <si>
    <t>Gross domestic product, current prices</t>
  </si>
  <si>
    <t>MB</t>
  </si>
  <si>
    <t>National Currency per US Dollar</t>
  </si>
  <si>
    <t>Exchange rate, national currency per U.S. Dollar</t>
  </si>
  <si>
    <t>dlog ENDA</t>
  </si>
  <si>
    <t>log Inflation</t>
  </si>
  <si>
    <t>Corr.</t>
  </si>
  <si>
    <t>T-Stat</t>
  </si>
  <si>
    <t>dlog MB</t>
  </si>
  <si>
    <t>MONEY (M1)</t>
  </si>
  <si>
    <t>MONEY</t>
  </si>
  <si>
    <t>BM</t>
  </si>
  <si>
    <t/>
  </si>
  <si>
    <t>dlog M1</t>
  </si>
  <si>
    <t>M1</t>
  </si>
  <si>
    <t>dlog BM</t>
  </si>
  <si>
    <t>m2</t>
  </si>
  <si>
    <t>log Growth</t>
  </si>
  <si>
    <t>C</t>
  </si>
  <si>
    <t>Private consumption expenditure, constant prices</t>
  </si>
  <si>
    <t>log Growth C</t>
  </si>
  <si>
    <t>99B..ZF...</t>
  </si>
  <si>
    <t>FCD component of MB</t>
  </si>
  <si>
    <t>14CF.ZF...</t>
  </si>
  <si>
    <t>35...ZF...</t>
  </si>
  <si>
    <t>Money</t>
  </si>
  <si>
    <t>Quasi</t>
  </si>
  <si>
    <t>Guatemala</t>
  </si>
  <si>
    <t>VMB Volatilty 75-01</t>
  </si>
  <si>
    <t>VM1 Volatilty 75-01</t>
  </si>
  <si>
    <t>VBM Volatilty 75-01</t>
  </si>
  <si>
    <t>VM2 Volatilty 75-01</t>
  </si>
  <si>
    <t>80-01</t>
  </si>
  <si>
    <t>VMB Volatilty 80-01</t>
  </si>
  <si>
    <t>VM1 Volatilty 80-01</t>
  </si>
  <si>
    <t>VMB Volatilty 96-01</t>
  </si>
  <si>
    <t>VM1 Volatilty 96-01</t>
  </si>
  <si>
    <t>VBM Volatilty 96-01</t>
  </si>
  <si>
    <t>VM2 Volatilty 96-01</t>
  </si>
  <si>
    <t>u:\ken\index.bnk, Type = LAREMOS</t>
  </si>
  <si>
    <t>U:\KEN\INDEX.BNK</t>
  </si>
  <si>
    <t>x</t>
  </si>
  <si>
    <t>D_Y</t>
  </si>
  <si>
    <t>F_TD</t>
  </si>
  <si>
    <t>FCD_M</t>
  </si>
  <si>
    <t>$3</t>
  </si>
  <si>
    <t>$</t>
  </si>
  <si>
    <t>0</t>
  </si>
  <si>
    <t>80-'01</t>
  </si>
  <si>
    <t>96-'01</t>
  </si>
  <si>
    <t>96-01</t>
  </si>
  <si>
    <t>temp</t>
  </si>
  <si>
    <t>#over 40%</t>
  </si>
  <si>
    <t>prob over 40%</t>
  </si>
  <si>
    <t>Peak Year</t>
  </si>
  <si>
    <t>40% Inflation Probability</t>
  </si>
  <si>
    <t>t hat = Rho*sqrt((df/(1-(Rho)^2))</t>
  </si>
  <si>
    <t>Tstat</t>
  </si>
  <si>
    <t>Regressing Variables in Figure 3</t>
  </si>
  <si>
    <t>Regressing Variables in Figure 3b</t>
  </si>
  <si>
    <t>Slope</t>
  </si>
  <si>
    <t>Intercept</t>
  </si>
  <si>
    <t>Lao People's Dem.Rep</t>
  </si>
  <si>
    <t>Zambia</t>
  </si>
  <si>
    <t>Bosnia &amp; Herzegovina</t>
  </si>
  <si>
    <t>Congo, Dem. Rep. of</t>
  </si>
  <si>
    <t>Yemen, Republic of</t>
  </si>
  <si>
    <t>Kyrgyz Republic</t>
  </si>
  <si>
    <t>Côte d'Ivoire</t>
  </si>
  <si>
    <t>Papua New Guinea</t>
  </si>
  <si>
    <t>Slovak Republic</t>
  </si>
  <si>
    <t>Czech Republic</t>
  </si>
  <si>
    <t>Solomon Islands</t>
  </si>
  <si>
    <t>China,P.R.: Mainland</t>
  </si>
  <si>
    <t>Oman</t>
  </si>
  <si>
    <t>VH</t>
  </si>
  <si>
    <t>H</t>
  </si>
  <si>
    <t>Very High</t>
  </si>
  <si>
    <t>Moderate</t>
  </si>
  <si>
    <t>Low</t>
  </si>
  <si>
    <t>Guinea Bissau</t>
  </si>
  <si>
    <t>São Tomé</t>
  </si>
  <si>
    <t>Bahrain</t>
  </si>
  <si>
    <t xml:space="preserve">Angola              </t>
  </si>
  <si>
    <t>CONSUMER PRICE INDEX</t>
  </si>
  <si>
    <t xml:space="preserve">Cambodia            </t>
  </si>
  <si>
    <t>C P I</t>
  </si>
  <si>
    <t xml:space="preserve">Mozambique          </t>
  </si>
  <si>
    <t xml:space="preserve">Nicaragua           </t>
  </si>
  <si>
    <t>CPI ALL INCOME GRP.(MANAGUA)</t>
  </si>
  <si>
    <t xml:space="preserve">Paraguay            </t>
  </si>
  <si>
    <t>CPI:GT ASUNCION-WORKERS'H'HLD</t>
  </si>
  <si>
    <t>CPI KINSHASA ALL INCOME</t>
  </si>
  <si>
    <t xml:space="preserve">Croatia             </t>
  </si>
  <si>
    <t xml:space="preserve">Estonia             </t>
  </si>
  <si>
    <t>CPI:</t>
  </si>
  <si>
    <t xml:space="preserve">Ghana               </t>
  </si>
  <si>
    <t xml:space="preserve">Jamaica             </t>
  </si>
  <si>
    <t>CPI LOWER&amp;MIDDLE INCOME</t>
  </si>
  <si>
    <t xml:space="preserve">Kyrgyz Republic     </t>
  </si>
  <si>
    <t xml:space="preserve">Lebanon             </t>
  </si>
  <si>
    <t xml:space="preserve">Malawi              </t>
  </si>
  <si>
    <t>CPI:COMPOSITE 1995=100</t>
  </si>
  <si>
    <t xml:space="preserve">Moldova             </t>
  </si>
  <si>
    <t xml:space="preserve">Mongolia            </t>
  </si>
  <si>
    <t xml:space="preserve">Sierra Leone        </t>
  </si>
  <si>
    <t>CPI:FREETOWN,LOW INC.AFR.FAM.</t>
  </si>
  <si>
    <t xml:space="preserve">Tanzania            </t>
  </si>
  <si>
    <t>CPI:URBAN AREAS-ALL FAMILIES</t>
  </si>
  <si>
    <t>CONSUMER PRICES 1995=100</t>
  </si>
  <si>
    <t xml:space="preserve">Albania             </t>
  </si>
  <si>
    <t>CPI, ALL ITEMS</t>
  </si>
  <si>
    <t xml:space="preserve">Azerbaijan          </t>
  </si>
  <si>
    <t>CPI (UNPUBLISHED)</t>
  </si>
  <si>
    <t xml:space="preserve">Georgia             </t>
  </si>
  <si>
    <t xml:space="preserve">Haiti               </t>
  </si>
  <si>
    <t>CPI:NATIONAL,LOWER INCOME</t>
  </si>
  <si>
    <t xml:space="preserve">Kazakhstan          </t>
  </si>
  <si>
    <t xml:space="preserve">Latvia              </t>
  </si>
  <si>
    <t xml:space="preserve">Lithuania           </t>
  </si>
  <si>
    <t xml:space="preserve">Macedonia, FYR      </t>
  </si>
  <si>
    <t xml:space="preserve">Poland              </t>
  </si>
  <si>
    <t>CPI:10 CITIES,ALL INC.LEVELS</t>
  </si>
  <si>
    <t xml:space="preserve">Slovak Republic     </t>
  </si>
  <si>
    <t xml:space="preserve">Solomon Islands     </t>
  </si>
  <si>
    <t>CPI HONIARA</t>
  </si>
  <si>
    <t xml:space="preserve">Trinidad and Tobago </t>
  </si>
  <si>
    <t>CPI:LOW&amp;MIDDLE INC FAMILIES</t>
  </si>
  <si>
    <t xml:space="preserve">Oman                </t>
  </si>
  <si>
    <t xml:space="preserve">South Africa        </t>
  </si>
  <si>
    <t>CPI 12 URBAN AREAS,ALL INC GR</t>
  </si>
  <si>
    <t xml:space="preserve">Guinea  </t>
  </si>
  <si>
    <t>Tajkistan</t>
  </si>
  <si>
    <t xml:space="preserve">Guinea-Bissau       </t>
  </si>
  <si>
    <t>CONSUMER PRICE INDEX:1990=100</t>
  </si>
  <si>
    <t>CPI, COMPOSITE</t>
  </si>
  <si>
    <t>Very High Dollarization</t>
  </si>
  <si>
    <t>1996-2001</t>
  </si>
  <si>
    <t>Moderate Dollarization</t>
  </si>
  <si>
    <t>Low Dollarization</t>
  </si>
  <si>
    <t>NYGDPMKTPKD</t>
  </si>
  <si>
    <t>GDP for Bosnia</t>
  </si>
  <si>
    <t>14...ZB...</t>
  </si>
  <si>
    <t>MBTS</t>
  </si>
  <si>
    <t>Base Money for Neth Ant</t>
  </si>
  <si>
    <t>NYGDPMKTPCN</t>
  </si>
  <si>
    <t>GDP - Nominal for Bosnia</t>
  </si>
  <si>
    <t xml:space="preserve"> GDP (constant 1995 US$) \ Bosnia and Herzegovina </t>
  </si>
  <si>
    <t xml:space="preserve">São Tomé &amp; Príncipe </t>
  </si>
  <si>
    <t xml:space="preserve">Guinea              </t>
  </si>
  <si>
    <t>RESERVE MONEY (M0)</t>
  </si>
  <si>
    <t>Reserve money</t>
  </si>
  <si>
    <t xml:space="preserve">Turkmenistan        </t>
  </si>
  <si>
    <t>Reserve Money</t>
  </si>
  <si>
    <t>VMB</t>
  </si>
  <si>
    <t xml:space="preserve"> GDP (current LCU) \ Bosnia and Herzegovina </t>
  </si>
  <si>
    <t>Percent Change in Base</t>
  </si>
  <si>
    <t>Money Velocity 1996-2001</t>
  </si>
  <si>
    <t>Percent Change in M1</t>
  </si>
  <si>
    <t>Velocity 1996-2001</t>
  </si>
  <si>
    <t>Percent Change in Velocity of</t>
  </si>
  <si>
    <t>BM incl. FCDs 1996-2001</t>
  </si>
  <si>
    <t>BM w/o FCDs 1996-2001</t>
  </si>
  <si>
    <t>Frequency=A,SeriesName in (X614FCD_M,X213FCD_M,X218FCD_M,X918FCD_M,X522FCD_M,X248FCD_M,X654FCD_M,X544FCD_M,X688FCD_M,X278FCD_M,X288FCD_M,X293FCD_M,X716FCD_M,X298FCD_M,X419FCD_M,X963FCD_M,X636FCD_M,X238FCD_M,X662FCD_M,X960FCD_M,X939FCD_M,X652FCD_M,X656FCD</t>
  </si>
  <si>
    <t>_M,X268FCD_M,X536FCD_M,X343FCD_M,X439FCD_M,X917FCD_M,X446FCD_M,X676FCD_M,X921FCD_M,X948FCD_M,X564FCD_M,X566FCD_M,X922FCD_M,X724FCD_M,X923FCD_M,X738FCD_M,X578FCD_M,X186FCD_M,X925FCD_M,X582FCD_M,X474FCD_M,X754FCD_M,X914FCD_M,X911FCD_M,X912FCD_M,X913FCD_M,X</t>
  </si>
  <si>
    <t>CD_M,X369FCD_M,X466FCD_M,X746FCD_M,X926FCD_M,X927FCD_M,X299FCD_M,X924FCD_M,X819FCD_M,X542FCD_M,X443FCD_M,X353FCD_M,X449FCD_M,X576FCD_M,X961FCD_M,X199FCD_M,X528FCD_M),Period In (1974A1,1975A1,1976A1,1977A1,1978A1,1979A1,1980A1,1981A1,1982A1,1983A1,1984A1,</t>
  </si>
  <si>
    <t>1985A1,1986A1,1987A1,1988A1,1989A1,1990A1,1991A1,1992A1,1993A1,1994A1,1995A1,1996A1,1997A1,1998A1,1999A1,2000A1,2001A1,2002A1)</t>
  </si>
  <si>
    <t>223FCD_M,X228FCD_M,X532FCD_M,X233FCD_M,X935FCD_M,X469FCD_M,X253FCD_M,X915FCD_M,X258FCD_M,X263FCD_M,X944FCD_M,X436FCD_M,X916FCD_M,X941FCD_M,X946FCD_M,X962FCD_M,X548FCD_M,X684FCD_M,X273FCD_M,X853FCD_M,X964FCD_M,X968FCD_M,X456FCD_M,X936FCD_M,X813FCD_M,X361F</t>
  </si>
  <si>
    <t>Lagged</t>
  </si>
  <si>
    <t>Group</t>
  </si>
  <si>
    <t>Corr(Inflation, e local/USD) - '96-'01</t>
  </si>
  <si>
    <t>Corr(Inflation, M1 Growth) - '96-'01</t>
  </si>
  <si>
    <t>Corr(Inflation, Growth - Money+Quasi, incl. FCDs) - '96-'01</t>
  </si>
  <si>
    <t>Corr(Inflation, Growth - Money+Quasi, w/o FCDs) '96-'01</t>
  </si>
  <si>
    <t>Corr(Real GDP Growth, Base Money Growth)   '96-'01</t>
  </si>
  <si>
    <t>Corr(Inflation, Base Money Growth) - '96-'01</t>
  </si>
  <si>
    <t>Corr(Real GDP Growth, M1 Growth)   '96-'01</t>
  </si>
  <si>
    <t>Corr(Real Consumption Growth, Base Money Growth)   '96-'01</t>
  </si>
  <si>
    <t>Corr(Real Consuption Growth, M1 Growth)       '96-'01</t>
  </si>
  <si>
    <t>Corr(Real GDP Growth, Growth - Money+Quasi, w/o FCDs) '96-'01</t>
  </si>
  <si>
    <t>Corr(Real GDP Growth, Growth - Money+Quasi, incl. FCDs) '96-'01</t>
  </si>
  <si>
    <t>Corr(Real Consumption Growth, Growth - Money+Quasi, w/o FCDs) '96-'01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</si>
  <si>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</si>
  <si>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</si>
  <si>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</si>
  <si>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</si>
  <si>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t>12.5 The persistence of dollarization</t>
  </si>
  <si>
    <t xml:space="preserve"> </t>
  </si>
  <si>
    <t>page 192</t>
  </si>
  <si>
    <r>
      <t xml:space="preserve">Sources: </t>
    </r>
    <r>
      <rPr>
        <sz val="10"/>
        <rFont val="Times New Roman"/>
        <family val="1"/>
      </rPr>
      <t>Reinhart, Rogoff, and Savastano (2003b)</t>
    </r>
  </si>
  <si>
    <t>Notes:  The bottom panel shows that current levels of dollarization are related toa country's history of</t>
  </si>
  <si>
    <t>high inflation.  Unconditional probability computed with monthly data on inflation for the period 1958-2000.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</si>
</sst>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000"/>
    <numFmt numFmtId="167" formatCode="0.0%"/>
    <numFmt numFmtId="174" formatCode="0.00000000"/>
  </numFmts>
  <fonts count="24" x14ac:knownFonts="1">
    <font>
      <sz val="10"/>
      <name val="Times New Roman"/>
    </font>
    <font>
      <sz val="10"/>
      <name val="Times New Roman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Times New Roman"/>
      <family val="1"/>
    </font>
    <font>
      <sz val="7"/>
      <name val="Times New Roman"/>
      <family val="1"/>
    </font>
    <font>
      <sz val="7.5"/>
      <name val="Times New Roman"/>
      <family val="1"/>
    </font>
    <font>
      <sz val="7.5"/>
      <name val="Times New Roman"/>
      <family val="1"/>
    </font>
    <font>
      <b/>
      <sz val="7.5"/>
      <name val="Times New Roman"/>
      <family val="1"/>
    </font>
    <font>
      <b/>
      <sz val="7"/>
      <name val="Times New Roman"/>
      <family val="1"/>
    </font>
    <font>
      <b/>
      <sz val="10"/>
      <color indexed="10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i/>
      <sz val="12"/>
      <name val="Times New Roman"/>
      <family val="1"/>
    </font>
    <font>
      <sz val="10"/>
      <name val="Verdana"/>
      <family val="2"/>
    </font>
    <font>
      <i/>
      <sz val="10"/>
      <name val="Times New Roman"/>
      <family val="1"/>
    </font>
    <font>
      <sz val="12"/>
      <color rgb="FF333333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indexed="55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2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2" fontId="0" fillId="0" borderId="0" xfId="0" applyNumberFormat="1"/>
    <xf numFmtId="4" fontId="1" fillId="0" borderId="0" xfId="0" applyNumberFormat="1" applyFon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left"/>
    </xf>
    <xf numFmtId="164" fontId="2" fillId="0" borderId="0" xfId="0" applyNumberFormat="1" applyFont="1"/>
    <xf numFmtId="2" fontId="2" fillId="0" borderId="0" xfId="0" applyNumberFormat="1" applyFont="1"/>
    <xf numFmtId="2" fontId="1" fillId="0" borderId="0" xfId="0" applyNumberFormat="1" applyFont="1"/>
    <xf numFmtId="2" fontId="2" fillId="0" borderId="0" xfId="0" applyNumberFormat="1" applyFont="1" applyAlignment="1">
      <alignment horizontal="center"/>
    </xf>
    <xf numFmtId="0" fontId="7" fillId="2" borderId="1" xfId="0" applyFont="1" applyFill="1" applyBorder="1"/>
    <xf numFmtId="0" fontId="8" fillId="0" borderId="0" xfId="0" applyFont="1"/>
    <xf numFmtId="2" fontId="8" fillId="0" borderId="0" xfId="0" applyNumberFormat="1" applyFont="1"/>
    <xf numFmtId="0" fontId="9" fillId="0" borderId="0" xfId="0" applyFont="1"/>
    <xf numFmtId="0" fontId="10" fillId="0" borderId="0" xfId="0" applyFont="1"/>
    <xf numFmtId="165" fontId="8" fillId="0" borderId="0" xfId="0" applyNumberFormat="1" applyFont="1"/>
    <xf numFmtId="1" fontId="7" fillId="0" borderId="1" xfId="0" applyNumberFormat="1" applyFont="1" applyBorder="1" applyAlignment="1">
      <alignment horizontal="center"/>
    </xf>
    <xf numFmtId="167" fontId="7" fillId="0" borderId="1" xfId="2" applyNumberFormat="1" applyFont="1" applyBorder="1" applyAlignment="1">
      <alignment horizontal="center"/>
    </xf>
    <xf numFmtId="167" fontId="7" fillId="3" borderId="1" xfId="2" applyNumberFormat="1" applyFont="1" applyFill="1" applyBorder="1" applyAlignment="1">
      <alignment horizontal="center"/>
    </xf>
    <xf numFmtId="0" fontId="11" fillId="2" borderId="2" xfId="0" applyFont="1" applyFill="1" applyBorder="1"/>
    <xf numFmtId="167" fontId="11" fillId="0" borderId="1" xfId="2" applyNumberFormat="1" applyFont="1" applyBorder="1" applyAlignment="1">
      <alignment horizontal="center"/>
    </xf>
    <xf numFmtId="167" fontId="11" fillId="3" borderId="1" xfId="2" applyNumberFormat="1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0" fontId="12" fillId="0" borderId="0" xfId="0" applyFont="1"/>
    <xf numFmtId="2" fontId="12" fillId="0" borderId="0" xfId="0" applyNumberFormat="1" applyFont="1"/>
    <xf numFmtId="9" fontId="10" fillId="0" borderId="0" xfId="2" applyFont="1"/>
    <xf numFmtId="2" fontId="10" fillId="0" borderId="0" xfId="0" applyNumberFormat="1" applyFont="1"/>
    <xf numFmtId="9" fontId="9" fillId="0" borderId="0" xfId="2" applyFont="1"/>
    <xf numFmtId="2" fontId="9" fillId="0" borderId="0" xfId="0" applyNumberFormat="1" applyFont="1"/>
    <xf numFmtId="0" fontId="11" fillId="0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2" fontId="0" fillId="0" borderId="0" xfId="0" quotePrefix="1" applyNumberFormat="1" applyAlignment="1">
      <alignment horizontal="right"/>
    </xf>
    <xf numFmtId="2" fontId="2" fillId="0" borderId="0" xfId="0" quotePrefix="1" applyNumberFormat="1" applyFont="1" applyAlignment="1">
      <alignment horizontal="right"/>
    </xf>
    <xf numFmtId="0" fontId="9" fillId="0" borderId="0" xfId="2" applyNumberFormat="1" applyFont="1"/>
    <xf numFmtId="174" fontId="9" fillId="0" borderId="0" xfId="2" applyNumberFormat="1" applyFont="1"/>
    <xf numFmtId="2" fontId="1" fillId="0" borderId="0" xfId="0" quotePrefix="1" applyNumberFormat="1" applyFont="1" applyAlignment="1">
      <alignment horizontal="right"/>
    </xf>
    <xf numFmtId="1" fontId="0" fillId="0" borderId="0" xfId="0" applyNumberFormat="1"/>
    <xf numFmtId="1" fontId="0" fillId="0" borderId="0" xfId="0" quotePrefix="1" applyNumberFormat="1" applyAlignment="1">
      <alignment horizontal="right"/>
    </xf>
    <xf numFmtId="1" fontId="2" fillId="0" borderId="0" xfId="0" applyNumberFormat="1" applyFont="1" applyAlignment="1">
      <alignment horizontal="center"/>
    </xf>
    <xf numFmtId="1" fontId="2" fillId="0" borderId="0" xfId="0" quotePrefix="1" applyNumberFormat="1" applyFont="1" applyAlignment="1">
      <alignment horizontal="right"/>
    </xf>
    <xf numFmtId="1" fontId="2" fillId="0" borderId="0" xfId="0" applyNumberFormat="1" applyFont="1"/>
    <xf numFmtId="2" fontId="9" fillId="0" borderId="0" xfId="2" applyNumberFormat="1" applyFont="1"/>
    <xf numFmtId="0" fontId="0" fillId="0" borderId="0" xfId="0" applyBorder="1" applyAlignment="1">
      <alignment vertical="center"/>
    </xf>
    <xf numFmtId="0" fontId="0" fillId="0" borderId="0" xfId="0" quotePrefix="1"/>
    <xf numFmtId="9" fontId="10" fillId="0" borderId="0" xfId="0" applyNumberFormat="1" applyFont="1"/>
    <xf numFmtId="2" fontId="3" fillId="0" borderId="0" xfId="0" applyNumberFormat="1" applyFont="1"/>
    <xf numFmtId="0" fontId="13" fillId="0" borderId="4" xfId="0" applyFont="1" applyBorder="1"/>
    <xf numFmtId="0" fontId="13" fillId="0" borderId="5" xfId="0" applyFont="1" applyBorder="1"/>
    <xf numFmtId="0" fontId="13" fillId="0" borderId="5" xfId="0" applyFont="1" applyFill="1" applyBorder="1"/>
    <xf numFmtId="0" fontId="0" fillId="0" borderId="0" xfId="0" quotePrefix="1" applyAlignment="1">
      <alignment horizontal="right"/>
    </xf>
    <xf numFmtId="2" fontId="12" fillId="0" borderId="0" xfId="0" quotePrefix="1" applyNumberFormat="1" applyFont="1" applyAlignment="1">
      <alignment horizontal="right"/>
    </xf>
    <xf numFmtId="0" fontId="14" fillId="0" borderId="5" xfId="0" applyFont="1" applyBorder="1"/>
    <xf numFmtId="0" fontId="16" fillId="0" borderId="2" xfId="0" applyFont="1" applyFill="1" applyBorder="1" applyAlignment="1">
      <alignment horizontal="center"/>
    </xf>
    <xf numFmtId="0" fontId="16" fillId="3" borderId="2" xfId="0" applyFont="1" applyFill="1" applyBorder="1" applyAlignment="1">
      <alignment horizontal="center"/>
    </xf>
    <xf numFmtId="2" fontId="15" fillId="0" borderId="2" xfId="2" applyNumberFormat="1" applyFont="1" applyBorder="1" applyAlignment="1">
      <alignment horizontal="center" vertical="center"/>
    </xf>
    <xf numFmtId="2" fontId="15" fillId="3" borderId="2" xfId="2" applyNumberFormat="1" applyFont="1" applyFill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165" fontId="10" fillId="0" borderId="0" xfId="0" applyNumberFormat="1" applyFont="1"/>
    <xf numFmtId="0" fontId="0" fillId="6" borderId="0" xfId="0" applyFill="1" applyAlignment="1"/>
    <xf numFmtId="0" fontId="0" fillId="0" borderId="0" xfId="0" applyAlignment="1"/>
    <xf numFmtId="0" fontId="15" fillId="7" borderId="16" xfId="0" applyFont="1" applyFill="1" applyBorder="1" applyAlignment="1"/>
    <xf numFmtId="0" fontId="15" fillId="7" borderId="17" xfId="0" applyFont="1" applyFill="1" applyBorder="1" applyAlignment="1"/>
    <xf numFmtId="0" fontId="15" fillId="7" borderId="18" xfId="0" applyFont="1" applyFill="1" applyBorder="1" applyAlignment="1"/>
    <xf numFmtId="0" fontId="15" fillId="7" borderId="19" xfId="0" applyFont="1" applyFill="1" applyBorder="1" applyAlignment="1"/>
    <xf numFmtId="0" fontId="15" fillId="7" borderId="0" xfId="0" applyFont="1" applyFill="1" applyBorder="1" applyAlignment="1"/>
    <xf numFmtId="0" fontId="15" fillId="7" borderId="20" xfId="0" applyFont="1" applyFill="1" applyBorder="1" applyAlignment="1"/>
    <xf numFmtId="0" fontId="20" fillId="7" borderId="19" xfId="0" applyFont="1" applyFill="1" applyBorder="1" applyAlignment="1"/>
    <xf numFmtId="0" fontId="15" fillId="7" borderId="21" xfId="0" applyFont="1" applyFill="1" applyBorder="1" applyAlignment="1"/>
    <xf numFmtId="0" fontId="15" fillId="7" borderId="22" xfId="0" applyFont="1" applyFill="1" applyBorder="1" applyAlignment="1"/>
    <xf numFmtId="0" fontId="15" fillId="7" borderId="23" xfId="0" applyFont="1" applyFill="1" applyBorder="1" applyAlignment="1"/>
    <xf numFmtId="0" fontId="23" fillId="6" borderId="0" xfId="0" applyFont="1" applyFill="1" applyAlignment="1">
      <alignment vertical="center"/>
    </xf>
    <xf numFmtId="0" fontId="15" fillId="6" borderId="0" xfId="0" applyFont="1" applyFill="1" applyAlignment="1"/>
    <xf numFmtId="0" fontId="0" fillId="0" borderId="0" xfId="1" applyFont="1" applyAlignment="1">
      <alignment horizontal="right"/>
    </xf>
    <xf numFmtId="0" fontId="0" fillId="6" borderId="0" xfId="0" applyFill="1"/>
    <xf numFmtId="0" fontId="22" fillId="0" borderId="0" xfId="0" applyFont="1"/>
    <xf numFmtId="0" fontId="2" fillId="6" borderId="0" xfId="0" applyFont="1" applyFill="1"/>
    <xf numFmtId="0" fontId="11" fillId="4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1" fillId="2" borderId="6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0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1" fillId="5" borderId="1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vertical="center"/>
    </xf>
    <xf numFmtId="0" fontId="16" fillId="0" borderId="8" xfId="0" applyFont="1" applyFill="1" applyBorder="1" applyAlignment="1">
      <alignment vertical="center"/>
    </xf>
    <xf numFmtId="0" fontId="16" fillId="5" borderId="6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6" fillId="5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</cellXfs>
  <cellStyles count="3">
    <cellStyle name="ANCLAS,REZONES Y SUS PARTES,DE FUNDICION,DE HIERRO O DE ACERO" xfId="1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5.xml"/><Relationship Id="rId39" Type="http://schemas.openxmlformats.org/officeDocument/2006/relationships/worksheet" Target="worksheets/sheet37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2.xml"/><Relationship Id="rId42" Type="http://schemas.openxmlformats.org/officeDocument/2006/relationships/worksheet" Target="worksheets/sheet40.xml"/><Relationship Id="rId47" Type="http://schemas.openxmlformats.org/officeDocument/2006/relationships/worksheet" Target="worksheets/sheet45.xml"/><Relationship Id="rId50" Type="http://schemas.openxmlformats.org/officeDocument/2006/relationships/worksheet" Target="worksheets/sheet48.xml"/><Relationship Id="rId55" Type="http://schemas.openxmlformats.org/officeDocument/2006/relationships/worksheet" Target="worksheets/sheet53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chartsheet" Target="chart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3.xml"/><Relationship Id="rId32" Type="http://schemas.openxmlformats.org/officeDocument/2006/relationships/worksheet" Target="worksheets/sheet30.xml"/><Relationship Id="rId37" Type="http://schemas.openxmlformats.org/officeDocument/2006/relationships/worksheet" Target="worksheets/sheet35.xml"/><Relationship Id="rId40" Type="http://schemas.openxmlformats.org/officeDocument/2006/relationships/worksheet" Target="worksheets/sheet38.xml"/><Relationship Id="rId45" Type="http://schemas.openxmlformats.org/officeDocument/2006/relationships/worksheet" Target="worksheets/sheet43.xml"/><Relationship Id="rId53" Type="http://schemas.openxmlformats.org/officeDocument/2006/relationships/worksheet" Target="worksheets/sheet51.xml"/><Relationship Id="rId58" Type="http://schemas.openxmlformats.org/officeDocument/2006/relationships/worksheet" Target="worksheets/sheet56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hartsheet" Target="chartsheets/sheet1.xml"/><Relationship Id="rId28" Type="http://schemas.openxmlformats.org/officeDocument/2006/relationships/worksheet" Target="worksheets/sheet27.xml"/><Relationship Id="rId36" Type="http://schemas.openxmlformats.org/officeDocument/2006/relationships/worksheet" Target="worksheets/sheet34.xml"/><Relationship Id="rId49" Type="http://schemas.openxmlformats.org/officeDocument/2006/relationships/worksheet" Target="worksheets/sheet47.xml"/><Relationship Id="rId57" Type="http://schemas.openxmlformats.org/officeDocument/2006/relationships/worksheet" Target="worksheets/sheet55.xml"/><Relationship Id="rId61" Type="http://schemas.openxmlformats.org/officeDocument/2006/relationships/worksheet" Target="worksheets/sheet5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29.xml"/><Relationship Id="rId44" Type="http://schemas.openxmlformats.org/officeDocument/2006/relationships/worksheet" Target="worksheets/sheet42.xml"/><Relationship Id="rId52" Type="http://schemas.openxmlformats.org/officeDocument/2006/relationships/worksheet" Target="worksheets/sheet50.xml"/><Relationship Id="rId60" Type="http://schemas.openxmlformats.org/officeDocument/2006/relationships/worksheet" Target="worksheets/sheet58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6.xml"/><Relationship Id="rId30" Type="http://schemas.openxmlformats.org/officeDocument/2006/relationships/worksheet" Target="worksheets/sheet28.xml"/><Relationship Id="rId35" Type="http://schemas.openxmlformats.org/officeDocument/2006/relationships/worksheet" Target="worksheets/sheet33.xml"/><Relationship Id="rId43" Type="http://schemas.openxmlformats.org/officeDocument/2006/relationships/worksheet" Target="worksheets/sheet41.xml"/><Relationship Id="rId48" Type="http://schemas.openxmlformats.org/officeDocument/2006/relationships/worksheet" Target="worksheets/sheet46.xml"/><Relationship Id="rId56" Type="http://schemas.openxmlformats.org/officeDocument/2006/relationships/worksheet" Target="worksheets/sheet54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49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4.xml"/><Relationship Id="rId33" Type="http://schemas.openxmlformats.org/officeDocument/2006/relationships/worksheet" Target="worksheets/sheet31.xml"/><Relationship Id="rId38" Type="http://schemas.openxmlformats.org/officeDocument/2006/relationships/worksheet" Target="worksheets/sheet36.xml"/><Relationship Id="rId46" Type="http://schemas.openxmlformats.org/officeDocument/2006/relationships/worksheet" Target="worksheets/sheet44.xml"/><Relationship Id="rId59" Type="http://schemas.openxmlformats.org/officeDocument/2006/relationships/worksheet" Target="worksheets/sheet57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39.xml"/><Relationship Id="rId54" Type="http://schemas.openxmlformats.org/officeDocument/2006/relationships/worksheet" Target="worksheets/sheet52.xml"/><Relationship Id="rId6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021087680355167E-2"/>
          <c:y val="3.4257748776508973E-2"/>
          <c:w val="0.82019977802441735"/>
          <c:h val="0.8988580750407830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NGDP!$G$1:$M$1</c:f>
              <c:strCache>
                <c:ptCount val="7"/>
                <c:pt idx="0">
                  <c:v>1995A1</c:v>
                </c:pt>
                <c:pt idx="1">
                  <c:v>1996A1</c:v>
                </c:pt>
                <c:pt idx="2">
                  <c:v>1997A1</c:v>
                </c:pt>
                <c:pt idx="3">
                  <c:v>1998A1</c:v>
                </c:pt>
                <c:pt idx="4">
                  <c:v>1999A1</c:v>
                </c:pt>
                <c:pt idx="5">
                  <c:v>2000A1</c:v>
                </c:pt>
                <c:pt idx="6">
                  <c:v>2001A1</c:v>
                </c:pt>
              </c:strCache>
            </c:strRef>
          </c:cat>
          <c:val>
            <c:numRef>
              <c:f>NGDP!$G$10:$N$10</c:f>
              <c:numCache>
                <c:formatCode>0.00</c:formatCode>
                <c:ptCount val="8"/>
                <c:pt idx="0">
                  <c:v>20613.7502526475</c:v>
                </c:pt>
                <c:pt idx="1">
                  <c:v>32718.5979035077</c:v>
                </c:pt>
                <c:pt idx="2">
                  <c:v>39819.275849192898</c:v>
                </c:pt>
                <c:pt idx="3">
                  <c:v>46907.718303860303</c:v>
                </c:pt>
                <c:pt idx="4">
                  <c:v>51915.039132870297</c:v>
                </c:pt>
                <c:pt idx="5">
                  <c:v>58905.306494259399</c:v>
                </c:pt>
                <c:pt idx="6">
                  <c:v>74674.669379918094</c:v>
                </c:pt>
                <c:pt idx="7">
                  <c:v>95151.210470585502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024168"/>
        <c:axId val="415021032"/>
      </c:lineChart>
      <c:catAx>
        <c:axId val="415024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021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021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02416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18750000000002"/>
          <c:y val="0.38700564971751411"/>
          <c:w val="0.23281250000000001"/>
          <c:h val="0.124293785310734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1054384017758046E-2"/>
          <c:y val="3.4257748776508973E-2"/>
          <c:w val="0.85016648168701447"/>
          <c:h val="0.89885807504078308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Ref>
              <c:f>'MB-Adj'!$G$1:$M$1</c:f>
              <c:strCache>
                <c:ptCount val="7"/>
                <c:pt idx="0">
                  <c:v>1995A1</c:v>
                </c:pt>
                <c:pt idx="1">
                  <c:v>1996A1</c:v>
                </c:pt>
                <c:pt idx="2">
                  <c:v>1997A1</c:v>
                </c:pt>
                <c:pt idx="3">
                  <c:v>1998A1</c:v>
                </c:pt>
                <c:pt idx="4">
                  <c:v>1999A1</c:v>
                </c:pt>
                <c:pt idx="5">
                  <c:v>2000A1</c:v>
                </c:pt>
                <c:pt idx="6">
                  <c:v>2001A1</c:v>
                </c:pt>
              </c:strCache>
            </c:strRef>
          </c:cat>
          <c:val>
            <c:numRef>
              <c:f>'MB-Adj'!$G$10:$M$10</c:f>
              <c:numCache>
                <c:formatCode>General</c:formatCode>
                <c:ptCount val="7"/>
                <c:pt idx="0">
                  <c:v>1951.1</c:v>
                </c:pt>
                <c:pt idx="1">
                  <c:v>2469.4540000000002</c:v>
                </c:pt>
                <c:pt idx="2">
                  <c:v>2866.643</c:v>
                </c:pt>
                <c:pt idx="3">
                  <c:v>2760.2090000000003</c:v>
                </c:pt>
                <c:pt idx="4">
                  <c:v>3244.5320000000002</c:v>
                </c:pt>
                <c:pt idx="5">
                  <c:v>4078.7760000000003</c:v>
                </c:pt>
                <c:pt idx="6">
                  <c:v>6239.3880000000008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5020248"/>
        <c:axId val="415024952"/>
      </c:lineChart>
      <c:catAx>
        <c:axId val="415020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0249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5024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02024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718750000000002"/>
          <c:y val="0.38700564971751411"/>
          <c:w val="0.23281250000000001"/>
          <c:h val="0.124293785310734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052738336713997"/>
          <c:y val="0.13076923076923078"/>
          <c:w val="0.68559837728194728"/>
          <c:h val="0.67711352139778513"/>
        </c:manualLayout>
      </c:layout>
      <c:scatterChart>
        <c:scatterStyle val="lineMarker"/>
        <c:varyColors val="0"/>
        <c:ser>
          <c:idx val="0"/>
          <c:order val="0"/>
          <c:tx>
            <c:v>Very High Dollarization</c:v>
          </c:tx>
          <c:spPr>
            <a:ln w="28575">
              <a:noFill/>
            </a:ln>
          </c:spPr>
          <c:marker>
            <c:symbol val="triangle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Plots!$Z$2:$Z$15</c:f>
              <c:numCache>
                <c:formatCode>0.00</c:formatCode>
                <c:ptCount val="14"/>
                <c:pt idx="0">
                  <c:v>100</c:v>
                </c:pt>
                <c:pt idx="1">
                  <c:v>47.2</c:v>
                </c:pt>
                <c:pt idx="2">
                  <c:v>15.7</c:v>
                </c:pt>
                <c:pt idx="3">
                  <c:v>55</c:v>
                </c:pt>
                <c:pt idx="5">
                  <c:v>20.3</c:v>
                </c:pt>
                <c:pt idx="7">
                  <c:v>30.2</c:v>
                </c:pt>
                <c:pt idx="8">
                  <c:v>31.7</c:v>
                </c:pt>
                <c:pt idx="9">
                  <c:v>37.299999999999997</c:v>
                </c:pt>
                <c:pt idx="10">
                  <c:v>1.1000000000000001</c:v>
                </c:pt>
                <c:pt idx="11">
                  <c:v>37.700000000000003</c:v>
                </c:pt>
                <c:pt idx="13">
                  <c:v>62.4</c:v>
                </c:pt>
              </c:numCache>
            </c:numRef>
          </c:xVal>
          <c:yVal>
            <c:numRef>
              <c:f>Plots!$H$2:$H$15</c:f>
              <c:numCache>
                <c:formatCode>0</c:formatCode>
                <c:ptCount val="14"/>
                <c:pt idx="0">
                  <c:v>14</c:v>
                </c:pt>
                <c:pt idx="1">
                  <c:v>17</c:v>
                </c:pt>
                <c:pt idx="2">
                  <c:v>21</c:v>
                </c:pt>
                <c:pt idx="3">
                  <c:v>17</c:v>
                </c:pt>
                <c:pt idx="4">
                  <c:v>13</c:v>
                </c:pt>
                <c:pt idx="5">
                  <c:v>24</c:v>
                </c:pt>
                <c:pt idx="6">
                  <c:v>9</c:v>
                </c:pt>
                <c:pt idx="7">
                  <c:v>15</c:v>
                </c:pt>
                <c:pt idx="8">
                  <c:v>13</c:v>
                </c:pt>
                <c:pt idx="9">
                  <c:v>15</c:v>
                </c:pt>
                <c:pt idx="10">
                  <c:v>14</c:v>
                </c:pt>
                <c:pt idx="11">
                  <c:v>14</c:v>
                </c:pt>
                <c:pt idx="12">
                  <c:v>12</c:v>
                </c:pt>
                <c:pt idx="13">
                  <c:v>21</c:v>
                </c:pt>
              </c:numCache>
            </c:numRef>
          </c:yVal>
          <c:smooth val="0"/>
        </c:ser>
        <c:ser>
          <c:idx val="1"/>
          <c:order val="1"/>
          <c:tx>
            <c:v>High Dollarization</c:v>
          </c:tx>
          <c:spPr>
            <a:ln w="28575">
              <a:noFill/>
            </a:ln>
          </c:spPr>
          <c:marker>
            <c:symbol val="square"/>
            <c:size val="5"/>
            <c:spPr>
              <a:noFill/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Plots!$Z$16:$Z$45</c:f>
              <c:numCache>
                <c:formatCode>0.00</c:formatCode>
                <c:ptCount val="30"/>
                <c:pt idx="2">
                  <c:v>56.3</c:v>
                </c:pt>
                <c:pt idx="3">
                  <c:v>4.5</c:v>
                </c:pt>
                <c:pt idx="5">
                  <c:v>51.1</c:v>
                </c:pt>
                <c:pt idx="6">
                  <c:v>19.399999999999999</c:v>
                </c:pt>
                <c:pt idx="7">
                  <c:v>24.2</c:v>
                </c:pt>
                <c:pt idx="9">
                  <c:v>0.2</c:v>
                </c:pt>
                <c:pt idx="10">
                  <c:v>5.6</c:v>
                </c:pt>
                <c:pt idx="11">
                  <c:v>5.7</c:v>
                </c:pt>
                <c:pt idx="12">
                  <c:v>0</c:v>
                </c:pt>
                <c:pt idx="13">
                  <c:v>8.3000000000000007</c:v>
                </c:pt>
                <c:pt idx="14">
                  <c:v>39.1</c:v>
                </c:pt>
                <c:pt idx="15">
                  <c:v>14.9</c:v>
                </c:pt>
                <c:pt idx="16">
                  <c:v>19.2</c:v>
                </c:pt>
                <c:pt idx="17">
                  <c:v>56.1</c:v>
                </c:pt>
                <c:pt idx="18">
                  <c:v>0</c:v>
                </c:pt>
                <c:pt idx="19">
                  <c:v>2.1</c:v>
                </c:pt>
                <c:pt idx="20">
                  <c:v>53.7</c:v>
                </c:pt>
                <c:pt idx="23">
                  <c:v>5.9</c:v>
                </c:pt>
                <c:pt idx="24">
                  <c:v>0</c:v>
                </c:pt>
                <c:pt idx="25">
                  <c:v>57.8</c:v>
                </c:pt>
                <c:pt idx="29">
                  <c:v>76.599999999999994</c:v>
                </c:pt>
              </c:numCache>
            </c:numRef>
          </c:xVal>
          <c:yVal>
            <c:numRef>
              <c:f>Plots!$H$16:$H$45</c:f>
              <c:numCache>
                <c:formatCode>0</c:formatCode>
                <c:ptCount val="30"/>
                <c:pt idx="0">
                  <c:v>10</c:v>
                </c:pt>
                <c:pt idx="1">
                  <c:v>8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11</c:v>
                </c:pt>
                <c:pt idx="6">
                  <c:v>8</c:v>
                </c:pt>
                <c:pt idx="7">
                  <c:v>11</c:v>
                </c:pt>
                <c:pt idx="8">
                  <c:v>10</c:v>
                </c:pt>
                <c:pt idx="9">
                  <c:v>11</c:v>
                </c:pt>
                <c:pt idx="10">
                  <c:v>10</c:v>
                </c:pt>
                <c:pt idx="11">
                  <c:v>9</c:v>
                </c:pt>
                <c:pt idx="12">
                  <c:v>10</c:v>
                </c:pt>
                <c:pt idx="13">
                  <c:v>9</c:v>
                </c:pt>
                <c:pt idx="14">
                  <c:v>13</c:v>
                </c:pt>
                <c:pt idx="15">
                  <c:v>10</c:v>
                </c:pt>
                <c:pt idx="16">
                  <c:v>9</c:v>
                </c:pt>
                <c:pt idx="17">
                  <c:v>10</c:v>
                </c:pt>
                <c:pt idx="18">
                  <c:v>8</c:v>
                </c:pt>
                <c:pt idx="19">
                  <c:v>9</c:v>
                </c:pt>
                <c:pt idx="20">
                  <c:v>10</c:v>
                </c:pt>
                <c:pt idx="21">
                  <c:v>10</c:v>
                </c:pt>
                <c:pt idx="22">
                  <c:v>11</c:v>
                </c:pt>
                <c:pt idx="23">
                  <c:v>11</c:v>
                </c:pt>
                <c:pt idx="24">
                  <c:v>8</c:v>
                </c:pt>
                <c:pt idx="25">
                  <c:v>11</c:v>
                </c:pt>
                <c:pt idx="26">
                  <c:v>6</c:v>
                </c:pt>
                <c:pt idx="27">
                  <c:v>10</c:v>
                </c:pt>
                <c:pt idx="28">
                  <c:v>11</c:v>
                </c:pt>
                <c:pt idx="29">
                  <c:v>12</c:v>
                </c:pt>
              </c:numCache>
            </c:numRef>
          </c:yVal>
          <c:smooth val="0"/>
        </c:ser>
        <c:ser>
          <c:idx val="2"/>
          <c:order val="2"/>
          <c:tx>
            <c:v>LSQ Estimator</c:v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Plots!$AF$8:$AF$107</c:f>
              <c:numCache>
                <c:formatCode>General</c:formatCode>
                <c:ptCount val="10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  <c:pt idx="96">
                  <c:v>97</c:v>
                </c:pt>
                <c:pt idx="97">
                  <c:v>98</c:v>
                </c:pt>
                <c:pt idx="98">
                  <c:v>99</c:v>
                </c:pt>
                <c:pt idx="99">
                  <c:v>100</c:v>
                </c:pt>
              </c:numCache>
            </c:numRef>
          </c:xVal>
          <c:yVal>
            <c:numRef>
              <c:f>Plots!$AE$8:$AE$107</c:f>
              <c:numCache>
                <c:formatCode>General</c:formatCode>
                <c:ptCount val="100"/>
                <c:pt idx="0">
                  <c:v>7.9473247656149653</c:v>
                </c:pt>
                <c:pt idx="1">
                  <c:v>7.9991711679258728</c:v>
                </c:pt>
                <c:pt idx="2">
                  <c:v>8.0510175702367803</c:v>
                </c:pt>
                <c:pt idx="3">
                  <c:v>8.1028639725476896</c:v>
                </c:pt>
                <c:pt idx="4">
                  <c:v>8.1547103748585972</c:v>
                </c:pt>
                <c:pt idx="5">
                  <c:v>8.2065567771695047</c:v>
                </c:pt>
                <c:pt idx="6">
                  <c:v>8.2584031794804122</c:v>
                </c:pt>
                <c:pt idx="7">
                  <c:v>8.3102495817913216</c:v>
                </c:pt>
                <c:pt idx="8">
                  <c:v>8.3620959841022291</c:v>
                </c:pt>
                <c:pt idx="9">
                  <c:v>8.4139423864131366</c:v>
                </c:pt>
                <c:pt idx="10">
                  <c:v>8.4657887887240459</c:v>
                </c:pt>
                <c:pt idx="11">
                  <c:v>8.5176351910349535</c:v>
                </c:pt>
                <c:pt idx="12">
                  <c:v>8.569481593345861</c:v>
                </c:pt>
                <c:pt idx="13">
                  <c:v>8.6213279956567686</c:v>
                </c:pt>
                <c:pt idx="14">
                  <c:v>8.6731743979676779</c:v>
                </c:pt>
                <c:pt idx="15">
                  <c:v>8.7250208002785854</c:v>
                </c:pt>
                <c:pt idx="16">
                  <c:v>8.7768672025894929</c:v>
                </c:pt>
                <c:pt idx="17">
                  <c:v>8.8287136049004022</c:v>
                </c:pt>
                <c:pt idx="18">
                  <c:v>8.8805600072113098</c:v>
                </c:pt>
                <c:pt idx="19">
                  <c:v>8.9324064095222173</c:v>
                </c:pt>
                <c:pt idx="20">
                  <c:v>8.9842528118331249</c:v>
                </c:pt>
                <c:pt idx="21">
                  <c:v>9.0360992141440342</c:v>
                </c:pt>
                <c:pt idx="22">
                  <c:v>9.0879456164549417</c:v>
                </c:pt>
                <c:pt idx="23">
                  <c:v>9.1397920187658492</c:v>
                </c:pt>
                <c:pt idx="24">
                  <c:v>9.1916384210767568</c:v>
                </c:pt>
                <c:pt idx="25">
                  <c:v>9.2434848233876661</c:v>
                </c:pt>
                <c:pt idx="26">
                  <c:v>9.2953312256985736</c:v>
                </c:pt>
                <c:pt idx="27">
                  <c:v>9.3471776280094812</c:v>
                </c:pt>
                <c:pt idx="28">
                  <c:v>9.3990240303203905</c:v>
                </c:pt>
                <c:pt idx="29">
                  <c:v>9.450870432631298</c:v>
                </c:pt>
                <c:pt idx="30">
                  <c:v>9.5027168349422055</c:v>
                </c:pt>
                <c:pt idx="31">
                  <c:v>9.5545632372531131</c:v>
                </c:pt>
                <c:pt idx="32">
                  <c:v>9.6064096395640224</c:v>
                </c:pt>
                <c:pt idx="33">
                  <c:v>9.6582560418749299</c:v>
                </c:pt>
                <c:pt idx="34">
                  <c:v>9.7101024441858375</c:v>
                </c:pt>
                <c:pt idx="35">
                  <c:v>9.7619488464967468</c:v>
                </c:pt>
                <c:pt idx="36">
                  <c:v>9.8137952488076543</c:v>
                </c:pt>
                <c:pt idx="37">
                  <c:v>9.8656416511185618</c:v>
                </c:pt>
                <c:pt idx="38">
                  <c:v>9.9174880534294694</c:v>
                </c:pt>
                <c:pt idx="39">
                  <c:v>9.9693344557403787</c:v>
                </c:pt>
                <c:pt idx="40">
                  <c:v>10.021180858051286</c:v>
                </c:pt>
                <c:pt idx="41">
                  <c:v>10.073027260362194</c:v>
                </c:pt>
                <c:pt idx="42">
                  <c:v>10.124873662673103</c:v>
                </c:pt>
                <c:pt idx="43">
                  <c:v>10.176720064984011</c:v>
                </c:pt>
                <c:pt idx="44">
                  <c:v>10.228566467294918</c:v>
                </c:pt>
                <c:pt idx="45">
                  <c:v>10.280412869605826</c:v>
                </c:pt>
                <c:pt idx="46">
                  <c:v>10.332259271916735</c:v>
                </c:pt>
                <c:pt idx="47">
                  <c:v>10.384105674227643</c:v>
                </c:pt>
                <c:pt idx="48">
                  <c:v>10.43595207653855</c:v>
                </c:pt>
                <c:pt idx="49">
                  <c:v>10.487798478849459</c:v>
                </c:pt>
                <c:pt idx="50">
                  <c:v>10.539644881160367</c:v>
                </c:pt>
                <c:pt idx="51">
                  <c:v>10.591491283471274</c:v>
                </c:pt>
                <c:pt idx="52">
                  <c:v>10.643337685782182</c:v>
                </c:pt>
                <c:pt idx="53">
                  <c:v>10.695184088093091</c:v>
                </c:pt>
                <c:pt idx="54">
                  <c:v>10.747030490403999</c:v>
                </c:pt>
                <c:pt idx="55">
                  <c:v>10.798876892714906</c:v>
                </c:pt>
                <c:pt idx="56">
                  <c:v>10.850723295025816</c:v>
                </c:pt>
                <c:pt idx="57">
                  <c:v>10.902569697336723</c:v>
                </c:pt>
                <c:pt idx="58">
                  <c:v>10.954416099647631</c:v>
                </c:pt>
                <c:pt idx="59">
                  <c:v>11.006262501958538</c:v>
                </c:pt>
                <c:pt idx="60">
                  <c:v>11.058108904269448</c:v>
                </c:pt>
                <c:pt idx="61">
                  <c:v>11.109955306580355</c:v>
                </c:pt>
                <c:pt idx="62">
                  <c:v>11.161801708891263</c:v>
                </c:pt>
                <c:pt idx="63">
                  <c:v>11.213648111202172</c:v>
                </c:pt>
                <c:pt idx="64">
                  <c:v>11.26549451351308</c:v>
                </c:pt>
                <c:pt idx="65">
                  <c:v>11.317340915823987</c:v>
                </c:pt>
                <c:pt idx="66">
                  <c:v>11.369187318134895</c:v>
                </c:pt>
                <c:pt idx="67">
                  <c:v>11.421033720445802</c:v>
                </c:pt>
                <c:pt idx="68">
                  <c:v>11.472880122756711</c:v>
                </c:pt>
                <c:pt idx="69">
                  <c:v>11.524726525067619</c:v>
                </c:pt>
                <c:pt idx="70">
                  <c:v>11.576572927378528</c:v>
                </c:pt>
                <c:pt idx="71">
                  <c:v>11.628419329689436</c:v>
                </c:pt>
                <c:pt idx="72">
                  <c:v>11.680265732000343</c:v>
                </c:pt>
                <c:pt idx="73">
                  <c:v>11.732112134311251</c:v>
                </c:pt>
                <c:pt idx="74">
                  <c:v>11.783958536622158</c:v>
                </c:pt>
                <c:pt idx="75">
                  <c:v>11.835804938933068</c:v>
                </c:pt>
                <c:pt idx="76">
                  <c:v>11.887651341243975</c:v>
                </c:pt>
                <c:pt idx="77">
                  <c:v>11.939497743554885</c:v>
                </c:pt>
                <c:pt idx="78">
                  <c:v>11.991344145865792</c:v>
                </c:pt>
                <c:pt idx="79">
                  <c:v>12.0431905481767</c:v>
                </c:pt>
                <c:pt idx="80">
                  <c:v>12.095036950487607</c:v>
                </c:pt>
                <c:pt idx="81">
                  <c:v>12.146883352798515</c:v>
                </c:pt>
                <c:pt idx="82">
                  <c:v>12.198729755109424</c:v>
                </c:pt>
                <c:pt idx="83">
                  <c:v>12.250576157420332</c:v>
                </c:pt>
                <c:pt idx="84">
                  <c:v>12.302422559731241</c:v>
                </c:pt>
                <c:pt idx="85">
                  <c:v>12.354268962042148</c:v>
                </c:pt>
                <c:pt idx="86">
                  <c:v>12.406115364353056</c:v>
                </c:pt>
                <c:pt idx="87">
                  <c:v>12.457961766663963</c:v>
                </c:pt>
                <c:pt idx="88">
                  <c:v>12.509808168974871</c:v>
                </c:pt>
                <c:pt idx="89">
                  <c:v>12.56165457128578</c:v>
                </c:pt>
                <c:pt idx="90">
                  <c:v>12.613500973596688</c:v>
                </c:pt>
                <c:pt idx="91">
                  <c:v>12.665347375907597</c:v>
                </c:pt>
                <c:pt idx="92">
                  <c:v>12.717193778218505</c:v>
                </c:pt>
                <c:pt idx="93">
                  <c:v>12.769040180529412</c:v>
                </c:pt>
                <c:pt idx="94">
                  <c:v>12.82088658284032</c:v>
                </c:pt>
                <c:pt idx="95">
                  <c:v>12.872732985151227</c:v>
                </c:pt>
                <c:pt idx="96">
                  <c:v>12.924579387462137</c:v>
                </c:pt>
                <c:pt idx="97">
                  <c:v>12.976425789773044</c:v>
                </c:pt>
                <c:pt idx="98">
                  <c:v>13.028272192083953</c:v>
                </c:pt>
                <c:pt idx="99">
                  <c:v>13.080118594394861</c:v>
                </c:pt>
              </c:numCache>
            </c:numRef>
          </c:yVal>
          <c:smooth val="0"/>
        </c:ser>
        <c:ser>
          <c:idx val="3"/>
          <c:order val="3"/>
          <c:tx>
            <c:v>Moderate Dollarization</c:v>
          </c:tx>
          <c:spPr>
            <a:ln w="28575">
              <a:noFill/>
            </a:ln>
          </c:spPr>
          <c:marker>
            <c:symbol val="x"/>
            <c:size val="5"/>
            <c:spPr>
              <a:noFill/>
              <a:ln>
                <a:solidFill>
                  <a:srgbClr val="FF0000"/>
                </a:solidFill>
                <a:prstDash val="solid"/>
              </a:ln>
            </c:spPr>
          </c:marker>
          <c:xVal>
            <c:numRef>
              <c:f>Plots!$Z$46:$Z$81</c:f>
              <c:numCache>
                <c:formatCode>0.00</c:formatCode>
                <c:ptCount val="36"/>
                <c:pt idx="0">
                  <c:v>20.2</c:v>
                </c:pt>
                <c:pt idx="1">
                  <c:v>27.3</c:v>
                </c:pt>
                <c:pt idx="2">
                  <c:v>41.9</c:v>
                </c:pt>
                <c:pt idx="3">
                  <c:v>96.7</c:v>
                </c:pt>
                <c:pt idx="4">
                  <c:v>68.8</c:v>
                </c:pt>
                <c:pt idx="5">
                  <c:v>18.600000000000001</c:v>
                </c:pt>
                <c:pt idx="7">
                  <c:v>0.8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24.1</c:v>
                </c:pt>
                <c:pt idx="12">
                  <c:v>2.8</c:v>
                </c:pt>
                <c:pt idx="13">
                  <c:v>1.9</c:v>
                </c:pt>
                <c:pt idx="14">
                  <c:v>0</c:v>
                </c:pt>
                <c:pt idx="16">
                  <c:v>32</c:v>
                </c:pt>
                <c:pt idx="17">
                  <c:v>10.199999999999999</c:v>
                </c:pt>
                <c:pt idx="18">
                  <c:v>25.9</c:v>
                </c:pt>
                <c:pt idx="19">
                  <c:v>16.7</c:v>
                </c:pt>
                <c:pt idx="20">
                  <c:v>0</c:v>
                </c:pt>
                <c:pt idx="21">
                  <c:v>2.2000000000000002</c:v>
                </c:pt>
                <c:pt idx="22">
                  <c:v>16.7</c:v>
                </c:pt>
                <c:pt idx="24">
                  <c:v>32.700000000000003</c:v>
                </c:pt>
                <c:pt idx="25">
                  <c:v>75.599999999999994</c:v>
                </c:pt>
                <c:pt idx="26">
                  <c:v>0</c:v>
                </c:pt>
                <c:pt idx="27">
                  <c:v>0</c:v>
                </c:pt>
                <c:pt idx="32">
                  <c:v>35.1</c:v>
                </c:pt>
                <c:pt idx="33">
                  <c:v>49.5</c:v>
                </c:pt>
                <c:pt idx="35">
                  <c:v>11.6</c:v>
                </c:pt>
              </c:numCache>
            </c:numRef>
          </c:xVal>
          <c:yVal>
            <c:numRef>
              <c:f>Plots!$H$46:$H$81</c:f>
              <c:numCache>
                <c:formatCode>0</c:formatCode>
                <c:ptCount val="36"/>
                <c:pt idx="0">
                  <c:v>5</c:v>
                </c:pt>
                <c:pt idx="1">
                  <c:v>8</c:v>
                </c:pt>
                <c:pt idx="2">
                  <c:v>5</c:v>
                </c:pt>
                <c:pt idx="3">
                  <c:v>6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8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8</c:v>
                </c:pt>
                <c:pt idx="16">
                  <c:v>6</c:v>
                </c:pt>
                <c:pt idx="17">
                  <c:v>7</c:v>
                </c:pt>
                <c:pt idx="18">
                  <c:v>7</c:v>
                </c:pt>
                <c:pt idx="19">
                  <c:v>7</c:v>
                </c:pt>
                <c:pt idx="20">
                  <c:v>6</c:v>
                </c:pt>
                <c:pt idx="21">
                  <c:v>5</c:v>
                </c:pt>
                <c:pt idx="22">
                  <c:v>5</c:v>
                </c:pt>
                <c:pt idx="23">
                  <c:v>7</c:v>
                </c:pt>
                <c:pt idx="24">
                  <c:v>5</c:v>
                </c:pt>
                <c:pt idx="25">
                  <c:v>8</c:v>
                </c:pt>
                <c:pt idx="26">
                  <c:v>4</c:v>
                </c:pt>
                <c:pt idx="27">
                  <c:v>6</c:v>
                </c:pt>
                <c:pt idx="28">
                  <c:v>4</c:v>
                </c:pt>
                <c:pt idx="29">
                  <c:v>7</c:v>
                </c:pt>
                <c:pt idx="30">
                  <c:v>6</c:v>
                </c:pt>
                <c:pt idx="31">
                  <c:v>6</c:v>
                </c:pt>
                <c:pt idx="32">
                  <c:v>8</c:v>
                </c:pt>
                <c:pt idx="33">
                  <c:v>7</c:v>
                </c:pt>
                <c:pt idx="34">
                  <c:v>5</c:v>
                </c:pt>
                <c:pt idx="35">
                  <c:v>5</c:v>
                </c:pt>
              </c:numCache>
            </c:numRef>
          </c:yVal>
          <c:smooth val="0"/>
        </c:ser>
        <c:ser>
          <c:idx val="4"/>
          <c:order val="4"/>
          <c:tx>
            <c:v>Low Dollarization</c:v>
          </c:tx>
          <c:spPr>
            <a:ln w="28575">
              <a:noFill/>
            </a:ln>
          </c:spPr>
          <c:marker>
            <c:symbol val="diamond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xVal>
            <c:numRef>
              <c:f>Plots!$Z$82:$Z$91</c:f>
              <c:numCache>
                <c:formatCode>0.00</c:formatCode>
                <c:ptCount val="10"/>
                <c:pt idx="0">
                  <c:v>0</c:v>
                </c:pt>
                <c:pt idx="2">
                  <c:v>0</c:v>
                </c:pt>
                <c:pt idx="7">
                  <c:v>3.7</c:v>
                </c:pt>
              </c:numCache>
            </c:numRef>
          </c:xVal>
          <c:yVal>
            <c:numRef>
              <c:f>Plots!$H$82:$H$91</c:f>
              <c:numCache>
                <c:formatCode>0</c:formatCode>
                <c:ptCount val="10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4</c:v>
                </c:pt>
                <c:pt idx="8">
                  <c:v>2</c:v>
                </c:pt>
                <c:pt idx="9">
                  <c:v>1</c:v>
                </c:pt>
              </c:numCache>
            </c:numRef>
          </c:yVal>
          <c:smooth val="0"/>
        </c:ser>
        <c:ser>
          <c:idx val="5"/>
          <c:order val="5"/>
          <c:spPr>
            <a:ln w="28575">
              <a:noFill/>
            </a:ln>
          </c:spPr>
          <c:xVal>
            <c:numRef>
              <c:f>Plots!$Z$2:$Z$15</c:f>
              <c:numCache>
                <c:formatCode>0.00</c:formatCode>
                <c:ptCount val="14"/>
                <c:pt idx="0">
                  <c:v>100</c:v>
                </c:pt>
                <c:pt idx="1">
                  <c:v>47.2</c:v>
                </c:pt>
                <c:pt idx="2">
                  <c:v>15.7</c:v>
                </c:pt>
                <c:pt idx="3">
                  <c:v>55</c:v>
                </c:pt>
                <c:pt idx="5">
                  <c:v>20.3</c:v>
                </c:pt>
                <c:pt idx="7">
                  <c:v>30.2</c:v>
                </c:pt>
                <c:pt idx="8">
                  <c:v>31.7</c:v>
                </c:pt>
                <c:pt idx="9">
                  <c:v>37.299999999999997</c:v>
                </c:pt>
                <c:pt idx="10">
                  <c:v>1.1000000000000001</c:v>
                </c:pt>
                <c:pt idx="11">
                  <c:v>37.700000000000003</c:v>
                </c:pt>
                <c:pt idx="13">
                  <c:v>62.4</c:v>
                </c:pt>
              </c:numCache>
            </c:numRef>
          </c:xVal>
          <c:yVal>
            <c:numRef>
              <c:f>Reference!$B$9</c:f>
              <c:numCache>
                <c:formatCode>General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5022208"/>
        <c:axId val="415022992"/>
      </c:scatterChart>
      <c:valAx>
        <c:axId val="415022208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sz="900" b="0"/>
                  <a:t>Probability of Inflation Above 40% </a:t>
                </a:r>
              </a:p>
            </c:rich>
          </c:tx>
          <c:layout>
            <c:manualLayout>
              <c:xMode val="edge"/>
              <c:yMode val="edge"/>
              <c:x val="0.36846727492396786"/>
              <c:y val="0.9119602920922014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022992"/>
        <c:crosses val="autoZero"/>
        <c:crossBetween val="midCat"/>
      </c:valAx>
      <c:valAx>
        <c:axId val="415022992"/>
        <c:scaling>
          <c:orientation val="minMax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en-US" b="0"/>
                  <a:t>Composite Dollarization Index 1996-2001</a:t>
                </a:r>
              </a:p>
            </c:rich>
          </c:tx>
          <c:layout>
            <c:manualLayout>
              <c:xMode val="edge"/>
              <c:yMode val="edge"/>
              <c:x val="8.0002120947002833E-2"/>
              <c:y val="0.249136768794989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415022208"/>
        <c:crossesAt val="0"/>
        <c:crossBetween val="midCat"/>
      </c:valAx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87058134480877181"/>
          <c:y val="0.27938369251988171"/>
          <c:w val="0.12121219594146787"/>
          <c:h val="0.2061658972388092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horizontalDpi="300" verticalDpi="300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5" right="0.75" top="1" bottom="1" header="0.5" footer="0.5"/>
  <pageSetup orientation="landscape" horizontalDpi="300" verticalDpi="300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048000" cy="16859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3048000" cy="16859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490538</xdr:colOff>
      <xdr:row>0</xdr:row>
      <xdr:rowOff>9525</xdr:rowOff>
    </xdr:from>
    <xdr:to>
      <xdr:col>14</xdr:col>
      <xdr:colOff>109538</xdr:colOff>
      <xdr:row>29</xdr:row>
      <xdr:rowOff>90488</xdr:rowOff>
    </xdr:to>
    <xdr:graphicFrame macro="">
      <xdr:nvGraphicFramePr>
        <xdr:cNvPr id="110595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men/Dropbox/Reinhart_Rogoff/Reinhart_Rogoff_Papers/Addicted%20to%20dollars_AEF_2014/correlations/corelation%20dat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men/Dropbox/Reinhart_Rogoff/Reinhart_Rogoff_Papers/Addicted%20to%20dollars_AEF_2014/correlations/40inflation%20pro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"/>
      <sheetName val="Output2"/>
      <sheetName val="Output3"/>
      <sheetName val="Output4"/>
      <sheetName val="ByIndex - Ave. P"/>
      <sheetName val="Countries"/>
      <sheetName val="ControlSheet"/>
      <sheetName val="NGDP"/>
      <sheetName val="NGDP_R"/>
      <sheetName val="DGDP_R"/>
      <sheetName val="MB"/>
      <sheetName val="MB - adjusted"/>
      <sheetName val="DMB"/>
      <sheetName val="M1"/>
      <sheetName val="M1 - Adjusted"/>
      <sheetName val="DM1"/>
      <sheetName val="BM"/>
      <sheetName val="BM - Adjusted"/>
      <sheetName val="DBM"/>
      <sheetName val="FCD"/>
      <sheetName val="FCD - Adjusted"/>
      <sheetName val="BM wo FCD"/>
      <sheetName val="D BM wo FCD"/>
      <sheetName val="NCP_R"/>
      <sheetName val="NCP_R Adjusted"/>
      <sheetName val="DNCP_R"/>
      <sheetName val="PCPIE"/>
      <sheetName val="Inflation"/>
      <sheetName val="log Inflation"/>
      <sheetName val="ENDA"/>
      <sheetName val="DENDA"/>
      <sheetName val="DMB - no ln"/>
      <sheetName val="Seignorage"/>
      <sheetName val="Tst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G3" t="str">
            <v>Austria</v>
          </cell>
          <cell r="H3" t="str">
            <v>Azerbaijan</v>
          </cell>
          <cell r="I3" t="str">
            <v>Baharain</v>
          </cell>
          <cell r="J3" t="str">
            <v>Belarus</v>
          </cell>
          <cell r="K3" t="str">
            <v>Belgium</v>
          </cell>
          <cell r="L3" t="str">
            <v>Belize</v>
          </cell>
          <cell r="M3" t="str">
            <v>Benin</v>
          </cell>
          <cell r="N3" t="str">
            <v>Bolivia</v>
          </cell>
          <cell r="O3" t="str">
            <v>Bosnia</v>
          </cell>
          <cell r="P3" t="str">
            <v>Brazil</v>
          </cell>
          <cell r="Q3" t="str">
            <v>Bulgaria</v>
          </cell>
          <cell r="R3" t="str">
            <v>Cambodia</v>
          </cell>
          <cell r="S3" t="str">
            <v>Cameroon</v>
          </cell>
          <cell r="T3" t="str">
            <v>Canada</v>
          </cell>
          <cell r="U3" t="str">
            <v>Chile</v>
          </cell>
          <cell r="V3" t="str">
            <v>China</v>
          </cell>
          <cell r="W3" t="str">
            <v>Colombia</v>
          </cell>
          <cell r="X3" t="str">
            <v>Comoros</v>
          </cell>
          <cell r="Y3" t="str">
            <v>Congo</v>
          </cell>
          <cell r="Z3" t="str">
            <v>Costa Rica</v>
          </cell>
          <cell r="AA3" t="str">
            <v>Cote D'Ivoire</v>
          </cell>
          <cell r="AB3" t="str">
            <v>Croatia</v>
          </cell>
          <cell r="AC3" t="str">
            <v>Czech Rep.</v>
          </cell>
          <cell r="AD3" t="str">
            <v>Denmark</v>
          </cell>
          <cell r="AE3" t="str">
            <v>Dominica</v>
          </cell>
          <cell r="AF3" t="str">
            <v>Dominican Rep.</v>
          </cell>
          <cell r="AG3" t="str">
            <v>Ecuador</v>
          </cell>
          <cell r="AH3" t="str">
            <v>Egypt</v>
          </cell>
        </row>
        <row r="6">
          <cell r="G6" t="str">
            <v>DMB</v>
          </cell>
          <cell r="H6" t="str">
            <v>DMB</v>
          </cell>
          <cell r="I6" t="str">
            <v>DMB</v>
          </cell>
          <cell r="J6" t="str">
            <v>DMB</v>
          </cell>
          <cell r="K6" t="str">
            <v>DMB</v>
          </cell>
          <cell r="L6" t="str">
            <v>DMB</v>
          </cell>
          <cell r="M6" t="str">
            <v>DMB</v>
          </cell>
          <cell r="N6" t="str">
            <v>DMB</v>
          </cell>
          <cell r="O6" t="str">
            <v>DMB</v>
          </cell>
          <cell r="P6" t="str">
            <v>DMB</v>
          </cell>
          <cell r="Q6" t="str">
            <v>DMB</v>
          </cell>
          <cell r="R6" t="str">
            <v>DMB</v>
          </cell>
          <cell r="S6" t="str">
            <v>DMB</v>
          </cell>
          <cell r="T6" t="str">
            <v>DMB</v>
          </cell>
          <cell r="U6" t="str">
            <v>DMB</v>
          </cell>
          <cell r="V6" t="str">
            <v>DMB</v>
          </cell>
          <cell r="W6" t="str">
            <v>DMB</v>
          </cell>
          <cell r="X6" t="str">
            <v>DMB</v>
          </cell>
          <cell r="Y6" t="str">
            <v>DMB</v>
          </cell>
          <cell r="Z6" t="str">
            <v>DMB</v>
          </cell>
          <cell r="AA6" t="str">
            <v>DMB</v>
          </cell>
          <cell r="AB6" t="str">
            <v>DMB</v>
          </cell>
          <cell r="AC6" t="str">
            <v>DMB</v>
          </cell>
          <cell r="AD6" t="str">
            <v>DMB</v>
          </cell>
          <cell r="AE6" t="str">
            <v>DMB</v>
          </cell>
          <cell r="AF6" t="str">
            <v>DMB</v>
          </cell>
          <cell r="AG6" t="str">
            <v>DMB</v>
          </cell>
          <cell r="AH6" t="str">
            <v>DMB</v>
          </cell>
        </row>
        <row r="8">
          <cell r="G8" t="str">
            <v>n.a.</v>
          </cell>
          <cell r="H8" t="str">
            <v>n.a.</v>
          </cell>
          <cell r="I8">
            <v>0.39182233170437764</v>
          </cell>
          <cell r="J8" t="str">
            <v>n.a.</v>
          </cell>
          <cell r="K8" t="str">
            <v>n.a.</v>
          </cell>
          <cell r="L8" t="str">
            <v>n.a.</v>
          </cell>
          <cell r="M8">
            <v>0.16330935734365815</v>
          </cell>
          <cell r="N8">
            <v>0.37320311476099199</v>
          </cell>
          <cell r="O8" t="str">
            <v>n.a.</v>
          </cell>
          <cell r="P8">
            <v>0.41468176321308903</v>
          </cell>
          <cell r="Q8" t="str">
            <v>n.a.</v>
          </cell>
          <cell r="R8" t="str">
            <v>n.a.</v>
          </cell>
          <cell r="S8">
            <v>0.1691532797573343</v>
          </cell>
          <cell r="T8">
            <v>8.9372927418361225E-2</v>
          </cell>
          <cell r="U8">
            <v>1.4432955093261821</v>
          </cell>
          <cell r="V8" t="str">
            <v>n.a.</v>
          </cell>
          <cell r="W8">
            <v>0.34744450226717882</v>
          </cell>
          <cell r="X8" t="str">
            <v>n.a.</v>
          </cell>
          <cell r="Y8">
            <v>0.60148673859289303</v>
          </cell>
          <cell r="Z8">
            <v>0.29352057768526479</v>
          </cell>
          <cell r="AA8">
            <v>0.19471878899352113</v>
          </cell>
          <cell r="AB8" t="str">
            <v>n.a.</v>
          </cell>
          <cell r="AC8" t="str">
            <v>n.a.</v>
          </cell>
          <cell r="AD8">
            <v>4.1237223031657777E-2</v>
          </cell>
          <cell r="AE8">
            <v>0.45094726384929817</v>
          </cell>
          <cell r="AF8">
            <v>2.4401846098865976E-3</v>
          </cell>
          <cell r="AG8">
            <v>0.19280833904551847</v>
          </cell>
          <cell r="AH8">
            <v>0.1795969482138059</v>
          </cell>
        </row>
        <row r="9">
          <cell r="G9" t="str">
            <v>n.a.</v>
          </cell>
          <cell r="H9" t="str">
            <v>n.a.</v>
          </cell>
          <cell r="I9">
            <v>-4.3515637436162269E-2</v>
          </cell>
          <cell r="J9" t="str">
            <v>n.a.</v>
          </cell>
          <cell r="K9" t="str">
            <v>n.a.</v>
          </cell>
          <cell r="L9">
            <v>0.308570560399136</v>
          </cell>
          <cell r="M9">
            <v>1.7846419727054919E-2</v>
          </cell>
          <cell r="N9">
            <v>0.22191393645968382</v>
          </cell>
          <cell r="O9" t="str">
            <v>n.a.</v>
          </cell>
          <cell r="P9">
            <v>0.40851854559505441</v>
          </cell>
          <cell r="Q9" t="str">
            <v>n.a.</v>
          </cell>
          <cell r="R9" t="str">
            <v>n.a.</v>
          </cell>
          <cell r="S9">
            <v>0.26433306392216194</v>
          </cell>
          <cell r="T9">
            <v>0.11457358063849554</v>
          </cell>
          <cell r="U9">
            <v>0.65881193298958785</v>
          </cell>
          <cell r="V9" t="str">
            <v>n.a.</v>
          </cell>
          <cell r="W9">
            <v>0.33738897273091517</v>
          </cell>
          <cell r="X9" t="str">
            <v>n.a.</v>
          </cell>
          <cell r="Y9">
            <v>0.25432440610894247</v>
          </cell>
          <cell r="Z9">
            <v>0.38113137298911581</v>
          </cell>
          <cell r="AA9">
            <v>0.3277044770095765</v>
          </cell>
          <cell r="AB9" t="str">
            <v>n.a.</v>
          </cell>
          <cell r="AC9" t="str">
            <v>n.a.</v>
          </cell>
          <cell r="AD9">
            <v>-0.13576899075723814</v>
          </cell>
          <cell r="AE9">
            <v>0.40783367932002168</v>
          </cell>
          <cell r="AF9">
            <v>0.24839978578740463</v>
          </cell>
          <cell r="AG9">
            <v>0.19423920188121441</v>
          </cell>
          <cell r="AH9">
            <v>0.1854957046039708</v>
          </cell>
        </row>
        <row r="10">
          <cell r="G10" t="str">
            <v>n.a.</v>
          </cell>
          <cell r="H10" t="str">
            <v>n.a.</v>
          </cell>
          <cell r="I10">
            <v>8.6533022519852842E-2</v>
          </cell>
          <cell r="J10" t="str">
            <v>n.a.</v>
          </cell>
          <cell r="K10" t="str">
            <v>n.a.</v>
          </cell>
          <cell r="L10">
            <v>0.31480602453817186</v>
          </cell>
          <cell r="M10">
            <v>-4.4577803769087598E-2</v>
          </cell>
          <cell r="N10">
            <v>0.11403558169687322</v>
          </cell>
          <cell r="O10" t="str">
            <v>n.a.</v>
          </cell>
          <cell r="P10">
            <v>0.36819371331093365</v>
          </cell>
          <cell r="Q10" t="str">
            <v>n.a.</v>
          </cell>
          <cell r="R10" t="str">
            <v>n.a.</v>
          </cell>
          <cell r="S10">
            <v>0.15179622668481496</v>
          </cell>
          <cell r="T10">
            <v>0.11157692971427924</v>
          </cell>
          <cell r="U10">
            <v>0.54190607659400802</v>
          </cell>
          <cell r="V10" t="str">
            <v>n.a.</v>
          </cell>
          <cell r="W10">
            <v>0.42938475753060956</v>
          </cell>
          <cell r="X10" t="str">
            <v>n.a.</v>
          </cell>
          <cell r="Y10">
            <v>0.44558252855524927</v>
          </cell>
          <cell r="Z10">
            <v>-3.622575368054326E-3</v>
          </cell>
          <cell r="AA10">
            <v>0.27798651855590872</v>
          </cell>
          <cell r="AB10" t="str">
            <v>n.a.</v>
          </cell>
          <cell r="AC10" t="str">
            <v>n.a.</v>
          </cell>
          <cell r="AD10">
            <v>7.396148700100369E-2</v>
          </cell>
          <cell r="AE10">
            <v>-8.8564826239413641E-2</v>
          </cell>
          <cell r="AF10">
            <v>8.0741344437011198E-2</v>
          </cell>
          <cell r="AG10">
            <v>0.15680148851626763</v>
          </cell>
          <cell r="AH10">
            <v>0.24290286830996932</v>
          </cell>
        </row>
        <row r="12">
          <cell r="G12" t="str">
            <v>n.a.</v>
          </cell>
          <cell r="H12" t="str">
            <v>n.a.</v>
          </cell>
          <cell r="I12">
            <v>-2.5975486403260639E-2</v>
          </cell>
          <cell r="J12" t="str">
            <v>n.a.</v>
          </cell>
          <cell r="K12" t="str">
            <v>n.a.</v>
          </cell>
          <cell r="L12">
            <v>0.13031382159821625</v>
          </cell>
          <cell r="M12">
            <v>0.22204320368140307</v>
          </cell>
          <cell r="N12">
            <v>0.33472862801577996</v>
          </cell>
          <cell r="O12" t="str">
            <v>n.a.</v>
          </cell>
          <cell r="P12">
            <v>0.4565305861147273</v>
          </cell>
          <cell r="Q12" t="str">
            <v>n.a.</v>
          </cell>
          <cell r="R12" t="str">
            <v>n.a.</v>
          </cell>
          <cell r="S12">
            <v>0.14615043747537904</v>
          </cell>
          <cell r="T12">
            <v>9.5997057348580661E-2</v>
          </cell>
          <cell r="U12">
            <v>0.48623915796513373</v>
          </cell>
          <cell r="V12" t="str">
            <v>n.a.</v>
          </cell>
          <cell r="W12">
            <v>0.25740018067392434</v>
          </cell>
          <cell r="X12" t="str">
            <v>n.a.</v>
          </cell>
          <cell r="Y12">
            <v>0.76137292559196368</v>
          </cell>
          <cell r="Z12">
            <v>0.17186294628895538</v>
          </cell>
          <cell r="AA12">
            <v>1.08931655518818E-2</v>
          </cell>
          <cell r="AB12" t="str">
            <v>n.a.</v>
          </cell>
          <cell r="AC12" t="str">
            <v>n.a.</v>
          </cell>
          <cell r="AD12">
            <v>4.3185527862642736E-2</v>
          </cell>
          <cell r="AE12">
            <v>-0.45850721396319472</v>
          </cell>
          <cell r="AF12">
            <v>-3.7169458294533109E-2</v>
          </cell>
          <cell r="AG12">
            <v>0.12335225177919928</v>
          </cell>
          <cell r="AH12">
            <v>0.50056591094185476</v>
          </cell>
        </row>
        <row r="13">
          <cell r="G13" t="str">
            <v>n.a.</v>
          </cell>
          <cell r="H13" t="str">
            <v>n.a.</v>
          </cell>
          <cell r="I13">
            <v>0.14090545307723756</v>
          </cell>
          <cell r="J13" t="str">
            <v>n.a.</v>
          </cell>
          <cell r="K13" t="str">
            <v>n.a.</v>
          </cell>
          <cell r="L13">
            <v>0.19018059312421087</v>
          </cell>
          <cell r="M13">
            <v>0.48118041386966315</v>
          </cell>
          <cell r="N13">
            <v>0.16430503604506086</v>
          </cell>
          <cell r="O13" t="str">
            <v>n.a.</v>
          </cell>
          <cell r="P13">
            <v>0.53139190134746883</v>
          </cell>
          <cell r="Q13" t="str">
            <v>n.a.</v>
          </cell>
          <cell r="R13" t="str">
            <v>n.a.</v>
          </cell>
          <cell r="S13">
            <v>0.28812749187711972</v>
          </cell>
          <cell r="T13">
            <v>2.2445112368307818E-2</v>
          </cell>
          <cell r="U13">
            <v>-0.10436502357065969</v>
          </cell>
          <cell r="V13" t="str">
            <v>n.a.</v>
          </cell>
          <cell r="W13">
            <v>0.21766923823293105</v>
          </cell>
          <cell r="X13" t="str">
            <v>n.a.</v>
          </cell>
          <cell r="Y13">
            <v>0.46586390551276935</v>
          </cell>
          <cell r="Z13">
            <v>0.79564513077348553</v>
          </cell>
          <cell r="AA13">
            <v>9.2844859335974306E-2</v>
          </cell>
          <cell r="AB13" t="str">
            <v>n.a.</v>
          </cell>
          <cell r="AC13" t="str">
            <v>n.a.</v>
          </cell>
          <cell r="AD13">
            <v>8.4621583181222704E-2</v>
          </cell>
          <cell r="AE13">
            <v>-0.45592290175310746</v>
          </cell>
          <cell r="AF13">
            <v>0.23078349200812143</v>
          </cell>
          <cell r="AG13">
            <v>7.656140980802742E-2</v>
          </cell>
          <cell r="AH13">
            <v>0.22913841306263749</v>
          </cell>
        </row>
        <row r="14">
          <cell r="G14" t="str">
            <v>n.a.</v>
          </cell>
          <cell r="H14" t="str">
            <v>n.a.</v>
          </cell>
          <cell r="I14">
            <v>0.18073299410881694</v>
          </cell>
          <cell r="J14" t="str">
            <v>n.a.</v>
          </cell>
          <cell r="K14" t="str">
            <v>n.a.</v>
          </cell>
          <cell r="L14">
            <v>0.16250309556407094</v>
          </cell>
          <cell r="M14">
            <v>2.6787012412481381E-2</v>
          </cell>
          <cell r="N14">
            <v>1.3699025415616823</v>
          </cell>
          <cell r="O14" t="str">
            <v>n.a.</v>
          </cell>
          <cell r="P14">
            <v>0.62560726973543268</v>
          </cell>
          <cell r="Q14" t="str">
            <v>n.a.</v>
          </cell>
          <cell r="R14" t="str">
            <v>n.a.</v>
          </cell>
          <cell r="S14">
            <v>5.4719168480387381E-2</v>
          </cell>
          <cell r="T14">
            <v>4.3433164623750464E-2</v>
          </cell>
          <cell r="U14">
            <v>0.75808842467547866</v>
          </cell>
          <cell r="V14" t="str">
            <v>n.a.</v>
          </cell>
          <cell r="W14">
            <v>0.16193857161504877</v>
          </cell>
          <cell r="X14" t="str">
            <v>n.a.</v>
          </cell>
          <cell r="Y14">
            <v>0.64970881515659329</v>
          </cell>
          <cell r="Z14">
            <v>8.627428982530283E-2</v>
          </cell>
          <cell r="AA14">
            <v>-6.3319449699640096E-2</v>
          </cell>
          <cell r="AB14" t="str">
            <v>n.a.</v>
          </cell>
          <cell r="AC14" t="str">
            <v>n.a.</v>
          </cell>
          <cell r="AD14">
            <v>2.4914915176543762E-2</v>
          </cell>
          <cell r="AE14">
            <v>0.33443809470881103</v>
          </cell>
          <cell r="AF14">
            <v>2.478841703987722E-2</v>
          </cell>
          <cell r="AG14">
            <v>-0.20035069517889478</v>
          </cell>
          <cell r="AH14">
            <v>0.27407001397560404</v>
          </cell>
        </row>
        <row r="16">
          <cell r="G16" t="str">
            <v>n.a.</v>
          </cell>
          <cell r="H16" t="str">
            <v>n.a.</v>
          </cell>
          <cell r="I16">
            <v>-6.3271713336778834E-2</v>
          </cell>
          <cell r="J16" t="str">
            <v>n.a.</v>
          </cell>
          <cell r="K16" t="str">
            <v>n.a.</v>
          </cell>
          <cell r="L16">
            <v>0.29820160197800361</v>
          </cell>
          <cell r="M16">
            <v>0.20750804260544031</v>
          </cell>
          <cell r="N16">
            <v>2.8429339398940474</v>
          </cell>
          <cell r="O16" t="str">
            <v>n.a.</v>
          </cell>
          <cell r="P16">
            <v>1.1878568678645962</v>
          </cell>
          <cell r="Q16" t="str">
            <v>n.a.</v>
          </cell>
          <cell r="R16" t="str">
            <v>n.a.</v>
          </cell>
          <cell r="S16">
            <v>-1.8432331585117367E-2</v>
          </cell>
          <cell r="T16">
            <v>1.8849378078912515E-2</v>
          </cell>
          <cell r="U16">
            <v>0.56880923131095784</v>
          </cell>
          <cell r="V16" t="str">
            <v>n.a.</v>
          </cell>
          <cell r="W16">
            <v>0.21135793310926498</v>
          </cell>
          <cell r="X16">
            <v>-0.13468180977757216</v>
          </cell>
          <cell r="Y16">
            <v>-1.8452653944222099</v>
          </cell>
          <cell r="Z16">
            <v>0.19139824679339856</v>
          </cell>
          <cell r="AA16">
            <v>0.18256093596199374</v>
          </cell>
          <cell r="AB16" t="str">
            <v>n.a.</v>
          </cell>
          <cell r="AC16" t="str">
            <v>n.a.</v>
          </cell>
          <cell r="AD16">
            <v>9.6297718841949376E-2</v>
          </cell>
          <cell r="AE16">
            <v>1.1816384805176887</v>
          </cell>
          <cell r="AF16">
            <v>0.25536873564176399</v>
          </cell>
          <cell r="AG16">
            <v>0.11428361160670394</v>
          </cell>
          <cell r="AH16">
            <v>0.13151775378678776</v>
          </cell>
        </row>
        <row r="17">
          <cell r="G17" t="str">
            <v>n.a.</v>
          </cell>
          <cell r="H17" t="str">
            <v>n.a.</v>
          </cell>
          <cell r="I17">
            <v>0.15254775135437293</v>
          </cell>
          <cell r="J17" t="str">
            <v>n.a.</v>
          </cell>
          <cell r="K17" t="str">
            <v>n.a.</v>
          </cell>
          <cell r="L17">
            <v>0.1374795530755013</v>
          </cell>
          <cell r="M17">
            <v>-0.20093251579798022</v>
          </cell>
          <cell r="N17">
            <v>4.0959578030941906</v>
          </cell>
          <cell r="O17" t="str">
            <v>n.a.</v>
          </cell>
          <cell r="P17">
            <v>1.2553622285466446</v>
          </cell>
          <cell r="Q17" t="str">
            <v>n.a.</v>
          </cell>
          <cell r="R17" t="str">
            <v>n.a.</v>
          </cell>
          <cell r="S17">
            <v>0.13689974131816651</v>
          </cell>
          <cell r="T17">
            <v>5.5820070097690078E-2</v>
          </cell>
          <cell r="U17">
            <v>0.73630279429244716</v>
          </cell>
          <cell r="V17" t="str">
            <v>n.a.</v>
          </cell>
          <cell r="W17">
            <v>0.16046681126245321</v>
          </cell>
          <cell r="X17">
            <v>0.11049837337001378</v>
          </cell>
          <cell r="Y17">
            <v>0.24456210500342124</v>
          </cell>
          <cell r="Z17">
            <v>0.35783847181666095</v>
          </cell>
          <cell r="AA17">
            <v>0.22994766259409793</v>
          </cell>
          <cell r="AB17" t="str">
            <v>n.a.</v>
          </cell>
          <cell r="AC17" t="str">
            <v>n.a.</v>
          </cell>
          <cell r="AD17">
            <v>0.91908876659772165</v>
          </cell>
          <cell r="AE17">
            <v>-0.15702027499649551</v>
          </cell>
          <cell r="AF17">
            <v>-1.0731948907910946E-2</v>
          </cell>
          <cell r="AG17">
            <v>-9.4801267753366031E-2</v>
          </cell>
          <cell r="AH17">
            <v>0.15494039147595373</v>
          </cell>
        </row>
        <row r="18">
          <cell r="G18" t="str">
            <v>n.a.</v>
          </cell>
          <cell r="H18" t="str">
            <v>n.a.</v>
          </cell>
          <cell r="I18">
            <v>-5.6470913731795802E-2</v>
          </cell>
          <cell r="J18" t="str">
            <v>n.a.</v>
          </cell>
          <cell r="K18" t="str">
            <v>n.a.</v>
          </cell>
          <cell r="L18">
            <v>0.16721192293330223</v>
          </cell>
          <cell r="M18">
            <v>0.17074010441399956</v>
          </cell>
          <cell r="N18">
            <v>0.63686634466135572</v>
          </cell>
          <cell r="O18" t="str">
            <v>n.a.</v>
          </cell>
          <cell r="P18">
            <v>1.3692332882392293</v>
          </cell>
          <cell r="Q18" t="str">
            <v>n.a.</v>
          </cell>
          <cell r="R18" t="str">
            <v>n.a.</v>
          </cell>
          <cell r="S18">
            <v>0.16397228352539539</v>
          </cell>
          <cell r="T18">
            <v>7.4865197964757879E-2</v>
          </cell>
          <cell r="U18">
            <v>0.19390788558380301</v>
          </cell>
          <cell r="V18">
            <v>0.21026823410282258</v>
          </cell>
          <cell r="W18">
            <v>0.1843104534401645</v>
          </cell>
          <cell r="X18">
            <v>0.29352684968016307</v>
          </cell>
          <cell r="Y18">
            <v>0.47350740825666193</v>
          </cell>
          <cell r="Z18">
            <v>0.25730020348264704</v>
          </cell>
          <cell r="AA18">
            <v>4.3540776077438004E-2</v>
          </cell>
          <cell r="AB18" t="str">
            <v>n.a.</v>
          </cell>
          <cell r="AC18" t="str">
            <v>n.a.</v>
          </cell>
          <cell r="AD18">
            <v>-0.41109031531226536</v>
          </cell>
          <cell r="AE18">
            <v>0.43225237425910601</v>
          </cell>
          <cell r="AF18">
            <v>0.6657123730133252</v>
          </cell>
          <cell r="AG18">
            <v>-0.12868115945860151</v>
          </cell>
          <cell r="AH18">
            <v>0.11011405545389286</v>
          </cell>
        </row>
        <row r="19">
          <cell r="G19" t="str">
            <v>n.a.</v>
          </cell>
          <cell r="H19" t="str">
            <v>n.a.</v>
          </cell>
          <cell r="I19">
            <v>0.10151586816517022</v>
          </cell>
          <cell r="J19" t="str">
            <v>n.a.</v>
          </cell>
          <cell r="K19" t="str">
            <v>n.a.</v>
          </cell>
          <cell r="L19">
            <v>0.11105769254618636</v>
          </cell>
          <cell r="M19">
            <v>-0.19213197134049365</v>
          </cell>
          <cell r="N19">
            <v>0.338162536582305</v>
          </cell>
          <cell r="O19" t="str">
            <v>n.a.</v>
          </cell>
          <cell r="P19">
            <v>1.711421496189649</v>
          </cell>
          <cell r="Q19" t="str">
            <v>n.a.</v>
          </cell>
          <cell r="R19" t="str">
            <v>n.a.</v>
          </cell>
          <cell r="S19">
            <v>-7.4014726916901807E-2</v>
          </cell>
          <cell r="T19">
            <v>8.4691574789398594E-2</v>
          </cell>
          <cell r="U19">
            <v>7.713412005596787E-2</v>
          </cell>
          <cell r="V19">
            <v>0.12117533736881381</v>
          </cell>
          <cell r="W19">
            <v>0.37832055073583337</v>
          </cell>
          <cell r="X19">
            <v>0.34616845461565027</v>
          </cell>
          <cell r="Y19">
            <v>0.69734218017670813</v>
          </cell>
          <cell r="Z19">
            <v>0.13635117752789672</v>
          </cell>
          <cell r="AA19">
            <v>1.6619772646340181E-2</v>
          </cell>
          <cell r="AB19" t="str">
            <v>n.a.</v>
          </cell>
          <cell r="AC19" t="str">
            <v>n.a.</v>
          </cell>
          <cell r="AD19">
            <v>0.15588255031519083</v>
          </cell>
          <cell r="AE19">
            <v>0.38928435135120099</v>
          </cell>
          <cell r="AF19">
            <v>-6.3019358454010299E-2</v>
          </cell>
          <cell r="AG19">
            <v>-7.9833135537671296E-2</v>
          </cell>
          <cell r="AH19">
            <v>5.828654204223005E-2</v>
          </cell>
        </row>
        <row r="20">
          <cell r="G20" t="str">
            <v>n.a.</v>
          </cell>
          <cell r="H20" t="str">
            <v>n.a.</v>
          </cell>
          <cell r="I20">
            <v>-6.353898803393343E-2</v>
          </cell>
          <cell r="J20" t="str">
            <v>n.a.</v>
          </cell>
          <cell r="K20" t="str">
            <v>n.a.</v>
          </cell>
          <cell r="L20">
            <v>-4.4899747346843988E-2</v>
          </cell>
          <cell r="M20">
            <v>0.1830463026317446</v>
          </cell>
          <cell r="N20">
            <v>0.49360176653686572</v>
          </cell>
          <cell r="O20" t="str">
            <v>n.a.</v>
          </cell>
          <cell r="P20">
            <v>1.3470481590536707</v>
          </cell>
          <cell r="Q20" t="str">
            <v>n.a.</v>
          </cell>
          <cell r="R20" t="str">
            <v>n.a.</v>
          </cell>
          <cell r="S20">
            <v>2.7979315418382278E-2</v>
          </cell>
          <cell r="T20">
            <v>4.8805963330496915E-2</v>
          </cell>
          <cell r="U20">
            <v>2.0861322741771993E-2</v>
          </cell>
          <cell r="V20">
            <v>0.22477028793126053</v>
          </cell>
          <cell r="W20">
            <v>0.18130874889217896</v>
          </cell>
          <cell r="X20">
            <v>-0.24276951577095818</v>
          </cell>
          <cell r="Y20">
            <v>0.77417224911281579</v>
          </cell>
          <cell r="Z20">
            <v>0.36929019640625071</v>
          </cell>
          <cell r="AA20">
            <v>-0.14804401223496555</v>
          </cell>
          <cell r="AB20" t="str">
            <v>n.a.</v>
          </cell>
          <cell r="AC20" t="str">
            <v>n.a.</v>
          </cell>
          <cell r="AD20">
            <v>4.207909316925873E-2</v>
          </cell>
          <cell r="AE20">
            <v>-0.1990277969009675</v>
          </cell>
          <cell r="AF20">
            <v>0.70188660539804382</v>
          </cell>
          <cell r="AG20">
            <v>-0.14980526183356319</v>
          </cell>
          <cell r="AH20">
            <v>3.9910822399339629E-2</v>
          </cell>
        </row>
        <row r="21">
          <cell r="G21" t="str">
            <v>n.a.</v>
          </cell>
          <cell r="H21" t="str">
            <v>n.a.</v>
          </cell>
          <cell r="I21">
            <v>7.9570123864683096E-2</v>
          </cell>
          <cell r="J21" t="str">
            <v>n.a.</v>
          </cell>
          <cell r="K21" t="str">
            <v>n.a.</v>
          </cell>
          <cell r="L21">
            <v>0.22048741381473747</v>
          </cell>
          <cell r="M21">
            <v>0.58546768358212553</v>
          </cell>
          <cell r="N21">
            <v>0.23972918653304634</v>
          </cell>
          <cell r="O21" t="str">
            <v>n.a.</v>
          </cell>
          <cell r="P21">
            <v>3.2769590729334066</v>
          </cell>
          <cell r="Q21" t="str">
            <v>n.a.</v>
          </cell>
          <cell r="R21" t="str">
            <v>n.a.</v>
          </cell>
          <cell r="S21">
            <v>6.3687582167976764E-2</v>
          </cell>
          <cell r="T21">
            <v>3.8813501242479731E-2</v>
          </cell>
          <cell r="U21">
            <v>-1.8378719630081974E-2</v>
          </cell>
          <cell r="V21">
            <v>0.20933237805580163</v>
          </cell>
          <cell r="W21">
            <v>0.51054650883369135</v>
          </cell>
          <cell r="X21">
            <v>0.30123328969455154</v>
          </cell>
          <cell r="Y21">
            <v>0.58288807346539073</v>
          </cell>
          <cell r="Z21">
            <v>0.15252266795010705</v>
          </cell>
          <cell r="AA21">
            <v>-0.24544646052368435</v>
          </cell>
          <cell r="AB21" t="str">
            <v>n.a.</v>
          </cell>
          <cell r="AC21" t="str">
            <v>n.a.</v>
          </cell>
          <cell r="AD21">
            <v>-4.1478197270045758E-2</v>
          </cell>
          <cell r="AE21">
            <v>-8.9634343438014685E-2</v>
          </cell>
          <cell r="AF21">
            <v>0.25647291511483417</v>
          </cell>
          <cell r="AG21">
            <v>-2.5617341326224286E-2</v>
          </cell>
          <cell r="AH21">
            <v>7.9207805805027398E-2</v>
          </cell>
        </row>
        <row r="22">
          <cell r="G22" t="str">
            <v>n.a.</v>
          </cell>
          <cell r="H22" t="str">
            <v>n.a.</v>
          </cell>
          <cell r="I22">
            <v>9.0063670347494407E-2</v>
          </cell>
          <cell r="J22" t="str">
            <v>n.a.</v>
          </cell>
          <cell r="K22" t="str">
            <v>n.a.</v>
          </cell>
          <cell r="L22">
            <v>-1.7125409649988654E-2</v>
          </cell>
          <cell r="M22">
            <v>0.46829403892063093</v>
          </cell>
          <cell r="N22">
            <v>0.24159330354497011</v>
          </cell>
          <cell r="O22" t="str">
            <v>n.a.</v>
          </cell>
          <cell r="P22">
            <v>2.9699117474554537</v>
          </cell>
          <cell r="Q22" t="str">
            <v>n.a.</v>
          </cell>
          <cell r="R22" t="str">
            <v>n.a.</v>
          </cell>
          <cell r="S22">
            <v>-9.2259971595953338E-2</v>
          </cell>
          <cell r="T22">
            <v>2.2354645555804353E-2</v>
          </cell>
          <cell r="U22">
            <v>0.4341606668412048</v>
          </cell>
          <cell r="V22">
            <v>0.26279333275387007</v>
          </cell>
          <cell r="W22">
            <v>0.20729318844716538</v>
          </cell>
          <cell r="X22">
            <v>-0.18121974124938456</v>
          </cell>
          <cell r="Y22">
            <v>1.0524518917171335</v>
          </cell>
          <cell r="Z22">
            <v>0.19044127116833032</v>
          </cell>
          <cell r="AA22">
            <v>6.126496794580838E-2</v>
          </cell>
          <cell r="AB22" t="str">
            <v>n.a.</v>
          </cell>
          <cell r="AC22" t="str">
            <v>n.a.</v>
          </cell>
          <cell r="AD22">
            <v>0.20130844188155361</v>
          </cell>
          <cell r="AE22">
            <v>0.27396527495621603</v>
          </cell>
          <cell r="AF22">
            <v>0.27420665136062294</v>
          </cell>
          <cell r="AG22">
            <v>0.27599734585179497</v>
          </cell>
          <cell r="AH22">
            <v>0.25249486167016499</v>
          </cell>
        </row>
        <row r="23">
          <cell r="G23" t="str">
            <v>n.a.</v>
          </cell>
          <cell r="H23" t="str">
            <v>n.a.</v>
          </cell>
          <cell r="I23">
            <v>0.45547722475043928</v>
          </cell>
          <cell r="J23" t="str">
            <v>n.a.</v>
          </cell>
          <cell r="K23" t="str">
            <v>n.a.</v>
          </cell>
          <cell r="L23">
            <v>3.6061712616513475E-2</v>
          </cell>
          <cell r="M23">
            <v>0.2195689694309948</v>
          </cell>
          <cell r="N23">
            <v>0.25717251046038808</v>
          </cell>
          <cell r="O23" t="str">
            <v>n.a.</v>
          </cell>
          <cell r="P23">
            <v>1.7860554059469607</v>
          </cell>
          <cell r="Q23" t="str">
            <v>n.a.</v>
          </cell>
          <cell r="R23" t="str">
            <v>n.a.</v>
          </cell>
          <cell r="S23">
            <v>-7.2348427069997001E-3</v>
          </cell>
          <cell r="T23">
            <v>6.2190420043590322E-2</v>
          </cell>
          <cell r="U23">
            <v>0.2123266063852487</v>
          </cell>
          <cell r="V23">
            <v>0.21651792094625222</v>
          </cell>
          <cell r="W23">
            <v>0.24434874231082038</v>
          </cell>
          <cell r="X23">
            <v>-8.8968926763206779E-2</v>
          </cell>
          <cell r="Y23">
            <v>3.1911047999533295</v>
          </cell>
          <cell r="Z23">
            <v>0.48419339577264608</v>
          </cell>
          <cell r="AA23">
            <v>2.8954089450790477E-2</v>
          </cell>
          <cell r="AB23" t="str">
            <v>n.a.</v>
          </cell>
          <cell r="AC23" t="str">
            <v>n.a.</v>
          </cell>
          <cell r="AD23">
            <v>-2.8144085631012228E-2</v>
          </cell>
          <cell r="AE23">
            <v>8.9005139268276245E-2</v>
          </cell>
          <cell r="AF23">
            <v>0.41281656541755574</v>
          </cell>
          <cell r="AG23">
            <v>-5.1045241660206409E-2</v>
          </cell>
          <cell r="AH23">
            <v>0.17592109723983196</v>
          </cell>
        </row>
        <row r="25">
          <cell r="G25" t="str">
            <v>n.a.</v>
          </cell>
          <cell r="H25">
            <v>2.6916290206495592</v>
          </cell>
          <cell r="I25">
            <v>-0.22428696376450419</v>
          </cell>
          <cell r="J25" t="str">
            <v>n.a.</v>
          </cell>
          <cell r="K25" t="str">
            <v>n.a.</v>
          </cell>
          <cell r="L25">
            <v>-7.094896220869007E-3</v>
          </cell>
          <cell r="M25">
            <v>-0.13832127478151524</v>
          </cell>
          <cell r="N25">
            <v>0.28387021466408136</v>
          </cell>
          <cell r="O25" t="str">
            <v>n.a.</v>
          </cell>
          <cell r="P25">
            <v>3.2285893814053312</v>
          </cell>
          <cell r="Q25">
            <v>0.19881231110992026</v>
          </cell>
          <cell r="R25" t="str">
            <v>n.a.</v>
          </cell>
          <cell r="S25">
            <v>-0.26167059609022214</v>
          </cell>
          <cell r="T25">
            <v>5.3738522939636546E-2</v>
          </cell>
          <cell r="U25">
            <v>0.12783479134383491</v>
          </cell>
          <cell r="V25">
            <v>0.35395125540296046</v>
          </cell>
          <cell r="W25">
            <v>0.22824250747316022</v>
          </cell>
          <cell r="X25">
            <v>0.33881717848597859</v>
          </cell>
          <cell r="Y25">
            <v>3.298948064676777</v>
          </cell>
          <cell r="Z25">
            <v>9.1047643250075971E-2</v>
          </cell>
          <cell r="AA25">
            <v>8.7185290626916156E-2</v>
          </cell>
          <cell r="AB25">
            <v>2.3925534022115018</v>
          </cell>
          <cell r="AC25" t="str">
            <v>n.a.</v>
          </cell>
          <cell r="AD25">
            <v>0.49612366715302469</v>
          </cell>
          <cell r="AE25">
            <v>-4.0856411412069082E-2</v>
          </cell>
          <cell r="AF25">
            <v>0.24946450891375971</v>
          </cell>
          <cell r="AG25">
            <v>0.38499032265711475</v>
          </cell>
          <cell r="AH25">
            <v>0.17529784141818894</v>
          </cell>
        </row>
        <row r="26">
          <cell r="G26" t="str">
            <v>n.a.</v>
          </cell>
          <cell r="H26">
            <v>2.0053426523753224</v>
          </cell>
          <cell r="I26">
            <v>-4.237130254790733E-2</v>
          </cell>
          <cell r="J26" t="str">
            <v>n.a.</v>
          </cell>
          <cell r="K26" t="str">
            <v>n.a.</v>
          </cell>
          <cell r="L26">
            <v>-2.0596190868321873E-2</v>
          </cell>
          <cell r="M26">
            <v>1.3797352378466243E-2</v>
          </cell>
          <cell r="N26">
            <v>4.2452073345334407E-2</v>
          </cell>
          <cell r="O26" t="str">
            <v>n.a.</v>
          </cell>
          <cell r="P26">
            <v>3.1534562474436241</v>
          </cell>
          <cell r="Q26">
            <v>0.44431956813972784</v>
          </cell>
          <cell r="R26">
            <v>0.22596132034766203</v>
          </cell>
          <cell r="S26">
            <v>0.33131880900860011</v>
          </cell>
          <cell r="T26">
            <v>2.3015239948716903E-2</v>
          </cell>
          <cell r="U26">
            <v>0.18845364496605121</v>
          </cell>
          <cell r="V26">
            <v>0.26975013670287407</v>
          </cell>
          <cell r="W26">
            <v>0.24805961114575226</v>
          </cell>
          <cell r="X26">
            <v>0.13323857542820461</v>
          </cell>
          <cell r="Y26">
            <v>3.5158162350994298</v>
          </cell>
          <cell r="Z26">
            <v>0.25889816927650244</v>
          </cell>
          <cell r="AA26">
            <v>0.44672778692141435</v>
          </cell>
          <cell r="AB26">
            <v>0.74013159250701677</v>
          </cell>
          <cell r="AC26">
            <v>0.29545623334444127</v>
          </cell>
          <cell r="AD26">
            <v>7.151060222169825E-3</v>
          </cell>
          <cell r="AE26">
            <v>-9.8671527507029566E-2</v>
          </cell>
          <cell r="AF26">
            <v>4.4899320183291458E-3</v>
          </cell>
          <cell r="AG26">
            <v>2.5058191325007778E-2</v>
          </cell>
          <cell r="AH26">
            <v>0.11808039064808806</v>
          </cell>
        </row>
        <row r="27">
          <cell r="G27" t="str">
            <v>n.a.</v>
          </cell>
          <cell r="H27">
            <v>1.0287619533662848</v>
          </cell>
          <cell r="I27">
            <v>0.29654425663354966</v>
          </cell>
          <cell r="J27">
            <v>1.3556834296661995</v>
          </cell>
          <cell r="K27" t="str">
            <v>n.a.</v>
          </cell>
          <cell r="L27">
            <v>0.12557052050969419</v>
          </cell>
          <cell r="M27">
            <v>-0.30249788007085687</v>
          </cell>
          <cell r="N27">
            <v>0.20975699583603158</v>
          </cell>
          <cell r="O27" t="str">
            <v>n.a.</v>
          </cell>
          <cell r="P27">
            <v>0.11244853849313019</v>
          </cell>
          <cell r="Q27">
            <v>0.41878343762459957</v>
          </cell>
          <cell r="R27">
            <v>9.5392210581173309E-2</v>
          </cell>
          <cell r="S27">
            <v>-0.23602964239004987</v>
          </cell>
          <cell r="T27">
            <v>1.3527928717513849E-2</v>
          </cell>
          <cell r="U27">
            <v>0.13020924389609156</v>
          </cell>
          <cell r="V27">
            <v>0.18707469192257165</v>
          </cell>
          <cell r="W27">
            <v>6.5348231353198116E-2</v>
          </cell>
          <cell r="X27">
            <v>-0.10768657540537374</v>
          </cell>
          <cell r="Y27">
            <v>2.0153378009425564</v>
          </cell>
          <cell r="Z27">
            <v>0.14995852635498608</v>
          </cell>
          <cell r="AA27">
            <v>0.10979011820122064</v>
          </cell>
          <cell r="AB27">
            <v>0.35808546595881952</v>
          </cell>
          <cell r="AC27">
            <v>0.42886912229664809</v>
          </cell>
          <cell r="AD27">
            <v>0.12679091425840916</v>
          </cell>
          <cell r="AE27">
            <v>0.17028353818577546</v>
          </cell>
          <cell r="AF27">
            <v>0.15207766857257798</v>
          </cell>
          <cell r="AG27">
            <v>-9.9720722954168589E-2</v>
          </cell>
          <cell r="AH27">
            <v>8.922904550250621E-2</v>
          </cell>
        </row>
        <row r="28">
          <cell r="G28" t="str">
            <v>n.a.</v>
          </cell>
          <cell r="H28">
            <v>0.16171043229176085</v>
          </cell>
          <cell r="I28">
            <v>-0.11779852914951716</v>
          </cell>
          <cell r="J28">
            <v>0.5773055692332385</v>
          </cell>
          <cell r="K28" t="str">
            <v>n.a.</v>
          </cell>
          <cell r="L28">
            <v>2.9012121757483467E-2</v>
          </cell>
          <cell r="M28">
            <v>8.8399696948368245E-2</v>
          </cell>
          <cell r="N28">
            <v>0.24252160851966931</v>
          </cell>
          <cell r="O28" t="str">
            <v>n.a.</v>
          </cell>
          <cell r="P28">
            <v>0.20518458578342136</v>
          </cell>
          <cell r="Q28">
            <v>0.73397846742191719</v>
          </cell>
          <cell r="R28">
            <v>0.35778233649223967</v>
          </cell>
          <cell r="S28">
            <v>0.24919683817571325</v>
          </cell>
          <cell r="T28">
            <v>4.2332263889421462E-2</v>
          </cell>
          <cell r="U28">
            <v>0.14746470202212336</v>
          </cell>
          <cell r="V28">
            <v>0.25868026156604884</v>
          </cell>
          <cell r="W28">
            <v>0.16286166804557034</v>
          </cell>
          <cell r="X28">
            <v>0.30936313851310526</v>
          </cell>
          <cell r="Y28" t="str">
            <v>n.a.</v>
          </cell>
          <cell r="Z28">
            <v>0.19775797186296451</v>
          </cell>
          <cell r="AA28">
            <v>6.5150276601030122E-2</v>
          </cell>
          <cell r="AB28">
            <v>0.26270790169210123</v>
          </cell>
          <cell r="AC28">
            <v>4.7354209710013251E-3</v>
          </cell>
          <cell r="AD28">
            <v>0.28727747115293312</v>
          </cell>
          <cell r="AE28">
            <v>-6.3075233957934351E-3</v>
          </cell>
          <cell r="AF28">
            <v>0.10325461447777551</v>
          </cell>
          <cell r="AG28">
            <v>6.7498445776278421E-2</v>
          </cell>
          <cell r="AH28">
            <v>4.124286207120198E-2</v>
          </cell>
        </row>
        <row r="29">
          <cell r="G29" t="str">
            <v>n.a.</v>
          </cell>
          <cell r="H29">
            <v>0.34615762458139798</v>
          </cell>
          <cell r="I29">
            <v>0.11834972759277074</v>
          </cell>
          <cell r="J29">
            <v>0.73064571592939886</v>
          </cell>
          <cell r="K29" t="str">
            <v>n.a.</v>
          </cell>
          <cell r="L29">
            <v>5.0303545751809509E-2</v>
          </cell>
          <cell r="M29">
            <v>0.18131282926229098</v>
          </cell>
          <cell r="N29">
            <v>0.18300785625403071</v>
          </cell>
          <cell r="O29" t="str">
            <v>n.a.</v>
          </cell>
          <cell r="P29">
            <v>0.2944883026113696</v>
          </cell>
          <cell r="Q29">
            <v>2.1419647989804487</v>
          </cell>
          <cell r="R29">
            <v>0.19252699649662919</v>
          </cell>
          <cell r="S29">
            <v>0.33767182006770557</v>
          </cell>
          <cell r="T29">
            <v>3.2950796531126869E-2</v>
          </cell>
          <cell r="U29">
            <v>0.14817187695145684</v>
          </cell>
          <cell r="V29">
            <v>0.15684209958669548</v>
          </cell>
          <cell r="W29">
            <v>0.15289961948037245</v>
          </cell>
          <cell r="X29">
            <v>-0.13257436317067484</v>
          </cell>
          <cell r="Y29" t="str">
            <v>n.a.</v>
          </cell>
          <cell r="Z29">
            <v>0.15597203199549003</v>
          </cell>
          <cell r="AA29">
            <v>0.11148479417324619</v>
          </cell>
          <cell r="AB29">
            <v>0.16524290742681025</v>
          </cell>
          <cell r="AC29">
            <v>5.8636386427668441E-4</v>
          </cell>
          <cell r="AD29">
            <v>0.27116192815948015</v>
          </cell>
          <cell r="AE29">
            <v>2.6310257168419504E-2</v>
          </cell>
          <cell r="AF29">
            <v>0.17344404771913302</v>
          </cell>
          <cell r="AG29">
            <v>6.9654079545025865E-2</v>
          </cell>
          <cell r="AH29">
            <v>0.10513798968653276</v>
          </cell>
        </row>
        <row r="30">
          <cell r="G30" t="str">
            <v>n.a.</v>
          </cell>
          <cell r="H30">
            <v>-0.24796506083997905</v>
          </cell>
          <cell r="I30">
            <v>-0.24516992225683532</v>
          </cell>
          <cell r="J30">
            <v>0.96678006175553399</v>
          </cell>
          <cell r="K30" t="str">
            <v>n.a.</v>
          </cell>
          <cell r="L30">
            <v>7.4731749203458042E-2</v>
          </cell>
          <cell r="M30">
            <v>-4.5055825445823316E-2</v>
          </cell>
          <cell r="N30">
            <v>-0.23316219738383337</v>
          </cell>
          <cell r="O30">
            <v>0.34178873855231795</v>
          </cell>
          <cell r="P30">
            <v>-0.11810385967027948</v>
          </cell>
          <cell r="Q30">
            <v>9.7610586794223075E-2</v>
          </cell>
          <cell r="R30">
            <v>0.38648081065321094</v>
          </cell>
          <cell r="S30">
            <v>9.6763354460614792E-2</v>
          </cell>
          <cell r="T30">
            <v>6.3790062764100153E-2</v>
          </cell>
          <cell r="U30">
            <v>-3.6758818798546145E-2</v>
          </cell>
          <cell r="V30">
            <v>2.7746752489063553E-2</v>
          </cell>
          <cell r="W30">
            <v>-0.1872825489656833</v>
          </cell>
          <cell r="X30">
            <v>-0.114178481904601</v>
          </cell>
          <cell r="Y30" t="str">
            <v>n.a.</v>
          </cell>
          <cell r="Z30">
            <v>0.10646059109062556</v>
          </cell>
          <cell r="AA30">
            <v>0.1745185022615301</v>
          </cell>
          <cell r="AB30">
            <v>-3.8614683917013615E-2</v>
          </cell>
          <cell r="AC30">
            <v>0.20320299107632156</v>
          </cell>
          <cell r="AD30">
            <v>-0.25610030744307721</v>
          </cell>
          <cell r="AE30">
            <v>0.1086383484564335</v>
          </cell>
          <cell r="AF30">
            <v>0.20226303217197827</v>
          </cell>
          <cell r="AG30">
            <v>-0.24382651656929855</v>
          </cell>
          <cell r="AH30">
            <v>0.17685405260133535</v>
          </cell>
        </row>
        <row r="31">
          <cell r="G31" t="str">
            <v>n.a.</v>
          </cell>
          <cell r="H31">
            <v>0.14754407625649879</v>
          </cell>
          <cell r="I31">
            <v>0.37479579136586949</v>
          </cell>
          <cell r="J31">
            <v>1.024426150229095</v>
          </cell>
          <cell r="K31" t="str">
            <v>n.a.</v>
          </cell>
          <cell r="L31">
            <v>0.19780928833221045</v>
          </cell>
          <cell r="M31">
            <v>0.56371321831439491</v>
          </cell>
          <cell r="N31">
            <v>0.1073181398833909</v>
          </cell>
          <cell r="O31">
            <v>1.2232008847684563</v>
          </cell>
          <cell r="P31">
            <v>7.5379808271585524E-2</v>
          </cell>
          <cell r="Q31">
            <v>0.16163562034947765</v>
          </cell>
          <cell r="R31">
            <v>0.14717513977917829</v>
          </cell>
          <cell r="S31">
            <v>7.8458539871236965E-2</v>
          </cell>
          <cell r="T31">
            <v>0.21777950792226441</v>
          </cell>
          <cell r="U31">
            <v>8.9470876969700797E-2</v>
          </cell>
          <cell r="V31">
            <v>7.2987836296110942E-2</v>
          </cell>
          <cell r="W31">
            <v>0.33478526114334173</v>
          </cell>
          <cell r="X31">
            <v>0.1744992053783192</v>
          </cell>
          <cell r="Y31" t="str">
            <v>n.a.</v>
          </cell>
          <cell r="Z31">
            <v>7.0987490199293291E-2</v>
          </cell>
          <cell r="AA31">
            <v>-8.0107536043859007E-2</v>
          </cell>
          <cell r="AB31">
            <v>3.5099980040846024E-2</v>
          </cell>
          <cell r="AC31">
            <v>8.5178204599015039E-2</v>
          </cell>
          <cell r="AD31">
            <v>0.68727417734812146</v>
          </cell>
          <cell r="AE31">
            <v>0.11521526726665821</v>
          </cell>
          <cell r="AF31">
            <v>0.13978342578346803</v>
          </cell>
          <cell r="AG31">
            <v>-9.6123711673942042E-2</v>
          </cell>
          <cell r="AH31">
            <v>1.6258692482481685E-2</v>
          </cell>
        </row>
        <row r="32">
          <cell r="G32" t="str">
            <v>n.a.</v>
          </cell>
          <cell r="H32">
            <v>0.25506855599958289</v>
          </cell>
          <cell r="I32">
            <v>-6.0218473278754736E-3</v>
          </cell>
          <cell r="J32">
            <v>0.80805201595557818</v>
          </cell>
          <cell r="K32" t="str">
            <v>n.a.</v>
          </cell>
          <cell r="L32">
            <v>0.2049253166052829</v>
          </cell>
          <cell r="M32">
            <v>0.3416105112148955</v>
          </cell>
          <cell r="N32">
            <v>9.9357766060268471E-2</v>
          </cell>
          <cell r="O32">
            <v>0.14950544523839837</v>
          </cell>
          <cell r="P32">
            <v>4.6692994056799719E-2</v>
          </cell>
          <cell r="Q32">
            <v>0.10550515359388135</v>
          </cell>
          <cell r="R32">
            <v>0.22200402975762401</v>
          </cell>
          <cell r="S32">
            <v>0.29448518821984937</v>
          </cell>
          <cell r="T32">
            <v>-7.6633805294338941E-2</v>
          </cell>
          <cell r="U32">
            <v>0.1264927474931401</v>
          </cell>
          <cell r="V32">
            <v>8.6040578899659437E-2</v>
          </cell>
          <cell r="W32">
            <v>8.6829240960126342E-2</v>
          </cell>
          <cell r="X32">
            <v>0.23032233304121563</v>
          </cell>
          <cell r="Y32" t="str">
            <v>n.a.</v>
          </cell>
          <cell r="Z32">
            <v>-4.8028033567932837E-2</v>
          </cell>
          <cell r="AA32">
            <v>1.9673350965589087E-2</v>
          </cell>
          <cell r="AB32">
            <v>0.12795324909522821</v>
          </cell>
          <cell r="AC32">
            <v>6.6841433707097941E-2</v>
          </cell>
          <cell r="AD32">
            <v>-1.1966369239306296</v>
          </cell>
          <cell r="AE32">
            <v>-2.7709604206218597E-2</v>
          </cell>
          <cell r="AF32">
            <v>9.8315693875189236E-2</v>
          </cell>
          <cell r="AG32">
            <v>-0.43912390867378248</v>
          </cell>
          <cell r="AH32">
            <v>0.1714343957701745</v>
          </cell>
        </row>
        <row r="33">
          <cell r="G33" t="str">
            <v>n.a.</v>
          </cell>
          <cell r="H33">
            <v>1.6888067672671703E-2</v>
          </cell>
          <cell r="I33">
            <v>0.1343804092313452</v>
          </cell>
          <cell r="J33">
            <v>0.71260882394840053</v>
          </cell>
          <cell r="K33" t="str">
            <v>n.a.</v>
          </cell>
          <cell r="L33">
            <v>0.23993771747758608</v>
          </cell>
          <cell r="M33">
            <v>0.20829560561240168</v>
          </cell>
          <cell r="N33">
            <v>0.11406600717194415</v>
          </cell>
          <cell r="O33">
            <v>0.99040771543453365</v>
          </cell>
          <cell r="P33">
            <v>0.17429000790731664</v>
          </cell>
          <cell r="Q33">
            <v>0.23648168589147867</v>
          </cell>
          <cell r="R33">
            <v>0.15790684246882503</v>
          </cell>
          <cell r="S33">
            <v>0.20139696590300371</v>
          </cell>
          <cell r="T33">
            <v>4.1234630222489077E-2</v>
          </cell>
          <cell r="U33">
            <v>7.5012132984870306E-2</v>
          </cell>
          <cell r="V33">
            <v>9.5495918708538241E-2</v>
          </cell>
          <cell r="W33">
            <v>9.4336716489120676E-2</v>
          </cell>
          <cell r="X33">
            <v>0.53418293720176591</v>
          </cell>
          <cell r="Y33" t="str">
            <v>n.a.</v>
          </cell>
          <cell r="Z33">
            <v>-0.30020689456791949</v>
          </cell>
          <cell r="AA33">
            <v>0.29502157672814544</v>
          </cell>
          <cell r="AB33">
            <v>0.41832598561724943</v>
          </cell>
          <cell r="AC33">
            <v>4.8039415529662399E-2</v>
          </cell>
          <cell r="AD33">
            <v>-5.813989304412992E-2</v>
          </cell>
          <cell r="AE33">
            <v>-7.1066166274027509E-3</v>
          </cell>
          <cell r="AF33">
            <v>0.25396276264625017</v>
          </cell>
          <cell r="AG33">
            <v>6.1253641460750352E-2</v>
          </cell>
          <cell r="AH33">
            <v>0.15687640319599527</v>
          </cell>
        </row>
        <row r="34">
          <cell r="G34" t="str">
            <v>n.a.</v>
          </cell>
          <cell r="H34" t="str">
            <v>n.a.</v>
          </cell>
          <cell r="I34" t="str">
            <v>n.a.</v>
          </cell>
          <cell r="J34" t="str">
            <v>n.a.</v>
          </cell>
          <cell r="K34" t="str">
            <v>n.a.</v>
          </cell>
          <cell r="L34" t="str">
            <v>n.a.</v>
          </cell>
          <cell r="M34" t="str">
            <v>n.a.</v>
          </cell>
          <cell r="N34" t="str">
            <v>n.a.</v>
          </cell>
          <cell r="O34" t="str">
            <v>n.a.</v>
          </cell>
          <cell r="P34" t="str">
            <v>n.a.</v>
          </cell>
          <cell r="Q34" t="str">
            <v>n.a.</v>
          </cell>
          <cell r="R34" t="str">
            <v>n.a.</v>
          </cell>
          <cell r="S34" t="str">
            <v>n.a.</v>
          </cell>
          <cell r="T34" t="str">
            <v>n.a.</v>
          </cell>
          <cell r="U34" t="str">
            <v>n.a.</v>
          </cell>
          <cell r="V34" t="str">
            <v>n.a.</v>
          </cell>
          <cell r="W34" t="str">
            <v>n.a.</v>
          </cell>
          <cell r="X34" t="str">
            <v>n.a.</v>
          </cell>
          <cell r="Y34" t="str">
            <v>n.a.</v>
          </cell>
          <cell r="Z34" t="str">
            <v>n.a.</v>
          </cell>
          <cell r="AA34" t="str">
            <v>n.a.</v>
          </cell>
          <cell r="AB34" t="str">
            <v>n.a.</v>
          </cell>
          <cell r="AC34" t="str">
            <v>n.a.</v>
          </cell>
          <cell r="AD34" t="str">
            <v>n.a.</v>
          </cell>
          <cell r="AE34" t="str">
            <v>n.a.</v>
          </cell>
          <cell r="AF34" t="str">
            <v>n.a.</v>
          </cell>
          <cell r="AG34" t="str">
            <v>n.a.</v>
          </cell>
          <cell r="AH34" t="str">
            <v>n.a.</v>
          </cell>
        </row>
      </sheetData>
      <sheetData sheetId="13"/>
      <sheetData sheetId="14"/>
      <sheetData sheetId="15">
        <row r="3">
          <cell r="G3" t="str">
            <v>Austria</v>
          </cell>
          <cell r="H3" t="str">
            <v>Azerbaijan</v>
          </cell>
          <cell r="I3" t="str">
            <v>Baharain</v>
          </cell>
          <cell r="J3" t="str">
            <v>Belarus</v>
          </cell>
          <cell r="K3" t="str">
            <v>Belgium</v>
          </cell>
          <cell r="L3" t="str">
            <v>Belize</v>
          </cell>
          <cell r="M3" t="str">
            <v>Benin</v>
          </cell>
          <cell r="N3" t="str">
            <v>Bolivia</v>
          </cell>
          <cell r="O3" t="str">
            <v>Bosnia</v>
          </cell>
          <cell r="P3" t="str">
            <v>Brazil</v>
          </cell>
          <cell r="Q3" t="str">
            <v>Bulgaria</v>
          </cell>
          <cell r="R3" t="str">
            <v>Cambodia</v>
          </cell>
          <cell r="S3" t="str">
            <v>Cameroon</v>
          </cell>
          <cell r="T3" t="str">
            <v>Canada</v>
          </cell>
          <cell r="U3" t="str">
            <v>Chile</v>
          </cell>
          <cell r="V3" t="str">
            <v>China</v>
          </cell>
          <cell r="W3" t="str">
            <v>Colombia</v>
          </cell>
          <cell r="X3" t="str">
            <v>Comoros</v>
          </cell>
          <cell r="Y3" t="str">
            <v>Congo</v>
          </cell>
          <cell r="Z3" t="str">
            <v>Costa Rica</v>
          </cell>
          <cell r="AA3" t="str">
            <v>Cote D'Ivoire</v>
          </cell>
          <cell r="AB3" t="str">
            <v>Croatia</v>
          </cell>
          <cell r="AC3" t="str">
            <v>Czech Rep.</v>
          </cell>
          <cell r="AD3" t="str">
            <v>Denmark</v>
          </cell>
          <cell r="AE3" t="str">
            <v>Dominica</v>
          </cell>
          <cell r="AF3" t="str">
            <v>Dominican Rep.</v>
          </cell>
          <cell r="AG3" t="str">
            <v>Ecuador</v>
          </cell>
          <cell r="AH3" t="str">
            <v>Egypt</v>
          </cell>
        </row>
        <row r="6">
          <cell r="G6" t="str">
            <v>DM1</v>
          </cell>
          <cell r="H6" t="str">
            <v>DM1</v>
          </cell>
          <cell r="I6" t="str">
            <v>DM1</v>
          </cell>
          <cell r="J6" t="str">
            <v>DM1</v>
          </cell>
          <cell r="K6" t="str">
            <v>DM1</v>
          </cell>
          <cell r="L6" t="str">
            <v>DM1</v>
          </cell>
          <cell r="M6" t="str">
            <v>DM1</v>
          </cell>
          <cell r="N6" t="str">
            <v>DM1</v>
          </cell>
          <cell r="O6" t="str">
            <v>DM1</v>
          </cell>
          <cell r="P6" t="str">
            <v>DM1</v>
          </cell>
          <cell r="Q6" t="str">
            <v>DM1</v>
          </cell>
          <cell r="R6" t="str">
            <v>DM1</v>
          </cell>
          <cell r="S6" t="str">
            <v>DM1</v>
          </cell>
          <cell r="T6" t="str">
            <v>DM1</v>
          </cell>
          <cell r="U6" t="str">
            <v>DM1</v>
          </cell>
          <cell r="V6" t="str">
            <v>DM1</v>
          </cell>
          <cell r="W6" t="str">
            <v>DM1</v>
          </cell>
          <cell r="X6" t="str">
            <v>DM1</v>
          </cell>
          <cell r="Y6" t="str">
            <v>DM1</v>
          </cell>
          <cell r="Z6" t="str">
            <v>DM1</v>
          </cell>
          <cell r="AA6" t="str">
            <v>DM1</v>
          </cell>
          <cell r="AB6" t="str">
            <v>DM1</v>
          </cell>
          <cell r="AC6" t="str">
            <v>DM1</v>
          </cell>
          <cell r="AD6" t="str">
            <v>DM1</v>
          </cell>
          <cell r="AE6" t="str">
            <v>DM1</v>
          </cell>
          <cell r="AF6" t="str">
            <v>DM1</v>
          </cell>
          <cell r="AG6" t="str">
            <v>DM1</v>
          </cell>
          <cell r="AH6" t="str">
            <v>DM1</v>
          </cell>
        </row>
        <row r="8">
          <cell r="G8" t="str">
            <v>n.a.</v>
          </cell>
          <cell r="H8" t="str">
            <v>n.a.</v>
          </cell>
          <cell r="I8">
            <v>0.49779783512076659</v>
          </cell>
          <cell r="J8" t="str">
            <v>n.a.</v>
          </cell>
          <cell r="K8" t="str">
            <v>n.a.</v>
          </cell>
          <cell r="L8" t="str">
            <v>n.a.</v>
          </cell>
          <cell r="M8">
            <v>-4.717064931652537E-2</v>
          </cell>
          <cell r="N8">
            <v>0.31138140180068774</v>
          </cell>
          <cell r="O8" t="str">
            <v>n.a.</v>
          </cell>
          <cell r="P8">
            <v>0.31845373111853448</v>
          </cell>
          <cell r="Q8" t="str">
            <v>n.a.</v>
          </cell>
          <cell r="R8" t="str">
            <v>n.a.</v>
          </cell>
          <cell r="S8">
            <v>0.21993889858556503</v>
          </cell>
          <cell r="T8">
            <v>9.9301889209515437E-3</v>
          </cell>
          <cell r="U8">
            <v>1.3510339695660416</v>
          </cell>
          <cell r="V8" t="str">
            <v>n.a.</v>
          </cell>
          <cell r="W8">
            <v>0.29818851237041688</v>
          </cell>
          <cell r="X8" t="str">
            <v>n.a.</v>
          </cell>
          <cell r="Y8">
            <v>0.36281955540503574</v>
          </cell>
          <cell r="Z8">
            <v>0.20687451187360573</v>
          </cell>
          <cell r="AA8">
            <v>0.36899860574927956</v>
          </cell>
          <cell r="AB8" t="str">
            <v>n.a.</v>
          </cell>
          <cell r="AC8" t="str">
            <v>n.a.</v>
          </cell>
          <cell r="AD8">
            <v>4.8442491566542234E-2</v>
          </cell>
          <cell r="AE8">
            <v>9.193907844457172E-2</v>
          </cell>
          <cell r="AF8">
            <v>-1.4450430092529998E-2</v>
          </cell>
          <cell r="AG8">
            <v>0.2088136561890595</v>
          </cell>
          <cell r="AH8">
            <v>0.18401131271789406</v>
          </cell>
        </row>
        <row r="9">
          <cell r="G9" t="str">
            <v>n.a.</v>
          </cell>
          <cell r="H9" t="str">
            <v>n.a.</v>
          </cell>
          <cell r="I9">
            <v>0.17555854782743219</v>
          </cell>
          <cell r="J9" t="str">
            <v>n.a.</v>
          </cell>
          <cell r="K9" t="str">
            <v>n.a.</v>
          </cell>
          <cell r="L9">
            <v>0.14756327565065774</v>
          </cell>
          <cell r="M9">
            <v>0.13439910547578027</v>
          </cell>
          <cell r="N9">
            <v>0.18975615524479927</v>
          </cell>
          <cell r="O9" t="str">
            <v>n.a.</v>
          </cell>
          <cell r="P9">
            <v>0.31963367225838724</v>
          </cell>
          <cell r="Q9" t="str">
            <v>n.a.</v>
          </cell>
          <cell r="R9" t="str">
            <v>n.a.</v>
          </cell>
          <cell r="S9">
            <v>0.28898852712013401</v>
          </cell>
          <cell r="T9">
            <v>9.9402773863304095E-2</v>
          </cell>
          <cell r="U9">
            <v>0.54316100440892701</v>
          </cell>
          <cell r="V9" t="str">
            <v>n.a.</v>
          </cell>
          <cell r="W9">
            <v>0.26531635825687694</v>
          </cell>
          <cell r="X9" t="str">
            <v>n.a.</v>
          </cell>
          <cell r="Y9">
            <v>0.44232134752009244</v>
          </cell>
          <cell r="Z9">
            <v>0.27878873684464711</v>
          </cell>
          <cell r="AA9">
            <v>0.38717767219881338</v>
          </cell>
          <cell r="AB9" t="str">
            <v>n.a.</v>
          </cell>
          <cell r="AC9" t="str">
            <v>n.a.</v>
          </cell>
          <cell r="AD9">
            <v>6.8966122433197441E-2</v>
          </cell>
          <cell r="AE9">
            <v>0.20837376057045098</v>
          </cell>
          <cell r="AF9">
            <v>0.17025671548595178</v>
          </cell>
          <cell r="AG9">
            <v>0.26506554987722752</v>
          </cell>
          <cell r="AH9">
            <v>0.27344479542802136</v>
          </cell>
        </row>
        <row r="10">
          <cell r="G10" t="str">
            <v>n.a.</v>
          </cell>
          <cell r="H10" t="str">
            <v>n.a.</v>
          </cell>
          <cell r="I10">
            <v>0.11655525977390635</v>
          </cell>
          <cell r="J10" t="str">
            <v>n.a.</v>
          </cell>
          <cell r="K10" t="str">
            <v>n.a.</v>
          </cell>
          <cell r="L10">
            <v>0.37753492062542549</v>
          </cell>
          <cell r="M10">
            <v>5.6333779404826423E-2</v>
          </cell>
          <cell r="N10">
            <v>0.11711088373323975</v>
          </cell>
          <cell r="O10" t="str">
            <v>n.a.</v>
          </cell>
          <cell r="P10">
            <v>0.31099315132022554</v>
          </cell>
          <cell r="Q10" t="str">
            <v>n.a.</v>
          </cell>
          <cell r="R10" t="str">
            <v>n.a.</v>
          </cell>
          <cell r="S10">
            <v>0.14544609780773499</v>
          </cell>
          <cell r="T10">
            <v>6.5424135127967187E-2</v>
          </cell>
          <cell r="U10">
            <v>0.68856599586872846</v>
          </cell>
          <cell r="V10">
            <v>5.1701853801411346E-4</v>
          </cell>
          <cell r="W10">
            <v>0.25021455330227571</v>
          </cell>
          <cell r="X10" t="str">
            <v>n.a.</v>
          </cell>
          <cell r="Y10">
            <v>0.4491453808745014</v>
          </cell>
          <cell r="Z10">
            <v>0.22224170379858266</v>
          </cell>
          <cell r="AA10">
            <v>8.1359099345616137E-2</v>
          </cell>
          <cell r="AB10" t="str">
            <v>n.a.</v>
          </cell>
          <cell r="AC10" t="str">
            <v>n.a.</v>
          </cell>
          <cell r="AD10">
            <v>0.14857126621181038</v>
          </cell>
          <cell r="AE10">
            <v>0.417081109910451</v>
          </cell>
          <cell r="AF10">
            <v>4.9902769978306782E-2</v>
          </cell>
          <cell r="AG10">
            <v>9.2907412599357031E-2</v>
          </cell>
          <cell r="AH10">
            <v>0.1883065557444199</v>
          </cell>
        </row>
        <row r="12">
          <cell r="G12" t="str">
            <v>n.a.</v>
          </cell>
          <cell r="H12" t="str">
            <v>n.a.</v>
          </cell>
          <cell r="I12">
            <v>3.2391260312530479E-2</v>
          </cell>
          <cell r="J12" t="str">
            <v>n.a.</v>
          </cell>
          <cell r="K12" t="str">
            <v>n.a.</v>
          </cell>
          <cell r="L12">
            <v>0.12120441205282173</v>
          </cell>
          <cell r="M12">
            <v>0.28083464023655491</v>
          </cell>
          <cell r="N12">
            <v>0.3549487983361761</v>
          </cell>
          <cell r="O12" t="str">
            <v>n.a.</v>
          </cell>
          <cell r="P12">
            <v>0.52884412926866986</v>
          </cell>
          <cell r="Q12" t="str">
            <v>n.a.</v>
          </cell>
          <cell r="R12" t="str">
            <v>n.a.</v>
          </cell>
          <cell r="S12">
            <v>0.12456867120768589</v>
          </cell>
          <cell r="T12">
            <v>9.5913758180053321E-2</v>
          </cell>
          <cell r="U12">
            <v>0.41422327229983402</v>
          </cell>
          <cell r="V12">
            <v>0.22047042118408111</v>
          </cell>
          <cell r="W12">
            <v>0.24707799552356491</v>
          </cell>
          <cell r="X12" t="str">
            <v>n.a.</v>
          </cell>
          <cell r="Y12">
            <v>0.54584971685421735</v>
          </cell>
          <cell r="Z12">
            <v>0.15502674830836183</v>
          </cell>
          <cell r="AA12">
            <v>1.1346696561046699E-2</v>
          </cell>
          <cell r="AB12" t="str">
            <v>n.a.</v>
          </cell>
          <cell r="AC12" t="str">
            <v>n.a.</v>
          </cell>
          <cell r="AD12">
            <v>7.5370192945548808E-2</v>
          </cell>
          <cell r="AE12">
            <v>-0.10419417120304519</v>
          </cell>
          <cell r="AF12">
            <v>6.0771970430819833E-2</v>
          </cell>
          <cell r="AG12">
            <v>0.21395418377391395</v>
          </cell>
          <cell r="AH12">
            <v>0.4420541888125431</v>
          </cell>
        </row>
        <row r="13">
          <cell r="G13" t="str">
            <v>n.a.</v>
          </cell>
          <cell r="H13" t="str">
            <v>n.a.</v>
          </cell>
          <cell r="I13">
            <v>0.25778087197443833</v>
          </cell>
          <cell r="J13" t="str">
            <v>n.a.</v>
          </cell>
          <cell r="K13" t="str">
            <v>n.a.</v>
          </cell>
          <cell r="L13">
            <v>-5.146011987583865E-2</v>
          </cell>
          <cell r="M13">
            <v>0.30203659854921261</v>
          </cell>
          <cell r="N13">
            <v>0.17970480674716427</v>
          </cell>
          <cell r="O13" t="str">
            <v>n.a.</v>
          </cell>
          <cell r="P13">
            <v>0.60217540235422007</v>
          </cell>
          <cell r="Q13" t="str">
            <v>n.a.</v>
          </cell>
          <cell r="R13" t="str">
            <v>n.a.</v>
          </cell>
          <cell r="S13">
            <v>0.21794219786399527</v>
          </cell>
          <cell r="T13">
            <v>5.9022733715984987E-2</v>
          </cell>
          <cell r="U13">
            <v>9.071698611168344E-2</v>
          </cell>
          <cell r="V13">
            <v>0.15782478157215518</v>
          </cell>
          <cell r="W13">
            <v>0.18817234974085917</v>
          </cell>
          <cell r="X13" t="str">
            <v>n.a.</v>
          </cell>
          <cell r="Y13">
            <v>0.43845263791993716</v>
          </cell>
          <cell r="Z13">
            <v>0.39864272289481351</v>
          </cell>
          <cell r="AA13">
            <v>5.6840526735318697E-2</v>
          </cell>
          <cell r="AB13" t="str">
            <v>n.a.</v>
          </cell>
          <cell r="AC13" t="str">
            <v>n.a.</v>
          </cell>
          <cell r="AD13">
            <v>0.12732077030820488</v>
          </cell>
          <cell r="AE13">
            <v>-2.4874303077898841E-2</v>
          </cell>
          <cell r="AF13">
            <v>5.6713479031366559E-2</v>
          </cell>
          <cell r="AG13">
            <v>0.11456518221950351</v>
          </cell>
          <cell r="AH13">
            <v>0.12096139212159929</v>
          </cell>
        </row>
        <row r="14">
          <cell r="G14" t="str">
            <v>n.a.</v>
          </cell>
          <cell r="H14" t="str">
            <v>n.a.</v>
          </cell>
          <cell r="I14">
            <v>-0.10999229459011017</v>
          </cell>
          <cell r="J14" t="str">
            <v>n.a.</v>
          </cell>
          <cell r="K14" t="str">
            <v>n.a.</v>
          </cell>
          <cell r="L14">
            <v>-4.1543236787191518E-3</v>
          </cell>
          <cell r="M14">
            <v>0.32251888720901523</v>
          </cell>
          <cell r="N14">
            <v>1.1903116290044924</v>
          </cell>
          <cell r="O14" t="str">
            <v>n.a.</v>
          </cell>
          <cell r="P14">
            <v>0.52198758643136145</v>
          </cell>
          <cell r="Q14" t="str">
            <v>n.a.</v>
          </cell>
          <cell r="R14" t="str">
            <v>n.a.</v>
          </cell>
          <cell r="S14">
            <v>0.14036180428078637</v>
          </cell>
          <cell r="T14">
            <v>8.2026374818252368E-2</v>
          </cell>
          <cell r="U14">
            <v>2.7469576618650571E-2</v>
          </cell>
          <cell r="V14">
            <v>0.10115901660635274</v>
          </cell>
          <cell r="W14">
            <v>0.2260631613442996</v>
          </cell>
          <cell r="X14" t="str">
            <v>n.a.</v>
          </cell>
          <cell r="Y14">
            <v>0.56720737857147085</v>
          </cell>
          <cell r="Z14">
            <v>0.53248817566048645</v>
          </cell>
          <cell r="AA14">
            <v>-8.8245408816325366E-3</v>
          </cell>
          <cell r="AB14" t="str">
            <v>n.a.</v>
          </cell>
          <cell r="AC14" t="str">
            <v>n.a.</v>
          </cell>
          <cell r="AD14">
            <v>4.0451601843030538E-2</v>
          </cell>
          <cell r="AE14">
            <v>-4.0045467948992997E-2</v>
          </cell>
          <cell r="AF14">
            <v>0.10338075469673974</v>
          </cell>
          <cell r="AG14">
            <v>-0.15138651505256906</v>
          </cell>
          <cell r="AH14">
            <v>0.2225626716577076</v>
          </cell>
        </row>
        <row r="16">
          <cell r="G16" t="str">
            <v>n.a.</v>
          </cell>
          <cell r="H16" t="str">
            <v>n.a.</v>
          </cell>
          <cell r="I16">
            <v>4.4899989049160816E-3</v>
          </cell>
          <cell r="J16" t="str">
            <v>n.a.</v>
          </cell>
          <cell r="K16" t="str">
            <v>n.a.</v>
          </cell>
          <cell r="L16">
            <v>0.16488596174530734</v>
          </cell>
          <cell r="M16">
            <v>9.9679776625342775E-2</v>
          </cell>
          <cell r="N16">
            <v>2.9435591953597084</v>
          </cell>
          <cell r="O16" t="str">
            <v>n.a.</v>
          </cell>
          <cell r="P16">
            <v>1.1122487699833243</v>
          </cell>
          <cell r="Q16" t="str">
            <v>n.a.</v>
          </cell>
          <cell r="R16" t="str">
            <v>n.a.</v>
          </cell>
          <cell r="S16">
            <v>9.2188567350147466E-2</v>
          </cell>
          <cell r="T16">
            <v>0.17865477965352827</v>
          </cell>
          <cell r="U16">
            <v>0.2050544233042535</v>
          </cell>
          <cell r="V16">
            <v>0.33685607773204129</v>
          </cell>
          <cell r="W16">
            <v>0.21600001333249885</v>
          </cell>
          <cell r="X16">
            <v>-0.16656307021747674</v>
          </cell>
          <cell r="Y16">
            <v>-1.763693664341897</v>
          </cell>
          <cell r="Z16">
            <v>0.16225346626287385</v>
          </cell>
          <cell r="AA16">
            <v>0.16328603750250981</v>
          </cell>
          <cell r="AB16" t="str">
            <v>n.a.</v>
          </cell>
          <cell r="AC16" t="str">
            <v>n.a.</v>
          </cell>
          <cell r="AD16">
            <v>0.12256498141424377</v>
          </cell>
          <cell r="AE16">
            <v>0.2433135073474979</v>
          </cell>
          <cell r="AF16">
            <v>0.35921733365292935</v>
          </cell>
          <cell r="AG16">
            <v>0.1171513378963161</v>
          </cell>
          <cell r="AH16">
            <v>0.12942402722929014</v>
          </cell>
        </row>
        <row r="17">
          <cell r="G17" t="str">
            <v>n.a.</v>
          </cell>
          <cell r="H17" t="str">
            <v>n.a.</v>
          </cell>
          <cell r="I17">
            <v>5.0265694918681048E-2</v>
          </cell>
          <cell r="J17" t="str">
            <v>n.a.</v>
          </cell>
          <cell r="K17" t="str">
            <v>n.a.</v>
          </cell>
          <cell r="L17">
            <v>0.15863115794301752</v>
          </cell>
          <cell r="M17">
            <v>-3.9490256624052478E-2</v>
          </cell>
          <cell r="N17">
            <v>4.0749276401036028</v>
          </cell>
          <cell r="O17" t="str">
            <v>n.a.</v>
          </cell>
          <cell r="P17">
            <v>1.4686635505376948</v>
          </cell>
          <cell r="Q17" t="str">
            <v>n.a.</v>
          </cell>
          <cell r="R17" t="str">
            <v>n.a.</v>
          </cell>
          <cell r="S17">
            <v>3.96575372263408E-2</v>
          </cell>
          <cell r="T17">
            <v>0.2850018547253006</v>
          </cell>
          <cell r="U17">
            <v>0.21692514688758013</v>
          </cell>
          <cell r="V17">
            <v>0.20851929515474144</v>
          </cell>
          <cell r="W17">
            <v>0.10198799173087991</v>
          </cell>
          <cell r="X17">
            <v>0.15419626179503965</v>
          </cell>
          <cell r="Y17">
            <v>0.25441920210829849</v>
          </cell>
          <cell r="Z17">
            <v>7.3773672668061341E-2</v>
          </cell>
          <cell r="AA17">
            <v>7.6395079466978544E-2</v>
          </cell>
          <cell r="AB17" t="str">
            <v>n.a.</v>
          </cell>
          <cell r="AC17" t="str">
            <v>n.a.</v>
          </cell>
          <cell r="AD17">
            <v>0.20036543713669985</v>
          </cell>
          <cell r="AE17">
            <v>-3.7097174753751627E-2</v>
          </cell>
          <cell r="AF17">
            <v>0.17613799403566294</v>
          </cell>
          <cell r="AG17">
            <v>-0.12680347663043928</v>
          </cell>
          <cell r="AH17">
            <v>0.16637941323068661</v>
          </cell>
        </row>
        <row r="18">
          <cell r="G18" t="str">
            <v>n.a.</v>
          </cell>
          <cell r="H18" t="str">
            <v>n.a.</v>
          </cell>
          <cell r="I18">
            <v>-3.5017284041522823E-2</v>
          </cell>
          <cell r="J18" t="str">
            <v>n.a.</v>
          </cell>
          <cell r="K18" t="str">
            <v>n.a.</v>
          </cell>
          <cell r="L18">
            <v>0.1922763363561959</v>
          </cell>
          <cell r="M18">
            <v>-9.8399329654064616E-2</v>
          </cell>
          <cell r="N18">
            <v>0.62101560851477677</v>
          </cell>
          <cell r="O18" t="str">
            <v>n.a.</v>
          </cell>
          <cell r="P18">
            <v>1.4587799812351641</v>
          </cell>
          <cell r="Q18" t="str">
            <v>n.a.</v>
          </cell>
          <cell r="R18" t="str">
            <v>n.a.</v>
          </cell>
          <cell r="S18">
            <v>3.9615151271122251E-2</v>
          </cell>
          <cell r="T18">
            <v>0.13733825720143944</v>
          </cell>
          <cell r="U18">
            <v>0.35947291351398558</v>
          </cell>
          <cell r="V18">
            <v>0.2460456907956905</v>
          </cell>
          <cell r="W18">
            <v>0.3611262131731392</v>
          </cell>
          <cell r="X18">
            <v>-7.8248734759784888E-3</v>
          </cell>
          <cell r="Y18">
            <v>0.46783835342327862</v>
          </cell>
          <cell r="Z18">
            <v>0.2698367441543712</v>
          </cell>
          <cell r="AA18">
            <v>2.7419137993123677E-2</v>
          </cell>
          <cell r="AB18" t="str">
            <v>n.a.</v>
          </cell>
          <cell r="AC18" t="str">
            <v>n.a.</v>
          </cell>
          <cell r="AD18">
            <v>7.0762641074446186E-2</v>
          </cell>
          <cell r="AE18">
            <v>0.17055140867049001</v>
          </cell>
          <cell r="AF18">
            <v>0.43914953901828402</v>
          </cell>
          <cell r="AG18">
            <v>-0.24250829001530227</v>
          </cell>
          <cell r="AH18">
            <v>8.3338058132946369E-2</v>
          </cell>
        </row>
        <row r="19">
          <cell r="G19" t="str">
            <v>n.a.</v>
          </cell>
          <cell r="H19" t="str">
            <v>n.a.</v>
          </cell>
          <cell r="I19">
            <v>3.4400649976019659E-2</v>
          </cell>
          <cell r="J19" t="str">
            <v>n.a.</v>
          </cell>
          <cell r="K19" t="str">
            <v>n.a.</v>
          </cell>
          <cell r="L19">
            <v>0.17128697183318753</v>
          </cell>
          <cell r="M19">
            <v>-0.24389435236960555</v>
          </cell>
          <cell r="N19">
            <v>0.33550390111415429</v>
          </cell>
          <cell r="O19" t="str">
            <v>n.a.</v>
          </cell>
          <cell r="P19">
            <v>1.1487156143411887</v>
          </cell>
          <cell r="Q19" t="str">
            <v>n.a.</v>
          </cell>
          <cell r="R19" t="str">
            <v>n.a.</v>
          </cell>
          <cell r="S19">
            <v>-0.14415990920721278</v>
          </cell>
          <cell r="T19">
            <v>6.0281017682947358E-2</v>
          </cell>
          <cell r="U19">
            <v>0.19061140995690096</v>
          </cell>
          <cell r="V19">
            <v>0.1699800130451079</v>
          </cell>
          <cell r="W19">
            <v>0.26475292005920181</v>
          </cell>
          <cell r="X19">
            <v>8.8950418288347155E-2</v>
          </cell>
          <cell r="Y19">
            <v>0.64595550613626074</v>
          </cell>
          <cell r="Z19">
            <v>2.9142891198814525E-3</v>
          </cell>
          <cell r="AA19">
            <v>-6.2260033739886644E-2</v>
          </cell>
          <cell r="AB19" t="str">
            <v>n.a.</v>
          </cell>
          <cell r="AC19" t="str">
            <v>n.a.</v>
          </cell>
          <cell r="AD19">
            <v>0.11505988171452053</v>
          </cell>
          <cell r="AE19">
            <v>0.46018595946414687</v>
          </cell>
          <cell r="AF19">
            <v>0.20838386194143677</v>
          </cell>
          <cell r="AG19">
            <v>-0.11575273342655279</v>
          </cell>
          <cell r="AH19">
            <v>0.13277749303751429</v>
          </cell>
        </row>
        <row r="20">
          <cell r="G20" t="str">
            <v>n.a.</v>
          </cell>
          <cell r="H20" t="str">
            <v>n.a.</v>
          </cell>
          <cell r="I20">
            <v>-1.0527525035980423E-2</v>
          </cell>
          <cell r="J20" t="str">
            <v>n.a.</v>
          </cell>
          <cell r="K20" t="str">
            <v>n.a.</v>
          </cell>
          <cell r="L20">
            <v>-3.0335826108500275E-2</v>
          </cell>
          <cell r="M20">
            <v>0.15141333048617955</v>
          </cell>
          <cell r="N20">
            <v>0.30206181382167435</v>
          </cell>
          <cell r="O20" t="str">
            <v>n.a.</v>
          </cell>
          <cell r="P20">
            <v>1.611439498413425</v>
          </cell>
          <cell r="Q20" t="str">
            <v>n.a.</v>
          </cell>
          <cell r="R20" t="str">
            <v>n.a.</v>
          </cell>
          <cell r="S20">
            <v>7.5730566964184121E-2</v>
          </cell>
          <cell r="T20">
            <v>5.6897004335283441E-2</v>
          </cell>
          <cell r="U20">
            <v>0.3818521584973027</v>
          </cell>
          <cell r="V20">
            <v>0.18206645940003074</v>
          </cell>
          <cell r="W20">
            <v>0.22906650783441851</v>
          </cell>
          <cell r="X20">
            <v>0.13859358017068413</v>
          </cell>
          <cell r="Y20">
            <v>0.78471807915263625</v>
          </cell>
          <cell r="Z20">
            <v>0.4263741127617946</v>
          </cell>
          <cell r="AA20">
            <v>-3.5664708694728375E-2</v>
          </cell>
          <cell r="AB20" t="str">
            <v>n.a.</v>
          </cell>
          <cell r="AC20" t="str">
            <v>n.a.</v>
          </cell>
          <cell r="AD20">
            <v>0.17777064288020572</v>
          </cell>
          <cell r="AE20">
            <v>-2.5446314204561116E-2</v>
          </cell>
          <cell r="AF20">
            <v>0.43479950021864489</v>
          </cell>
          <cell r="AG20">
            <v>-0.24578781961343357</v>
          </cell>
          <cell r="AH20">
            <v>0.12059384851507771</v>
          </cell>
        </row>
        <row r="21">
          <cell r="G21" t="str">
            <v>n.a.</v>
          </cell>
          <cell r="H21" t="str">
            <v>n.a.</v>
          </cell>
          <cell r="I21">
            <v>-2.3112048523851181E-2</v>
          </cell>
          <cell r="J21" t="str">
            <v>n.a.</v>
          </cell>
          <cell r="K21" t="str">
            <v>n.a.</v>
          </cell>
          <cell r="L21">
            <v>0.19974766193053695</v>
          </cell>
          <cell r="M21">
            <v>0.15921191817656499</v>
          </cell>
          <cell r="N21">
            <v>2.3220638393566306E-2</v>
          </cell>
          <cell r="O21" t="str">
            <v>n.a.</v>
          </cell>
          <cell r="P21">
            <v>2.6651602564586891</v>
          </cell>
          <cell r="Q21" t="str">
            <v>n.a.</v>
          </cell>
          <cell r="R21" t="str">
            <v>n.a.</v>
          </cell>
          <cell r="S21">
            <v>6.9592714294954838E-2</v>
          </cell>
          <cell r="T21">
            <v>5.6056781234241626E-2</v>
          </cell>
          <cell r="U21">
            <v>0.15851511283256592</v>
          </cell>
          <cell r="V21">
            <v>6.1282597653668169E-2</v>
          </cell>
          <cell r="W21">
            <v>0.21024043011800586</v>
          </cell>
          <cell r="X21">
            <v>0.12296533987152669</v>
          </cell>
          <cell r="Y21">
            <v>0.56179790738804058</v>
          </cell>
          <cell r="Z21">
            <v>-1.9994166621704501E-2</v>
          </cell>
          <cell r="AA21">
            <v>-0.12271881727242029</v>
          </cell>
          <cell r="AB21" t="str">
            <v>n.a.</v>
          </cell>
          <cell r="AC21" t="str">
            <v>n.a.</v>
          </cell>
          <cell r="AD21">
            <v>4.4323956047422897E-3</v>
          </cell>
          <cell r="AE21">
            <v>-1.9616954228153904E-2</v>
          </cell>
          <cell r="AF21">
            <v>0.23231474120087969</v>
          </cell>
          <cell r="AG21">
            <v>-4.1729204169018153E-2</v>
          </cell>
          <cell r="AH21">
            <v>8.7954450629383452E-2</v>
          </cell>
        </row>
        <row r="22">
          <cell r="G22" t="str">
            <v>n.a.</v>
          </cell>
          <cell r="H22" t="str">
            <v>n.a.</v>
          </cell>
          <cell r="I22">
            <v>0.20030204754509051</v>
          </cell>
          <cell r="J22" t="str">
            <v>n.a.</v>
          </cell>
          <cell r="K22" t="str">
            <v>n.a.</v>
          </cell>
          <cell r="L22">
            <v>5.9524897461750381E-2</v>
          </cell>
          <cell r="M22">
            <v>0.21443752613623435</v>
          </cell>
          <cell r="N22">
            <v>0.3332680684648251</v>
          </cell>
          <cell r="O22" t="str">
            <v>n.a.</v>
          </cell>
          <cell r="P22">
            <v>3.1919658077907087</v>
          </cell>
          <cell r="Q22" t="str">
            <v>n.a.</v>
          </cell>
          <cell r="R22" t="str">
            <v>n.a.</v>
          </cell>
          <cell r="S22">
            <v>-7.7567860536300159E-2</v>
          </cell>
          <cell r="T22">
            <v>1.1961418759351972E-2</v>
          </cell>
          <cell r="U22">
            <v>0.20927071033400768</v>
          </cell>
          <cell r="V22">
            <v>0.18352921917216491</v>
          </cell>
          <cell r="W22">
            <v>0.29509134475133436</v>
          </cell>
          <cell r="X22">
            <v>5.789155170269833E-2</v>
          </cell>
          <cell r="Y22">
            <v>1.0144924235581634</v>
          </cell>
          <cell r="Z22">
            <v>3.8468935163010975E-2</v>
          </cell>
          <cell r="AA22">
            <v>2.9266317701146072E-2</v>
          </cell>
          <cell r="AB22" t="str">
            <v>n.a.</v>
          </cell>
          <cell r="AC22" t="str">
            <v>n.a.</v>
          </cell>
          <cell r="AD22">
            <v>7.8090783223778715E-2</v>
          </cell>
          <cell r="AE22">
            <v>0.22052605258278479</v>
          </cell>
          <cell r="AF22">
            <v>0.38362223845125709</v>
          </cell>
          <cell r="AG22">
            <v>0.20295791315816436</v>
          </cell>
          <cell r="AH22">
            <v>0.1537284593226893</v>
          </cell>
        </row>
        <row r="23">
          <cell r="G23" t="str">
            <v>n.a.</v>
          </cell>
          <cell r="H23" t="str">
            <v>n.a.</v>
          </cell>
          <cell r="I23">
            <v>0.16469829378612588</v>
          </cell>
          <cell r="J23" t="str">
            <v>n.a.</v>
          </cell>
          <cell r="K23" t="str">
            <v>n.a.</v>
          </cell>
          <cell r="L23">
            <v>0.10983577322418636</v>
          </cell>
          <cell r="M23">
            <v>0.10957471773016092</v>
          </cell>
          <cell r="N23">
            <v>0.37239666079673667</v>
          </cell>
          <cell r="O23" t="str">
            <v>n.a.</v>
          </cell>
          <cell r="P23">
            <v>1.6665114543657245</v>
          </cell>
          <cell r="Q23" t="str">
            <v>n.a.</v>
          </cell>
          <cell r="R23" t="str">
            <v>n.a.</v>
          </cell>
          <cell r="S23">
            <v>2.656967556442158E-2</v>
          </cell>
          <cell r="T23">
            <v>4.3272443942182548E-2</v>
          </cell>
          <cell r="U23">
            <v>0.36983541043474411</v>
          </cell>
          <cell r="V23">
            <v>0.24860173035764177</v>
          </cell>
          <cell r="W23">
            <v>0.27658792197490811</v>
          </cell>
          <cell r="X23">
            <v>-7.5518330054205496E-2</v>
          </cell>
          <cell r="Y23">
            <v>3.213561457000349</v>
          </cell>
          <cell r="Z23">
            <v>0.18248699645021738</v>
          </cell>
          <cell r="AA23">
            <v>-3.1506430026607468E-2</v>
          </cell>
          <cell r="AB23" t="str">
            <v>n.a.</v>
          </cell>
          <cell r="AC23" t="str">
            <v>n.a.</v>
          </cell>
          <cell r="AD23">
            <v>5.4899801925525793E-2</v>
          </cell>
          <cell r="AE23">
            <v>5.0098324566814956E-2</v>
          </cell>
          <cell r="AF23">
            <v>0.20582178172796217</v>
          </cell>
          <cell r="AG23">
            <v>1.3584981381546901E-2</v>
          </cell>
          <cell r="AH23">
            <v>7.8221380786693828E-2</v>
          </cell>
        </row>
        <row r="25">
          <cell r="G25" t="str">
            <v>n.a.</v>
          </cell>
          <cell r="H25">
            <v>2.3796201130936403</v>
          </cell>
          <cell r="I25">
            <v>3.6212344666333607E-2</v>
          </cell>
          <cell r="J25" t="str">
            <v>n.a.</v>
          </cell>
          <cell r="K25" t="str">
            <v>n.a.</v>
          </cell>
          <cell r="L25">
            <v>7.6310583872253757E-2</v>
          </cell>
          <cell r="M25">
            <v>-0.14106796232381491</v>
          </cell>
          <cell r="N25">
            <v>0.26237226641996758</v>
          </cell>
          <cell r="O25" t="str">
            <v>n.a.</v>
          </cell>
          <cell r="P25">
            <v>3.0529741435588997</v>
          </cell>
          <cell r="Q25">
            <v>0.27932178047814782</v>
          </cell>
          <cell r="R25" t="str">
            <v>n.a.</v>
          </cell>
          <cell r="S25">
            <v>-0.15188342042065006</v>
          </cell>
          <cell r="T25">
            <v>8.0026407125448173E-2</v>
          </cell>
          <cell r="U25">
            <v>0.19231668085926401</v>
          </cell>
          <cell r="V25">
            <v>0.27805356136776904</v>
          </cell>
          <cell r="W25">
            <v>0.24792371786876188</v>
          </cell>
          <cell r="X25">
            <v>4.4699191568810637E-2</v>
          </cell>
          <cell r="Y25">
            <v>3.2428351368805757</v>
          </cell>
          <cell r="Z25">
            <v>6.7742360048832495E-2</v>
          </cell>
          <cell r="AA25">
            <v>9.2300816591315282E-3</v>
          </cell>
          <cell r="AB25" t="str">
            <v>n.a.</v>
          </cell>
          <cell r="AC25" t="str">
            <v>n.a.</v>
          </cell>
          <cell r="AD25">
            <v>0.10027404679270102</v>
          </cell>
          <cell r="AE25">
            <v>-0.12870789995060816</v>
          </cell>
          <cell r="AF25">
            <v>0.12980787199792809</v>
          </cell>
          <cell r="AG25">
            <v>0.38996824165492849</v>
          </cell>
          <cell r="AH25">
            <v>0.11447398980293988</v>
          </cell>
        </row>
        <row r="26">
          <cell r="G26" t="str">
            <v>n.a.</v>
          </cell>
          <cell r="H26">
            <v>1.7375534883196959</v>
          </cell>
          <cell r="I26">
            <v>-5.6746734852828551E-2</v>
          </cell>
          <cell r="J26" t="str">
            <v>n.a.</v>
          </cell>
          <cell r="K26" t="str">
            <v>n.a.</v>
          </cell>
          <cell r="L26">
            <v>5.5808870013267953E-2</v>
          </cell>
          <cell r="M26">
            <v>0.51433138210382001</v>
          </cell>
          <cell r="N26">
            <v>0.25705043758930268</v>
          </cell>
          <cell r="O26" t="str">
            <v>n.a.</v>
          </cell>
          <cell r="P26">
            <v>3.1334798866881886</v>
          </cell>
          <cell r="Q26">
            <v>0.41382540008179758</v>
          </cell>
          <cell r="R26">
            <v>-1.0564833160865206E-2</v>
          </cell>
          <cell r="S26">
            <v>0.30071093749584765</v>
          </cell>
          <cell r="T26">
            <v>6.3726523954886538E-2</v>
          </cell>
          <cell r="U26">
            <v>0.14987586501585959</v>
          </cell>
          <cell r="V26">
            <v>0.24044933643753552</v>
          </cell>
          <cell r="W26">
            <v>0.25461588883802122</v>
          </cell>
          <cell r="X26">
            <v>9.3856148541919371E-2</v>
          </cell>
          <cell r="Y26">
            <v>4.0492392864169426</v>
          </cell>
          <cell r="Z26">
            <v>0.32110395827977634</v>
          </cell>
          <cell r="AA26">
            <v>0.48067738252067294</v>
          </cell>
          <cell r="AB26">
            <v>0.7521496292626817</v>
          </cell>
          <cell r="AC26">
            <v>0.40672960556467253</v>
          </cell>
          <cell r="AD26">
            <v>-1.4066068613361793E-2</v>
          </cell>
          <cell r="AE26">
            <v>-1.8023782422224244E-2</v>
          </cell>
          <cell r="AF26">
            <v>7.2499897851451944E-2</v>
          </cell>
          <cell r="AG26">
            <v>0.17660761660767793</v>
          </cell>
          <cell r="AH26">
            <v>0.10176785810098909</v>
          </cell>
        </row>
        <row r="27">
          <cell r="G27" t="str">
            <v>n.a.</v>
          </cell>
          <cell r="H27">
            <v>0.8351249372916314</v>
          </cell>
          <cell r="I27">
            <v>-3.620886369057108E-2</v>
          </cell>
          <cell r="J27">
            <v>1.3169149246580227</v>
          </cell>
          <cell r="K27" t="str">
            <v>n.a.</v>
          </cell>
          <cell r="L27">
            <v>7.5417003766313329E-2</v>
          </cell>
          <cell r="M27">
            <v>-0.14100156632661687</v>
          </cell>
          <cell r="N27">
            <v>0.19120320256942636</v>
          </cell>
          <cell r="O27" t="str">
            <v>n.a.</v>
          </cell>
          <cell r="P27">
            <v>0.22842324617277487</v>
          </cell>
          <cell r="Q27">
            <v>0.38657641489881867</v>
          </cell>
          <cell r="R27">
            <v>0.32270482756244068</v>
          </cell>
          <cell r="S27">
            <v>-0.12373152407322596</v>
          </cell>
          <cell r="T27">
            <v>9.6927286840463367E-2</v>
          </cell>
          <cell r="U27">
            <v>0.20069562836490107</v>
          </cell>
          <cell r="V27">
            <v>0.1598048610641829</v>
          </cell>
          <cell r="W27">
            <v>0.18376097810287639</v>
          </cell>
          <cell r="X27">
            <v>-5.4469308633542379E-2</v>
          </cell>
          <cell r="Y27">
            <v>1.6237812966533669</v>
          </cell>
          <cell r="Z27">
            <v>-6.1710280374920323E-2</v>
          </cell>
          <cell r="AA27">
            <v>0.16750330289123117</v>
          </cell>
          <cell r="AB27">
            <v>0.21984176255562571</v>
          </cell>
          <cell r="AC27">
            <v>6.4952602924871705E-2</v>
          </cell>
          <cell r="AD27">
            <v>4.5313583587557993E-2</v>
          </cell>
          <cell r="AE27">
            <v>0.21561251318842922</v>
          </cell>
          <cell r="AF27">
            <v>0.1593484774940026</v>
          </cell>
          <cell r="AG27">
            <v>-0.22665532842499964</v>
          </cell>
          <cell r="AH27">
            <v>8.1860287612698812E-2</v>
          </cell>
        </row>
        <row r="28">
          <cell r="G28" t="str">
            <v>n.a.</v>
          </cell>
          <cell r="H28">
            <v>0.26580259869801015</v>
          </cell>
          <cell r="I28">
            <v>8.3865217739440556E-3</v>
          </cell>
          <cell r="J28">
            <v>0.44895157474193859</v>
          </cell>
          <cell r="K28" t="str">
            <v>n.a.</v>
          </cell>
          <cell r="L28">
            <v>5.3510526801916702E-2</v>
          </cell>
          <cell r="M28">
            <v>0.15850560026611049</v>
          </cell>
          <cell r="N28">
            <v>-0.24738337431403634</v>
          </cell>
          <cell r="O28" t="str">
            <v>n.a.</v>
          </cell>
          <cell r="P28">
            <v>0.26142427504509591</v>
          </cell>
          <cell r="Q28">
            <v>0.76851329953870917</v>
          </cell>
          <cell r="R28">
            <v>0.16645064937406406</v>
          </cell>
          <cell r="S28">
            <v>-1.6107506163379526E-2</v>
          </cell>
          <cell r="T28">
            <v>0.11920959351185978</v>
          </cell>
          <cell r="U28">
            <v>0.14982747328418444</v>
          </cell>
          <cell r="V28">
            <v>0.17738524103780673</v>
          </cell>
          <cell r="W28">
            <v>0.20997108129925302</v>
          </cell>
          <cell r="X28">
            <v>7.8328998865916599E-2</v>
          </cell>
          <cell r="Y28" t="str">
            <v>n.a.</v>
          </cell>
          <cell r="Z28">
            <v>0.15583928608562037</v>
          </cell>
          <cell r="AA28">
            <v>2.2946717759837476E-2</v>
          </cell>
          <cell r="AB28">
            <v>0.32105901760793332</v>
          </cell>
          <cell r="AC28">
            <v>4.6378817922693827E-2</v>
          </cell>
          <cell r="AD28">
            <v>0.10872459024614134</v>
          </cell>
          <cell r="AE28">
            <v>4.9426828583566618E-2</v>
          </cell>
          <cell r="AF28">
            <v>0.20099224104264346</v>
          </cell>
          <cell r="AG28">
            <v>3.5772004232074828E-2</v>
          </cell>
          <cell r="AH28">
            <v>6.9313476422103282E-2</v>
          </cell>
        </row>
        <row r="29">
          <cell r="G29" t="str">
            <v>n.a.</v>
          </cell>
          <cell r="H29">
            <v>0.30829299308749025</v>
          </cell>
          <cell r="I29">
            <v>3.6400878992790542E-2</v>
          </cell>
          <cell r="J29">
            <v>0.76781316311906833</v>
          </cell>
          <cell r="K29" t="str">
            <v>n.a.</v>
          </cell>
          <cell r="L29">
            <v>1.3005092694211129E-2</v>
          </cell>
          <cell r="M29">
            <v>2.0079000729188223E-2</v>
          </cell>
          <cell r="N29">
            <v>0.17406041926542604</v>
          </cell>
          <cell r="O29" t="str">
            <v>n.a.</v>
          </cell>
          <cell r="P29">
            <v>0.20171265286668794</v>
          </cell>
          <cell r="Q29">
            <v>2.3110106888167232</v>
          </cell>
          <cell r="R29">
            <v>0.15678956084978957</v>
          </cell>
          <cell r="S29">
            <v>0.29965328960497128</v>
          </cell>
          <cell r="T29">
            <v>8.8310715698302289E-2</v>
          </cell>
          <cell r="U29">
            <v>0.18357426257824194</v>
          </cell>
          <cell r="V29">
            <v>0.23330198253040102</v>
          </cell>
          <cell r="W29">
            <v>0.16023452429667451</v>
          </cell>
          <cell r="X29">
            <v>-0.20542645880293042</v>
          </cell>
          <cell r="Y29" t="str">
            <v>n.a.</v>
          </cell>
          <cell r="Z29">
            <v>0.69206348140208629</v>
          </cell>
          <cell r="AA29">
            <v>0.11106922198000468</v>
          </cell>
          <cell r="AB29">
            <v>0.19037127124295639</v>
          </cell>
          <cell r="AC29">
            <v>-7.6267843118077217E-2</v>
          </cell>
          <cell r="AD29">
            <v>5.53757839069835E-2</v>
          </cell>
          <cell r="AE29">
            <v>-3.3896773271906433E-3</v>
          </cell>
          <cell r="AF29">
            <v>0.17632035461170981</v>
          </cell>
          <cell r="AG29">
            <v>6.5249159576712845E-2</v>
          </cell>
          <cell r="AH29">
            <v>8.9875754369835636E-2</v>
          </cell>
        </row>
        <row r="30">
          <cell r="G30" t="str">
            <v>n.a.</v>
          </cell>
          <cell r="H30">
            <v>-0.25311961360319568</v>
          </cell>
          <cell r="I30">
            <v>5.0199800566179231E-2</v>
          </cell>
          <cell r="J30">
            <v>0.87160680227465503</v>
          </cell>
          <cell r="K30" t="str">
            <v>n.a.</v>
          </cell>
          <cell r="L30">
            <v>0.11622714630249353</v>
          </cell>
          <cell r="M30">
            <v>-4.8533101479238283E-2</v>
          </cell>
          <cell r="N30">
            <v>6.8730407281900829E-2</v>
          </cell>
          <cell r="O30">
            <v>0.11247208887640991</v>
          </cell>
          <cell r="P30">
            <v>7.2230824501614777E-2</v>
          </cell>
          <cell r="Q30">
            <v>0.19597290780429977</v>
          </cell>
          <cell r="R30">
            <v>0.34498775302149642</v>
          </cell>
          <cell r="S30">
            <v>0.13524112790836451</v>
          </cell>
          <cell r="T30">
            <v>5.5282865430380745E-2</v>
          </cell>
          <cell r="U30">
            <v>-0.14248652718136956</v>
          </cell>
          <cell r="V30">
            <v>0.10578827478391695</v>
          </cell>
          <cell r="W30">
            <v>-8.1189611303901899E-2</v>
          </cell>
          <cell r="X30">
            <v>-5.7053010825879547E-2</v>
          </cell>
          <cell r="Y30" t="str">
            <v>n.a.</v>
          </cell>
          <cell r="Z30">
            <v>0.15820670955967842</v>
          </cell>
          <cell r="AA30">
            <v>0.12136384384475285</v>
          </cell>
          <cell r="AB30">
            <v>-1.4084226486434037E-2</v>
          </cell>
          <cell r="AC30">
            <v>-3.5005159689981191E-2</v>
          </cell>
          <cell r="AD30">
            <v>4.7348056319700405E-2</v>
          </cell>
          <cell r="AE30">
            <v>7.4622738726646265E-2</v>
          </cell>
          <cell r="AF30">
            <v>5.9986180785366106E-2</v>
          </cell>
          <cell r="AG30">
            <v>-0.16595908002104531</v>
          </cell>
          <cell r="AH30">
            <v>0.18450260063186175</v>
          </cell>
        </row>
        <row r="31">
          <cell r="G31" t="str">
            <v>n.a.</v>
          </cell>
          <cell r="H31">
            <v>0.16109334957775268</v>
          </cell>
          <cell r="I31">
            <v>0.15336888008452176</v>
          </cell>
          <cell r="J31">
            <v>1.0592061558497443</v>
          </cell>
          <cell r="K31" t="str">
            <v>n.a.</v>
          </cell>
          <cell r="L31">
            <v>0.28516746124331194</v>
          </cell>
          <cell r="M31">
            <v>0.38470864801058013</v>
          </cell>
          <cell r="N31">
            <v>-5.9506438570605225E-2</v>
          </cell>
          <cell r="O31">
            <v>1.0964930883358823</v>
          </cell>
          <cell r="P31">
            <v>0.12771588709194148</v>
          </cell>
          <cell r="Q31">
            <v>0.10908387063513936</v>
          </cell>
          <cell r="R31">
            <v>-2.105309588748483E-2</v>
          </cell>
          <cell r="S31">
            <v>0.10262766688498903</v>
          </cell>
          <cell r="T31">
            <v>0.10390212291343026</v>
          </cell>
          <cell r="U31">
            <v>0.28399797773442703</v>
          </cell>
          <cell r="V31">
            <v>0.19405198587299566</v>
          </cell>
          <cell r="W31">
            <v>0.21736496442141373</v>
          </cell>
          <cell r="X31">
            <v>0.15225172368218276</v>
          </cell>
          <cell r="Y31" t="str">
            <v>n.a.</v>
          </cell>
          <cell r="Z31">
            <v>0.25124160837130383</v>
          </cell>
          <cell r="AA31">
            <v>-1.7653386187756581E-2</v>
          </cell>
          <cell r="AB31">
            <v>1.7307564489687621E-2</v>
          </cell>
          <cell r="AC31">
            <v>0.10296413639083202</v>
          </cell>
          <cell r="AD31">
            <v>5.6663077440552101E-2</v>
          </cell>
          <cell r="AE31">
            <v>0.22257373094559618</v>
          </cell>
          <cell r="AF31">
            <v>0.1975192502049854</v>
          </cell>
          <cell r="AG31">
            <v>2.1069817114544587E-2</v>
          </cell>
          <cell r="AH31">
            <v>8.3031623911198338E-3</v>
          </cell>
        </row>
        <row r="32">
          <cell r="G32" t="str">
            <v>n.a.</v>
          </cell>
          <cell r="H32">
            <v>0.12158771097225074</v>
          </cell>
          <cell r="I32">
            <v>4.4961701287251854E-2</v>
          </cell>
          <cell r="J32">
            <v>0.77851251802426535</v>
          </cell>
          <cell r="K32" t="str">
            <v>n.a.</v>
          </cell>
          <cell r="L32">
            <v>0.14622069906758473</v>
          </cell>
          <cell r="M32">
            <v>0.30030586032035611</v>
          </cell>
          <cell r="N32">
            <v>8.4788211044193318E-2</v>
          </cell>
          <cell r="O32">
            <v>0.24213910660535121</v>
          </cell>
          <cell r="P32">
            <v>0.17340635288439277</v>
          </cell>
          <cell r="Q32">
            <v>0.1857922622761663</v>
          </cell>
          <cell r="R32">
            <v>1.4347084218326422E-2</v>
          </cell>
          <cell r="S32">
            <v>0.16004326960314419</v>
          </cell>
          <cell r="T32">
            <v>0.12246718205229534</v>
          </cell>
          <cell r="U32">
            <v>4.8940851920249884E-2</v>
          </cell>
          <cell r="V32">
            <v>0.14930678490452465</v>
          </cell>
          <cell r="W32">
            <v>0.22799207752590434</v>
          </cell>
          <cell r="X32">
            <v>0.19090236890548828</v>
          </cell>
          <cell r="Y32" t="str">
            <v>n.a.</v>
          </cell>
          <cell r="Z32">
            <v>0.18045827259531766</v>
          </cell>
          <cell r="AA32">
            <v>-3.7417837196249693E-2</v>
          </cell>
          <cell r="AB32">
            <v>0.26312050424429101</v>
          </cell>
          <cell r="AC32">
            <v>0.10815894123998326</v>
          </cell>
          <cell r="AD32">
            <v>1.097244967995703E-2</v>
          </cell>
          <cell r="AE32">
            <v>-0.21048154718702516</v>
          </cell>
          <cell r="AF32">
            <v>-1.1070688617790037E-2</v>
          </cell>
          <cell r="AG32">
            <v>1.6500230221782486E-2</v>
          </cell>
          <cell r="AH32">
            <v>5.1626005199544522E-2</v>
          </cell>
        </row>
        <row r="33">
          <cell r="G33" t="str">
            <v>n.a.</v>
          </cell>
          <cell r="H33">
            <v>7.5611107194824889E-2</v>
          </cell>
          <cell r="I33">
            <v>0.21367762532532686</v>
          </cell>
          <cell r="J33">
            <v>0.5593882375354946</v>
          </cell>
          <cell r="K33" t="str">
            <v>n.a.</v>
          </cell>
          <cell r="L33">
            <v>0.27864002834089308</v>
          </cell>
          <cell r="M33">
            <v>9.4864094091983375E-2</v>
          </cell>
          <cell r="N33">
            <v>0.17169761690046159</v>
          </cell>
          <cell r="O33">
            <v>0.64526462824328479</v>
          </cell>
          <cell r="P33">
            <v>0.1202861658745018</v>
          </cell>
          <cell r="Q33">
            <v>0.20558373590497347</v>
          </cell>
          <cell r="R33">
            <v>0.12209573173749799</v>
          </cell>
          <cell r="S33">
            <v>0.12064815554400443</v>
          </cell>
          <cell r="T33">
            <v>0.11939910001961795</v>
          </cell>
          <cell r="U33">
            <v>5.0228350049108528E-2</v>
          </cell>
          <cell r="V33">
            <v>0.1231458305012616</v>
          </cell>
          <cell r="W33">
            <v>9.151872828922869E-2</v>
          </cell>
          <cell r="X33">
            <v>0.48551169598889254</v>
          </cell>
          <cell r="Y33" t="str">
            <v>n.a.</v>
          </cell>
          <cell r="Z33">
            <v>0.12403399400932802</v>
          </cell>
          <cell r="AA33">
            <v>0.13803980185122633</v>
          </cell>
          <cell r="AB33">
            <v>0.27357880556270953</v>
          </cell>
          <cell r="AC33">
            <v>0.15659648537681914</v>
          </cell>
          <cell r="AD33">
            <v>7.2131634757772289E-2</v>
          </cell>
          <cell r="AE33">
            <v>5.7578045204702555E-3</v>
          </cell>
          <cell r="AF33">
            <v>0.15186040640720488</v>
          </cell>
          <cell r="AG33">
            <v>0.33575441250514854</v>
          </cell>
          <cell r="AH33">
            <v>7.5575664513540808E-2</v>
          </cell>
        </row>
        <row r="34">
          <cell r="G34" t="str">
            <v>n.a.</v>
          </cell>
          <cell r="H34" t="str">
            <v>n.a.</v>
          </cell>
          <cell r="I34" t="str">
            <v>n.a.</v>
          </cell>
          <cell r="J34" t="str">
            <v>n.a.</v>
          </cell>
          <cell r="K34" t="str">
            <v>n.a.</v>
          </cell>
          <cell r="L34" t="str">
            <v>n.a.</v>
          </cell>
          <cell r="M34" t="str">
            <v>n.a.</v>
          </cell>
          <cell r="N34" t="str">
            <v>n.a.</v>
          </cell>
          <cell r="O34" t="str">
            <v>n.a.</v>
          </cell>
          <cell r="P34" t="str">
            <v>n.a.</v>
          </cell>
          <cell r="Q34" t="str">
            <v>n.a.</v>
          </cell>
          <cell r="R34" t="str">
            <v>n.a.</v>
          </cell>
          <cell r="S34" t="str">
            <v>n.a.</v>
          </cell>
          <cell r="T34" t="str">
            <v>n.a.</v>
          </cell>
          <cell r="U34" t="str">
            <v>n.a.</v>
          </cell>
          <cell r="V34" t="str">
            <v>n.a.</v>
          </cell>
          <cell r="W34" t="str">
            <v>n.a.</v>
          </cell>
          <cell r="X34" t="str">
            <v>n.a.</v>
          </cell>
          <cell r="Y34" t="str">
            <v>n.a.</v>
          </cell>
          <cell r="Z34" t="str">
            <v>n.a.</v>
          </cell>
          <cell r="AA34" t="str">
            <v>n.a.</v>
          </cell>
          <cell r="AB34" t="str">
            <v>n.a.</v>
          </cell>
          <cell r="AC34" t="str">
            <v>n.a.</v>
          </cell>
          <cell r="AD34" t="str">
            <v>n.a.</v>
          </cell>
          <cell r="AE34" t="str">
            <v>n.a.</v>
          </cell>
          <cell r="AF34" t="str">
            <v>n.a.</v>
          </cell>
          <cell r="AG34" t="str">
            <v>n.a.</v>
          </cell>
          <cell r="AH34" t="str">
            <v>n.a.</v>
          </cell>
        </row>
      </sheetData>
      <sheetData sheetId="16"/>
      <sheetData sheetId="17"/>
      <sheetData sheetId="18"/>
      <sheetData sheetId="19"/>
      <sheetData sheetId="20"/>
      <sheetData sheetId="21"/>
      <sheetData sheetId="22">
        <row r="3">
          <cell r="G3" t="str">
            <v>Austria</v>
          </cell>
          <cell r="H3" t="str">
            <v>Azerbaijan</v>
          </cell>
          <cell r="I3" t="str">
            <v>Baharain</v>
          </cell>
          <cell r="J3" t="str">
            <v>Belarus</v>
          </cell>
          <cell r="K3" t="str">
            <v>Belgium</v>
          </cell>
          <cell r="L3" t="str">
            <v>Belize</v>
          </cell>
          <cell r="M3" t="str">
            <v>Benin</v>
          </cell>
          <cell r="N3" t="str">
            <v>Bolivia</v>
          </cell>
          <cell r="O3" t="str">
            <v>Bosnia</v>
          </cell>
          <cell r="P3" t="str">
            <v>Brazil</v>
          </cell>
          <cell r="Q3" t="str">
            <v>Bulgaria</v>
          </cell>
          <cell r="R3" t="str">
            <v>Cambodia</v>
          </cell>
          <cell r="S3" t="str">
            <v>Cameroon</v>
          </cell>
          <cell r="T3" t="str">
            <v>Canada</v>
          </cell>
          <cell r="U3" t="str">
            <v>Chile</v>
          </cell>
          <cell r="V3" t="str">
            <v>China</v>
          </cell>
          <cell r="W3" t="str">
            <v>Colombia</v>
          </cell>
          <cell r="X3" t="str">
            <v>Comoros</v>
          </cell>
          <cell r="Y3" t="str">
            <v>Congo</v>
          </cell>
          <cell r="Z3" t="str">
            <v>Costa Rica</v>
          </cell>
          <cell r="AA3" t="str">
            <v>Cote D'Ivoire</v>
          </cell>
          <cell r="AB3" t="str">
            <v>Croatia</v>
          </cell>
        </row>
        <row r="6">
          <cell r="G6" t="str">
            <v>DMBwo</v>
          </cell>
          <cell r="H6" t="str">
            <v>DMBwo</v>
          </cell>
          <cell r="I6" t="str">
            <v>DMBwo</v>
          </cell>
          <cell r="J6" t="str">
            <v>DMBwo</v>
          </cell>
          <cell r="K6" t="str">
            <v>DMBwo</v>
          </cell>
          <cell r="L6" t="str">
            <v>DMBwo</v>
          </cell>
          <cell r="M6" t="str">
            <v>DMBwo</v>
          </cell>
          <cell r="N6" t="str">
            <v>DMBwo</v>
          </cell>
          <cell r="O6" t="str">
            <v>DMBwo</v>
          </cell>
          <cell r="P6" t="str">
            <v>DMBwo</v>
          </cell>
          <cell r="Q6" t="str">
            <v>DMBwo</v>
          </cell>
          <cell r="R6" t="str">
            <v>DMBwo</v>
          </cell>
          <cell r="S6" t="str">
            <v>DMBwo</v>
          </cell>
          <cell r="T6" t="str">
            <v>DMBwo</v>
          </cell>
          <cell r="U6" t="str">
            <v>DMBwo</v>
          </cell>
          <cell r="V6" t="str">
            <v>DMBwo</v>
          </cell>
          <cell r="W6" t="str">
            <v>DMBwo</v>
          </cell>
          <cell r="X6" t="str">
            <v>DMBwo</v>
          </cell>
          <cell r="Y6" t="str">
            <v>DMBwo</v>
          </cell>
          <cell r="Z6" t="str">
            <v>DMBwo</v>
          </cell>
          <cell r="AA6" t="str">
            <v>DMBwo</v>
          </cell>
          <cell r="AB6" t="str">
            <v>DMBwo</v>
          </cell>
        </row>
        <row r="8">
          <cell r="G8" t="str">
            <v>n.a.</v>
          </cell>
          <cell r="H8" t="str">
            <v>n.a.</v>
          </cell>
          <cell r="I8" t="str">
            <v>n.a.</v>
          </cell>
          <cell r="J8" t="str">
            <v>n.a.</v>
          </cell>
          <cell r="K8" t="str">
            <v>n.a.</v>
          </cell>
          <cell r="L8">
            <v>5.7237514592323194E-2</v>
          </cell>
          <cell r="M8" t="str">
            <v>n.a.</v>
          </cell>
          <cell r="N8">
            <v>1.3013764533252767</v>
          </cell>
          <cell r="O8" t="str">
            <v>n.a.</v>
          </cell>
          <cell r="P8" t="str">
            <v>n.a.</v>
          </cell>
          <cell r="Q8" t="str">
            <v>n.a.</v>
          </cell>
          <cell r="R8" t="str">
            <v>n.a.</v>
          </cell>
          <cell r="S8" t="str">
            <v>n.a.</v>
          </cell>
          <cell r="T8">
            <v>4.5028726506997213E-2</v>
          </cell>
          <cell r="U8" t="str">
            <v>n.a.</v>
          </cell>
          <cell r="V8" t="str">
            <v>n.a.</v>
          </cell>
          <cell r="W8" t="str">
            <v>n.a.</v>
          </cell>
          <cell r="X8" t="str">
            <v>n.a.</v>
          </cell>
          <cell r="Y8" t="str">
            <v>n.a.</v>
          </cell>
          <cell r="Z8" t="str">
            <v>n.a.</v>
          </cell>
          <cell r="AA8" t="str">
            <v>n.a.</v>
          </cell>
          <cell r="AB8" t="str">
            <v>n.a.</v>
          </cell>
        </row>
        <row r="9">
          <cell r="G9" t="str">
            <v>n.a.</v>
          </cell>
          <cell r="H9" t="str">
            <v>n.a.</v>
          </cell>
          <cell r="I9" t="str">
            <v>n.a.</v>
          </cell>
          <cell r="J9" t="str">
            <v>n.a.</v>
          </cell>
          <cell r="K9" t="str">
            <v>n.a.</v>
          </cell>
          <cell r="L9">
            <v>0.1724971624258228</v>
          </cell>
          <cell r="M9" t="str">
            <v>n.a.</v>
          </cell>
          <cell r="N9">
            <v>1.0093438606266909</v>
          </cell>
          <cell r="O9" t="str">
            <v>n.a.</v>
          </cell>
          <cell r="P9" t="str">
            <v>n.a.</v>
          </cell>
          <cell r="Q9" t="str">
            <v>n.a.</v>
          </cell>
          <cell r="R9" t="str">
            <v>n.a.</v>
          </cell>
          <cell r="S9" t="str">
            <v>n.a.</v>
          </cell>
          <cell r="T9">
            <v>-5.7483359606769653E-3</v>
          </cell>
          <cell r="U9" t="str">
            <v>n.a.</v>
          </cell>
          <cell r="V9" t="str">
            <v>n.a.</v>
          </cell>
          <cell r="W9" t="str">
            <v>n.a.</v>
          </cell>
          <cell r="X9" t="str">
            <v>n.a.</v>
          </cell>
          <cell r="Y9">
            <v>2.5208139327986947</v>
          </cell>
          <cell r="Z9" t="str">
            <v>n.a.</v>
          </cell>
          <cell r="AA9" t="str">
            <v>n.a.</v>
          </cell>
          <cell r="AB9" t="str">
            <v>n.a.</v>
          </cell>
        </row>
        <row r="10">
          <cell r="G10" t="str">
            <v>n.a.</v>
          </cell>
          <cell r="H10" t="str">
            <v>n.a.</v>
          </cell>
          <cell r="I10" t="str">
            <v>n.a.</v>
          </cell>
          <cell r="J10" t="str">
            <v>n.a.</v>
          </cell>
          <cell r="K10" t="str">
            <v>n.a.</v>
          </cell>
          <cell r="L10">
            <v>3.7472509754772676E-2</v>
          </cell>
          <cell r="M10" t="str">
            <v>n.a.</v>
          </cell>
          <cell r="N10">
            <v>2.7277560102395788</v>
          </cell>
          <cell r="O10" t="str">
            <v>n.a.</v>
          </cell>
          <cell r="P10" t="str">
            <v>n.a.</v>
          </cell>
          <cell r="Q10" t="str">
            <v>n.a.</v>
          </cell>
          <cell r="R10" t="str">
            <v>n.a.</v>
          </cell>
          <cell r="S10" t="str">
            <v>n.a.</v>
          </cell>
          <cell r="T10">
            <v>5.8430246577083525E-2</v>
          </cell>
          <cell r="U10" t="str">
            <v>n.a.</v>
          </cell>
          <cell r="V10" t="str">
            <v>n.a.</v>
          </cell>
          <cell r="W10" t="str">
            <v>n.a.</v>
          </cell>
          <cell r="X10" t="str">
            <v>n.a.</v>
          </cell>
          <cell r="Y10">
            <v>-1.7148394044407951</v>
          </cell>
          <cell r="Z10" t="str">
            <v>n.a.</v>
          </cell>
          <cell r="AA10" t="str">
            <v>n.a.</v>
          </cell>
          <cell r="AB10" t="str">
            <v>n.a.</v>
          </cell>
        </row>
        <row r="12">
          <cell r="G12" t="str">
            <v>n.a.</v>
          </cell>
          <cell r="H12" t="str">
            <v>n.a.</v>
          </cell>
          <cell r="I12" t="str">
            <v>n.a.</v>
          </cell>
          <cell r="J12" t="str">
            <v>n.a.</v>
          </cell>
          <cell r="K12" t="str">
            <v>n.a.</v>
          </cell>
          <cell r="L12">
            <v>0.17216462566357335</v>
          </cell>
          <cell r="M12" t="str">
            <v>n.a.</v>
          </cell>
          <cell r="N12">
            <v>0.75721229352362984</v>
          </cell>
          <cell r="O12" t="str">
            <v>n.a.</v>
          </cell>
          <cell r="P12" t="str">
            <v>n.a.</v>
          </cell>
          <cell r="Q12" t="str">
            <v>n.a.</v>
          </cell>
          <cell r="R12" t="str">
            <v>n.a.</v>
          </cell>
          <cell r="S12" t="str">
            <v>n.a.</v>
          </cell>
          <cell r="T12">
            <v>7.2241970853170842E-2</v>
          </cell>
          <cell r="U12" t="str">
            <v>n.a.</v>
          </cell>
          <cell r="V12" t="str">
            <v>n.a.</v>
          </cell>
          <cell r="W12" t="str">
            <v>n.a.</v>
          </cell>
          <cell r="X12" t="str">
            <v>n.a.</v>
          </cell>
          <cell r="Y12">
            <v>0.4623202138825544</v>
          </cell>
          <cell r="Z12" t="str">
            <v>n.a.</v>
          </cell>
          <cell r="AA12" t="str">
            <v>n.a.</v>
          </cell>
          <cell r="AB12" t="str">
            <v>n.a.</v>
          </cell>
        </row>
        <row r="14">
          <cell r="G14" t="str">
            <v>n.a.</v>
          </cell>
          <cell r="H14" t="str">
            <v>n.a.</v>
          </cell>
          <cell r="I14" t="str">
            <v>n.a.</v>
          </cell>
          <cell r="J14" t="str">
            <v>n.a.</v>
          </cell>
          <cell r="K14" t="str">
            <v>n.a.</v>
          </cell>
          <cell r="L14">
            <v>4.02131602144436E-2</v>
          </cell>
          <cell r="M14" t="str">
            <v>n.a.</v>
          </cell>
          <cell r="N14">
            <v>0.10718828418072701</v>
          </cell>
          <cell r="O14" t="str">
            <v>n.a.</v>
          </cell>
          <cell r="P14" t="str">
            <v>n.a.</v>
          </cell>
          <cell r="Q14" t="str">
            <v>n.a.</v>
          </cell>
          <cell r="R14" t="str">
            <v>n.a.</v>
          </cell>
          <cell r="S14" t="str">
            <v>n.a.</v>
          </cell>
          <cell r="T14">
            <v>0.10628388269492976</v>
          </cell>
          <cell r="U14" t="str">
            <v>n.a.</v>
          </cell>
          <cell r="V14" t="str">
            <v>n.a.</v>
          </cell>
          <cell r="W14" t="str">
            <v>n.a.</v>
          </cell>
          <cell r="X14" t="str">
            <v>n.a.</v>
          </cell>
          <cell r="Y14">
            <v>0.83469623091082112</v>
          </cell>
          <cell r="Z14" t="str">
            <v>n.a.</v>
          </cell>
          <cell r="AA14" t="str">
            <v>n.a.</v>
          </cell>
          <cell r="AB14" t="str">
            <v>n.a.</v>
          </cell>
        </row>
        <row r="17">
          <cell r="G17" t="str">
            <v>n.a.</v>
          </cell>
          <cell r="H17" t="str">
            <v>n.a.</v>
          </cell>
          <cell r="I17" t="str">
            <v>n.a.</v>
          </cell>
          <cell r="J17" t="str">
            <v>n.a.</v>
          </cell>
          <cell r="K17" t="str">
            <v>n.a.</v>
          </cell>
          <cell r="L17">
            <v>0.10053423997462237</v>
          </cell>
          <cell r="M17" t="str">
            <v>n.a.</v>
          </cell>
          <cell r="N17">
            <v>0.29860719153151666</v>
          </cell>
          <cell r="O17" t="str">
            <v>n.a.</v>
          </cell>
          <cell r="P17" t="str">
            <v>n.a.</v>
          </cell>
          <cell r="Q17" t="str">
            <v>n.a.</v>
          </cell>
          <cell r="R17" t="str">
            <v>n.a.</v>
          </cell>
          <cell r="S17" t="str">
            <v>n.a.</v>
          </cell>
          <cell r="T17">
            <v>5.0677485123687596E-2</v>
          </cell>
          <cell r="U17">
            <v>0.25608924749647632</v>
          </cell>
          <cell r="V17" t="str">
            <v>n.a.</v>
          </cell>
          <cell r="W17" t="str">
            <v>n.a.</v>
          </cell>
          <cell r="X17" t="str">
            <v>n.a.</v>
          </cell>
          <cell r="Y17">
            <v>3.173482017802804</v>
          </cell>
          <cell r="Z17">
            <v>0.1917083406052493</v>
          </cell>
          <cell r="AA17" t="str">
            <v>n.a.</v>
          </cell>
          <cell r="AB17" t="str">
            <v>n.a.</v>
          </cell>
        </row>
        <row r="18">
          <cell r="G18" t="str">
            <v>n.a.</v>
          </cell>
          <cell r="H18" t="str">
            <v>n.a.</v>
          </cell>
          <cell r="I18" t="str">
            <v>n.a.</v>
          </cell>
          <cell r="J18" t="str">
            <v>n.a.</v>
          </cell>
          <cell r="K18" t="str">
            <v>n.a.</v>
          </cell>
          <cell r="L18">
            <v>0.10775663604259951</v>
          </cell>
          <cell r="M18" t="str">
            <v>n.a.</v>
          </cell>
          <cell r="N18">
            <v>0.20637220515778712</v>
          </cell>
          <cell r="O18" t="str">
            <v>n.a.</v>
          </cell>
          <cell r="P18" t="str">
            <v>n.a.</v>
          </cell>
          <cell r="Q18">
            <v>0.55531506043792078</v>
          </cell>
          <cell r="R18" t="str">
            <v>n.a.</v>
          </cell>
          <cell r="S18" t="str">
            <v>n.a.</v>
          </cell>
          <cell r="T18">
            <v>8.4036697124876714E-2</v>
          </cell>
          <cell r="U18">
            <v>0.25481341760409981</v>
          </cell>
          <cell r="V18" t="str">
            <v>n.a.</v>
          </cell>
          <cell r="W18" t="str">
            <v>n.a.</v>
          </cell>
          <cell r="X18" t="str">
            <v>n.a.</v>
          </cell>
          <cell r="Y18">
            <v>3.7413608546629833</v>
          </cell>
          <cell r="Z18">
            <v>0.25291149037611982</v>
          </cell>
          <cell r="AA18" t="str">
            <v>n.a.</v>
          </cell>
          <cell r="AB18" t="str">
            <v>n.a.</v>
          </cell>
        </row>
        <row r="20">
          <cell r="G20" t="str">
            <v>n.a.</v>
          </cell>
          <cell r="H20" t="str">
            <v>n.a.</v>
          </cell>
          <cell r="I20">
            <v>1.1763343793090252E-2</v>
          </cell>
          <cell r="J20" t="str">
            <v>n.a.</v>
          </cell>
          <cell r="K20" t="str">
            <v>n.a.</v>
          </cell>
          <cell r="L20">
            <v>7.4945532868233758E-2</v>
          </cell>
          <cell r="M20" t="str">
            <v>n.a.</v>
          </cell>
          <cell r="N20">
            <v>0.47504843829887405</v>
          </cell>
          <cell r="O20" t="str">
            <v>n.a.</v>
          </cell>
          <cell r="P20" t="str">
            <v>n.a.</v>
          </cell>
          <cell r="Q20">
            <v>0.40882839932014453</v>
          </cell>
          <cell r="R20">
            <v>3.3082227259140791E-2</v>
          </cell>
          <cell r="S20" t="str">
            <v>n.a.</v>
          </cell>
          <cell r="T20">
            <v>7.4858936059130188E-2</v>
          </cell>
          <cell r="U20">
            <v>0.13083111550593993</v>
          </cell>
          <cell r="V20" t="str">
            <v>n.a.</v>
          </cell>
          <cell r="W20" t="str">
            <v>n.a.</v>
          </cell>
          <cell r="X20" t="str">
            <v>n.a.</v>
          </cell>
          <cell r="Y20">
            <v>4.0338096079769459</v>
          </cell>
          <cell r="Z20">
            <v>0.19746721791003316</v>
          </cell>
          <cell r="AA20" t="str">
            <v>n.a.</v>
          </cell>
          <cell r="AB20" t="str">
            <v>n.a.</v>
          </cell>
        </row>
        <row r="21">
          <cell r="G21" t="str">
            <v>n.a.</v>
          </cell>
          <cell r="H21" t="str">
            <v>n.a.</v>
          </cell>
          <cell r="I21">
            <v>5.3987221545367746E-2</v>
          </cell>
          <cell r="J21" t="str">
            <v>n.a.</v>
          </cell>
          <cell r="K21" t="str">
            <v>n.a.</v>
          </cell>
          <cell r="L21">
            <v>0.17216350210288159</v>
          </cell>
          <cell r="M21" t="str">
            <v>n.a.</v>
          </cell>
          <cell r="N21">
            <v>-3.1089974469637571E-2</v>
          </cell>
          <cell r="O21" t="str">
            <v>n.a.</v>
          </cell>
          <cell r="P21" t="str">
            <v>n.a.</v>
          </cell>
          <cell r="Q21">
            <v>0.42966289454384327</v>
          </cell>
          <cell r="R21">
            <v>0.25616219109939936</v>
          </cell>
          <cell r="S21" t="str">
            <v>n.a.</v>
          </cell>
          <cell r="T21">
            <v>5.2359510565178027E-2</v>
          </cell>
          <cell r="U21">
            <v>0.25153185643044046</v>
          </cell>
          <cell r="V21" t="str">
            <v>n.a.</v>
          </cell>
          <cell r="W21" t="str">
            <v>n.a.</v>
          </cell>
          <cell r="X21" t="str">
            <v>n.a.</v>
          </cell>
          <cell r="Y21">
            <v>1.6229446801458256</v>
          </cell>
          <cell r="Z21">
            <v>-6.7171161269665269E-2</v>
          </cell>
          <cell r="AA21" t="str">
            <v>n.a.</v>
          </cell>
          <cell r="AB21">
            <v>0.18312653265988191</v>
          </cell>
        </row>
        <row r="25">
          <cell r="G25" t="str">
            <v>n.a.</v>
          </cell>
          <cell r="H25">
            <v>0.18799667061464362</v>
          </cell>
          <cell r="I25">
            <v>8.1952744880673362E-2</v>
          </cell>
          <cell r="J25">
            <v>1.0817132025539185</v>
          </cell>
          <cell r="K25" t="str">
            <v>n.a.</v>
          </cell>
          <cell r="L25">
            <v>0.14008731425812626</v>
          </cell>
          <cell r="M25" t="str">
            <v>n.a.</v>
          </cell>
          <cell r="N25">
            <v>6.9805069264979647E-2</v>
          </cell>
          <cell r="O25">
            <v>0.75542680271428853</v>
          </cell>
          <cell r="P25" t="str">
            <v>n.a.</v>
          </cell>
          <cell r="Q25">
            <v>0.1356055875432686</v>
          </cell>
          <cell r="R25">
            <v>1.1094278532140333E-3</v>
          </cell>
          <cell r="S25" t="str">
            <v>n.a.</v>
          </cell>
          <cell r="T25">
            <v>5.9266774381908034E-2</v>
          </cell>
          <cell r="U25">
            <v>0.10937031763437798</v>
          </cell>
          <cell r="V25" t="str">
            <v>n.a.</v>
          </cell>
          <cell r="W25" t="str">
            <v>n.a.</v>
          </cell>
          <cell r="X25">
            <v>0.16812785261772598</v>
          </cell>
          <cell r="Y25">
            <v>1.6840345454447063</v>
          </cell>
          <cell r="Z25">
            <v>0.26702553017699499</v>
          </cell>
          <cell r="AA25" t="str">
            <v>n.a.</v>
          </cell>
          <cell r="AB25">
            <v>-2.5143914986350373E-3</v>
          </cell>
        </row>
        <row r="26">
          <cell r="G26" t="str">
            <v>n.a.</v>
          </cell>
          <cell r="H26">
            <v>0.56332834609040794</v>
          </cell>
          <cell r="I26">
            <v>7.995560696454615E-2</v>
          </cell>
          <cell r="J26">
            <v>0.85024612704247537</v>
          </cell>
          <cell r="K26" t="str">
            <v>n.a.</v>
          </cell>
          <cell r="L26">
            <v>0.12466663010686113</v>
          </cell>
          <cell r="M26" t="str">
            <v>n.a.</v>
          </cell>
          <cell r="N26">
            <v>-2.3010928268449402E-2</v>
          </cell>
          <cell r="O26">
            <v>0.22174057392082655</v>
          </cell>
          <cell r="P26" t="str">
            <v>n.a.</v>
          </cell>
          <cell r="Q26">
            <v>0.20752712527422182</v>
          </cell>
          <cell r="R26">
            <v>3.8064081721029937E-2</v>
          </cell>
          <cell r="S26" t="str">
            <v>n.a.</v>
          </cell>
          <cell r="T26">
            <v>0.13030982164512397</v>
          </cell>
          <cell r="U26">
            <v>4.4072632616066428E-2</v>
          </cell>
          <cell r="V26" t="str">
            <v>n.a.</v>
          </cell>
          <cell r="W26" t="str">
            <v>n.a.</v>
          </cell>
          <cell r="X26">
            <v>0.13605021814767282</v>
          </cell>
          <cell r="Y26">
            <v>1.7215079703040046</v>
          </cell>
          <cell r="Z26">
            <v>0.1474126447960519</v>
          </cell>
          <cell r="AA26" t="str">
            <v>n.a.</v>
          </cell>
          <cell r="AB26">
            <v>0.28791722570382156</v>
          </cell>
        </row>
        <row r="28">
          <cell r="G28" t="str">
            <v>n.a.</v>
          </cell>
          <cell r="H28">
            <v>7.2343651015325069E-2</v>
          </cell>
          <cell r="I28" t="str">
            <v>n.a.</v>
          </cell>
          <cell r="J28">
            <v>0.2887938033292759</v>
          </cell>
          <cell r="K28" t="str">
            <v>n.a.</v>
          </cell>
          <cell r="L28">
            <v>-3.093759591401425E-3</v>
          </cell>
          <cell r="M28" t="str">
            <v>n.a.</v>
          </cell>
          <cell r="N28">
            <v>-0.10153027938508563</v>
          </cell>
          <cell r="O28">
            <v>0.15750043560563781</v>
          </cell>
          <cell r="P28" t="str">
            <v>n.a.</v>
          </cell>
          <cell r="Q28">
            <v>1.5088305316377268E-2</v>
          </cell>
          <cell r="R28">
            <v>0.32492930465954062</v>
          </cell>
          <cell r="S28" t="str">
            <v>n.a.</v>
          </cell>
          <cell r="T28">
            <v>2.5764749341029233E-2</v>
          </cell>
          <cell r="U28">
            <v>-5.3841371340455193E-3</v>
          </cell>
          <cell r="V28" t="str">
            <v>n.a.</v>
          </cell>
          <cell r="W28" t="str">
            <v>n.a.</v>
          </cell>
          <cell r="X28">
            <v>0.11632695249171972</v>
          </cell>
          <cell r="Y28" t="str">
            <v>n.a.</v>
          </cell>
          <cell r="Z28">
            <v>-1.2335220882067123E-2</v>
          </cell>
          <cell r="AA28" t="str">
            <v>n.a.</v>
          </cell>
          <cell r="AB28">
            <v>0.20941034215332957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Sheet2"/>
      <sheetName val="Sheet3"/>
    </sheetNames>
    <sheetDataSet>
      <sheetData sheetId="0">
        <row r="2">
          <cell r="A2" t="str">
            <v>Albania</v>
          </cell>
          <cell r="B2">
            <v>20.2</v>
          </cell>
        </row>
        <row r="3">
          <cell r="A3" t="str">
            <v>Angola</v>
          </cell>
          <cell r="B3">
            <v>100</v>
          </cell>
        </row>
        <row r="4">
          <cell r="A4" t="str">
            <v>Argentina</v>
          </cell>
          <cell r="B4">
            <v>47.2</v>
          </cell>
        </row>
        <row r="5">
          <cell r="A5" t="str">
            <v>Armenia</v>
          </cell>
          <cell r="B5">
            <v>27.3</v>
          </cell>
        </row>
        <row r="6">
          <cell r="A6" t="str">
            <v>Azerbaijan</v>
          </cell>
          <cell r="B6">
            <v>41.9</v>
          </cell>
        </row>
        <row r="7">
          <cell r="A7" t="str">
            <v xml:space="preserve">Bahrain, Kingdom </v>
          </cell>
        </row>
        <row r="8">
          <cell r="A8" t="str">
            <v>Belarus</v>
          </cell>
          <cell r="B8">
            <v>96.7</v>
          </cell>
        </row>
        <row r="9">
          <cell r="A9" t="str">
            <v>Bolivia</v>
          </cell>
          <cell r="B9">
            <v>15.7</v>
          </cell>
        </row>
        <row r="10">
          <cell r="A10" t="str">
            <v>Brazil</v>
          </cell>
          <cell r="B10">
            <v>68.8</v>
          </cell>
        </row>
        <row r="11">
          <cell r="A11" t="str">
            <v>Bulgaria</v>
          </cell>
          <cell r="B11">
            <v>55</v>
          </cell>
        </row>
        <row r="12">
          <cell r="A12" t="str">
            <v>Cambodia</v>
          </cell>
        </row>
        <row r="13">
          <cell r="A13" t="str">
            <v>Chile</v>
          </cell>
          <cell r="B13">
            <v>18.600000000000001</v>
          </cell>
        </row>
        <row r="14">
          <cell r="A14" t="str">
            <v>China, Hong Kong</v>
          </cell>
          <cell r="B14">
            <v>0</v>
          </cell>
        </row>
        <row r="15">
          <cell r="A15" t="str">
            <v>China, People’s Rep.</v>
          </cell>
          <cell r="B15">
            <v>0</v>
          </cell>
        </row>
        <row r="16">
          <cell r="A16" t="str">
            <v>Colombia</v>
          </cell>
          <cell r="B16">
            <v>0.8</v>
          </cell>
        </row>
        <row r="17">
          <cell r="A17" t="str">
            <v xml:space="preserve">Congo, Democratic Rep. </v>
          </cell>
          <cell r="B17">
            <v>56.3</v>
          </cell>
        </row>
        <row r="18">
          <cell r="A18" t="str">
            <v>Costa Rica</v>
          </cell>
          <cell r="B18">
            <v>4.5</v>
          </cell>
        </row>
        <row r="19">
          <cell r="A19" t="str">
            <v>Croatia</v>
          </cell>
          <cell r="B19">
            <v>51.1</v>
          </cell>
        </row>
        <row r="20">
          <cell r="A20" t="str">
            <v>Czech Republic</v>
          </cell>
          <cell r="B20">
            <v>0</v>
          </cell>
        </row>
        <row r="21">
          <cell r="A21" t="str">
            <v>Ecuador</v>
          </cell>
          <cell r="B21">
            <v>20.3</v>
          </cell>
        </row>
        <row r="22">
          <cell r="A22" t="str">
            <v>Egypt</v>
          </cell>
          <cell r="B22">
            <v>0</v>
          </cell>
        </row>
        <row r="23">
          <cell r="A23" t="str">
            <v>El Salvador</v>
          </cell>
          <cell r="B23">
            <v>0</v>
          </cell>
        </row>
        <row r="24">
          <cell r="A24" t="str">
            <v>Estonia</v>
          </cell>
          <cell r="B24">
            <v>19.399999999999999</v>
          </cell>
        </row>
        <row r="25">
          <cell r="A25" t="str">
            <v>Fiji</v>
          </cell>
        </row>
        <row r="26">
          <cell r="A26" t="str">
            <v>Georgia</v>
          </cell>
          <cell r="B26">
            <v>24.1</v>
          </cell>
        </row>
        <row r="27">
          <cell r="A27" t="str">
            <v>Ghana</v>
          </cell>
          <cell r="B27">
            <v>24.2</v>
          </cell>
        </row>
        <row r="28">
          <cell r="A28" t="str">
            <v>Guatemala</v>
          </cell>
          <cell r="B28">
            <v>2.8</v>
          </cell>
        </row>
        <row r="29">
          <cell r="A29" t="str">
            <v>Guinea</v>
          </cell>
        </row>
        <row r="30">
          <cell r="A30" t="str">
            <v>Haiti</v>
          </cell>
          <cell r="B30">
            <v>1.9</v>
          </cell>
        </row>
        <row r="31">
          <cell r="A31" t="str">
            <v>Honduras</v>
          </cell>
          <cell r="B31">
            <v>0.2</v>
          </cell>
        </row>
        <row r="32">
          <cell r="A32" t="str">
            <v>Hungary</v>
          </cell>
          <cell r="B32">
            <v>0</v>
          </cell>
        </row>
        <row r="33">
          <cell r="A33" t="str">
            <v xml:space="preserve">India </v>
          </cell>
          <cell r="B33">
            <v>0</v>
          </cell>
        </row>
        <row r="34">
          <cell r="A34" t="str">
            <v>Indonesia</v>
          </cell>
          <cell r="B34">
            <v>5.6</v>
          </cell>
        </row>
        <row r="35">
          <cell r="A35" t="str">
            <v>Israel</v>
          </cell>
        </row>
        <row r="36">
          <cell r="A36" t="str">
            <v>Jamaica</v>
          </cell>
          <cell r="B36">
            <v>5.7</v>
          </cell>
        </row>
        <row r="37">
          <cell r="A37" t="str">
            <v>Jordan</v>
          </cell>
          <cell r="B37">
            <v>0</v>
          </cell>
        </row>
        <row r="38">
          <cell r="A38" t="str">
            <v>Kazakhstan</v>
          </cell>
          <cell r="B38">
            <v>32</v>
          </cell>
        </row>
        <row r="39">
          <cell r="A39" t="str">
            <v>Kenya</v>
          </cell>
          <cell r="B39">
            <v>3.5</v>
          </cell>
        </row>
        <row r="40">
          <cell r="A40" t="str">
            <v>Korea</v>
          </cell>
          <cell r="B40">
            <v>0</v>
          </cell>
        </row>
        <row r="41">
          <cell r="A41" t="str">
            <v>Kyrgyz Republic</v>
          </cell>
          <cell r="B41">
            <v>8.3000000000000007</v>
          </cell>
        </row>
        <row r="42">
          <cell r="A42" t="str">
            <v>Lao People’s Democratic Rep.</v>
          </cell>
          <cell r="B42">
            <v>30.2</v>
          </cell>
        </row>
        <row r="43">
          <cell r="A43" t="str">
            <v>Latvia</v>
          </cell>
          <cell r="B43">
            <v>10.199999999999999</v>
          </cell>
        </row>
        <row r="44">
          <cell r="A44" t="str">
            <v>Lebannon</v>
          </cell>
          <cell r="B44">
            <v>39.1</v>
          </cell>
        </row>
        <row r="45">
          <cell r="A45" t="str">
            <v>Lithuania</v>
          </cell>
          <cell r="B45">
            <v>25.9</v>
          </cell>
        </row>
        <row r="46">
          <cell r="A46" t="str">
            <v>Macedonia</v>
          </cell>
          <cell r="B46">
            <v>16.7</v>
          </cell>
        </row>
        <row r="47">
          <cell r="A47" t="str">
            <v>Malawi</v>
          </cell>
          <cell r="B47">
            <v>14.9</v>
          </cell>
        </row>
        <row r="48">
          <cell r="A48" t="str">
            <v>Malaysia</v>
          </cell>
          <cell r="B48">
            <v>0</v>
          </cell>
        </row>
        <row r="49">
          <cell r="A49" t="str">
            <v>Mauritius</v>
          </cell>
          <cell r="B49">
            <v>2.2000000000000002</v>
          </cell>
        </row>
        <row r="50">
          <cell r="A50" t="str">
            <v>Mexico</v>
          </cell>
          <cell r="B50">
            <v>16.7</v>
          </cell>
        </row>
        <row r="51">
          <cell r="A51" t="str">
            <v>Moldova</v>
          </cell>
          <cell r="B51">
            <v>19.2</v>
          </cell>
        </row>
        <row r="52">
          <cell r="A52" t="str">
            <v>Mongolia</v>
          </cell>
          <cell r="B52">
            <v>56.1</v>
          </cell>
        </row>
        <row r="53">
          <cell r="A53" t="str">
            <v>Mozambique</v>
          </cell>
          <cell r="B53">
            <v>31.7</v>
          </cell>
        </row>
        <row r="54">
          <cell r="A54" t="str">
            <v>Netherlands Antilles</v>
          </cell>
        </row>
        <row r="55">
          <cell r="A55" t="str">
            <v>Nicaragua</v>
          </cell>
          <cell r="B55">
            <v>37.299999999999997</v>
          </cell>
        </row>
        <row r="56">
          <cell r="A56" t="str">
            <v>Pakistan</v>
          </cell>
          <cell r="B56">
            <v>0</v>
          </cell>
        </row>
        <row r="57">
          <cell r="A57" t="str">
            <v>Papua New Guinea</v>
          </cell>
        </row>
        <row r="58">
          <cell r="A58" t="str">
            <v>Paraguay</v>
          </cell>
          <cell r="B58">
            <v>1.1000000000000001</v>
          </cell>
        </row>
        <row r="59">
          <cell r="A59" t="str">
            <v>Peru</v>
          </cell>
          <cell r="B59">
            <v>37.700000000000003</v>
          </cell>
        </row>
        <row r="60">
          <cell r="A60" t="str">
            <v>Philippines</v>
          </cell>
          <cell r="B60">
            <v>2.1</v>
          </cell>
        </row>
        <row r="61">
          <cell r="A61" t="str">
            <v>Poland</v>
          </cell>
          <cell r="B61">
            <v>32.700000000000003</v>
          </cell>
        </row>
        <row r="62">
          <cell r="A62" t="str">
            <v>Romania</v>
          </cell>
          <cell r="B62">
            <v>75.599999999999994</v>
          </cell>
        </row>
        <row r="63">
          <cell r="A63" t="str">
            <v>Russian Federation</v>
          </cell>
          <cell r="B63">
            <v>53.7</v>
          </cell>
        </row>
        <row r="64">
          <cell r="A64" t="str">
            <v>São Tomé and Principe</v>
          </cell>
        </row>
        <row r="65">
          <cell r="A65" t="str">
            <v xml:space="preserve">Saudi Arabia </v>
          </cell>
          <cell r="B65">
            <v>0</v>
          </cell>
        </row>
        <row r="66">
          <cell r="A66" t="str">
            <v>Slovak Republic</v>
          </cell>
          <cell r="B66">
            <v>0</v>
          </cell>
        </row>
        <row r="67">
          <cell r="A67" t="str">
            <v>Slovenia</v>
          </cell>
          <cell r="B67">
            <v>3.7</v>
          </cell>
        </row>
        <row r="68">
          <cell r="A68" t="str">
            <v>Solomon Islands</v>
          </cell>
        </row>
        <row r="69">
          <cell r="A69" t="str">
            <v>South Africa</v>
          </cell>
          <cell r="B69">
            <v>0</v>
          </cell>
        </row>
        <row r="70">
          <cell r="A70" t="str">
            <v>Sri Lanka</v>
          </cell>
          <cell r="B70">
            <v>0</v>
          </cell>
        </row>
        <row r="71">
          <cell r="A71" t="str">
            <v>Tajikistan</v>
          </cell>
        </row>
        <row r="72">
          <cell r="A72" t="str">
            <v>Tanzania</v>
          </cell>
          <cell r="B72">
            <v>5.9</v>
          </cell>
        </row>
        <row r="73">
          <cell r="A73" t="str">
            <v>Thailand</v>
          </cell>
          <cell r="B73">
            <v>0</v>
          </cell>
        </row>
        <row r="74">
          <cell r="A74" t="str">
            <v>Trinidad and Tobago</v>
          </cell>
        </row>
        <row r="75">
          <cell r="A75" t="str">
            <v>Turkey</v>
          </cell>
          <cell r="B75">
            <v>57.8</v>
          </cell>
        </row>
        <row r="76">
          <cell r="A76" t="str">
            <v>Turkmenistan</v>
          </cell>
        </row>
        <row r="77">
          <cell r="A77" t="str">
            <v>Uganda</v>
          </cell>
          <cell r="B77">
            <v>35.1</v>
          </cell>
        </row>
        <row r="78">
          <cell r="A78" t="str">
            <v>Ukraine</v>
          </cell>
          <cell r="B78">
            <v>49.5</v>
          </cell>
        </row>
        <row r="79">
          <cell r="A79" t="str">
            <v xml:space="preserve">United Arab Emirates </v>
          </cell>
        </row>
        <row r="80">
          <cell r="A80" t="str">
            <v>Uruguay</v>
          </cell>
          <cell r="B80">
            <v>62.4</v>
          </cell>
        </row>
        <row r="81">
          <cell r="A81" t="str">
            <v>Uzbekistan</v>
          </cell>
        </row>
        <row r="82">
          <cell r="A82" t="str">
            <v>Venezuela</v>
          </cell>
          <cell r="B82">
            <v>11.6</v>
          </cell>
        </row>
        <row r="83">
          <cell r="A83" t="str">
            <v>Vietnam</v>
          </cell>
        </row>
        <row r="84">
          <cell r="A84" t="str">
            <v>Yemen, Arab Rep.</v>
          </cell>
        </row>
        <row r="85">
          <cell r="A85" t="str">
            <v>Zambia</v>
          </cell>
          <cell r="B85">
            <v>76.599999999999994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22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5.xml"/><Relationship Id="rId1" Type="http://schemas.openxmlformats.org/officeDocument/2006/relationships/vmlDrawing" Target="../drawings/vmlDrawing15.v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6.xml"/><Relationship Id="rId1" Type="http://schemas.openxmlformats.org/officeDocument/2006/relationships/vmlDrawing" Target="../drawings/vmlDrawing16.v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7.xml"/><Relationship Id="rId1" Type="http://schemas.openxmlformats.org/officeDocument/2006/relationships/vmlDrawing" Target="../drawings/vmlDrawing17.vm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5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0.xml"/><Relationship Id="rId1" Type="http://schemas.openxmlformats.org/officeDocument/2006/relationships/vmlDrawing" Target="../drawings/vmlDrawing20.vml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comments" Target="../comments22.xml"/><Relationship Id="rId1" Type="http://schemas.openxmlformats.org/officeDocument/2006/relationships/vmlDrawing" Target="../drawings/vmlDrawing22.vml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7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8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5.xml"/><Relationship Id="rId1" Type="http://schemas.openxmlformats.org/officeDocument/2006/relationships/vmlDrawing" Target="../drawings/vmlDrawing25.v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6.xml"/><Relationship Id="rId1" Type="http://schemas.openxmlformats.org/officeDocument/2006/relationships/vmlDrawing" Target="../drawings/vmlDrawing26.v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comments" Target="../comments27.xml"/><Relationship Id="rId1" Type="http://schemas.openxmlformats.org/officeDocument/2006/relationships/vmlDrawing" Target="../drawings/vmlDrawing27.vml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8.xml"/><Relationship Id="rId1" Type="http://schemas.openxmlformats.org/officeDocument/2006/relationships/vmlDrawing" Target="../drawings/vmlDrawing28.vml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1.xml"/><Relationship Id="rId1" Type="http://schemas.openxmlformats.org/officeDocument/2006/relationships/vmlDrawing" Target="../drawings/vmlDrawing31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comments" Target="../comments32.xml"/><Relationship Id="rId1" Type="http://schemas.openxmlformats.org/officeDocument/2006/relationships/vmlDrawing" Target="../drawings/vmlDrawing32.v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comments" Target="../comments33.xml"/><Relationship Id="rId1" Type="http://schemas.openxmlformats.org/officeDocument/2006/relationships/vmlDrawing" Target="../drawings/vmlDrawing33.v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comments" Target="../comments34.xml"/><Relationship Id="rId1" Type="http://schemas.openxmlformats.org/officeDocument/2006/relationships/vmlDrawing" Target="../drawings/vmlDrawing34.v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5.xml"/><Relationship Id="rId1" Type="http://schemas.openxmlformats.org/officeDocument/2006/relationships/vmlDrawing" Target="../drawings/vmlDrawing35.v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6.xml"/><Relationship Id="rId1" Type="http://schemas.openxmlformats.org/officeDocument/2006/relationships/vmlDrawing" Target="../drawings/vmlDrawing36.vml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7.xml"/><Relationship Id="rId1" Type="http://schemas.openxmlformats.org/officeDocument/2006/relationships/vmlDrawing" Target="../drawings/vmlDrawing37.vml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8.xml"/><Relationship Id="rId2" Type="http://schemas.openxmlformats.org/officeDocument/2006/relationships/vmlDrawing" Target="../drawings/vmlDrawing38.vml"/><Relationship Id="rId1" Type="http://schemas.openxmlformats.org/officeDocument/2006/relationships/printerSettings" Target="../printerSettings/printerSettings31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9.xml"/><Relationship Id="rId2" Type="http://schemas.openxmlformats.org/officeDocument/2006/relationships/vmlDrawing" Target="../drawings/vmlDrawing39.vml"/><Relationship Id="rId1" Type="http://schemas.openxmlformats.org/officeDocument/2006/relationships/printerSettings" Target="../printerSettings/printerSettings3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I54"/>
  <sheetViews>
    <sheetView workbookViewId="0">
      <selection activeCell="A20" sqref="A20:D20"/>
    </sheetView>
  </sheetViews>
  <sheetFormatPr defaultRowHeight="13.15" x14ac:dyDescent="0.4"/>
  <sheetData>
    <row r="1" spans="1:9" x14ac:dyDescent="0.4">
      <c r="A1" s="83" t="s">
        <v>158</v>
      </c>
      <c r="B1" s="85" t="s">
        <v>246</v>
      </c>
      <c r="C1" s="86"/>
      <c r="D1" s="87"/>
      <c r="F1" s="83" t="s">
        <v>158</v>
      </c>
      <c r="G1" s="85" t="s">
        <v>246</v>
      </c>
      <c r="H1" s="86"/>
      <c r="I1" s="87"/>
    </row>
    <row r="2" spans="1:9" x14ac:dyDescent="0.4">
      <c r="A2" s="84"/>
      <c r="B2" s="88" t="s">
        <v>439</v>
      </c>
      <c r="C2" s="89"/>
      <c r="D2" s="90"/>
      <c r="F2" s="84"/>
      <c r="G2" s="88" t="s">
        <v>439</v>
      </c>
      <c r="H2" s="89"/>
      <c r="I2" s="90"/>
    </row>
    <row r="3" spans="1:9" x14ac:dyDescent="0.4">
      <c r="A3" s="84"/>
      <c r="B3" s="31" t="s">
        <v>192</v>
      </c>
      <c r="C3" s="32" t="s">
        <v>193</v>
      </c>
      <c r="D3" s="31" t="s">
        <v>194</v>
      </c>
      <c r="F3" s="84"/>
      <c r="G3" s="31" t="s">
        <v>192</v>
      </c>
      <c r="H3" s="32" t="s">
        <v>193</v>
      </c>
      <c r="I3" s="31" t="s">
        <v>194</v>
      </c>
    </row>
    <row r="4" spans="1:9" x14ac:dyDescent="0.4">
      <c r="A4" s="80" t="s">
        <v>438</v>
      </c>
      <c r="B4" s="81"/>
      <c r="C4" s="81"/>
      <c r="D4" s="82"/>
      <c r="F4" s="80" t="s">
        <v>440</v>
      </c>
      <c r="G4" s="81"/>
      <c r="H4" s="81"/>
      <c r="I4" s="82"/>
    </row>
    <row r="5" spans="1:9" x14ac:dyDescent="0.4">
      <c r="A5" s="12" t="str">
        <f>Countries!R1</f>
        <v>Angola</v>
      </c>
      <c r="B5" s="19">
        <f>'Inflation (Ave)'!BQ2</f>
        <v>8.6917552122419206</v>
      </c>
      <c r="C5" s="20">
        <f>'Inflation (Ave)'!BR2</f>
        <v>16.072586268239192</v>
      </c>
      <c r="D5" s="18">
        <f>'Inflation (Ave)'!BP2</f>
        <v>6</v>
      </c>
      <c r="F5" s="12" t="str">
        <f>Countries!R45</f>
        <v>Albania</v>
      </c>
      <c r="G5" s="19">
        <f>'Inflation (Ave)'!BQ46</f>
        <v>0.11682609185231345</v>
      </c>
      <c r="H5" s="20">
        <f>'Inflation (Ave)'!BR46</f>
        <v>0.13265799179849672</v>
      </c>
      <c r="I5" s="18">
        <f>'Inflation (Ave)'!BP46</f>
        <v>6</v>
      </c>
    </row>
    <row r="6" spans="1:9" x14ac:dyDescent="0.4">
      <c r="A6" s="12" t="str">
        <f>Countries!R2</f>
        <v>Argentina</v>
      </c>
      <c r="B6" s="19">
        <f>'Inflation (Ave)'!BQ3</f>
        <v>-2.6102996075934143E-3</v>
      </c>
      <c r="C6" s="20">
        <f>'Inflation (Ave)'!BR3</f>
        <v>9.0727953574264719E-3</v>
      </c>
      <c r="D6" s="18">
        <f>'Inflation (Ave)'!BP3</f>
        <v>6</v>
      </c>
      <c r="F6" s="12" t="str">
        <f>Countries!R46</f>
        <v>Armenia</v>
      </c>
      <c r="G6" s="19">
        <f>'Inflation (Ave)'!BQ47</f>
        <v>7.3795633138115116E-2</v>
      </c>
      <c r="H6" s="20">
        <f>'Inflation (Ave)'!BR47</f>
        <v>7.7784713993062499E-2</v>
      </c>
      <c r="I6" s="18">
        <f>'Inflation (Ave)'!BP47</f>
        <v>6</v>
      </c>
    </row>
    <row r="7" spans="1:9" x14ac:dyDescent="0.4">
      <c r="A7" s="12" t="str">
        <f>Countries!R3</f>
        <v>Bolivia</v>
      </c>
      <c r="B7" s="19">
        <f>'Inflation (Ave)'!BQ4</f>
        <v>5.5283940759730921E-2</v>
      </c>
      <c r="C7" s="20">
        <f>'Inflation (Ave)'!BR4</f>
        <v>4.0140816464848579E-2</v>
      </c>
      <c r="D7" s="18">
        <f>'Inflation (Ave)'!BP4</f>
        <v>6</v>
      </c>
      <c r="F7" s="12" t="str">
        <f>Countries!R47</f>
        <v>Azerbaijan</v>
      </c>
      <c r="G7" s="19">
        <f>'Inflation (Ave)'!BQ48</f>
        <v>2.8987297993254068E-2</v>
      </c>
      <c r="H7" s="20">
        <f>'Inflation (Ave)'!BR48</f>
        <v>9.3038360101894688E-2</v>
      </c>
      <c r="I7" s="18">
        <f>'Inflation (Ave)'!BP48</f>
        <v>6</v>
      </c>
    </row>
    <row r="8" spans="1:9" x14ac:dyDescent="0.4">
      <c r="A8" s="12" t="str">
        <f>Countries!R4</f>
        <v>Bulgaria</v>
      </c>
      <c r="B8" s="19">
        <f>'Inflation (Ave)'!BQ5</f>
        <v>2.0315063847187793</v>
      </c>
      <c r="C8" s="20">
        <f>'Inflation (Ave)'!BR5</f>
        <v>4.2138779881475825</v>
      </c>
      <c r="D8" s="18">
        <f>'Inflation (Ave)'!BP5</f>
        <v>6</v>
      </c>
      <c r="F8" s="12" t="str">
        <f>Countries!R48</f>
        <v>Belarus</v>
      </c>
      <c r="G8" s="19">
        <f>'Inflation (Ave)'!BQ49</f>
        <v>1.188256910841569</v>
      </c>
      <c r="H8" s="20">
        <f>'Inflation (Ave)'!BR49</f>
        <v>0.95788571222531638</v>
      </c>
      <c r="I8" s="18">
        <f>'Inflation (Ave)'!BP49</f>
        <v>6</v>
      </c>
    </row>
    <row r="9" spans="1:9" x14ac:dyDescent="0.4">
      <c r="A9" s="12" t="str">
        <f>Countries!R5</f>
        <v>Cambodia</v>
      </c>
      <c r="B9" s="19">
        <f>'Inflation (Ave)'!BQ6</f>
        <v>5.1100170678730045E-2</v>
      </c>
      <c r="C9" s="20">
        <f>'Inflation (Ave)'!BR6</f>
        <v>6.1807018299044718E-2</v>
      </c>
      <c r="D9" s="18">
        <f>'Inflation (Ave)'!BP6</f>
        <v>6</v>
      </c>
      <c r="F9" s="12" t="str">
        <f>Countries!R49</f>
        <v>Brazil</v>
      </c>
      <c r="G9" s="19">
        <f>'Inflation (Ave)'!BQ50</f>
        <v>7.4399491572630649E-2</v>
      </c>
      <c r="H9" s="20">
        <f>'Inflation (Ave)'!BR50</f>
        <v>4.3492124142910822E-2</v>
      </c>
      <c r="I9" s="18">
        <f>'Inflation (Ave)'!BP50</f>
        <v>6</v>
      </c>
    </row>
    <row r="10" spans="1:9" x14ac:dyDescent="0.4">
      <c r="A10" s="12" t="str">
        <f>Countries!R6</f>
        <v>Ecuador</v>
      </c>
      <c r="B10" s="19">
        <f>'Inflation (Ave)'!BQ7</f>
        <v>0.46188164578956131</v>
      </c>
      <c r="C10" s="20">
        <f>'Inflation (Ave)'!BR7</f>
        <v>0.26149693883920755</v>
      </c>
      <c r="D10" s="18">
        <f>'Inflation (Ave)'!BP7</f>
        <v>6</v>
      </c>
      <c r="F10" s="12" t="str">
        <f>Countries!R50</f>
        <v>Chile</v>
      </c>
      <c r="G10" s="19">
        <f>'Inflation (Ave)'!BQ51</f>
        <v>4.892090093060799E-2</v>
      </c>
      <c r="H10" s="20">
        <f>'Inflation (Ave)'!BR51</f>
        <v>1.6086727620399983E-2</v>
      </c>
      <c r="I10" s="18">
        <f>'Inflation (Ave)'!BP51</f>
        <v>6</v>
      </c>
    </row>
    <row r="11" spans="1:9" x14ac:dyDescent="0.4">
      <c r="A11" s="12" t="str">
        <f>Countries!R7</f>
        <v>Guinea Bissau</v>
      </c>
      <c r="B11" s="19">
        <f>'Inflation (Ave)'!BQ8</f>
        <v>0.19604151317702087</v>
      </c>
      <c r="C11" s="20">
        <f>'Inflation (Ave)'!BR8</f>
        <v>0.23695795339126235</v>
      </c>
      <c r="D11" s="18">
        <f>'Inflation (Ave)'!BP8</f>
        <v>6</v>
      </c>
      <c r="F11" s="12" t="str">
        <f>Countries!R51</f>
        <v>Hong Kong</v>
      </c>
      <c r="G11" s="19">
        <f>'Inflation (Ave)'!BQ52</f>
        <v>9.3951177671108312E-3</v>
      </c>
      <c r="H11" s="20">
        <f>'Inflation (Ave)'!BR52</f>
        <v>4.6587275283469926E-2</v>
      </c>
      <c r="I11" s="18">
        <f>'Inflation (Ave)'!BP52</f>
        <v>6</v>
      </c>
    </row>
    <row r="12" spans="1:9" x14ac:dyDescent="0.4">
      <c r="A12" s="12" t="str">
        <f>Countries!R8</f>
        <v>Lao</v>
      </c>
      <c r="B12" s="19">
        <f>'Inflation (Ave)'!BQ9</f>
        <v>0.48804742516008631</v>
      </c>
      <c r="C12" s="20">
        <f>'Inflation (Ave)'!BR9</f>
        <v>0.4918166036579531</v>
      </c>
      <c r="D12" s="18">
        <f>'Inflation (Ave)'!BP9</f>
        <v>6</v>
      </c>
      <c r="F12" s="12" t="str">
        <f>Countries!R52</f>
        <v>Colombia</v>
      </c>
      <c r="G12" s="19">
        <f>'Inflation (Ave)'!BQ53</f>
        <v>0.14809134963658341</v>
      </c>
      <c r="H12" s="20">
        <f>'Inflation (Ave)'!BR53</f>
        <v>5.5721171516608659E-2</v>
      </c>
      <c r="I12" s="18">
        <f>'Inflation (Ave)'!BP53</f>
        <v>6</v>
      </c>
    </row>
    <row r="13" spans="1:9" x14ac:dyDescent="0.4">
      <c r="A13" s="12" t="str">
        <f>Countries!R9</f>
        <v>Mozambique</v>
      </c>
      <c r="B13" s="19">
        <f>'Inflation (Ave)'!BQ10</f>
        <v>0.13964401517727124</v>
      </c>
      <c r="C13" s="20">
        <f>'Inflation (Ave)'!BR10</f>
        <v>0.22083548323224769</v>
      </c>
      <c r="D13" s="18">
        <f>'Inflation (Ave)'!BP10</f>
        <v>4</v>
      </c>
      <c r="F13" s="12" t="str">
        <f>Countries!R53</f>
        <v>Czech Republic</v>
      </c>
      <c r="G13" s="19">
        <f>'Inflation (Ave)'!BQ54</f>
        <v>6.4543598205456951E-2</v>
      </c>
      <c r="H13" s="20">
        <f>'Inflation (Ave)'!BR54</f>
        <v>3.3300563879013603E-2</v>
      </c>
      <c r="I13" s="18">
        <f>'Inflation (Ave)'!BP54</f>
        <v>6</v>
      </c>
    </row>
    <row r="14" spans="1:9" x14ac:dyDescent="0.4">
      <c r="A14" s="12" t="str">
        <f>Countries!R10</f>
        <v>Nicaragua</v>
      </c>
      <c r="B14" s="19">
        <f>'Inflation (Ave)'!BQ11</f>
        <v>0.11273055295825421</v>
      </c>
      <c r="C14" s="20">
        <f>'Inflation (Ave)'!BR11</f>
        <v>1.5743611633760091E-2</v>
      </c>
      <c r="D14" s="18">
        <f>'Inflation (Ave)'!BP11</f>
        <v>4</v>
      </c>
      <c r="F14" s="12" t="str">
        <f>Countries!R54</f>
        <v>Egypt</v>
      </c>
      <c r="G14" s="19">
        <f>'Inflation (Ave)'!BQ55</f>
        <v>4.0040678715551649E-2</v>
      </c>
      <c r="H14" s="20">
        <f>'Inflation (Ave)'!BR55</f>
        <v>1.7974567851009392E-2</v>
      </c>
      <c r="I14" s="18">
        <f>'Inflation (Ave)'!BP55</f>
        <v>6</v>
      </c>
    </row>
    <row r="15" spans="1:9" x14ac:dyDescent="0.4">
      <c r="A15" s="12" t="str">
        <f>Countries!R11</f>
        <v>Paraguay</v>
      </c>
      <c r="B15" s="19">
        <f>'Inflation (Ave)'!BQ12</f>
        <v>8.5550763649475711E-2</v>
      </c>
      <c r="C15" s="20">
        <f>'Inflation (Ave)'!BR12</f>
        <v>1.8968079905245967E-2</v>
      </c>
      <c r="D15" s="18">
        <f>'Inflation (Ave)'!BP12</f>
        <v>6</v>
      </c>
      <c r="F15" s="12" t="str">
        <f>Countries!R55</f>
        <v>El Salvador</v>
      </c>
      <c r="G15" s="19">
        <f>'Inflation (Ave)'!BQ56</f>
        <v>3.8938419548489603E-2</v>
      </c>
      <c r="H15" s="20">
        <f>'Inflation (Ave)'!BR56</f>
        <v>3.1935002142621259E-2</v>
      </c>
      <c r="I15" s="18">
        <f>'Inflation (Ave)'!BP56</f>
        <v>6</v>
      </c>
    </row>
    <row r="16" spans="1:9" x14ac:dyDescent="0.4">
      <c r="A16" s="12" t="str">
        <f>Countries!R12</f>
        <v>Peru</v>
      </c>
      <c r="B16" s="19">
        <f>'Inflation (Ave)'!BQ13</f>
        <v>6.0920084557640169E-2</v>
      </c>
      <c r="C16" s="20">
        <f>'Inflation (Ave)'!BR13</f>
        <v>3.6429595979753308E-2</v>
      </c>
      <c r="D16" s="18">
        <f>'Inflation (Ave)'!BP13</f>
        <v>6</v>
      </c>
      <c r="F16" s="12" t="str">
        <f>Countries!R56</f>
        <v>Georgia</v>
      </c>
      <c r="G16" s="19">
        <f>'Inflation (Ave)'!BQ57</f>
        <v>0.12985767949548488</v>
      </c>
      <c r="H16" s="20">
        <f>'Inflation (Ave)'!BR57</f>
        <v>0.14189070114414612</v>
      </c>
      <c r="I16" s="18">
        <f>'Inflation (Ave)'!BP57</f>
        <v>6</v>
      </c>
    </row>
    <row r="17" spans="1:9" x14ac:dyDescent="0.4">
      <c r="A17" s="12" t="str">
        <f>Countries!R13</f>
        <v>São Tomé</v>
      </c>
      <c r="B17" s="19">
        <f>'Inflation (Ave)'!BQ14</f>
        <v>0.31675527083297439</v>
      </c>
      <c r="C17" s="20">
        <f>'Inflation (Ave)'!BR14</f>
        <v>0.23524199153964379</v>
      </c>
      <c r="D17" s="18">
        <f>'Inflation (Ave)'!BP14</f>
        <v>6</v>
      </c>
      <c r="F17" s="12" t="str">
        <f>Countries!R57</f>
        <v>Guatemala</v>
      </c>
      <c r="G17" s="19">
        <f>'Inflation (Ave)'!BQ58</f>
        <v>7.6224188138160398E-2</v>
      </c>
      <c r="H17" s="20">
        <f>'Inflation (Ave)'!BR58</f>
        <v>2.2420435813224532E-2</v>
      </c>
      <c r="I17" s="18">
        <f>'Inflation (Ave)'!BP58</f>
        <v>6</v>
      </c>
    </row>
    <row r="18" spans="1:9" x14ac:dyDescent="0.4">
      <c r="A18" s="12" t="str">
        <f>Countries!R14</f>
        <v>Uruguay</v>
      </c>
      <c r="B18" s="19">
        <f>'Inflation (Ave)'!BQ15</f>
        <v>0.12292296940525703</v>
      </c>
      <c r="C18" s="20">
        <f>'Inflation (Ave)'!BR15</f>
        <v>9.7984836138574588E-2</v>
      </c>
      <c r="D18" s="18">
        <f>'Inflation (Ave)'!BP15</f>
        <v>6</v>
      </c>
      <c r="F18" s="12" t="str">
        <f>Countries!R58</f>
        <v>Haiti</v>
      </c>
      <c r="G18" s="19">
        <f>'Inflation (Ave)'!BQ59</f>
        <v>0.14721759916140753</v>
      </c>
      <c r="H18" s="20">
        <f>'Inflation (Ave)'!BR59</f>
        <v>4.9614972221401064E-2</v>
      </c>
      <c r="I18" s="18">
        <f>'Inflation (Ave)'!BP59</f>
        <v>6</v>
      </c>
    </row>
    <row r="19" spans="1:9" x14ac:dyDescent="0.4">
      <c r="A19" s="21" t="s">
        <v>192</v>
      </c>
      <c r="B19" s="22">
        <f>AVERAGE(B5:B18)</f>
        <v>0.91510926067850773</v>
      </c>
      <c r="C19" s="23">
        <f>AVERAGE(C5:C18)</f>
        <v>1.572354284344696</v>
      </c>
      <c r="D19" s="24">
        <f>AVERAGE(D5:D18)</f>
        <v>5.7142857142857144</v>
      </c>
      <c r="F19" s="12" t="str">
        <f>Countries!R59</f>
        <v>Hungary</v>
      </c>
      <c r="G19" s="19">
        <f>'Inflation (Ave)'!BQ60</f>
        <v>0.14146264768618913</v>
      </c>
      <c r="H19" s="20">
        <f>'Inflation (Ave)'!BR60</f>
        <v>5.7358266773283047E-2</v>
      </c>
      <c r="I19" s="18">
        <f>'Inflation (Ave)'!BP60</f>
        <v>6</v>
      </c>
    </row>
    <row r="20" spans="1:9" s="3" customFormat="1" x14ac:dyDescent="0.4">
      <c r="A20" s="80" t="s">
        <v>195</v>
      </c>
      <c r="B20" s="81"/>
      <c r="C20" s="81"/>
      <c r="D20" s="82"/>
      <c r="F20" s="12" t="str">
        <f>Countries!R60</f>
        <v>Israel</v>
      </c>
      <c r="G20" s="19">
        <f>'Inflation (Ave)'!BQ61</f>
        <v>5.5246116569440916E-2</v>
      </c>
      <c r="H20" s="20">
        <f>'Inflation (Ave)'!BR61</f>
        <v>4.1008135304942593E-2</v>
      </c>
      <c r="I20" s="18">
        <f>'Inflation (Ave)'!BP61</f>
        <v>6</v>
      </c>
    </row>
    <row r="21" spans="1:9" x14ac:dyDescent="0.4">
      <c r="A21" s="12" t="str">
        <f>Countries!R15</f>
        <v>Bahrain</v>
      </c>
      <c r="B21" s="19">
        <f>'Inflation (Ave)'!BQ16</f>
        <v>-7.562413475065711E-4</v>
      </c>
      <c r="C21" s="20">
        <f>'Inflation (Ave)'!BR16</f>
        <v>1.4729541711918714E-2</v>
      </c>
      <c r="D21" s="18">
        <f>'Inflation (Ave)'!BP16</f>
        <v>5</v>
      </c>
      <c r="F21" s="12" t="str">
        <f>Countries!R61</f>
        <v>Kazakhstan</v>
      </c>
      <c r="G21" s="19">
        <f>'Inflation (Ave)'!BQ62</f>
        <v>0.1559450914506578</v>
      </c>
      <c r="H21" s="20">
        <f>'Inflation (Ave)'!BR62</f>
        <v>0.12225902809536984</v>
      </c>
      <c r="I21" s="18">
        <f>'Inflation (Ave)'!BP62</f>
        <v>6</v>
      </c>
    </row>
    <row r="22" spans="1:9" x14ac:dyDescent="0.4">
      <c r="A22" s="12" t="str">
        <f>Countries!R16</f>
        <v>Bosnia</v>
      </c>
      <c r="B22" s="19" t="s">
        <v>163</v>
      </c>
      <c r="C22" s="20" t="s">
        <v>163</v>
      </c>
      <c r="D22" s="18" t="s">
        <v>163</v>
      </c>
      <c r="F22" s="12" t="str">
        <f>Countries!R62</f>
        <v>Latvia</v>
      </c>
      <c r="G22" s="19">
        <f>'Inflation (Ave)'!BQ63</f>
        <v>6.368223828105922E-2</v>
      </c>
      <c r="H22" s="20">
        <f>'Inflation (Ave)'!BR63</f>
        <v>5.9754685289031058E-2</v>
      </c>
      <c r="I22" s="18">
        <f>'Inflation (Ave)'!BP63</f>
        <v>6</v>
      </c>
    </row>
    <row r="23" spans="1:9" x14ac:dyDescent="0.4">
      <c r="A23" s="12" t="str">
        <f>Countries!R17</f>
        <v>Congo</v>
      </c>
      <c r="B23" s="19">
        <f>'Inflation (Ave)'!BQ18</f>
        <v>3.2312576957023516</v>
      </c>
      <c r="C23" s="20">
        <f>'Inflation (Ave)'!BR18</f>
        <v>2.0502811303365918</v>
      </c>
      <c r="D23" s="18">
        <f>'Inflation (Ave)'!BP18</f>
        <v>6</v>
      </c>
      <c r="F23" s="12" t="str">
        <f>Countries!R63</f>
        <v>Lithuania</v>
      </c>
      <c r="G23" s="19">
        <f>'Inflation (Ave)'!BQ64</f>
        <v>6.9277508638383126E-2</v>
      </c>
      <c r="H23" s="20">
        <f>'Inflation (Ave)'!BR64</f>
        <v>9.2278811903303226E-2</v>
      </c>
      <c r="I23" s="18">
        <f>'Inflation (Ave)'!BP64</f>
        <v>6</v>
      </c>
    </row>
    <row r="24" spans="1:9" x14ac:dyDescent="0.4">
      <c r="A24" s="12" t="str">
        <f>Countries!R18</f>
        <v>Costa Rica</v>
      </c>
      <c r="B24" s="19">
        <f>'Inflation (Ave)'!BQ19</f>
        <v>0.12447573582520599</v>
      </c>
      <c r="C24" s="20">
        <f>'Inflation (Ave)'!BR19</f>
        <v>2.6964854761839834E-2</v>
      </c>
      <c r="D24" s="18">
        <f>'Inflation (Ave)'!BP19</f>
        <v>6</v>
      </c>
      <c r="F24" s="12" t="str">
        <f>Countries!R64</f>
        <v>Macedonia</v>
      </c>
      <c r="G24" s="19">
        <f>'Inflation (Ave)'!BQ65</f>
        <v>7.619676007594221E-3</v>
      </c>
      <c r="H24" s="20">
        <f>'Inflation (Ave)'!BR65</f>
        <v>1.6219193455779775E-2</v>
      </c>
      <c r="I24" s="18">
        <f>'Inflation (Ave)'!BP65</f>
        <v>4</v>
      </c>
    </row>
    <row r="25" spans="1:9" x14ac:dyDescent="0.4">
      <c r="A25" s="12" t="str">
        <f>Countries!R19</f>
        <v>Côte d'Ivoire</v>
      </c>
      <c r="B25" s="19">
        <f>'Inflation (Ave)'!BQ20</f>
        <v>3.1205682317688884E-2</v>
      </c>
      <c r="C25" s="20">
        <f>'Inflation (Ave)'!BR20</f>
        <v>1.4773287728318882E-2</v>
      </c>
      <c r="D25" s="18">
        <f>'Inflation (Ave)'!BP20</f>
        <v>6</v>
      </c>
      <c r="F25" s="12" t="str">
        <f>Countries!R65</f>
        <v>Malaysia</v>
      </c>
      <c r="G25" s="19">
        <f>'Inflation (Ave)'!BQ66</f>
        <v>2.8529170551066602E-2</v>
      </c>
      <c r="H25" s="20">
        <f>'Inflation (Ave)'!BR66</f>
        <v>1.4209887321483898E-2</v>
      </c>
      <c r="I25" s="18">
        <f>'Inflation (Ave)'!BP66</f>
        <v>6</v>
      </c>
    </row>
    <row r="26" spans="1:9" x14ac:dyDescent="0.4">
      <c r="A26" s="12" t="str">
        <f>Countries!R20</f>
        <v>Croatia</v>
      </c>
      <c r="B26" s="19">
        <f>'Inflation (Ave)'!BQ21</f>
        <v>4.7268002259481821E-2</v>
      </c>
      <c r="C26" s="20">
        <f>'Inflation (Ave)'!BR21</f>
        <v>1.0176598412028989E-2</v>
      </c>
      <c r="D26" s="18">
        <f>'Inflation (Ave)'!BP21</f>
        <v>6</v>
      </c>
      <c r="F26" s="12" t="str">
        <f>Countries!R66</f>
        <v>Mauritius</v>
      </c>
      <c r="G26" s="19">
        <f>'Inflation (Ave)'!BQ67</f>
        <v>6.1154814526298625E-2</v>
      </c>
      <c r="H26" s="20">
        <f>'Inflation (Ave)'!BR67</f>
        <v>1.097033525287861E-2</v>
      </c>
      <c r="I26" s="18">
        <f>'Inflation (Ave)'!BP67</f>
        <v>6</v>
      </c>
    </row>
    <row r="27" spans="1:9" x14ac:dyDescent="0.4">
      <c r="A27" s="12" t="str">
        <f>Countries!R21</f>
        <v>Estonia</v>
      </c>
      <c r="B27" s="19">
        <f>'Inflation (Ave)'!BQ22</f>
        <v>9.1503131720061123E-2</v>
      </c>
      <c r="C27" s="20">
        <f>'Inflation (Ave)'!BR22</f>
        <v>7.3254844403504563E-2</v>
      </c>
      <c r="D27" s="18">
        <f>'Inflation (Ave)'!BP22</f>
        <v>6</v>
      </c>
      <c r="F27" s="12" t="str">
        <f>Countries!R67</f>
        <v>Mexico</v>
      </c>
      <c r="G27" s="19">
        <f>'Inflation (Ave)'!BQ68</f>
        <v>0.17229210355472058</v>
      </c>
      <c r="H27" s="20">
        <f>'Inflation (Ave)'!BR68</f>
        <v>9.8551633446053624E-2</v>
      </c>
      <c r="I27" s="18">
        <f>'Inflation (Ave)'!BP68</f>
        <v>6</v>
      </c>
    </row>
    <row r="28" spans="1:9" x14ac:dyDescent="0.4">
      <c r="A28" s="12" t="str">
        <f>Countries!R22</f>
        <v>Ghana</v>
      </c>
      <c r="B28" s="19">
        <f>'Inflation (Ave)'!BQ23</f>
        <v>0.2659628202744907</v>
      </c>
      <c r="C28" s="20">
        <f>'Inflation (Ave)'!BR23</f>
        <v>0.12543091006711166</v>
      </c>
      <c r="D28" s="18">
        <f>'Inflation (Ave)'!BP23</f>
        <v>6</v>
      </c>
      <c r="F28" s="12" t="str">
        <f>Countries!R68</f>
        <v>PNG</v>
      </c>
      <c r="G28" s="19">
        <f>'Inflation (Ave)'!BQ69</f>
        <v>0.11498479671353029</v>
      </c>
      <c r="H28" s="20">
        <f>'Inflation (Ave)'!BR69</f>
        <v>4.3567050959481282E-2</v>
      </c>
      <c r="I28" s="18">
        <f>'Inflation (Ave)'!BP69</f>
        <v>6</v>
      </c>
    </row>
    <row r="29" spans="1:9" x14ac:dyDescent="0.4">
      <c r="A29" s="12" t="str">
        <f>Countries!R23</f>
        <v>Guinea</v>
      </c>
      <c r="B29" s="19">
        <f>'Inflation (Ave)'!BQ24</f>
        <v>4.4538855285600941E-2</v>
      </c>
      <c r="C29" s="20">
        <f>'Inflation (Ave)'!BR24</f>
        <v>1.7391408560280378E-2</v>
      </c>
      <c r="D29" s="18">
        <f>'Inflation (Ave)'!BP24</f>
        <v>6</v>
      </c>
      <c r="F29" s="12" t="str">
        <f>Countries!R69</f>
        <v>Poland</v>
      </c>
      <c r="G29" s="19">
        <f>'Inflation (Ave)'!BQ70</f>
        <v>0.11594664820985164</v>
      </c>
      <c r="H29" s="20">
        <f>'Inflation (Ave)'!BR70</f>
        <v>5.2415804324434163E-2</v>
      </c>
      <c r="I29" s="18">
        <f>'Inflation (Ave)'!BP70</f>
        <v>6</v>
      </c>
    </row>
    <row r="30" spans="1:9" x14ac:dyDescent="0.4">
      <c r="A30" s="12" t="str">
        <f>Countries!R24</f>
        <v>Honduras</v>
      </c>
      <c r="B30" s="19">
        <f>'Inflation (Ave)'!BQ25</f>
        <v>0.15015160650314741</v>
      </c>
      <c r="C30" s="20">
        <f>'Inflation (Ave)'!BR25</f>
        <v>5.6867958655247221E-2</v>
      </c>
      <c r="D30" s="18">
        <f>'Inflation (Ave)'!BP25</f>
        <v>6</v>
      </c>
      <c r="F30" s="12" t="str">
        <f>Countries!R70</f>
        <v>Romania</v>
      </c>
      <c r="G30" s="19">
        <f>'Inflation (Ave)'!BQ71</f>
        <v>0.63104584503884509</v>
      </c>
      <c r="H30" s="20">
        <f>'Inflation (Ave)'!BR71</f>
        <v>0.45673132718168891</v>
      </c>
      <c r="I30" s="18">
        <f>'Inflation (Ave)'!BP71</f>
        <v>6</v>
      </c>
    </row>
    <row r="31" spans="1:9" x14ac:dyDescent="0.4">
      <c r="A31" s="12" t="str">
        <f>Countries!R25</f>
        <v>Indonesia</v>
      </c>
      <c r="B31" s="19">
        <f>'Inflation (Ave)'!BQ26</f>
        <v>0.18009311873506484</v>
      </c>
      <c r="C31" s="20">
        <f>'Inflation (Ave)'!BR26</f>
        <v>0.20256202285402594</v>
      </c>
      <c r="D31" s="18">
        <f>'Inflation (Ave)'!BP26</f>
        <v>6</v>
      </c>
      <c r="F31" s="12" t="str">
        <f>Countries!R71</f>
        <v>Saudi Arabia</v>
      </c>
      <c r="G31" s="19">
        <f>'Inflation (Ave)'!BQ72</f>
        <v>-3.1956248218064729E-3</v>
      </c>
      <c r="H31" s="20">
        <f>'Inflation (Ave)'!BR72</f>
        <v>9.3172707659178056E-3</v>
      </c>
      <c r="I31" s="18">
        <f>'Inflation (Ave)'!BP72</f>
        <v>6</v>
      </c>
    </row>
    <row r="32" spans="1:9" x14ac:dyDescent="0.4">
      <c r="A32" s="12" t="str">
        <f>Countries!R26</f>
        <v>Jamaica</v>
      </c>
      <c r="B32" s="19">
        <f>'Inflation (Ave)'!BQ27</f>
        <v>0.10968675303110342</v>
      </c>
      <c r="C32" s="20">
        <f>'Inflation (Ave)'!BR27</f>
        <v>7.6721161259048321E-2</v>
      </c>
      <c r="D32" s="18">
        <f>'Inflation (Ave)'!BP27</f>
        <v>6</v>
      </c>
      <c r="F32" s="12" t="str">
        <f>Countries!R72</f>
        <v>Slovak Republic</v>
      </c>
      <c r="G32" s="19">
        <f>'Inflation (Ave)'!BQ73</f>
        <v>8.0921522965214127E-2</v>
      </c>
      <c r="H32" s="20">
        <f>'Inflation (Ave)'!BR73</f>
        <v>2.5830544567104336E-2</v>
      </c>
      <c r="I32" s="18">
        <f>'Inflation (Ave)'!BP73</f>
        <v>6</v>
      </c>
    </row>
    <row r="33" spans="1:9" x14ac:dyDescent="0.4">
      <c r="A33" s="12" t="str">
        <f>Countries!R27</f>
        <v>Jordan</v>
      </c>
      <c r="B33" s="19">
        <f>'Inflation (Ave)'!BQ28</f>
        <v>2.6152930954631528E-2</v>
      </c>
      <c r="C33" s="20">
        <f>'Inflation (Ave)'!BR28</f>
        <v>2.1919454287203929E-2</v>
      </c>
      <c r="D33" s="18">
        <f>'Inflation (Ave)'!BP28</f>
        <v>6</v>
      </c>
      <c r="F33" s="12" t="str">
        <f>Countries!R73</f>
        <v>Solomon Islands</v>
      </c>
      <c r="G33" s="19">
        <f>'Inflation (Ave)'!BQ74</f>
        <v>0.10117924278918795</v>
      </c>
      <c r="H33" s="20">
        <f>'Inflation (Ave)'!BR74</f>
        <v>2.2599624131254659E-2</v>
      </c>
      <c r="I33" s="18">
        <f>'Inflation (Ave)'!BP74</f>
        <v>4</v>
      </c>
    </row>
    <row r="34" spans="1:9" ht="12.75" customHeight="1" x14ac:dyDescent="0.4">
      <c r="A34" s="12" t="str">
        <f>Countries!R28</f>
        <v>Kyrgyz Republic</v>
      </c>
      <c r="B34" s="19">
        <f>'Inflation (Ave)'!BQ29</f>
        <v>0.21226917973427131</v>
      </c>
      <c r="C34" s="20">
        <f>'Inflation (Ave)'!BR29</f>
        <v>0.11505741091456242</v>
      </c>
      <c r="D34" s="18">
        <f>'Inflation (Ave)'!BP29</f>
        <v>6</v>
      </c>
      <c r="F34" s="12" t="str">
        <f>Countries!R74</f>
        <v>St. Kitts</v>
      </c>
      <c r="G34" s="19">
        <f>'Inflation (Ave)'!BQ75</f>
        <v>4.5874873076289756E-2</v>
      </c>
      <c r="H34" s="20">
        <f>'Inflation (Ave)'!BR75</f>
        <v>2.9808136738887714E-2</v>
      </c>
      <c r="I34" s="18">
        <f>'Inflation (Ave)'!BP75</f>
        <v>4</v>
      </c>
    </row>
    <row r="35" spans="1:9" x14ac:dyDescent="0.4">
      <c r="A35" s="12" t="str">
        <f>Countries!R29</f>
        <v>Lebanon</v>
      </c>
      <c r="B35" s="19">
        <f>'Inflation (Ave)'!BQ30</f>
        <v>3.4371870589528189E-2</v>
      </c>
      <c r="C35" s="20">
        <f>'Inflation (Ave)'!BR30</f>
        <v>4.2203776916153873E-2</v>
      </c>
      <c r="D35" s="18">
        <f>'Inflation (Ave)'!BP30</f>
        <v>6</v>
      </c>
      <c r="F35" s="12" t="str">
        <f>Countries!R75</f>
        <v>Trinidad-Tobago</v>
      </c>
      <c r="G35" s="19">
        <f>'Inflation (Ave)'!BQ76</f>
        <v>3.9275822738055806E-2</v>
      </c>
      <c r="H35" s="20">
        <f>'Inflation (Ave)'!BR76</f>
        <v>9.4620077049580257E-3</v>
      </c>
      <c r="I35" s="18">
        <f>'Inflation (Ave)'!BP76</f>
        <v>5</v>
      </c>
    </row>
    <row r="36" spans="1:9" x14ac:dyDescent="0.4">
      <c r="A36" s="12" t="str">
        <f>Countries!R30</f>
        <v>Malawi</v>
      </c>
      <c r="B36" s="19">
        <f>'Inflation (Ave)'!BQ31</f>
        <v>0.2968562093639337</v>
      </c>
      <c r="C36" s="20">
        <f>'Inflation (Ave)'!BR31</f>
        <v>0.11995559362349834</v>
      </c>
      <c r="D36" s="18">
        <f>'Inflation (Ave)'!BP31</f>
        <v>6</v>
      </c>
      <c r="F36" s="12" t="str">
        <f>Countries!R76</f>
        <v>UAE</v>
      </c>
      <c r="G36" s="19">
        <f>'Inflation (Ave)'!BQ77</f>
        <v>2.0334089231969044E-2</v>
      </c>
      <c r="H36" s="20">
        <f>'Inflation (Ave)'!BR77</f>
        <v>8.4361538200738526E-3</v>
      </c>
      <c r="I36" s="18">
        <f>'Inflation (Ave)'!BP77</f>
        <v>6</v>
      </c>
    </row>
    <row r="37" spans="1:9" x14ac:dyDescent="0.4">
      <c r="A37" s="12" t="str">
        <f>Countries!R31</f>
        <v>Moldova</v>
      </c>
      <c r="B37" s="19">
        <f>'Inflation (Ave)'!BQ32</f>
        <v>0.2042315877877815</v>
      </c>
      <c r="C37" s="20">
        <f>'Inflation (Ave)'!BR32</f>
        <v>0.15665772677754858</v>
      </c>
      <c r="D37" s="18">
        <f>'Inflation (Ave)'!BP32</f>
        <v>6</v>
      </c>
      <c r="F37" s="12" t="str">
        <f>Countries!R77</f>
        <v>Uganda</v>
      </c>
      <c r="G37" s="19">
        <f>'Inflation (Ave)'!BQ78</f>
        <v>4.219113911500192E-2</v>
      </c>
      <c r="H37" s="20">
        <f>'Inflation (Ave)'!BR78</f>
        <v>3.0239263285657573E-2</v>
      </c>
      <c r="I37" s="18">
        <f>'Inflation (Ave)'!BP78</f>
        <v>6</v>
      </c>
    </row>
    <row r="38" spans="1:9" x14ac:dyDescent="0.4">
      <c r="A38" s="12" t="str">
        <f>Countries!R32</f>
        <v>Mongolia</v>
      </c>
      <c r="B38" s="19">
        <f>'Inflation (Ave)'!BQ33</f>
        <v>0.19993160677375077</v>
      </c>
      <c r="C38" s="20">
        <f>'Inflation (Ave)'!BR33</f>
        <v>0.17203624140810306</v>
      </c>
      <c r="D38" s="18">
        <f>'Inflation (Ave)'!BP33</f>
        <v>6</v>
      </c>
      <c r="F38" s="12" t="str">
        <f>Countries!R78</f>
        <v>Ukraine</v>
      </c>
      <c r="G38" s="19">
        <f>'Inflation (Ave)'!BQ79</f>
        <v>0.32381733456125872</v>
      </c>
      <c r="H38" s="20">
        <f>'Inflation (Ave)'!BR79</f>
        <v>0.32344023413932443</v>
      </c>
      <c r="I38" s="18">
        <f>'Inflation (Ave)'!BP79</f>
        <v>4</v>
      </c>
    </row>
    <row r="39" spans="1:9" x14ac:dyDescent="0.4">
      <c r="A39" s="12" t="str">
        <f>Countries!R33</f>
        <v>Pakistan</v>
      </c>
      <c r="B39" s="19">
        <f>'Inflation (Ave)'!BQ34</f>
        <v>6.6058114614836613E-2</v>
      </c>
      <c r="C39" s="20">
        <f>'Inflation (Ave)'!BR34</f>
        <v>3.4677387534613094E-2</v>
      </c>
      <c r="D39" s="18">
        <f>'Inflation (Ave)'!BP34</f>
        <v>6</v>
      </c>
      <c r="F39" s="12" t="str">
        <f>Countries!R79</f>
        <v>Uzbekistan</v>
      </c>
      <c r="G39" s="19">
        <f>'Inflation (Ave)'!BQ80</f>
        <v>0.39193091990747253</v>
      </c>
      <c r="H39" s="20">
        <f>'Inflation (Ave)'!BR80</f>
        <v>0.18818157976928082</v>
      </c>
      <c r="I39" s="18">
        <f>'Inflation (Ave)'!BP80</f>
        <v>6</v>
      </c>
    </row>
    <row r="40" spans="1:9" x14ac:dyDescent="0.4">
      <c r="A40" s="12" t="str">
        <f>Countries!R34</f>
        <v>Philippines</v>
      </c>
      <c r="B40" s="19">
        <f>'Inflation (Ave)'!BQ35</f>
        <v>6.9559036810693461E-2</v>
      </c>
      <c r="C40" s="20">
        <f>'Inflation (Ave)'!BR35</f>
        <v>2.0291137957816417E-2</v>
      </c>
      <c r="D40" s="18">
        <f>'Inflation (Ave)'!BP35</f>
        <v>6</v>
      </c>
      <c r="F40" s="12" t="str">
        <f>Countries!R80</f>
        <v>Venezuela, Rep. Bol.</v>
      </c>
      <c r="G40" s="19">
        <f>'Inflation (Ave)'!BQ81</f>
        <v>0.3966793480058442</v>
      </c>
      <c r="H40" s="20">
        <f>'Inflation (Ave)'!BR81</f>
        <v>0.32538259855998813</v>
      </c>
      <c r="I40" s="18">
        <f>'Inflation (Ave)'!BP81</f>
        <v>6</v>
      </c>
    </row>
    <row r="41" spans="1:9" x14ac:dyDescent="0.4">
      <c r="A41" s="12" t="str">
        <f>Countries!R35</f>
        <v>Russia</v>
      </c>
      <c r="B41" s="19">
        <f>'Inflation (Ave)'!BQ36</f>
        <v>0.3634370603176979</v>
      </c>
      <c r="C41" s="20">
        <f>'Inflation (Ave)'!BR36</f>
        <v>0.26717674076069298</v>
      </c>
      <c r="D41" s="18">
        <f>'Inflation (Ave)'!BP36</f>
        <v>6</v>
      </c>
      <c r="F41" s="21" t="s">
        <v>192</v>
      </c>
      <c r="G41" s="22">
        <f>AVERAGE(G5:G40)</f>
        <v>0.14560250782757944</v>
      </c>
      <c r="H41" s="23">
        <f>AVERAGE(H5:H40)</f>
        <v>0.10440033034788204</v>
      </c>
      <c r="I41" s="24">
        <f>AVERAGE(I5:I40)</f>
        <v>5.75</v>
      </c>
    </row>
    <row r="42" spans="1:9" x14ac:dyDescent="0.4">
      <c r="A42" s="12" t="str">
        <f>Countries!R36</f>
        <v>Sierra Leone</v>
      </c>
      <c r="B42" s="19">
        <f>'Inflation (Ave)'!BQ37</f>
        <v>0.18159394057391443</v>
      </c>
      <c r="C42" s="20">
        <f>'Inflation (Ave)'!BR37</f>
        <v>0.15553290391982197</v>
      </c>
      <c r="D42" s="18">
        <f>'Inflation (Ave)'!BP37</f>
        <v>6</v>
      </c>
      <c r="F42" s="80" t="s">
        <v>441</v>
      </c>
      <c r="G42" s="81"/>
      <c r="H42" s="81"/>
      <c r="I42" s="82"/>
    </row>
    <row r="43" spans="1:9" x14ac:dyDescent="0.4">
      <c r="A43" s="12" t="str">
        <f>Countries!R37</f>
        <v>Tajikistan</v>
      </c>
      <c r="B43" s="19">
        <f>'Inflation (Ave)'!BQ38</f>
        <v>1.0806038083248952</v>
      </c>
      <c r="C43" s="20">
        <f>'Inflation (Ave)'!BR38</f>
        <v>1.5347647519184457</v>
      </c>
      <c r="D43" s="18">
        <f>'Inflation (Ave)'!BP38</f>
        <v>6</v>
      </c>
      <c r="F43" s="12" t="str">
        <f>Countries!R81</f>
        <v>China</v>
      </c>
      <c r="G43" s="19">
        <f>'Inflation (Ave)'!BQ82</f>
        <v>1.5792086258830412E-2</v>
      </c>
      <c r="H43" s="20">
        <f>'Inflation (Ave)'!BR82</f>
        <v>3.6078143932603161E-2</v>
      </c>
      <c r="I43" s="18">
        <f>'Inflation (Ave)'!BP82</f>
        <v>6</v>
      </c>
    </row>
    <row r="44" spans="1:9" x14ac:dyDescent="0.4">
      <c r="A44" s="12" t="str">
        <f>Countries!R38</f>
        <v>Tanzania</v>
      </c>
      <c r="B44" s="19">
        <f>'Inflation (Ave)'!BQ39</f>
        <v>0.11468938593911526</v>
      </c>
      <c r="C44" s="20">
        <f>'Inflation (Ave)'!BR39</f>
        <v>6.2809909384627369E-2</v>
      </c>
      <c r="D44" s="18">
        <f>'Inflation (Ave)'!BP39</f>
        <v>6</v>
      </c>
      <c r="F44" s="12" t="str">
        <f>Countries!R82</f>
        <v>Fiji</v>
      </c>
      <c r="G44" s="19">
        <f>'Inflation (Ave)'!BQ83</f>
        <v>3.2439153308738179E-2</v>
      </c>
      <c r="H44" s="20">
        <f>'Inflation (Ave)'!BR83</f>
        <v>1.640576227447536E-2</v>
      </c>
      <c r="I44" s="18">
        <f>'Inflation (Ave)'!BP83</f>
        <v>6</v>
      </c>
    </row>
    <row r="45" spans="1:9" x14ac:dyDescent="0.4">
      <c r="A45" s="12" t="str">
        <f>Countries!R39</f>
        <v>Thailand</v>
      </c>
      <c r="B45" s="19">
        <f>'Inflation (Ave)'!BQ40</f>
        <v>3.8361720831832431E-2</v>
      </c>
      <c r="C45" s="20">
        <f>'Inflation (Ave)'!BR40</f>
        <v>3.0780747189163137E-2</v>
      </c>
      <c r="D45" s="18">
        <f>'Inflation (Ave)'!BP40</f>
        <v>6</v>
      </c>
      <c r="F45" s="12" t="str">
        <f>Countries!R83</f>
        <v>Korea</v>
      </c>
      <c r="G45" s="19">
        <f>'Inflation (Ave)'!BQ84</f>
        <v>4.0058805314600571E-2</v>
      </c>
      <c r="H45" s="20">
        <f>'Inflation (Ave)'!BR84</f>
        <v>2.3117415357932783E-2</v>
      </c>
      <c r="I45" s="18">
        <f>'Inflation (Ave)'!BP84</f>
        <v>6</v>
      </c>
    </row>
    <row r="46" spans="1:9" x14ac:dyDescent="0.4">
      <c r="A46" s="12" t="str">
        <f>Countries!R40</f>
        <v>Turkey</v>
      </c>
      <c r="B46" s="19">
        <f>'Inflation (Ave)'!BQ41</f>
        <v>0.70817420953676669</v>
      </c>
      <c r="C46" s="20">
        <f>'Inflation (Ave)'!BR41</f>
        <v>0.14575291783486999</v>
      </c>
      <c r="D46" s="18">
        <f>'Inflation (Ave)'!BP41</f>
        <v>6</v>
      </c>
      <c r="F46" s="12" t="str">
        <f>Countries!R84</f>
        <v>Kuwait</v>
      </c>
      <c r="G46" s="19">
        <f>'Inflation (Ave)'!BQ85</f>
        <v>1.8044599128737487E-2</v>
      </c>
      <c r="H46" s="20">
        <f>'Inflation (Ave)'!BR85</f>
        <v>1.3082434233570321E-2</v>
      </c>
      <c r="I46" s="18">
        <f>'Inflation (Ave)'!BP85</f>
        <v>6</v>
      </c>
    </row>
    <row r="47" spans="1:9" x14ac:dyDescent="0.4">
      <c r="A47" s="12" t="str">
        <f>Countries!R41</f>
        <v>Turkmenistan</v>
      </c>
      <c r="B47" s="19">
        <f>'Inflation (Ave)'!BQ42</f>
        <v>1.8928238883556088</v>
      </c>
      <c r="C47" s="20">
        <f>'Inflation (Ave)'!BR42</f>
        <v>3.9443858460755283</v>
      </c>
      <c r="D47" s="18">
        <f>'Inflation (Ave)'!BP42</f>
        <v>6</v>
      </c>
      <c r="F47" s="12" t="str">
        <f>Countries!R85</f>
        <v>Netherlands Antilles</v>
      </c>
      <c r="G47" s="19">
        <f>'Inflation (Ave)'!BQ86</f>
        <v>2.6630716462526266E-2</v>
      </c>
      <c r="H47" s="20">
        <f>'Inflation (Ave)'!BR86</f>
        <v>1.9757158692628295E-2</v>
      </c>
      <c r="I47" s="18">
        <f>'Inflation (Ave)'!BP86</f>
        <v>6</v>
      </c>
    </row>
    <row r="48" spans="1:9" x14ac:dyDescent="0.4">
      <c r="A48" s="12" t="str">
        <f>Countries!R42</f>
        <v>Vietnam</v>
      </c>
      <c r="B48" s="19">
        <f>'Inflation (Ave)'!BQ43</f>
        <v>3.0209907790168401E-2</v>
      </c>
      <c r="C48" s="20">
        <f>'Inflation (Ave)'!BR43</f>
        <v>3.4816094248415377E-2</v>
      </c>
      <c r="D48" s="18">
        <f>'Inflation (Ave)'!BP43</f>
        <v>6</v>
      </c>
      <c r="F48" s="12" t="str">
        <f>Countries!R86</f>
        <v>Oman</v>
      </c>
      <c r="G48" s="19">
        <f>'Inflation (Ave)'!BQ87</f>
        <v>-3.9357662108989964E-3</v>
      </c>
      <c r="H48" s="20">
        <f>'Inflation (Ave)'!BR87</f>
        <v>6.8087112678741485E-3</v>
      </c>
      <c r="I48" s="18">
        <f>'Inflation (Ave)'!BP87</f>
        <v>6</v>
      </c>
    </row>
    <row r="49" spans="1:9" x14ac:dyDescent="0.4">
      <c r="A49" s="12" t="str">
        <f>Countries!R43</f>
        <v>Yemen</v>
      </c>
      <c r="B49" s="19">
        <f>'Inflation (Ave)'!BQ44</f>
        <v>0.14506301997359913</v>
      </c>
      <c r="C49" s="20">
        <f>'Inflation (Ave)'!BR44</f>
        <v>0.13619583114307404</v>
      </c>
      <c r="D49" s="18">
        <f>'Inflation (Ave)'!BP44</f>
        <v>3</v>
      </c>
      <c r="F49" s="12" t="str">
        <f>Countries!R87</f>
        <v>Singapore</v>
      </c>
      <c r="G49" s="19">
        <f>'Inflation (Ave)'!BQ88</f>
        <v>9.1579935528482547E-3</v>
      </c>
      <c r="H49" s="20">
        <f>'Inflation (Ave)'!BR88</f>
        <v>8.7357602787758951E-3</v>
      </c>
      <c r="I49" s="18">
        <f>'Inflation (Ave)'!BP88</f>
        <v>6</v>
      </c>
    </row>
    <row r="50" spans="1:9" x14ac:dyDescent="0.4">
      <c r="A50" s="12" t="str">
        <f>Countries!R44</f>
        <v>Zambia</v>
      </c>
      <c r="B50" s="19">
        <f>'Inflation (Ave)'!BQ45</f>
        <v>0.35541591727130684</v>
      </c>
      <c r="C50" s="20">
        <f>'Inflation (Ave)'!BR45</f>
        <v>0.15178225049055025</v>
      </c>
      <c r="D50" s="18">
        <f>'Inflation (Ave)'!BP45</f>
        <v>2</v>
      </c>
      <c r="F50" s="12" t="str">
        <f>Countries!R88</f>
        <v>Slovenia</v>
      </c>
      <c r="G50" s="19">
        <f>'Inflation (Ave)'!BQ89</f>
        <v>9.0389599177931504E-2</v>
      </c>
      <c r="H50" s="20">
        <f>'Inflation (Ave)'!BR89</f>
        <v>1.3988805521882128E-2</v>
      </c>
      <c r="I50" s="18">
        <f>'Inflation (Ave)'!BP89</f>
        <v>6</v>
      </c>
    </row>
    <row r="51" spans="1:9" x14ac:dyDescent="0.4">
      <c r="A51" s="21" t="s">
        <v>192</v>
      </c>
      <c r="B51" s="22">
        <f>AVERAGE(B21:B50)</f>
        <v>0.35500657089141446</v>
      </c>
      <c r="C51" s="23">
        <f>AVERAGE(C21:C50)</f>
        <v>0.33848104969429665</v>
      </c>
      <c r="D51" s="24">
        <f>AVERAGE(D21:D50)</f>
        <v>5.7241379310344831</v>
      </c>
      <c r="F51" s="12" t="str">
        <f>Countries!R89</f>
        <v>South Africa</v>
      </c>
      <c r="G51" s="19">
        <f>'Inflation (Ave)'!BQ90</f>
        <v>6.5091322515785963E-2</v>
      </c>
      <c r="H51" s="20">
        <f>'Inflation (Ave)'!BR90</f>
        <v>1.341487945742649E-2</v>
      </c>
      <c r="I51" s="18">
        <f>'Inflation (Ave)'!BP90</f>
        <v>6</v>
      </c>
    </row>
    <row r="52" spans="1:9" x14ac:dyDescent="0.4">
      <c r="F52" s="12" t="str">
        <f>Countries!R90</f>
        <v>Taiwan</v>
      </c>
      <c r="G52" s="19">
        <f>'Inflation (Ave)'!BQ91</f>
        <v>1.1841316473203521E-2</v>
      </c>
      <c r="H52" s="20">
        <f>'Inflation (Ave)'!BR91</f>
        <v>1.1250235550497088E-2</v>
      </c>
      <c r="I52" s="18">
        <f>'Inflation (Ave)'!BP91</f>
        <v>6</v>
      </c>
    </row>
    <row r="53" spans="1:9" ht="12.75" customHeight="1" x14ac:dyDescent="0.4">
      <c r="E53" s="44"/>
      <c r="F53" s="21" t="s">
        <v>192</v>
      </c>
      <c r="G53" s="22">
        <f>AVERAGE(G43:G52)</f>
        <v>3.0550982598230313E-2</v>
      </c>
      <c r="H53" s="23">
        <f>AVERAGE(H43:H52)</f>
        <v>1.6263930656766568E-2</v>
      </c>
      <c r="I53" s="24">
        <f>AVERAGE(I43:I52)</f>
        <v>6</v>
      </c>
    </row>
    <row r="54" spans="1:9" x14ac:dyDescent="0.4">
      <c r="E54" s="44"/>
    </row>
  </sheetData>
  <mergeCells count="10">
    <mergeCell ref="A4:D4"/>
    <mergeCell ref="F4:I4"/>
    <mergeCell ref="F42:I42"/>
    <mergeCell ref="A20:D20"/>
    <mergeCell ref="A1:A3"/>
    <mergeCell ref="B1:D1"/>
    <mergeCell ref="F1:F3"/>
    <mergeCell ref="G1:I1"/>
    <mergeCell ref="B2:D2"/>
    <mergeCell ref="G2:I2"/>
  </mergeCells>
  <phoneticPr fontId="6" type="noConversion"/>
  <printOptions horizontalCentered="1" verticalCentered="1"/>
  <pageMargins left="0" right="0" top="0.7" bottom="0" header="0.3" footer="0"/>
  <pageSetup orientation="portrait" horizontalDpi="300" verticalDpi="300" r:id="rId1"/>
  <headerFooter alignWithMargins="0">
    <oddHeader>&amp;L&amp;"Times New Roman,Bold"1. Inflation Rates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F9"/>
  <sheetViews>
    <sheetView workbookViewId="0">
      <selection sqref="A1:IV65536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481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'dM2'!V2</f>
        <v>0.16041742152890173</v>
      </c>
      <c r="C4" s="57">
        <f>'dM2'!W2</f>
        <v>1.3401924236867973</v>
      </c>
      <c r="D4" s="58">
        <f>'dM2'!X2</f>
        <v>0.19498087605361197</v>
      </c>
      <c r="E4" s="57">
        <f>'dM2'!Y2</f>
        <v>1.4876557819846028</v>
      </c>
      <c r="F4" s="59">
        <f>'dM2'!Z2</f>
        <v>58</v>
      </c>
    </row>
    <row r="5" spans="1:6" ht="27" customHeight="1" x14ac:dyDescent="0.45">
      <c r="A5" s="60" t="s">
        <v>195</v>
      </c>
      <c r="B5" s="56">
        <f>'dM2'!V16</f>
        <v>-0.10985651164031703</v>
      </c>
      <c r="C5" s="57">
        <f>'dM2'!W16</f>
        <v>-1.4110947621140333</v>
      </c>
      <c r="D5" s="58">
        <f>'dM2'!X16</f>
        <v>-0.16969617175859739</v>
      </c>
      <c r="E5" s="57">
        <f>'dM2'!Y16</f>
        <v>-2.0007087653528903</v>
      </c>
      <c r="F5" s="59">
        <f>'dM2'!Z16</f>
        <v>137</v>
      </c>
    </row>
    <row r="6" spans="1:6" ht="27" customHeight="1" x14ac:dyDescent="0.45">
      <c r="A6" s="60" t="s">
        <v>440</v>
      </c>
      <c r="B6" s="56">
        <f>'dM2'!V46</f>
        <v>9.5302441014685782E-2</v>
      </c>
      <c r="C6" s="57">
        <f>'dM2'!W46</f>
        <v>1.2482734923446703</v>
      </c>
      <c r="D6" s="58">
        <f>'dM2'!X46</f>
        <v>3.7884078541015553E-2</v>
      </c>
      <c r="E6" s="57">
        <f>'dM2'!Y46</f>
        <v>0.44696755865926585</v>
      </c>
      <c r="F6" s="59">
        <f>'dM2'!Z46</f>
        <v>141</v>
      </c>
    </row>
    <row r="7" spans="1:6" ht="27" customHeight="1" x14ac:dyDescent="0.45">
      <c r="A7" s="60" t="s">
        <v>441</v>
      </c>
      <c r="B7" s="56">
        <f>'dM2'!V82</f>
        <v>0.63553685195580756</v>
      </c>
      <c r="C7" s="57">
        <f>'dM2'!W82</f>
        <v>2.6030574929165247</v>
      </c>
      <c r="D7" s="58">
        <f>'dM2'!X82</f>
        <v>0.75430396880499573</v>
      </c>
      <c r="E7" s="57">
        <f>'dM2'!Y82</f>
        <v>3.2496747257753853</v>
      </c>
      <c r="F7" s="59">
        <f>'dM2'!Z82</f>
        <v>10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Roman,Bold"6d. Correlation: Real GDP Growth - Broad Money w/o FCDs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F9"/>
  <sheetViews>
    <sheetView workbookViewId="0">
      <selection sqref="A1:A3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479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dMB!AB2</f>
        <v>-0.1127768714924825</v>
      </c>
      <c r="C4" s="57">
        <f>dMB!AC2</f>
        <v>-1.0088186812137214</v>
      </c>
      <c r="D4" s="58">
        <f>dMB!AD2</f>
        <v>-0.50634083873594271</v>
      </c>
      <c r="E4" s="57">
        <f>dMB!AE2</f>
        <v>-4.7702341663761674</v>
      </c>
      <c r="F4" s="59">
        <f>dMB!AF2</f>
        <v>68</v>
      </c>
    </row>
    <row r="5" spans="1:6" ht="27" customHeight="1" x14ac:dyDescent="0.45">
      <c r="A5" s="60" t="s">
        <v>195</v>
      </c>
      <c r="B5" s="56">
        <f>dMB!AB16</f>
        <v>-6.6609915783408732E-2</v>
      </c>
      <c r="C5" s="57">
        <f>dMB!AC16</f>
        <v>-0.81214830532221094</v>
      </c>
      <c r="D5" s="58">
        <f>dMB!AD16</f>
        <v>0.12277078506493477</v>
      </c>
      <c r="E5" s="57">
        <f>dMB!AE16</f>
        <v>1.3719727750732986</v>
      </c>
      <c r="F5" s="59">
        <f>dMB!AF16</f>
        <v>125</v>
      </c>
    </row>
    <row r="6" spans="1:6" ht="27" customHeight="1" x14ac:dyDescent="0.45">
      <c r="A6" s="60" t="s">
        <v>440</v>
      </c>
      <c r="B6" s="56">
        <f>dMB!AB46</f>
        <v>9.0622342239514514E-2</v>
      </c>
      <c r="C6" s="57">
        <f>dMB!AC46</f>
        <v>1.2276134604398237</v>
      </c>
      <c r="D6" s="58">
        <f>dMB!AD46</f>
        <v>0.1505696123898817</v>
      </c>
      <c r="E6" s="57">
        <f>dMB!AE46</f>
        <v>1.8839210608331021</v>
      </c>
      <c r="F6" s="59">
        <f>dMB!AF46</f>
        <v>155</v>
      </c>
    </row>
    <row r="7" spans="1:6" ht="27" customHeight="1" x14ac:dyDescent="0.45">
      <c r="A7" s="60" t="s">
        <v>441</v>
      </c>
      <c r="B7" s="56">
        <f>dMB!AB82</f>
        <v>0.26893482017977371</v>
      </c>
      <c r="C7" s="57">
        <f>dMB!AC82</f>
        <v>1.8937744141719632</v>
      </c>
      <c r="D7" s="58">
        <f>dMB!AD82</f>
        <v>8.4695269128855527E-2</v>
      </c>
      <c r="E7" s="57">
        <f>dMB!AE82</f>
        <v>0.52397941316450158</v>
      </c>
      <c r="F7" s="59">
        <f>dMB!AF82</f>
        <v>40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Roman,Bold"7a. Correlation: Real C Growth - Base Money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F9"/>
  <sheetViews>
    <sheetView workbookViewId="0">
      <selection activeCell="B1" sqref="B1:F1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480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'dM1'!AB2</f>
        <v>-0.1344544658737816</v>
      </c>
      <c r="C4" s="57">
        <f>'dM1'!AC2</f>
        <v>-1.206008261691274</v>
      </c>
      <c r="D4" s="58">
        <f>'dM1'!AD2</f>
        <v>-0.49102972290663605</v>
      </c>
      <c r="E4" s="57">
        <f>'dM1'!AE2</f>
        <v>-4.57920818420655</v>
      </c>
      <c r="F4" s="59">
        <f>'dM1'!AF2</f>
        <v>68</v>
      </c>
    </row>
    <row r="5" spans="1:6" ht="27" customHeight="1" x14ac:dyDescent="0.45">
      <c r="A5" s="60" t="s">
        <v>195</v>
      </c>
      <c r="B5" s="56">
        <f>'dM1'!AB16</f>
        <v>1.4033126928245227E-2</v>
      </c>
      <c r="C5" s="57">
        <f>'dM1'!AC16</f>
        <v>0.17073716967212937</v>
      </c>
      <c r="D5" s="58">
        <f>'dM1'!AD16</f>
        <v>0.16727882128631091</v>
      </c>
      <c r="E5" s="57">
        <f>'dM1'!AE16</f>
        <v>1.8817260935820939</v>
      </c>
      <c r="F5" s="59">
        <f>'dM1'!AF16</f>
        <v>125</v>
      </c>
    </row>
    <row r="6" spans="1:6" ht="27" customHeight="1" x14ac:dyDescent="0.45">
      <c r="A6" s="60" t="s">
        <v>440</v>
      </c>
      <c r="B6" s="56">
        <f>'dM1'!AB46</f>
        <v>0.12910496723414372</v>
      </c>
      <c r="C6" s="57">
        <f>'dM1'!AC46</f>
        <v>1.7564208345747385</v>
      </c>
      <c r="D6" s="58">
        <f>'dM1'!AD46</f>
        <v>0.1287323943131124</v>
      </c>
      <c r="E6" s="57">
        <f>'dM1'!AE46</f>
        <v>1.6056921496507299</v>
      </c>
      <c r="F6" s="59">
        <f>'dM1'!AF46</f>
        <v>155</v>
      </c>
    </row>
    <row r="7" spans="1:6" ht="27" customHeight="1" x14ac:dyDescent="0.45">
      <c r="A7" s="60" t="s">
        <v>441</v>
      </c>
      <c r="B7" s="56">
        <f>'dM1'!AB82</f>
        <v>0.15993089750939227</v>
      </c>
      <c r="C7" s="57">
        <f>'dM1'!AC82</f>
        <v>1.0988482626776854</v>
      </c>
      <c r="D7" s="58">
        <f>'dM1'!AD82</f>
        <v>0.167526921810391</v>
      </c>
      <c r="E7" s="57">
        <f>'dM1'!AE82</f>
        <v>1.047509225260969</v>
      </c>
      <c r="F7" s="59">
        <f>'dM1'!AF82</f>
        <v>40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Roman,Bold"7b. Correlation: Real C Growth - M1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</sheetPr>
  <dimension ref="A1:F9"/>
  <sheetViews>
    <sheetView workbookViewId="0">
      <selection activeCell="B2" sqref="B2:C2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483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'dM2'!AB2</f>
        <v>-7.0952336478971076E-2</v>
      </c>
      <c r="C4" s="57">
        <f>'dM2'!AC2</f>
        <v>-0.58656627422831509</v>
      </c>
      <c r="D4" s="58">
        <f>'dM2'!AD2</f>
        <v>-0.58866862031684308</v>
      </c>
      <c r="E4" s="57">
        <f>'dM2'!AE2</f>
        <v>-5.4494455750288129</v>
      </c>
      <c r="F4" s="59">
        <f>'dM2'!AF2</f>
        <v>58</v>
      </c>
    </row>
    <row r="5" spans="1:6" ht="27" customHeight="1" x14ac:dyDescent="0.45">
      <c r="A5" s="60" t="s">
        <v>195</v>
      </c>
      <c r="B5" s="56">
        <f>'dM2'!AB16</f>
        <v>-2.4593385744905973E-2</v>
      </c>
      <c r="C5" s="57">
        <f>'dM2'!AC16</f>
        <v>-0.29928197234367609</v>
      </c>
      <c r="D5" s="58">
        <f>'dM2'!AD16</f>
        <v>-0.18522888152677494</v>
      </c>
      <c r="E5" s="57">
        <f>'dM2'!AE16</f>
        <v>-2.0904622730158873</v>
      </c>
      <c r="F5" s="59">
        <f>'dM2'!AF16</f>
        <v>125</v>
      </c>
    </row>
    <row r="6" spans="1:6" ht="27" customHeight="1" x14ac:dyDescent="0.45">
      <c r="A6" s="60" t="s">
        <v>440</v>
      </c>
      <c r="B6" s="56">
        <f>'dM2'!AB46</f>
        <v>0.10384424939246566</v>
      </c>
      <c r="C6" s="57">
        <f>'dM2'!AC46</f>
        <v>1.3613232580831738</v>
      </c>
      <c r="D6" s="58">
        <f>'dM2'!AD46</f>
        <v>2.0841930668794653E-2</v>
      </c>
      <c r="E6" s="57">
        <f>'dM2'!AE46</f>
        <v>0.24577612530467713</v>
      </c>
      <c r="F6" s="59">
        <f>'dM2'!AF46</f>
        <v>141</v>
      </c>
    </row>
    <row r="7" spans="1:6" ht="27" customHeight="1" x14ac:dyDescent="0.45">
      <c r="A7" s="60" t="s">
        <v>441</v>
      </c>
      <c r="B7" s="56">
        <f>'dM2'!AB82</f>
        <v>0.16063938359019456</v>
      </c>
      <c r="C7" s="57">
        <f>'dM2'!AC82</f>
        <v>0.51467027182501079</v>
      </c>
      <c r="D7" s="58">
        <f>'dM2'!AD82</f>
        <v>0.61313169981225701</v>
      </c>
      <c r="E7" s="57">
        <f>'dM2'!AE82</f>
        <v>2.1952413694194401</v>
      </c>
      <c r="F7" s="59">
        <f>'dM2'!AF82</f>
        <v>10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Roman,Bold"7d. Correlation: Real C Growth - Broad Money w/o FCDs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54"/>
  <sheetViews>
    <sheetView topLeftCell="A2" workbookViewId="0">
      <selection activeCell="A20" sqref="A20:D20"/>
    </sheetView>
  </sheetViews>
  <sheetFormatPr defaultRowHeight="13.15" x14ac:dyDescent="0.4"/>
  <sheetData>
    <row r="1" spans="1:9" x14ac:dyDescent="0.4">
      <c r="A1" s="83" t="s">
        <v>158</v>
      </c>
      <c r="B1" s="85" t="s">
        <v>458</v>
      </c>
      <c r="C1" s="86"/>
      <c r="D1" s="87"/>
      <c r="F1" s="83" t="s">
        <v>158</v>
      </c>
      <c r="G1" s="85" t="s">
        <v>458</v>
      </c>
      <c r="H1" s="86"/>
      <c r="I1" s="87"/>
    </row>
    <row r="2" spans="1:9" x14ac:dyDescent="0.4">
      <c r="A2" s="84"/>
      <c r="B2" s="88" t="s">
        <v>459</v>
      </c>
      <c r="C2" s="89"/>
      <c r="D2" s="90"/>
      <c r="F2" s="84"/>
      <c r="G2" s="88" t="s">
        <v>459</v>
      </c>
      <c r="H2" s="89"/>
      <c r="I2" s="90"/>
    </row>
    <row r="3" spans="1:9" x14ac:dyDescent="0.4">
      <c r="A3" s="84"/>
      <c r="B3" s="31" t="s">
        <v>192</v>
      </c>
      <c r="C3" s="32" t="s">
        <v>193</v>
      </c>
      <c r="D3" s="31" t="s">
        <v>194</v>
      </c>
      <c r="F3" s="84"/>
      <c r="G3" s="31" t="s">
        <v>192</v>
      </c>
      <c r="H3" s="32" t="s">
        <v>193</v>
      </c>
      <c r="I3" s="31" t="s">
        <v>194</v>
      </c>
    </row>
    <row r="4" spans="1:9" x14ac:dyDescent="0.4">
      <c r="A4" s="80" t="s">
        <v>438</v>
      </c>
      <c r="B4" s="81"/>
      <c r="C4" s="81"/>
      <c r="D4" s="82"/>
      <c r="F4" s="80" t="s">
        <v>440</v>
      </c>
      <c r="G4" s="81"/>
      <c r="H4" s="81"/>
      <c r="I4" s="82"/>
    </row>
    <row r="5" spans="1:9" x14ac:dyDescent="0.4">
      <c r="A5" s="12" t="str">
        <f>Countries!R1</f>
        <v>Angola</v>
      </c>
      <c r="B5" s="19">
        <f>dVMB!P2</f>
        <v>0.2138962055056762</v>
      </c>
      <c r="C5" s="20">
        <f>dVMB!Q2</f>
        <v>0.37846063636791383</v>
      </c>
      <c r="D5" s="18">
        <f>dVMB!O2</f>
        <v>6</v>
      </c>
      <c r="F5" s="12" t="str">
        <f>Countries!R45</f>
        <v>Albania</v>
      </c>
      <c r="G5" s="19">
        <f>dVMB!P46</f>
        <v>2.7097157967023978E-3</v>
      </c>
      <c r="H5" s="20">
        <f>dVMB!Q46</f>
        <v>0.19873233583022853</v>
      </c>
      <c r="I5" s="18">
        <f>dVMB!O46</f>
        <v>6</v>
      </c>
    </row>
    <row r="6" spans="1:9" x14ac:dyDescent="0.4">
      <c r="A6" s="12" t="str">
        <f>Countries!R2</f>
        <v>Argentina</v>
      </c>
      <c r="B6" s="19">
        <f>dVMB!P3</f>
        <v>-3.0711213790495958E-2</v>
      </c>
      <c r="C6" s="20">
        <f>dVMB!Q3</f>
        <v>0.10309520017061807</v>
      </c>
      <c r="D6" s="18">
        <f>dVMB!O3</f>
        <v>6</v>
      </c>
      <c r="F6" s="12" t="str">
        <f>Countries!R46</f>
        <v>Armenia</v>
      </c>
      <c r="G6" s="19">
        <f>dVMB!P47</f>
        <v>-2.8008831961251462E-2</v>
      </c>
      <c r="H6" s="20">
        <f>dVMB!Q47</f>
        <v>0.12534594241356467</v>
      </c>
      <c r="I6" s="18">
        <f>dVMB!O47</f>
        <v>6</v>
      </c>
    </row>
    <row r="7" spans="1:9" x14ac:dyDescent="0.4">
      <c r="A7" s="12" t="str">
        <f>Countries!R3</f>
        <v>Bolivia</v>
      </c>
      <c r="B7" s="19">
        <f>dVMB!P4</f>
        <v>9.5783177261676983E-3</v>
      </c>
      <c r="C7" s="20">
        <f>dVMB!Q4</f>
        <v>0.19641442383592714</v>
      </c>
      <c r="D7" s="18">
        <f>dVMB!O4</f>
        <v>6</v>
      </c>
      <c r="F7" s="12" t="str">
        <f>Countries!R47</f>
        <v>Azerbaijan</v>
      </c>
      <c r="G7" s="19">
        <f>dVMB!P48</f>
        <v>5.3851830637666888E-2</v>
      </c>
      <c r="H7" s="20">
        <f>dVMB!Q48</f>
        <v>0.19789367292969337</v>
      </c>
      <c r="I7" s="18">
        <f>dVMB!O48</f>
        <v>6</v>
      </c>
    </row>
    <row r="8" spans="1:9" x14ac:dyDescent="0.4">
      <c r="A8" s="12" t="str">
        <f>Countries!R4</f>
        <v>Bulgaria</v>
      </c>
      <c r="B8" s="19">
        <f>dVMB!P5</f>
        <v>1.2950415235942795E-2</v>
      </c>
      <c r="C8" s="20">
        <f>dVMB!Q5</f>
        <v>0.12660842025997768</v>
      </c>
      <c r="D8" s="18">
        <f>dVMB!O5</f>
        <v>6</v>
      </c>
      <c r="F8" s="12" t="str">
        <f>Countries!R48</f>
        <v>Belarus</v>
      </c>
      <c r="G8" s="19">
        <f>dVMB!P49</f>
        <v>5.6019994398824824E-2</v>
      </c>
      <c r="H8" s="20">
        <f>dVMB!Q49</f>
        <v>0.31633386730061092</v>
      </c>
      <c r="I8" s="18">
        <f>dVMB!O49</f>
        <v>6</v>
      </c>
    </row>
    <row r="9" spans="1:9" x14ac:dyDescent="0.4">
      <c r="A9" s="12" t="str">
        <f>Countries!R5</f>
        <v>Cambodia</v>
      </c>
      <c r="B9" s="19">
        <f>dVMB!P6</f>
        <v>-0.14595006098570121</v>
      </c>
      <c r="C9" s="20">
        <f>dVMB!Q6</f>
        <v>7.3410651795326187E-2</v>
      </c>
      <c r="D9" s="18">
        <f>dVMB!O6</f>
        <v>6</v>
      </c>
      <c r="F9" s="12" t="str">
        <f>Countries!R49</f>
        <v>Brazil</v>
      </c>
      <c r="G9" s="19">
        <f>dVMB!P50</f>
        <v>-5.7365548464615211E-3</v>
      </c>
      <c r="H9" s="20">
        <f>dVMB!Q50</f>
        <v>0.12179068504240845</v>
      </c>
      <c r="I9" s="18">
        <f>dVMB!O50</f>
        <v>6</v>
      </c>
    </row>
    <row r="10" spans="1:9" x14ac:dyDescent="0.4">
      <c r="A10" s="12" t="str">
        <f>Countries!R6</f>
        <v>Ecuador</v>
      </c>
      <c r="B10" s="19">
        <f>dVMB!P7</f>
        <v>0.13039857162706264</v>
      </c>
      <c r="C10" s="20">
        <f>dVMB!Q7</f>
        <v>0.28069691026529531</v>
      </c>
      <c r="D10" s="18">
        <f>dVMB!O7</f>
        <v>6</v>
      </c>
      <c r="F10" s="12" t="str">
        <f>Countries!R50</f>
        <v>Chile</v>
      </c>
      <c r="G10" s="19">
        <f>dVMB!P51</f>
        <v>-2.5049757643205415E-2</v>
      </c>
      <c r="H10" s="20">
        <f>dVMB!Q51</f>
        <v>5.8706468537014118E-2</v>
      </c>
      <c r="I10" s="18">
        <f>dVMB!O51</f>
        <v>6</v>
      </c>
    </row>
    <row r="11" spans="1:9" x14ac:dyDescent="0.4">
      <c r="A11" s="12" t="str">
        <f>Countries!R7</f>
        <v>Guinea Bissau</v>
      </c>
      <c r="B11" s="19">
        <f>dVMB!P8</f>
        <v>-0.25984446165139624</v>
      </c>
      <c r="C11" s="20">
        <f>dVMB!Q8</f>
        <v>0.15634694445851618</v>
      </c>
      <c r="D11" s="18">
        <f>dVMB!O8</f>
        <v>6</v>
      </c>
      <c r="F11" s="12" t="str">
        <f>Countries!R51</f>
        <v>Hong Kong</v>
      </c>
      <c r="G11" s="19">
        <f>dVMB!P52</f>
        <v>-8.7353918844690417E-2</v>
      </c>
      <c r="H11" s="20">
        <f>dVMB!Q52</f>
        <v>0.26516079865332565</v>
      </c>
      <c r="I11" s="18">
        <f>dVMB!O52</f>
        <v>6</v>
      </c>
    </row>
    <row r="12" spans="1:9" x14ac:dyDescent="0.4">
      <c r="A12" s="12" t="str">
        <f>Countries!R8</f>
        <v>Lao</v>
      </c>
      <c r="B12" s="19">
        <f>dVMB!P9</f>
        <v>3.5646733019071015E-2</v>
      </c>
      <c r="C12" s="20">
        <f>dVMB!Q9</f>
        <v>0.20926326232908318</v>
      </c>
      <c r="D12" s="18">
        <f>dVMB!O9</f>
        <v>6</v>
      </c>
      <c r="F12" s="12" t="str">
        <f>Countries!R52</f>
        <v>Colombia</v>
      </c>
      <c r="G12" s="19">
        <f>dVMB!P53</f>
        <v>4.3018582322620201E-2</v>
      </c>
      <c r="H12" s="20">
        <f>dVMB!Q53</f>
        <v>0.1993518862697527</v>
      </c>
      <c r="I12" s="18">
        <f>dVMB!O53</f>
        <v>6</v>
      </c>
    </row>
    <row r="13" spans="1:9" x14ac:dyDescent="0.4">
      <c r="A13" s="12" t="str">
        <f>Countries!R9</f>
        <v>Mozambique</v>
      </c>
      <c r="B13" s="19">
        <f>dVMB!P10</f>
        <v>3.3120779125860152E-2</v>
      </c>
      <c r="C13" s="20">
        <f>dVMB!Q10</f>
        <v>0.17462868694538253</v>
      </c>
      <c r="D13" s="18">
        <f>dVMB!O10</f>
        <v>6</v>
      </c>
      <c r="F13" s="12" t="str">
        <f>Countries!R53</f>
        <v>Czech Republic</v>
      </c>
      <c r="G13" s="19">
        <f>dVMB!P54</f>
        <v>9.3596302468664117E-3</v>
      </c>
      <c r="H13" s="20">
        <f>dVMB!Q54</f>
        <v>8.6070940522058201E-2</v>
      </c>
      <c r="I13" s="18">
        <f>dVMB!O54</f>
        <v>6</v>
      </c>
    </row>
    <row r="14" spans="1:9" x14ac:dyDescent="0.4">
      <c r="A14" s="12" t="str">
        <f>Countries!R10</f>
        <v>Nicaragua</v>
      </c>
      <c r="B14" s="19">
        <f>dVMB!P11</f>
        <v>-4.4069358531051261E-2</v>
      </c>
      <c r="C14" s="20">
        <f>dVMB!Q11</f>
        <v>0.1486513303904268</v>
      </c>
      <c r="D14" s="18">
        <f>dVMB!O11</f>
        <v>6</v>
      </c>
      <c r="F14" s="12" t="str">
        <f>Countries!R54</f>
        <v>Egypt</v>
      </c>
      <c r="G14" s="19">
        <f>dVMB!P55</f>
        <v>-1.4151402887236916E-2</v>
      </c>
      <c r="H14" s="20">
        <f>dVMB!Q55</f>
        <v>7.1945266367719266E-2</v>
      </c>
      <c r="I14" s="18">
        <f>dVMB!O55</f>
        <v>6</v>
      </c>
    </row>
    <row r="15" spans="1:9" x14ac:dyDescent="0.4">
      <c r="A15" s="12" t="str">
        <f>Countries!R11</f>
        <v>Paraguay</v>
      </c>
      <c r="B15" s="19">
        <f>dVMB!P12</f>
        <v>4.2185485549344419E-2</v>
      </c>
      <c r="C15" s="20">
        <f>dVMB!Q12</f>
        <v>7.1700450312816591E-2</v>
      </c>
      <c r="D15" s="18">
        <f>dVMB!O12</f>
        <v>6</v>
      </c>
      <c r="F15" s="12" t="str">
        <f>Countries!R55</f>
        <v>El Salvador</v>
      </c>
      <c r="G15" s="19">
        <f>dVMB!P56</f>
        <v>8.8676895898327779E-3</v>
      </c>
      <c r="H15" s="20">
        <f>dVMB!Q56</f>
        <v>9.152760801019745E-2</v>
      </c>
      <c r="I15" s="18">
        <f>dVMB!O56</f>
        <v>5</v>
      </c>
    </row>
    <row r="16" spans="1:9" x14ac:dyDescent="0.4">
      <c r="A16" s="12" t="str">
        <f>Countries!R12</f>
        <v>Peru</v>
      </c>
      <c r="B16" s="19">
        <f>dVMB!P13</f>
        <v>-7.035083611222763E-2</v>
      </c>
      <c r="C16" s="20">
        <f>dVMB!Q13</f>
        <v>9.2973643004489834E-2</v>
      </c>
      <c r="D16" s="18">
        <f>dVMB!O13</f>
        <v>6</v>
      </c>
      <c r="F16" s="12" t="str">
        <f>Countries!R56</f>
        <v>Georgia</v>
      </c>
      <c r="G16" s="19">
        <f>dVMB!P57</f>
        <v>1.6084297959281233E-3</v>
      </c>
      <c r="H16" s="20">
        <f>dVMB!Q57</f>
        <v>0.13206740907166858</v>
      </c>
      <c r="I16" s="18">
        <f>dVMB!O57</f>
        <v>6</v>
      </c>
    </row>
    <row r="17" spans="1:9" x14ac:dyDescent="0.4">
      <c r="A17" s="12" t="str">
        <f>Countries!R13</f>
        <v>São Tomé</v>
      </c>
      <c r="B17" s="19">
        <f>dVMB!P14</f>
        <v>-2.3701278481914289E-2</v>
      </c>
      <c r="C17" s="20">
        <f>dVMB!Q14</f>
        <v>0.29306616756810988</v>
      </c>
      <c r="D17" s="18">
        <f>dVMB!O14</f>
        <v>6</v>
      </c>
      <c r="F17" s="12" t="str">
        <f>Countries!R57</f>
        <v>Guatemala</v>
      </c>
      <c r="G17" s="19">
        <f>dVMB!P58</f>
        <v>-3.5397601582745637E-2</v>
      </c>
      <c r="H17" s="20">
        <f>dVMB!Q58</f>
        <v>0.17372455990683836</v>
      </c>
      <c r="I17" s="18">
        <f>dVMB!O58</f>
        <v>6</v>
      </c>
    </row>
    <row r="18" spans="1:9" x14ac:dyDescent="0.4">
      <c r="A18" s="12" t="str">
        <f>Countries!R14</f>
        <v>Uruguay</v>
      </c>
      <c r="B18" s="19">
        <f>dVMB!P15</f>
        <v>-6.5772178308825216E-2</v>
      </c>
      <c r="C18" s="20">
        <f>dVMB!Q15</f>
        <v>9.0755107837919249E-2</v>
      </c>
      <c r="D18" s="18">
        <f>dVMB!O15</f>
        <v>6</v>
      </c>
      <c r="F18" s="12" t="str">
        <f>Countries!R58</f>
        <v>Haiti</v>
      </c>
      <c r="G18" s="19">
        <f>dVMB!P59</f>
        <v>3.9809205282388495E-2</v>
      </c>
      <c r="H18" s="20">
        <f>dVMB!Q59</f>
        <v>0.15092742084770441</v>
      </c>
      <c r="I18" s="18">
        <f>dVMB!O59</f>
        <v>6</v>
      </c>
    </row>
    <row r="19" spans="1:9" x14ac:dyDescent="0.4">
      <c r="A19" s="21" t="s">
        <v>192</v>
      </c>
      <c r="B19" s="22">
        <f>AVERAGE(B5:B18)</f>
        <v>-1.1615920005177634E-2</v>
      </c>
      <c r="C19" s="23">
        <f>AVERAGE(C5:C18)</f>
        <v>0.17114798825298588</v>
      </c>
      <c r="D19" s="24">
        <f>AVERAGE(D5:D18)</f>
        <v>6</v>
      </c>
      <c r="F19" s="12" t="str">
        <f>Countries!R59</f>
        <v>Hungary</v>
      </c>
      <c r="G19" s="19">
        <f>dVMB!P60</f>
        <v>4.4673276738587099E-2</v>
      </c>
      <c r="H19" s="20">
        <f>dVMB!Q60</f>
        <v>0.16329341146233681</v>
      </c>
      <c r="I19" s="18">
        <f>dVMB!O60</f>
        <v>6</v>
      </c>
    </row>
    <row r="20" spans="1:9" s="3" customFormat="1" x14ac:dyDescent="0.4">
      <c r="A20" s="80" t="s">
        <v>195</v>
      </c>
      <c r="B20" s="81"/>
      <c r="C20" s="81"/>
      <c r="D20" s="82"/>
      <c r="F20" s="12" t="str">
        <f>Countries!R60</f>
        <v>Israel</v>
      </c>
      <c r="G20" s="19">
        <f>dVMB!P61</f>
        <v>-0.11546639507393058</v>
      </c>
      <c r="H20" s="20">
        <f>dVMB!Q61</f>
        <v>0.1988936914760269</v>
      </c>
      <c r="I20" s="18">
        <f>dVMB!O61</f>
        <v>6</v>
      </c>
    </row>
    <row r="21" spans="1:9" x14ac:dyDescent="0.4">
      <c r="A21" s="12" t="str">
        <f>Countries!R15</f>
        <v>Bahrain</v>
      </c>
      <c r="B21" s="19">
        <f>dVMB!P16</f>
        <v>2.6672332316606692E-2</v>
      </c>
      <c r="C21" s="20">
        <f>dVMB!Q16</f>
        <v>0.210956390819447</v>
      </c>
      <c r="D21" s="18">
        <f>dVMB!O16</f>
        <v>6</v>
      </c>
      <c r="F21" s="12" t="str">
        <f>Countries!R61</f>
        <v>Kazakhstan</v>
      </c>
      <c r="G21" s="19">
        <f>dVMB!P62</f>
        <v>6.0284014678444797E-2</v>
      </c>
      <c r="H21" s="20">
        <f>dVMB!Q62</f>
        <v>0.25896153215576273</v>
      </c>
      <c r="I21" s="18">
        <f>dVMB!O62</f>
        <v>6</v>
      </c>
    </row>
    <row r="22" spans="1:9" x14ac:dyDescent="0.4">
      <c r="A22" s="12" t="str">
        <f>Countries!R16</f>
        <v>Bosnia</v>
      </c>
      <c r="B22" s="19">
        <f>dVMB!P17</f>
        <v>-0.28677898281937747</v>
      </c>
      <c r="C22" s="20">
        <f>dVMB!Q17</f>
        <v>0.33242056531127662</v>
      </c>
      <c r="D22" s="18">
        <f>dVMB!O17</f>
        <v>3</v>
      </c>
      <c r="F22" s="12" t="str">
        <f>Countries!R62</f>
        <v>Latvia</v>
      </c>
      <c r="G22" s="19">
        <f>dVMB!P63</f>
        <v>-2.3483170240775272E-2</v>
      </c>
      <c r="H22" s="20">
        <f>dVMB!Q63</f>
        <v>5.4344435306297359E-2</v>
      </c>
      <c r="I22" s="18">
        <f>dVMB!O63</f>
        <v>6</v>
      </c>
    </row>
    <row r="23" spans="1:9" x14ac:dyDescent="0.4">
      <c r="A23" s="12" t="str">
        <f>Countries!R17</f>
        <v>Congo</v>
      </c>
      <c r="B23" s="19" t="s">
        <v>163</v>
      </c>
      <c r="C23" s="20" t="s">
        <v>163</v>
      </c>
      <c r="D23" s="18" t="s">
        <v>163</v>
      </c>
      <c r="F23" s="12" t="str">
        <f>Countries!R63</f>
        <v>Lithuania</v>
      </c>
      <c r="G23" s="19">
        <f>dVMB!P64</f>
        <v>3.0035929381017526E-2</v>
      </c>
      <c r="H23" s="20">
        <f>dVMB!Q64</f>
        <v>0.14705277236381095</v>
      </c>
      <c r="I23" s="18">
        <f>dVMB!O64</f>
        <v>6</v>
      </c>
    </row>
    <row r="24" spans="1:9" x14ac:dyDescent="0.4">
      <c r="A24" s="12" t="str">
        <f>Countries!R18</f>
        <v>Costa Rica</v>
      </c>
      <c r="B24" s="19">
        <f>dVMB!P19</f>
        <v>0.1421542522665743</v>
      </c>
      <c r="C24" s="20">
        <f>dVMB!Q19</f>
        <v>0.17100058574276031</v>
      </c>
      <c r="D24" s="18">
        <f>dVMB!O19</f>
        <v>6</v>
      </c>
      <c r="F24" s="12" t="str">
        <f>Countries!R64</f>
        <v>Macedonia</v>
      </c>
      <c r="G24" s="19">
        <f>dVMB!P65</f>
        <v>-9.2675380567363588E-2</v>
      </c>
      <c r="H24" s="20">
        <f>dVMB!Q65</f>
        <v>0.11202257476787016</v>
      </c>
      <c r="I24" s="18">
        <f>dVMB!O65</f>
        <v>6</v>
      </c>
    </row>
    <row r="25" spans="1:9" x14ac:dyDescent="0.4">
      <c r="A25" s="12" t="str">
        <f>Countries!R19</f>
        <v>Côte d'Ivoire</v>
      </c>
      <c r="B25" s="19">
        <f>dVMB!P20</f>
        <v>-3.3551148715384775E-2</v>
      </c>
      <c r="C25" s="20">
        <f>dVMB!Q20</f>
        <v>0.12165017768709215</v>
      </c>
      <c r="D25" s="18">
        <f>dVMB!O20</f>
        <v>6</v>
      </c>
      <c r="F25" s="12" t="str">
        <f>Countries!R65</f>
        <v>Malaysia</v>
      </c>
      <c r="G25" s="19">
        <f>dVMB!P66</f>
        <v>3.4676119619005859E-2</v>
      </c>
      <c r="H25" s="20">
        <f>dVMB!Q66</f>
        <v>0.36154711787388555</v>
      </c>
      <c r="I25" s="18">
        <f>dVMB!O66</f>
        <v>6</v>
      </c>
    </row>
    <row r="26" spans="1:9" x14ac:dyDescent="0.4">
      <c r="A26" s="12" t="str">
        <f>Countries!R20</f>
        <v>Croatia</v>
      </c>
      <c r="B26" s="19">
        <f>dVMB!P21</f>
        <v>-5.8395578933167373E-2</v>
      </c>
      <c r="C26" s="20">
        <f>dVMB!Q21</f>
        <v>0.15230136863764107</v>
      </c>
      <c r="D26" s="18">
        <f>dVMB!O21</f>
        <v>6</v>
      </c>
      <c r="F26" s="12" t="str">
        <f>Countries!R66</f>
        <v>Mauritius</v>
      </c>
      <c r="G26" s="19">
        <f>dVMB!P67</f>
        <v>7.8431204026814097E-2</v>
      </c>
      <c r="H26" s="20">
        <f>dVMB!Q67</f>
        <v>0.17851483319491077</v>
      </c>
      <c r="I26" s="18">
        <f>dVMB!O67</f>
        <v>6</v>
      </c>
    </row>
    <row r="27" spans="1:9" x14ac:dyDescent="0.4">
      <c r="A27" s="12" t="str">
        <f>Countries!R21</f>
        <v>Estonia</v>
      </c>
      <c r="B27" s="19">
        <f>dVMB!P22</f>
        <v>9.4677503050214357E-3</v>
      </c>
      <c r="C27" s="20">
        <f>dVMB!Q22</f>
        <v>0.14528072335975234</v>
      </c>
      <c r="D27" s="18">
        <f>dVMB!O22</f>
        <v>6</v>
      </c>
      <c r="F27" s="12" t="str">
        <f>Countries!R67</f>
        <v>Mexico</v>
      </c>
      <c r="G27" s="19">
        <f>dVMB!P68</f>
        <v>-2.5383441482378814E-2</v>
      </c>
      <c r="H27" s="20">
        <f>dVMB!Q68</f>
        <v>0.18744603890096304</v>
      </c>
      <c r="I27" s="18">
        <f>dVMB!O68</f>
        <v>6</v>
      </c>
    </row>
    <row r="28" spans="1:9" x14ac:dyDescent="0.4">
      <c r="A28" s="12" t="str">
        <f>Countries!R22</f>
        <v>Ghana</v>
      </c>
      <c r="B28" s="19">
        <f>dVMB!P23</f>
        <v>4.0551615800883106E-3</v>
      </c>
      <c r="C28" s="20">
        <f>dVMB!Q23</f>
        <v>5.1865911066776557E-2</v>
      </c>
      <c r="D28" s="18">
        <f>dVMB!O23</f>
        <v>5</v>
      </c>
      <c r="F28" s="12" t="str">
        <f>Countries!R68</f>
        <v>PNG</v>
      </c>
      <c r="G28" s="19">
        <f>dVMB!P69</f>
        <v>2.5878842201751593E-3</v>
      </c>
      <c r="H28" s="20">
        <f>dVMB!Q69</f>
        <v>0.368128891054121</v>
      </c>
      <c r="I28" s="18">
        <f>dVMB!O69</f>
        <v>6</v>
      </c>
    </row>
    <row r="29" spans="1:9" x14ac:dyDescent="0.4">
      <c r="A29" s="12" t="str">
        <f>Countries!R23</f>
        <v>Guinea</v>
      </c>
      <c r="B29" s="19">
        <f>dVMB!P24</f>
        <v>-3.024973845112678E-2</v>
      </c>
      <c r="C29" s="20">
        <f>dVMB!Q24</f>
        <v>0.10203589675165443</v>
      </c>
      <c r="D29" s="18">
        <f>dVMB!O24</f>
        <v>4</v>
      </c>
      <c r="F29" s="12" t="str">
        <f>Countries!R69</f>
        <v>Poland</v>
      </c>
      <c r="G29" s="19">
        <f>dVMB!P70</f>
        <v>1.6340599040018212E-2</v>
      </c>
      <c r="H29" s="20">
        <f>dVMB!Q70</f>
        <v>0.14521559320339356</v>
      </c>
      <c r="I29" s="18">
        <f>dVMB!O70</f>
        <v>6</v>
      </c>
    </row>
    <row r="30" spans="1:9" x14ac:dyDescent="0.4">
      <c r="A30" s="12" t="str">
        <f>Countries!R24</f>
        <v>Honduras</v>
      </c>
      <c r="B30" s="19">
        <f>dVMB!P25</f>
        <v>-6.4839221991952564E-2</v>
      </c>
      <c r="C30" s="20">
        <f>dVMB!Q25</f>
        <v>0.13283679407155205</v>
      </c>
      <c r="D30" s="18">
        <f>dVMB!O25</f>
        <v>6</v>
      </c>
      <c r="F30" s="12" t="str">
        <f>Countries!R70</f>
        <v>Romania</v>
      </c>
      <c r="G30" s="19">
        <f>dVMB!P71</f>
        <v>-3.1403945685905148E-2</v>
      </c>
      <c r="H30" s="20">
        <f>dVMB!Q71</f>
        <v>0.15153614382202085</v>
      </c>
      <c r="I30" s="18">
        <f>dVMB!O71</f>
        <v>6</v>
      </c>
    </row>
    <row r="31" spans="1:9" x14ac:dyDescent="0.4">
      <c r="A31" s="12" t="str">
        <f>Countries!R25</f>
        <v>Indonesia</v>
      </c>
      <c r="B31" s="19">
        <f>dVMB!P26</f>
        <v>-5.9834956471893262E-2</v>
      </c>
      <c r="C31" s="20">
        <f>dVMB!Q26</f>
        <v>0.12869512644501765</v>
      </c>
      <c r="D31" s="18">
        <f>dVMB!O26</f>
        <v>6</v>
      </c>
      <c r="F31" s="12" t="str">
        <f>Countries!R71</f>
        <v>Saudi Arabia</v>
      </c>
      <c r="G31" s="19">
        <f>dVMB!P72</f>
        <v>4.4018024158433415E-2</v>
      </c>
      <c r="H31" s="20">
        <f>dVMB!Q72</f>
        <v>0.15739492069957822</v>
      </c>
      <c r="I31" s="18">
        <f>dVMB!O72</f>
        <v>6</v>
      </c>
    </row>
    <row r="32" spans="1:9" x14ac:dyDescent="0.4">
      <c r="A32" s="12" t="str">
        <f>Countries!R26</f>
        <v>Jamaica</v>
      </c>
      <c r="B32" s="19">
        <f>dVMB!P27</f>
        <v>5.1815907064659626E-2</v>
      </c>
      <c r="C32" s="20">
        <f>dVMB!Q27</f>
        <v>0.12803974925250539</v>
      </c>
      <c r="D32" s="18">
        <f>dVMB!O27</f>
        <v>6</v>
      </c>
      <c r="F32" s="12" t="str">
        <f>Countries!R72</f>
        <v>Slovak Republic</v>
      </c>
      <c r="G32" s="19">
        <f>dVMB!P73</f>
        <v>-4.8484788890758301E-4</v>
      </c>
      <c r="H32" s="20">
        <f>dVMB!Q73</f>
        <v>0.1151753711822656</v>
      </c>
      <c r="I32" s="18">
        <f>dVMB!O73</f>
        <v>6</v>
      </c>
    </row>
    <row r="33" spans="1:9" x14ac:dyDescent="0.4">
      <c r="A33" s="12" t="str">
        <f>Countries!R27</f>
        <v>Jordan</v>
      </c>
      <c r="B33" s="19">
        <f>dVMB!P28</f>
        <v>8.0073889618944807E-2</v>
      </c>
      <c r="C33" s="20">
        <f>dVMB!Q28</f>
        <v>9.909153718551629E-2</v>
      </c>
      <c r="D33" s="18">
        <f>dVMB!O28</f>
        <v>6</v>
      </c>
      <c r="F33" s="12" t="str">
        <f>Countries!R73</f>
        <v>Solomon Islands</v>
      </c>
      <c r="G33" s="19">
        <f>dVMB!P74</f>
        <v>-4.5932438419351199E-2</v>
      </c>
      <c r="H33" s="20">
        <f>dVMB!Q74</f>
        <v>0.1860436306465732</v>
      </c>
      <c r="I33" s="18">
        <f>dVMB!O74</f>
        <v>4</v>
      </c>
    </row>
    <row r="34" spans="1:9" ht="12.75" customHeight="1" x14ac:dyDescent="0.4">
      <c r="A34" s="12" t="str">
        <f>Countries!R28</f>
        <v>Kyrgyz Republic</v>
      </c>
      <c r="B34" s="19">
        <f>dVMB!P29</f>
        <v>9.8796357940550764E-2</v>
      </c>
      <c r="C34" s="20">
        <f>dVMB!Q29</f>
        <v>7.3404307113823952E-2</v>
      </c>
      <c r="D34" s="18">
        <f>dVMB!O29</f>
        <v>6</v>
      </c>
      <c r="F34" s="12" t="str">
        <f>Countries!R74</f>
        <v>St. Kitts</v>
      </c>
      <c r="G34" s="19">
        <f>dVMB!P75</f>
        <v>-1.6615379284658813E-2</v>
      </c>
      <c r="H34" s="20">
        <f>dVMB!Q75</f>
        <v>8.2211019437431809E-2</v>
      </c>
      <c r="I34" s="18">
        <f>dVMB!O75</f>
        <v>6</v>
      </c>
    </row>
    <row r="35" spans="1:9" x14ac:dyDescent="0.4">
      <c r="A35" s="12" t="str">
        <f>Countries!R29</f>
        <v>Lebanon</v>
      </c>
      <c r="B35" s="19">
        <f>dVMB!P30</f>
        <v>-9.1389793580664416E-2</v>
      </c>
      <c r="C35" s="20">
        <f>dVMB!Q30</f>
        <v>0.14911698918719413</v>
      </c>
      <c r="D35" s="18">
        <f>dVMB!O30</f>
        <v>6</v>
      </c>
      <c r="F35" s="12" t="str">
        <f>Countries!R75</f>
        <v>Trinidad-Tobago</v>
      </c>
      <c r="G35" s="19">
        <f>dVMB!P76</f>
        <v>-1.1286743793999035E-2</v>
      </c>
      <c r="H35" s="20">
        <f>dVMB!Q76</f>
        <v>8.988457926238401E-2</v>
      </c>
      <c r="I35" s="18">
        <f>dVMB!O76</f>
        <v>6</v>
      </c>
    </row>
    <row r="36" spans="1:9" x14ac:dyDescent="0.4">
      <c r="A36" s="12" t="str">
        <f>Countries!R30</f>
        <v>Malawi</v>
      </c>
      <c r="B36" s="19">
        <f>dVMB!P31</f>
        <v>8.88971587997225E-2</v>
      </c>
      <c r="C36" s="20">
        <f>dVMB!Q31</f>
        <v>0.13024761209499511</v>
      </c>
      <c r="D36" s="18">
        <f>dVMB!O31</f>
        <v>6</v>
      </c>
      <c r="F36" s="12" t="str">
        <f>Countries!R76</f>
        <v>UAE</v>
      </c>
      <c r="G36" s="19">
        <f>dVMB!P77</f>
        <v>-4.082287238936945E-2</v>
      </c>
      <c r="H36" s="20">
        <f>dVMB!Q77</f>
        <v>7.5254414630489305E-2</v>
      </c>
      <c r="I36" s="18">
        <f>dVMB!O77</f>
        <v>6</v>
      </c>
    </row>
    <row r="37" spans="1:9" x14ac:dyDescent="0.4">
      <c r="A37" s="12" t="str">
        <f>Countries!R31</f>
        <v>Moldova</v>
      </c>
      <c r="B37" s="19">
        <f>dVMB!P32</f>
        <v>-2.2060401820922188E-2</v>
      </c>
      <c r="C37" s="20">
        <f>dVMB!Q32</f>
        <v>8.9955336687529461E-2</v>
      </c>
      <c r="D37" s="18">
        <f>dVMB!O32</f>
        <v>6</v>
      </c>
      <c r="F37" s="12" t="str">
        <f>Countries!R77</f>
        <v>Uganda</v>
      </c>
      <c r="G37" s="19">
        <f>dVMB!P78</f>
        <v>-3.4516703989863513E-2</v>
      </c>
      <c r="H37" s="20">
        <f>dVMB!Q78</f>
        <v>4.8471932577681495E-2</v>
      </c>
      <c r="I37" s="18">
        <f>dVMB!O78</f>
        <v>6</v>
      </c>
    </row>
    <row r="38" spans="1:9" x14ac:dyDescent="0.4">
      <c r="A38" s="12" t="str">
        <f>Countries!R32</f>
        <v>Mongolia</v>
      </c>
      <c r="B38" s="19">
        <f>dVMB!P33</f>
        <v>-9.280175265420855E-2</v>
      </c>
      <c r="C38" s="20">
        <f>dVMB!Q33</f>
        <v>0.11296168976465386</v>
      </c>
      <c r="D38" s="18">
        <f>dVMB!O33</f>
        <v>6</v>
      </c>
      <c r="F38" s="12" t="str">
        <f>Countries!R78</f>
        <v>Ukraine</v>
      </c>
      <c r="G38" s="19">
        <f>dVMB!P79</f>
        <v>-9.6730407661884218E-2</v>
      </c>
      <c r="H38" s="20">
        <f>dVMB!Q79</f>
        <v>0.10206404310106494</v>
      </c>
      <c r="I38" s="18">
        <f>dVMB!O79</f>
        <v>6</v>
      </c>
    </row>
    <row r="39" spans="1:9" x14ac:dyDescent="0.4">
      <c r="A39" s="12" t="str">
        <f>Countries!R33</f>
        <v>Pakistan</v>
      </c>
      <c r="B39" s="19">
        <f>dVMB!P34</f>
        <v>1.0469201817193611E-2</v>
      </c>
      <c r="C39" s="20">
        <f>dVMB!Q34</f>
        <v>0.11891519959368764</v>
      </c>
      <c r="D39" s="18">
        <f>dVMB!O34</f>
        <v>6</v>
      </c>
      <c r="F39" s="12" t="str">
        <f>Countries!R79</f>
        <v>Uzbekistan</v>
      </c>
      <c r="G39" s="19" t="s">
        <v>163</v>
      </c>
      <c r="H39" s="20" t="s">
        <v>163</v>
      </c>
      <c r="I39" s="18" t="s">
        <v>163</v>
      </c>
    </row>
    <row r="40" spans="1:9" x14ac:dyDescent="0.4">
      <c r="A40" s="12" t="str">
        <f>Countries!R34</f>
        <v>Philippines</v>
      </c>
      <c r="B40" s="19">
        <f>dVMB!P35</f>
        <v>7.0705594423390306E-2</v>
      </c>
      <c r="C40" s="20">
        <f>dVMB!Q35</f>
        <v>0.19000729644706979</v>
      </c>
      <c r="D40" s="18">
        <f>dVMB!O35</f>
        <v>6</v>
      </c>
      <c r="F40" s="12" t="str">
        <f>Countries!R80</f>
        <v>Venezuela, Rep. Bol.</v>
      </c>
      <c r="G40" s="19">
        <f>dVMB!P81</f>
        <v>-2.4800405729317639E-3</v>
      </c>
      <c r="H40" s="20">
        <f>dVMB!Q81</f>
        <v>0.11252526867401048</v>
      </c>
      <c r="I40" s="18">
        <f>dVMB!O81</f>
        <v>6</v>
      </c>
    </row>
    <row r="41" spans="1:9" x14ac:dyDescent="0.4">
      <c r="A41" s="12" t="str">
        <f>Countries!R35</f>
        <v>Russia</v>
      </c>
      <c r="B41" s="19">
        <f>dVMB!P36</f>
        <v>-3.3614290357359904E-2</v>
      </c>
      <c r="C41" s="20">
        <f>dVMB!Q36</f>
        <v>8.4368014077562697E-2</v>
      </c>
      <c r="D41" s="18">
        <f>dVMB!O36</f>
        <v>6</v>
      </c>
      <c r="F41" s="21" t="s">
        <v>192</v>
      </c>
      <c r="G41" s="22">
        <f>AVERAGE(G5:G40)</f>
        <v>-5.9053629966738302E-3</v>
      </c>
      <c r="H41" s="23">
        <f>AVERAGE(H5:H40)</f>
        <v>0.15673031649987612</v>
      </c>
      <c r="I41" s="24">
        <f>AVERAGE(I5:I40)</f>
        <v>5.9142857142857146</v>
      </c>
    </row>
    <row r="42" spans="1:9" x14ac:dyDescent="0.4">
      <c r="A42" s="12" t="str">
        <f>Countries!R36</f>
        <v>Sierra Leone</v>
      </c>
      <c r="B42" s="19">
        <f>dVMB!P37</f>
        <v>-3.0964680577623662E-2</v>
      </c>
      <c r="C42" s="20">
        <f>dVMB!Q37</f>
        <v>0.36849423848957075</v>
      </c>
      <c r="D42" s="18">
        <f>dVMB!O37</f>
        <v>6</v>
      </c>
      <c r="F42" s="80" t="s">
        <v>441</v>
      </c>
      <c r="G42" s="81"/>
      <c r="H42" s="81"/>
      <c r="I42" s="82"/>
    </row>
    <row r="43" spans="1:9" x14ac:dyDescent="0.4">
      <c r="A43" s="12" t="str">
        <f>Countries!R37</f>
        <v>Tajikistan</v>
      </c>
      <c r="B43" s="19">
        <f>dVMB!P38</f>
        <v>8.9888445614911498E-3</v>
      </c>
      <c r="C43" s="20">
        <f>dVMB!Q38</f>
        <v>0.11975358330764449</v>
      </c>
      <c r="D43" s="18">
        <f>dVMB!O38</f>
        <v>3</v>
      </c>
      <c r="F43" s="12" t="str">
        <f>Countries!R81</f>
        <v>China</v>
      </c>
      <c r="G43" s="19">
        <f>dVMB!P82</f>
        <v>-3.2342583794086992E-2</v>
      </c>
      <c r="H43" s="20">
        <f>dVMB!Q82</f>
        <v>4.5195702856189658E-2</v>
      </c>
      <c r="I43" s="18">
        <f>dVMB!O82</f>
        <v>6</v>
      </c>
    </row>
    <row r="44" spans="1:9" x14ac:dyDescent="0.4">
      <c r="A44" s="12" t="str">
        <f>Countries!R38</f>
        <v>Tanzania</v>
      </c>
      <c r="B44" s="19">
        <f>dVMB!P39</f>
        <v>6.7763605876137389E-2</v>
      </c>
      <c r="C44" s="20">
        <f>dVMB!Q39</f>
        <v>8.1495718179883589E-2</v>
      </c>
      <c r="D44" s="18">
        <f>dVMB!O39</f>
        <v>6</v>
      </c>
      <c r="F44" s="12" t="str">
        <f>Countries!R82</f>
        <v>Fiji</v>
      </c>
      <c r="G44" s="19">
        <f>dVMB!P83</f>
        <v>-2.7746930264879732E-2</v>
      </c>
      <c r="H44" s="20">
        <f>dVMB!Q83</f>
        <v>0.14431282932372286</v>
      </c>
      <c r="I44" s="18">
        <f>dVMB!O83</f>
        <v>6</v>
      </c>
    </row>
    <row r="45" spans="1:9" x14ac:dyDescent="0.4">
      <c r="A45" s="12" t="str">
        <f>Countries!R39</f>
        <v>Thailand</v>
      </c>
      <c r="B45" s="19">
        <f>dVMB!P40</f>
        <v>-1.6759108411246209E-2</v>
      </c>
      <c r="C45" s="20">
        <f>dVMB!Q40</f>
        <v>0.20420204285575375</v>
      </c>
      <c r="D45" s="18">
        <f>dVMB!O40</f>
        <v>6</v>
      </c>
      <c r="F45" s="12" t="str">
        <f>Countries!R83</f>
        <v>Korea</v>
      </c>
      <c r="G45" s="19">
        <f>dVMB!P84</f>
        <v>5.7588688036191445E-2</v>
      </c>
      <c r="H45" s="20">
        <f>dVMB!Q84</f>
        <v>0.18606007683612974</v>
      </c>
      <c r="I45" s="18">
        <f>dVMB!O84</f>
        <v>6</v>
      </c>
    </row>
    <row r="46" spans="1:9" x14ac:dyDescent="0.4">
      <c r="A46" s="12" t="str">
        <f>Countries!R40</f>
        <v>Turkey</v>
      </c>
      <c r="B46" s="19">
        <f>dVMB!P41</f>
        <v>-6.4151757299948056E-2</v>
      </c>
      <c r="C46" s="20">
        <f>dVMB!Q41</f>
        <v>0.11652209935319946</v>
      </c>
      <c r="D46" s="18">
        <f>dVMB!O41</f>
        <v>6</v>
      </c>
      <c r="F46" s="12" t="str">
        <f>Countries!R84</f>
        <v>Kuwait</v>
      </c>
      <c r="G46" s="19">
        <f>dVMB!P85</f>
        <v>4.2812580580347613E-2</v>
      </c>
      <c r="H46" s="20">
        <f>dVMB!Q85</f>
        <v>0.22956539672069082</v>
      </c>
      <c r="I46" s="18">
        <f>dVMB!O85</f>
        <v>6</v>
      </c>
    </row>
    <row r="47" spans="1:9" x14ac:dyDescent="0.4">
      <c r="A47" s="12" t="str">
        <f>Countries!R41</f>
        <v>Turkmenistan</v>
      </c>
      <c r="B47" s="19">
        <f>dVMB!P42</f>
        <v>0.18412807762691344</v>
      </c>
      <c r="C47" s="20">
        <f>dVMB!Q42</f>
        <v>0.83736753393685848</v>
      </c>
      <c r="D47" s="18">
        <f>dVMB!O42</f>
        <v>5</v>
      </c>
      <c r="F47" s="12" t="str">
        <f>Countries!R85</f>
        <v>Netherlands Antilles</v>
      </c>
      <c r="G47" s="19">
        <f>dVMB!P86</f>
        <v>-4.4428174473963689E-2</v>
      </c>
      <c r="H47" s="20">
        <f>dVMB!Q86</f>
        <v>0.17024654110949466</v>
      </c>
      <c r="I47" s="18">
        <f>dVMB!O86</f>
        <v>6</v>
      </c>
    </row>
    <row r="48" spans="1:9" x14ac:dyDescent="0.4">
      <c r="A48" s="12" t="str">
        <f>Countries!R42</f>
        <v>Vietnam</v>
      </c>
      <c r="B48" s="19">
        <f>dVMB!P43</f>
        <v>-6.993646882533032E-2</v>
      </c>
      <c r="C48" s="20">
        <f>dVMB!Q43</f>
        <v>0.12046552623224659</v>
      </c>
      <c r="D48" s="18">
        <f>dVMB!O43</f>
        <v>6</v>
      </c>
      <c r="F48" s="12" t="str">
        <f>Countries!R86</f>
        <v>Oman</v>
      </c>
      <c r="G48" s="19">
        <f>dVMB!P87</f>
        <v>6.4019628698798901E-3</v>
      </c>
      <c r="H48" s="20">
        <f>dVMB!Q87</f>
        <v>0.12634448284395181</v>
      </c>
      <c r="I48" s="18">
        <f>dVMB!O87</f>
        <v>6</v>
      </c>
    </row>
    <row r="49" spans="1:9" x14ac:dyDescent="0.4">
      <c r="A49" s="12" t="str">
        <f>Countries!R43</f>
        <v>Yemen</v>
      </c>
      <c r="B49" s="19">
        <f>dVMB!P44</f>
        <v>0.11698890374297261</v>
      </c>
      <c r="C49" s="20">
        <f>dVMB!Q44</f>
        <v>0.21828203843775656</v>
      </c>
      <c r="D49" s="18">
        <f>dVMB!O44</f>
        <v>6</v>
      </c>
      <c r="F49" s="12" t="str">
        <f>Countries!R87</f>
        <v>Singapore</v>
      </c>
      <c r="G49" s="19">
        <f>dVMB!P88</f>
        <v>3.1185409601285453E-2</v>
      </c>
      <c r="H49" s="20">
        <f>dVMB!Q88</f>
        <v>0.18640098328363211</v>
      </c>
      <c r="I49" s="18">
        <f>dVMB!O88</f>
        <v>6</v>
      </c>
    </row>
    <row r="50" spans="1:9" x14ac:dyDescent="0.4">
      <c r="A50" s="12" t="str">
        <f>Countries!R44</f>
        <v>Zambia</v>
      </c>
      <c r="B50" s="19">
        <f>dVMB!P45</f>
        <v>-6.8878359619634011E-2</v>
      </c>
      <c r="C50" s="20">
        <f>dVMB!Q45</f>
        <v>5.5962382657736745E-2</v>
      </c>
      <c r="D50" s="18">
        <f>dVMB!O45</f>
        <v>6</v>
      </c>
      <c r="F50" s="12" t="str">
        <f>Countries!R88</f>
        <v>Slovenia</v>
      </c>
      <c r="G50" s="19">
        <f>dVMB!P89</f>
        <v>-5.0084270639787098E-2</v>
      </c>
      <c r="H50" s="20">
        <f>dVMB!Q89</f>
        <v>8.3742361949547803E-2</v>
      </c>
      <c r="I50" s="18">
        <f>dVMB!O89</f>
        <v>6</v>
      </c>
    </row>
    <row r="51" spans="1:9" x14ac:dyDescent="0.4">
      <c r="A51" s="21" t="s">
        <v>192</v>
      </c>
      <c r="B51" s="22">
        <f>AVERAGE(B21:B50)</f>
        <v>-2.1803173306749156E-3</v>
      </c>
      <c r="C51" s="23">
        <f>AVERAGE(C21:C50)</f>
        <v>0.16716194602579856</v>
      </c>
      <c r="D51" s="24">
        <f>AVERAGE(D21:D50)</f>
        <v>5.6551724137931032</v>
      </c>
      <c r="F51" s="12" t="str">
        <f>Countries!R89</f>
        <v>South Africa</v>
      </c>
      <c r="G51" s="19">
        <f>dVMB!P90</f>
        <v>-1.6045707540081281E-2</v>
      </c>
      <c r="H51" s="20">
        <f>dVMB!Q90</f>
        <v>5.2947242956628206E-2</v>
      </c>
      <c r="I51" s="18">
        <f>dVMB!O90</f>
        <v>6</v>
      </c>
    </row>
    <row r="52" spans="1:9" x14ac:dyDescent="0.4">
      <c r="F52" s="12" t="str">
        <f>Countries!R90</f>
        <v>Taiwan</v>
      </c>
      <c r="G52" s="19" t="s">
        <v>163</v>
      </c>
      <c r="H52" s="20" t="s">
        <v>163</v>
      </c>
      <c r="I52" s="18" t="s">
        <v>163</v>
      </c>
    </row>
    <row r="53" spans="1:9" ht="12.75" customHeight="1" x14ac:dyDescent="0.4">
      <c r="E53" s="44"/>
      <c r="F53" s="21" t="s">
        <v>192</v>
      </c>
      <c r="G53" s="22">
        <f>AVERAGE(G43:G52)</f>
        <v>-3.6287806250104877E-3</v>
      </c>
      <c r="H53" s="23">
        <f>AVERAGE(H43:H52)</f>
        <v>0.13609062420888754</v>
      </c>
      <c r="I53" s="24">
        <f>AVERAGE(I43:I52)</f>
        <v>6</v>
      </c>
    </row>
    <row r="54" spans="1:9" x14ac:dyDescent="0.4">
      <c r="E54" s="44"/>
    </row>
  </sheetData>
  <mergeCells count="10">
    <mergeCell ref="F42:I42"/>
    <mergeCell ref="A1:A3"/>
    <mergeCell ref="B1:D1"/>
    <mergeCell ref="F1:F3"/>
    <mergeCell ref="G1:I1"/>
    <mergeCell ref="B2:D2"/>
    <mergeCell ref="G2:I2"/>
    <mergeCell ref="A4:D4"/>
    <mergeCell ref="F4:I4"/>
    <mergeCell ref="A20:D20"/>
  </mergeCells>
  <phoneticPr fontId="6" type="noConversion"/>
  <printOptions horizontalCentered="1" verticalCentered="1"/>
  <pageMargins left="0" right="0" top="0.7" bottom="0" header="0.3" footer="0"/>
  <pageSetup orientation="portrait" horizontalDpi="300" verticalDpi="300" r:id="rId1"/>
  <headerFooter alignWithMargins="0">
    <oddHeader>&amp;L&amp;"Times New Roman,Bold"8a. Average and Standard Deviation of Percent Change in Velocity (using Base Money)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54"/>
  <sheetViews>
    <sheetView workbookViewId="0">
      <selection activeCell="A20" sqref="A20:D20"/>
    </sheetView>
  </sheetViews>
  <sheetFormatPr defaultRowHeight="13.15" x14ac:dyDescent="0.4"/>
  <sheetData>
    <row r="1" spans="1:9" x14ac:dyDescent="0.4">
      <c r="A1" s="83" t="s">
        <v>158</v>
      </c>
      <c r="B1" s="85" t="s">
        <v>460</v>
      </c>
      <c r="C1" s="86"/>
      <c r="D1" s="87"/>
      <c r="F1" s="83" t="s">
        <v>158</v>
      </c>
      <c r="G1" s="85" t="s">
        <v>460</v>
      </c>
      <c r="H1" s="86"/>
      <c r="I1" s="87"/>
    </row>
    <row r="2" spans="1:9" x14ac:dyDescent="0.4">
      <c r="A2" s="84"/>
      <c r="B2" s="88" t="s">
        <v>461</v>
      </c>
      <c r="C2" s="89"/>
      <c r="D2" s="90"/>
      <c r="F2" s="84"/>
      <c r="G2" s="88" t="s">
        <v>461</v>
      </c>
      <c r="H2" s="89"/>
      <c r="I2" s="90"/>
    </row>
    <row r="3" spans="1:9" x14ac:dyDescent="0.4">
      <c r="A3" s="84"/>
      <c r="B3" s="31" t="s">
        <v>192</v>
      </c>
      <c r="C3" s="32" t="s">
        <v>193</v>
      </c>
      <c r="D3" s="31" t="s">
        <v>194</v>
      </c>
      <c r="F3" s="84"/>
      <c r="G3" s="31" t="s">
        <v>192</v>
      </c>
      <c r="H3" s="32" t="s">
        <v>193</v>
      </c>
      <c r="I3" s="31" t="s">
        <v>194</v>
      </c>
    </row>
    <row r="4" spans="1:9" x14ac:dyDescent="0.4">
      <c r="A4" s="80" t="s">
        <v>438</v>
      </c>
      <c r="B4" s="81"/>
      <c r="C4" s="81"/>
      <c r="D4" s="82"/>
      <c r="F4" s="80" t="s">
        <v>440</v>
      </c>
      <c r="G4" s="81"/>
      <c r="H4" s="81"/>
      <c r="I4" s="82"/>
    </row>
    <row r="5" spans="1:9" x14ac:dyDescent="0.4">
      <c r="A5" s="12" t="str">
        <f>Countries!R1</f>
        <v>Angola</v>
      </c>
      <c r="B5" s="19">
        <f>'dVM1'!P2</f>
        <v>0.22694768866446866</v>
      </c>
      <c r="C5" s="20">
        <f>'dVM1'!Q2</f>
        <v>0.33381685100220587</v>
      </c>
      <c r="D5" s="18">
        <f>'dVM1'!O2</f>
        <v>6</v>
      </c>
      <c r="F5" s="12" t="str">
        <f>Countries!R45</f>
        <v>Albania</v>
      </c>
      <c r="G5" s="19">
        <f>'dVM1'!P46</f>
        <v>3.6958317489713462E-2</v>
      </c>
      <c r="H5" s="20">
        <f>'dVM1'!Q46</f>
        <v>0.25210914061628847</v>
      </c>
      <c r="I5" s="18">
        <f>'dVM1'!O46</f>
        <v>6</v>
      </c>
    </row>
    <row r="6" spans="1:9" x14ac:dyDescent="0.4">
      <c r="A6" s="12" t="str">
        <f>Countries!R2</f>
        <v>Argentina</v>
      </c>
      <c r="B6" s="19">
        <f>'dVM1'!P3</f>
        <v>2.0408266943087658E-2</v>
      </c>
      <c r="C6" s="20">
        <f>'dVM1'!Q3</f>
        <v>0.10606741372471383</v>
      </c>
      <c r="D6" s="18">
        <f>'dVM1'!O3</f>
        <v>6</v>
      </c>
      <c r="F6" s="12" t="str">
        <f>Countries!R46</f>
        <v>Armenia</v>
      </c>
      <c r="G6" s="19">
        <f>'dVM1'!P47</f>
        <v>-1.5028448444474781E-2</v>
      </c>
      <c r="H6" s="20">
        <f>'dVM1'!Q47</f>
        <v>0.11876702384143525</v>
      </c>
      <c r="I6" s="18">
        <f>'dVM1'!O47</f>
        <v>6</v>
      </c>
    </row>
    <row r="7" spans="1:9" x14ac:dyDescent="0.4">
      <c r="A7" s="12" t="str">
        <f>Countries!R3</f>
        <v>Bolivia</v>
      </c>
      <c r="B7" s="19">
        <f>'dVM1'!P4</f>
        <v>6.8065323144575779E-2</v>
      </c>
      <c r="C7" s="20">
        <f>'dVM1'!Q4</f>
        <v>0.22324073010106166</v>
      </c>
      <c r="D7" s="18">
        <f>'dVM1'!O4</f>
        <v>6</v>
      </c>
      <c r="F7" s="12" t="str">
        <f>Countries!R47</f>
        <v>Azerbaijan</v>
      </c>
      <c r="G7" s="19">
        <f>'dVM1'!P48</f>
        <v>5.275016929253451E-2</v>
      </c>
      <c r="H7" s="20">
        <f>'dVM1'!Q48</f>
        <v>0.19302710719085056</v>
      </c>
      <c r="I7" s="18">
        <f>'dVM1'!O48</f>
        <v>6</v>
      </c>
    </row>
    <row r="8" spans="1:9" x14ac:dyDescent="0.4">
      <c r="A8" s="12" t="str">
        <f>Countries!R4</f>
        <v>Bulgaria</v>
      </c>
      <c r="B8" s="19">
        <f>'dVM1'!P5</f>
        <v>-4.1147387084231359E-2</v>
      </c>
      <c r="C8" s="20">
        <f>'dVM1'!Q5</f>
        <v>5.505696229873934E-2</v>
      </c>
      <c r="D8" s="18">
        <f>'dVM1'!O5</f>
        <v>6</v>
      </c>
      <c r="F8" s="12" t="str">
        <f>Countries!R48</f>
        <v>Belarus</v>
      </c>
      <c r="G8" s="19">
        <f>'dVM1'!P49</f>
        <v>0.10576629618153101</v>
      </c>
      <c r="H8" s="20">
        <f>'dVM1'!Q49</f>
        <v>0.27605870086486323</v>
      </c>
      <c r="I8" s="18">
        <f>'dVM1'!O49</f>
        <v>6</v>
      </c>
    </row>
    <row r="9" spans="1:9" x14ac:dyDescent="0.4">
      <c r="A9" s="12" t="str">
        <f>Countries!R5</f>
        <v>Cambodia</v>
      </c>
      <c r="B9" s="19" t="s">
        <v>163</v>
      </c>
      <c r="C9" s="20" t="s">
        <v>163</v>
      </c>
      <c r="D9" s="18" t="s">
        <v>163</v>
      </c>
      <c r="F9" s="12" t="str">
        <f>Countries!R49</f>
        <v>Brazil</v>
      </c>
      <c r="G9" s="19">
        <f>'dVM1'!P50</f>
        <v>-5.6491323237511465E-2</v>
      </c>
      <c r="H9" s="20">
        <f>'dVM1'!Q50</f>
        <v>2.4425954207526177E-2</v>
      </c>
      <c r="I9" s="18">
        <f>'dVM1'!O50</f>
        <v>6</v>
      </c>
    </row>
    <row r="10" spans="1:9" x14ac:dyDescent="0.4">
      <c r="A10" s="12" t="str">
        <f>Countries!R6</f>
        <v>Ecuador</v>
      </c>
      <c r="B10" s="19">
        <f>'dVM1'!P7</f>
        <v>-3.7620845359503156E-2</v>
      </c>
      <c r="C10" s="20">
        <f>'dVM1'!Q7</f>
        <v>0.16408280243433215</v>
      </c>
      <c r="D10" s="18">
        <f>'dVM1'!O7</f>
        <v>6</v>
      </c>
      <c r="F10" s="12" t="str">
        <f>Countries!R50</f>
        <v>Chile</v>
      </c>
      <c r="G10" s="19">
        <f>'dVM1'!P51</f>
        <v>-2.1159704639405391E-2</v>
      </c>
      <c r="H10" s="20">
        <f>'dVM1'!Q51</f>
        <v>0.14710930803281722</v>
      </c>
      <c r="I10" s="18">
        <f>'dVM1'!O51</f>
        <v>6</v>
      </c>
    </row>
    <row r="11" spans="1:9" x14ac:dyDescent="0.4">
      <c r="A11" s="12" t="str">
        <f>Countries!R7</f>
        <v>Guinea Bissau</v>
      </c>
      <c r="B11" s="19">
        <f>'dVM1'!P8</f>
        <v>-0.2614523451714344</v>
      </c>
      <c r="C11" s="20">
        <f>'dVM1'!Q8</f>
        <v>0.22043533896295769</v>
      </c>
      <c r="D11" s="18">
        <f>'dVM1'!O8</f>
        <v>6</v>
      </c>
      <c r="F11" s="12" t="str">
        <f>Countries!R51</f>
        <v>Hong Kong</v>
      </c>
      <c r="G11" s="19">
        <f>'dVM1'!P52</f>
        <v>-2.3882295763195005E-2</v>
      </c>
      <c r="H11" s="20">
        <f>'dVM1'!Q52</f>
        <v>0.11389337433167902</v>
      </c>
      <c r="I11" s="18">
        <f>'dVM1'!O52</f>
        <v>6</v>
      </c>
    </row>
    <row r="12" spans="1:9" x14ac:dyDescent="0.4">
      <c r="A12" s="12" t="str">
        <f>Countries!R8</f>
        <v>Lao</v>
      </c>
      <c r="B12" s="19">
        <f>'dVM1'!P9</f>
        <v>0.16269813014097959</v>
      </c>
      <c r="C12" s="20">
        <f>'dVM1'!Q9</f>
        <v>0.3741841494429764</v>
      </c>
      <c r="D12" s="18">
        <f>'dVM1'!O9</f>
        <v>6</v>
      </c>
      <c r="F12" s="12" t="str">
        <f>Countries!R52</f>
        <v>Colombia</v>
      </c>
      <c r="G12" s="19">
        <f>'dVM1'!P53</f>
        <v>4.1415662509534865E-3</v>
      </c>
      <c r="H12" s="20">
        <f>'dVM1'!Q53</f>
        <v>0.13516069051724433</v>
      </c>
      <c r="I12" s="18">
        <f>'dVM1'!O53</f>
        <v>6</v>
      </c>
    </row>
    <row r="13" spans="1:9" x14ac:dyDescent="0.4">
      <c r="A13" s="12" t="str">
        <f>Countries!R9</f>
        <v>Mozambique</v>
      </c>
      <c r="B13" s="19">
        <f>'dVM1'!P10</f>
        <v>3.6191035437052259E-2</v>
      </c>
      <c r="C13" s="20">
        <f>'dVM1'!Q10</f>
        <v>0.15592180833608713</v>
      </c>
      <c r="D13" s="18">
        <f>'dVM1'!O10</f>
        <v>6</v>
      </c>
      <c r="F13" s="12" t="str">
        <f>Countries!R53</f>
        <v>Czech Republic</v>
      </c>
      <c r="G13" s="19">
        <f>'dVM1'!P54</f>
        <v>2.8860139779458231E-2</v>
      </c>
      <c r="H13" s="20">
        <f>'dVM1'!Q54</f>
        <v>0.10765294850232453</v>
      </c>
      <c r="I13" s="18">
        <f>'dVM1'!O54</f>
        <v>6</v>
      </c>
    </row>
    <row r="14" spans="1:9" x14ac:dyDescent="0.4">
      <c r="A14" s="12" t="str">
        <f>Countries!R10</f>
        <v>Nicaragua</v>
      </c>
      <c r="B14" s="19">
        <f>'dVM1'!P11</f>
        <v>-6.3578877975567452E-2</v>
      </c>
      <c r="C14" s="20">
        <f>'dVM1'!Q11</f>
        <v>9.1715008991261227E-2</v>
      </c>
      <c r="D14" s="18">
        <f>'dVM1'!O11</f>
        <v>6</v>
      </c>
      <c r="F14" s="12" t="str">
        <f>Countries!R54</f>
        <v>Egypt</v>
      </c>
      <c r="G14" s="19">
        <f>'dVM1'!P55</f>
        <v>1.6639138869763717E-2</v>
      </c>
      <c r="H14" s="20">
        <f>'dVM1'!Q55</f>
        <v>6.0328421130596978E-2</v>
      </c>
      <c r="I14" s="18">
        <f>'dVM1'!O55</f>
        <v>6</v>
      </c>
    </row>
    <row r="15" spans="1:9" x14ac:dyDescent="0.4">
      <c r="A15" s="12" t="str">
        <f>Countries!R11</f>
        <v>Paraguay</v>
      </c>
      <c r="B15" s="19">
        <f>'dVM1'!P12</f>
        <v>3.8049592533456306E-3</v>
      </c>
      <c r="C15" s="20">
        <f>'dVM1'!Q12</f>
        <v>7.6534240647818344E-2</v>
      </c>
      <c r="D15" s="18">
        <f>'dVM1'!O12</f>
        <v>6</v>
      </c>
      <c r="F15" s="12" t="str">
        <f>Countries!R55</f>
        <v>El Salvador</v>
      </c>
      <c r="G15" s="19">
        <f>'dVM1'!P56</f>
        <v>5.1205656525627682E-2</v>
      </c>
      <c r="H15" s="20">
        <f>'dVM1'!Q56</f>
        <v>9.7831728053117822E-2</v>
      </c>
      <c r="I15" s="18">
        <f>'dVM1'!O56</f>
        <v>5</v>
      </c>
    </row>
    <row r="16" spans="1:9" x14ac:dyDescent="0.4">
      <c r="A16" s="12" t="str">
        <f>Countries!R12</f>
        <v>Peru</v>
      </c>
      <c r="B16" s="19">
        <f>'dVM1'!P13</f>
        <v>-8.4309394184988437E-2</v>
      </c>
      <c r="C16" s="20">
        <f>'dVM1'!Q13</f>
        <v>0.15204870584392191</v>
      </c>
      <c r="D16" s="18">
        <f>'dVM1'!O13</f>
        <v>6</v>
      </c>
      <c r="F16" s="12" t="str">
        <f>Countries!R56</f>
        <v>Georgia</v>
      </c>
      <c r="G16" s="19">
        <f>'dVM1'!P57</f>
        <v>2.0810288455488189E-2</v>
      </c>
      <c r="H16" s="20">
        <f>'dVM1'!Q57</f>
        <v>0.15003022067390986</v>
      </c>
      <c r="I16" s="18">
        <f>'dVM1'!O57</f>
        <v>6</v>
      </c>
    </row>
    <row r="17" spans="1:9" x14ac:dyDescent="0.4">
      <c r="A17" s="12" t="str">
        <f>Countries!R13</f>
        <v>São Tomé</v>
      </c>
      <c r="B17" s="19">
        <f>'dVM1'!P14</f>
        <v>1.8379841882426796E-2</v>
      </c>
      <c r="C17" s="20">
        <f>'dVM1'!Q14</f>
        <v>0.24705323988560993</v>
      </c>
      <c r="D17" s="18">
        <f>'dVM1'!O14</f>
        <v>6</v>
      </c>
      <c r="F17" s="12" t="str">
        <f>Countries!R57</f>
        <v>Guatemala</v>
      </c>
      <c r="G17" s="19">
        <f>'dVM1'!P58</f>
        <v>-5.4900684188251329E-2</v>
      </c>
      <c r="H17" s="20">
        <f>'dVM1'!Q58</f>
        <v>6.7940667907053567E-2</v>
      </c>
      <c r="I17" s="18">
        <f>'dVM1'!O58</f>
        <v>6</v>
      </c>
    </row>
    <row r="18" spans="1:9" x14ac:dyDescent="0.4">
      <c r="A18" s="12" t="str">
        <f>Countries!R14</f>
        <v>Uruguay</v>
      </c>
      <c r="B18" s="19">
        <f>'dVM1'!P15</f>
        <v>1.1660891350218189E-2</v>
      </c>
      <c r="C18" s="20">
        <f>'dVM1'!Q15</f>
        <v>0.10195457590765516</v>
      </c>
      <c r="D18" s="18">
        <f>'dVM1'!O15</f>
        <v>6</v>
      </c>
      <c r="F18" s="12" t="str">
        <f>Countries!R58</f>
        <v>Haiti</v>
      </c>
      <c r="G18" s="19">
        <f>'dVM1'!P59</f>
        <v>6.4420498724726757E-2</v>
      </c>
      <c r="H18" s="20">
        <f>'dVM1'!Q59</f>
        <v>0.15581645185508333</v>
      </c>
      <c r="I18" s="18">
        <f>'dVM1'!O59</f>
        <v>6</v>
      </c>
    </row>
    <row r="19" spans="1:9" x14ac:dyDescent="0.4">
      <c r="A19" s="21" t="s">
        <v>192</v>
      </c>
      <c r="B19" s="22">
        <f>AVERAGE(B5:B18)</f>
        <v>4.619022080033057E-3</v>
      </c>
      <c r="C19" s="23">
        <f>AVERAGE(C5:C18)</f>
        <v>0.17708552519841081</v>
      </c>
      <c r="D19" s="24">
        <f>AVERAGE(D5:D18)</f>
        <v>6</v>
      </c>
      <c r="F19" s="12" t="str">
        <f>Countries!R59</f>
        <v>Hungary</v>
      </c>
      <c r="G19" s="19">
        <f>'dVM1'!P60</f>
        <v>-5.4313052233420644E-3</v>
      </c>
      <c r="H19" s="20">
        <f>'dVM1'!Q60</f>
        <v>3.1654412337692908E-2</v>
      </c>
      <c r="I19" s="18">
        <f>'dVM1'!O60</f>
        <v>6</v>
      </c>
    </row>
    <row r="20" spans="1:9" s="3" customFormat="1" x14ac:dyDescent="0.4">
      <c r="A20" s="80" t="s">
        <v>195</v>
      </c>
      <c r="B20" s="81"/>
      <c r="C20" s="81"/>
      <c r="D20" s="82"/>
      <c r="F20" s="12" t="str">
        <f>Countries!R60</f>
        <v>Israel</v>
      </c>
      <c r="G20" s="19">
        <f>'dVM1'!P61</f>
        <v>-4.0438936407179445E-2</v>
      </c>
      <c r="H20" s="20">
        <f>'dVM1'!Q61</f>
        <v>8.0892331719132515E-2</v>
      </c>
      <c r="I20" s="18">
        <f>'dVM1'!O61</f>
        <v>6</v>
      </c>
    </row>
    <row r="21" spans="1:9" x14ac:dyDescent="0.4">
      <c r="A21" s="12" t="str">
        <f>Countries!R15</f>
        <v>Bahrain</v>
      </c>
      <c r="B21" s="19">
        <f>'dVM1'!P16</f>
        <v>-2.7096938524785657E-2</v>
      </c>
      <c r="C21" s="20">
        <f>'dVM1'!Q16</f>
        <v>0.11841172281628638</v>
      </c>
      <c r="D21" s="18">
        <f>'dVM1'!O16</f>
        <v>6</v>
      </c>
      <c r="F21" s="12" t="str">
        <f>Countries!R61</f>
        <v>Kazakhstan</v>
      </c>
      <c r="G21" s="19">
        <f>'dVM1'!P62</f>
        <v>7.7096846307631334E-2</v>
      </c>
      <c r="H21" s="20">
        <f>'dVM1'!Q62</f>
        <v>0.21498956356757729</v>
      </c>
      <c r="I21" s="18">
        <f>'dVM1'!O62</f>
        <v>6</v>
      </c>
    </row>
    <row r="22" spans="1:9" x14ac:dyDescent="0.4">
      <c r="A22" s="12" t="str">
        <f>Countries!R16</f>
        <v>Bosnia</v>
      </c>
      <c r="B22" s="19">
        <f>'dVM1'!P17</f>
        <v>-0.22664510188732975</v>
      </c>
      <c r="C22" s="20">
        <f>'dVM1'!Q17</f>
        <v>0.35629057495788424</v>
      </c>
      <c r="D22" s="18">
        <f>'dVM1'!O17</f>
        <v>3</v>
      </c>
      <c r="F22" s="12" t="str">
        <f>Countries!R62</f>
        <v>Latvia</v>
      </c>
      <c r="G22" s="19">
        <f>'dVM1'!P63</f>
        <v>-2.9500436440486551E-2</v>
      </c>
      <c r="H22" s="20">
        <f>'dVM1'!Q63</f>
        <v>6.2404942873148156E-2</v>
      </c>
      <c r="I22" s="18">
        <f>'dVM1'!O63</f>
        <v>6</v>
      </c>
    </row>
    <row r="23" spans="1:9" x14ac:dyDescent="0.4">
      <c r="A23" s="12" t="str">
        <f>Countries!R17</f>
        <v>Congo</v>
      </c>
      <c r="B23" s="19" t="s">
        <v>163</v>
      </c>
      <c r="C23" s="20" t="s">
        <v>163</v>
      </c>
      <c r="D23" s="18" t="s">
        <v>163</v>
      </c>
      <c r="F23" s="12" t="str">
        <f>Countries!R63</f>
        <v>Lithuania</v>
      </c>
      <c r="G23" s="19">
        <f>'dVM1'!P64</f>
        <v>1.29580364716023E-2</v>
      </c>
      <c r="H23" s="20">
        <f>'dVM1'!Q64</f>
        <v>0.14433346328023128</v>
      </c>
      <c r="I23" s="18">
        <f>'dVM1'!O64</f>
        <v>6</v>
      </c>
    </row>
    <row r="24" spans="1:9" x14ac:dyDescent="0.4">
      <c r="A24" s="12" t="str">
        <f>Countries!R18</f>
        <v>Costa Rica</v>
      </c>
      <c r="B24" s="19">
        <f>'dVM1'!P19</f>
        <v>-8.6794372359364588E-2</v>
      </c>
      <c r="C24" s="20">
        <f>'dVM1'!Q19</f>
        <v>0.15584473278237618</v>
      </c>
      <c r="D24" s="18">
        <f>'dVM1'!O19</f>
        <v>6</v>
      </c>
      <c r="F24" s="12" t="str">
        <f>Countries!R64</f>
        <v>Macedonia</v>
      </c>
      <c r="G24" s="19">
        <f>'dVM1'!P65</f>
        <v>0.12452473808526092</v>
      </c>
      <c r="H24" s="20">
        <f>'dVM1'!Q65</f>
        <v>0.43391972771798631</v>
      </c>
      <c r="I24" s="18">
        <f>'dVM1'!O65</f>
        <v>6</v>
      </c>
    </row>
    <row r="25" spans="1:9" x14ac:dyDescent="0.4">
      <c r="A25" s="12" t="str">
        <f>Countries!R19</f>
        <v>Côte d'Ivoire</v>
      </c>
      <c r="B25" s="19">
        <f>'dVM1'!P20</f>
        <v>2.2583372501602133E-3</v>
      </c>
      <c r="C25" s="20">
        <f>'dVM1'!Q20</f>
        <v>7.2113483786036575E-2</v>
      </c>
      <c r="D25" s="18">
        <f>'dVM1'!O20</f>
        <v>6</v>
      </c>
      <c r="F25" s="12" t="str">
        <f>Countries!R65</f>
        <v>Malaysia</v>
      </c>
      <c r="G25" s="19">
        <f>'dVM1'!P66</f>
        <v>3.727499238124269E-2</v>
      </c>
      <c r="H25" s="20">
        <f>'dVM1'!Q66</f>
        <v>0.20523969149772198</v>
      </c>
      <c r="I25" s="18">
        <f>'dVM1'!O66</f>
        <v>6</v>
      </c>
    </row>
    <row r="26" spans="1:9" x14ac:dyDescent="0.4">
      <c r="A26" s="12" t="str">
        <f>Countries!R20</f>
        <v>Croatia</v>
      </c>
      <c r="B26" s="19">
        <f>'dVM1'!P21</f>
        <v>-7.4195708613882569E-2</v>
      </c>
      <c r="C26" s="20">
        <f>'dVM1'!Q21</f>
        <v>0.13008834023230104</v>
      </c>
      <c r="D26" s="18">
        <f>'dVM1'!O21</f>
        <v>6</v>
      </c>
      <c r="F26" s="12" t="str">
        <f>Countries!R66</f>
        <v>Mauritius</v>
      </c>
      <c r="G26" s="19">
        <f>'dVM1'!P67</f>
        <v>2.9239878553221271E-2</v>
      </c>
      <c r="H26" s="20">
        <f>'dVM1'!Q67</f>
        <v>6.0539377890538322E-2</v>
      </c>
      <c r="I26" s="18">
        <f>'dVM1'!O67</f>
        <v>6</v>
      </c>
    </row>
    <row r="27" spans="1:9" x14ac:dyDescent="0.4">
      <c r="A27" s="12" t="str">
        <f>Countries!R21</f>
        <v>Estonia</v>
      </c>
      <c r="B27" s="19">
        <f>'dVM1'!P22</f>
        <v>-3.2880293905239388E-2</v>
      </c>
      <c r="C27" s="20">
        <f>'dVM1'!Q22</f>
        <v>0.14360226926970426</v>
      </c>
      <c r="D27" s="18">
        <f>'dVM1'!O22</f>
        <v>6</v>
      </c>
      <c r="F27" s="12" t="str">
        <f>Countries!R67</f>
        <v>Mexico</v>
      </c>
      <c r="G27" s="19">
        <f>'dVM1'!P68</f>
        <v>-1.640014114582948E-2</v>
      </c>
      <c r="H27" s="20">
        <f>'dVM1'!Q68</f>
        <v>6.1793208054313306E-2</v>
      </c>
      <c r="I27" s="18">
        <f>'dVM1'!O68</f>
        <v>6</v>
      </c>
    </row>
    <row r="28" spans="1:9" x14ac:dyDescent="0.4">
      <c r="A28" s="12" t="str">
        <f>Countries!R22</f>
        <v>Ghana</v>
      </c>
      <c r="B28" s="19">
        <f>'dVM1'!P23</f>
        <v>5.0024877652996971E-2</v>
      </c>
      <c r="C28" s="20">
        <f>'dVM1'!Q23</f>
        <v>0.11627604784487323</v>
      </c>
      <c r="D28" s="18">
        <f>'dVM1'!O23</f>
        <v>5</v>
      </c>
      <c r="F28" s="12" t="str">
        <f>Countries!R68</f>
        <v>PNG</v>
      </c>
      <c r="G28" s="19">
        <f>'dVM1'!P69</f>
        <v>-2.464887557272576E-2</v>
      </c>
      <c r="H28" s="20">
        <f>'dVM1'!Q69</f>
        <v>0.11353674248490389</v>
      </c>
      <c r="I28" s="18">
        <f>'dVM1'!O69</f>
        <v>6</v>
      </c>
    </row>
    <row r="29" spans="1:9" x14ac:dyDescent="0.4">
      <c r="A29" s="12" t="str">
        <f>Countries!R23</f>
        <v>Guinea</v>
      </c>
      <c r="B29" s="19">
        <f>'dVM1'!P24</f>
        <v>-2.5774145239420336E-2</v>
      </c>
      <c r="C29" s="20">
        <f>'dVM1'!Q24</f>
        <v>7.5162486576253462E-2</v>
      </c>
      <c r="D29" s="18">
        <f>'dVM1'!O24</f>
        <v>4</v>
      </c>
      <c r="F29" s="12" t="str">
        <f>Countries!R69</f>
        <v>Poland</v>
      </c>
      <c r="G29" s="19">
        <f>'dVM1'!P70</f>
        <v>-6.8717490700893587E-3</v>
      </c>
      <c r="H29" s="20">
        <f>'dVM1'!Q70</f>
        <v>0.11126156745115885</v>
      </c>
      <c r="I29" s="18">
        <f>'dVM1'!O70</f>
        <v>6</v>
      </c>
    </row>
    <row r="30" spans="1:9" x14ac:dyDescent="0.4">
      <c r="A30" s="12" t="str">
        <f>Countries!R24</f>
        <v>Honduras</v>
      </c>
      <c r="B30" s="19">
        <f>'dVM1'!P25</f>
        <v>8.0698034122776707E-4</v>
      </c>
      <c r="C30" s="20">
        <f>'dVM1'!Q25</f>
        <v>6.3426488044709642E-2</v>
      </c>
      <c r="D30" s="18">
        <f>'dVM1'!O25</f>
        <v>6</v>
      </c>
      <c r="F30" s="12" t="str">
        <f>Countries!R70</f>
        <v>Romania</v>
      </c>
      <c r="G30" s="19">
        <f>'dVM1'!P71</f>
        <v>0.11011833652981405</v>
      </c>
      <c r="H30" s="20">
        <f>'dVM1'!Q71</f>
        <v>0.17893221025747311</v>
      </c>
      <c r="I30" s="18">
        <f>'dVM1'!O71</f>
        <v>6</v>
      </c>
    </row>
    <row r="31" spans="1:9" x14ac:dyDescent="0.4">
      <c r="A31" s="12" t="str">
        <f>Countries!R25</f>
        <v>Indonesia</v>
      </c>
      <c r="B31" s="19">
        <f>'dVM1'!P26</f>
        <v>-3.8129260568232023E-3</v>
      </c>
      <c r="C31" s="20">
        <f>'dVM1'!Q26</f>
        <v>0.14382163491933272</v>
      </c>
      <c r="D31" s="18">
        <f>'dVM1'!O26</f>
        <v>6</v>
      </c>
      <c r="F31" s="12" t="str">
        <f>Countries!R71</f>
        <v>Saudi Arabia</v>
      </c>
      <c r="G31" s="19">
        <f>'dVM1'!P72</f>
        <v>7.7293206818887378E-3</v>
      </c>
      <c r="H31" s="20">
        <f>'dVM1'!Q72</f>
        <v>0.10772136513090298</v>
      </c>
      <c r="I31" s="18">
        <f>'dVM1'!O72</f>
        <v>6</v>
      </c>
    </row>
    <row r="32" spans="1:9" x14ac:dyDescent="0.4">
      <c r="A32" s="12" t="str">
        <f>Countries!R26</f>
        <v>Jamaica</v>
      </c>
      <c r="B32" s="19">
        <f>'dVM1'!P27</f>
        <v>1.4850854116680086E-3</v>
      </c>
      <c r="C32" s="20">
        <f>'dVM1'!Q27</f>
        <v>6.8806144581160633E-2</v>
      </c>
      <c r="D32" s="18">
        <f>'dVM1'!O27</f>
        <v>6</v>
      </c>
      <c r="F32" s="12" t="str">
        <f>Countries!R72</f>
        <v>Slovak Republic</v>
      </c>
      <c r="G32" s="19">
        <f>'dVM1'!P73</f>
        <v>3.2398704443453358E-2</v>
      </c>
      <c r="H32" s="20">
        <f>'dVM1'!Q73</f>
        <v>0.14528760197159141</v>
      </c>
      <c r="I32" s="18">
        <f>'dVM1'!O73</f>
        <v>6</v>
      </c>
    </row>
    <row r="33" spans="1:9" x14ac:dyDescent="0.4">
      <c r="A33" s="12" t="str">
        <f>Countries!R27</f>
        <v>Jordan</v>
      </c>
      <c r="B33" s="19">
        <f>'dVM1'!P28</f>
        <v>2.0489989900295519E-2</v>
      </c>
      <c r="C33" s="20">
        <f>'dVM1'!Q28</f>
        <v>0.1028789595969275</v>
      </c>
      <c r="D33" s="18">
        <f>'dVM1'!O28</f>
        <v>6</v>
      </c>
      <c r="F33" s="12" t="str">
        <f>Countries!R73</f>
        <v>Solomon Islands</v>
      </c>
      <c r="G33" s="19">
        <f>'dVM1'!P74</f>
        <v>-2.2017939807618275E-2</v>
      </c>
      <c r="H33" s="20">
        <f>'dVM1'!Q74</f>
        <v>0.12121178178351902</v>
      </c>
      <c r="I33" s="18">
        <f>'dVM1'!O74</f>
        <v>4</v>
      </c>
    </row>
    <row r="34" spans="1:9" ht="12.75" customHeight="1" x14ac:dyDescent="0.4">
      <c r="A34" s="12" t="str">
        <f>Countries!R28</f>
        <v>Kyrgyz Republic</v>
      </c>
      <c r="B34" s="19">
        <f>'dVM1'!P29</f>
        <v>0.13197077830351331</v>
      </c>
      <c r="C34" s="20">
        <f>'dVM1'!Q29</f>
        <v>0.11854600115273521</v>
      </c>
      <c r="D34" s="18">
        <f>'dVM1'!O29</f>
        <v>6</v>
      </c>
      <c r="F34" s="12" t="str">
        <f>Countries!R74</f>
        <v>St. Kitts</v>
      </c>
      <c r="G34" s="19">
        <f>'dVM1'!P75</f>
        <v>1.6560903211598851E-2</v>
      </c>
      <c r="H34" s="20">
        <f>'dVM1'!Q75</f>
        <v>9.7622618060958635E-2</v>
      </c>
      <c r="I34" s="18">
        <f>'dVM1'!O75</f>
        <v>6</v>
      </c>
    </row>
    <row r="35" spans="1:9" x14ac:dyDescent="0.4">
      <c r="A35" s="12" t="str">
        <f>Countries!R29</f>
        <v>Lebanon</v>
      </c>
      <c r="B35" s="19">
        <f>'dVM1'!P30</f>
        <v>-1.3021676878502466E-2</v>
      </c>
      <c r="C35" s="20">
        <f>'dVM1'!Q30</f>
        <v>4.630955300979641E-2</v>
      </c>
      <c r="D35" s="18">
        <f>'dVM1'!O30</f>
        <v>6</v>
      </c>
      <c r="F35" s="12" t="str">
        <f>Countries!R75</f>
        <v>Trinidad-Tobago</v>
      </c>
      <c r="G35" s="19">
        <f>'dVM1'!P76</f>
        <v>-2.5300379338328433E-3</v>
      </c>
      <c r="H35" s="20">
        <f>'dVM1'!Q76</f>
        <v>0.10342088908263372</v>
      </c>
      <c r="I35" s="18">
        <f>'dVM1'!O76</f>
        <v>6</v>
      </c>
    </row>
    <row r="36" spans="1:9" x14ac:dyDescent="0.4">
      <c r="A36" s="12" t="str">
        <f>Countries!R30</f>
        <v>Malawi</v>
      </c>
      <c r="B36" s="19">
        <f>'dVM1'!P31</f>
        <v>5.5737035963237425E-2</v>
      </c>
      <c r="C36" s="20">
        <f>'dVM1'!Q31</f>
        <v>0.19270348405331902</v>
      </c>
      <c r="D36" s="18">
        <f>'dVM1'!O31</f>
        <v>6</v>
      </c>
      <c r="F36" s="12" t="str">
        <f>Countries!R76</f>
        <v>UAE</v>
      </c>
      <c r="G36" s="19">
        <f>'dVM1'!P77</f>
        <v>-2.5684512391824805E-2</v>
      </c>
      <c r="H36" s="20">
        <f>'dVM1'!Q77</f>
        <v>0.10161439822474386</v>
      </c>
      <c r="I36" s="18">
        <f>'dVM1'!O77</f>
        <v>6</v>
      </c>
    </row>
    <row r="37" spans="1:9" x14ac:dyDescent="0.4">
      <c r="A37" s="12" t="str">
        <f>Countries!R31</f>
        <v>Moldova</v>
      </c>
      <c r="B37" s="19">
        <f>'dVM1'!P32</f>
        <v>2.2049888725877743E-3</v>
      </c>
      <c r="C37" s="20">
        <f>'dVM1'!Q32</f>
        <v>0.13170947226324234</v>
      </c>
      <c r="D37" s="18">
        <f>'dVM1'!O32</f>
        <v>6</v>
      </c>
      <c r="F37" s="12" t="str">
        <f>Countries!R77</f>
        <v>Uganda</v>
      </c>
      <c r="G37" s="19">
        <f>'dVM1'!P78</f>
        <v>-2.7997747086543717E-2</v>
      </c>
      <c r="H37" s="20">
        <f>'dVM1'!Q78</f>
        <v>3.6865193849823619E-2</v>
      </c>
      <c r="I37" s="18">
        <f>'dVM1'!O78</f>
        <v>6</v>
      </c>
    </row>
    <row r="38" spans="1:9" x14ac:dyDescent="0.4">
      <c r="A38" s="12" t="str">
        <f>Countries!R32</f>
        <v>Mongolia</v>
      </c>
      <c r="B38" s="19">
        <f>'dVM1'!P33</f>
        <v>-8.8412160557789651E-2</v>
      </c>
      <c r="C38" s="20">
        <f>'dVM1'!Q33</f>
        <v>8.6678883701770251E-2</v>
      </c>
      <c r="D38" s="18">
        <f>'dVM1'!O33</f>
        <v>6</v>
      </c>
      <c r="F38" s="12" t="str">
        <f>Countries!R78</f>
        <v>Ukraine</v>
      </c>
      <c r="G38" s="19">
        <f>'dVM1'!P79</f>
        <v>-8.0964393615153618E-2</v>
      </c>
      <c r="H38" s="20">
        <f>'dVM1'!Q79</f>
        <v>0.11039014021059554</v>
      </c>
      <c r="I38" s="18">
        <f>'dVM1'!O79</f>
        <v>6</v>
      </c>
    </row>
    <row r="39" spans="1:9" x14ac:dyDescent="0.4">
      <c r="A39" s="12" t="str">
        <f>Countries!R33</f>
        <v>Pakistan</v>
      </c>
      <c r="B39" s="19">
        <f>'dVM1'!P34</f>
        <v>-1.0375997247066079E-2</v>
      </c>
      <c r="C39" s="20">
        <f>'dVM1'!Q34</f>
        <v>7.6712584574725115E-2</v>
      </c>
      <c r="D39" s="18">
        <f>'dVM1'!O34</f>
        <v>6</v>
      </c>
      <c r="F39" s="12" t="str">
        <f>Countries!R79</f>
        <v>Uzbekistan</v>
      </c>
      <c r="G39" s="19" t="s">
        <v>163</v>
      </c>
      <c r="H39" s="20" t="s">
        <v>163</v>
      </c>
      <c r="I39" s="18" t="s">
        <v>163</v>
      </c>
    </row>
    <row r="40" spans="1:9" x14ac:dyDescent="0.4">
      <c r="A40" s="12" t="str">
        <f>Countries!R34</f>
        <v>Philippines</v>
      </c>
      <c r="B40" s="19">
        <f>'dVM1'!P35</f>
        <v>-3.2029781855226133E-3</v>
      </c>
      <c r="C40" s="20">
        <f>'dVM1'!Q35</f>
        <v>0.11424022929217546</v>
      </c>
      <c r="D40" s="18">
        <f>'dVM1'!O35</f>
        <v>6</v>
      </c>
      <c r="F40" s="12" t="str">
        <f>Countries!R80</f>
        <v>Venezuela, Rep. Bol.</v>
      </c>
      <c r="G40" s="19">
        <f>'dVM1'!P81</f>
        <v>-6.5604908407254864E-4</v>
      </c>
      <c r="H40" s="20">
        <f>'dVM1'!Q81</f>
        <v>0.11012250690944993</v>
      </c>
      <c r="I40" s="18">
        <f>'dVM1'!O81</f>
        <v>6</v>
      </c>
    </row>
    <row r="41" spans="1:9" x14ac:dyDescent="0.4">
      <c r="A41" s="12" t="str">
        <f>Countries!R35</f>
        <v>Russia</v>
      </c>
      <c r="B41" s="19">
        <f>'dVM1'!P36</f>
        <v>-3.9297963026308433E-2</v>
      </c>
      <c r="C41" s="20">
        <f>'dVM1'!Q36</f>
        <v>0.13924295714208043</v>
      </c>
      <c r="D41" s="18">
        <f>'dVM1'!O36</f>
        <v>6</v>
      </c>
      <c r="F41" s="21" t="s">
        <v>192</v>
      </c>
      <c r="G41" s="22">
        <f>AVERAGE(G5:G40)</f>
        <v>1.0709978519542116E-2</v>
      </c>
      <c r="H41" s="23">
        <f>AVERAGE(H5:H40)</f>
        <v>0.12954015634516822</v>
      </c>
      <c r="I41" s="24">
        <f>AVERAGE(I5:I40)</f>
        <v>5.9142857142857146</v>
      </c>
    </row>
    <row r="42" spans="1:9" x14ac:dyDescent="0.4">
      <c r="A42" s="12" t="str">
        <f>Countries!R36</f>
        <v>Sierra Leone</v>
      </c>
      <c r="B42" s="19">
        <f>'dVM1'!P37</f>
        <v>-5.3314993672780343E-2</v>
      </c>
      <c r="C42" s="20">
        <f>'dVM1'!Q37</f>
        <v>0.2487086393521519</v>
      </c>
      <c r="D42" s="18">
        <f>'dVM1'!O37</f>
        <v>6</v>
      </c>
      <c r="F42" s="80" t="s">
        <v>441</v>
      </c>
      <c r="G42" s="81"/>
      <c r="H42" s="81"/>
      <c r="I42" s="82"/>
    </row>
    <row r="43" spans="1:9" x14ac:dyDescent="0.4">
      <c r="A43" s="12" t="str">
        <f>Countries!R37</f>
        <v>Tajikistan</v>
      </c>
      <c r="B43" s="19">
        <f>'dVM1'!P38</f>
        <v>4.6042271238484887E-2</v>
      </c>
      <c r="C43" s="20">
        <f>'dVM1'!Q38</f>
        <v>0.1142908326422887</v>
      </c>
      <c r="D43" s="18">
        <f>'dVM1'!O38</f>
        <v>3</v>
      </c>
      <c r="F43" s="12" t="str">
        <f>Countries!R81</f>
        <v>China</v>
      </c>
      <c r="G43" s="19">
        <f>'dVM1'!P82</f>
        <v>-7.7151768766084303E-2</v>
      </c>
      <c r="H43" s="20">
        <f>'dVM1'!Q82</f>
        <v>4.5716503309719513E-2</v>
      </c>
      <c r="I43" s="18">
        <f>'dVM1'!O82</f>
        <v>6</v>
      </c>
    </row>
    <row r="44" spans="1:9" x14ac:dyDescent="0.4">
      <c r="A44" s="12" t="str">
        <f>Countries!R38</f>
        <v>Tanzania</v>
      </c>
      <c r="B44" s="19">
        <f>'dVM1'!P39</f>
        <v>7.3856054332164564E-2</v>
      </c>
      <c r="C44" s="20">
        <f>'dVM1'!Q39</f>
        <v>7.4824052826128015E-2</v>
      </c>
      <c r="D44" s="18">
        <f>'dVM1'!O39</f>
        <v>6</v>
      </c>
      <c r="F44" s="12" t="str">
        <f>Countries!R82</f>
        <v>Fiji</v>
      </c>
      <c r="G44" s="19">
        <f>'dVM1'!P83</f>
        <v>-2.0116292321195463E-2</v>
      </c>
      <c r="H44" s="20">
        <f>'dVM1'!Q83</f>
        <v>0.11660055463731957</v>
      </c>
      <c r="I44" s="18">
        <f>'dVM1'!O83</f>
        <v>6</v>
      </c>
    </row>
    <row r="45" spans="1:9" x14ac:dyDescent="0.4">
      <c r="A45" s="12" t="str">
        <f>Countries!R39</f>
        <v>Thailand</v>
      </c>
      <c r="B45" s="19">
        <f>'dVM1'!P40</f>
        <v>-3.0042032520784644E-2</v>
      </c>
      <c r="C45" s="20">
        <f>'dVM1'!Q40</f>
        <v>0.19210221280403844</v>
      </c>
      <c r="D45" s="18">
        <f>'dVM1'!O40</f>
        <v>6</v>
      </c>
      <c r="F45" s="12" t="str">
        <f>Countries!R83</f>
        <v>Korea</v>
      </c>
      <c r="G45" s="19">
        <f>'dVM1'!P84</f>
        <v>1.4523972082851442E-2</v>
      </c>
      <c r="H45" s="20">
        <f>'dVM1'!Q84</f>
        <v>0.12765294443413466</v>
      </c>
      <c r="I45" s="18">
        <f>'dVM1'!O84</f>
        <v>6</v>
      </c>
    </row>
    <row r="46" spans="1:9" x14ac:dyDescent="0.4">
      <c r="A46" s="12" t="str">
        <f>Countries!R40</f>
        <v>Turkey</v>
      </c>
      <c r="B46" s="19">
        <f>'dVM1'!P41</f>
        <v>-2.195698777287548E-2</v>
      </c>
      <c r="C46" s="20">
        <f>'dVM1'!Q41</f>
        <v>0.16539943996678372</v>
      </c>
      <c r="D46" s="18">
        <f>'dVM1'!O41</f>
        <v>6</v>
      </c>
      <c r="F46" s="12" t="str">
        <f>Countries!R84</f>
        <v>Kuwait</v>
      </c>
      <c r="G46" s="19">
        <f>'dVM1'!P85</f>
        <v>-4.3459518636374496E-3</v>
      </c>
      <c r="H46" s="20">
        <f>'dVM1'!Q85</f>
        <v>0.15521726387474721</v>
      </c>
      <c r="I46" s="18">
        <f>'dVM1'!O85</f>
        <v>6</v>
      </c>
    </row>
    <row r="47" spans="1:9" x14ac:dyDescent="0.4">
      <c r="A47" s="12" t="str">
        <f>Countries!R41</f>
        <v>Turkmenistan</v>
      </c>
      <c r="B47" s="19">
        <f>'dVM1'!P42</f>
        <v>0.28779015300284316</v>
      </c>
      <c r="C47" s="20">
        <f>'dVM1'!Q42</f>
        <v>1.0506528948041198</v>
      </c>
      <c r="D47" s="18">
        <f>'dVM1'!O42</f>
        <v>5</v>
      </c>
      <c r="F47" s="12" t="str">
        <f>Countries!R85</f>
        <v>Netherlands Antilles</v>
      </c>
      <c r="G47" s="19" t="s">
        <v>163</v>
      </c>
      <c r="H47" s="20" t="s">
        <v>163</v>
      </c>
      <c r="I47" s="18" t="s">
        <v>163</v>
      </c>
    </row>
    <row r="48" spans="1:9" x14ac:dyDescent="0.4">
      <c r="A48" s="12" t="str">
        <f>Countries!R42</f>
        <v>Vietnam</v>
      </c>
      <c r="B48" s="19">
        <f>'dVM1'!P43</f>
        <v>-0.111145844534195</v>
      </c>
      <c r="C48" s="20">
        <f>'dVM1'!Q43</f>
        <v>0.10779486321103264</v>
      </c>
      <c r="D48" s="18">
        <f>'dVM1'!O43</f>
        <v>6</v>
      </c>
      <c r="F48" s="12" t="str">
        <f>Countries!R86</f>
        <v>Oman</v>
      </c>
      <c r="G48" s="19">
        <f>'dVM1'!P87</f>
        <v>2.9939511853086798E-3</v>
      </c>
      <c r="H48" s="20">
        <f>'dVM1'!Q87</f>
        <v>0.1350072118011249</v>
      </c>
      <c r="I48" s="18">
        <f>'dVM1'!O87</f>
        <v>6</v>
      </c>
    </row>
    <row r="49" spans="1:9" x14ac:dyDescent="0.4">
      <c r="A49" s="12" t="str">
        <f>Countries!R43</f>
        <v>Yemen</v>
      </c>
      <c r="B49" s="19">
        <f>'dVM1'!P44</f>
        <v>0.10764456172195654</v>
      </c>
      <c r="C49" s="20">
        <f>'dVM1'!Q44</f>
        <v>0.22906304463907681</v>
      </c>
      <c r="D49" s="18">
        <f>'dVM1'!O44</f>
        <v>6</v>
      </c>
      <c r="F49" s="12" t="str">
        <f>Countries!R87</f>
        <v>Singapore</v>
      </c>
      <c r="G49" s="19">
        <f>'dVM1'!P88</f>
        <v>-1.160685637827001E-2</v>
      </c>
      <c r="H49" s="20">
        <f>'dVM1'!Q88</f>
        <v>8.3726289100651149E-2</v>
      </c>
      <c r="I49" s="18">
        <f>'dVM1'!O88</f>
        <v>6</v>
      </c>
    </row>
    <row r="50" spans="1:9" x14ac:dyDescent="0.4">
      <c r="A50" s="12" t="str">
        <f>Countries!R44</f>
        <v>Zambia</v>
      </c>
      <c r="B50" s="19">
        <f>'dVM1'!P45</f>
        <v>-6.8717937695149242E-3</v>
      </c>
      <c r="C50" s="20">
        <f>'dVM1'!Q45</f>
        <v>6.8756912167248108E-2</v>
      </c>
      <c r="D50" s="18">
        <f>'dVM1'!O45</f>
        <v>6</v>
      </c>
      <c r="F50" s="12" t="str">
        <f>Countries!R88</f>
        <v>Slovenia</v>
      </c>
      <c r="G50" s="19">
        <f>'dVM1'!P89</f>
        <v>-4.986642628642924E-2</v>
      </c>
      <c r="H50" s="20">
        <f>'dVM1'!Q89</f>
        <v>5.7452238460243624E-2</v>
      </c>
      <c r="I50" s="18">
        <f>'dVM1'!O89</f>
        <v>6</v>
      </c>
    </row>
    <row r="51" spans="1:9" x14ac:dyDescent="0.4">
      <c r="A51" s="21" t="s">
        <v>192</v>
      </c>
      <c r="B51" s="22">
        <f>AVERAGE(B21:B50)</f>
        <v>-2.5700276124499656E-3</v>
      </c>
      <c r="C51" s="23">
        <f>AVERAGE(C21:C50)</f>
        <v>0.16222272217277786</v>
      </c>
      <c r="D51" s="24">
        <f>AVERAGE(D21:D50)</f>
        <v>5.6551724137931032</v>
      </c>
      <c r="F51" s="12" t="str">
        <f>Countries!R89</f>
        <v>South Africa</v>
      </c>
      <c r="G51" s="19">
        <f>'dVM1'!P90</f>
        <v>-6.9592543218683453E-2</v>
      </c>
      <c r="H51" s="20">
        <f>'dVM1'!Q90</f>
        <v>8.1174377451933954E-2</v>
      </c>
      <c r="I51" s="18">
        <f>'dVM1'!O90</f>
        <v>6</v>
      </c>
    </row>
    <row r="52" spans="1:9" x14ac:dyDescent="0.4">
      <c r="F52" s="12" t="str">
        <f>Countries!R90</f>
        <v>Taiwan</v>
      </c>
      <c r="G52" s="19" t="s">
        <v>163</v>
      </c>
      <c r="H52" s="20" t="s">
        <v>163</v>
      </c>
      <c r="I52" s="18" t="s">
        <v>163</v>
      </c>
    </row>
    <row r="53" spans="1:9" ht="12.75" customHeight="1" x14ac:dyDescent="0.4">
      <c r="E53" s="44"/>
      <c r="F53" s="21" t="s">
        <v>192</v>
      </c>
      <c r="G53" s="22">
        <f>AVERAGE(G43:G52)</f>
        <v>-2.6895239445767473E-2</v>
      </c>
      <c r="H53" s="23">
        <f>AVERAGE(H43:H52)</f>
        <v>0.10031842288373433</v>
      </c>
      <c r="I53" s="24">
        <f>AVERAGE(I43:I52)</f>
        <v>6</v>
      </c>
    </row>
    <row r="54" spans="1:9" x14ac:dyDescent="0.4">
      <c r="E54" s="44"/>
    </row>
  </sheetData>
  <mergeCells count="10">
    <mergeCell ref="F42:I42"/>
    <mergeCell ref="A4:D4"/>
    <mergeCell ref="F4:I4"/>
    <mergeCell ref="A20:D20"/>
    <mergeCell ref="A1:A3"/>
    <mergeCell ref="B1:D1"/>
    <mergeCell ref="F1:F3"/>
    <mergeCell ref="G1:I1"/>
    <mergeCell ref="B2:D2"/>
    <mergeCell ref="G2:I2"/>
  </mergeCells>
  <phoneticPr fontId="6" type="noConversion"/>
  <printOptions horizontalCentered="1" verticalCentered="1"/>
  <pageMargins left="0" right="0" top="0.7" bottom="0" header="0.3" footer="0"/>
  <pageSetup orientation="portrait" horizontalDpi="300" verticalDpi="300" r:id="rId1"/>
  <headerFooter alignWithMargins="0">
    <oddHeader>&amp;L&amp;"Times New Roman,Bold"8b. Average and Standard Deviation of Percent Change in Velocity (using M1)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54"/>
  <sheetViews>
    <sheetView workbookViewId="0">
      <selection activeCell="A20" sqref="A20:D20"/>
    </sheetView>
  </sheetViews>
  <sheetFormatPr defaultRowHeight="13.15" x14ac:dyDescent="0.4"/>
  <sheetData>
    <row r="1" spans="1:9" x14ac:dyDescent="0.4">
      <c r="A1" s="83" t="s">
        <v>158</v>
      </c>
      <c r="B1" s="85" t="s">
        <v>462</v>
      </c>
      <c r="C1" s="86"/>
      <c r="D1" s="87"/>
      <c r="F1" s="83" t="s">
        <v>158</v>
      </c>
      <c r="G1" s="85" t="s">
        <v>462</v>
      </c>
      <c r="H1" s="86"/>
      <c r="I1" s="87"/>
    </row>
    <row r="2" spans="1:9" x14ac:dyDescent="0.4">
      <c r="A2" s="84"/>
      <c r="B2" s="88" t="s">
        <v>463</v>
      </c>
      <c r="C2" s="89"/>
      <c r="D2" s="90"/>
      <c r="F2" s="84"/>
      <c r="G2" s="88" t="s">
        <v>463</v>
      </c>
      <c r="H2" s="89"/>
      <c r="I2" s="90"/>
    </row>
    <row r="3" spans="1:9" x14ac:dyDescent="0.4">
      <c r="A3" s="84"/>
      <c r="B3" s="31" t="s">
        <v>192</v>
      </c>
      <c r="C3" s="32" t="s">
        <v>193</v>
      </c>
      <c r="D3" s="31" t="s">
        <v>194</v>
      </c>
      <c r="F3" s="84"/>
      <c r="G3" s="31" t="s">
        <v>192</v>
      </c>
      <c r="H3" s="32" t="s">
        <v>193</v>
      </c>
      <c r="I3" s="31" t="s">
        <v>194</v>
      </c>
    </row>
    <row r="4" spans="1:9" x14ac:dyDescent="0.4">
      <c r="A4" s="80" t="s">
        <v>438</v>
      </c>
      <c r="B4" s="81"/>
      <c r="C4" s="81"/>
      <c r="D4" s="82"/>
      <c r="F4" s="80" t="s">
        <v>440</v>
      </c>
      <c r="G4" s="81"/>
      <c r="H4" s="81"/>
      <c r="I4" s="82"/>
    </row>
    <row r="5" spans="1:9" x14ac:dyDescent="0.4">
      <c r="A5" s="12" t="str">
        <f>Countries!R1</f>
        <v>Angola</v>
      </c>
      <c r="B5" s="19">
        <f>dVBM!P2</f>
        <v>0.13793930837596355</v>
      </c>
      <c r="C5" s="20">
        <f>dVBM!Q2</f>
        <v>0.2155831440546839</v>
      </c>
      <c r="D5" s="18">
        <f>dVBM!O2</f>
        <v>6</v>
      </c>
      <c r="F5" s="12" t="str">
        <f>Countries!R45</f>
        <v>Albania</v>
      </c>
      <c r="G5" s="19">
        <f>dVBM!P46</f>
        <v>-5.0710513056320766E-2</v>
      </c>
      <c r="H5" s="20">
        <f>dVBM!Q46</f>
        <v>8.7794575966217286E-2</v>
      </c>
      <c r="I5" s="18">
        <f>dVBM!O46</f>
        <v>6</v>
      </c>
    </row>
    <row r="6" spans="1:9" x14ac:dyDescent="0.4">
      <c r="A6" s="12" t="str">
        <f>Countries!R2</f>
        <v>Argentina</v>
      </c>
      <c r="B6" s="19">
        <f>dVBM!P3</f>
        <v>-4.4162710526073824E-2</v>
      </c>
      <c r="C6" s="20">
        <f>dVBM!Q3</f>
        <v>0.11293137058507374</v>
      </c>
      <c r="D6" s="18">
        <f>dVBM!O3</f>
        <v>6</v>
      </c>
      <c r="F6" s="12" t="str">
        <f>Countries!R46</f>
        <v>Armenia</v>
      </c>
      <c r="G6" s="19">
        <f>dVBM!P47</f>
        <v>-8.2882800380020674E-2</v>
      </c>
      <c r="H6" s="20">
        <f>dVBM!Q47</f>
        <v>0.11073028904209611</v>
      </c>
      <c r="I6" s="18">
        <f>dVBM!O47</f>
        <v>6</v>
      </c>
    </row>
    <row r="7" spans="1:9" x14ac:dyDescent="0.4">
      <c r="A7" s="12" t="str">
        <f>Countries!R3</f>
        <v>Bolivia</v>
      </c>
      <c r="B7" s="19">
        <f>dVBM!P4</f>
        <v>-1.418240445150991E-2</v>
      </c>
      <c r="C7" s="20">
        <f>dVBM!Q4</f>
        <v>4.4438617637851612E-2</v>
      </c>
      <c r="D7" s="18">
        <f>dVBM!O4</f>
        <v>6</v>
      </c>
      <c r="F7" s="12" t="str">
        <f>Countries!R47</f>
        <v>Azerbaijan</v>
      </c>
      <c r="G7" s="19">
        <f>dVBM!P48</f>
        <v>1.4344388314418069E-2</v>
      </c>
      <c r="H7" s="20">
        <f>dVBM!Q48</f>
        <v>0.23398033656671957</v>
      </c>
      <c r="I7" s="18">
        <f>dVBM!O48</f>
        <v>6</v>
      </c>
    </row>
    <row r="8" spans="1:9" x14ac:dyDescent="0.4">
      <c r="A8" s="12" t="str">
        <f>Countries!R4</f>
        <v>Bulgaria</v>
      </c>
      <c r="B8" s="19">
        <f>dVBM!P5</f>
        <v>0.14999228118483857</v>
      </c>
      <c r="C8" s="20">
        <f>dVBM!Q5</f>
        <v>0.50928082926994866</v>
      </c>
      <c r="D8" s="18">
        <f>dVBM!O5</f>
        <v>6</v>
      </c>
      <c r="F8" s="12" t="str">
        <f>Countries!R48</f>
        <v>Belarus</v>
      </c>
      <c r="G8" s="19">
        <f>dVBM!P49</f>
        <v>6.9005656560948161E-2</v>
      </c>
      <c r="H8" s="20">
        <f>dVBM!Q49</f>
        <v>0.44278343600343645</v>
      </c>
      <c r="I8" s="18">
        <f>dVBM!O49</f>
        <v>6</v>
      </c>
    </row>
    <row r="9" spans="1:9" x14ac:dyDescent="0.4">
      <c r="A9" s="12" t="str">
        <f>Countries!R5</f>
        <v>Cambodia</v>
      </c>
      <c r="B9" s="19">
        <f>dVBM!P6</f>
        <v>-0.10997448609186945</v>
      </c>
      <c r="C9" s="20">
        <f>dVBM!Q6</f>
        <v>8.7741870672693831E-2</v>
      </c>
      <c r="D9" s="18">
        <f>dVBM!O6</f>
        <v>6</v>
      </c>
      <c r="F9" s="12" t="str">
        <f>Countries!R49</f>
        <v>Brazil</v>
      </c>
      <c r="G9" s="19" t="s">
        <v>163</v>
      </c>
      <c r="H9" s="20" t="s">
        <v>163</v>
      </c>
      <c r="I9" s="18" t="s">
        <v>163</v>
      </c>
    </row>
    <row r="10" spans="1:9" x14ac:dyDescent="0.4">
      <c r="A10" s="12" t="str">
        <f>Countries!R6</f>
        <v>Ecuador</v>
      </c>
      <c r="B10" s="19" t="s">
        <v>163</v>
      </c>
      <c r="C10" s="20" t="s">
        <v>163</v>
      </c>
      <c r="D10" s="18" t="s">
        <v>163</v>
      </c>
      <c r="F10" s="12" t="str">
        <f>Countries!R50</f>
        <v>Chile</v>
      </c>
      <c r="G10" s="19">
        <f>dVBM!P51</f>
        <v>-4.3535464508782568E-2</v>
      </c>
      <c r="H10" s="20">
        <f>dVBM!Q51</f>
        <v>5.1309892663102208E-2</v>
      </c>
      <c r="I10" s="18">
        <f>dVBM!O51</f>
        <v>6</v>
      </c>
    </row>
    <row r="11" spans="1:9" x14ac:dyDescent="0.4">
      <c r="A11" s="12" t="str">
        <f>Countries!R7</f>
        <v>Guinea Bissau</v>
      </c>
      <c r="B11" s="19" t="s">
        <v>163</v>
      </c>
      <c r="C11" s="20" t="s">
        <v>163</v>
      </c>
      <c r="D11" s="18" t="s">
        <v>163</v>
      </c>
      <c r="F11" s="12" t="str">
        <f>Countries!R51</f>
        <v>Hong Kong</v>
      </c>
      <c r="G11" s="19">
        <f>dVBM!P52</f>
        <v>-4.3506948852779559E-2</v>
      </c>
      <c r="H11" s="20">
        <f>dVBM!Q52</f>
        <v>6.7032686528986155E-2</v>
      </c>
      <c r="I11" s="18">
        <f>dVBM!O52</f>
        <v>6</v>
      </c>
    </row>
    <row r="12" spans="1:9" x14ac:dyDescent="0.4">
      <c r="A12" s="12" t="str">
        <f>Countries!R8</f>
        <v>Lao</v>
      </c>
      <c r="B12" s="19">
        <f>dVBM!P9</f>
        <v>-1.5372708904441512E-2</v>
      </c>
      <c r="C12" s="20">
        <f>dVBM!Q9</f>
        <v>0.20266791009033075</v>
      </c>
      <c r="D12" s="18">
        <f>dVBM!O9</f>
        <v>6</v>
      </c>
      <c r="F12" s="12" t="str">
        <f>Countries!R52</f>
        <v>Colombia</v>
      </c>
      <c r="G12" s="19" t="s">
        <v>163</v>
      </c>
      <c r="H12" s="20" t="s">
        <v>163</v>
      </c>
      <c r="I12" s="18" t="s">
        <v>163</v>
      </c>
    </row>
    <row r="13" spans="1:9" x14ac:dyDescent="0.4">
      <c r="A13" s="12" t="str">
        <f>Countries!R9</f>
        <v>Mozambique</v>
      </c>
      <c r="B13" s="19">
        <f>dVBM!P10</f>
        <v>-6.1402803912911606E-3</v>
      </c>
      <c r="C13" s="20">
        <f>dVBM!Q10</f>
        <v>0.18383895831661473</v>
      </c>
      <c r="D13" s="18">
        <f>dVBM!O10</f>
        <v>6</v>
      </c>
      <c r="F13" s="12" t="str">
        <f>Countries!R53</f>
        <v>Czech Republic</v>
      </c>
      <c r="G13" s="19">
        <f>dVBM!P54</f>
        <v>1.0802542123956246E-2</v>
      </c>
      <c r="H13" s="20">
        <f>dVBM!Q54</f>
        <v>6.4471930135869854E-2</v>
      </c>
      <c r="I13" s="18">
        <f>dVBM!O54</f>
        <v>6</v>
      </c>
    </row>
    <row r="14" spans="1:9" x14ac:dyDescent="0.4">
      <c r="A14" s="12" t="str">
        <f>Countries!R10</f>
        <v>Nicaragua</v>
      </c>
      <c r="B14" s="19">
        <f>dVBM!P11</f>
        <v>-9.777292771629946E-2</v>
      </c>
      <c r="C14" s="20">
        <f>dVBM!Q11</f>
        <v>0.13986385654221264</v>
      </c>
      <c r="D14" s="18">
        <f>dVBM!O11</f>
        <v>5</v>
      </c>
      <c r="F14" s="12" t="str">
        <f>Countries!R54</f>
        <v>Egypt</v>
      </c>
      <c r="G14" s="19">
        <f>dVBM!P55</f>
        <v>8.4073045688347933E-2</v>
      </c>
      <c r="H14" s="20">
        <f>dVBM!Q55</f>
        <v>0.19954097170979535</v>
      </c>
      <c r="I14" s="18">
        <f>dVBM!O55</f>
        <v>6</v>
      </c>
    </row>
    <row r="15" spans="1:9" x14ac:dyDescent="0.4">
      <c r="A15" s="12" t="str">
        <f>Countries!R11</f>
        <v>Paraguay</v>
      </c>
      <c r="B15" s="19">
        <f>dVBM!P12</f>
        <v>-2.7995137642054149E-2</v>
      </c>
      <c r="C15" s="20">
        <f>dVBM!Q12</f>
        <v>5.8672739856232434E-2</v>
      </c>
      <c r="D15" s="18">
        <f>dVBM!O12</f>
        <v>6</v>
      </c>
      <c r="F15" s="12" t="str">
        <f>Countries!R55</f>
        <v>El Salvador</v>
      </c>
      <c r="G15" s="19">
        <f>dVBM!P56</f>
        <v>-2.555882644044058E-2</v>
      </c>
      <c r="H15" s="20">
        <f>dVBM!Q56</f>
        <v>5.2429484986295183E-2</v>
      </c>
      <c r="I15" s="18">
        <f>dVBM!O56</f>
        <v>6</v>
      </c>
    </row>
    <row r="16" spans="1:9" x14ac:dyDescent="0.4">
      <c r="A16" s="12" t="str">
        <f>Countries!R12</f>
        <v>Peru</v>
      </c>
      <c r="B16" s="19">
        <f>dVBM!P13</f>
        <v>-6.8377401315844327E-2</v>
      </c>
      <c r="C16" s="20">
        <f>dVBM!Q13</f>
        <v>8.8446811562770178E-2</v>
      </c>
      <c r="D16" s="18">
        <f>dVBM!O13</f>
        <v>6</v>
      </c>
      <c r="F16" s="12" t="str">
        <f>Countries!R56</f>
        <v>Georgia</v>
      </c>
      <c r="G16" s="19">
        <f>dVBM!P57</f>
        <v>-5.4412344355296537E-2</v>
      </c>
      <c r="H16" s="20">
        <f>dVBM!Q57</f>
        <v>0.13967261484020776</v>
      </c>
      <c r="I16" s="18">
        <f>dVBM!O57</f>
        <v>6</v>
      </c>
    </row>
    <row r="17" spans="1:9" x14ac:dyDescent="0.4">
      <c r="A17" s="12" t="str">
        <f>Countries!R13</f>
        <v>São Tomé</v>
      </c>
      <c r="B17" s="19">
        <f>dVBM!P14</f>
        <v>-1.0777243453949564E-2</v>
      </c>
      <c r="C17" s="20">
        <f>dVBM!Q14</f>
        <v>0.21214211325900323</v>
      </c>
      <c r="D17" s="18">
        <f>dVBM!O14</f>
        <v>6</v>
      </c>
      <c r="F17" s="12" t="str">
        <f>Countries!R57</f>
        <v>Guatemala</v>
      </c>
      <c r="G17" s="19" t="s">
        <v>163</v>
      </c>
      <c r="H17" s="20" t="s">
        <v>163</v>
      </c>
      <c r="I17" s="18" t="s">
        <v>163</v>
      </c>
    </row>
    <row r="18" spans="1:9" x14ac:dyDescent="0.4">
      <c r="A18" s="12" t="str">
        <f>Countries!R14</f>
        <v>Uruguay</v>
      </c>
      <c r="B18" s="19">
        <f>dVBM!P15</f>
        <v>-0.10056881455071236</v>
      </c>
      <c r="C18" s="20">
        <f>dVBM!Q15</f>
        <v>7.3756296240119923E-2</v>
      </c>
      <c r="D18" s="18">
        <f>dVBM!O15</f>
        <v>6</v>
      </c>
      <c r="F18" s="12" t="str">
        <f>Countries!R58</f>
        <v>Haiti</v>
      </c>
      <c r="G18" s="19">
        <f>dVBM!P59</f>
        <v>-3.7460789097799687E-3</v>
      </c>
      <c r="H18" s="20">
        <f>dVBM!Q59</f>
        <v>8.9322628680421956E-2</v>
      </c>
      <c r="I18" s="18">
        <f>dVBM!O59</f>
        <v>6</v>
      </c>
    </row>
    <row r="19" spans="1:9" x14ac:dyDescent="0.4">
      <c r="A19" s="21" t="s">
        <v>192</v>
      </c>
      <c r="B19" s="22">
        <f>AVERAGE(B5:B18)</f>
        <v>-1.7282710456936964E-2</v>
      </c>
      <c r="C19" s="23">
        <f>AVERAGE(C5:C18)</f>
        <v>0.1607803765072946</v>
      </c>
      <c r="D19" s="24">
        <f>AVERAGE(D5:D18)</f>
        <v>5.916666666666667</v>
      </c>
      <c r="F19" s="12" t="str">
        <f>Countries!R59</f>
        <v>Hungary</v>
      </c>
      <c r="G19" s="19">
        <f>dVBM!P60</f>
        <v>2.1951679013286183E-2</v>
      </c>
      <c r="H19" s="20">
        <f>dVBM!Q60</f>
        <v>6.1903886643344223E-2</v>
      </c>
      <c r="I19" s="18">
        <f>dVBM!O60</f>
        <v>6</v>
      </c>
    </row>
    <row r="20" spans="1:9" s="3" customFormat="1" x14ac:dyDescent="0.4">
      <c r="A20" s="80" t="s">
        <v>195</v>
      </c>
      <c r="B20" s="81"/>
      <c r="C20" s="81"/>
      <c r="D20" s="82"/>
      <c r="F20" s="12" t="str">
        <f>Countries!R60</f>
        <v>Israel</v>
      </c>
      <c r="G20" s="19">
        <f>dVBM!P61</f>
        <v>-4.8855950712869162E-2</v>
      </c>
      <c r="H20" s="20">
        <f>dVBM!Q61</f>
        <v>3.4939546800309938E-2</v>
      </c>
      <c r="I20" s="18">
        <f>dVBM!O61</f>
        <v>6</v>
      </c>
    </row>
    <row r="21" spans="1:9" x14ac:dyDescent="0.4">
      <c r="A21" s="12" t="str">
        <f>Countries!R15</f>
        <v>Bahrain</v>
      </c>
      <c r="B21" s="19">
        <f>dVBM!P16</f>
        <v>-2.9583212028062387E-2</v>
      </c>
      <c r="C21" s="20">
        <f>dVBM!Q16</f>
        <v>9.2177830108595274E-2</v>
      </c>
      <c r="D21" s="18">
        <f>dVBM!O16</f>
        <v>6</v>
      </c>
      <c r="F21" s="12" t="str">
        <f>Countries!R61</f>
        <v>Kazakhstan</v>
      </c>
      <c r="G21" s="19">
        <f>dVBM!P62</f>
        <v>-9.2764424467255704E-2</v>
      </c>
      <c r="H21" s="20">
        <f>dVBM!Q62</f>
        <v>0.23564617752891101</v>
      </c>
      <c r="I21" s="18">
        <f>dVBM!O62</f>
        <v>4</v>
      </c>
    </row>
    <row r="22" spans="1:9" x14ac:dyDescent="0.4">
      <c r="A22" s="12" t="str">
        <f>Countries!R16</f>
        <v>Bosnia</v>
      </c>
      <c r="B22" s="19">
        <f>dVBM!P17</f>
        <v>-8.8510346897973671E-2</v>
      </c>
      <c r="C22" s="20">
        <f>dVBM!Q17</f>
        <v>0.10720114908973685</v>
      </c>
      <c r="D22" s="18">
        <f>dVBM!O17</f>
        <v>4</v>
      </c>
      <c r="F22" s="12" t="str">
        <f>Countries!R62</f>
        <v>Latvia</v>
      </c>
      <c r="G22" s="19">
        <f>dVBM!P63</f>
        <v>-5.4833656060991699E-2</v>
      </c>
      <c r="H22" s="20">
        <f>dVBM!Q63</f>
        <v>7.7199092294695668E-2</v>
      </c>
      <c r="I22" s="18">
        <f>dVBM!O63</f>
        <v>6</v>
      </c>
    </row>
    <row r="23" spans="1:9" x14ac:dyDescent="0.4">
      <c r="A23" s="12" t="str">
        <f>Countries!R17</f>
        <v>Congo</v>
      </c>
      <c r="B23" s="19">
        <f>dVBM!P18</f>
        <v>0.45577559717501875</v>
      </c>
      <c r="C23" s="20">
        <f>dVBM!Q18</f>
        <v>1.0944532096293411</v>
      </c>
      <c r="D23" s="18">
        <f>dVBM!O18</f>
        <v>6</v>
      </c>
      <c r="F23" s="12" t="str">
        <f>Countries!R63</f>
        <v>Lithuania</v>
      </c>
      <c r="G23" s="19">
        <f>dVBM!P64</f>
        <v>-8.9622117605682589E-3</v>
      </c>
      <c r="H23" s="20">
        <f>dVBM!Q64</f>
        <v>0.18235109233292421</v>
      </c>
      <c r="I23" s="18">
        <f>dVBM!O64</f>
        <v>6</v>
      </c>
    </row>
    <row r="24" spans="1:9" x14ac:dyDescent="0.4">
      <c r="A24" s="12" t="str">
        <f>Countries!R18</f>
        <v>Costa Rica</v>
      </c>
      <c r="B24" s="19">
        <f>dVBM!P19</f>
        <v>-5.6057433877361763E-2</v>
      </c>
      <c r="C24" s="20">
        <f>dVBM!Q19</f>
        <v>8.3110039311069306E-2</v>
      </c>
      <c r="D24" s="18">
        <f>dVBM!O19</f>
        <v>6</v>
      </c>
      <c r="F24" s="12" t="str">
        <f>Countries!R64</f>
        <v>Macedonia</v>
      </c>
      <c r="G24" s="19">
        <f>dVBM!P65</f>
        <v>-0.11202040846095702</v>
      </c>
      <c r="H24" s="20">
        <f>dVBM!Q65</f>
        <v>0.10544567950272361</v>
      </c>
      <c r="I24" s="18">
        <f>dVBM!O65</f>
        <v>6</v>
      </c>
    </row>
    <row r="25" spans="1:9" x14ac:dyDescent="0.4">
      <c r="A25" s="12" t="str">
        <f>Countries!R19</f>
        <v>Côte d'Ivoire</v>
      </c>
      <c r="B25" s="19" t="s">
        <v>163</v>
      </c>
      <c r="C25" s="20" t="s">
        <v>163</v>
      </c>
      <c r="D25" s="18" t="s">
        <v>163</v>
      </c>
      <c r="F25" s="12" t="str">
        <f>Countries!R65</f>
        <v>Malaysia</v>
      </c>
      <c r="G25" s="19">
        <f>dVBM!P66</f>
        <v>-3.647309950464634E-2</v>
      </c>
      <c r="H25" s="20">
        <f>dVBM!Q66</f>
        <v>5.2481194572066868E-2</v>
      </c>
      <c r="I25" s="18">
        <f>dVBM!O66</f>
        <v>6</v>
      </c>
    </row>
    <row r="26" spans="1:9" x14ac:dyDescent="0.4">
      <c r="A26" s="12" t="str">
        <f>Countries!R20</f>
        <v>Croatia</v>
      </c>
      <c r="B26" s="19">
        <f>dVBM!P21</f>
        <v>-0.13412822139537481</v>
      </c>
      <c r="C26" s="20">
        <f>dVBM!Q21</f>
        <v>0.1307769816173931</v>
      </c>
      <c r="D26" s="18">
        <f>dVBM!O21</f>
        <v>6</v>
      </c>
      <c r="F26" s="12" t="str">
        <f>Countries!R66</f>
        <v>Mauritius</v>
      </c>
      <c r="G26" s="19" t="s">
        <v>163</v>
      </c>
      <c r="H26" s="20" t="s">
        <v>163</v>
      </c>
      <c r="I26" s="18" t="s">
        <v>163</v>
      </c>
    </row>
    <row r="27" spans="1:9" x14ac:dyDescent="0.4">
      <c r="A27" s="12" t="str">
        <f>Countries!R21</f>
        <v>Estonia</v>
      </c>
      <c r="B27" s="19">
        <f>dVBM!P22</f>
        <v>-7.113375265630921E-2</v>
      </c>
      <c r="C27" s="20">
        <f>dVBM!Q22</f>
        <v>9.0637548967715295E-2</v>
      </c>
      <c r="D27" s="18">
        <f>dVBM!O22</f>
        <v>6</v>
      </c>
      <c r="F27" s="12" t="str">
        <f>Countries!R67</f>
        <v>Mexico</v>
      </c>
      <c r="G27" s="19">
        <f>dVBM!P68</f>
        <v>5.0748788836375715E-2</v>
      </c>
      <c r="H27" s="20">
        <f>dVBM!Q68</f>
        <v>0.12502505593324834</v>
      </c>
      <c r="I27" s="18">
        <f>dVBM!O68</f>
        <v>6</v>
      </c>
    </row>
    <row r="28" spans="1:9" x14ac:dyDescent="0.4">
      <c r="A28" s="12" t="str">
        <f>Countries!R22</f>
        <v>Ghana</v>
      </c>
      <c r="B28" s="19">
        <f>dVBM!P23</f>
        <v>3.6597784424851482E-2</v>
      </c>
      <c r="C28" s="20">
        <f>dVBM!Q23</f>
        <v>0.14364943906649785</v>
      </c>
      <c r="D28" s="18">
        <f>dVBM!O23</f>
        <v>6</v>
      </c>
      <c r="F28" s="12" t="str">
        <f>Countries!R68</f>
        <v>PNG</v>
      </c>
      <c r="G28" s="19">
        <f>dVBM!P69</f>
        <v>1.5536556218640584E-3</v>
      </c>
      <c r="H28" s="20">
        <f>dVBM!Q69</f>
        <v>6.6030974071079093E-2</v>
      </c>
      <c r="I28" s="18">
        <f>dVBM!O69</f>
        <v>6</v>
      </c>
    </row>
    <row r="29" spans="1:9" x14ac:dyDescent="0.4">
      <c r="A29" s="12" t="str">
        <f>Countries!R23</f>
        <v>Guinea</v>
      </c>
      <c r="B29" s="19">
        <f>dVBM!P24</f>
        <v>-3.6842345790252189E-2</v>
      </c>
      <c r="C29" s="20">
        <f>dVBM!Q24</f>
        <v>8.6861951058862449E-2</v>
      </c>
      <c r="D29" s="18">
        <f>dVBM!O24</f>
        <v>6</v>
      </c>
      <c r="F29" s="12" t="str">
        <f>Countries!R69</f>
        <v>Poland</v>
      </c>
      <c r="G29" s="19">
        <f>dVBM!P70</f>
        <v>-4.4984339836644495E-2</v>
      </c>
      <c r="H29" s="20">
        <f>dVBM!Q70</f>
        <v>1.9044959258114995E-2</v>
      </c>
      <c r="I29" s="18">
        <f>dVBM!O70</f>
        <v>6</v>
      </c>
    </row>
    <row r="30" spans="1:9" x14ac:dyDescent="0.4">
      <c r="A30" s="12" t="str">
        <f>Countries!R24</f>
        <v>Honduras</v>
      </c>
      <c r="B30" s="19">
        <f>dVBM!P25</f>
        <v>-9.4250456449652256E-2</v>
      </c>
      <c r="C30" s="20">
        <f>dVBM!Q25</f>
        <v>3.9825508653779457E-2</v>
      </c>
      <c r="D30" s="18">
        <f>dVBM!O25</f>
        <v>6</v>
      </c>
      <c r="F30" s="12" t="str">
        <f>Countries!R70</f>
        <v>Romania</v>
      </c>
      <c r="G30" s="19">
        <f>dVBM!P71</f>
        <v>1.3974211305617226E-2</v>
      </c>
      <c r="H30" s="20">
        <f>dVBM!Q71</f>
        <v>7.7874305599898302E-2</v>
      </c>
      <c r="I30" s="18">
        <f>dVBM!O71</f>
        <v>6</v>
      </c>
    </row>
    <row r="31" spans="1:9" x14ac:dyDescent="0.4">
      <c r="A31" s="12" t="str">
        <f>Countries!R25</f>
        <v>Indonesia</v>
      </c>
      <c r="B31" s="19">
        <f>dVBM!P26</f>
        <v>-2.4288923812755877E-2</v>
      </c>
      <c r="C31" s="20">
        <f>dVBM!Q26</f>
        <v>4.9838448601535003E-2</v>
      </c>
      <c r="D31" s="18">
        <f>dVBM!O26</f>
        <v>6</v>
      </c>
      <c r="F31" s="12" t="str">
        <f>Countries!R71</f>
        <v>Saudi Arabia</v>
      </c>
      <c r="G31" s="19">
        <f>dVBM!P72</f>
        <v>1.5542141323670428E-2</v>
      </c>
      <c r="H31" s="20">
        <f>dVBM!Q72</f>
        <v>0.11129820564695922</v>
      </c>
      <c r="I31" s="18">
        <f>dVBM!O72</f>
        <v>6</v>
      </c>
    </row>
    <row r="32" spans="1:9" x14ac:dyDescent="0.4">
      <c r="A32" s="12" t="str">
        <f>Countries!R26</f>
        <v>Jamaica</v>
      </c>
      <c r="B32" s="19">
        <f>dVBM!P27</f>
        <v>-3.970055129627667E-2</v>
      </c>
      <c r="C32" s="20">
        <f>dVBM!Q27</f>
        <v>7.4059401312214709E-2</v>
      </c>
      <c r="D32" s="18">
        <f>dVBM!O27</f>
        <v>6</v>
      </c>
      <c r="F32" s="12" t="str">
        <f>Countries!R72</f>
        <v>Slovak Republic</v>
      </c>
      <c r="G32" s="19">
        <f>dVBM!P73</f>
        <v>-1.4459137679792322E-2</v>
      </c>
      <c r="H32" s="20">
        <f>dVBM!Q73</f>
        <v>4.3149856334483053E-2</v>
      </c>
      <c r="I32" s="18">
        <f>dVBM!O73</f>
        <v>6</v>
      </c>
    </row>
    <row r="33" spans="1:9" x14ac:dyDescent="0.4">
      <c r="A33" s="12" t="str">
        <f>Countries!R27</f>
        <v>Jordan</v>
      </c>
      <c r="B33" s="19">
        <f>dVBM!P28</f>
        <v>-5.0552123006733347E-2</v>
      </c>
      <c r="C33" s="20">
        <f>dVBM!Q28</f>
        <v>3.4960049375299833E-2</v>
      </c>
      <c r="D33" s="18">
        <f>dVBM!O28</f>
        <v>3</v>
      </c>
      <c r="F33" s="12" t="str">
        <f>Countries!R73</f>
        <v>Solomon Islands</v>
      </c>
      <c r="G33" s="19" t="s">
        <v>163</v>
      </c>
      <c r="H33" s="20" t="s">
        <v>163</v>
      </c>
      <c r="I33" s="18" t="s">
        <v>163</v>
      </c>
    </row>
    <row r="34" spans="1:9" ht="12.75" customHeight="1" x14ac:dyDescent="0.4">
      <c r="A34" s="12" t="str">
        <f>Countries!R28</f>
        <v>Kyrgyz Republic</v>
      </c>
      <c r="B34" s="19">
        <f>dVBM!P29</f>
        <v>8.0818997152623681E-2</v>
      </c>
      <c r="C34" s="20">
        <f>dVBM!Q29</f>
        <v>0.12428503336834068</v>
      </c>
      <c r="D34" s="18">
        <f>dVBM!O29</f>
        <v>6</v>
      </c>
      <c r="F34" s="12" t="str">
        <f>Countries!R74</f>
        <v>St. Kitts</v>
      </c>
      <c r="G34" s="19">
        <f>dVBM!P75</f>
        <v>-2.3700067168267624E-2</v>
      </c>
      <c r="H34" s="20">
        <f>dVBM!Q75</f>
        <v>7.5522423545998016E-2</v>
      </c>
      <c r="I34" s="18">
        <f>dVBM!O75</f>
        <v>6</v>
      </c>
    </row>
    <row r="35" spans="1:9" x14ac:dyDescent="0.4">
      <c r="A35" s="12" t="str">
        <f>Countries!R29</f>
        <v>Lebanon</v>
      </c>
      <c r="B35" s="19">
        <f>dVBM!P30</f>
        <v>-8.076196819293599E-2</v>
      </c>
      <c r="C35" s="20">
        <f>dVBM!Q30</f>
        <v>2.2610213361198946E-2</v>
      </c>
      <c r="D35" s="18">
        <f>dVBM!O30</f>
        <v>6</v>
      </c>
      <c r="F35" s="12" t="str">
        <f>Countries!R75</f>
        <v>Trinidad-Tobago</v>
      </c>
      <c r="G35" s="19">
        <f>dVBM!P76</f>
        <v>-2.5308354821518973E-2</v>
      </c>
      <c r="H35" s="20">
        <f>dVBM!Q76</f>
        <v>7.0851912403736506E-2</v>
      </c>
      <c r="I35" s="18">
        <f>dVBM!O76</f>
        <v>6</v>
      </c>
    </row>
    <row r="36" spans="1:9" x14ac:dyDescent="0.4">
      <c r="A36" s="12" t="str">
        <f>Countries!R30</f>
        <v>Malawi</v>
      </c>
      <c r="B36" s="19">
        <f>dVBM!P31</f>
        <v>4.6964050621174543E-2</v>
      </c>
      <c r="C36" s="20">
        <f>dVBM!Q31</f>
        <v>0.15935721096461475</v>
      </c>
      <c r="D36" s="18">
        <f>dVBM!O31</f>
        <v>6</v>
      </c>
      <c r="F36" s="12" t="str">
        <f>Countries!R76</f>
        <v>UAE</v>
      </c>
      <c r="G36" s="19">
        <f>dVBM!P77</f>
        <v>-2.8071487827845434E-2</v>
      </c>
      <c r="H36" s="20">
        <f>dVBM!Q77</f>
        <v>9.8858872693584843E-2</v>
      </c>
      <c r="I36" s="18">
        <f>dVBM!O77</f>
        <v>6</v>
      </c>
    </row>
    <row r="37" spans="1:9" x14ac:dyDescent="0.4">
      <c r="A37" s="12" t="str">
        <f>Countries!R31</f>
        <v>Moldova</v>
      </c>
      <c r="B37" s="19">
        <f>dVBM!P32</f>
        <v>-5.1931784253248493E-2</v>
      </c>
      <c r="C37" s="20">
        <f>dVBM!Q32</f>
        <v>0.10242306973282185</v>
      </c>
      <c r="D37" s="18">
        <f>dVBM!O32</f>
        <v>6</v>
      </c>
      <c r="F37" s="12" t="str">
        <f>Countries!R77</f>
        <v>Uganda</v>
      </c>
      <c r="G37" s="19">
        <f>dVBM!P78</f>
        <v>-5.0812566754375094E-2</v>
      </c>
      <c r="H37" s="20">
        <f>dVBM!Q78</f>
        <v>4.2087338367532846E-2</v>
      </c>
      <c r="I37" s="18">
        <f>dVBM!O78</f>
        <v>6</v>
      </c>
    </row>
    <row r="38" spans="1:9" x14ac:dyDescent="0.4">
      <c r="A38" s="12" t="str">
        <f>Countries!R32</f>
        <v>Mongolia</v>
      </c>
      <c r="B38" s="19">
        <f>dVBM!P33</f>
        <v>-7.1194009015507889E-2</v>
      </c>
      <c r="C38" s="20">
        <f>dVBM!Q33</f>
        <v>6.834930962450074E-2</v>
      </c>
      <c r="D38" s="18">
        <f>dVBM!O33</f>
        <v>6</v>
      </c>
      <c r="F38" s="12" t="str">
        <f>Countries!R78</f>
        <v>Ukraine</v>
      </c>
      <c r="G38" s="19">
        <f>dVBM!P79</f>
        <v>-8.5885182200024723E-2</v>
      </c>
      <c r="H38" s="20">
        <f>dVBM!Q79</f>
        <v>9.8524096321220708E-2</v>
      </c>
      <c r="I38" s="18">
        <f>dVBM!O79</f>
        <v>6</v>
      </c>
    </row>
    <row r="39" spans="1:9" x14ac:dyDescent="0.4">
      <c r="A39" s="12" t="str">
        <f>Countries!R33</f>
        <v>Pakistan</v>
      </c>
      <c r="B39" s="19">
        <f>dVBM!P34</f>
        <v>-1.7555548303968719E-2</v>
      </c>
      <c r="C39" s="20">
        <f>dVBM!Q34</f>
        <v>4.1708253248941625E-2</v>
      </c>
      <c r="D39" s="18">
        <f>dVBM!O34</f>
        <v>6</v>
      </c>
      <c r="F39" s="12" t="str">
        <f>Countries!R79</f>
        <v>Uzbekistan</v>
      </c>
      <c r="G39" s="19">
        <f>dVBM!P80</f>
        <v>9.2691535509039705E-2</v>
      </c>
      <c r="H39" s="20">
        <f>dVBM!Q80</f>
        <v>0.14395972128945089</v>
      </c>
      <c r="I39" s="18">
        <f>dVBM!O80</f>
        <v>6</v>
      </c>
    </row>
    <row r="40" spans="1:9" x14ac:dyDescent="0.4">
      <c r="A40" s="12" t="str">
        <f>Countries!R34</f>
        <v>Philippines</v>
      </c>
      <c r="B40" s="19">
        <f>dVBM!P35</f>
        <v>-1.9010896883287758E-2</v>
      </c>
      <c r="C40" s="20">
        <f>dVBM!Q35</f>
        <v>6.2232211465933572E-2</v>
      </c>
      <c r="D40" s="18">
        <f>dVBM!O35</f>
        <v>6</v>
      </c>
      <c r="F40" s="12" t="str">
        <f>Countries!R80</f>
        <v>Venezuela, Rep. Bol.</v>
      </c>
      <c r="G40" s="19">
        <f>dVBM!P81</f>
        <v>6.7725132609081723E-2</v>
      </c>
      <c r="H40" s="20">
        <f>dVBM!Q81</f>
        <v>0.18368571776152356</v>
      </c>
      <c r="I40" s="18">
        <f>dVBM!O81</f>
        <v>6</v>
      </c>
    </row>
    <row r="41" spans="1:9" x14ac:dyDescent="0.4">
      <c r="A41" s="12" t="str">
        <f>Countries!R35</f>
        <v>Russia</v>
      </c>
      <c r="B41" s="19">
        <f>dVBM!P36</f>
        <v>-3.8529363471416535E-2</v>
      </c>
      <c r="C41" s="20">
        <f>dVBM!Q36</f>
        <v>0.11416029435419574</v>
      </c>
      <c r="D41" s="18">
        <f>dVBM!O36</f>
        <v>6</v>
      </c>
      <c r="F41" s="21" t="s">
        <v>192</v>
      </c>
      <c r="G41" s="22">
        <f>AVERAGE(G5:G40)</f>
        <v>-1.5776486672663615E-2</v>
      </c>
      <c r="H41" s="23">
        <f>AVERAGE(H5:H40)</f>
        <v>0.11112738567822428</v>
      </c>
      <c r="I41" s="24">
        <f>AVERAGE(I5:I40)</f>
        <v>5.935483870967742</v>
      </c>
    </row>
    <row r="42" spans="1:9" x14ac:dyDescent="0.4">
      <c r="A42" s="12" t="str">
        <f>Countries!R36</f>
        <v>Sierra Leone</v>
      </c>
      <c r="B42" s="19">
        <f>dVBM!P37</f>
        <v>-8.9632938029745188E-2</v>
      </c>
      <c r="C42" s="20">
        <f>dVBM!Q37</f>
        <v>0.16977026874313686</v>
      </c>
      <c r="D42" s="18">
        <f>dVBM!O37</f>
        <v>6</v>
      </c>
      <c r="F42" s="80" t="s">
        <v>441</v>
      </c>
      <c r="G42" s="81"/>
      <c r="H42" s="81"/>
      <c r="I42" s="82"/>
    </row>
    <row r="43" spans="1:9" x14ac:dyDescent="0.4">
      <c r="A43" s="12" t="str">
        <f>Countries!R37</f>
        <v>Tajikistan</v>
      </c>
      <c r="B43" s="19">
        <f>dVBM!P38</f>
        <v>0.24829092067084693</v>
      </c>
      <c r="C43" s="20">
        <f>dVBM!Q38</f>
        <v>0.4136022767595256</v>
      </c>
      <c r="D43" s="18">
        <f>dVBM!O38</f>
        <v>5</v>
      </c>
      <c r="F43" s="12" t="str">
        <f>Countries!R81</f>
        <v>China</v>
      </c>
      <c r="G43" s="19" t="s">
        <v>163</v>
      </c>
      <c r="H43" s="20" t="s">
        <v>163</v>
      </c>
      <c r="I43" s="18" t="s">
        <v>163</v>
      </c>
    </row>
    <row r="44" spans="1:9" x14ac:dyDescent="0.4">
      <c r="A44" s="12" t="str">
        <f>Countries!R38</f>
        <v>Tanzania</v>
      </c>
      <c r="B44" s="19">
        <f>dVBM!P39</f>
        <v>4.1023431750950558E-2</v>
      </c>
      <c r="C44" s="20">
        <f>dVBM!Q39</f>
        <v>7.8826860298862447E-2</v>
      </c>
      <c r="D44" s="18">
        <f>dVBM!O39</f>
        <v>6</v>
      </c>
      <c r="F44" s="12" t="str">
        <f>Countries!R82</f>
        <v>Fiji</v>
      </c>
      <c r="G44" s="19" t="s">
        <v>163</v>
      </c>
      <c r="H44" s="20" t="s">
        <v>163</v>
      </c>
      <c r="I44" s="18" t="s">
        <v>163</v>
      </c>
    </row>
    <row r="45" spans="1:9" x14ac:dyDescent="0.4">
      <c r="A45" s="12" t="str">
        <f>Countries!R39</f>
        <v>Thailand</v>
      </c>
      <c r="B45" s="19">
        <f>dVBM!P40</f>
        <v>-4.2908888109964273E-2</v>
      </c>
      <c r="C45" s="20">
        <f>dVBM!Q40</f>
        <v>6.1323425017903194E-2</v>
      </c>
      <c r="D45" s="18">
        <f>dVBM!O40</f>
        <v>6</v>
      </c>
      <c r="F45" s="12" t="str">
        <f>Countries!R83</f>
        <v>Korea</v>
      </c>
      <c r="G45" s="19" t="s">
        <v>163</v>
      </c>
      <c r="H45" s="20" t="s">
        <v>163</v>
      </c>
      <c r="I45" s="18" t="s">
        <v>163</v>
      </c>
    </row>
    <row r="46" spans="1:9" x14ac:dyDescent="0.4">
      <c r="A46" s="12" t="str">
        <f>Countries!R40</f>
        <v>Turkey</v>
      </c>
      <c r="B46" s="19">
        <f>dVBM!P41</f>
        <v>-8.8547140261927518E-2</v>
      </c>
      <c r="C46" s="20">
        <f>dVBM!Q41</f>
        <v>0.13629892099725999</v>
      </c>
      <c r="D46" s="18">
        <f>dVBM!O41</f>
        <v>6</v>
      </c>
      <c r="F46" s="12" t="str">
        <f>Countries!R84</f>
        <v>Kuwait</v>
      </c>
      <c r="G46" s="19" t="s">
        <v>163</v>
      </c>
      <c r="H46" s="20" t="s">
        <v>163</v>
      </c>
      <c r="I46" s="18" t="s">
        <v>163</v>
      </c>
    </row>
    <row r="47" spans="1:9" x14ac:dyDescent="0.4">
      <c r="A47" s="12" t="str">
        <f>Countries!R41</f>
        <v>Turkmenistan</v>
      </c>
      <c r="B47" s="19">
        <f>dVBM!P42</f>
        <v>0.13386986940906512</v>
      </c>
      <c r="C47" s="20">
        <f>dVBM!Q42</f>
        <v>0.6190041862977238</v>
      </c>
      <c r="D47" s="18">
        <f>dVBM!O42</f>
        <v>6</v>
      </c>
      <c r="F47" s="12" t="str">
        <f>Countries!R85</f>
        <v>Netherlands Antilles</v>
      </c>
      <c r="G47" s="19">
        <f>dVBM!P86</f>
        <v>-2.7851845479263476E-2</v>
      </c>
      <c r="H47" s="20">
        <f>dVBM!Q86</f>
        <v>7.5921837359268815E-2</v>
      </c>
      <c r="I47" s="18">
        <f>dVBM!O86</f>
        <v>6</v>
      </c>
    </row>
    <row r="48" spans="1:9" x14ac:dyDescent="0.4">
      <c r="A48" s="12" t="str">
        <f>Countries!R42</f>
        <v>Vietnam</v>
      </c>
      <c r="B48" s="19">
        <f>dVBM!P43</f>
        <v>-0.1501105838727391</v>
      </c>
      <c r="C48" s="20">
        <f>dVBM!Q43</f>
        <v>0.10943619834346249</v>
      </c>
      <c r="D48" s="18">
        <f>dVBM!O43</f>
        <v>6</v>
      </c>
      <c r="F48" s="12" t="str">
        <f>Countries!R86</f>
        <v>Oman</v>
      </c>
      <c r="G48" s="19" t="s">
        <v>163</v>
      </c>
      <c r="H48" s="20" t="s">
        <v>163</v>
      </c>
      <c r="I48" s="18" t="s">
        <v>163</v>
      </c>
    </row>
    <row r="49" spans="1:9" x14ac:dyDescent="0.4">
      <c r="A49" s="12" t="str">
        <f>Countries!R43</f>
        <v>Yemen</v>
      </c>
      <c r="B49" s="19">
        <f>dVBM!P44</f>
        <v>6.7488927467563839E-2</v>
      </c>
      <c r="C49" s="20">
        <f>dVBM!Q44</f>
        <v>0.16930341844915481</v>
      </c>
      <c r="D49" s="18">
        <f>dVBM!O44</f>
        <v>6</v>
      </c>
      <c r="F49" s="12" t="str">
        <f>Countries!R87</f>
        <v>Singapore</v>
      </c>
      <c r="G49" s="19" t="s">
        <v>163</v>
      </c>
      <c r="H49" s="20" t="s">
        <v>163</v>
      </c>
      <c r="I49" s="18" t="s">
        <v>163</v>
      </c>
    </row>
    <row r="50" spans="1:9" x14ac:dyDescent="0.4">
      <c r="A50" s="12" t="str">
        <f>Countries!R44</f>
        <v>Zambia</v>
      </c>
      <c r="B50" s="19">
        <f>dVBM!P45</f>
        <v>-2.7353138651090375E-2</v>
      </c>
      <c r="C50" s="20">
        <f>dVBM!Q45</f>
        <v>0.1207885908024785</v>
      </c>
      <c r="D50" s="18">
        <f>dVBM!O45</f>
        <v>6</v>
      </c>
      <c r="F50" s="12" t="str">
        <f>Countries!R88</f>
        <v>Slovenia</v>
      </c>
      <c r="G50" s="19">
        <f>dVBM!P89</f>
        <v>-6.5569215897963995E-2</v>
      </c>
      <c r="H50" s="20">
        <f>dVBM!Q89</f>
        <v>2.8313414711475565E-2</v>
      </c>
      <c r="I50" s="18">
        <f>dVBM!O89</f>
        <v>6</v>
      </c>
    </row>
    <row r="51" spans="1:9" x14ac:dyDescent="0.4">
      <c r="A51" s="21" t="s">
        <v>192</v>
      </c>
      <c r="B51" s="22">
        <f>AVERAGE(B21:B50)</f>
        <v>-6.6122085373961767E-3</v>
      </c>
      <c r="C51" s="23">
        <f>AVERAGE(C21:C50)</f>
        <v>0.15865625167662395</v>
      </c>
      <c r="D51" s="24">
        <f>AVERAGE(D21:D50)</f>
        <v>5.7931034482758621</v>
      </c>
      <c r="F51" s="12" t="str">
        <f>Countries!R89</f>
        <v>South Africa</v>
      </c>
      <c r="G51" s="19" t="s">
        <v>163</v>
      </c>
      <c r="H51" s="20" t="s">
        <v>163</v>
      </c>
      <c r="I51" s="18" t="s">
        <v>163</v>
      </c>
    </row>
    <row r="52" spans="1:9" x14ac:dyDescent="0.4">
      <c r="F52" s="12" t="str">
        <f>Countries!R90</f>
        <v>Taiwan</v>
      </c>
      <c r="G52" s="19" t="s">
        <v>163</v>
      </c>
      <c r="H52" s="20" t="s">
        <v>163</v>
      </c>
      <c r="I52" s="18" t="s">
        <v>163</v>
      </c>
    </row>
    <row r="53" spans="1:9" ht="12.75" customHeight="1" x14ac:dyDescent="0.4">
      <c r="E53" s="44"/>
      <c r="F53" s="21" t="s">
        <v>192</v>
      </c>
      <c r="G53" s="22">
        <f>AVERAGE(G43:G52)</f>
        <v>-4.6710530688613736E-2</v>
      </c>
      <c r="H53" s="23">
        <f>AVERAGE(H43:H52)</f>
        <v>5.2117626035372192E-2</v>
      </c>
      <c r="I53" s="24">
        <f>AVERAGE(I43:I52)</f>
        <v>6</v>
      </c>
    </row>
    <row r="54" spans="1:9" x14ac:dyDescent="0.4">
      <c r="E54" s="44"/>
    </row>
  </sheetData>
  <mergeCells count="10">
    <mergeCell ref="A20:D20"/>
    <mergeCell ref="A1:A3"/>
    <mergeCell ref="B1:D1"/>
    <mergeCell ref="B2:D2"/>
    <mergeCell ref="A4:D4"/>
    <mergeCell ref="F42:I42"/>
    <mergeCell ref="F1:F3"/>
    <mergeCell ref="G1:I1"/>
    <mergeCell ref="G2:I2"/>
    <mergeCell ref="F4:I4"/>
  </mergeCells>
  <phoneticPr fontId="6" type="noConversion"/>
  <printOptions horizontalCentered="1" verticalCentered="1"/>
  <pageMargins left="0" right="0" top="0.7" bottom="0" header="0.3" footer="0"/>
  <pageSetup orientation="portrait" horizontalDpi="300" verticalDpi="300" r:id="rId1"/>
  <headerFooter alignWithMargins="0">
    <oddHeader>&amp;L&amp;"Times New Roman,Bold"8c. Average and Standard Deviation of Percent Change in Velocity (using Broad Money incl. FCDs)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I54"/>
  <sheetViews>
    <sheetView workbookViewId="0">
      <selection activeCell="A20" sqref="A20:D20"/>
    </sheetView>
  </sheetViews>
  <sheetFormatPr defaultRowHeight="13.15" x14ac:dyDescent="0.4"/>
  <sheetData>
    <row r="1" spans="1:9" x14ac:dyDescent="0.4">
      <c r="A1" s="83" t="s">
        <v>158</v>
      </c>
      <c r="B1" s="85" t="s">
        <v>462</v>
      </c>
      <c r="C1" s="86"/>
      <c r="D1" s="87"/>
      <c r="F1" s="83" t="s">
        <v>158</v>
      </c>
      <c r="G1" s="85" t="s">
        <v>462</v>
      </c>
      <c r="H1" s="86"/>
      <c r="I1" s="87"/>
    </row>
    <row r="2" spans="1:9" x14ac:dyDescent="0.4">
      <c r="A2" s="84"/>
      <c r="B2" s="88" t="s">
        <v>464</v>
      </c>
      <c r="C2" s="89"/>
      <c r="D2" s="90"/>
      <c r="F2" s="84"/>
      <c r="G2" s="88" t="s">
        <v>464</v>
      </c>
      <c r="H2" s="89"/>
      <c r="I2" s="90"/>
    </row>
    <row r="3" spans="1:9" x14ac:dyDescent="0.4">
      <c r="A3" s="84"/>
      <c r="B3" s="31" t="s">
        <v>192</v>
      </c>
      <c r="C3" s="32" t="s">
        <v>193</v>
      </c>
      <c r="D3" s="31" t="s">
        <v>194</v>
      </c>
      <c r="F3" s="84"/>
      <c r="G3" s="31" t="s">
        <v>192</v>
      </c>
      <c r="H3" s="32" t="s">
        <v>193</v>
      </c>
      <c r="I3" s="31" t="s">
        <v>194</v>
      </c>
    </row>
    <row r="4" spans="1:9" x14ac:dyDescent="0.4">
      <c r="A4" s="80" t="s">
        <v>438</v>
      </c>
      <c r="B4" s="81"/>
      <c r="C4" s="81"/>
      <c r="D4" s="82"/>
      <c r="F4" s="80" t="s">
        <v>440</v>
      </c>
      <c r="G4" s="81"/>
      <c r="H4" s="81"/>
      <c r="I4" s="82"/>
    </row>
    <row r="5" spans="1:9" x14ac:dyDescent="0.4">
      <c r="A5" s="12" t="str">
        <f>Countries!R1</f>
        <v>Angola</v>
      </c>
      <c r="B5" s="19">
        <f>'dVM2'!P2</f>
        <v>0.35361903785412913</v>
      </c>
      <c r="C5" s="20">
        <f>'dVM2'!Q2</f>
        <v>0.36452038847979973</v>
      </c>
      <c r="D5" s="18">
        <f>'dVM2'!O2</f>
        <v>6</v>
      </c>
      <c r="F5" s="12" t="str">
        <f>Countries!R45</f>
        <v>Albania</v>
      </c>
      <c r="G5" s="19">
        <f>'dVM2'!P46</f>
        <v>-4.4244085844160209E-2</v>
      </c>
      <c r="H5" s="20">
        <f>'dVM2'!Q46</f>
        <v>7.3672969147129397E-2</v>
      </c>
      <c r="I5" s="18">
        <f>'dVM2'!O46</f>
        <v>6</v>
      </c>
    </row>
    <row r="6" spans="1:9" x14ac:dyDescent="0.4">
      <c r="A6" s="12" t="str">
        <f>Countries!R2</f>
        <v>Argentina</v>
      </c>
      <c r="B6" s="19">
        <f>'dVM2'!P3</f>
        <v>3.2917637459218489E-2</v>
      </c>
      <c r="C6" s="20">
        <f>'dVM2'!Q3</f>
        <v>0.1894466801630601</v>
      </c>
      <c r="D6" s="18">
        <f>'dVM2'!O3</f>
        <v>6</v>
      </c>
      <c r="F6" s="12" t="str">
        <f>Countries!R46</f>
        <v>Armenia</v>
      </c>
      <c r="G6" s="19">
        <f>'dVM2'!P47</f>
        <v>-1.468070452494139E-2</v>
      </c>
      <c r="H6" s="20">
        <f>'dVM2'!Q47</f>
        <v>0.12141753364968251</v>
      </c>
      <c r="I6" s="18">
        <f>'dVM2'!O47</f>
        <v>6</v>
      </c>
    </row>
    <row r="7" spans="1:9" x14ac:dyDescent="0.4">
      <c r="A7" s="12" t="str">
        <f>Countries!R3</f>
        <v>Bolivia</v>
      </c>
      <c r="B7" s="19">
        <f>'dVM2'!P4</f>
        <v>7.0900462602805081E-2</v>
      </c>
      <c r="C7" s="20">
        <f>'dVM2'!Q4</f>
        <v>0.21094169731527682</v>
      </c>
      <c r="D7" s="18">
        <f>'dVM2'!O4</f>
        <v>6</v>
      </c>
      <c r="F7" s="12" t="str">
        <f>Countries!R47</f>
        <v>Azerbaijan</v>
      </c>
      <c r="G7" s="19">
        <f>'dVM2'!P48</f>
        <v>0.2428611944291052</v>
      </c>
      <c r="H7" s="20">
        <f>'dVM2'!Q48</f>
        <v>0.57390360101373239</v>
      </c>
      <c r="I7" s="18">
        <f>'dVM2'!O48</f>
        <v>4</v>
      </c>
    </row>
    <row r="8" spans="1:9" x14ac:dyDescent="0.4">
      <c r="A8" s="12" t="str">
        <f>Countries!R4</f>
        <v>Bulgaria</v>
      </c>
      <c r="B8" s="19">
        <f>'dVM2'!P5</f>
        <v>0.16162508670331618</v>
      </c>
      <c r="C8" s="20">
        <f>'dVM2'!Q5</f>
        <v>0.38019483054745973</v>
      </c>
      <c r="D8" s="18">
        <f>'dVM2'!O5</f>
        <v>6</v>
      </c>
      <c r="F8" s="12" t="str">
        <f>Countries!R48</f>
        <v>Belarus</v>
      </c>
      <c r="G8" s="19">
        <f>'dVM2'!P49</f>
        <v>0.25685108649256277</v>
      </c>
      <c r="H8" s="20">
        <f>'dVM2'!Q49</f>
        <v>0.22177919552346614</v>
      </c>
      <c r="I8" s="18">
        <f>'dVM2'!O49</f>
        <v>3</v>
      </c>
    </row>
    <row r="9" spans="1:9" x14ac:dyDescent="0.4">
      <c r="A9" s="12" t="str">
        <f>Countries!R5</f>
        <v>Cambodia</v>
      </c>
      <c r="B9" s="19">
        <f>'dVM2'!P6</f>
        <v>-5.3386058058054492E-2</v>
      </c>
      <c r="C9" s="20">
        <f>'dVM2'!Q6</f>
        <v>9.5112867528143338E-2</v>
      </c>
      <c r="D9" s="18">
        <f>'dVM2'!O6</f>
        <v>6</v>
      </c>
      <c r="F9" s="12" t="str">
        <f>Countries!R49</f>
        <v>Brazil</v>
      </c>
      <c r="G9" s="19" t="s">
        <v>163</v>
      </c>
      <c r="H9" s="20" t="s">
        <v>163</v>
      </c>
      <c r="I9" s="18" t="s">
        <v>163</v>
      </c>
    </row>
    <row r="10" spans="1:9" x14ac:dyDescent="0.4">
      <c r="A10" s="12" t="str">
        <f>Countries!R6</f>
        <v>Ecuador</v>
      </c>
      <c r="B10" s="19" t="s">
        <v>163</v>
      </c>
      <c r="C10" s="20" t="s">
        <v>163</v>
      </c>
      <c r="D10" s="18" t="s">
        <v>163</v>
      </c>
      <c r="F10" s="12" t="str">
        <f>Countries!R50</f>
        <v>Chile</v>
      </c>
      <c r="G10" s="19">
        <f>'dVM2'!P51</f>
        <v>-2.9095885771809476E-2</v>
      </c>
      <c r="H10" s="20">
        <f>'dVM2'!Q51</f>
        <v>5.9756313482670263E-2</v>
      </c>
      <c r="I10" s="18">
        <f>'dVM2'!O51</f>
        <v>6</v>
      </c>
    </row>
    <row r="11" spans="1:9" x14ac:dyDescent="0.4">
      <c r="A11" s="12" t="str">
        <f>Countries!R7</f>
        <v>Guinea Bissau</v>
      </c>
      <c r="B11" s="19" t="s">
        <v>163</v>
      </c>
      <c r="C11" s="20" t="s">
        <v>163</v>
      </c>
      <c r="D11" s="18" t="s">
        <v>163</v>
      </c>
      <c r="F11" s="12" t="str">
        <f>Countries!R51</f>
        <v>Hong Kong</v>
      </c>
      <c r="G11" s="19" t="s">
        <v>163</v>
      </c>
      <c r="H11" s="20" t="s">
        <v>163</v>
      </c>
      <c r="I11" s="18" t="s">
        <v>163</v>
      </c>
    </row>
    <row r="12" spans="1:9" x14ac:dyDescent="0.4">
      <c r="A12" s="12" t="str">
        <f>Countries!R8</f>
        <v>Lao</v>
      </c>
      <c r="B12" s="19">
        <f>'dVM2'!P9</f>
        <v>0.18620760000196979</v>
      </c>
      <c r="C12" s="20">
        <f>'dVM2'!Q9</f>
        <v>0.51105002307897929</v>
      </c>
      <c r="D12" s="18">
        <f>'dVM2'!O9</f>
        <v>6</v>
      </c>
      <c r="F12" s="12" t="str">
        <f>Countries!R52</f>
        <v>Colombia</v>
      </c>
      <c r="G12" s="19" t="s">
        <v>163</v>
      </c>
      <c r="H12" s="20" t="s">
        <v>163</v>
      </c>
      <c r="I12" s="18" t="s">
        <v>163</v>
      </c>
    </row>
    <row r="13" spans="1:9" x14ac:dyDescent="0.4">
      <c r="A13" s="12" t="str">
        <f>Countries!R9</f>
        <v>Mozambique</v>
      </c>
      <c r="B13" s="19">
        <f>'dVM2'!P10</f>
        <v>-4.3867465650965984E-2</v>
      </c>
      <c r="C13" s="20">
        <f>'dVM2'!Q10</f>
        <v>8.5939340500848616E-2</v>
      </c>
      <c r="D13" s="18">
        <f>'dVM2'!O10</f>
        <v>4</v>
      </c>
      <c r="F13" s="12" t="str">
        <f>Countries!R53</f>
        <v>Czech Republic</v>
      </c>
      <c r="G13" s="19">
        <f>'dVM2'!P54</f>
        <v>2.2261386088764597E-2</v>
      </c>
      <c r="H13" s="20">
        <f>'dVM2'!Q54</f>
        <v>7.8894729892115961E-2</v>
      </c>
      <c r="I13" s="18">
        <f>'dVM2'!O54</f>
        <v>6</v>
      </c>
    </row>
    <row r="14" spans="1:9" x14ac:dyDescent="0.4">
      <c r="A14" s="12" t="str">
        <f>Countries!R10</f>
        <v>Nicaragua</v>
      </c>
      <c r="B14" s="19">
        <f>'dVM2'!P11</f>
        <v>-8.1945221178110053E-2</v>
      </c>
      <c r="C14" s="20">
        <f>'dVM2'!Q11</f>
        <v>0.13416663498165032</v>
      </c>
      <c r="D14" s="18">
        <f>'dVM2'!O11</f>
        <v>5</v>
      </c>
      <c r="F14" s="12" t="str">
        <f>Countries!R54</f>
        <v>Egypt</v>
      </c>
      <c r="G14" s="19">
        <f>'dVM2'!P55</f>
        <v>0.11500555664060709</v>
      </c>
      <c r="H14" s="20">
        <f>'dVM2'!Q55</f>
        <v>0.26474109842342169</v>
      </c>
      <c r="I14" s="18">
        <f>'dVM2'!O55</f>
        <v>6</v>
      </c>
    </row>
    <row r="15" spans="1:9" x14ac:dyDescent="0.4">
      <c r="A15" s="12" t="str">
        <f>Countries!R11</f>
        <v>Paraguay</v>
      </c>
      <c r="B15" s="19">
        <f>'dVM2'!P12</f>
        <v>3.493136604489732E-2</v>
      </c>
      <c r="C15" s="20">
        <f>'dVM2'!Q12</f>
        <v>6.9001367169463076E-2</v>
      </c>
      <c r="D15" s="18">
        <f>'dVM2'!O12</f>
        <v>6</v>
      </c>
      <c r="F15" s="12" t="str">
        <f>Countries!R55</f>
        <v>El Salvador</v>
      </c>
      <c r="G15" s="19">
        <f>'dVM2'!P56</f>
        <v>0.65255027621066175</v>
      </c>
      <c r="H15" s="20">
        <f>'dVM2'!Q56</f>
        <v>1.6709731952628746</v>
      </c>
      <c r="I15" s="18">
        <f>'dVM2'!O56</f>
        <v>6</v>
      </c>
    </row>
    <row r="16" spans="1:9" x14ac:dyDescent="0.4">
      <c r="A16" s="12" t="str">
        <f>Countries!R12</f>
        <v>Peru</v>
      </c>
      <c r="B16" s="19">
        <f>'dVM2'!P13</f>
        <v>-7.8010538013672956E-2</v>
      </c>
      <c r="C16" s="20">
        <f>'dVM2'!Q13</f>
        <v>0.11749019409697216</v>
      </c>
      <c r="D16" s="18">
        <f>'dVM2'!O13</f>
        <v>6</v>
      </c>
      <c r="F16" s="12" t="str">
        <f>Countries!R56</f>
        <v>Georgia</v>
      </c>
      <c r="G16" s="19">
        <f>'dVM2'!P57</f>
        <v>2.2954090861606009E-2</v>
      </c>
      <c r="H16" s="20">
        <f>'dVM2'!Q57</f>
        <v>0.15909913235360795</v>
      </c>
      <c r="I16" s="18">
        <f>'dVM2'!O57</f>
        <v>6</v>
      </c>
    </row>
    <row r="17" spans="1:9" x14ac:dyDescent="0.4">
      <c r="A17" s="12" t="str">
        <f>Countries!R13</f>
        <v>São Tomé</v>
      </c>
      <c r="B17" s="19">
        <f>'dVM2'!P14</f>
        <v>1.3740094477056781E-3</v>
      </c>
      <c r="C17" s="20">
        <f>'dVM2'!Q14</f>
        <v>0.22529384239594094</v>
      </c>
      <c r="D17" s="18">
        <f>'dVM2'!O14</f>
        <v>6</v>
      </c>
      <c r="F17" s="12" t="str">
        <f>Countries!R57</f>
        <v>Guatemala</v>
      </c>
      <c r="G17" s="19" t="s">
        <v>163</v>
      </c>
      <c r="H17" s="20" t="s">
        <v>163</v>
      </c>
      <c r="I17" s="18" t="s">
        <v>163</v>
      </c>
    </row>
    <row r="18" spans="1:9" x14ac:dyDescent="0.4">
      <c r="A18" s="12" t="str">
        <f>Countries!R14</f>
        <v>Uruguay</v>
      </c>
      <c r="B18" s="19">
        <f>'dVM2'!P15</f>
        <v>-4.2546895355787533E-2</v>
      </c>
      <c r="C18" s="20">
        <f>'dVM2'!Q15</f>
        <v>0.11393457205173295</v>
      </c>
      <c r="D18" s="18">
        <f>'dVM2'!O15</f>
        <v>6</v>
      </c>
      <c r="F18" s="12" t="str">
        <f>Countries!R58</f>
        <v>Haiti</v>
      </c>
      <c r="G18" s="19">
        <f>'dVM2'!P59</f>
        <v>1.0644036801754858E-2</v>
      </c>
      <c r="H18" s="20">
        <f>'dVM2'!Q59</f>
        <v>6.8871061391845706E-2</v>
      </c>
      <c r="I18" s="18">
        <f>'dVM2'!O59</f>
        <v>4</v>
      </c>
    </row>
    <row r="19" spans="1:9" x14ac:dyDescent="0.4">
      <c r="A19" s="21" t="s">
        <v>192</v>
      </c>
      <c r="B19" s="22">
        <f>AVERAGE(B5:B18)</f>
        <v>4.5151585154787559E-2</v>
      </c>
      <c r="C19" s="23">
        <f>AVERAGE(C5:C18)</f>
        <v>0.20809103652577723</v>
      </c>
      <c r="D19" s="24">
        <f>AVERAGE(D5:D18)</f>
        <v>5.75</v>
      </c>
      <c r="F19" s="12" t="str">
        <f>Countries!R59</f>
        <v>Hungary</v>
      </c>
      <c r="G19" s="19">
        <f>'dVM2'!P60</f>
        <v>1.3456917760671308E-2</v>
      </c>
      <c r="H19" s="20">
        <f>'dVM2'!Q60</f>
        <v>7.5488741495139317E-2</v>
      </c>
      <c r="I19" s="18">
        <f>'dVM2'!O60</f>
        <v>6</v>
      </c>
    </row>
    <row r="20" spans="1:9" s="3" customFormat="1" x14ac:dyDescent="0.4">
      <c r="A20" s="80" t="s">
        <v>195</v>
      </c>
      <c r="B20" s="81"/>
      <c r="C20" s="81"/>
      <c r="D20" s="82"/>
      <c r="F20" s="12" t="str">
        <f>Countries!R60</f>
        <v>Israel</v>
      </c>
      <c r="G20" s="19">
        <f>'dVM2'!P61</f>
        <v>-5.1832437219028964E-2</v>
      </c>
      <c r="H20" s="20">
        <f>'dVM2'!Q61</f>
        <v>3.3969544055074852E-2</v>
      </c>
      <c r="I20" s="18">
        <f>'dVM2'!O61</f>
        <v>6</v>
      </c>
    </row>
    <row r="21" spans="1:9" x14ac:dyDescent="0.4">
      <c r="A21" s="12" t="str">
        <f>Countries!R15</f>
        <v>Bahrain</v>
      </c>
      <c r="B21" s="19">
        <f>'dVM2'!P16</f>
        <v>-3.510609237641038E-2</v>
      </c>
      <c r="C21" s="20">
        <f>'dVM2'!Q16</f>
        <v>8.5901243373567998E-2</v>
      </c>
      <c r="D21" s="18">
        <f>'dVM2'!O16</f>
        <v>6</v>
      </c>
      <c r="F21" s="12" t="str">
        <f>Countries!R61</f>
        <v>Kazakhstan</v>
      </c>
      <c r="G21" s="19">
        <f>'dVM2'!P62</f>
        <v>-9.8918051217485065E-2</v>
      </c>
      <c r="H21" s="20">
        <f>'dVM2'!Q62</f>
        <v>0.25193800790987497</v>
      </c>
      <c r="I21" s="18">
        <f>'dVM2'!O62</f>
        <v>4</v>
      </c>
    </row>
    <row r="22" spans="1:9" x14ac:dyDescent="0.4">
      <c r="A22" s="12" t="str">
        <f>Countries!R16</f>
        <v>Bosnia</v>
      </c>
      <c r="B22" s="19">
        <f>'dVM2'!P17</f>
        <v>-0.231004353443791</v>
      </c>
      <c r="C22" s="20">
        <f>'dVM2'!Q17</f>
        <v>0.31863105341378073</v>
      </c>
      <c r="D22" s="18">
        <f>'dVM2'!O17</f>
        <v>4</v>
      </c>
      <c r="F22" s="12" t="str">
        <f>Countries!R62</f>
        <v>Latvia</v>
      </c>
      <c r="G22" s="19">
        <f>'dVM2'!P63</f>
        <v>-5.749358777799609E-2</v>
      </c>
      <c r="H22" s="20">
        <f>'dVM2'!Q63</f>
        <v>6.5040185931877478E-2</v>
      </c>
      <c r="I22" s="18">
        <f>'dVM2'!O63</f>
        <v>6</v>
      </c>
    </row>
    <row r="23" spans="1:9" x14ac:dyDescent="0.4">
      <c r="A23" s="12" t="str">
        <f>Countries!R17</f>
        <v>Congo</v>
      </c>
      <c r="B23" s="19">
        <f>'dVM2'!P18</f>
        <v>-1.6242207682680837E-2</v>
      </c>
      <c r="C23" s="20">
        <f>'dVM2'!Q18</f>
        <v>0.22724074032494326</v>
      </c>
      <c r="D23" s="18">
        <f>'dVM2'!O18</f>
        <v>5</v>
      </c>
      <c r="F23" s="12" t="str">
        <f>Countries!R63</f>
        <v>Lithuania</v>
      </c>
      <c r="G23" s="19">
        <f>'dVM2'!P64</f>
        <v>8.1358043224705884E-3</v>
      </c>
      <c r="H23" s="20">
        <f>'dVM2'!Q64</f>
        <v>0.17316504445446676</v>
      </c>
      <c r="I23" s="18">
        <f>'dVM2'!O64</f>
        <v>6</v>
      </c>
    </row>
    <row r="24" spans="1:9" x14ac:dyDescent="0.4">
      <c r="A24" s="12" t="str">
        <f>Countries!R18</f>
        <v>Costa Rica</v>
      </c>
      <c r="B24" s="19">
        <f>'dVM2'!P19</f>
        <v>-4.0701565645106401E-2</v>
      </c>
      <c r="C24" s="20">
        <f>'dVM2'!Q19</f>
        <v>0.10760730798326124</v>
      </c>
      <c r="D24" s="18">
        <f>'dVM2'!O19</f>
        <v>6</v>
      </c>
      <c r="F24" s="12" t="str">
        <f>Countries!R64</f>
        <v>Macedonia</v>
      </c>
      <c r="G24" s="19">
        <f>'dVM2'!P65</f>
        <v>4.7058973996817272E-2</v>
      </c>
      <c r="H24" s="20">
        <f>'dVM2'!Q65</f>
        <v>0.27954873396059721</v>
      </c>
      <c r="I24" s="18">
        <f>'dVM2'!O65</f>
        <v>4</v>
      </c>
    </row>
    <row r="25" spans="1:9" x14ac:dyDescent="0.4">
      <c r="A25" s="12" t="str">
        <f>Countries!R19</f>
        <v>Côte d'Ivoire</v>
      </c>
      <c r="B25" s="19" t="s">
        <v>163</v>
      </c>
      <c r="C25" s="20" t="s">
        <v>163</v>
      </c>
      <c r="D25" s="18" t="s">
        <v>163</v>
      </c>
      <c r="F25" s="12" t="str">
        <f>Countries!R65</f>
        <v>Malaysia</v>
      </c>
      <c r="G25" s="19">
        <f>'dVM2'!P66</f>
        <v>-2.2876132616562701E-2</v>
      </c>
      <c r="H25" s="20">
        <f>'dVM2'!Q66</f>
        <v>5.485664207111151E-2</v>
      </c>
      <c r="I25" s="18">
        <f>'dVM2'!O66</f>
        <v>5</v>
      </c>
    </row>
    <row r="26" spans="1:9" x14ac:dyDescent="0.4">
      <c r="A26" s="12" t="str">
        <f>Countries!R20</f>
        <v>Croatia</v>
      </c>
      <c r="B26" s="19">
        <f>'dVM2'!P21</f>
        <v>-9.237825820957267E-2</v>
      </c>
      <c r="C26" s="20">
        <f>'dVM2'!Q21</f>
        <v>0.13853686989635985</v>
      </c>
      <c r="D26" s="18">
        <f>'dVM2'!O21</f>
        <v>6</v>
      </c>
      <c r="F26" s="12" t="str">
        <f>Countries!R66</f>
        <v>Mauritius</v>
      </c>
      <c r="G26" s="19" t="s">
        <v>163</v>
      </c>
      <c r="H26" s="20" t="s">
        <v>163</v>
      </c>
      <c r="I26" s="18" t="s">
        <v>163</v>
      </c>
    </row>
    <row r="27" spans="1:9" x14ac:dyDescent="0.4">
      <c r="A27" s="12" t="str">
        <f>Countries!R21</f>
        <v>Estonia</v>
      </c>
      <c r="B27" s="19">
        <f>'dVM2'!P22</f>
        <v>-4.0098910847203149E-2</v>
      </c>
      <c r="C27" s="20">
        <f>'dVM2'!Q22</f>
        <v>9.2852128745301049E-2</v>
      </c>
      <c r="D27" s="18">
        <f>'dVM2'!O22</f>
        <v>6</v>
      </c>
      <c r="F27" s="12" t="str">
        <f>Countries!R67</f>
        <v>Mexico</v>
      </c>
      <c r="G27" s="19">
        <f>'dVM2'!P68</f>
        <v>5.5974254800769098E-2</v>
      </c>
      <c r="H27" s="20">
        <f>'dVM2'!Q68</f>
        <v>0.12493448388943632</v>
      </c>
      <c r="I27" s="18">
        <f>'dVM2'!O68</f>
        <v>6</v>
      </c>
    </row>
    <row r="28" spans="1:9" x14ac:dyDescent="0.4">
      <c r="A28" s="12" t="str">
        <f>Countries!R22</f>
        <v>Ghana</v>
      </c>
      <c r="B28" s="19">
        <f>'dVM2'!P23</f>
        <v>5.804311134721727E-2</v>
      </c>
      <c r="C28" s="20">
        <f>'dVM2'!Q23</f>
        <v>0.13105375075937353</v>
      </c>
      <c r="D28" s="18">
        <f>'dVM2'!O23</f>
        <v>6</v>
      </c>
      <c r="F28" s="12" t="str">
        <f>Countries!R68</f>
        <v>PNG</v>
      </c>
      <c r="G28" s="19">
        <f>'dVM2'!P69</f>
        <v>1.1118668929163638E-2</v>
      </c>
      <c r="H28" s="20">
        <f>'dVM2'!Q69</f>
        <v>6.8511666757333348E-2</v>
      </c>
      <c r="I28" s="18">
        <f>'dVM2'!O69</f>
        <v>6</v>
      </c>
    </row>
    <row r="29" spans="1:9" x14ac:dyDescent="0.4">
      <c r="A29" s="12" t="str">
        <f>Countries!R23</f>
        <v>Guinea</v>
      </c>
      <c r="B29" s="19">
        <f>'dVM2'!P24</f>
        <v>-2.6525135197786511E-2</v>
      </c>
      <c r="C29" s="20">
        <f>'dVM2'!Q24</f>
        <v>0.10573846916953684</v>
      </c>
      <c r="D29" s="18">
        <f>'dVM2'!O24</f>
        <v>6</v>
      </c>
      <c r="F29" s="12" t="str">
        <f>Countries!R69</f>
        <v>Poland</v>
      </c>
      <c r="G29" s="19">
        <f>'dVM2'!P70</f>
        <v>-5.2414840423174437E-2</v>
      </c>
      <c r="H29" s="20">
        <f>'dVM2'!Q70</f>
        <v>2.8090538752528645E-2</v>
      </c>
      <c r="I29" s="18">
        <f>'dVM2'!O70</f>
        <v>6</v>
      </c>
    </row>
    <row r="30" spans="1:9" x14ac:dyDescent="0.4">
      <c r="A30" s="12" t="str">
        <f>Countries!R24</f>
        <v>Honduras</v>
      </c>
      <c r="B30" s="19">
        <f>'dVM2'!P25</f>
        <v>-7.3163303888629405E-2</v>
      </c>
      <c r="C30" s="20">
        <f>'dVM2'!Q25</f>
        <v>7.6703395657799683E-2</v>
      </c>
      <c r="D30" s="18">
        <f>'dVM2'!O25</f>
        <v>6</v>
      </c>
      <c r="F30" s="12" t="str">
        <f>Countries!R70</f>
        <v>Romania</v>
      </c>
      <c r="G30" s="19">
        <f>'dVM2'!P71</f>
        <v>6.9269379249007931E-2</v>
      </c>
      <c r="H30" s="20">
        <f>'dVM2'!Q71</f>
        <v>9.7208697182932124E-2</v>
      </c>
      <c r="I30" s="18">
        <f>'dVM2'!O71</f>
        <v>6</v>
      </c>
    </row>
    <row r="31" spans="1:9" x14ac:dyDescent="0.4">
      <c r="A31" s="12" t="str">
        <f>Countries!R25</f>
        <v>Indonesia</v>
      </c>
      <c r="B31" s="19">
        <f>'dVM2'!P26</f>
        <v>-2.4229099401810714E-2</v>
      </c>
      <c r="C31" s="20">
        <f>'dVM2'!Q26</f>
        <v>5.5771228981600869E-2</v>
      </c>
      <c r="D31" s="18">
        <f>'dVM2'!O26</f>
        <v>6</v>
      </c>
      <c r="F31" s="12" t="str">
        <f>Countries!R71</f>
        <v>Saudi Arabia</v>
      </c>
      <c r="G31" s="19">
        <f>'dVM2'!P72</f>
        <v>6.4548026404719393E-3</v>
      </c>
      <c r="H31" s="20">
        <f>'dVM2'!Q72</f>
        <v>9.800007346938816E-2</v>
      </c>
      <c r="I31" s="18">
        <f>'dVM2'!O72</f>
        <v>6</v>
      </c>
    </row>
    <row r="32" spans="1:9" x14ac:dyDescent="0.4">
      <c r="A32" s="12" t="str">
        <f>Countries!R26</f>
        <v>Jamaica</v>
      </c>
      <c r="B32" s="19">
        <f>'dVM2'!P27</f>
        <v>-3.7212833104753228E-2</v>
      </c>
      <c r="C32" s="20">
        <f>'dVM2'!Q27</f>
        <v>0.13454604296450276</v>
      </c>
      <c r="D32" s="18">
        <f>'dVM2'!O27</f>
        <v>6</v>
      </c>
      <c r="F32" s="12" t="str">
        <f>Countries!R72</f>
        <v>Slovak Republic</v>
      </c>
      <c r="G32" s="19">
        <f>'dVM2'!P73</f>
        <v>-5.6415496066051602E-3</v>
      </c>
      <c r="H32" s="20">
        <f>'dVM2'!Q73</f>
        <v>5.9504907826686666E-2</v>
      </c>
      <c r="I32" s="18">
        <f>'dVM2'!O73</f>
        <v>6</v>
      </c>
    </row>
    <row r="33" spans="1:9" x14ac:dyDescent="0.4">
      <c r="A33" s="12" t="str">
        <f>Countries!R27</f>
        <v>Jordan</v>
      </c>
      <c r="B33" s="19">
        <f>'dVM2'!P28</f>
        <v>-3.2687278811392925E-2</v>
      </c>
      <c r="C33" s="20">
        <f>'dVM2'!Q28</f>
        <v>4.5226451343689127E-2</v>
      </c>
      <c r="D33" s="18">
        <f>'dVM2'!O28</f>
        <v>3</v>
      </c>
      <c r="F33" s="12" t="str">
        <f>Countries!R73</f>
        <v>Solomon Islands</v>
      </c>
      <c r="G33" s="19" t="s">
        <v>163</v>
      </c>
      <c r="H33" s="20" t="s">
        <v>163</v>
      </c>
      <c r="I33" s="18" t="s">
        <v>163</v>
      </c>
    </row>
    <row r="34" spans="1:9" ht="12.75" customHeight="1" x14ac:dyDescent="0.4">
      <c r="A34" s="12" t="str">
        <f>Countries!R28</f>
        <v>Kyrgyz Republic</v>
      </c>
      <c r="B34" s="19">
        <f>'dVM2'!P29</f>
        <v>0.1157927083490763</v>
      </c>
      <c r="C34" s="20">
        <f>'dVM2'!Q29</f>
        <v>0.10374687385669956</v>
      </c>
      <c r="D34" s="18">
        <f>'dVM2'!O29</f>
        <v>6</v>
      </c>
      <c r="F34" s="12" t="str">
        <f>Countries!R74</f>
        <v>St. Kitts</v>
      </c>
      <c r="G34" s="19">
        <f>'dVM2'!P75</f>
        <v>-5.9527125946490468E-3</v>
      </c>
      <c r="H34" s="20">
        <f>'dVM2'!Q75</f>
        <v>2.9855992864654471E-2</v>
      </c>
      <c r="I34" s="18">
        <f>'dVM2'!O75</f>
        <v>6</v>
      </c>
    </row>
    <row r="35" spans="1:9" x14ac:dyDescent="0.4">
      <c r="A35" s="12" t="str">
        <f>Countries!R29</f>
        <v>Lebanon</v>
      </c>
      <c r="B35" s="19">
        <f>'dVM2'!P30</f>
        <v>-3.1223760268968195E-2</v>
      </c>
      <c r="C35" s="20">
        <f>'dVM2'!Q30</f>
        <v>0.14726523559944463</v>
      </c>
      <c r="D35" s="18">
        <f>'dVM2'!O30</f>
        <v>6</v>
      </c>
      <c r="F35" s="12" t="str">
        <f>Countries!R75</f>
        <v>Trinidad-Tobago</v>
      </c>
      <c r="G35" s="19">
        <f>'dVM2'!P76</f>
        <v>-4.4402491623661807E-3</v>
      </c>
      <c r="H35" s="20">
        <f>'dVM2'!Q76</f>
        <v>6.7873440286692052E-2</v>
      </c>
      <c r="I35" s="18">
        <f>'dVM2'!O76</f>
        <v>5</v>
      </c>
    </row>
    <row r="36" spans="1:9" x14ac:dyDescent="0.4">
      <c r="A36" s="12" t="str">
        <f>Countries!R30</f>
        <v>Malawi</v>
      </c>
      <c r="B36" s="19">
        <f>'dVM2'!P31</f>
        <v>5.2952558114853353E-2</v>
      </c>
      <c r="C36" s="20">
        <f>'dVM2'!Q31</f>
        <v>0.11274133873154341</v>
      </c>
      <c r="D36" s="18">
        <f>'dVM2'!O31</f>
        <v>6</v>
      </c>
      <c r="F36" s="12" t="str">
        <f>Countries!R76</f>
        <v>UAE</v>
      </c>
      <c r="G36" s="19">
        <f>'dVM2'!P77</f>
        <v>-1.8975605888562706E-2</v>
      </c>
      <c r="H36" s="20">
        <f>'dVM2'!Q77</f>
        <v>9.9615053069879833E-2</v>
      </c>
      <c r="I36" s="18">
        <f>'dVM2'!O77</f>
        <v>6</v>
      </c>
    </row>
    <row r="37" spans="1:9" x14ac:dyDescent="0.4">
      <c r="A37" s="12" t="str">
        <f>Countries!R31</f>
        <v>Moldova</v>
      </c>
      <c r="B37" s="19">
        <f>'dVM2'!P32</f>
        <v>-1.2404728142613911E-2</v>
      </c>
      <c r="C37" s="20">
        <f>'dVM2'!Q32</f>
        <v>0.17080335474772107</v>
      </c>
      <c r="D37" s="18">
        <f>'dVM2'!O32</f>
        <v>6</v>
      </c>
      <c r="F37" s="12" t="str">
        <f>Countries!R77</f>
        <v>Uganda</v>
      </c>
      <c r="G37" s="19">
        <f>'dVM2'!P78</f>
        <v>-3.5841645906435397E-2</v>
      </c>
      <c r="H37" s="20">
        <f>'dVM2'!Q78</f>
        <v>3.7481014598511483E-2</v>
      </c>
      <c r="I37" s="18">
        <f>'dVM2'!O78</f>
        <v>6</v>
      </c>
    </row>
    <row r="38" spans="1:9" x14ac:dyDescent="0.4">
      <c r="A38" s="12" t="str">
        <f>Countries!R32</f>
        <v>Mongolia</v>
      </c>
      <c r="B38" s="19">
        <f>'dVM2'!P33</f>
        <v>-7.5367975422462596E-2</v>
      </c>
      <c r="C38" s="20">
        <f>'dVM2'!Q33</f>
        <v>4.6092949461442656E-2</v>
      </c>
      <c r="D38" s="18">
        <f>'dVM2'!O33</f>
        <v>6</v>
      </c>
      <c r="F38" s="12" t="str">
        <f>Countries!R78</f>
        <v>Ukraine</v>
      </c>
      <c r="G38" s="19">
        <f>'dVM2'!P79</f>
        <v>-9.4350156546601852E-2</v>
      </c>
      <c r="H38" s="20">
        <f>'dVM2'!Q79</f>
        <v>9.294924257090699E-2</v>
      </c>
      <c r="I38" s="18">
        <f>'dVM2'!O79</f>
        <v>6</v>
      </c>
    </row>
    <row r="39" spans="1:9" x14ac:dyDescent="0.4">
      <c r="A39" s="12" t="str">
        <f>Countries!R33</f>
        <v>Pakistan</v>
      </c>
      <c r="B39" s="19">
        <f>'dVM2'!P34</f>
        <v>-8.2536501746572496E-2</v>
      </c>
      <c r="C39" s="20">
        <f>'dVM2'!Q34</f>
        <v>5.4000390898120303E-2</v>
      </c>
      <c r="D39" s="18">
        <f>'dVM2'!O34</f>
        <v>4</v>
      </c>
      <c r="F39" s="12" t="str">
        <f>Countries!R79</f>
        <v>Uzbekistan</v>
      </c>
      <c r="G39" s="19" t="s">
        <v>163</v>
      </c>
      <c r="H39" s="20" t="s">
        <v>163</v>
      </c>
      <c r="I39" s="18" t="s">
        <v>163</v>
      </c>
    </row>
    <row r="40" spans="1:9" x14ac:dyDescent="0.4">
      <c r="A40" s="12" t="str">
        <f>Countries!R34</f>
        <v>Philippines</v>
      </c>
      <c r="B40" s="19">
        <f>'dVM2'!P35</f>
        <v>-5.5295224103375229E-3</v>
      </c>
      <c r="C40" s="20">
        <f>'dVM2'!Q35</f>
        <v>5.0228981591021245E-2</v>
      </c>
      <c r="D40" s="18">
        <f>'dVM2'!O35</f>
        <v>6</v>
      </c>
      <c r="F40" s="12" t="str">
        <f>Countries!R80</f>
        <v>Venezuela, Rep. Bol.</v>
      </c>
      <c r="G40" s="19">
        <f>'dVM2'!P81</f>
        <v>-3.1187971931537855E-3</v>
      </c>
      <c r="H40" s="20">
        <f>'dVM2'!Q81</f>
        <v>6.3241957530102311E-2</v>
      </c>
      <c r="I40" s="18">
        <f>'dVM2'!O81</f>
        <v>5</v>
      </c>
    </row>
    <row r="41" spans="1:9" x14ac:dyDescent="0.4">
      <c r="A41" s="12" t="str">
        <f>Countries!R35</f>
        <v>Russia</v>
      </c>
      <c r="B41" s="19">
        <f>'dVM2'!P36</f>
        <v>-3.1489021879827467E-2</v>
      </c>
      <c r="C41" s="20">
        <f>'dVM2'!Q36</f>
        <v>9.1482055815418351E-2</v>
      </c>
      <c r="D41" s="18">
        <f>'dVM2'!O36</f>
        <v>6</v>
      </c>
      <c r="F41" s="21" t="s">
        <v>192</v>
      </c>
      <c r="G41" s="22">
        <f>AVERAGE(G5:G40)</f>
        <v>3.4300689204513866E-2</v>
      </c>
      <c r="H41" s="23">
        <f>AVERAGE(H5:H40)</f>
        <v>0.1756683723730256</v>
      </c>
      <c r="I41" s="24">
        <f>AVERAGE(I5:I40)</f>
        <v>5.5172413793103452</v>
      </c>
    </row>
    <row r="42" spans="1:9" x14ac:dyDescent="0.4">
      <c r="A42" s="12" t="str">
        <f>Countries!R36</f>
        <v>Sierra Leone</v>
      </c>
      <c r="B42" s="19">
        <f>'dVM2'!P37</f>
        <v>-0.10480536724068568</v>
      </c>
      <c r="C42" s="20">
        <f>'dVM2'!Q37</f>
        <v>0.22154167855509332</v>
      </c>
      <c r="D42" s="18">
        <f>'dVM2'!O37</f>
        <v>5</v>
      </c>
      <c r="F42" s="80" t="s">
        <v>441</v>
      </c>
      <c r="G42" s="81"/>
      <c r="H42" s="81"/>
      <c r="I42" s="82"/>
    </row>
    <row r="43" spans="1:9" x14ac:dyDescent="0.4">
      <c r="A43" s="12" t="str">
        <f>Countries!R37</f>
        <v>Tajikistan</v>
      </c>
      <c r="B43" s="19">
        <f>'dVM2'!P38</f>
        <v>0.37517165507480282</v>
      </c>
      <c r="C43" s="20">
        <f>'dVM2'!Q38</f>
        <v>0.67256615620140159</v>
      </c>
      <c r="D43" s="18">
        <f>'dVM2'!O38</f>
        <v>5</v>
      </c>
      <c r="F43" s="12" t="str">
        <f>Countries!R81</f>
        <v>China</v>
      </c>
      <c r="G43" s="19" t="s">
        <v>163</v>
      </c>
      <c r="H43" s="20" t="s">
        <v>163</v>
      </c>
      <c r="I43" s="18" t="s">
        <v>163</v>
      </c>
    </row>
    <row r="44" spans="1:9" x14ac:dyDescent="0.4">
      <c r="A44" s="12" t="str">
        <f>Countries!R38</f>
        <v>Tanzania</v>
      </c>
      <c r="B44" s="19">
        <f>'dVM2'!P39</f>
        <v>5.2688886714614684E-2</v>
      </c>
      <c r="C44" s="20">
        <f>'dVM2'!Q39</f>
        <v>6.0528914362560422E-2</v>
      </c>
      <c r="D44" s="18">
        <f>'dVM2'!O39</f>
        <v>6</v>
      </c>
      <c r="F44" s="12" t="str">
        <f>Countries!R82</f>
        <v>Fiji</v>
      </c>
      <c r="G44" s="19" t="s">
        <v>163</v>
      </c>
      <c r="H44" s="20" t="s">
        <v>163</v>
      </c>
      <c r="I44" s="18" t="s">
        <v>163</v>
      </c>
    </row>
    <row r="45" spans="1:9" x14ac:dyDescent="0.4">
      <c r="A45" s="12" t="str">
        <f>Countries!R39</f>
        <v>Thailand</v>
      </c>
      <c r="B45" s="19">
        <f>'dVM2'!P40</f>
        <v>-4.2058227217351751E-2</v>
      </c>
      <c r="C45" s="20">
        <f>'dVM2'!Q40</f>
        <v>5.998967757328072E-2</v>
      </c>
      <c r="D45" s="18">
        <f>'dVM2'!O40</f>
        <v>6</v>
      </c>
      <c r="F45" s="12" t="str">
        <f>Countries!R83</f>
        <v>Korea</v>
      </c>
      <c r="G45" s="19" t="s">
        <v>163</v>
      </c>
      <c r="H45" s="20" t="s">
        <v>163</v>
      </c>
      <c r="I45" s="18" t="s">
        <v>163</v>
      </c>
    </row>
    <row r="46" spans="1:9" x14ac:dyDescent="0.4">
      <c r="A46" s="12" t="str">
        <f>Countries!R40</f>
        <v>Turkey</v>
      </c>
      <c r="B46" s="19">
        <f>'dVM2'!P41</f>
        <v>-6.1359034007342488E-2</v>
      </c>
      <c r="C46" s="20">
        <f>'dVM2'!Q41</f>
        <v>0.11190875249823892</v>
      </c>
      <c r="D46" s="18">
        <f>'dVM2'!O41</f>
        <v>6</v>
      </c>
      <c r="F46" s="12" t="str">
        <f>Countries!R84</f>
        <v>Kuwait</v>
      </c>
      <c r="G46" s="19" t="s">
        <v>163</v>
      </c>
      <c r="H46" s="20" t="s">
        <v>163</v>
      </c>
      <c r="I46" s="18" t="s">
        <v>163</v>
      </c>
    </row>
    <row r="47" spans="1:9" x14ac:dyDescent="0.4">
      <c r="A47" s="12" t="str">
        <f>Countries!R41</f>
        <v>Turkmenistan</v>
      </c>
      <c r="B47" s="19">
        <f>'dVM2'!P42</f>
        <v>0.28437166166737715</v>
      </c>
      <c r="C47" s="20">
        <f>'dVM2'!Q42</f>
        <v>0.98671909256178236</v>
      </c>
      <c r="D47" s="18">
        <f>'dVM2'!O42</f>
        <v>6</v>
      </c>
      <c r="F47" s="12" t="str">
        <f>Countries!R85</f>
        <v>Netherlands Antilles</v>
      </c>
      <c r="G47" s="19">
        <f>'dVM2'!P86</f>
        <v>-3.0873314944152117E-2</v>
      </c>
      <c r="H47" s="20">
        <f>'dVM2'!Q86</f>
        <v>6.5478298038614394E-2</v>
      </c>
      <c r="I47" s="18">
        <f>'dVM2'!O86</f>
        <v>6</v>
      </c>
    </row>
    <row r="48" spans="1:9" x14ac:dyDescent="0.4">
      <c r="A48" s="12" t="str">
        <f>Countries!R42</f>
        <v>Vietnam</v>
      </c>
      <c r="B48" s="19">
        <f>'dVM2'!P43</f>
        <v>-0.12842904511642494</v>
      </c>
      <c r="C48" s="20">
        <f>'dVM2'!Q43</f>
        <v>0.10911378681307485</v>
      </c>
      <c r="D48" s="18">
        <f>'dVM2'!O43</f>
        <v>6</v>
      </c>
      <c r="F48" s="12" t="str">
        <f>Countries!R86</f>
        <v>Oman</v>
      </c>
      <c r="G48" s="19" t="s">
        <v>163</v>
      </c>
      <c r="H48" s="20" t="s">
        <v>163</v>
      </c>
      <c r="I48" s="18" t="s">
        <v>163</v>
      </c>
    </row>
    <row r="49" spans="1:9" x14ac:dyDescent="0.4">
      <c r="A49" s="12" t="str">
        <f>Countries!R43</f>
        <v>Yemen</v>
      </c>
      <c r="B49" s="19">
        <f>'dVM2'!P44</f>
        <v>9.9663797902533657E-2</v>
      </c>
      <c r="C49" s="20">
        <f>'dVM2'!Q44</f>
        <v>0.15746580907536675</v>
      </c>
      <c r="D49" s="18">
        <f>'dVM2'!O44</f>
        <v>6</v>
      </c>
      <c r="F49" s="12" t="str">
        <f>Countries!R87</f>
        <v>Singapore</v>
      </c>
      <c r="G49" s="19" t="s">
        <v>163</v>
      </c>
      <c r="H49" s="20" t="s">
        <v>163</v>
      </c>
      <c r="I49" s="18" t="s">
        <v>163</v>
      </c>
    </row>
    <row r="50" spans="1:9" x14ac:dyDescent="0.4">
      <c r="A50" s="12" t="str">
        <f>Countries!R44</f>
        <v>Zambia</v>
      </c>
      <c r="B50" s="19">
        <f>'dVM2'!P45</f>
        <v>1.4650460397544982E-2</v>
      </c>
      <c r="C50" s="20">
        <f>'dVM2'!Q45</f>
        <v>5.4740910419459124E-2</v>
      </c>
      <c r="D50" s="18">
        <f>'dVM2'!O45</f>
        <v>6</v>
      </c>
      <c r="F50" s="12" t="str">
        <f>Countries!R88</f>
        <v>Slovenia</v>
      </c>
      <c r="G50" s="19">
        <f>'dVM2'!P89</f>
        <v>-6.9655925113852823E-2</v>
      </c>
      <c r="H50" s="20">
        <f>'dVM2'!Q89</f>
        <v>7.3223388818910717E-2</v>
      </c>
      <c r="I50" s="18">
        <f>'dVM2'!O89</f>
        <v>6</v>
      </c>
    </row>
    <row r="51" spans="1:9" x14ac:dyDescent="0.4">
      <c r="A51" s="21" t="s">
        <v>192</v>
      </c>
      <c r="B51" s="22">
        <f>AVERAGE(B21:B50)</f>
        <v>-5.904047672196688E-3</v>
      </c>
      <c r="C51" s="23">
        <f>AVERAGE(C21:C50)</f>
        <v>0.16312912556466849</v>
      </c>
      <c r="D51" s="24">
        <f>AVERAGE(D21:D50)</f>
        <v>5.6551724137931032</v>
      </c>
      <c r="F51" s="12" t="str">
        <f>Countries!R89</f>
        <v>South Africa</v>
      </c>
      <c r="G51" s="19" t="s">
        <v>163</v>
      </c>
      <c r="H51" s="20" t="s">
        <v>163</v>
      </c>
      <c r="I51" s="18" t="s">
        <v>163</v>
      </c>
    </row>
    <row r="52" spans="1:9" x14ac:dyDescent="0.4">
      <c r="F52" s="12" t="str">
        <f>Countries!R90</f>
        <v>Taiwan</v>
      </c>
      <c r="G52" s="19" t="s">
        <v>163</v>
      </c>
      <c r="H52" s="20" t="s">
        <v>163</v>
      </c>
      <c r="I52" s="18" t="s">
        <v>163</v>
      </c>
    </row>
    <row r="53" spans="1:9" ht="12.75" customHeight="1" x14ac:dyDescent="0.4">
      <c r="E53" s="44"/>
      <c r="F53" s="21" t="s">
        <v>192</v>
      </c>
      <c r="G53" s="22">
        <f>AVERAGE(G43:G52)</f>
        <v>-5.026462002900247E-2</v>
      </c>
      <c r="H53" s="23">
        <f>AVERAGE(H43:H52)</f>
        <v>6.9350843428762549E-2</v>
      </c>
      <c r="I53" s="24">
        <f>AVERAGE(I43:I52)</f>
        <v>6</v>
      </c>
    </row>
    <row r="54" spans="1:9" x14ac:dyDescent="0.4">
      <c r="E54" s="44"/>
    </row>
  </sheetData>
  <mergeCells count="10">
    <mergeCell ref="A20:D20"/>
    <mergeCell ref="F42:I42"/>
    <mergeCell ref="F1:F3"/>
    <mergeCell ref="G1:I1"/>
    <mergeCell ref="G2:I2"/>
    <mergeCell ref="F4:I4"/>
    <mergeCell ref="A4:D4"/>
    <mergeCell ref="A1:A3"/>
    <mergeCell ref="B1:D1"/>
    <mergeCell ref="B2:D2"/>
  </mergeCells>
  <phoneticPr fontId="6" type="noConversion"/>
  <printOptions horizontalCentered="1" verticalCentered="1"/>
  <pageMargins left="0" right="0" top="0.7" bottom="0" header="0.3" footer="0"/>
  <pageSetup orientation="portrait" horizontalDpi="300" verticalDpi="300" r:id="rId1"/>
  <headerFooter alignWithMargins="0">
    <oddHeader>&amp;L&amp;"Times New Roman,Bold"8d. Average and Standard Deviation of Percent Change in Velocity (using Broad Money w/o FCDs)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132"/>
  <sheetViews>
    <sheetView topLeftCell="C46" workbookViewId="0">
      <selection activeCell="R51" sqref="R51"/>
    </sheetView>
  </sheetViews>
  <sheetFormatPr defaultRowHeight="13.15" x14ac:dyDescent="0.4"/>
  <sheetData>
    <row r="1" spans="1:19" x14ac:dyDescent="0.4">
      <c r="A1" s="1">
        <v>914</v>
      </c>
      <c r="B1" s="2" t="s">
        <v>0</v>
      </c>
      <c r="C1">
        <v>1</v>
      </c>
      <c r="E1" t="s">
        <v>130</v>
      </c>
      <c r="F1" t="s">
        <v>132</v>
      </c>
      <c r="G1" t="s">
        <v>146</v>
      </c>
      <c r="K1" s="3" t="s">
        <v>379</v>
      </c>
      <c r="L1">
        <f>LOOKUP(M1,$B$1:$B$132,$A$1:$A$132)</f>
        <v>248</v>
      </c>
      <c r="M1" s="48" t="s">
        <v>31</v>
      </c>
      <c r="N1" t="s">
        <v>377</v>
      </c>
      <c r="O1" t="s">
        <v>152</v>
      </c>
      <c r="P1" s="3" t="s">
        <v>379</v>
      </c>
      <c r="Q1">
        <f t="shared" ref="Q1:Q6" si="0">LOOKUP(R1,$B$1:$B$132,$A$1:$A$132)</f>
        <v>614</v>
      </c>
      <c r="R1" s="48" t="s">
        <v>1</v>
      </c>
      <c r="S1" t="s">
        <v>377</v>
      </c>
    </row>
    <row r="2" spans="1:19" x14ac:dyDescent="0.4">
      <c r="A2" s="1">
        <v>614</v>
      </c>
      <c r="B2" s="2" t="s">
        <v>1</v>
      </c>
      <c r="C2">
        <f t="shared" ref="C2:C33" si="1">C1+1</f>
        <v>2</v>
      </c>
      <c r="F2" t="s">
        <v>133</v>
      </c>
      <c r="G2" t="s">
        <v>147</v>
      </c>
      <c r="H2" t="s">
        <v>303</v>
      </c>
      <c r="L2">
        <f t="shared" ref="L2:L65" si="2">LOOKUP(M2,$B$1:$B$132,$A$1:$A$132)</f>
        <v>218</v>
      </c>
      <c r="M2" s="49" t="s">
        <v>12</v>
      </c>
      <c r="N2" t="s">
        <v>377</v>
      </c>
      <c r="Q2">
        <f t="shared" si="0"/>
        <v>213</v>
      </c>
      <c r="R2" s="49" t="s">
        <v>2</v>
      </c>
      <c r="S2" t="s">
        <v>377</v>
      </c>
    </row>
    <row r="3" spans="1:19" x14ac:dyDescent="0.4">
      <c r="A3" s="1">
        <v>213</v>
      </c>
      <c r="B3" s="2" t="s">
        <v>2</v>
      </c>
      <c r="C3">
        <f t="shared" si="1"/>
        <v>3</v>
      </c>
      <c r="F3" t="s">
        <v>134</v>
      </c>
      <c r="G3" t="s">
        <v>147</v>
      </c>
      <c r="H3" t="s">
        <v>316</v>
      </c>
      <c r="L3">
        <f t="shared" si="2"/>
        <v>298</v>
      </c>
      <c r="M3" s="49" t="s">
        <v>121</v>
      </c>
      <c r="N3" t="s">
        <v>377</v>
      </c>
      <c r="Q3">
        <f t="shared" si="0"/>
        <v>218</v>
      </c>
      <c r="R3" s="49" t="s">
        <v>12</v>
      </c>
      <c r="S3" t="s">
        <v>377</v>
      </c>
    </row>
    <row r="4" spans="1:19" x14ac:dyDescent="0.4">
      <c r="A4" s="1">
        <v>911</v>
      </c>
      <c r="B4" s="2" t="s">
        <v>3</v>
      </c>
      <c r="C4">
        <f t="shared" si="1"/>
        <v>4</v>
      </c>
      <c r="E4" t="s">
        <v>131</v>
      </c>
      <c r="F4" t="s">
        <v>135</v>
      </c>
      <c r="G4" t="s">
        <v>148</v>
      </c>
      <c r="H4" t="s">
        <v>313</v>
      </c>
      <c r="L4">
        <f t="shared" si="2"/>
        <v>213</v>
      </c>
      <c r="M4" s="49" t="s">
        <v>2</v>
      </c>
      <c r="N4" t="s">
        <v>377</v>
      </c>
      <c r="Q4">
        <f t="shared" si="0"/>
        <v>918</v>
      </c>
      <c r="R4" s="49" t="s">
        <v>15</v>
      </c>
      <c r="S4" t="s">
        <v>377</v>
      </c>
    </row>
    <row r="5" spans="1:19" x14ac:dyDescent="0.4">
      <c r="A5" s="1">
        <v>193</v>
      </c>
      <c r="B5" s="2" t="s">
        <v>4</v>
      </c>
      <c r="C5">
        <f t="shared" si="1"/>
        <v>5</v>
      </c>
      <c r="E5" t="s">
        <v>131</v>
      </c>
      <c r="F5" t="s">
        <v>136</v>
      </c>
      <c r="G5" t="s">
        <v>148</v>
      </c>
      <c r="H5" t="s">
        <v>136</v>
      </c>
      <c r="L5">
        <f t="shared" si="2"/>
        <v>918</v>
      </c>
      <c r="M5" s="49" t="s">
        <v>15</v>
      </c>
      <c r="N5" t="s">
        <v>377</v>
      </c>
      <c r="Q5">
        <f t="shared" si="0"/>
        <v>522</v>
      </c>
      <c r="R5" s="49" t="s">
        <v>16</v>
      </c>
      <c r="S5" t="s">
        <v>377</v>
      </c>
    </row>
    <row r="6" spans="1:19" x14ac:dyDescent="0.4">
      <c r="A6" s="1">
        <v>122</v>
      </c>
      <c r="B6" s="1" t="s">
        <v>5</v>
      </c>
      <c r="C6">
        <f t="shared" si="1"/>
        <v>6</v>
      </c>
      <c r="E6" t="s">
        <v>130</v>
      </c>
      <c r="F6" t="s">
        <v>137</v>
      </c>
      <c r="G6" t="s">
        <v>146</v>
      </c>
      <c r="H6" t="s">
        <v>320</v>
      </c>
      <c r="L6">
        <f t="shared" si="2"/>
        <v>544</v>
      </c>
      <c r="M6" s="49" t="s">
        <v>63</v>
      </c>
      <c r="N6" t="s">
        <v>377</v>
      </c>
      <c r="Q6">
        <f t="shared" si="0"/>
        <v>248</v>
      </c>
      <c r="R6" s="49" t="s">
        <v>31</v>
      </c>
      <c r="S6" t="s">
        <v>377</v>
      </c>
    </row>
    <row r="7" spans="1:19" x14ac:dyDescent="0.4">
      <c r="A7" s="1">
        <v>912</v>
      </c>
      <c r="B7" s="2" t="s">
        <v>6</v>
      </c>
      <c r="C7">
        <f t="shared" si="1"/>
        <v>7</v>
      </c>
      <c r="F7" t="s">
        <v>138</v>
      </c>
      <c r="G7" t="s">
        <v>149</v>
      </c>
      <c r="L7">
        <f t="shared" si="2"/>
        <v>278</v>
      </c>
      <c r="M7" s="49" t="s">
        <v>80</v>
      </c>
      <c r="N7" t="s">
        <v>377</v>
      </c>
      <c r="Q7">
        <v>654</v>
      </c>
      <c r="R7" s="49" t="s">
        <v>382</v>
      </c>
      <c r="S7" t="s">
        <v>377</v>
      </c>
    </row>
    <row r="8" spans="1:19" x14ac:dyDescent="0.4">
      <c r="A8" s="1">
        <v>419</v>
      </c>
      <c r="B8" s="2" t="s">
        <v>7</v>
      </c>
      <c r="C8">
        <f t="shared" si="1"/>
        <v>8</v>
      </c>
      <c r="E8" t="s">
        <v>130</v>
      </c>
      <c r="F8" t="s">
        <v>139</v>
      </c>
      <c r="G8" t="s">
        <v>146</v>
      </c>
      <c r="L8">
        <f t="shared" si="2"/>
        <v>293</v>
      </c>
      <c r="M8" s="49" t="s">
        <v>87</v>
      </c>
      <c r="N8" t="s">
        <v>377</v>
      </c>
      <c r="Q8">
        <f t="shared" ref="Q8:Q43" si="3">LOOKUP(R8,$B$1:$B$132,$A$1:$A$132)</f>
        <v>544</v>
      </c>
      <c r="R8" s="49" t="s">
        <v>63</v>
      </c>
      <c r="S8" t="s">
        <v>377</v>
      </c>
    </row>
    <row r="9" spans="1:19" x14ac:dyDescent="0.4">
      <c r="A9" s="1">
        <v>913</v>
      </c>
      <c r="B9" s="2" t="s">
        <v>8</v>
      </c>
      <c r="C9">
        <f t="shared" si="1"/>
        <v>9</v>
      </c>
      <c r="F9" t="s">
        <v>140</v>
      </c>
      <c r="G9" t="s">
        <v>146</v>
      </c>
      <c r="L9">
        <f t="shared" si="2"/>
        <v>614</v>
      </c>
      <c r="M9" s="49" t="s">
        <v>1</v>
      </c>
      <c r="N9" t="s">
        <v>377</v>
      </c>
      <c r="Q9">
        <f t="shared" si="3"/>
        <v>688</v>
      </c>
      <c r="R9" s="49" t="s">
        <v>76</v>
      </c>
      <c r="S9" t="s">
        <v>377</v>
      </c>
    </row>
    <row r="10" spans="1:19" x14ac:dyDescent="0.4">
      <c r="A10" s="1">
        <v>124</v>
      </c>
      <c r="B10" s="1" t="s">
        <v>9</v>
      </c>
      <c r="C10">
        <f t="shared" si="1"/>
        <v>10</v>
      </c>
      <c r="F10" t="s">
        <v>141</v>
      </c>
      <c r="G10" t="s">
        <v>149</v>
      </c>
      <c r="L10">
        <f t="shared" si="2"/>
        <v>288</v>
      </c>
      <c r="M10" s="49" t="s">
        <v>86</v>
      </c>
      <c r="N10" t="s">
        <v>377</v>
      </c>
      <c r="Q10">
        <f t="shared" si="3"/>
        <v>278</v>
      </c>
      <c r="R10" s="49" t="s">
        <v>80</v>
      </c>
      <c r="S10" t="s">
        <v>377</v>
      </c>
    </row>
    <row r="11" spans="1:19" x14ac:dyDescent="0.4">
      <c r="A11" s="1">
        <v>339</v>
      </c>
      <c r="B11" s="2" t="s">
        <v>10</v>
      </c>
      <c r="C11">
        <f t="shared" si="1"/>
        <v>11</v>
      </c>
      <c r="F11" t="s">
        <v>142</v>
      </c>
      <c r="G11" t="s">
        <v>147</v>
      </c>
      <c r="H11" t="s">
        <v>222</v>
      </c>
      <c r="L11">
        <f t="shared" si="2"/>
        <v>522</v>
      </c>
      <c r="M11" s="49" t="s">
        <v>16</v>
      </c>
      <c r="N11" t="s">
        <v>377</v>
      </c>
      <c r="Q11">
        <f t="shared" si="3"/>
        <v>288</v>
      </c>
      <c r="R11" s="49" t="s">
        <v>86</v>
      </c>
      <c r="S11" t="s">
        <v>377</v>
      </c>
    </row>
    <row r="12" spans="1:19" x14ac:dyDescent="0.4">
      <c r="A12" s="1">
        <v>638</v>
      </c>
      <c r="B12" s="2" t="s">
        <v>11</v>
      </c>
      <c r="C12">
        <f t="shared" si="1"/>
        <v>12</v>
      </c>
      <c r="F12" t="s">
        <v>143</v>
      </c>
      <c r="G12" t="s">
        <v>150</v>
      </c>
      <c r="L12">
        <f t="shared" si="2"/>
        <v>688</v>
      </c>
      <c r="M12" s="49" t="s">
        <v>76</v>
      </c>
      <c r="N12" t="s">
        <v>377</v>
      </c>
      <c r="Q12">
        <f t="shared" si="3"/>
        <v>293</v>
      </c>
      <c r="R12" s="49" t="s">
        <v>87</v>
      </c>
      <c r="S12" t="s">
        <v>377</v>
      </c>
    </row>
    <row r="13" spans="1:19" x14ac:dyDescent="0.4">
      <c r="A13" s="1">
        <v>218</v>
      </c>
      <c r="B13" s="2" t="s">
        <v>12</v>
      </c>
      <c r="C13">
        <f t="shared" si="1"/>
        <v>13</v>
      </c>
      <c r="E13" t="s">
        <v>130</v>
      </c>
      <c r="F13" t="s">
        <v>144</v>
      </c>
      <c r="G13" t="s">
        <v>146</v>
      </c>
      <c r="L13">
        <f t="shared" si="2"/>
        <v>656</v>
      </c>
      <c r="M13" s="49" t="s">
        <v>382</v>
      </c>
      <c r="N13" t="s">
        <v>377</v>
      </c>
      <c r="Q13">
        <f t="shared" si="3"/>
        <v>716</v>
      </c>
      <c r="R13" s="49" t="s">
        <v>383</v>
      </c>
      <c r="S13" t="s">
        <v>377</v>
      </c>
    </row>
    <row r="14" spans="1:19" x14ac:dyDescent="0.4">
      <c r="A14" s="1">
        <v>963</v>
      </c>
      <c r="B14" s="2" t="s">
        <v>13</v>
      </c>
      <c r="C14">
        <f t="shared" si="1"/>
        <v>14</v>
      </c>
      <c r="E14" t="s">
        <v>130</v>
      </c>
      <c r="F14" t="s">
        <v>145</v>
      </c>
      <c r="G14" t="s">
        <v>146</v>
      </c>
      <c r="L14">
        <f t="shared" si="2"/>
        <v>716</v>
      </c>
      <c r="M14" s="49" t="s">
        <v>383</v>
      </c>
      <c r="N14" t="s">
        <v>377</v>
      </c>
      <c r="Q14">
        <f t="shared" si="3"/>
        <v>298</v>
      </c>
      <c r="R14" s="49" t="s">
        <v>121</v>
      </c>
      <c r="S14" t="s">
        <v>377</v>
      </c>
    </row>
    <row r="15" spans="1:19" x14ac:dyDescent="0.4">
      <c r="A15" s="1">
        <v>223</v>
      </c>
      <c r="B15" s="2" t="s">
        <v>14</v>
      </c>
      <c r="C15">
        <f t="shared" si="1"/>
        <v>15</v>
      </c>
      <c r="E15" t="s">
        <v>130</v>
      </c>
      <c r="F15" t="s">
        <v>140</v>
      </c>
      <c r="G15" t="s">
        <v>146</v>
      </c>
      <c r="K15" s="3" t="s">
        <v>151</v>
      </c>
      <c r="L15">
        <f t="shared" si="2"/>
        <v>446</v>
      </c>
      <c r="M15" s="49" t="s">
        <v>65</v>
      </c>
      <c r="N15" t="s">
        <v>378</v>
      </c>
      <c r="P15" s="3" t="s">
        <v>151</v>
      </c>
      <c r="Q15">
        <f t="shared" si="3"/>
        <v>419</v>
      </c>
      <c r="R15" s="50" t="s">
        <v>384</v>
      </c>
      <c r="S15" t="s">
        <v>378</v>
      </c>
    </row>
    <row r="16" spans="1:19" x14ac:dyDescent="0.4">
      <c r="A16" s="1">
        <v>918</v>
      </c>
      <c r="B16" s="2" t="s">
        <v>15</v>
      </c>
      <c r="C16">
        <f t="shared" si="1"/>
        <v>16</v>
      </c>
      <c r="F16" t="s">
        <v>323</v>
      </c>
      <c r="G16" t="s">
        <v>147</v>
      </c>
      <c r="H16" t="s">
        <v>145</v>
      </c>
      <c r="K16" s="3"/>
      <c r="L16">
        <f t="shared" si="2"/>
        <v>965</v>
      </c>
      <c r="M16" s="49" t="s">
        <v>365</v>
      </c>
      <c r="N16" t="s">
        <v>378</v>
      </c>
      <c r="P16" s="3"/>
      <c r="Q16">
        <f t="shared" si="3"/>
        <v>963</v>
      </c>
      <c r="R16" s="49" t="s">
        <v>13</v>
      </c>
      <c r="S16" t="s">
        <v>378</v>
      </c>
    </row>
    <row r="17" spans="1:19" x14ac:dyDescent="0.4">
      <c r="A17" s="1">
        <v>522</v>
      </c>
      <c r="B17" s="2" t="s">
        <v>16</v>
      </c>
      <c r="C17">
        <f t="shared" si="1"/>
        <v>17</v>
      </c>
      <c r="F17" t="s">
        <v>325</v>
      </c>
      <c r="G17" t="s">
        <v>147</v>
      </c>
      <c r="H17" t="s">
        <v>324</v>
      </c>
      <c r="L17">
        <f t="shared" si="2"/>
        <v>186</v>
      </c>
      <c r="M17" s="49" t="s">
        <v>115</v>
      </c>
      <c r="N17" t="s">
        <v>378</v>
      </c>
      <c r="Q17">
        <f t="shared" si="3"/>
        <v>636</v>
      </c>
      <c r="R17" s="49" t="s">
        <v>23</v>
      </c>
      <c r="S17" t="s">
        <v>378</v>
      </c>
    </row>
    <row r="18" spans="1:19" x14ac:dyDescent="0.4">
      <c r="A18" s="1">
        <v>622</v>
      </c>
      <c r="B18" s="2" t="s">
        <v>17</v>
      </c>
      <c r="C18">
        <f t="shared" si="1"/>
        <v>18</v>
      </c>
      <c r="F18" t="s">
        <v>134</v>
      </c>
      <c r="G18" t="s">
        <v>147</v>
      </c>
      <c r="H18" t="s">
        <v>327</v>
      </c>
      <c r="L18">
        <f t="shared" si="2"/>
        <v>268</v>
      </c>
      <c r="M18" s="49" t="s">
        <v>46</v>
      </c>
      <c r="N18" t="s">
        <v>378</v>
      </c>
      <c r="Q18">
        <f t="shared" si="3"/>
        <v>238</v>
      </c>
      <c r="R18" s="49" t="s">
        <v>24</v>
      </c>
      <c r="S18" t="s">
        <v>378</v>
      </c>
    </row>
    <row r="19" spans="1:19" x14ac:dyDescent="0.4">
      <c r="A19" s="1">
        <v>156</v>
      </c>
      <c r="B19" s="1" t="s">
        <v>18</v>
      </c>
      <c r="C19">
        <f t="shared" si="1"/>
        <v>19</v>
      </c>
      <c r="F19" t="s">
        <v>326</v>
      </c>
      <c r="G19" t="s">
        <v>147</v>
      </c>
      <c r="H19" t="s">
        <v>328</v>
      </c>
      <c r="L19">
        <f t="shared" si="2"/>
        <v>652</v>
      </c>
      <c r="M19" s="49" t="s">
        <v>40</v>
      </c>
      <c r="N19" t="s">
        <v>378</v>
      </c>
      <c r="Q19">
        <f t="shared" si="3"/>
        <v>662</v>
      </c>
      <c r="R19" s="49" t="s">
        <v>370</v>
      </c>
      <c r="S19" t="s">
        <v>378</v>
      </c>
    </row>
    <row r="20" spans="1:19" x14ac:dyDescent="0.4">
      <c r="A20" s="1">
        <v>228</v>
      </c>
      <c r="B20" s="2" t="s">
        <v>19</v>
      </c>
      <c r="C20">
        <f t="shared" si="1"/>
        <v>20</v>
      </c>
      <c r="E20" t="s">
        <v>343</v>
      </c>
      <c r="F20" t="s">
        <v>344</v>
      </c>
      <c r="G20" t="s">
        <v>341</v>
      </c>
      <c r="L20">
        <f t="shared" si="2"/>
        <v>963</v>
      </c>
      <c r="M20" s="49" t="s">
        <v>13</v>
      </c>
      <c r="N20" t="s">
        <v>378</v>
      </c>
      <c r="Q20">
        <f t="shared" si="3"/>
        <v>960</v>
      </c>
      <c r="R20" s="49" t="s">
        <v>26</v>
      </c>
      <c r="S20" t="s">
        <v>378</v>
      </c>
    </row>
    <row r="21" spans="1:19" x14ac:dyDescent="0.4">
      <c r="A21" s="1">
        <v>924</v>
      </c>
      <c r="B21" s="2" t="s">
        <v>20</v>
      </c>
      <c r="C21">
        <f t="shared" si="1"/>
        <v>21</v>
      </c>
      <c r="E21" t="s">
        <v>343</v>
      </c>
      <c r="F21" t="s">
        <v>345</v>
      </c>
      <c r="G21" t="s">
        <v>341</v>
      </c>
      <c r="L21">
        <f t="shared" si="2"/>
        <v>923</v>
      </c>
      <c r="M21" s="49" t="s">
        <v>110</v>
      </c>
      <c r="N21" t="s">
        <v>378</v>
      </c>
      <c r="Q21">
        <f t="shared" si="3"/>
        <v>939</v>
      </c>
      <c r="R21" s="49" t="s">
        <v>34</v>
      </c>
      <c r="S21" t="s">
        <v>378</v>
      </c>
    </row>
    <row r="22" spans="1:19" x14ac:dyDescent="0.4">
      <c r="A22" s="1">
        <v>233</v>
      </c>
      <c r="B22" s="2" t="s">
        <v>21</v>
      </c>
      <c r="C22">
        <f t="shared" si="1"/>
        <v>22</v>
      </c>
      <c r="E22" t="s">
        <v>343</v>
      </c>
      <c r="F22" t="s">
        <v>346</v>
      </c>
      <c r="G22" t="s">
        <v>341</v>
      </c>
      <c r="L22">
        <f t="shared" si="2"/>
        <v>439</v>
      </c>
      <c r="M22" s="49" t="s">
        <v>57</v>
      </c>
      <c r="N22" t="s">
        <v>378</v>
      </c>
      <c r="Q22">
        <f t="shared" si="3"/>
        <v>652</v>
      </c>
      <c r="R22" s="49" t="s">
        <v>40</v>
      </c>
      <c r="S22" t="s">
        <v>378</v>
      </c>
    </row>
    <row r="23" spans="1:19" x14ac:dyDescent="0.4">
      <c r="A23" s="1">
        <v>632</v>
      </c>
      <c r="B23" s="2" t="s">
        <v>22</v>
      </c>
      <c r="C23">
        <f t="shared" si="1"/>
        <v>23</v>
      </c>
      <c r="F23" t="s">
        <v>442</v>
      </c>
      <c r="G23" t="s">
        <v>149</v>
      </c>
      <c r="H23" t="s">
        <v>443</v>
      </c>
      <c r="L23">
        <f t="shared" si="2"/>
        <v>636</v>
      </c>
      <c r="M23" s="49" t="s">
        <v>23</v>
      </c>
      <c r="N23" t="s">
        <v>378</v>
      </c>
      <c r="Q23">
        <f t="shared" si="3"/>
        <v>656</v>
      </c>
      <c r="R23" s="49" t="s">
        <v>42</v>
      </c>
      <c r="S23" t="s">
        <v>378</v>
      </c>
    </row>
    <row r="24" spans="1:19" x14ac:dyDescent="0.4">
      <c r="A24" s="1">
        <v>636</v>
      </c>
      <c r="B24" s="2" t="s">
        <v>23</v>
      </c>
      <c r="C24">
        <f t="shared" si="1"/>
        <v>24</v>
      </c>
      <c r="F24" t="s">
        <v>444</v>
      </c>
      <c r="G24" t="s">
        <v>445</v>
      </c>
      <c r="H24" t="s">
        <v>446</v>
      </c>
      <c r="L24">
        <f t="shared" si="2"/>
        <v>960</v>
      </c>
      <c r="M24" s="49" t="s">
        <v>26</v>
      </c>
      <c r="N24" t="s">
        <v>378</v>
      </c>
      <c r="Q24">
        <f t="shared" si="3"/>
        <v>268</v>
      </c>
      <c r="R24" s="49" t="s">
        <v>46</v>
      </c>
      <c r="S24" t="s">
        <v>378</v>
      </c>
    </row>
    <row r="25" spans="1:19" x14ac:dyDescent="0.4">
      <c r="A25" s="1">
        <v>238</v>
      </c>
      <c r="B25" s="2" t="s">
        <v>24</v>
      </c>
      <c r="C25">
        <f t="shared" si="1"/>
        <v>25</v>
      </c>
      <c r="F25" t="s">
        <v>447</v>
      </c>
      <c r="G25" t="s">
        <v>149</v>
      </c>
      <c r="H25" t="s">
        <v>448</v>
      </c>
      <c r="L25">
        <f t="shared" si="2"/>
        <v>738</v>
      </c>
      <c r="M25" s="49" t="s">
        <v>111</v>
      </c>
      <c r="N25" t="s">
        <v>378</v>
      </c>
      <c r="Q25">
        <f t="shared" si="3"/>
        <v>536</v>
      </c>
      <c r="R25" s="49" t="s">
        <v>50</v>
      </c>
      <c r="S25" t="s">
        <v>378</v>
      </c>
    </row>
    <row r="26" spans="1:19" x14ac:dyDescent="0.4">
      <c r="A26" s="1">
        <v>662</v>
      </c>
      <c r="B26" s="2" t="s">
        <v>25</v>
      </c>
      <c r="C26">
        <f t="shared" si="1"/>
        <v>26</v>
      </c>
      <c r="L26">
        <f t="shared" si="2"/>
        <v>536</v>
      </c>
      <c r="M26" s="49" t="s">
        <v>50</v>
      </c>
      <c r="N26" t="s">
        <v>378</v>
      </c>
      <c r="Q26">
        <f t="shared" si="3"/>
        <v>343</v>
      </c>
      <c r="R26" s="49" t="s">
        <v>55</v>
      </c>
      <c r="S26" t="s">
        <v>378</v>
      </c>
    </row>
    <row r="27" spans="1:19" x14ac:dyDescent="0.4">
      <c r="A27" s="1">
        <v>960</v>
      </c>
      <c r="B27" s="2" t="s">
        <v>26</v>
      </c>
      <c r="C27">
        <f t="shared" si="1"/>
        <v>27</v>
      </c>
      <c r="L27">
        <f t="shared" si="2"/>
        <v>724</v>
      </c>
      <c r="M27" s="49" t="s">
        <v>97</v>
      </c>
      <c r="N27" t="s">
        <v>378</v>
      </c>
      <c r="Q27">
        <f t="shared" si="3"/>
        <v>439</v>
      </c>
      <c r="R27" s="49" t="s">
        <v>57</v>
      </c>
      <c r="S27" t="s">
        <v>378</v>
      </c>
    </row>
    <row r="28" spans="1:19" x14ac:dyDescent="0.4">
      <c r="A28" s="1">
        <v>935</v>
      </c>
      <c r="B28" s="2" t="s">
        <v>27</v>
      </c>
      <c r="C28">
        <f t="shared" si="1"/>
        <v>28</v>
      </c>
      <c r="L28">
        <f t="shared" si="2"/>
        <v>474</v>
      </c>
      <c r="M28" s="49" t="s">
        <v>126</v>
      </c>
      <c r="N28" t="s">
        <v>378</v>
      </c>
      <c r="Q28">
        <f t="shared" si="3"/>
        <v>917</v>
      </c>
      <c r="R28" s="49" t="s">
        <v>369</v>
      </c>
      <c r="S28" t="s">
        <v>378</v>
      </c>
    </row>
    <row r="29" spans="1:19" x14ac:dyDescent="0.4">
      <c r="A29" s="1">
        <v>128</v>
      </c>
      <c r="B29" s="1" t="s">
        <v>28</v>
      </c>
      <c r="C29">
        <f t="shared" si="1"/>
        <v>29</v>
      </c>
      <c r="L29">
        <f t="shared" si="2"/>
        <v>656</v>
      </c>
      <c r="M29" s="49" t="s">
        <v>42</v>
      </c>
      <c r="N29" t="s">
        <v>378</v>
      </c>
      <c r="Q29">
        <f t="shared" si="3"/>
        <v>446</v>
      </c>
      <c r="R29" s="49" t="s">
        <v>65</v>
      </c>
      <c r="S29" t="s">
        <v>378</v>
      </c>
    </row>
    <row r="30" spans="1:19" x14ac:dyDescent="0.4">
      <c r="A30" s="1">
        <v>321</v>
      </c>
      <c r="B30" s="2" t="s">
        <v>29</v>
      </c>
      <c r="C30">
        <f t="shared" si="1"/>
        <v>30</v>
      </c>
      <c r="L30">
        <f t="shared" si="2"/>
        <v>676</v>
      </c>
      <c r="M30" s="49" t="s">
        <v>69</v>
      </c>
      <c r="N30" t="s">
        <v>378</v>
      </c>
      <c r="Q30">
        <f t="shared" si="3"/>
        <v>676</v>
      </c>
      <c r="R30" s="49" t="s">
        <v>69</v>
      </c>
      <c r="S30" t="s">
        <v>378</v>
      </c>
    </row>
    <row r="31" spans="1:19" x14ac:dyDescent="0.4">
      <c r="A31" s="1">
        <v>243</v>
      </c>
      <c r="B31" s="2" t="s">
        <v>30</v>
      </c>
      <c r="C31">
        <f t="shared" si="1"/>
        <v>31</v>
      </c>
      <c r="L31">
        <f t="shared" si="2"/>
        <v>922</v>
      </c>
      <c r="M31" s="49" t="s">
        <v>93</v>
      </c>
      <c r="N31" t="s">
        <v>378</v>
      </c>
      <c r="Q31">
        <f t="shared" si="3"/>
        <v>921</v>
      </c>
      <c r="R31" s="49" t="s">
        <v>73</v>
      </c>
      <c r="S31" t="s">
        <v>378</v>
      </c>
    </row>
    <row r="32" spans="1:19" x14ac:dyDescent="0.4">
      <c r="A32" s="1">
        <v>248</v>
      </c>
      <c r="B32" s="2" t="s">
        <v>31</v>
      </c>
      <c r="C32">
        <f t="shared" si="1"/>
        <v>32</v>
      </c>
      <c r="L32">
        <f t="shared" si="2"/>
        <v>582</v>
      </c>
      <c r="M32" s="49" t="s">
        <v>125</v>
      </c>
      <c r="N32" t="s">
        <v>378</v>
      </c>
      <c r="Q32">
        <f t="shared" si="3"/>
        <v>948</v>
      </c>
      <c r="R32" s="49" t="s">
        <v>74</v>
      </c>
      <c r="S32" t="s">
        <v>378</v>
      </c>
    </row>
    <row r="33" spans="1:19" x14ac:dyDescent="0.4">
      <c r="A33" s="1">
        <v>469</v>
      </c>
      <c r="B33" s="2" t="s">
        <v>32</v>
      </c>
      <c r="C33">
        <f t="shared" si="1"/>
        <v>33</v>
      </c>
      <c r="L33">
        <f t="shared" si="2"/>
        <v>948</v>
      </c>
      <c r="M33" s="49" t="s">
        <v>74</v>
      </c>
      <c r="N33" t="s">
        <v>378</v>
      </c>
      <c r="Q33">
        <f t="shared" si="3"/>
        <v>564</v>
      </c>
      <c r="R33" s="49" t="s">
        <v>84</v>
      </c>
      <c r="S33" t="s">
        <v>378</v>
      </c>
    </row>
    <row r="34" spans="1:19" x14ac:dyDescent="0.4">
      <c r="A34" s="1">
        <v>253</v>
      </c>
      <c r="B34" s="2" t="s">
        <v>33</v>
      </c>
      <c r="C34">
        <f t="shared" ref="C34:C65" si="4">C33+1</f>
        <v>34</v>
      </c>
      <c r="L34">
        <f t="shared" si="2"/>
        <v>917</v>
      </c>
      <c r="M34" s="49" t="s">
        <v>369</v>
      </c>
      <c r="N34" t="s">
        <v>378</v>
      </c>
      <c r="Q34">
        <f t="shared" si="3"/>
        <v>566</v>
      </c>
      <c r="R34" s="49" t="s">
        <v>88</v>
      </c>
      <c r="S34" t="s">
        <v>378</v>
      </c>
    </row>
    <row r="35" spans="1:19" x14ac:dyDescent="0.4">
      <c r="A35" s="1">
        <v>939</v>
      </c>
      <c r="B35" s="2" t="s">
        <v>34</v>
      </c>
      <c r="C35">
        <f t="shared" si="4"/>
        <v>35</v>
      </c>
      <c r="L35">
        <f t="shared" si="2"/>
        <v>343</v>
      </c>
      <c r="M35" s="49" t="s">
        <v>55</v>
      </c>
      <c r="N35" t="s">
        <v>378</v>
      </c>
      <c r="Q35">
        <f t="shared" si="3"/>
        <v>922</v>
      </c>
      <c r="R35" s="49" t="s">
        <v>93</v>
      </c>
      <c r="S35" t="s">
        <v>378</v>
      </c>
    </row>
    <row r="36" spans="1:19" x14ac:dyDescent="0.4">
      <c r="A36" s="1">
        <v>819</v>
      </c>
      <c r="B36" s="2" t="s">
        <v>35</v>
      </c>
      <c r="C36">
        <f t="shared" si="4"/>
        <v>36</v>
      </c>
      <c r="L36">
        <f t="shared" si="2"/>
        <v>662</v>
      </c>
      <c r="M36" s="49" t="s">
        <v>370</v>
      </c>
      <c r="N36" t="s">
        <v>378</v>
      </c>
      <c r="Q36">
        <f t="shared" si="3"/>
        <v>724</v>
      </c>
      <c r="R36" s="49" t="s">
        <v>97</v>
      </c>
      <c r="S36" t="s">
        <v>378</v>
      </c>
    </row>
    <row r="37" spans="1:19" x14ac:dyDescent="0.4">
      <c r="A37" s="1">
        <v>172</v>
      </c>
      <c r="B37" s="1" t="s">
        <v>36</v>
      </c>
      <c r="C37">
        <f t="shared" si="4"/>
        <v>37</v>
      </c>
      <c r="L37">
        <f t="shared" si="2"/>
        <v>921</v>
      </c>
      <c r="M37" s="49" t="s">
        <v>73</v>
      </c>
      <c r="N37" t="s">
        <v>378</v>
      </c>
      <c r="Q37">
        <f t="shared" si="3"/>
        <v>923</v>
      </c>
      <c r="R37" s="49" t="s">
        <v>110</v>
      </c>
      <c r="S37" t="s">
        <v>378</v>
      </c>
    </row>
    <row r="38" spans="1:19" x14ac:dyDescent="0.4">
      <c r="A38" s="1">
        <v>132</v>
      </c>
      <c r="B38" s="1" t="s">
        <v>37</v>
      </c>
      <c r="C38">
        <f t="shared" si="4"/>
        <v>38</v>
      </c>
      <c r="L38">
        <f t="shared" si="2"/>
        <v>419</v>
      </c>
      <c r="M38" s="50" t="s">
        <v>384</v>
      </c>
      <c r="N38" t="s">
        <v>378</v>
      </c>
      <c r="Q38">
        <f t="shared" si="3"/>
        <v>738</v>
      </c>
      <c r="R38" s="49" t="s">
        <v>111</v>
      </c>
      <c r="S38" t="s">
        <v>378</v>
      </c>
    </row>
    <row r="39" spans="1:19" x14ac:dyDescent="0.4">
      <c r="A39" s="1">
        <v>915</v>
      </c>
      <c r="B39" s="2" t="s">
        <v>38</v>
      </c>
      <c r="C39">
        <f t="shared" si="4"/>
        <v>39</v>
      </c>
      <c r="L39">
        <f t="shared" si="2"/>
        <v>566</v>
      </c>
      <c r="M39" s="49" t="s">
        <v>88</v>
      </c>
      <c r="N39" t="s">
        <v>378</v>
      </c>
      <c r="Q39">
        <f t="shared" si="3"/>
        <v>578</v>
      </c>
      <c r="R39" s="49" t="s">
        <v>112</v>
      </c>
      <c r="S39" t="s">
        <v>378</v>
      </c>
    </row>
    <row r="40" spans="1:19" x14ac:dyDescent="0.4">
      <c r="A40" s="1">
        <v>134</v>
      </c>
      <c r="B40" s="1" t="s">
        <v>39</v>
      </c>
      <c r="C40">
        <f t="shared" si="4"/>
        <v>40</v>
      </c>
      <c r="L40">
        <f t="shared" si="2"/>
        <v>238</v>
      </c>
      <c r="M40" s="49" t="s">
        <v>24</v>
      </c>
      <c r="N40" t="s">
        <v>378</v>
      </c>
      <c r="Q40">
        <f t="shared" si="3"/>
        <v>186</v>
      </c>
      <c r="R40" s="49" t="s">
        <v>115</v>
      </c>
      <c r="S40" t="s">
        <v>378</v>
      </c>
    </row>
    <row r="41" spans="1:19" x14ac:dyDescent="0.4">
      <c r="A41" s="1">
        <v>652</v>
      </c>
      <c r="B41" s="2" t="s">
        <v>40</v>
      </c>
      <c r="C41">
        <f t="shared" si="4"/>
        <v>41</v>
      </c>
      <c r="L41">
        <f t="shared" si="2"/>
        <v>925</v>
      </c>
      <c r="M41" s="49" t="s">
        <v>116</v>
      </c>
      <c r="N41" t="s">
        <v>378</v>
      </c>
      <c r="Q41">
        <f t="shared" si="3"/>
        <v>925</v>
      </c>
      <c r="R41" s="49" t="s">
        <v>116</v>
      </c>
      <c r="S41" t="s">
        <v>378</v>
      </c>
    </row>
    <row r="42" spans="1:19" x14ac:dyDescent="0.4">
      <c r="A42" s="1">
        <v>174</v>
      </c>
      <c r="B42" s="1" t="s">
        <v>41</v>
      </c>
      <c r="C42">
        <f t="shared" si="4"/>
        <v>42</v>
      </c>
      <c r="L42">
        <f t="shared" si="2"/>
        <v>939</v>
      </c>
      <c r="M42" s="49" t="s">
        <v>34</v>
      </c>
      <c r="N42" t="s">
        <v>378</v>
      </c>
      <c r="Q42">
        <f t="shared" si="3"/>
        <v>582</v>
      </c>
      <c r="R42" s="49" t="s">
        <v>125</v>
      </c>
      <c r="S42" t="s">
        <v>378</v>
      </c>
    </row>
    <row r="43" spans="1:19" x14ac:dyDescent="0.4">
      <c r="A43" s="1">
        <v>258</v>
      </c>
      <c r="B43" s="2" t="s">
        <v>329</v>
      </c>
      <c r="C43">
        <f t="shared" si="4"/>
        <v>43</v>
      </c>
      <c r="L43">
        <f t="shared" si="2"/>
        <v>564</v>
      </c>
      <c r="M43" s="49" t="s">
        <v>84</v>
      </c>
      <c r="N43" t="s">
        <v>378</v>
      </c>
      <c r="Q43">
        <f t="shared" si="3"/>
        <v>474</v>
      </c>
      <c r="R43" s="49" t="s">
        <v>126</v>
      </c>
      <c r="S43" t="s">
        <v>378</v>
      </c>
    </row>
    <row r="44" spans="1:19" x14ac:dyDescent="0.4">
      <c r="A44" s="1">
        <v>656</v>
      </c>
      <c r="B44" s="2" t="s">
        <v>42</v>
      </c>
      <c r="C44">
        <f t="shared" si="4"/>
        <v>44</v>
      </c>
      <c r="L44">
        <f t="shared" si="2"/>
        <v>578</v>
      </c>
      <c r="M44" s="49" t="s">
        <v>112</v>
      </c>
      <c r="N44" t="s">
        <v>378</v>
      </c>
      <c r="Q44">
        <v>754</v>
      </c>
      <c r="R44" s="49" t="s">
        <v>365</v>
      </c>
      <c r="S44" t="s">
        <v>378</v>
      </c>
    </row>
    <row r="45" spans="1:19" x14ac:dyDescent="0.4">
      <c r="A45" s="1">
        <v>654</v>
      </c>
      <c r="B45" s="2" t="s">
        <v>43</v>
      </c>
      <c r="C45">
        <f t="shared" si="4"/>
        <v>45</v>
      </c>
      <c r="K45" s="3" t="s">
        <v>380</v>
      </c>
      <c r="L45">
        <f t="shared" si="2"/>
        <v>911</v>
      </c>
      <c r="M45" s="49" t="s">
        <v>3</v>
      </c>
      <c r="N45" t="s">
        <v>131</v>
      </c>
      <c r="P45" s="3" t="s">
        <v>380</v>
      </c>
      <c r="Q45">
        <f t="shared" ref="Q45:Q84" si="5">LOOKUP(R45,$B$1:$B$132,$A$1:$A$132)</f>
        <v>914</v>
      </c>
      <c r="R45" s="49" t="s">
        <v>0</v>
      </c>
      <c r="S45" t="s">
        <v>131</v>
      </c>
    </row>
    <row r="46" spans="1:19" x14ac:dyDescent="0.4">
      <c r="A46" s="1">
        <v>336</v>
      </c>
      <c r="B46" s="2" t="s">
        <v>44</v>
      </c>
      <c r="C46">
        <f t="shared" si="4"/>
        <v>46</v>
      </c>
      <c r="L46">
        <f t="shared" si="2"/>
        <v>253</v>
      </c>
      <c r="M46" s="49" t="s">
        <v>33</v>
      </c>
      <c r="N46" t="s">
        <v>131</v>
      </c>
      <c r="Q46">
        <f t="shared" si="5"/>
        <v>911</v>
      </c>
      <c r="R46" s="49" t="s">
        <v>3</v>
      </c>
      <c r="S46" t="s">
        <v>131</v>
      </c>
    </row>
    <row r="47" spans="1:19" x14ac:dyDescent="0.4">
      <c r="A47" s="1">
        <v>263</v>
      </c>
      <c r="B47" s="2" t="s">
        <v>45</v>
      </c>
      <c r="C47">
        <f t="shared" si="4"/>
        <v>47</v>
      </c>
      <c r="L47">
        <f t="shared" si="2"/>
        <v>746</v>
      </c>
      <c r="M47" s="49" t="s">
        <v>118</v>
      </c>
      <c r="N47" t="s">
        <v>131</v>
      </c>
      <c r="Q47">
        <f t="shared" si="5"/>
        <v>912</v>
      </c>
      <c r="R47" s="49" t="s">
        <v>6</v>
      </c>
      <c r="S47" t="s">
        <v>131</v>
      </c>
    </row>
    <row r="48" spans="1:19" x14ac:dyDescent="0.4">
      <c r="A48" s="1">
        <v>268</v>
      </c>
      <c r="B48" s="2" t="s">
        <v>46</v>
      </c>
      <c r="C48">
        <f t="shared" si="4"/>
        <v>48</v>
      </c>
      <c r="L48">
        <f t="shared" si="2"/>
        <v>944</v>
      </c>
      <c r="M48" s="49" t="s">
        <v>48</v>
      </c>
      <c r="N48" t="s">
        <v>131</v>
      </c>
      <c r="Q48">
        <f t="shared" si="5"/>
        <v>913</v>
      </c>
      <c r="R48" s="49" t="s">
        <v>8</v>
      </c>
      <c r="S48" t="s">
        <v>131</v>
      </c>
    </row>
    <row r="49" spans="1:19" x14ac:dyDescent="0.4">
      <c r="A49" s="1">
        <v>532</v>
      </c>
      <c r="B49" s="2" t="s">
        <v>47</v>
      </c>
      <c r="C49">
        <f t="shared" si="4"/>
        <v>49</v>
      </c>
      <c r="L49">
        <f t="shared" si="2"/>
        <v>913</v>
      </c>
      <c r="M49" s="49" t="s">
        <v>8</v>
      </c>
      <c r="N49" t="s">
        <v>131</v>
      </c>
      <c r="Q49">
        <f t="shared" si="5"/>
        <v>223</v>
      </c>
      <c r="R49" s="49" t="s">
        <v>14</v>
      </c>
      <c r="S49" t="s">
        <v>131</v>
      </c>
    </row>
    <row r="50" spans="1:19" x14ac:dyDescent="0.4">
      <c r="A50" s="1">
        <v>944</v>
      </c>
      <c r="B50" s="2" t="s">
        <v>48</v>
      </c>
      <c r="C50">
        <f t="shared" si="4"/>
        <v>50</v>
      </c>
      <c r="L50">
        <f t="shared" si="2"/>
        <v>915</v>
      </c>
      <c r="M50" s="49" t="s">
        <v>38</v>
      </c>
      <c r="N50" t="s">
        <v>131</v>
      </c>
      <c r="Q50">
        <f t="shared" si="5"/>
        <v>228</v>
      </c>
      <c r="R50" s="49" t="s">
        <v>19</v>
      </c>
      <c r="S50" t="s">
        <v>131</v>
      </c>
    </row>
    <row r="51" spans="1:19" x14ac:dyDescent="0.4">
      <c r="A51" s="1">
        <v>534</v>
      </c>
      <c r="B51" s="2" t="s">
        <v>49</v>
      </c>
      <c r="C51">
        <f t="shared" si="4"/>
        <v>51</v>
      </c>
      <c r="L51">
        <f t="shared" si="2"/>
        <v>283</v>
      </c>
      <c r="M51" s="49" t="s">
        <v>371</v>
      </c>
      <c r="N51" t="s">
        <v>131</v>
      </c>
      <c r="Q51">
        <f t="shared" si="5"/>
        <v>532</v>
      </c>
      <c r="R51" s="49" t="s">
        <v>47</v>
      </c>
      <c r="S51" t="s">
        <v>131</v>
      </c>
    </row>
    <row r="52" spans="1:19" x14ac:dyDescent="0.4">
      <c r="A52" s="1">
        <v>536</v>
      </c>
      <c r="B52" s="2" t="s">
        <v>50</v>
      </c>
      <c r="C52">
        <f t="shared" si="4"/>
        <v>52</v>
      </c>
      <c r="L52">
        <f t="shared" si="2"/>
        <v>968</v>
      </c>
      <c r="M52" s="49" t="s">
        <v>92</v>
      </c>
      <c r="N52" t="s">
        <v>131</v>
      </c>
      <c r="Q52">
        <f t="shared" si="5"/>
        <v>233</v>
      </c>
      <c r="R52" s="49" t="s">
        <v>21</v>
      </c>
      <c r="S52" t="s">
        <v>131</v>
      </c>
    </row>
    <row r="53" spans="1:19" x14ac:dyDescent="0.4">
      <c r="A53" s="1">
        <v>429</v>
      </c>
      <c r="B53" s="2" t="s">
        <v>51</v>
      </c>
      <c r="C53">
        <f t="shared" si="4"/>
        <v>53</v>
      </c>
      <c r="L53">
        <f t="shared" si="2"/>
        <v>962</v>
      </c>
      <c r="M53" s="49" t="s">
        <v>68</v>
      </c>
      <c r="N53" t="s">
        <v>131</v>
      </c>
      <c r="Q53">
        <f t="shared" si="5"/>
        <v>935</v>
      </c>
      <c r="R53" s="49" t="s">
        <v>373</v>
      </c>
      <c r="S53" t="s">
        <v>131</v>
      </c>
    </row>
    <row r="54" spans="1:19" x14ac:dyDescent="0.4">
      <c r="A54" s="1">
        <v>178</v>
      </c>
      <c r="B54" s="1" t="s">
        <v>52</v>
      </c>
      <c r="C54">
        <f t="shared" si="4"/>
        <v>54</v>
      </c>
      <c r="L54">
        <f t="shared" si="2"/>
        <v>361</v>
      </c>
      <c r="M54" s="49" t="s">
        <v>105</v>
      </c>
      <c r="N54" t="s">
        <v>131</v>
      </c>
      <c r="Q54">
        <f t="shared" si="5"/>
        <v>469</v>
      </c>
      <c r="R54" s="50" t="s">
        <v>32</v>
      </c>
      <c r="S54" t="s">
        <v>131</v>
      </c>
    </row>
    <row r="55" spans="1:19" x14ac:dyDescent="0.4">
      <c r="A55" s="1">
        <v>436</v>
      </c>
      <c r="B55" s="2" t="s">
        <v>53</v>
      </c>
      <c r="C55">
        <f t="shared" si="4"/>
        <v>55</v>
      </c>
      <c r="L55">
        <f t="shared" si="2"/>
        <v>436</v>
      </c>
      <c r="M55" s="50" t="s">
        <v>53</v>
      </c>
      <c r="N55" t="s">
        <v>131</v>
      </c>
      <c r="Q55">
        <f t="shared" si="5"/>
        <v>253</v>
      </c>
      <c r="R55" s="49" t="s">
        <v>33</v>
      </c>
      <c r="S55" t="s">
        <v>131</v>
      </c>
    </row>
    <row r="56" spans="1:19" x14ac:dyDescent="0.4">
      <c r="A56" s="1">
        <v>136</v>
      </c>
      <c r="B56" s="1" t="s">
        <v>54</v>
      </c>
      <c r="C56">
        <f t="shared" si="4"/>
        <v>56</v>
      </c>
      <c r="L56">
        <f t="shared" si="2"/>
        <v>926</v>
      </c>
      <c r="M56" s="49" t="s">
        <v>120</v>
      </c>
      <c r="N56" t="s">
        <v>131</v>
      </c>
      <c r="Q56">
        <f t="shared" si="5"/>
        <v>915</v>
      </c>
      <c r="R56" s="49" t="s">
        <v>38</v>
      </c>
      <c r="S56" t="s">
        <v>131</v>
      </c>
    </row>
    <row r="57" spans="1:19" x14ac:dyDescent="0.4">
      <c r="A57" s="1">
        <v>343</v>
      </c>
      <c r="B57" s="2" t="s">
        <v>55</v>
      </c>
      <c r="C57">
        <f t="shared" si="4"/>
        <v>57</v>
      </c>
      <c r="L57">
        <f t="shared" si="2"/>
        <v>941</v>
      </c>
      <c r="M57" s="49" t="s">
        <v>64</v>
      </c>
      <c r="N57" t="s">
        <v>131</v>
      </c>
      <c r="Q57">
        <f t="shared" si="5"/>
        <v>258</v>
      </c>
      <c r="R57" s="49" t="s">
        <v>329</v>
      </c>
      <c r="S57" t="s">
        <v>131</v>
      </c>
    </row>
    <row r="58" spans="1:19" x14ac:dyDescent="0.4">
      <c r="A58" s="1">
        <v>158</v>
      </c>
      <c r="B58" s="1" t="s">
        <v>56</v>
      </c>
      <c r="C58">
        <f t="shared" si="4"/>
        <v>58</v>
      </c>
      <c r="L58">
        <f t="shared" si="2"/>
        <v>469</v>
      </c>
      <c r="M58" s="50" t="s">
        <v>32</v>
      </c>
      <c r="N58" t="s">
        <v>131</v>
      </c>
      <c r="Q58">
        <f t="shared" si="5"/>
        <v>263</v>
      </c>
      <c r="R58" s="49" t="s">
        <v>45</v>
      </c>
      <c r="S58" t="s">
        <v>131</v>
      </c>
    </row>
    <row r="59" spans="1:19" x14ac:dyDescent="0.4">
      <c r="A59" s="1">
        <v>439</v>
      </c>
      <c r="B59" s="2" t="s">
        <v>57</v>
      </c>
      <c r="C59">
        <f t="shared" si="4"/>
        <v>59</v>
      </c>
      <c r="L59">
        <f t="shared" si="2"/>
        <v>946</v>
      </c>
      <c r="M59" s="49" t="s">
        <v>66</v>
      </c>
      <c r="N59" t="s">
        <v>131</v>
      </c>
      <c r="Q59">
        <f t="shared" si="5"/>
        <v>944</v>
      </c>
      <c r="R59" s="49" t="s">
        <v>48</v>
      </c>
      <c r="S59" t="s">
        <v>131</v>
      </c>
    </row>
    <row r="60" spans="1:19" x14ac:dyDescent="0.4">
      <c r="A60" s="1">
        <v>916</v>
      </c>
      <c r="B60" s="2" t="s">
        <v>58</v>
      </c>
      <c r="C60">
        <f t="shared" si="4"/>
        <v>60</v>
      </c>
      <c r="L60">
        <f t="shared" si="2"/>
        <v>228</v>
      </c>
      <c r="M60" s="49" t="s">
        <v>19</v>
      </c>
      <c r="N60" t="s">
        <v>131</v>
      </c>
      <c r="Q60">
        <f t="shared" si="5"/>
        <v>436</v>
      </c>
      <c r="R60" s="50" t="s">
        <v>53</v>
      </c>
      <c r="S60" t="s">
        <v>131</v>
      </c>
    </row>
    <row r="61" spans="1:19" x14ac:dyDescent="0.4">
      <c r="A61" s="1">
        <v>664</v>
      </c>
      <c r="B61" s="2" t="s">
        <v>59</v>
      </c>
      <c r="C61">
        <f t="shared" si="4"/>
        <v>61</v>
      </c>
      <c r="L61">
        <f t="shared" si="2"/>
        <v>916</v>
      </c>
      <c r="M61" s="49" t="s">
        <v>58</v>
      </c>
      <c r="N61" t="s">
        <v>131</v>
      </c>
      <c r="Q61">
        <f t="shared" si="5"/>
        <v>916</v>
      </c>
      <c r="R61" s="49" t="s">
        <v>58</v>
      </c>
      <c r="S61" t="s">
        <v>131</v>
      </c>
    </row>
    <row r="62" spans="1:19" x14ac:dyDescent="0.4">
      <c r="A62" s="1">
        <v>542</v>
      </c>
      <c r="B62" s="2" t="s">
        <v>60</v>
      </c>
      <c r="C62">
        <f t="shared" si="4"/>
        <v>62</v>
      </c>
      <c r="L62">
        <f t="shared" si="2"/>
        <v>936</v>
      </c>
      <c r="M62" s="49" t="s">
        <v>372</v>
      </c>
      <c r="N62" t="s">
        <v>131</v>
      </c>
      <c r="Q62">
        <f t="shared" si="5"/>
        <v>941</v>
      </c>
      <c r="R62" s="49" t="s">
        <v>64</v>
      </c>
      <c r="S62" t="s">
        <v>131</v>
      </c>
    </row>
    <row r="63" spans="1:19" x14ac:dyDescent="0.4">
      <c r="A63" s="1">
        <v>443</v>
      </c>
      <c r="B63" s="2" t="s">
        <v>61</v>
      </c>
      <c r="C63">
        <f t="shared" si="4"/>
        <v>63</v>
      </c>
      <c r="L63">
        <f t="shared" si="2"/>
        <v>924</v>
      </c>
      <c r="M63" s="49" t="s">
        <v>264</v>
      </c>
      <c r="N63" t="s">
        <v>131</v>
      </c>
      <c r="Q63">
        <f t="shared" si="5"/>
        <v>946</v>
      </c>
      <c r="R63" s="49" t="s">
        <v>66</v>
      </c>
      <c r="S63" t="s">
        <v>131</v>
      </c>
    </row>
    <row r="64" spans="1:19" x14ac:dyDescent="0.4">
      <c r="A64" s="1">
        <v>917</v>
      </c>
      <c r="B64" s="2" t="s">
        <v>62</v>
      </c>
      <c r="C64">
        <f t="shared" si="4"/>
        <v>64</v>
      </c>
      <c r="L64">
        <f t="shared" si="2"/>
        <v>258</v>
      </c>
      <c r="M64" s="49" t="s">
        <v>329</v>
      </c>
      <c r="N64" t="s">
        <v>131</v>
      </c>
      <c r="Q64">
        <f t="shared" si="5"/>
        <v>962</v>
      </c>
      <c r="R64" s="49" t="s">
        <v>68</v>
      </c>
      <c r="S64" t="s">
        <v>131</v>
      </c>
    </row>
    <row r="65" spans="1:19" x14ac:dyDescent="0.4">
      <c r="A65" s="1">
        <v>544</v>
      </c>
      <c r="B65" s="2" t="s">
        <v>63</v>
      </c>
      <c r="C65">
        <f t="shared" si="4"/>
        <v>65</v>
      </c>
      <c r="L65">
        <f t="shared" si="2"/>
        <v>263</v>
      </c>
      <c r="M65" s="49" t="s">
        <v>45</v>
      </c>
      <c r="N65" t="s">
        <v>131</v>
      </c>
      <c r="Q65">
        <f t="shared" si="5"/>
        <v>548</v>
      </c>
      <c r="R65" s="49" t="s">
        <v>70</v>
      </c>
      <c r="S65" t="s">
        <v>131</v>
      </c>
    </row>
    <row r="66" spans="1:19" x14ac:dyDescent="0.4">
      <c r="A66" s="1">
        <v>941</v>
      </c>
      <c r="B66" s="2" t="s">
        <v>64</v>
      </c>
      <c r="C66">
        <f t="shared" ref="C66:C97" si="6">C65+1</f>
        <v>66</v>
      </c>
      <c r="L66">
        <f t="shared" ref="L66:L90" si="7">LOOKUP(M66,$B$1:$B$132,$A$1:$A$132)</f>
        <v>548</v>
      </c>
      <c r="M66" s="49" t="s">
        <v>70</v>
      </c>
      <c r="N66" t="s">
        <v>131</v>
      </c>
      <c r="Q66">
        <f t="shared" si="5"/>
        <v>684</v>
      </c>
      <c r="R66" s="49" t="s">
        <v>71</v>
      </c>
      <c r="S66" t="s">
        <v>131</v>
      </c>
    </row>
    <row r="67" spans="1:19" x14ac:dyDescent="0.4">
      <c r="A67" s="1">
        <v>446</v>
      </c>
      <c r="B67" s="2" t="s">
        <v>65</v>
      </c>
      <c r="C67">
        <f t="shared" si="6"/>
        <v>67</v>
      </c>
      <c r="L67">
        <f t="shared" si="7"/>
        <v>935</v>
      </c>
      <c r="M67" s="49" t="s">
        <v>373</v>
      </c>
      <c r="N67" t="s">
        <v>131</v>
      </c>
      <c r="Q67">
        <f t="shared" si="5"/>
        <v>273</v>
      </c>
      <c r="R67" s="49" t="s">
        <v>72</v>
      </c>
      <c r="S67" t="s">
        <v>131</v>
      </c>
    </row>
    <row r="68" spans="1:19" x14ac:dyDescent="0.4">
      <c r="A68" s="1">
        <v>946</v>
      </c>
      <c r="B68" s="2" t="s">
        <v>66</v>
      </c>
      <c r="C68">
        <f t="shared" si="6"/>
        <v>68</v>
      </c>
      <c r="L68">
        <f t="shared" si="7"/>
        <v>223</v>
      </c>
      <c r="M68" s="49" t="s">
        <v>14</v>
      </c>
      <c r="N68" t="s">
        <v>131</v>
      </c>
      <c r="Q68">
        <f t="shared" si="5"/>
        <v>853</v>
      </c>
      <c r="R68" s="49" t="s">
        <v>89</v>
      </c>
      <c r="S68" t="s">
        <v>131</v>
      </c>
    </row>
    <row r="69" spans="1:19" x14ac:dyDescent="0.4">
      <c r="A69" s="1">
        <v>137</v>
      </c>
      <c r="B69" s="1" t="s">
        <v>67</v>
      </c>
      <c r="C69">
        <f t="shared" si="6"/>
        <v>69</v>
      </c>
      <c r="L69">
        <f t="shared" si="7"/>
        <v>369</v>
      </c>
      <c r="M69" s="49" t="s">
        <v>113</v>
      </c>
      <c r="N69" t="s">
        <v>131</v>
      </c>
      <c r="Q69">
        <f t="shared" si="5"/>
        <v>964</v>
      </c>
      <c r="R69" s="49" t="s">
        <v>90</v>
      </c>
      <c r="S69" t="s">
        <v>131</v>
      </c>
    </row>
    <row r="70" spans="1:19" x14ac:dyDescent="0.4">
      <c r="A70" s="1">
        <v>962</v>
      </c>
      <c r="B70" s="2" t="s">
        <v>68</v>
      </c>
      <c r="C70">
        <f t="shared" si="6"/>
        <v>70</v>
      </c>
      <c r="L70">
        <f t="shared" si="7"/>
        <v>684</v>
      </c>
      <c r="M70" s="49" t="s">
        <v>71</v>
      </c>
      <c r="N70" t="s">
        <v>131</v>
      </c>
      <c r="Q70">
        <f t="shared" si="5"/>
        <v>968</v>
      </c>
      <c r="R70" s="49" t="s">
        <v>92</v>
      </c>
      <c r="S70" t="s">
        <v>131</v>
      </c>
    </row>
    <row r="71" spans="1:19" x14ac:dyDescent="0.4">
      <c r="A71" s="1">
        <v>676</v>
      </c>
      <c r="B71" s="2" t="s">
        <v>69</v>
      </c>
      <c r="C71">
        <f t="shared" si="6"/>
        <v>71</v>
      </c>
      <c r="L71">
        <f t="shared" si="7"/>
        <v>912</v>
      </c>
      <c r="M71" s="49" t="s">
        <v>6</v>
      </c>
      <c r="N71" t="s">
        <v>131</v>
      </c>
      <c r="Q71">
        <f t="shared" si="5"/>
        <v>456</v>
      </c>
      <c r="R71" s="49" t="s">
        <v>95</v>
      </c>
      <c r="S71" t="s">
        <v>131</v>
      </c>
    </row>
    <row r="72" spans="1:19" x14ac:dyDescent="0.4">
      <c r="A72" s="1">
        <v>548</v>
      </c>
      <c r="B72" s="2" t="s">
        <v>70</v>
      </c>
      <c r="C72">
        <f t="shared" si="6"/>
        <v>72</v>
      </c>
      <c r="L72">
        <f t="shared" si="7"/>
        <v>964</v>
      </c>
      <c r="M72" s="49" t="s">
        <v>90</v>
      </c>
      <c r="N72" t="s">
        <v>131</v>
      </c>
      <c r="Q72">
        <f t="shared" si="5"/>
        <v>936</v>
      </c>
      <c r="R72" s="49" t="s">
        <v>372</v>
      </c>
      <c r="S72" t="s">
        <v>131</v>
      </c>
    </row>
    <row r="73" spans="1:19" x14ac:dyDescent="0.4">
      <c r="A73" s="1">
        <v>684</v>
      </c>
      <c r="B73" s="2" t="s">
        <v>71</v>
      </c>
      <c r="C73">
        <f t="shared" si="6"/>
        <v>73</v>
      </c>
      <c r="L73">
        <f t="shared" si="7"/>
        <v>299</v>
      </c>
      <c r="M73" s="49" t="s">
        <v>290</v>
      </c>
      <c r="N73" t="s">
        <v>131</v>
      </c>
      <c r="Q73">
        <f t="shared" si="5"/>
        <v>813</v>
      </c>
      <c r="R73" s="49" t="s">
        <v>374</v>
      </c>
      <c r="S73" t="s">
        <v>131</v>
      </c>
    </row>
    <row r="74" spans="1:19" x14ac:dyDescent="0.4">
      <c r="A74" s="1">
        <v>273</v>
      </c>
      <c r="B74" s="2" t="s">
        <v>72</v>
      </c>
      <c r="C74">
        <f t="shared" si="6"/>
        <v>74</v>
      </c>
      <c r="L74">
        <f t="shared" si="7"/>
        <v>466</v>
      </c>
      <c r="M74" s="49" t="s">
        <v>117</v>
      </c>
      <c r="N74" t="s">
        <v>131</v>
      </c>
      <c r="Q74">
        <f t="shared" si="5"/>
        <v>361</v>
      </c>
      <c r="R74" s="49" t="s">
        <v>105</v>
      </c>
      <c r="S74" t="s">
        <v>131</v>
      </c>
    </row>
    <row r="75" spans="1:19" x14ac:dyDescent="0.4">
      <c r="A75" s="1">
        <v>921</v>
      </c>
      <c r="B75" s="2" t="s">
        <v>73</v>
      </c>
      <c r="C75">
        <f t="shared" si="6"/>
        <v>75</v>
      </c>
      <c r="L75">
        <f t="shared" si="7"/>
        <v>233</v>
      </c>
      <c r="M75" s="49" t="s">
        <v>21</v>
      </c>
      <c r="N75" t="s">
        <v>131</v>
      </c>
      <c r="Q75">
        <f t="shared" si="5"/>
        <v>369</v>
      </c>
      <c r="R75" s="49" t="s">
        <v>113</v>
      </c>
      <c r="S75" t="s">
        <v>131</v>
      </c>
    </row>
    <row r="76" spans="1:19" x14ac:dyDescent="0.4">
      <c r="A76" s="1">
        <v>948</v>
      </c>
      <c r="B76" s="2" t="s">
        <v>74</v>
      </c>
      <c r="C76">
        <f t="shared" si="6"/>
        <v>76</v>
      </c>
      <c r="L76">
        <f t="shared" si="7"/>
        <v>273</v>
      </c>
      <c r="M76" s="49" t="s">
        <v>72</v>
      </c>
      <c r="N76" t="s">
        <v>131</v>
      </c>
      <c r="Q76">
        <f t="shared" si="5"/>
        <v>466</v>
      </c>
      <c r="R76" s="49" t="s">
        <v>117</v>
      </c>
      <c r="S76" t="s">
        <v>131</v>
      </c>
    </row>
    <row r="77" spans="1:19" x14ac:dyDescent="0.4">
      <c r="A77" s="1">
        <v>686</v>
      </c>
      <c r="B77" s="2" t="s">
        <v>75</v>
      </c>
      <c r="C77">
        <f t="shared" si="6"/>
        <v>77</v>
      </c>
      <c r="L77">
        <f t="shared" si="7"/>
        <v>927</v>
      </c>
      <c r="M77" s="49" t="s">
        <v>123</v>
      </c>
      <c r="N77" t="s">
        <v>131</v>
      </c>
      <c r="Q77">
        <f t="shared" si="5"/>
        <v>746</v>
      </c>
      <c r="R77" s="49" t="s">
        <v>118</v>
      </c>
      <c r="S77" t="s">
        <v>131</v>
      </c>
    </row>
    <row r="78" spans="1:19" x14ac:dyDescent="0.4">
      <c r="A78" s="1">
        <v>688</v>
      </c>
      <c r="B78" s="2" t="s">
        <v>76</v>
      </c>
      <c r="C78">
        <f t="shared" si="6"/>
        <v>78</v>
      </c>
      <c r="L78">
        <f t="shared" si="7"/>
        <v>813</v>
      </c>
      <c r="M78" s="49" t="s">
        <v>374</v>
      </c>
      <c r="N78" t="s">
        <v>131</v>
      </c>
      <c r="Q78">
        <f t="shared" si="5"/>
        <v>926</v>
      </c>
      <c r="R78" s="49" t="s">
        <v>120</v>
      </c>
      <c r="S78" t="s">
        <v>131</v>
      </c>
    </row>
    <row r="79" spans="1:19" x14ac:dyDescent="0.4">
      <c r="A79" s="1">
        <v>353</v>
      </c>
      <c r="B79" s="2" t="s">
        <v>77</v>
      </c>
      <c r="C79">
        <f t="shared" si="6"/>
        <v>79</v>
      </c>
      <c r="L79">
        <f t="shared" si="7"/>
        <v>914</v>
      </c>
      <c r="M79" s="49" t="s">
        <v>0</v>
      </c>
      <c r="N79" t="s">
        <v>131</v>
      </c>
      <c r="Q79">
        <f t="shared" si="5"/>
        <v>927</v>
      </c>
      <c r="R79" s="49" t="s">
        <v>123</v>
      </c>
      <c r="S79" t="s">
        <v>131</v>
      </c>
    </row>
    <row r="80" spans="1:19" x14ac:dyDescent="0.4">
      <c r="A80" s="1">
        <v>138</v>
      </c>
      <c r="B80" s="1" t="s">
        <v>78</v>
      </c>
      <c r="C80">
        <f t="shared" si="6"/>
        <v>80</v>
      </c>
      <c r="L80">
        <f t="shared" si="7"/>
        <v>456</v>
      </c>
      <c r="M80" s="49" t="s">
        <v>95</v>
      </c>
      <c r="N80" t="s">
        <v>131</v>
      </c>
      <c r="Q80">
        <f t="shared" si="5"/>
        <v>299</v>
      </c>
      <c r="R80" s="49" t="s">
        <v>290</v>
      </c>
      <c r="S80" t="s">
        <v>131</v>
      </c>
    </row>
    <row r="81" spans="1:19" x14ac:dyDescent="0.4">
      <c r="A81" s="1">
        <v>196</v>
      </c>
      <c r="B81" s="1" t="s">
        <v>79</v>
      </c>
      <c r="C81">
        <f t="shared" si="6"/>
        <v>81</v>
      </c>
      <c r="K81" s="3" t="s">
        <v>381</v>
      </c>
      <c r="L81">
        <f t="shared" si="7"/>
        <v>961</v>
      </c>
      <c r="M81" s="49" t="s">
        <v>100</v>
      </c>
      <c r="N81" t="s">
        <v>153</v>
      </c>
      <c r="P81" s="3" t="s">
        <v>381</v>
      </c>
      <c r="Q81">
        <f t="shared" si="5"/>
        <v>924</v>
      </c>
      <c r="R81" s="49" t="s">
        <v>20</v>
      </c>
      <c r="S81" t="s">
        <v>153</v>
      </c>
    </row>
    <row r="82" spans="1:19" x14ac:dyDescent="0.4">
      <c r="A82" s="1">
        <v>278</v>
      </c>
      <c r="B82" s="2" t="s">
        <v>80</v>
      </c>
      <c r="C82">
        <f t="shared" si="6"/>
        <v>82</v>
      </c>
      <c r="L82">
        <f t="shared" si="7"/>
        <v>542</v>
      </c>
      <c r="M82" s="49" t="s">
        <v>60</v>
      </c>
      <c r="N82" t="s">
        <v>153</v>
      </c>
      <c r="Q82">
        <f t="shared" si="5"/>
        <v>819</v>
      </c>
      <c r="R82" s="49" t="s">
        <v>35</v>
      </c>
      <c r="S82" t="s">
        <v>153</v>
      </c>
    </row>
    <row r="83" spans="1:19" x14ac:dyDescent="0.4">
      <c r="A83" s="1">
        <v>692</v>
      </c>
      <c r="B83" s="2" t="s">
        <v>81</v>
      </c>
      <c r="C83">
        <f t="shared" si="6"/>
        <v>83</v>
      </c>
      <c r="L83">
        <f t="shared" si="7"/>
        <v>443</v>
      </c>
      <c r="M83" s="49" t="s">
        <v>61</v>
      </c>
      <c r="N83" t="s">
        <v>153</v>
      </c>
      <c r="Q83">
        <f t="shared" si="5"/>
        <v>542</v>
      </c>
      <c r="R83" s="49" t="s">
        <v>60</v>
      </c>
      <c r="S83" t="s">
        <v>153</v>
      </c>
    </row>
    <row r="84" spans="1:19" x14ac:dyDescent="0.4">
      <c r="A84" s="1">
        <v>694</v>
      </c>
      <c r="B84" s="2" t="s">
        <v>82</v>
      </c>
      <c r="C84">
        <f t="shared" si="6"/>
        <v>84</v>
      </c>
      <c r="L84">
        <f t="shared" si="7"/>
        <v>199</v>
      </c>
      <c r="M84" s="49" t="s">
        <v>102</v>
      </c>
      <c r="N84" t="s">
        <v>153</v>
      </c>
      <c r="Q84">
        <f t="shared" si="5"/>
        <v>443</v>
      </c>
      <c r="R84" s="49" t="s">
        <v>61</v>
      </c>
      <c r="S84" t="s">
        <v>153</v>
      </c>
    </row>
    <row r="85" spans="1:19" x14ac:dyDescent="0.4">
      <c r="A85" s="1">
        <v>142</v>
      </c>
      <c r="B85" s="1" t="s">
        <v>83</v>
      </c>
      <c r="C85">
        <f t="shared" si="6"/>
        <v>85</v>
      </c>
      <c r="L85">
        <f t="shared" si="7"/>
        <v>138</v>
      </c>
      <c r="M85" s="49" t="s">
        <v>274</v>
      </c>
      <c r="N85" t="s">
        <v>153</v>
      </c>
      <c r="Q85">
        <v>353</v>
      </c>
      <c r="R85" s="49" t="s">
        <v>274</v>
      </c>
      <c r="S85" t="s">
        <v>153</v>
      </c>
    </row>
    <row r="86" spans="1:19" x14ac:dyDescent="0.4">
      <c r="A86" s="1">
        <v>449</v>
      </c>
      <c r="B86" s="2" t="s">
        <v>376</v>
      </c>
      <c r="C86">
        <f t="shared" si="6"/>
        <v>86</v>
      </c>
      <c r="L86">
        <f t="shared" si="7"/>
        <v>924</v>
      </c>
      <c r="M86" s="49" t="s">
        <v>20</v>
      </c>
      <c r="N86" t="s">
        <v>153</v>
      </c>
      <c r="Q86">
        <f>LOOKUP(R86,$B$1:$B$132,$A$1:$A$132)</f>
        <v>449</v>
      </c>
      <c r="R86" s="49" t="s">
        <v>376</v>
      </c>
      <c r="S86" t="s">
        <v>153</v>
      </c>
    </row>
    <row r="87" spans="1:19" x14ac:dyDescent="0.4">
      <c r="A87" s="1">
        <v>564</v>
      </c>
      <c r="B87" s="2" t="s">
        <v>84</v>
      </c>
      <c r="C87">
        <f t="shared" si="6"/>
        <v>87</v>
      </c>
      <c r="L87">
        <f t="shared" si="7"/>
        <v>576</v>
      </c>
      <c r="M87" s="49" t="s">
        <v>98</v>
      </c>
      <c r="N87" t="s">
        <v>153</v>
      </c>
      <c r="Q87">
        <f>LOOKUP(R87,$B$1:$B$132,$A$1:$A$132)</f>
        <v>576</v>
      </c>
      <c r="R87" s="49" t="s">
        <v>98</v>
      </c>
      <c r="S87" t="s">
        <v>153</v>
      </c>
    </row>
    <row r="88" spans="1:19" x14ac:dyDescent="0.4">
      <c r="A88" s="1">
        <v>283</v>
      </c>
      <c r="B88" s="2" t="s">
        <v>85</v>
      </c>
      <c r="C88">
        <f t="shared" si="6"/>
        <v>88</v>
      </c>
      <c r="L88">
        <f t="shared" si="7"/>
        <v>819</v>
      </c>
      <c r="M88" s="49" t="s">
        <v>35</v>
      </c>
      <c r="N88" t="s">
        <v>153</v>
      </c>
      <c r="Q88">
        <f>LOOKUP(R88,$B$1:$B$132,$A$1:$A$132)</f>
        <v>961</v>
      </c>
      <c r="R88" s="49" t="s">
        <v>100</v>
      </c>
      <c r="S88" t="s">
        <v>153</v>
      </c>
    </row>
    <row r="89" spans="1:19" x14ac:dyDescent="0.4">
      <c r="A89" s="1">
        <v>288</v>
      </c>
      <c r="B89" s="2" t="s">
        <v>86</v>
      </c>
      <c r="C89">
        <f t="shared" si="6"/>
        <v>89</v>
      </c>
      <c r="L89">
        <f t="shared" si="7"/>
        <v>528</v>
      </c>
      <c r="M89" s="49" t="s">
        <v>109</v>
      </c>
      <c r="N89" t="s">
        <v>153</v>
      </c>
      <c r="Q89">
        <f>LOOKUP(R89,$B$1:$B$132,$A$1:$A$132)</f>
        <v>199</v>
      </c>
      <c r="R89" s="49" t="s">
        <v>102</v>
      </c>
      <c r="S89" t="s">
        <v>153</v>
      </c>
    </row>
    <row r="90" spans="1:19" x14ac:dyDescent="0.4">
      <c r="A90" s="1">
        <v>293</v>
      </c>
      <c r="B90" s="2" t="s">
        <v>87</v>
      </c>
      <c r="C90">
        <f t="shared" si="6"/>
        <v>90</v>
      </c>
      <c r="L90">
        <f t="shared" si="7"/>
        <v>449</v>
      </c>
      <c r="M90" s="49" t="s">
        <v>376</v>
      </c>
      <c r="N90" t="s">
        <v>153</v>
      </c>
      <c r="Q90">
        <f>LOOKUP(R90,$B$1:$B$132,$A$1:$A$132)</f>
        <v>528</v>
      </c>
      <c r="R90" s="49" t="s">
        <v>109</v>
      </c>
      <c r="S90" t="s">
        <v>153</v>
      </c>
    </row>
    <row r="91" spans="1:19" x14ac:dyDescent="0.4">
      <c r="A91" s="1">
        <v>566</v>
      </c>
      <c r="B91" s="2" t="s">
        <v>88</v>
      </c>
      <c r="C91">
        <f t="shared" si="6"/>
        <v>91</v>
      </c>
    </row>
    <row r="92" spans="1:19" x14ac:dyDescent="0.4">
      <c r="A92" s="1">
        <v>853</v>
      </c>
      <c r="B92" s="2" t="s">
        <v>89</v>
      </c>
      <c r="C92">
        <f t="shared" si="6"/>
        <v>92</v>
      </c>
    </row>
    <row r="93" spans="1:19" x14ac:dyDescent="0.4">
      <c r="A93" s="1">
        <v>964</v>
      </c>
      <c r="B93" s="2" t="s">
        <v>90</v>
      </c>
      <c r="C93">
        <f t="shared" si="6"/>
        <v>93</v>
      </c>
    </row>
    <row r="94" spans="1:19" x14ac:dyDescent="0.4">
      <c r="A94" s="1">
        <v>182</v>
      </c>
      <c r="B94" s="1" t="s">
        <v>91</v>
      </c>
      <c r="C94">
        <f t="shared" si="6"/>
        <v>94</v>
      </c>
    </row>
    <row r="95" spans="1:19" x14ac:dyDescent="0.4">
      <c r="A95" s="1">
        <v>968</v>
      </c>
      <c r="B95" s="2" t="s">
        <v>92</v>
      </c>
      <c r="C95">
        <f t="shared" si="6"/>
        <v>95</v>
      </c>
    </row>
    <row r="96" spans="1:19" x14ac:dyDescent="0.4">
      <c r="A96" s="1">
        <v>922</v>
      </c>
      <c r="B96" s="2" t="s">
        <v>93</v>
      </c>
      <c r="C96">
        <f t="shared" si="6"/>
        <v>96</v>
      </c>
    </row>
    <row r="97" spans="1:3" x14ac:dyDescent="0.4">
      <c r="A97" s="1">
        <v>716</v>
      </c>
      <c r="B97" s="2" t="s">
        <v>94</v>
      </c>
      <c r="C97">
        <f t="shared" si="6"/>
        <v>97</v>
      </c>
    </row>
    <row r="98" spans="1:3" x14ac:dyDescent="0.4">
      <c r="A98" s="1">
        <v>456</v>
      </c>
      <c r="B98" s="2" t="s">
        <v>95</v>
      </c>
      <c r="C98">
        <f t="shared" ref="C98:C132" si="8">C97+1</f>
        <v>98</v>
      </c>
    </row>
    <row r="99" spans="1:3" x14ac:dyDescent="0.4">
      <c r="A99" s="1">
        <v>722</v>
      </c>
      <c r="B99" s="2" t="s">
        <v>96</v>
      </c>
      <c r="C99">
        <f t="shared" si="8"/>
        <v>99</v>
      </c>
    </row>
    <row r="100" spans="1:3" x14ac:dyDescent="0.4">
      <c r="A100" s="1">
        <v>724</v>
      </c>
      <c r="B100" s="2" t="s">
        <v>97</v>
      </c>
      <c r="C100">
        <f t="shared" si="8"/>
        <v>100</v>
      </c>
    </row>
    <row r="101" spans="1:3" x14ac:dyDescent="0.4">
      <c r="A101" s="1">
        <v>576</v>
      </c>
      <c r="B101" s="2" t="s">
        <v>98</v>
      </c>
      <c r="C101">
        <f t="shared" si="8"/>
        <v>101</v>
      </c>
    </row>
    <row r="102" spans="1:3" x14ac:dyDescent="0.4">
      <c r="A102" s="1">
        <v>936</v>
      </c>
      <c r="B102" s="2" t="s">
        <v>99</v>
      </c>
      <c r="C102">
        <f t="shared" si="8"/>
        <v>102</v>
      </c>
    </row>
    <row r="103" spans="1:3" x14ac:dyDescent="0.4">
      <c r="A103" s="1">
        <v>961</v>
      </c>
      <c r="B103" s="2" t="s">
        <v>100</v>
      </c>
      <c r="C103">
        <f t="shared" si="8"/>
        <v>103</v>
      </c>
    </row>
    <row r="104" spans="1:3" x14ac:dyDescent="0.4">
      <c r="A104" s="1">
        <v>813</v>
      </c>
      <c r="B104" s="2" t="s">
        <v>101</v>
      </c>
      <c r="C104">
        <f t="shared" si="8"/>
        <v>104</v>
      </c>
    </row>
    <row r="105" spans="1:3" x14ac:dyDescent="0.4">
      <c r="A105" s="1">
        <v>199</v>
      </c>
      <c r="B105" s="2" t="s">
        <v>102</v>
      </c>
      <c r="C105">
        <f t="shared" si="8"/>
        <v>105</v>
      </c>
    </row>
    <row r="106" spans="1:3" x14ac:dyDescent="0.4">
      <c r="A106" s="1">
        <v>184</v>
      </c>
      <c r="B106" s="1" t="s">
        <v>103</v>
      </c>
      <c r="C106">
        <f t="shared" si="8"/>
        <v>106</v>
      </c>
    </row>
    <row r="107" spans="1:3" x14ac:dyDescent="0.4">
      <c r="A107" s="1">
        <v>524</v>
      </c>
      <c r="B107" s="2" t="s">
        <v>104</v>
      </c>
      <c r="C107">
        <f t="shared" si="8"/>
        <v>107</v>
      </c>
    </row>
    <row r="108" spans="1:3" x14ac:dyDescent="0.4">
      <c r="A108" s="1">
        <v>361</v>
      </c>
      <c r="B108" s="2" t="s">
        <v>105</v>
      </c>
      <c r="C108">
        <f t="shared" si="8"/>
        <v>108</v>
      </c>
    </row>
    <row r="109" spans="1:3" x14ac:dyDescent="0.4">
      <c r="A109" s="1">
        <v>732</v>
      </c>
      <c r="B109" s="2" t="s">
        <v>106</v>
      </c>
      <c r="C109">
        <f t="shared" si="8"/>
        <v>109</v>
      </c>
    </row>
    <row r="110" spans="1:3" x14ac:dyDescent="0.4">
      <c r="A110" s="1">
        <v>144</v>
      </c>
      <c r="B110" s="1" t="s">
        <v>107</v>
      </c>
      <c r="C110">
        <f t="shared" si="8"/>
        <v>110</v>
      </c>
    </row>
    <row r="111" spans="1:3" x14ac:dyDescent="0.4">
      <c r="A111" s="1">
        <v>146</v>
      </c>
      <c r="B111" s="1" t="s">
        <v>108</v>
      </c>
      <c r="C111">
        <f t="shared" si="8"/>
        <v>111</v>
      </c>
    </row>
    <row r="112" spans="1:3" x14ac:dyDescent="0.4">
      <c r="A112" s="1">
        <v>528</v>
      </c>
      <c r="B112" s="2" t="s">
        <v>109</v>
      </c>
      <c r="C112">
        <f t="shared" si="8"/>
        <v>112</v>
      </c>
    </row>
    <row r="113" spans="1:3" x14ac:dyDescent="0.4">
      <c r="A113" s="1">
        <v>923</v>
      </c>
      <c r="B113" s="2" t="s">
        <v>110</v>
      </c>
      <c r="C113">
        <f t="shared" si="8"/>
        <v>113</v>
      </c>
    </row>
    <row r="114" spans="1:3" x14ac:dyDescent="0.4">
      <c r="A114" s="1">
        <v>738</v>
      </c>
      <c r="B114" s="2" t="s">
        <v>111</v>
      </c>
      <c r="C114">
        <f t="shared" si="8"/>
        <v>114</v>
      </c>
    </row>
    <row r="115" spans="1:3" x14ac:dyDescent="0.4">
      <c r="A115" s="1">
        <v>578</v>
      </c>
      <c r="B115" s="2" t="s">
        <v>112</v>
      </c>
      <c r="C115">
        <f t="shared" si="8"/>
        <v>115</v>
      </c>
    </row>
    <row r="116" spans="1:3" x14ac:dyDescent="0.4">
      <c r="A116" s="1">
        <v>369</v>
      </c>
      <c r="B116" s="2" t="s">
        <v>113</v>
      </c>
      <c r="C116">
        <f t="shared" si="8"/>
        <v>116</v>
      </c>
    </row>
    <row r="117" spans="1:3" x14ac:dyDescent="0.4">
      <c r="A117" s="1">
        <v>744</v>
      </c>
      <c r="B117" s="2" t="s">
        <v>114</v>
      </c>
      <c r="C117">
        <f t="shared" si="8"/>
        <v>117</v>
      </c>
    </row>
    <row r="118" spans="1:3" x14ac:dyDescent="0.4">
      <c r="A118" s="1">
        <v>186</v>
      </c>
      <c r="B118" s="2" t="s">
        <v>115</v>
      </c>
      <c r="C118">
        <f t="shared" si="8"/>
        <v>118</v>
      </c>
    </row>
    <row r="119" spans="1:3" x14ac:dyDescent="0.4">
      <c r="A119" s="1">
        <v>925</v>
      </c>
      <c r="B119" s="2" t="s">
        <v>116</v>
      </c>
      <c r="C119">
        <f t="shared" si="8"/>
        <v>119</v>
      </c>
    </row>
    <row r="120" spans="1:3" x14ac:dyDescent="0.4">
      <c r="A120" s="1">
        <v>466</v>
      </c>
      <c r="B120" s="2" t="s">
        <v>117</v>
      </c>
      <c r="C120">
        <f t="shared" si="8"/>
        <v>120</v>
      </c>
    </row>
    <row r="121" spans="1:3" x14ac:dyDescent="0.4">
      <c r="A121" s="1">
        <v>746</v>
      </c>
      <c r="B121" s="2" t="s">
        <v>118</v>
      </c>
      <c r="C121">
        <f t="shared" si="8"/>
        <v>121</v>
      </c>
    </row>
    <row r="122" spans="1:3" x14ac:dyDescent="0.4">
      <c r="A122" s="1">
        <v>112</v>
      </c>
      <c r="B122" s="1" t="s">
        <v>119</v>
      </c>
      <c r="C122">
        <f t="shared" si="8"/>
        <v>122</v>
      </c>
    </row>
    <row r="123" spans="1:3" x14ac:dyDescent="0.4">
      <c r="A123" s="1">
        <v>926</v>
      </c>
      <c r="B123" s="2" t="s">
        <v>120</v>
      </c>
      <c r="C123">
        <f t="shared" si="8"/>
        <v>123</v>
      </c>
    </row>
    <row r="124" spans="1:3" x14ac:dyDescent="0.4">
      <c r="A124" s="1">
        <v>298</v>
      </c>
      <c r="B124" s="2" t="s">
        <v>121</v>
      </c>
      <c r="C124">
        <f t="shared" si="8"/>
        <v>124</v>
      </c>
    </row>
    <row r="125" spans="1:3" x14ac:dyDescent="0.4">
      <c r="A125" s="1">
        <v>111</v>
      </c>
      <c r="B125" s="1" t="s">
        <v>122</v>
      </c>
      <c r="C125">
        <f t="shared" si="8"/>
        <v>125</v>
      </c>
    </row>
    <row r="126" spans="1:3" x14ac:dyDescent="0.4">
      <c r="A126" s="1">
        <v>927</v>
      </c>
      <c r="B126" s="2" t="s">
        <v>123</v>
      </c>
      <c r="C126">
        <f t="shared" si="8"/>
        <v>126</v>
      </c>
    </row>
    <row r="127" spans="1:3" x14ac:dyDescent="0.4">
      <c r="A127" s="1">
        <v>299</v>
      </c>
      <c r="B127" s="2" t="s">
        <v>124</v>
      </c>
      <c r="C127">
        <f t="shared" si="8"/>
        <v>127</v>
      </c>
    </row>
    <row r="128" spans="1:3" x14ac:dyDescent="0.4">
      <c r="A128" s="1">
        <v>582</v>
      </c>
      <c r="B128" s="2" t="s">
        <v>125</v>
      </c>
      <c r="C128">
        <f t="shared" si="8"/>
        <v>128</v>
      </c>
    </row>
    <row r="129" spans="1:3" x14ac:dyDescent="0.4">
      <c r="A129" s="1">
        <v>474</v>
      </c>
      <c r="B129" s="2" t="s">
        <v>126</v>
      </c>
      <c r="C129">
        <f t="shared" si="8"/>
        <v>129</v>
      </c>
    </row>
    <row r="130" spans="1:3" x14ac:dyDescent="0.4">
      <c r="A130" s="1">
        <v>965</v>
      </c>
      <c r="B130" s="2" t="s">
        <v>127</v>
      </c>
      <c r="C130">
        <f t="shared" si="8"/>
        <v>130</v>
      </c>
    </row>
    <row r="131" spans="1:3" x14ac:dyDescent="0.4">
      <c r="A131" s="1">
        <v>754</v>
      </c>
      <c r="B131" s="2" t="s">
        <v>128</v>
      </c>
      <c r="C131">
        <f t="shared" si="8"/>
        <v>131</v>
      </c>
    </row>
    <row r="132" spans="1:3" x14ac:dyDescent="0.4">
      <c r="A132" s="1">
        <v>698</v>
      </c>
      <c r="B132" s="2" t="s">
        <v>129</v>
      </c>
      <c r="C132">
        <f t="shared" si="8"/>
        <v>132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2"/>
  <sheetViews>
    <sheetView workbookViewId="0"/>
  </sheetViews>
  <sheetFormatPr defaultRowHeight="13.15" x14ac:dyDescent="0.4"/>
  <sheetData>
    <row r="2" spans="1:6" x14ac:dyDescent="0.4">
      <c r="A2" t="s">
        <v>196</v>
      </c>
    </row>
    <row r="3" spans="1:6" x14ac:dyDescent="0.4">
      <c r="B3" t="s">
        <v>197</v>
      </c>
      <c r="C3" t="s">
        <v>198</v>
      </c>
    </row>
    <row r="4" spans="1:6" x14ac:dyDescent="0.4">
      <c r="B4" t="s">
        <v>199</v>
      </c>
      <c r="C4" t="s">
        <v>200</v>
      </c>
    </row>
    <row r="5" spans="1:6" x14ac:dyDescent="0.4">
      <c r="B5" t="s">
        <v>201</v>
      </c>
      <c r="C5" t="s">
        <v>347</v>
      </c>
    </row>
    <row r="6" spans="1:6" x14ac:dyDescent="0.4">
      <c r="B6" t="s">
        <v>207</v>
      </c>
      <c r="C6" t="s">
        <v>208</v>
      </c>
    </row>
    <row r="7" spans="1:6" x14ac:dyDescent="0.4">
      <c r="B7" t="s">
        <v>202</v>
      </c>
      <c r="C7" t="s">
        <v>342</v>
      </c>
    </row>
    <row r="8" spans="1:6" x14ac:dyDescent="0.4">
      <c r="B8" t="s">
        <v>203</v>
      </c>
      <c r="C8" t="s">
        <v>465</v>
      </c>
    </row>
    <row r="9" spans="1:6" x14ac:dyDescent="0.4">
      <c r="C9" t="s">
        <v>466</v>
      </c>
    </row>
    <row r="10" spans="1:6" x14ac:dyDescent="0.4">
      <c r="C10" t="s">
        <v>469</v>
      </c>
    </row>
    <row r="11" spans="1:6" x14ac:dyDescent="0.4">
      <c r="C11" t="s">
        <v>467</v>
      </c>
    </row>
    <row r="12" spans="1:6" x14ac:dyDescent="0.4">
      <c r="C12" t="s">
        <v>468</v>
      </c>
    </row>
    <row r="13" spans="1:6" x14ac:dyDescent="0.4">
      <c r="B13" t="s">
        <v>209</v>
      </c>
      <c r="C13" t="s">
        <v>210</v>
      </c>
    </row>
    <row r="14" spans="1:6" x14ac:dyDescent="0.4">
      <c r="B14" t="s">
        <v>204</v>
      </c>
      <c r="C14" t="s">
        <v>211</v>
      </c>
      <c r="D14" t="s">
        <v>211</v>
      </c>
      <c r="E14" t="s">
        <v>212</v>
      </c>
      <c r="F14" t="s">
        <v>213</v>
      </c>
    </row>
    <row r="15" spans="1:6" x14ac:dyDescent="0.4">
      <c r="B15" t="s">
        <v>205</v>
      </c>
      <c r="C15" t="s">
        <v>206</v>
      </c>
      <c r="D15" t="s">
        <v>214</v>
      </c>
      <c r="E15" t="s">
        <v>215</v>
      </c>
      <c r="F15" t="s">
        <v>216</v>
      </c>
    </row>
    <row r="16" spans="1:6" x14ac:dyDescent="0.4">
      <c r="B16" t="s">
        <v>217</v>
      </c>
      <c r="C16" t="s">
        <v>218</v>
      </c>
      <c r="D16" t="s">
        <v>219</v>
      </c>
    </row>
    <row r="22" spans="1:1" x14ac:dyDescent="0.4">
      <c r="A22" t="s">
        <v>196</v>
      </c>
    </row>
  </sheetData>
  <phoneticPr fontId="6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F9"/>
  <sheetViews>
    <sheetView workbookViewId="0">
      <selection activeCell="B1" sqref="B1:F1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91" t="s">
        <v>471</v>
      </c>
      <c r="B1" s="98" t="s">
        <v>472</v>
      </c>
      <c r="C1" s="99"/>
      <c r="D1" s="99"/>
      <c r="E1" s="99"/>
      <c r="F1" s="100"/>
    </row>
    <row r="2" spans="1:6" ht="27" customHeight="1" x14ac:dyDescent="0.4">
      <c r="A2" s="92"/>
      <c r="B2" s="94"/>
      <c r="C2" s="95"/>
      <c r="D2" s="96" t="s">
        <v>470</v>
      </c>
      <c r="E2" s="97"/>
      <c r="F2" s="101" t="s">
        <v>194</v>
      </c>
    </row>
    <row r="3" spans="1:6" ht="27" customHeight="1" x14ac:dyDescent="0.4">
      <c r="A3" s="93"/>
      <c r="B3" s="54" t="s">
        <v>308</v>
      </c>
      <c r="C3" s="55" t="s">
        <v>309</v>
      </c>
      <c r="D3" s="54" t="s">
        <v>308</v>
      </c>
      <c r="E3" s="55" t="s">
        <v>309</v>
      </c>
      <c r="F3" s="102"/>
    </row>
    <row r="4" spans="1:6" ht="27" customHeight="1" x14ac:dyDescent="0.45">
      <c r="A4" s="60" t="s">
        <v>438</v>
      </c>
      <c r="B4" s="56">
        <f>dENDA!O2</f>
        <v>0.96737505662646806</v>
      </c>
      <c r="C4" s="57">
        <f>dENDA!P2</f>
        <v>33.722807442709268</v>
      </c>
      <c r="D4" s="58">
        <f>dENDA!Q2</f>
        <v>0.60952339084477347</v>
      </c>
      <c r="E4" s="57">
        <f>dENDA!R2</f>
        <v>6.1508368226174719</v>
      </c>
      <c r="F4" s="59">
        <f>dENDA!S2</f>
        <v>66</v>
      </c>
    </row>
    <row r="5" spans="1:6" ht="27" customHeight="1" x14ac:dyDescent="0.45">
      <c r="A5" s="60" t="s">
        <v>195</v>
      </c>
      <c r="B5" s="56">
        <f>dENDA!O16</f>
        <v>0.75478446075234851</v>
      </c>
      <c r="C5" s="57">
        <f>dENDA!P16</f>
        <v>14.735300285711077</v>
      </c>
      <c r="D5" s="58">
        <f>dENDA!Q16</f>
        <v>0.7751778867399759</v>
      </c>
      <c r="E5" s="57">
        <f>dENDA!R16</f>
        <v>14.256988752186032</v>
      </c>
      <c r="F5" s="59">
        <f>dENDA!S16</f>
        <v>137</v>
      </c>
    </row>
    <row r="6" spans="1:6" ht="27" customHeight="1" x14ac:dyDescent="0.45">
      <c r="A6" s="60" t="s">
        <v>440</v>
      </c>
      <c r="B6" s="56">
        <f>dENDA!O46</f>
        <v>0.83517223995485623</v>
      </c>
      <c r="C6" s="57">
        <f>dENDA!P46</f>
        <v>21.741994776896753</v>
      </c>
      <c r="D6" s="58">
        <f>dENDA!Q46</f>
        <v>0.723852573085361</v>
      </c>
      <c r="E6" s="57">
        <f>dENDA!R46</f>
        <v>13.638698021933735</v>
      </c>
      <c r="F6" s="59">
        <f>dENDA!S46</f>
        <v>171</v>
      </c>
    </row>
    <row r="7" spans="1:6" ht="27" customHeight="1" x14ac:dyDescent="0.45">
      <c r="A7" s="60" t="s">
        <v>441</v>
      </c>
      <c r="B7" s="56">
        <f>dENDA!O82</f>
        <v>0.52248649807972436</v>
      </c>
      <c r="C7" s="57">
        <f>dENDA!P82</f>
        <v>4.6668035107129944</v>
      </c>
      <c r="D7" s="58">
        <f>dENDA!Q82</f>
        <v>0.41717033964818073</v>
      </c>
      <c r="E7" s="57">
        <f>dENDA!R82</f>
        <v>3.1801835883327776</v>
      </c>
      <c r="F7" s="59">
        <f>dENDA!S82</f>
        <v>50</v>
      </c>
    </row>
    <row r="9" spans="1:6" x14ac:dyDescent="0.4">
      <c r="A9" s="3"/>
    </row>
  </sheetData>
  <mergeCells count="5">
    <mergeCell ref="A1:A3"/>
    <mergeCell ref="B2:C2"/>
    <mergeCell ref="D2:E2"/>
    <mergeCell ref="B1:F1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Roman,Bold"4. Correlation: Inflation - Change in Exchange Rate (vis a vis USD)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2"/>
  <sheetViews>
    <sheetView workbookViewId="0"/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155</v>
      </c>
      <c r="B2" t="s">
        <v>157</v>
      </c>
      <c r="C2" s="1" t="s">
        <v>385</v>
      </c>
      <c r="D2" s="1" t="str">
        <f>Countries!$G$11</f>
        <v>IFTS</v>
      </c>
      <c r="E2" s="1" t="str">
        <f>Countries!$E$11&amp;Countries!$Q1&amp;Countries!$F$11</f>
        <v>61464...ZF...</v>
      </c>
      <c r="F2" t="s">
        <v>386</v>
      </c>
      <c r="G2" s="4">
        <v>100</v>
      </c>
      <c r="H2" s="4">
        <v>4245.2146265440697</v>
      </c>
      <c r="I2" s="4">
        <v>13550.1021887978</v>
      </c>
      <c r="J2" s="4">
        <v>25327.317078744501</v>
      </c>
      <c r="K2" s="4">
        <v>97806.952266089604</v>
      </c>
      <c r="L2" s="4">
        <v>415684.10896557203</v>
      </c>
      <c r="M2" s="4">
        <v>1049854.55335979</v>
      </c>
      <c r="N2" s="33" t="s">
        <v>163</v>
      </c>
    </row>
    <row r="3" spans="1:14" x14ac:dyDescent="0.4">
      <c r="A3" t="s">
        <v>155</v>
      </c>
      <c r="B3" t="s">
        <v>157</v>
      </c>
      <c r="C3" s="1" t="s">
        <v>2</v>
      </c>
      <c r="D3" s="1" t="str">
        <f>Countries!$G$11</f>
        <v>IFTS</v>
      </c>
      <c r="E3" s="1" t="str">
        <f>Countries!$E$11&amp;Countries!$Q2&amp;Countries!$F$11</f>
        <v>21364...ZF...</v>
      </c>
      <c r="F3" t="s">
        <v>221</v>
      </c>
      <c r="G3" s="4">
        <v>100</v>
      </c>
      <c r="H3" s="4">
        <v>100.155695900742</v>
      </c>
      <c r="I3" s="4">
        <v>100.68377507729799</v>
      </c>
      <c r="J3" s="4">
        <v>101.61040457578299</v>
      </c>
      <c r="K3" s="4">
        <v>100.424717368044</v>
      </c>
      <c r="L3" s="4">
        <v>99.484802858828701</v>
      </c>
      <c r="M3" s="4">
        <v>98.423662626692902</v>
      </c>
      <c r="N3" s="33" t="s">
        <v>163</v>
      </c>
    </row>
    <row r="4" spans="1:14" x14ac:dyDescent="0.4">
      <c r="A4" t="s">
        <v>155</v>
      </c>
      <c r="B4" t="s">
        <v>157</v>
      </c>
      <c r="C4" s="1" t="s">
        <v>225</v>
      </c>
      <c r="D4" s="1" t="str">
        <f>Countries!$G$11</f>
        <v>IFTS</v>
      </c>
      <c r="E4" s="1" t="str">
        <f>Countries!$E$11&amp;Countries!$Q3&amp;Countries!$F$11</f>
        <v>21864...ZF...</v>
      </c>
      <c r="F4" t="s">
        <v>221</v>
      </c>
      <c r="G4" s="4">
        <v>100</v>
      </c>
      <c r="H4" s="4">
        <v>112.429588539731</v>
      </c>
      <c r="I4" s="4">
        <v>117.723958482258</v>
      </c>
      <c r="J4" s="4">
        <v>126.757784576673</v>
      </c>
      <c r="K4" s="4">
        <v>129.49704057415701</v>
      </c>
      <c r="L4" s="4">
        <v>135.45535127098</v>
      </c>
      <c r="M4" s="4">
        <v>137.61701884310801</v>
      </c>
      <c r="N4" s="33" t="s">
        <v>163</v>
      </c>
    </row>
    <row r="5" spans="1:14" x14ac:dyDescent="0.4">
      <c r="A5" t="s">
        <v>155</v>
      </c>
      <c r="B5" t="s">
        <v>157</v>
      </c>
      <c r="C5" s="1" t="s">
        <v>228</v>
      </c>
      <c r="D5" s="1" t="str">
        <f>Countries!$G$11</f>
        <v>IFTS</v>
      </c>
      <c r="E5" s="1" t="str">
        <f>Countries!$E$11&amp;Countries!$Q4&amp;Countries!$F$11</f>
        <v>91864...ZF...</v>
      </c>
      <c r="F5" t="s">
        <v>229</v>
      </c>
      <c r="G5" s="4">
        <v>100</v>
      </c>
      <c r="H5" s="4">
        <v>221.60749999999999</v>
      </c>
      <c r="I5" s="4">
        <v>2567.0433333333299</v>
      </c>
      <c r="J5" s="4">
        <v>3046.3683333333302</v>
      </c>
      <c r="K5" s="4">
        <v>3124.7516666666702</v>
      </c>
      <c r="L5" s="4">
        <v>3447.1091666666698</v>
      </c>
      <c r="M5" s="4">
        <v>3700.84916666667</v>
      </c>
      <c r="N5" s="33" t="s">
        <v>163</v>
      </c>
    </row>
    <row r="6" spans="1:14" x14ac:dyDescent="0.4">
      <c r="A6" t="s">
        <v>155</v>
      </c>
      <c r="B6" t="s">
        <v>157</v>
      </c>
      <c r="C6" s="1" t="s">
        <v>387</v>
      </c>
      <c r="D6" s="1" t="str">
        <f>Countries!$G$11</f>
        <v>IFTS</v>
      </c>
      <c r="E6" s="1" t="str">
        <f>Countries!$E$11&amp;Countries!$Q5&amp;Countries!$F$11</f>
        <v>52264...ZF...</v>
      </c>
      <c r="F6" t="s">
        <v>388</v>
      </c>
      <c r="G6" s="4">
        <v>100</v>
      </c>
      <c r="H6" s="4">
        <v>110.06647673314301</v>
      </c>
      <c r="I6" s="4">
        <v>113.557296612852</v>
      </c>
      <c r="J6" s="4">
        <v>130.371161760051</v>
      </c>
      <c r="K6" s="4">
        <v>135.59670781893001</v>
      </c>
      <c r="L6" s="4">
        <v>134.522792022792</v>
      </c>
      <c r="M6" s="4">
        <v>133.71478315922801</v>
      </c>
      <c r="N6" s="33" t="s">
        <v>163</v>
      </c>
    </row>
    <row r="7" spans="1:14" x14ac:dyDescent="0.4">
      <c r="A7" t="s">
        <v>155</v>
      </c>
      <c r="B7" t="s">
        <v>157</v>
      </c>
      <c r="C7" s="1" t="s">
        <v>31</v>
      </c>
      <c r="D7" s="1" t="str">
        <f>Countries!$G$11</f>
        <v>IFTS</v>
      </c>
      <c r="E7" s="1" t="str">
        <f>Countries!$E$11&amp;Countries!$Q6&amp;Countries!$F$11</f>
        <v>24864...ZF...</v>
      </c>
      <c r="F7" t="s">
        <v>238</v>
      </c>
      <c r="G7" s="4">
        <v>100</v>
      </c>
      <c r="H7" s="4">
        <v>124.37308868501501</v>
      </c>
      <c r="I7" s="4">
        <v>162.48470948012201</v>
      </c>
      <c r="J7" s="4">
        <v>221.13914373088701</v>
      </c>
      <c r="K7" s="4">
        <v>336.66743119266101</v>
      </c>
      <c r="L7" s="4">
        <v>660.18501529052003</v>
      </c>
      <c r="M7" s="4">
        <v>908.92966360856303</v>
      </c>
      <c r="N7" s="33" t="s">
        <v>163</v>
      </c>
    </row>
    <row r="8" spans="1:14" x14ac:dyDescent="0.4">
      <c r="A8" t="s">
        <v>155</v>
      </c>
      <c r="B8" t="s">
        <v>157</v>
      </c>
      <c r="C8" s="49" t="s">
        <v>435</v>
      </c>
      <c r="D8" s="1" t="str">
        <f>Countries!$G$11</f>
        <v>IFTS</v>
      </c>
      <c r="E8" s="1" t="str">
        <f>Countries!$E$11&amp;Countries!$Q7&amp;Countries!$F$11</f>
        <v>65464...ZF...</v>
      </c>
      <c r="F8" t="s">
        <v>436</v>
      </c>
      <c r="G8" s="4">
        <v>100</v>
      </c>
      <c r="H8" s="4">
        <v>150.734054961211</v>
      </c>
      <c r="I8" s="4">
        <v>224.74586809215799</v>
      </c>
      <c r="J8" s="4">
        <v>239.35696271173799</v>
      </c>
      <c r="K8" s="4">
        <v>237.69181144803201</v>
      </c>
      <c r="L8" s="4">
        <v>258.21963915489602</v>
      </c>
      <c r="M8" s="4">
        <v>266.86514939379998</v>
      </c>
      <c r="N8" s="33" t="s">
        <v>163</v>
      </c>
    </row>
    <row r="9" spans="1:14" x14ac:dyDescent="0.4">
      <c r="A9" t="s">
        <v>155</v>
      </c>
      <c r="B9" t="s">
        <v>157</v>
      </c>
      <c r="C9" s="1" t="s">
        <v>364</v>
      </c>
      <c r="D9" s="1" t="str">
        <f>Countries!$G$11</f>
        <v>IFTS</v>
      </c>
      <c r="E9" s="1" t="str">
        <f>Countries!$E$11&amp;Countries!$Q8&amp;Countries!$F$11</f>
        <v>54464...ZF...</v>
      </c>
      <c r="F9" t="s">
        <v>386</v>
      </c>
      <c r="G9" s="4">
        <v>100</v>
      </c>
      <c r="H9" s="4">
        <v>113.02318835634</v>
      </c>
      <c r="I9" s="4">
        <v>144.11458177692299</v>
      </c>
      <c r="J9" s="4">
        <v>275.231086888937</v>
      </c>
      <c r="K9" s="4">
        <v>628.68033726243505</v>
      </c>
      <c r="L9" s="4">
        <v>786.38859245770198</v>
      </c>
      <c r="M9" s="4">
        <v>847.81323979097294</v>
      </c>
      <c r="N9" s="33" t="s">
        <v>163</v>
      </c>
    </row>
    <row r="10" spans="1:14" x14ac:dyDescent="0.4">
      <c r="A10" t="s">
        <v>155</v>
      </c>
      <c r="B10" t="s">
        <v>157</v>
      </c>
      <c r="C10" s="1" t="s">
        <v>389</v>
      </c>
      <c r="D10" s="1" t="str">
        <f>Countries!$G$11</f>
        <v>IFTS</v>
      </c>
      <c r="E10" s="1" t="str">
        <f>Countries!$E$11&amp;Countries!$Q9&amp;Countries!$F$11</f>
        <v>68864...ZF...</v>
      </c>
      <c r="F10" t="s">
        <v>386</v>
      </c>
      <c r="G10" s="4">
        <v>100</v>
      </c>
      <c r="H10" s="4">
        <v>146.88119150099101</v>
      </c>
      <c r="I10" s="4">
        <v>156.26152900184499</v>
      </c>
      <c r="J10" s="4">
        <v>157.13602514176401</v>
      </c>
      <c r="K10" s="4">
        <v>160.32656965225101</v>
      </c>
      <c r="L10" s="33" t="s">
        <v>163</v>
      </c>
      <c r="M10" s="33" t="s">
        <v>163</v>
      </c>
      <c r="N10" s="33" t="s">
        <v>163</v>
      </c>
    </row>
    <row r="11" spans="1:14" x14ac:dyDescent="0.4">
      <c r="A11" t="s">
        <v>155</v>
      </c>
      <c r="B11" t="s">
        <v>157</v>
      </c>
      <c r="C11" s="1" t="s">
        <v>390</v>
      </c>
      <c r="D11" s="1" t="str">
        <f>Countries!$G$11</f>
        <v>IFTS</v>
      </c>
      <c r="E11" s="1" t="str">
        <f>Countries!$E$11&amp;Countries!$Q10&amp;Countries!$F$11</f>
        <v>27864...ZF...</v>
      </c>
      <c r="F11" t="s">
        <v>391</v>
      </c>
      <c r="G11" s="4">
        <v>100</v>
      </c>
      <c r="H11" s="4">
        <v>111.618871769755</v>
      </c>
      <c r="I11" s="4">
        <v>121.915391558086</v>
      </c>
      <c r="J11" s="4">
        <v>137.81125901565201</v>
      </c>
      <c r="K11" s="4">
        <v>153.260170226479</v>
      </c>
      <c r="L11" s="33" t="s">
        <v>163</v>
      </c>
      <c r="M11" s="33" t="s">
        <v>163</v>
      </c>
      <c r="N11" s="33" t="s">
        <v>163</v>
      </c>
    </row>
    <row r="12" spans="1:14" x14ac:dyDescent="0.4">
      <c r="A12" t="s">
        <v>155</v>
      </c>
      <c r="B12" t="s">
        <v>157</v>
      </c>
      <c r="C12" s="1" t="s">
        <v>392</v>
      </c>
      <c r="D12" s="1" t="str">
        <f>Countries!$G$11</f>
        <v>IFTS</v>
      </c>
      <c r="E12" s="1" t="str">
        <f>Countries!$E$11&amp;Countries!$Q11&amp;Countries!$F$11</f>
        <v>28864...ZF...</v>
      </c>
      <c r="F12" t="s">
        <v>393</v>
      </c>
      <c r="G12" s="4">
        <v>100</v>
      </c>
      <c r="H12" s="4">
        <v>109.805115712546</v>
      </c>
      <c r="I12" s="4">
        <v>117.47868453106</v>
      </c>
      <c r="J12" s="4">
        <v>131.02923264311801</v>
      </c>
      <c r="K12" s="4">
        <v>139.87515225335</v>
      </c>
      <c r="L12" s="4">
        <v>152.44112870483099</v>
      </c>
      <c r="M12" s="4">
        <v>163.52009744214399</v>
      </c>
      <c r="N12" s="33" t="s">
        <v>163</v>
      </c>
    </row>
    <row r="13" spans="1:14" x14ac:dyDescent="0.4">
      <c r="A13" t="s">
        <v>155</v>
      </c>
      <c r="B13" t="s">
        <v>157</v>
      </c>
      <c r="C13" s="1" t="s">
        <v>258</v>
      </c>
      <c r="D13" s="1" t="str">
        <f>Countries!$G$11</f>
        <v>IFTS</v>
      </c>
      <c r="E13" s="1" t="str">
        <f>Countries!$E$11&amp;Countries!$Q12&amp;Countries!$F$11</f>
        <v>29364...ZF...</v>
      </c>
      <c r="F13" t="s">
        <v>259</v>
      </c>
      <c r="G13" s="4">
        <v>100</v>
      </c>
      <c r="H13" s="4">
        <v>111.537942411518</v>
      </c>
      <c r="I13" s="4">
        <v>121.088032393521</v>
      </c>
      <c r="J13" s="4">
        <v>129.86427714457099</v>
      </c>
      <c r="K13" s="4">
        <v>134.37012597480501</v>
      </c>
      <c r="L13" s="4">
        <v>139.418866226755</v>
      </c>
      <c r="M13" s="4">
        <v>142.17531493701301</v>
      </c>
      <c r="N13" s="33" t="s">
        <v>163</v>
      </c>
    </row>
    <row r="14" spans="1:14" x14ac:dyDescent="0.4">
      <c r="A14" t="s">
        <v>155</v>
      </c>
      <c r="B14" t="s">
        <v>157</v>
      </c>
      <c r="C14" s="53" t="s">
        <v>383</v>
      </c>
      <c r="D14" s="25" t="s">
        <v>146</v>
      </c>
      <c r="E14" s="25" t="str">
        <f>Countries!$E$15&amp;Countries!$Q13&amp;Countries!$F$15</f>
        <v>W716PCPI</v>
      </c>
      <c r="F14" t="s">
        <v>220</v>
      </c>
      <c r="G14" s="4">
        <v>100.00000000469569</v>
      </c>
      <c r="H14" s="4">
        <v>142.04729433754622</v>
      </c>
      <c r="I14" s="4">
        <v>240.12898651404004</v>
      </c>
      <c r="J14" s="4">
        <v>341.23636214159376</v>
      </c>
      <c r="K14" s="4">
        <v>396.97330748832155</v>
      </c>
      <c r="L14" s="4">
        <v>440.68443796329262</v>
      </c>
      <c r="M14" s="4">
        <v>482.57979235491109</v>
      </c>
      <c r="N14" s="4">
        <v>526.98422738806414</v>
      </c>
    </row>
    <row r="15" spans="1:14" x14ac:dyDescent="0.4">
      <c r="A15" t="s">
        <v>155</v>
      </c>
      <c r="B15" s="6" t="s">
        <v>157</v>
      </c>
      <c r="C15" s="1" t="s">
        <v>121</v>
      </c>
      <c r="D15" s="1" t="str">
        <f>Countries!$G$11</f>
        <v>IFTS</v>
      </c>
      <c r="E15" s="1" t="str">
        <f>Countries!$E$11&amp;Countries!$Q14&amp;Countries!$F$11</f>
        <v>29864...ZF...</v>
      </c>
      <c r="F15" s="7" t="s">
        <v>263</v>
      </c>
      <c r="G15" s="4">
        <v>100</v>
      </c>
      <c r="H15" s="4">
        <v>128.34204860043101</v>
      </c>
      <c r="I15" s="4">
        <v>153.77791448785001</v>
      </c>
      <c r="J15" s="4">
        <v>170.40295293755801</v>
      </c>
      <c r="K15" s="4">
        <v>180.04552445401399</v>
      </c>
      <c r="L15" s="4">
        <v>188.62257766841</v>
      </c>
      <c r="M15" s="4">
        <v>196.84527837588399</v>
      </c>
      <c r="N15" s="33" t="s">
        <v>163</v>
      </c>
    </row>
    <row r="16" spans="1:14" x14ac:dyDescent="0.4">
      <c r="A16" t="s">
        <v>155</v>
      </c>
      <c r="B16" t="s">
        <v>157</v>
      </c>
      <c r="C16" s="1" t="s">
        <v>223</v>
      </c>
      <c r="D16" s="1" t="str">
        <f>Countries!$G$11</f>
        <v>IFTS</v>
      </c>
      <c r="E16" s="1" t="str">
        <f>Countries!$E$11&amp;Countries!$Q15&amp;Countries!$F$11</f>
        <v>41964...ZF...</v>
      </c>
      <c r="F16" s="1" t="s">
        <v>224</v>
      </c>
      <c r="G16" s="11">
        <v>100</v>
      </c>
      <c r="H16" s="11">
        <v>99.547772617469306</v>
      </c>
      <c r="I16" s="11">
        <v>101.968327816051</v>
      </c>
      <c r="J16" s="11">
        <v>101.740828757975</v>
      </c>
      <c r="K16" s="11">
        <v>100.286459779563</v>
      </c>
      <c r="L16" s="11">
        <v>99.579587706256504</v>
      </c>
      <c r="M16" s="34" t="s">
        <v>163</v>
      </c>
      <c r="N16" s="34" t="s">
        <v>163</v>
      </c>
    </row>
    <row r="17" spans="1:14" x14ac:dyDescent="0.4">
      <c r="C17" s="3"/>
      <c r="D17" s="25" t="s">
        <v>146</v>
      </c>
      <c r="E17" s="25" t="str">
        <f>Countries!$E$15&amp;Countries!$Q16&amp;Countries!$F$15</f>
        <v>W963PCPI</v>
      </c>
      <c r="G17" s="4"/>
      <c r="H17" s="4"/>
      <c r="I17" s="4"/>
      <c r="J17" s="4"/>
      <c r="K17" s="4"/>
      <c r="L17" s="4"/>
      <c r="M17" s="4"/>
      <c r="N17" s="4"/>
    </row>
    <row r="18" spans="1:14" x14ac:dyDescent="0.4">
      <c r="A18" t="s">
        <v>155</v>
      </c>
      <c r="B18" t="s">
        <v>157</v>
      </c>
      <c r="C18" s="1" t="s">
        <v>367</v>
      </c>
      <c r="D18" s="1" t="str">
        <f>Countries!$G$11</f>
        <v>IFTS</v>
      </c>
      <c r="E18" s="1" t="str">
        <f>Countries!$E$11&amp;Countries!$Q17&amp;Countries!$F$11</f>
        <v>63664...ZF...</v>
      </c>
      <c r="F18" t="s">
        <v>394</v>
      </c>
      <c r="G18" s="4">
        <v>100</v>
      </c>
      <c r="H18" s="4">
        <v>641.90831731184903</v>
      </c>
      <c r="I18" s="4">
        <v>1768.5379046799301</v>
      </c>
      <c r="J18" s="4">
        <v>2284.0456038869102</v>
      </c>
      <c r="K18" s="4">
        <v>8791.1767769473299</v>
      </c>
      <c r="L18" s="4">
        <v>57143.5634240402</v>
      </c>
      <c r="M18" s="4">
        <v>261305.845097588</v>
      </c>
      <c r="N18" s="33" t="s">
        <v>163</v>
      </c>
    </row>
    <row r="19" spans="1:14" x14ac:dyDescent="0.4">
      <c r="A19" t="s">
        <v>155</v>
      </c>
      <c r="B19" t="s">
        <v>157</v>
      </c>
      <c r="C19" s="1" t="s">
        <v>233</v>
      </c>
      <c r="D19" s="1" t="str">
        <f>Countries!$G$11</f>
        <v>IFTS</v>
      </c>
      <c r="E19" s="1" t="str">
        <f>Countries!$E$11&amp;Countries!$Q18&amp;Countries!$F$11</f>
        <v>23864...ZF...</v>
      </c>
      <c r="F19" t="s">
        <v>234</v>
      </c>
      <c r="G19" s="4">
        <v>100</v>
      </c>
      <c r="H19" s="4">
        <v>117.522494570276</v>
      </c>
      <c r="I19" s="4">
        <v>133.07244802978599</v>
      </c>
      <c r="J19" s="4">
        <v>148.59680421967099</v>
      </c>
      <c r="K19" s="4">
        <v>163.52466645982</v>
      </c>
      <c r="L19" s="4">
        <v>181.500155134967</v>
      </c>
      <c r="M19" s="4">
        <v>201.87713310580199</v>
      </c>
      <c r="N19" s="33" t="s">
        <v>163</v>
      </c>
    </row>
    <row r="20" spans="1:14" x14ac:dyDescent="0.4">
      <c r="A20" t="s">
        <v>155</v>
      </c>
      <c r="B20" t="s">
        <v>157</v>
      </c>
      <c r="C20" s="1" t="s">
        <v>235</v>
      </c>
      <c r="D20" s="1" t="str">
        <f>Countries!$G$11</f>
        <v>IFTS</v>
      </c>
      <c r="E20" s="1" t="str">
        <f>Countries!$E$11&amp;Countries!$Q19&amp;Countries!$F$11</f>
        <v>66264...ZF...</v>
      </c>
      <c r="F20" t="s">
        <v>236</v>
      </c>
      <c r="G20" s="4">
        <v>100</v>
      </c>
      <c r="H20" s="4">
        <v>102.480806691876</v>
      </c>
      <c r="I20" s="4">
        <v>106.60138912761199</v>
      </c>
      <c r="J20" s="4">
        <v>111.601598487453</v>
      </c>
      <c r="K20" s="4">
        <v>112.481225411558</v>
      </c>
      <c r="L20" s="4">
        <v>115.24820719223899</v>
      </c>
      <c r="M20" s="4">
        <v>120.184366047897</v>
      </c>
      <c r="N20" s="33" t="s">
        <v>163</v>
      </c>
    </row>
    <row r="21" spans="1:14" x14ac:dyDescent="0.4">
      <c r="A21" t="s">
        <v>155</v>
      </c>
      <c r="B21" t="s">
        <v>157</v>
      </c>
      <c r="C21" s="1" t="s">
        <v>395</v>
      </c>
      <c r="D21" s="1" t="str">
        <f>Countries!$G$11</f>
        <v>IFTS</v>
      </c>
      <c r="E21" s="1" t="str">
        <f>Countries!$E$11&amp;Countries!$Q20&amp;Countries!$F$11</f>
        <v>96064...ZF...</v>
      </c>
      <c r="F21" t="s">
        <v>386</v>
      </c>
      <c r="G21" s="4">
        <v>100</v>
      </c>
      <c r="H21" s="4">
        <v>104.3</v>
      </c>
      <c r="I21" s="4">
        <v>108.65</v>
      </c>
      <c r="J21" s="4">
        <v>115.6</v>
      </c>
      <c r="K21" s="4">
        <v>119.6</v>
      </c>
      <c r="L21" s="4">
        <v>125.9</v>
      </c>
      <c r="M21" s="4">
        <v>131.9</v>
      </c>
      <c r="N21" s="33" t="s">
        <v>163</v>
      </c>
    </row>
    <row r="22" spans="1:14" x14ac:dyDescent="0.4">
      <c r="A22" s="4" t="s">
        <v>155</v>
      </c>
      <c r="B22" t="s">
        <v>157</v>
      </c>
      <c r="C22" s="1" t="s">
        <v>396</v>
      </c>
      <c r="D22" s="1" t="str">
        <f>Countries!$G$11</f>
        <v>IFTS</v>
      </c>
      <c r="E22" s="1" t="str">
        <f>Countries!$E$11&amp;Countries!$Q21&amp;Countries!$F$11</f>
        <v>93964...ZF...</v>
      </c>
      <c r="F22" s="4" t="s">
        <v>397</v>
      </c>
      <c r="G22" s="4">
        <v>100</v>
      </c>
      <c r="H22" s="4">
        <v>123.05034334951699</v>
      </c>
      <c r="I22" s="4">
        <v>136.071381708437</v>
      </c>
      <c r="J22" s="4">
        <v>147.240574290338</v>
      </c>
      <c r="K22" s="4">
        <v>152.09378690460599</v>
      </c>
      <c r="L22" s="4">
        <v>158.216999081485</v>
      </c>
      <c r="M22" s="4">
        <v>167.297495954162</v>
      </c>
      <c r="N22" s="33" t="s">
        <v>163</v>
      </c>
    </row>
    <row r="23" spans="1:14" x14ac:dyDescent="0.4">
      <c r="A23" t="s">
        <v>155</v>
      </c>
      <c r="B23" t="s">
        <v>157</v>
      </c>
      <c r="C23" s="1" t="s">
        <v>398</v>
      </c>
      <c r="D23" s="1" t="str">
        <f>Countries!$G$11</f>
        <v>IFTS</v>
      </c>
      <c r="E23" s="1" t="str">
        <f>Countries!$E$11&amp;Countries!$Q22&amp;Countries!$F$11</f>
        <v>65264...ZF...</v>
      </c>
      <c r="F23" t="s">
        <v>238</v>
      </c>
      <c r="G23" s="4">
        <v>100</v>
      </c>
      <c r="H23" s="4">
        <v>146.561019676228</v>
      </c>
      <c r="I23" s="4">
        <v>187.42986579895901</v>
      </c>
      <c r="J23" s="4">
        <v>214.839921756509</v>
      </c>
      <c r="K23" s="4">
        <v>241.49869633531401</v>
      </c>
      <c r="L23" s="4">
        <v>302.339992689204</v>
      </c>
      <c r="M23" s="4">
        <v>401.82620353974301</v>
      </c>
      <c r="N23" s="33" t="s">
        <v>163</v>
      </c>
    </row>
    <row r="24" spans="1:14" x14ac:dyDescent="0.4">
      <c r="A24" t="s">
        <v>155</v>
      </c>
      <c r="B24" t="s">
        <v>157</v>
      </c>
      <c r="C24" s="3" t="s">
        <v>433</v>
      </c>
      <c r="D24" s="25" t="s">
        <v>146</v>
      </c>
      <c r="E24" s="25" t="str">
        <f>Countries!$E$15&amp;Countries!$Q23&amp;Countries!$F$15</f>
        <v>W656PCPI</v>
      </c>
      <c r="F24" s="8" t="s">
        <v>220</v>
      </c>
      <c r="G24" s="4">
        <v>100</v>
      </c>
      <c r="H24" s="4">
        <v>102.98518356324355</v>
      </c>
      <c r="I24" s="4">
        <v>104.98017176361823</v>
      </c>
      <c r="J24" s="4">
        <v>110.33737034623078</v>
      </c>
      <c r="K24" s="4">
        <v>115.36229491266816</v>
      </c>
      <c r="L24" s="4">
        <v>123.16818918190459</v>
      </c>
      <c r="M24" s="4">
        <v>129.79137219822582</v>
      </c>
      <c r="N24" s="4">
        <v>134.44498936076258</v>
      </c>
    </row>
    <row r="25" spans="1:14" x14ac:dyDescent="0.4">
      <c r="A25" t="s">
        <v>155</v>
      </c>
      <c r="B25" t="s">
        <v>157</v>
      </c>
      <c r="C25" s="1" t="s">
        <v>250</v>
      </c>
      <c r="D25" s="1" t="str">
        <f>Countries!$G$11</f>
        <v>IFTS</v>
      </c>
      <c r="E25" s="1" t="str">
        <f>Countries!$E$11&amp;Countries!$Q24&amp;Countries!$F$11</f>
        <v>26864...ZF...</v>
      </c>
      <c r="F25" t="s">
        <v>251</v>
      </c>
      <c r="G25" s="4">
        <v>100</v>
      </c>
      <c r="H25" s="4">
        <v>123.83783530733599</v>
      </c>
      <c r="I25" s="4">
        <v>148.815598520669</v>
      </c>
      <c r="J25" s="4">
        <v>169.21214761931</v>
      </c>
      <c r="K25" s="4">
        <v>188.932112160472</v>
      </c>
      <c r="L25" s="4">
        <v>209.82372313043899</v>
      </c>
      <c r="M25" s="4">
        <v>230.10475779243799</v>
      </c>
      <c r="N25" s="33" t="s">
        <v>163</v>
      </c>
    </row>
    <row r="26" spans="1:14" x14ac:dyDescent="0.4">
      <c r="A26" t="s">
        <v>155</v>
      </c>
      <c r="B26" t="s">
        <v>157</v>
      </c>
      <c r="C26" s="1" t="s">
        <v>252</v>
      </c>
      <c r="D26" s="1" t="str">
        <f>Countries!$G$11</f>
        <v>IFTS</v>
      </c>
      <c r="E26" s="1" t="str">
        <f>Countries!$E$11&amp;Countries!$Q25&amp;Countries!$F$11</f>
        <v>53664...ZF...</v>
      </c>
      <c r="F26" t="s">
        <v>253</v>
      </c>
      <c r="G26" s="4">
        <v>100</v>
      </c>
      <c r="H26" s="4">
        <v>107.97004701921399</v>
      </c>
      <c r="I26" s="4">
        <v>115.23720981461901</v>
      </c>
      <c r="J26" s="4">
        <v>181.664396100548</v>
      </c>
      <c r="K26" s="4">
        <v>218.885827725707</v>
      </c>
      <c r="L26" s="4">
        <v>227.02843306165099</v>
      </c>
      <c r="M26" s="4">
        <v>253.14145346663301</v>
      </c>
      <c r="N26" s="33" t="s">
        <v>163</v>
      </c>
    </row>
    <row r="27" spans="1:14" x14ac:dyDescent="0.4">
      <c r="A27" s="4" t="s">
        <v>155</v>
      </c>
      <c r="B27" t="s">
        <v>157</v>
      </c>
      <c r="C27" s="1" t="s">
        <v>399</v>
      </c>
      <c r="D27" s="1" t="str">
        <f>Countries!$G$11</f>
        <v>IFTS</v>
      </c>
      <c r="E27" s="1" t="str">
        <f>Countries!$E$11&amp;Countries!$Q26&amp;Countries!$F$11</f>
        <v>34364...ZF...</v>
      </c>
      <c r="F27" s="4" t="s">
        <v>400</v>
      </c>
      <c r="G27" s="4">
        <v>100</v>
      </c>
      <c r="H27" s="4">
        <v>126.406656607404</v>
      </c>
      <c r="I27" s="4">
        <v>138.61444597520199</v>
      </c>
      <c r="J27" s="4">
        <v>150.579500973124</v>
      </c>
      <c r="K27" s="4">
        <v>159.54536508561301</v>
      </c>
      <c r="L27" s="4">
        <v>172.58195018478401</v>
      </c>
      <c r="M27" s="4">
        <v>184.646504406394</v>
      </c>
      <c r="N27" s="33" t="s">
        <v>163</v>
      </c>
    </row>
    <row r="28" spans="1:14" x14ac:dyDescent="0.4">
      <c r="A28" t="s">
        <v>155</v>
      </c>
      <c r="B28" t="s">
        <v>157</v>
      </c>
      <c r="C28" s="1" t="s">
        <v>57</v>
      </c>
      <c r="D28" s="1" t="str">
        <f>Countries!$G$11</f>
        <v>IFTS</v>
      </c>
      <c r="E28" s="1" t="str">
        <f>Countries!$E$11&amp;Countries!$Q27&amp;Countries!$F$11</f>
        <v>43964...ZF...</v>
      </c>
      <c r="F28" t="s">
        <v>256</v>
      </c>
      <c r="G28" s="4">
        <v>100</v>
      </c>
      <c r="H28" s="4">
        <v>106.50121802679701</v>
      </c>
      <c r="I28" s="4">
        <v>109.736601705238</v>
      </c>
      <c r="J28" s="4">
        <v>113.129291641291</v>
      </c>
      <c r="K28" s="4">
        <v>113.815145401949</v>
      </c>
      <c r="L28" s="4">
        <v>114.574156897077</v>
      </c>
      <c r="M28" s="4">
        <v>116.62257346224099</v>
      </c>
      <c r="N28" s="33" t="s">
        <v>163</v>
      </c>
    </row>
    <row r="29" spans="1:14" x14ac:dyDescent="0.4">
      <c r="A29" s="4" t="s">
        <v>155</v>
      </c>
      <c r="B29" t="s">
        <v>157</v>
      </c>
      <c r="C29" s="1" t="s">
        <v>401</v>
      </c>
      <c r="D29" s="1" t="str">
        <f>Countries!$G$11</f>
        <v>IFTS</v>
      </c>
      <c r="E29" s="1" t="str">
        <f>Countries!$E$11&amp;Countries!$Q28&amp;Countries!$F$11</f>
        <v>91764...ZF...</v>
      </c>
      <c r="F29" s="4" t="s">
        <v>221</v>
      </c>
      <c r="G29" s="4">
        <v>100</v>
      </c>
      <c r="H29" s="4">
        <v>131.947337721857</v>
      </c>
      <c r="I29" s="4">
        <v>162.86976085326199</v>
      </c>
      <c r="J29" s="4">
        <v>179.90167486042799</v>
      </c>
      <c r="K29" s="4">
        <v>244.48795933672201</v>
      </c>
      <c r="L29" s="4">
        <v>290.17998500124997</v>
      </c>
      <c r="M29" s="4">
        <v>310.29414215482001</v>
      </c>
      <c r="N29" s="33" t="s">
        <v>163</v>
      </c>
    </row>
    <row r="30" spans="1:14" x14ac:dyDescent="0.4">
      <c r="A30" s="4" t="s">
        <v>155</v>
      </c>
      <c r="B30" t="s">
        <v>157</v>
      </c>
      <c r="C30" s="3" t="s">
        <v>402</v>
      </c>
      <c r="D30" s="25" t="s">
        <v>146</v>
      </c>
      <c r="E30" s="25" t="str">
        <f>Countries!$E$15&amp;Countries!$Q29&amp;Countries!$F$15</f>
        <v>W446PCPI</v>
      </c>
      <c r="F30" t="s">
        <v>220</v>
      </c>
      <c r="G30" s="33">
        <v>100.00000006159577</v>
      </c>
      <c r="H30" s="33">
        <v>108.87931595467535</v>
      </c>
      <c r="I30" s="33">
        <v>117.31498753448702</v>
      </c>
      <c r="J30" s="33">
        <v>122.65157854915454</v>
      </c>
      <c r="K30" s="33">
        <v>122.95469691878776</v>
      </c>
      <c r="L30" s="33">
        <v>122.4628781311126</v>
      </c>
      <c r="M30" s="33">
        <v>121.97302661858815</v>
      </c>
      <c r="N30" s="33">
        <v>128.07167794951758</v>
      </c>
    </row>
    <row r="31" spans="1:14" x14ac:dyDescent="0.4">
      <c r="A31" s="4" t="s">
        <v>155</v>
      </c>
      <c r="B31" t="s">
        <v>157</v>
      </c>
      <c r="C31" s="1" t="s">
        <v>403</v>
      </c>
      <c r="D31" s="1" t="str">
        <f>Countries!$G$11</f>
        <v>IFTS</v>
      </c>
      <c r="E31" s="1" t="str">
        <f>Countries!$E$11&amp;Countries!$Q30&amp;Countries!$F$11</f>
        <v>67664...ZF...</v>
      </c>
      <c r="F31" t="s">
        <v>404</v>
      </c>
      <c r="G31" s="4">
        <v>100</v>
      </c>
      <c r="H31" s="4">
        <v>137.60204502350101</v>
      </c>
      <c r="I31" s="4">
        <v>150.17522882823499</v>
      </c>
      <c r="J31" s="4">
        <v>194.85033396553101</v>
      </c>
      <c r="K31" s="4">
        <v>282.15139770759498</v>
      </c>
      <c r="L31" s="4">
        <v>365.615980869135</v>
      </c>
      <c r="M31" s="4">
        <v>465.20986229075601</v>
      </c>
      <c r="N31" s="33" t="s">
        <v>163</v>
      </c>
    </row>
    <row r="32" spans="1:14" x14ac:dyDescent="0.4">
      <c r="A32" s="4" t="s">
        <v>155</v>
      </c>
      <c r="B32" t="s">
        <v>157</v>
      </c>
      <c r="C32" s="1" t="s">
        <v>405</v>
      </c>
      <c r="D32" s="1" t="str">
        <f>Countries!$G$11</f>
        <v>IFTS</v>
      </c>
      <c r="E32" s="1" t="str">
        <f>Countries!$E$11&amp;Countries!$Q31&amp;Countries!$F$11</f>
        <v>92164...ZF...</v>
      </c>
      <c r="F32" t="s">
        <v>386</v>
      </c>
      <c r="G32" s="4">
        <v>100</v>
      </c>
      <c r="H32" s="4">
        <v>120.891025641026</v>
      </c>
      <c r="I32" s="4">
        <v>130.57051282051299</v>
      </c>
      <c r="J32" s="4">
        <v>139.24358974359001</v>
      </c>
      <c r="K32" s="4">
        <v>203.211538461538</v>
      </c>
      <c r="L32" s="4">
        <v>266.80128205128199</v>
      </c>
      <c r="M32" s="4">
        <v>292.85897435897402</v>
      </c>
      <c r="N32" s="33" t="s">
        <v>163</v>
      </c>
    </row>
    <row r="33" spans="1:14" x14ac:dyDescent="0.4">
      <c r="A33" t="s">
        <v>155</v>
      </c>
      <c r="B33" t="s">
        <v>157</v>
      </c>
      <c r="C33" s="1" t="s">
        <v>406</v>
      </c>
      <c r="D33" s="1" t="str">
        <f>Countries!$G$11</f>
        <v>IFTS</v>
      </c>
      <c r="E33" s="1" t="str">
        <f>Countries!$E$11&amp;Countries!$Q32&amp;Countries!$F$11</f>
        <v>94864...ZF...</v>
      </c>
      <c r="F33" t="s">
        <v>386</v>
      </c>
      <c r="G33" s="4">
        <v>100</v>
      </c>
      <c r="H33" s="4">
        <v>146.88995215310999</v>
      </c>
      <c r="I33" s="4">
        <v>200.587211831231</v>
      </c>
      <c r="J33" s="4">
        <v>219.35624184427999</v>
      </c>
      <c r="K33" s="4">
        <v>235.95041322314</v>
      </c>
      <c r="L33" s="4">
        <v>263.31013484123503</v>
      </c>
      <c r="M33" s="4">
        <v>284.36276642018299</v>
      </c>
      <c r="N33" s="33" t="s">
        <v>163</v>
      </c>
    </row>
    <row r="34" spans="1:14" x14ac:dyDescent="0.4">
      <c r="A34" t="s">
        <v>155</v>
      </c>
      <c r="B34" t="s">
        <v>157</v>
      </c>
      <c r="C34" s="1" t="s">
        <v>84</v>
      </c>
      <c r="D34" s="1" t="str">
        <f>Countries!$G$11</f>
        <v>IFTS</v>
      </c>
      <c r="E34" s="1" t="str">
        <f>Countries!$E$11&amp;Countries!$Q33&amp;Countries!$F$11</f>
        <v>56464...ZF...</v>
      </c>
      <c r="F34" t="s">
        <v>277</v>
      </c>
      <c r="G34" s="4">
        <v>100</v>
      </c>
      <c r="H34" s="4">
        <v>110.3738085885</v>
      </c>
      <c r="I34" s="4">
        <v>122.929373333058</v>
      </c>
      <c r="J34" s="4">
        <v>130.585419811028</v>
      </c>
      <c r="K34" s="4">
        <v>135.99509996485199</v>
      </c>
      <c r="L34" s="4">
        <v>141.93354973432301</v>
      </c>
      <c r="M34" s="4">
        <v>146.40198895941401</v>
      </c>
      <c r="N34" s="33" t="s">
        <v>163</v>
      </c>
    </row>
    <row r="35" spans="1:14" x14ac:dyDescent="0.4">
      <c r="A35" t="s">
        <v>155</v>
      </c>
      <c r="B35" t="s">
        <v>157</v>
      </c>
      <c r="C35" s="1" t="s">
        <v>88</v>
      </c>
      <c r="D35" s="1" t="str">
        <f>Countries!$G$11</f>
        <v>IFTS</v>
      </c>
      <c r="E35" s="1" t="str">
        <f>Countries!$E$11&amp;Countries!$Q34&amp;Countries!$F$11</f>
        <v>56664...ZF...</v>
      </c>
      <c r="F35" t="s">
        <v>260</v>
      </c>
      <c r="G35" s="4">
        <v>100</v>
      </c>
      <c r="H35" s="4">
        <v>109.00956494909001</v>
      </c>
      <c r="I35" s="4">
        <v>115.489046590558</v>
      </c>
      <c r="J35" s="4">
        <v>126.69700709657501</v>
      </c>
      <c r="K35" s="4">
        <v>135.11261956186399</v>
      </c>
      <c r="L35" s="4">
        <v>140.93643937056501</v>
      </c>
      <c r="M35" s="4">
        <v>149.56803455723499</v>
      </c>
      <c r="N35" s="33" t="s">
        <v>163</v>
      </c>
    </row>
    <row r="36" spans="1:14" x14ac:dyDescent="0.4">
      <c r="A36" t="s">
        <v>155</v>
      </c>
      <c r="B36" t="s">
        <v>157</v>
      </c>
      <c r="C36" s="1" t="s">
        <v>93</v>
      </c>
      <c r="D36" s="1" t="str">
        <f>Countries!$G$11</f>
        <v>IFTS</v>
      </c>
      <c r="E36" s="1" t="str">
        <f>Countries!$E$11&amp;Countries!$Q35&amp;Countries!$F$11</f>
        <v>92264...ZF...</v>
      </c>
      <c r="F36" t="s">
        <v>386</v>
      </c>
      <c r="G36" s="4">
        <v>100</v>
      </c>
      <c r="H36" s="4">
        <v>147.732224687409</v>
      </c>
      <c r="I36" s="4">
        <v>169.51142382275</v>
      </c>
      <c r="J36" s="4">
        <v>216.41408484127399</v>
      </c>
      <c r="K36" s="4">
        <v>401.83254383483899</v>
      </c>
      <c r="L36" s="4">
        <v>485.21983938851099</v>
      </c>
      <c r="M36" s="4">
        <v>589.48853115837699</v>
      </c>
      <c r="N36" s="33" t="s">
        <v>163</v>
      </c>
    </row>
    <row r="37" spans="1:14" x14ac:dyDescent="0.4">
      <c r="A37" t="s">
        <v>155</v>
      </c>
      <c r="B37" t="s">
        <v>157</v>
      </c>
      <c r="C37" s="1" t="s">
        <v>407</v>
      </c>
      <c r="D37" s="1" t="str">
        <f>Countries!$G$11</f>
        <v>IFTS</v>
      </c>
      <c r="E37" s="1" t="str">
        <f>Countries!$E$11&amp;Countries!$Q36&amp;Countries!$F$11</f>
        <v>72464...ZF...</v>
      </c>
      <c r="F37" t="s">
        <v>408</v>
      </c>
      <c r="G37" s="4">
        <v>100</v>
      </c>
      <c r="H37" s="4">
        <v>123.137022985011</v>
      </c>
      <c r="I37" s="4">
        <v>141.54543902245999</v>
      </c>
      <c r="J37" s="4">
        <v>191.832179015713</v>
      </c>
      <c r="K37" s="4">
        <v>257.22597277115398</v>
      </c>
      <c r="L37" s="4">
        <v>255.074485762953</v>
      </c>
      <c r="M37" s="4">
        <v>260.40614210809099</v>
      </c>
      <c r="N37" s="33" t="s">
        <v>163</v>
      </c>
    </row>
    <row r="38" spans="1:14" x14ac:dyDescent="0.4">
      <c r="A38" s="5" t="s">
        <v>155</v>
      </c>
      <c r="B38" t="s">
        <v>157</v>
      </c>
      <c r="C38" s="3" t="s">
        <v>434</v>
      </c>
      <c r="D38" s="25" t="s">
        <v>146</v>
      </c>
      <c r="E38" s="25" t="str">
        <f>Countries!$E$15&amp;Countries!$Q37&amp;Countries!$F$15</f>
        <v>W923PCPI</v>
      </c>
      <c r="F38" s="5" t="s">
        <v>220</v>
      </c>
      <c r="G38" s="4">
        <v>100.0000000437816</v>
      </c>
      <c r="H38" s="4">
        <v>518.21914070988817</v>
      </c>
      <c r="I38" s="4">
        <v>974.04600125595755</v>
      </c>
      <c r="J38" s="4">
        <v>1394.5629799193152</v>
      </c>
      <c r="K38" s="4">
        <v>1778.067863451751</v>
      </c>
      <c r="L38" s="4">
        <v>2363.2424333809677</v>
      </c>
      <c r="M38" s="4">
        <v>3275.4540126660231</v>
      </c>
      <c r="N38" s="4">
        <v>3625.9275920212881</v>
      </c>
    </row>
    <row r="39" spans="1:14" x14ac:dyDescent="0.4">
      <c r="A39" t="s">
        <v>155</v>
      </c>
      <c r="B39" t="s">
        <v>157</v>
      </c>
      <c r="C39" s="1" t="s">
        <v>409</v>
      </c>
      <c r="D39" s="1" t="str">
        <f>Countries!$G$11</f>
        <v>IFTS</v>
      </c>
      <c r="E39" s="1" t="str">
        <f>Countries!$E$11&amp;Countries!$Q38&amp;Countries!$F$11</f>
        <v>73864...ZF...</v>
      </c>
      <c r="F39" t="s">
        <v>410</v>
      </c>
      <c r="G39" s="4">
        <v>100</v>
      </c>
      <c r="H39" s="4">
        <v>120.97725964306299</v>
      </c>
      <c r="I39" s="4">
        <v>140.443293033967</v>
      </c>
      <c r="J39" s="4">
        <v>158.41968911917101</v>
      </c>
      <c r="K39" s="4">
        <v>170.91968911917101</v>
      </c>
      <c r="L39" s="4">
        <v>181.04490500863599</v>
      </c>
      <c r="M39" s="4">
        <v>190.33534830167</v>
      </c>
      <c r="N39" s="33" t="s">
        <v>163</v>
      </c>
    </row>
    <row r="40" spans="1:14" x14ac:dyDescent="0.4">
      <c r="A40" t="s">
        <v>155</v>
      </c>
      <c r="B40" t="s">
        <v>157</v>
      </c>
      <c r="C40" s="1" t="s">
        <v>286</v>
      </c>
      <c r="D40" s="1" t="str">
        <f>Countries!$G$11</f>
        <v>IFTS</v>
      </c>
      <c r="E40" s="1" t="str">
        <f>Countries!$E$11&amp;Countries!$Q39&amp;Countries!$F$11</f>
        <v>57864...ZF...</v>
      </c>
      <c r="F40" t="s">
        <v>287</v>
      </c>
      <c r="G40" s="4">
        <v>100</v>
      </c>
      <c r="H40" s="4">
        <v>105.812854442344</v>
      </c>
      <c r="I40" s="4">
        <v>111.75173282923799</v>
      </c>
      <c r="J40" s="4">
        <v>120.770321361059</v>
      </c>
      <c r="K40" s="4">
        <v>121.148393194707</v>
      </c>
      <c r="L40" s="4">
        <v>123.02299936988</v>
      </c>
      <c r="M40" s="4">
        <v>125.066336701911</v>
      </c>
      <c r="N40" s="33" t="s">
        <v>163</v>
      </c>
    </row>
    <row r="41" spans="1:14" x14ac:dyDescent="0.4">
      <c r="A41" t="s">
        <v>155</v>
      </c>
      <c r="B41" t="s">
        <v>157</v>
      </c>
      <c r="C41" s="1" t="s">
        <v>261</v>
      </c>
      <c r="D41" s="1" t="str">
        <f>Countries!$G$11</f>
        <v>IFTS</v>
      </c>
      <c r="E41" s="1" t="str">
        <f>Countries!$E$11&amp;Countries!$Q40&amp;Countries!$F$11</f>
        <v>18664...ZF...</v>
      </c>
      <c r="F41" t="s">
        <v>262</v>
      </c>
      <c r="G41" s="4">
        <v>100</v>
      </c>
      <c r="H41" s="4">
        <v>180.346902780363</v>
      </c>
      <c r="I41" s="4">
        <v>334.96414865236198</v>
      </c>
      <c r="J41" s="4">
        <v>618.48227817809595</v>
      </c>
      <c r="K41" s="4">
        <v>1019.67614134915</v>
      </c>
      <c r="L41" s="4">
        <v>1579.63519370363</v>
      </c>
      <c r="M41" s="4">
        <v>2438.9596461839801</v>
      </c>
      <c r="N41" s="33" t="s">
        <v>163</v>
      </c>
    </row>
    <row r="42" spans="1:14" x14ac:dyDescent="0.4">
      <c r="A42" t="s">
        <v>155</v>
      </c>
      <c r="B42" t="s">
        <v>157</v>
      </c>
      <c r="C42" s="53" t="s">
        <v>116</v>
      </c>
      <c r="D42" s="25" t="s">
        <v>146</v>
      </c>
      <c r="E42" s="25" t="str">
        <f>Countries!$E$15&amp;Countries!$Q41&amp;Countries!$F$15</f>
        <v>W925PCPI</v>
      </c>
      <c r="F42" s="1" t="s">
        <v>220</v>
      </c>
      <c r="G42" s="9">
        <v>100.00000005266372</v>
      </c>
      <c r="H42" s="9">
        <v>1092.3919319951558</v>
      </c>
      <c r="I42" s="9">
        <v>2006.968692275175</v>
      </c>
      <c r="J42" s="9">
        <v>2344.1394325774077</v>
      </c>
      <c r="K42" s="9">
        <v>2894.3089574033211</v>
      </c>
      <c r="L42" s="9">
        <v>3127.0113975785544</v>
      </c>
      <c r="M42" s="9">
        <v>3479.425582085652</v>
      </c>
      <c r="N42" s="9">
        <v>3862.1623961150763</v>
      </c>
    </row>
    <row r="43" spans="1:14" x14ac:dyDescent="0.4">
      <c r="A43" t="s">
        <v>155</v>
      </c>
      <c r="B43" t="s">
        <v>157</v>
      </c>
      <c r="C43" s="1" t="s">
        <v>125</v>
      </c>
      <c r="D43" s="1" t="str">
        <f>Countries!$G$11</f>
        <v>IFTS</v>
      </c>
      <c r="E43" s="1" t="str">
        <f>Countries!$E$11&amp;Countries!$Q42&amp;Countries!$F$11</f>
        <v>58264...ZF...</v>
      </c>
      <c r="F43" t="s">
        <v>411</v>
      </c>
      <c r="G43" s="4">
        <v>100</v>
      </c>
      <c r="H43" s="4">
        <v>105.675</v>
      </c>
      <c r="I43" s="4">
        <v>109.066666666667</v>
      </c>
      <c r="J43" s="4">
        <v>116.991666666667</v>
      </c>
      <c r="K43" s="4">
        <v>121.808333333333</v>
      </c>
      <c r="L43" s="4">
        <v>119.72499999999999</v>
      </c>
      <c r="M43" s="4">
        <v>119.208333333333</v>
      </c>
      <c r="N43" s="33" t="s">
        <v>163</v>
      </c>
    </row>
    <row r="44" spans="1:14" x14ac:dyDescent="0.4">
      <c r="A44" s="25" t="s">
        <v>155</v>
      </c>
      <c r="B44" s="25" t="s">
        <v>157</v>
      </c>
      <c r="C44" s="25" t="s">
        <v>368</v>
      </c>
      <c r="D44" s="1" t="str">
        <f>Countries!$G$11</f>
        <v>IFTS</v>
      </c>
      <c r="E44" s="1" t="str">
        <f>Countries!$E$11&amp;Countries!$Q43&amp;Countries!$F$11</f>
        <v>47464...ZF...</v>
      </c>
      <c r="F44" s="25" t="s">
        <v>386</v>
      </c>
      <c r="G44" s="26">
        <v>100</v>
      </c>
      <c r="H44" s="26">
        <v>130.16759776536301</v>
      </c>
      <c r="I44" s="26">
        <v>137.24394785847301</v>
      </c>
      <c r="J44" s="26">
        <v>148.10676598386101</v>
      </c>
      <c r="K44" s="52" t="s">
        <v>163</v>
      </c>
      <c r="L44" s="52" t="s">
        <v>163</v>
      </c>
      <c r="M44" s="52" t="s">
        <v>163</v>
      </c>
      <c r="N44" s="52" t="s">
        <v>163</v>
      </c>
    </row>
    <row r="45" spans="1:14" x14ac:dyDescent="0.4">
      <c r="A45" t="s">
        <v>155</v>
      </c>
      <c r="B45" t="s">
        <v>157</v>
      </c>
      <c r="C45" s="53" t="s">
        <v>365</v>
      </c>
      <c r="D45" s="1" t="str">
        <f>Countries!$G$11</f>
        <v>IFTS</v>
      </c>
      <c r="E45" s="1" t="str">
        <f>Countries!$E$11&amp;Countries!$Q44&amp;Countries!$F$11</f>
        <v>75464...ZF...</v>
      </c>
      <c r="F45" t="s">
        <v>437</v>
      </c>
      <c r="G45" s="4">
        <v>100</v>
      </c>
      <c r="H45" s="4">
        <v>146.27421758569301</v>
      </c>
      <c r="I45" s="4">
        <v>182.56333830104299</v>
      </c>
      <c r="J45" s="33" t="s">
        <v>163</v>
      </c>
      <c r="K45" s="33" t="s">
        <v>163</v>
      </c>
      <c r="L45" s="33" t="s">
        <v>163</v>
      </c>
      <c r="M45" s="33" t="s">
        <v>163</v>
      </c>
      <c r="N45" s="33" t="s">
        <v>163</v>
      </c>
    </row>
    <row r="46" spans="1:14" x14ac:dyDescent="0.4">
      <c r="A46" t="s">
        <v>155</v>
      </c>
      <c r="B46" t="s">
        <v>157</v>
      </c>
      <c r="C46" s="1" t="s">
        <v>412</v>
      </c>
      <c r="D46" s="1" t="str">
        <f>Countries!$G$11</f>
        <v>IFTS</v>
      </c>
      <c r="E46" s="1" t="str">
        <f>Countries!$E$11&amp;Countries!$Q45&amp;Countries!$F$11</f>
        <v>91464...ZF...</v>
      </c>
      <c r="F46" t="s">
        <v>221</v>
      </c>
      <c r="G46" s="4">
        <v>100</v>
      </c>
      <c r="H46" s="4">
        <v>112.72547780871</v>
      </c>
      <c r="I46" s="4">
        <v>150.12810063661499</v>
      </c>
      <c r="J46" s="4">
        <v>181.11883257082999</v>
      </c>
      <c r="K46" s="4">
        <v>181.82417750255101</v>
      </c>
      <c r="L46" s="4">
        <v>181.91512256756701</v>
      </c>
      <c r="M46" s="4">
        <v>187.56829557840399</v>
      </c>
      <c r="N46" s="33" t="s">
        <v>163</v>
      </c>
    </row>
    <row r="47" spans="1:14" x14ac:dyDescent="0.4">
      <c r="A47" t="s">
        <v>155</v>
      </c>
      <c r="B47" t="s">
        <v>157</v>
      </c>
      <c r="C47" t="s">
        <v>3</v>
      </c>
      <c r="D47" s="1" t="str">
        <f>Countries!$G$11</f>
        <v>IFTS</v>
      </c>
      <c r="E47" s="1" t="str">
        <f>Countries!$E$11&amp;Countries!$Q46&amp;Countries!$F$11</f>
        <v>91164...ZF...</v>
      </c>
      <c r="F47" t="s">
        <v>413</v>
      </c>
      <c r="G47">
        <v>100</v>
      </c>
      <c r="H47">
        <v>118.696899748516</v>
      </c>
      <c r="I47">
        <v>135.207387284318</v>
      </c>
      <c r="J47">
        <v>146.93505887232701</v>
      </c>
      <c r="K47">
        <v>147.90852964993601</v>
      </c>
      <c r="L47">
        <v>146.71099750460601</v>
      </c>
      <c r="M47">
        <v>151.32355964349199</v>
      </c>
      <c r="N47" s="51" t="s">
        <v>163</v>
      </c>
    </row>
    <row r="48" spans="1:14" x14ac:dyDescent="0.4">
      <c r="A48" t="s">
        <v>155</v>
      </c>
      <c r="B48" t="s">
        <v>157</v>
      </c>
      <c r="C48" t="s">
        <v>414</v>
      </c>
      <c r="D48" s="1" t="str">
        <f>Countries!$G$11</f>
        <v>IFTS</v>
      </c>
      <c r="E48" s="1" t="str">
        <f>Countries!$E$11&amp;Countries!$Q47&amp;Countries!$F$11</f>
        <v>91264...ZF...</v>
      </c>
      <c r="F48" t="s">
        <v>222</v>
      </c>
      <c r="G48">
        <v>100</v>
      </c>
      <c r="H48">
        <v>119.759360992981</v>
      </c>
      <c r="I48">
        <v>124.070003618708</v>
      </c>
      <c r="J48">
        <v>123.21333692705601</v>
      </c>
      <c r="K48">
        <v>112.62613245159601</v>
      </c>
      <c r="L48">
        <v>114.62026167642399</v>
      </c>
      <c r="M48">
        <v>116.392375511767</v>
      </c>
      <c r="N48" s="51" t="s">
        <v>163</v>
      </c>
    </row>
    <row r="49" spans="1:14" x14ac:dyDescent="0.4">
      <c r="A49" t="s">
        <v>155</v>
      </c>
      <c r="B49" t="s">
        <v>157</v>
      </c>
      <c r="C49" t="s">
        <v>8</v>
      </c>
      <c r="D49" s="1" t="str">
        <f>Countries!$G$11</f>
        <v>IFTS</v>
      </c>
      <c r="E49" s="1" t="str">
        <f>Countries!$E$11&amp;Countries!$Q48&amp;Countries!$F$11</f>
        <v>91364...ZF...</v>
      </c>
      <c r="F49" t="s">
        <v>222</v>
      </c>
      <c r="G49">
        <v>100</v>
      </c>
      <c r="H49">
        <v>152.71208094791999</v>
      </c>
      <c r="I49">
        <v>250.322409215768</v>
      </c>
      <c r="J49">
        <v>432.78308094528597</v>
      </c>
      <c r="K49">
        <v>1703.7750157671801</v>
      </c>
      <c r="L49">
        <v>4576.6844524607804</v>
      </c>
      <c r="M49">
        <v>7374.6374320895202</v>
      </c>
      <c r="N49" s="51" t="s">
        <v>163</v>
      </c>
    </row>
    <row r="50" spans="1:14" x14ac:dyDescent="0.4">
      <c r="A50" t="s">
        <v>155</v>
      </c>
      <c r="B50" t="s">
        <v>157</v>
      </c>
      <c r="C50" t="s">
        <v>226</v>
      </c>
      <c r="D50" s="1" t="str">
        <f>Countries!$G$11</f>
        <v>IFTS</v>
      </c>
      <c r="E50" s="1" t="str">
        <f>Countries!$E$11&amp;Countries!$Q49&amp;Countries!$F$11</f>
        <v>22364...ZF...</v>
      </c>
      <c r="F50" t="s">
        <v>227</v>
      </c>
      <c r="G50">
        <v>100</v>
      </c>
      <c r="H50">
        <v>115.757641369803</v>
      </c>
      <c r="I50">
        <v>123.775865264117</v>
      </c>
      <c r="J50">
        <v>127.736114266152</v>
      </c>
      <c r="K50">
        <v>133.94637820224401</v>
      </c>
      <c r="L50">
        <v>143.37446034715799</v>
      </c>
      <c r="M50">
        <v>153.203204681497</v>
      </c>
      <c r="N50" s="51" t="s">
        <v>163</v>
      </c>
    </row>
    <row r="51" spans="1:14" x14ac:dyDescent="0.4">
      <c r="A51" t="s">
        <v>155</v>
      </c>
      <c r="B51" t="s">
        <v>157</v>
      </c>
      <c r="C51" t="s">
        <v>19</v>
      </c>
      <c r="D51" s="1" t="str">
        <f>Countries!$G$11</f>
        <v>IFTS</v>
      </c>
      <c r="E51" s="1" t="str">
        <f>Countries!$E$11&amp;Countries!$Q50&amp;Countries!$F$11</f>
        <v>22864...ZF...</v>
      </c>
      <c r="F51" t="s">
        <v>231</v>
      </c>
      <c r="G51">
        <v>100</v>
      </c>
      <c r="H51">
        <v>107.358450121977</v>
      </c>
      <c r="I51">
        <v>113.945227571987</v>
      </c>
      <c r="J51">
        <v>119.76543600526701</v>
      </c>
      <c r="K51">
        <v>123.76363951862299</v>
      </c>
      <c r="L51">
        <v>128.52024620032901</v>
      </c>
      <c r="M51">
        <v>133.107411528136</v>
      </c>
      <c r="N51" s="51" t="s">
        <v>163</v>
      </c>
    </row>
    <row r="52" spans="1:14" x14ac:dyDescent="0.4">
      <c r="A52" t="s">
        <v>155</v>
      </c>
      <c r="B52" t="s">
        <v>157</v>
      </c>
      <c r="C52" t="s">
        <v>264</v>
      </c>
      <c r="D52" s="1" t="str">
        <f>Countries!$G$11</f>
        <v>IFTS</v>
      </c>
      <c r="E52" s="1" t="str">
        <f>Countries!$E$11&amp;Countries!$Q51&amp;Countries!$F$11</f>
        <v>53264...ZF...</v>
      </c>
      <c r="F52" t="s">
        <v>221</v>
      </c>
      <c r="G52">
        <v>100</v>
      </c>
      <c r="H52">
        <v>106.322074098307</v>
      </c>
      <c r="I52">
        <v>112.465007697948</v>
      </c>
      <c r="J52">
        <v>115.675475185059</v>
      </c>
      <c r="K52">
        <v>111.09293639758999</v>
      </c>
      <c r="L52">
        <v>106.93188356513301</v>
      </c>
      <c r="M52">
        <v>105.210068599978</v>
      </c>
      <c r="N52" s="51" t="s">
        <v>163</v>
      </c>
    </row>
    <row r="53" spans="1:14" x14ac:dyDescent="0.4">
      <c r="A53" t="s">
        <v>155</v>
      </c>
      <c r="B53" t="s">
        <v>157</v>
      </c>
      <c r="C53" t="s">
        <v>21</v>
      </c>
      <c r="D53" s="1" t="str">
        <f>Countries!$G$11</f>
        <v>IFTS</v>
      </c>
      <c r="E53" s="1" t="str">
        <f>Countries!$E$11&amp;Countries!$Q52&amp;Countries!$F$11</f>
        <v>23364...ZF...</v>
      </c>
      <c r="F53" t="s">
        <v>232</v>
      </c>
      <c r="G53">
        <v>100</v>
      </c>
      <c r="H53">
        <v>120.238667954448</v>
      </c>
      <c r="I53">
        <v>142.91761313782001</v>
      </c>
      <c r="J53">
        <v>172.00809443483499</v>
      </c>
      <c r="K53">
        <v>191.29787180743801</v>
      </c>
      <c r="L53">
        <v>209.444010063956</v>
      </c>
      <c r="M53">
        <v>227.664701065982</v>
      </c>
      <c r="N53" s="51" t="s">
        <v>163</v>
      </c>
    </row>
    <row r="54" spans="1:14" x14ac:dyDescent="0.4">
      <c r="A54" t="s">
        <v>155</v>
      </c>
      <c r="B54" t="s">
        <v>157</v>
      </c>
      <c r="C54" t="s">
        <v>373</v>
      </c>
      <c r="D54" s="1" t="str">
        <f>Countries!$G$11</f>
        <v>IFTS</v>
      </c>
      <c r="E54" s="1" t="str">
        <f>Countries!$E$11&amp;Countries!$Q53&amp;Countries!$F$11</f>
        <v>93564...ZF...</v>
      </c>
      <c r="F54" t="s">
        <v>386</v>
      </c>
      <c r="G54">
        <v>100</v>
      </c>
      <c r="H54">
        <v>108.8</v>
      </c>
      <c r="I54">
        <v>118.1</v>
      </c>
      <c r="J54">
        <v>130.65</v>
      </c>
      <c r="K54">
        <v>133.44999999999999</v>
      </c>
      <c r="L54">
        <v>138.65833333333299</v>
      </c>
      <c r="M54">
        <v>145.183333333333</v>
      </c>
      <c r="N54" s="51" t="s">
        <v>163</v>
      </c>
    </row>
    <row r="55" spans="1:14" x14ac:dyDescent="0.4">
      <c r="A55" t="s">
        <v>155</v>
      </c>
      <c r="B55" t="s">
        <v>157</v>
      </c>
      <c r="C55" t="s">
        <v>239</v>
      </c>
      <c r="D55" s="1" t="str">
        <f>Countries!$G$11</f>
        <v>IFTS</v>
      </c>
      <c r="E55" s="1" t="str">
        <f>Countries!$E$11&amp;Countries!$Q54&amp;Countries!$F$11</f>
        <v>46964...ZF...</v>
      </c>
      <c r="F55" t="s">
        <v>240</v>
      </c>
      <c r="G55">
        <v>100</v>
      </c>
      <c r="H55">
        <v>107.1871036972</v>
      </c>
      <c r="I55">
        <v>112.145156570091</v>
      </c>
      <c r="J55">
        <v>116.831294521218</v>
      </c>
      <c r="K55">
        <v>120.429113215341</v>
      </c>
      <c r="L55">
        <v>123.66119620296899</v>
      </c>
      <c r="M55">
        <v>126.468005113278</v>
      </c>
      <c r="N55" s="51" t="s">
        <v>163</v>
      </c>
    </row>
    <row r="56" spans="1:14" x14ac:dyDescent="0.4">
      <c r="A56" t="s">
        <v>155</v>
      </c>
      <c r="B56" t="s">
        <v>157</v>
      </c>
      <c r="C56" t="s">
        <v>241</v>
      </c>
      <c r="D56" s="1" t="str">
        <f>Countries!$G$11</f>
        <v>IFTS</v>
      </c>
      <c r="E56" s="1" t="str">
        <f>Countries!$E$11&amp;Countries!$Q55&amp;Countries!$F$11</f>
        <v>25364...ZF...</v>
      </c>
      <c r="F56" t="s">
        <v>242</v>
      </c>
      <c r="G56">
        <v>100</v>
      </c>
      <c r="H56">
        <v>109.7889204018</v>
      </c>
      <c r="I56">
        <v>114.71859254659201</v>
      </c>
      <c r="J56">
        <v>117.640543672414</v>
      </c>
      <c r="K56">
        <v>118.246189107345</v>
      </c>
      <c r="L56">
        <v>120.931900100514</v>
      </c>
      <c r="M56">
        <v>125.46783869088399</v>
      </c>
      <c r="N56" s="51" t="s">
        <v>163</v>
      </c>
    </row>
    <row r="57" spans="1:14" x14ac:dyDescent="0.4">
      <c r="A57" t="s">
        <v>155</v>
      </c>
      <c r="B57" t="s">
        <v>157</v>
      </c>
      <c r="C57" t="s">
        <v>416</v>
      </c>
      <c r="D57" s="1" t="str">
        <f>Countries!$G$11</f>
        <v>IFTS</v>
      </c>
      <c r="E57" s="1" t="str">
        <f>Countries!$E$11&amp;Countries!$Q56&amp;Countries!$F$11</f>
        <v>91564...ZF...</v>
      </c>
      <c r="F57" t="s">
        <v>221</v>
      </c>
      <c r="G57">
        <v>64.700823141073698</v>
      </c>
      <c r="H57">
        <v>90.165449607989999</v>
      </c>
      <c r="I57">
        <v>96.556031910112395</v>
      </c>
      <c r="J57">
        <v>100</v>
      </c>
      <c r="K57">
        <v>119.192675821889</v>
      </c>
      <c r="L57">
        <v>124.036620890554</v>
      </c>
      <c r="M57">
        <v>129.79941739492301</v>
      </c>
      <c r="N57" s="51" t="s">
        <v>163</v>
      </c>
    </row>
    <row r="58" spans="1:14" x14ac:dyDescent="0.4">
      <c r="A58" t="s">
        <v>155</v>
      </c>
      <c r="B58" t="s">
        <v>157</v>
      </c>
      <c r="C58" t="s">
        <v>244</v>
      </c>
      <c r="D58" s="1" t="str">
        <f>Countries!$G$11</f>
        <v>IFTS</v>
      </c>
      <c r="E58" s="1" t="str">
        <f>Countries!$E$11&amp;Countries!$Q57&amp;Countries!$F$11</f>
        <v>25864...ZF...</v>
      </c>
      <c r="F58" t="s">
        <v>245</v>
      </c>
      <c r="G58">
        <v>100</v>
      </c>
      <c r="H58">
        <v>111.056916532199</v>
      </c>
      <c r="I58">
        <v>121.31069385360099</v>
      </c>
      <c r="J58">
        <v>129.76553713754799</v>
      </c>
      <c r="K58">
        <v>136.076475477972</v>
      </c>
      <c r="L58">
        <v>144.21055205124401</v>
      </c>
      <c r="M58">
        <v>155.21987242177499</v>
      </c>
      <c r="N58" s="51" t="s">
        <v>163</v>
      </c>
    </row>
    <row r="59" spans="1:14" x14ac:dyDescent="0.4">
      <c r="A59" t="s">
        <v>155</v>
      </c>
      <c r="B59" t="s">
        <v>157</v>
      </c>
      <c r="C59" t="s">
        <v>417</v>
      </c>
      <c r="D59" s="1" t="str">
        <f>Countries!$G$11</f>
        <v>IFTS</v>
      </c>
      <c r="E59" s="1" t="str">
        <f>Countries!$E$11&amp;Countries!$Q58&amp;Countries!$F$11</f>
        <v>26364...ZF...</v>
      </c>
      <c r="F59" t="s">
        <v>418</v>
      </c>
      <c r="G59">
        <v>100</v>
      </c>
      <c r="H59">
        <v>120.583596214511</v>
      </c>
      <c r="I59">
        <v>145.37438661058499</v>
      </c>
      <c r="J59">
        <v>160.83399053627801</v>
      </c>
      <c r="K59">
        <v>174.77983701367</v>
      </c>
      <c r="L59">
        <v>198.735979670522</v>
      </c>
      <c r="M59">
        <v>226.90917455310199</v>
      </c>
      <c r="N59" s="51" t="s">
        <v>163</v>
      </c>
    </row>
    <row r="60" spans="1:14" x14ac:dyDescent="0.4">
      <c r="A60" t="s">
        <v>155</v>
      </c>
      <c r="B60" t="s">
        <v>157</v>
      </c>
      <c r="C60" t="s">
        <v>265</v>
      </c>
      <c r="D60" s="1" t="str">
        <f>Countries!$G$11</f>
        <v>IFTS</v>
      </c>
      <c r="E60" s="1" t="str">
        <f>Countries!$E$11&amp;Countries!$Q59&amp;Countries!$F$11</f>
        <v>94464...ZF...</v>
      </c>
      <c r="F60" t="s">
        <v>221</v>
      </c>
      <c r="G60">
        <v>100</v>
      </c>
      <c r="H60">
        <v>123.42814371257499</v>
      </c>
      <c r="I60">
        <v>146.03293413173699</v>
      </c>
      <c r="J60">
        <v>166.73320026613399</v>
      </c>
      <c r="K60">
        <v>183.45808383233501</v>
      </c>
      <c r="L60">
        <v>201.405522288756</v>
      </c>
      <c r="M60">
        <v>219.82701264138399</v>
      </c>
      <c r="N60" s="51" t="s">
        <v>163</v>
      </c>
    </row>
    <row r="61" spans="1:14" x14ac:dyDescent="0.4">
      <c r="A61" t="s">
        <v>155</v>
      </c>
      <c r="B61" t="s">
        <v>157</v>
      </c>
      <c r="C61" t="s">
        <v>254</v>
      </c>
      <c r="D61" s="1" t="str">
        <f>Countries!$G$11</f>
        <v>IFTS</v>
      </c>
      <c r="E61" s="1" t="str">
        <f>Countries!$E$11&amp;Countries!$Q60&amp;Countries!$F$11</f>
        <v>43664...ZF...</v>
      </c>
      <c r="F61" t="s">
        <v>255</v>
      </c>
      <c r="G61">
        <v>100</v>
      </c>
      <c r="H61">
        <v>111.27660662792</v>
      </c>
      <c r="I61">
        <v>121.292655323883</v>
      </c>
      <c r="J61">
        <v>127.884662519155</v>
      </c>
      <c r="K61">
        <v>134.527714371575</v>
      </c>
      <c r="L61">
        <v>136.040938028163</v>
      </c>
      <c r="M61">
        <v>137.55891631687601</v>
      </c>
      <c r="N61" s="51" t="s">
        <v>163</v>
      </c>
    </row>
    <row r="62" spans="1:14" x14ac:dyDescent="0.4">
      <c r="A62" t="s">
        <v>155</v>
      </c>
      <c r="B62" t="s">
        <v>157</v>
      </c>
      <c r="C62" t="s">
        <v>419</v>
      </c>
      <c r="D62" s="1" t="str">
        <f>Countries!$G$11</f>
        <v>IFTS</v>
      </c>
      <c r="E62" s="1" t="str">
        <f>Countries!$E$11&amp;Countries!$Q61&amp;Countries!$F$11</f>
        <v>91664...ZF...</v>
      </c>
      <c r="F62" t="s">
        <v>386</v>
      </c>
      <c r="G62">
        <v>100</v>
      </c>
      <c r="H62">
        <v>139.30032040428199</v>
      </c>
      <c r="I62">
        <v>163.36493960943699</v>
      </c>
      <c r="J62">
        <v>175.011722107895</v>
      </c>
      <c r="K62">
        <v>189.59293894952501</v>
      </c>
      <c r="L62">
        <v>214.55321402832399</v>
      </c>
      <c r="M62">
        <v>232.50128074882599</v>
      </c>
      <c r="N62" s="51" t="s">
        <v>163</v>
      </c>
    </row>
    <row r="63" spans="1:14" x14ac:dyDescent="0.4">
      <c r="A63" t="s">
        <v>155</v>
      </c>
      <c r="B63" t="s">
        <v>157</v>
      </c>
      <c r="C63" t="s">
        <v>420</v>
      </c>
      <c r="D63" s="1" t="str">
        <f>Countries!$G$11</f>
        <v>IFTS</v>
      </c>
      <c r="E63" s="1" t="str">
        <f>Countries!$E$11&amp;Countries!$Q62&amp;Countries!$F$11</f>
        <v>94164...ZF...</v>
      </c>
      <c r="F63" t="s">
        <v>386</v>
      </c>
      <c r="G63">
        <v>100</v>
      </c>
      <c r="H63">
        <v>117.611278684154</v>
      </c>
      <c r="I63">
        <v>127.535120902561</v>
      </c>
      <c r="J63">
        <v>133.476094455647</v>
      </c>
      <c r="K63">
        <v>136.625726998517</v>
      </c>
      <c r="L63">
        <v>140.250304131185</v>
      </c>
      <c r="M63">
        <v>143.74156348426001</v>
      </c>
      <c r="N63" s="51" t="s">
        <v>163</v>
      </c>
    </row>
    <row r="64" spans="1:14" x14ac:dyDescent="0.4">
      <c r="A64" t="s">
        <v>155</v>
      </c>
      <c r="B64" t="s">
        <v>157</v>
      </c>
      <c r="C64" t="s">
        <v>421</v>
      </c>
      <c r="D64" s="1" t="str">
        <f>Countries!$G$11</f>
        <v>IFTS</v>
      </c>
      <c r="E64" s="1" t="str">
        <f>Countries!$E$11&amp;Countries!$Q63&amp;Countries!$F$11</f>
        <v>94664...ZF...</v>
      </c>
      <c r="F64" t="s">
        <v>221</v>
      </c>
      <c r="G64">
        <v>100</v>
      </c>
      <c r="H64">
        <v>124.618127499639</v>
      </c>
      <c r="I64">
        <v>135.681588204115</v>
      </c>
      <c r="J64">
        <v>142.56733966173601</v>
      </c>
      <c r="K64">
        <v>143.64188310123799</v>
      </c>
      <c r="L64">
        <v>145.08745723509901</v>
      </c>
      <c r="M64">
        <v>146.879969161085</v>
      </c>
      <c r="N64" s="51" t="s">
        <v>163</v>
      </c>
    </row>
    <row r="65" spans="1:14" x14ac:dyDescent="0.4">
      <c r="A65" t="s">
        <v>155</v>
      </c>
      <c r="B65" t="s">
        <v>157</v>
      </c>
      <c r="C65" t="s">
        <v>422</v>
      </c>
      <c r="D65" s="1" t="str">
        <f>Countries!$G$11</f>
        <v>IFTS</v>
      </c>
      <c r="E65" s="1" t="str">
        <f>Countries!$E$11&amp;Countries!$Q64&amp;Countries!$F$11</f>
        <v>96264...ZF...</v>
      </c>
      <c r="F65" t="s">
        <v>386</v>
      </c>
      <c r="G65">
        <v>100</v>
      </c>
      <c r="H65">
        <v>102.67172737505901</v>
      </c>
      <c r="I65">
        <v>103.792884394494</v>
      </c>
      <c r="J65">
        <v>104.35767947725201</v>
      </c>
      <c r="K65">
        <v>103.042777847541</v>
      </c>
      <c r="L65" s="51" t="s">
        <v>163</v>
      </c>
      <c r="M65" s="51" t="s">
        <v>163</v>
      </c>
      <c r="N65" s="51" t="s">
        <v>163</v>
      </c>
    </row>
    <row r="66" spans="1:14" x14ac:dyDescent="0.4">
      <c r="A66" t="s">
        <v>155</v>
      </c>
      <c r="B66" t="s">
        <v>157</v>
      </c>
      <c r="C66" t="s">
        <v>270</v>
      </c>
      <c r="D66" s="1" t="str">
        <f>Countries!$G$11</f>
        <v>IFTS</v>
      </c>
      <c r="E66" s="1" t="str">
        <f>Countries!$E$11&amp;Countries!$Q65&amp;Countries!$F$11</f>
        <v>54864...ZF...</v>
      </c>
      <c r="F66" t="s">
        <v>271</v>
      </c>
      <c r="G66">
        <v>100</v>
      </c>
      <c r="H66">
        <v>103.488559458588</v>
      </c>
      <c r="I66">
        <v>106.243957460522</v>
      </c>
      <c r="J66">
        <v>111.84337737673199</v>
      </c>
      <c r="K66">
        <v>114.912987431518</v>
      </c>
      <c r="L66">
        <v>116.67660328714101</v>
      </c>
      <c r="M66">
        <v>118.329659588401</v>
      </c>
      <c r="N66" s="51" t="s">
        <v>163</v>
      </c>
    </row>
    <row r="67" spans="1:14" x14ac:dyDescent="0.4">
      <c r="A67" t="s">
        <v>155</v>
      </c>
      <c r="B67" t="s">
        <v>157</v>
      </c>
      <c r="C67" t="s">
        <v>71</v>
      </c>
      <c r="D67" s="1" t="str">
        <f>Countries!$G$11</f>
        <v>IFTS</v>
      </c>
      <c r="E67" s="1" t="str">
        <f>Countries!$E$11&amp;Countries!$Q66&amp;Countries!$F$11</f>
        <v>68464...ZF...</v>
      </c>
      <c r="F67" t="s">
        <v>272</v>
      </c>
      <c r="G67">
        <v>100</v>
      </c>
      <c r="H67">
        <v>106.550973360656</v>
      </c>
      <c r="I67">
        <v>113.83196721311501</v>
      </c>
      <c r="J67">
        <v>121.584827138715</v>
      </c>
      <c r="K67">
        <v>129.98530066192001</v>
      </c>
      <c r="L67">
        <v>135.443758127438</v>
      </c>
      <c r="M67">
        <v>142.74328853471599</v>
      </c>
      <c r="N67" s="51" t="s">
        <v>163</v>
      </c>
    </row>
    <row r="68" spans="1:14" x14ac:dyDescent="0.4">
      <c r="A68" t="s">
        <v>155</v>
      </c>
      <c r="B68" t="s">
        <v>157</v>
      </c>
      <c r="C68" t="s">
        <v>72</v>
      </c>
      <c r="D68" s="1" t="str">
        <f>Countries!$G$11</f>
        <v>IFTS</v>
      </c>
      <c r="E68" s="1" t="str">
        <f>Countries!$E$11&amp;Countries!$Q67&amp;Countries!$F$11</f>
        <v>27364...ZF...</v>
      </c>
      <c r="F68" t="s">
        <v>273</v>
      </c>
      <c r="G68">
        <v>100</v>
      </c>
      <c r="H68">
        <v>134.377658188857</v>
      </c>
      <c r="I68">
        <v>162.09504479646199</v>
      </c>
      <c r="J68">
        <v>187.91353548223</v>
      </c>
      <c r="K68">
        <v>219.080132395552</v>
      </c>
      <c r="L68">
        <v>239.88183289567701</v>
      </c>
      <c r="M68">
        <v>255.144315349316</v>
      </c>
      <c r="N68" s="51" t="s">
        <v>163</v>
      </c>
    </row>
    <row r="69" spans="1:14" x14ac:dyDescent="0.4">
      <c r="A69" t="s">
        <v>155</v>
      </c>
      <c r="B69" t="s">
        <v>157</v>
      </c>
      <c r="C69" t="s">
        <v>278</v>
      </c>
      <c r="D69" s="1" t="str">
        <f>Countries!$G$11</f>
        <v>IFTS</v>
      </c>
      <c r="E69" s="1" t="str">
        <f>Countries!$E$11&amp;Countries!$Q68&amp;Countries!$F$11</f>
        <v>85364...ZF...</v>
      </c>
      <c r="F69" t="s">
        <v>279</v>
      </c>
      <c r="G69">
        <v>100</v>
      </c>
      <c r="H69">
        <v>111.632194965528</v>
      </c>
      <c r="I69">
        <v>116.033349366683</v>
      </c>
      <c r="J69">
        <v>131.80214846881501</v>
      </c>
      <c r="K69">
        <v>151.483084816418</v>
      </c>
      <c r="L69">
        <v>175.10822510822501</v>
      </c>
      <c r="M69">
        <v>191.39009139009099</v>
      </c>
      <c r="N69" s="51" t="s">
        <v>163</v>
      </c>
    </row>
    <row r="70" spans="1:14" x14ac:dyDescent="0.4">
      <c r="A70" t="s">
        <v>155</v>
      </c>
      <c r="B70" t="s">
        <v>157</v>
      </c>
      <c r="C70" t="s">
        <v>423</v>
      </c>
      <c r="D70" s="1" t="str">
        <f>Countries!$G$11</f>
        <v>IFTS</v>
      </c>
      <c r="E70" s="1" t="str">
        <f>Countries!$E$11&amp;Countries!$Q69&amp;Countries!$F$11</f>
        <v>96464...ZF...</v>
      </c>
      <c r="F70" t="s">
        <v>221</v>
      </c>
      <c r="G70">
        <v>100</v>
      </c>
      <c r="H70">
        <v>119.81722123294701</v>
      </c>
      <c r="I70">
        <v>137.88759547320899</v>
      </c>
      <c r="J70">
        <v>154.055127959853</v>
      </c>
      <c r="K70">
        <v>165.314712071934</v>
      </c>
      <c r="L70">
        <v>182.05913084428499</v>
      </c>
      <c r="M70">
        <v>192.08400170711201</v>
      </c>
      <c r="N70" s="51" t="s">
        <v>163</v>
      </c>
    </row>
    <row r="71" spans="1:14" x14ac:dyDescent="0.4">
      <c r="A71" t="s">
        <v>155</v>
      </c>
      <c r="B71" t="s">
        <v>157</v>
      </c>
      <c r="C71" t="s">
        <v>280</v>
      </c>
      <c r="D71" s="1" t="str">
        <f>Countries!$G$11</f>
        <v>IFTS</v>
      </c>
      <c r="E71" s="1" t="str">
        <f>Countries!$E$11&amp;Countries!$Q70&amp;Countries!$F$11</f>
        <v>96864...ZF...</v>
      </c>
      <c r="F71" t="s">
        <v>281</v>
      </c>
      <c r="G71">
        <v>100</v>
      </c>
      <c r="H71">
        <v>138.82930133828501</v>
      </c>
      <c r="I71">
        <v>353.686359954826</v>
      </c>
      <c r="J71">
        <v>562.70291235555101</v>
      </c>
      <c r="K71">
        <v>820.44212275786197</v>
      </c>
      <c r="L71">
        <v>1195.11009632386</v>
      </c>
      <c r="M71">
        <v>1607.03786351794</v>
      </c>
      <c r="N71" s="51" t="s">
        <v>163</v>
      </c>
    </row>
    <row r="72" spans="1:14" x14ac:dyDescent="0.4">
      <c r="A72" t="s">
        <v>155</v>
      </c>
      <c r="B72" t="s">
        <v>157</v>
      </c>
      <c r="C72" t="s">
        <v>95</v>
      </c>
      <c r="D72" s="1" t="str">
        <f>Countries!$G$11</f>
        <v>IFTS</v>
      </c>
      <c r="E72" s="1" t="str">
        <f>Countries!$E$11&amp;Countries!$Q71&amp;Countries!$F$11</f>
        <v>45664...ZF...</v>
      </c>
      <c r="F72" t="s">
        <v>424</v>
      </c>
      <c r="G72">
        <v>100</v>
      </c>
      <c r="H72">
        <v>101.22206956396001</v>
      </c>
      <c r="I72">
        <v>101.27991901077399</v>
      </c>
      <c r="J72">
        <v>100.918359968183</v>
      </c>
      <c r="K72">
        <v>99.334731361631398</v>
      </c>
      <c r="L72">
        <v>98.5320702870779</v>
      </c>
      <c r="M72">
        <v>98.076505893412403</v>
      </c>
      <c r="N72" s="51" t="s">
        <v>163</v>
      </c>
    </row>
    <row r="73" spans="1:14" x14ac:dyDescent="0.4">
      <c r="A73" t="s">
        <v>155</v>
      </c>
      <c r="B73" t="s">
        <v>157</v>
      </c>
      <c r="C73" t="s">
        <v>425</v>
      </c>
      <c r="D73" s="1" t="str">
        <f>Countries!$G$11</f>
        <v>IFTS</v>
      </c>
      <c r="E73" s="1" t="str">
        <f>Countries!$E$11&amp;Countries!$Q72&amp;Countries!$F$11</f>
        <v>93664...ZF...</v>
      </c>
      <c r="F73" t="s">
        <v>386</v>
      </c>
      <c r="G73">
        <v>100</v>
      </c>
      <c r="H73">
        <v>105.809254954057</v>
      </c>
      <c r="I73">
        <v>112.27370679830899</v>
      </c>
      <c r="J73">
        <v>119.79410495975</v>
      </c>
      <c r="K73">
        <v>132.45687583660501</v>
      </c>
      <c r="L73">
        <v>148.39908974732899</v>
      </c>
      <c r="M73">
        <v>159.27619530731201</v>
      </c>
      <c r="N73" s="51" t="s">
        <v>163</v>
      </c>
    </row>
    <row r="74" spans="1:14" x14ac:dyDescent="0.4">
      <c r="A74" t="s">
        <v>155</v>
      </c>
      <c r="B74" t="s">
        <v>157</v>
      </c>
      <c r="C74" t="s">
        <v>426</v>
      </c>
      <c r="D74" s="1" t="str">
        <f>Countries!$G$11</f>
        <v>IFTS</v>
      </c>
      <c r="E74" s="1" t="str">
        <f>Countries!$E$11&amp;Countries!$Q73&amp;Countries!$F$11</f>
        <v>81364...ZF...</v>
      </c>
      <c r="F74" t="s">
        <v>427</v>
      </c>
      <c r="G74">
        <v>100</v>
      </c>
      <c r="H74">
        <v>111.77435638566401</v>
      </c>
      <c r="I74">
        <v>120.810196870268</v>
      </c>
      <c r="J74">
        <v>135.733215547703</v>
      </c>
      <c r="K74">
        <v>146.94598687531601</v>
      </c>
      <c r="L74" s="51" t="s">
        <v>163</v>
      </c>
      <c r="M74" s="51" t="s">
        <v>163</v>
      </c>
      <c r="N74" s="51" t="s">
        <v>163</v>
      </c>
    </row>
    <row r="75" spans="1:14" x14ac:dyDescent="0.4">
      <c r="A75" t="s">
        <v>155</v>
      </c>
      <c r="B75" t="s">
        <v>157</v>
      </c>
      <c r="C75" t="s">
        <v>283</v>
      </c>
      <c r="D75" s="1" t="str">
        <f>Countries!$G$11</f>
        <v>IFTS</v>
      </c>
      <c r="E75" s="1" t="str">
        <f>Countries!$E$11&amp;Countries!$Q74&amp;Countries!$F$11</f>
        <v>36164...ZF...</v>
      </c>
      <c r="F75" t="s">
        <v>221</v>
      </c>
      <c r="G75">
        <v>100</v>
      </c>
      <c r="H75">
        <v>102.086573851691</v>
      </c>
      <c r="I75">
        <v>111.177570470936</v>
      </c>
      <c r="J75">
        <v>115.009148298342</v>
      </c>
      <c r="K75">
        <v>119.508114491854</v>
      </c>
      <c r="L75" s="51" t="s">
        <v>163</v>
      </c>
      <c r="M75" s="51" t="s">
        <v>163</v>
      </c>
      <c r="N75" s="51" t="s">
        <v>163</v>
      </c>
    </row>
    <row r="76" spans="1:14" x14ac:dyDescent="0.4">
      <c r="A76" t="s">
        <v>155</v>
      </c>
      <c r="B76" t="s">
        <v>157</v>
      </c>
      <c r="C76" t="s">
        <v>428</v>
      </c>
      <c r="D76" s="1" t="str">
        <f>Countries!$G$11</f>
        <v>IFTS</v>
      </c>
      <c r="E76" s="1" t="str">
        <f>Countries!$E$11&amp;Countries!$Q75&amp;Countries!$F$11</f>
        <v>36964...ZF...</v>
      </c>
      <c r="F76" t="s">
        <v>429</v>
      </c>
      <c r="G76">
        <v>100</v>
      </c>
      <c r="H76">
        <v>103.404574428196</v>
      </c>
      <c r="I76">
        <v>107.15410573678299</v>
      </c>
      <c r="J76">
        <v>113.168353955756</v>
      </c>
      <c r="K76">
        <v>117.060367454068</v>
      </c>
      <c r="L76">
        <v>121.222347206599</v>
      </c>
      <c r="M76" s="51" t="s">
        <v>163</v>
      </c>
      <c r="N76" s="51" t="s">
        <v>163</v>
      </c>
    </row>
    <row r="77" spans="1:14" x14ac:dyDescent="0.4">
      <c r="A77" t="s">
        <v>155</v>
      </c>
      <c r="B77" t="s">
        <v>157</v>
      </c>
      <c r="C77" s="3" t="s">
        <v>117</v>
      </c>
      <c r="D77" s="25" t="s">
        <v>146</v>
      </c>
      <c r="E77" s="25" t="str">
        <f>Countries!$E$15&amp;Countries!$Q76&amp;Countries!$F$15</f>
        <v>W466PCPI</v>
      </c>
      <c r="F77" t="s">
        <v>220</v>
      </c>
      <c r="G77">
        <v>100</v>
      </c>
      <c r="H77">
        <v>102.97760548208569</v>
      </c>
      <c r="I77">
        <v>106.01316783158275</v>
      </c>
      <c r="J77">
        <v>108.08826631325368</v>
      </c>
      <c r="K77">
        <v>110.352826224962</v>
      </c>
      <c r="L77">
        <v>111.85014835157912</v>
      </c>
      <c r="M77">
        <v>112.81844631660979</v>
      </c>
      <c r="N77">
        <v>114.97129156967389</v>
      </c>
    </row>
    <row r="78" spans="1:14" x14ac:dyDescent="0.4">
      <c r="A78" t="s">
        <v>155</v>
      </c>
      <c r="B78" t="s">
        <v>157</v>
      </c>
      <c r="C78" t="s">
        <v>288</v>
      </c>
      <c r="D78" s="1" t="str">
        <f>Countries!$G$11</f>
        <v>IFTS</v>
      </c>
      <c r="E78" s="1" t="str">
        <f>Countries!$E$11&amp;Countries!$Q77&amp;Countries!$F$11</f>
        <v>74664...ZF...</v>
      </c>
      <c r="F78" t="s">
        <v>289</v>
      </c>
      <c r="G78">
        <v>100</v>
      </c>
      <c r="H78">
        <v>107.220964267963</v>
      </c>
      <c r="I78">
        <v>114.649030761584</v>
      </c>
      <c r="J78">
        <v>114.626939857514</v>
      </c>
      <c r="K78">
        <v>121.91141547467799</v>
      </c>
      <c r="L78">
        <v>125.35692638806999</v>
      </c>
      <c r="M78">
        <v>127.86906956855501</v>
      </c>
      <c r="N78" s="51" t="s">
        <v>163</v>
      </c>
    </row>
    <row r="79" spans="1:14" x14ac:dyDescent="0.4">
      <c r="A79" t="s">
        <v>155</v>
      </c>
      <c r="B79" t="s">
        <v>157</v>
      </c>
      <c r="C79" t="s">
        <v>120</v>
      </c>
      <c r="D79" s="1" t="str">
        <f>Countries!$G$11</f>
        <v>IFTS</v>
      </c>
      <c r="E79" s="1" t="str">
        <f>Countries!$E$11&amp;Countries!$Q78&amp;Countries!$F$11</f>
        <v>92664...ZF...</v>
      </c>
      <c r="F79" t="s">
        <v>222</v>
      </c>
      <c r="G79">
        <v>100</v>
      </c>
      <c r="H79">
        <v>180.32550145517399</v>
      </c>
      <c r="I79">
        <v>209.070467285131</v>
      </c>
      <c r="J79">
        <v>231.18418752328199</v>
      </c>
      <c r="K79">
        <v>283.62524988874202</v>
      </c>
      <c r="L79" s="51" t="s">
        <v>163</v>
      </c>
      <c r="M79" s="51" t="s">
        <v>163</v>
      </c>
      <c r="N79" s="51" t="s">
        <v>163</v>
      </c>
    </row>
    <row r="80" spans="1:14" x14ac:dyDescent="0.4">
      <c r="A80" t="s">
        <v>155</v>
      </c>
      <c r="B80" t="s">
        <v>157</v>
      </c>
      <c r="C80" s="3" t="s">
        <v>123</v>
      </c>
      <c r="D80" s="25" t="s">
        <v>146</v>
      </c>
      <c r="E80" s="25" t="str">
        <f>Countries!$E$15&amp;Countries!$Q79&amp;Countries!$F$15</f>
        <v>W927PCPI</v>
      </c>
      <c r="F80" t="s">
        <v>220</v>
      </c>
      <c r="G80">
        <v>100</v>
      </c>
      <c r="H80">
        <v>153.96073593125368</v>
      </c>
      <c r="I80">
        <v>263.05197460285183</v>
      </c>
      <c r="J80">
        <v>339.28798882932125</v>
      </c>
      <c r="K80">
        <v>438.02926921156421</v>
      </c>
      <c r="L80">
        <v>547.58037147888899</v>
      </c>
      <c r="M80">
        <v>696.7820013335446</v>
      </c>
      <c r="N80">
        <v>858.43542564292704</v>
      </c>
    </row>
    <row r="81" spans="1:14" x14ac:dyDescent="0.4">
      <c r="A81" t="s">
        <v>155</v>
      </c>
      <c r="B81" t="s">
        <v>157</v>
      </c>
      <c r="C81" t="s">
        <v>290</v>
      </c>
      <c r="D81" s="1" t="str">
        <f>Countries!$G$11</f>
        <v>IFTS</v>
      </c>
      <c r="E81" s="1" t="str">
        <f>Countries!$E$11&amp;Countries!$Q80&amp;Countries!$F$11</f>
        <v>29964...ZF...</v>
      </c>
      <c r="F81" t="s">
        <v>291</v>
      </c>
      <c r="G81">
        <v>100</v>
      </c>
      <c r="H81">
        <v>199.87714223894599</v>
      </c>
      <c r="I81">
        <v>299.89330773382102</v>
      </c>
      <c r="J81">
        <v>407.20334451654003</v>
      </c>
      <c r="K81">
        <v>503.17863369237301</v>
      </c>
      <c r="L81">
        <v>584.71776170877195</v>
      </c>
      <c r="M81">
        <v>658.01051759970096</v>
      </c>
      <c r="N81" s="51" t="s">
        <v>163</v>
      </c>
    </row>
    <row r="82" spans="1:14" x14ac:dyDescent="0.4">
      <c r="A82" t="s">
        <v>155</v>
      </c>
      <c r="B82" t="s">
        <v>157</v>
      </c>
      <c r="C82" t="s">
        <v>375</v>
      </c>
      <c r="D82" s="1" t="str">
        <f>Countries!$G$11</f>
        <v>IFTS</v>
      </c>
      <c r="E82" s="1" t="str">
        <f>Countries!$E$11&amp;Countries!$Q81&amp;Countries!$F$11</f>
        <v>92464...ZF...</v>
      </c>
      <c r="F82" t="s">
        <v>415</v>
      </c>
      <c r="G82">
        <v>100</v>
      </c>
      <c r="H82">
        <v>108.324015060918</v>
      </c>
      <c r="I82">
        <v>111.36450029550301</v>
      </c>
      <c r="J82">
        <v>110.423886593619</v>
      </c>
      <c r="K82">
        <v>108.869238047408</v>
      </c>
      <c r="L82">
        <v>109.147186413543</v>
      </c>
      <c r="M82">
        <v>109.52004021054201</v>
      </c>
      <c r="N82" s="51" t="s">
        <v>163</v>
      </c>
    </row>
    <row r="83" spans="1:14" x14ac:dyDescent="0.4">
      <c r="A83" t="s">
        <v>155</v>
      </c>
      <c r="B83" t="s">
        <v>157</v>
      </c>
      <c r="C83" t="s">
        <v>243</v>
      </c>
      <c r="D83" s="1" t="str">
        <f>Countries!$G$11</f>
        <v>IFTS</v>
      </c>
      <c r="E83" s="1" t="str">
        <f>Countries!$E$11&amp;Countries!$Q82&amp;Countries!$F$11</f>
        <v>81964...ZF...</v>
      </c>
      <c r="F83" t="s">
        <v>221</v>
      </c>
      <c r="G83">
        <v>100</v>
      </c>
      <c r="H83">
        <v>103.050161812298</v>
      </c>
      <c r="I83">
        <v>106.521035598705</v>
      </c>
      <c r="J83">
        <v>112.605177993528</v>
      </c>
      <c r="K83">
        <v>114.82200647249201</v>
      </c>
      <c r="L83">
        <v>116.076051779935</v>
      </c>
      <c r="M83">
        <v>121.035598705502</v>
      </c>
      <c r="N83" s="51" t="s">
        <v>163</v>
      </c>
    </row>
    <row r="84" spans="1:14" x14ac:dyDescent="0.4">
      <c r="A84" t="s">
        <v>155</v>
      </c>
      <c r="B84" t="s">
        <v>157</v>
      </c>
      <c r="C84" t="s">
        <v>267</v>
      </c>
      <c r="D84" s="1" t="str">
        <f>Countries!$G$11</f>
        <v>IFTS</v>
      </c>
      <c r="E84" s="1" t="str">
        <f>Countries!$E$11&amp;Countries!$Q83&amp;Countries!$F$11</f>
        <v>54264...ZF...</v>
      </c>
      <c r="F84" t="s">
        <v>268</v>
      </c>
      <c r="G84">
        <v>100</v>
      </c>
      <c r="H84">
        <v>104.92458961753201</v>
      </c>
      <c r="I84">
        <v>109.582534788768</v>
      </c>
      <c r="J84">
        <v>117.84374583714499</v>
      </c>
      <c r="K84">
        <v>118.81565301930701</v>
      </c>
      <c r="L84">
        <v>121.48839777025201</v>
      </c>
      <c r="M84">
        <v>126.418801913095</v>
      </c>
      <c r="N84" s="51" t="s">
        <v>163</v>
      </c>
    </row>
    <row r="85" spans="1:14" x14ac:dyDescent="0.4">
      <c r="A85" t="s">
        <v>155</v>
      </c>
      <c r="B85" t="s">
        <v>157</v>
      </c>
      <c r="C85" t="s">
        <v>61</v>
      </c>
      <c r="D85" s="1" t="str">
        <f>Countries!$G$11</f>
        <v>IFTS</v>
      </c>
      <c r="E85" s="1" t="str">
        <f>Countries!$E$11&amp;Countries!$Q84&amp;Countries!$F$11</f>
        <v>44364...ZF...</v>
      </c>
      <c r="F85" t="s">
        <v>269</v>
      </c>
      <c r="G85">
        <v>100</v>
      </c>
      <c r="H85">
        <v>103.558346415489</v>
      </c>
      <c r="I85">
        <v>104.23861852433301</v>
      </c>
      <c r="J85">
        <v>104.395604395604</v>
      </c>
      <c r="K85">
        <v>107.517896389325</v>
      </c>
      <c r="L85">
        <v>109.46713762428</v>
      </c>
      <c r="M85">
        <v>111.281161695447</v>
      </c>
      <c r="N85" s="51" t="s">
        <v>163</v>
      </c>
    </row>
    <row r="86" spans="1:14" x14ac:dyDescent="0.4">
      <c r="A86" t="s">
        <v>155</v>
      </c>
      <c r="B86" t="s">
        <v>157</v>
      </c>
      <c r="C86" t="s">
        <v>274</v>
      </c>
      <c r="D86" s="1" t="str">
        <f>Countries!$G$11</f>
        <v>IFTS</v>
      </c>
      <c r="E86" s="1" t="str">
        <f>Countries!$E$11&amp;Countries!$Q85&amp;Countries!$F$11</f>
        <v>35364...ZF...</v>
      </c>
      <c r="F86" t="s">
        <v>275</v>
      </c>
      <c r="G86">
        <v>100</v>
      </c>
      <c r="H86">
        <v>103.602785346655</v>
      </c>
      <c r="I86">
        <v>106.976644467558</v>
      </c>
      <c r="J86">
        <v>108.18676822398299</v>
      </c>
      <c r="K86">
        <v>108.587302143363</v>
      </c>
      <c r="L86">
        <v>114.902102872309</v>
      </c>
      <c r="M86">
        <v>116.972948455485</v>
      </c>
      <c r="N86" s="51" t="s">
        <v>163</v>
      </c>
    </row>
    <row r="87" spans="1:14" x14ac:dyDescent="0.4">
      <c r="A87" t="s">
        <v>155</v>
      </c>
      <c r="B87" t="s">
        <v>157</v>
      </c>
      <c r="C87" t="s">
        <v>430</v>
      </c>
      <c r="D87" s="1" t="str">
        <f>Countries!$G$11</f>
        <v>IFTS</v>
      </c>
      <c r="E87" s="1" t="str">
        <f>Countries!$E$11&amp;Countries!$Q86&amp;Countries!$F$11</f>
        <v>44964...ZF...</v>
      </c>
      <c r="F87" t="s">
        <v>221</v>
      </c>
      <c r="G87">
        <v>100</v>
      </c>
      <c r="H87">
        <v>100.143163922691</v>
      </c>
      <c r="I87">
        <v>100.238606537819</v>
      </c>
      <c r="J87">
        <v>99.422981874857797</v>
      </c>
      <c r="K87">
        <v>99.822471505696001</v>
      </c>
      <c r="L87">
        <v>98.715552320248506</v>
      </c>
      <c r="M87">
        <v>97.6502466380133</v>
      </c>
      <c r="N87" s="51" t="s">
        <v>163</v>
      </c>
    </row>
    <row r="88" spans="1:14" x14ac:dyDescent="0.4">
      <c r="A88" t="s">
        <v>155</v>
      </c>
      <c r="B88" t="s">
        <v>157</v>
      </c>
      <c r="C88" t="s">
        <v>282</v>
      </c>
      <c r="D88" s="1" t="str">
        <f>Countries!$G$11</f>
        <v>IFTS</v>
      </c>
      <c r="E88" s="1" t="str">
        <f>Countries!$E$11&amp;Countries!$Q87&amp;Countries!$F$11</f>
        <v>57664...ZF...</v>
      </c>
      <c r="F88" t="s">
        <v>222</v>
      </c>
      <c r="G88">
        <v>100</v>
      </c>
      <c r="H88">
        <v>101.383180524818</v>
      </c>
      <c r="I88">
        <v>103.414479924123</v>
      </c>
      <c r="J88">
        <v>103.137843819159</v>
      </c>
      <c r="K88">
        <v>103.155077981381</v>
      </c>
      <c r="L88">
        <v>104.559662202496</v>
      </c>
      <c r="M88">
        <v>105.602329016943</v>
      </c>
      <c r="N88" s="51" t="s">
        <v>163</v>
      </c>
    </row>
    <row r="89" spans="1:14" x14ac:dyDescent="0.4">
      <c r="A89" t="s">
        <v>155</v>
      </c>
      <c r="B89" t="s">
        <v>157</v>
      </c>
      <c r="C89" t="s">
        <v>100</v>
      </c>
      <c r="D89" s="1" t="str">
        <f>Countries!$G$11</f>
        <v>IFTS</v>
      </c>
      <c r="E89" s="1" t="str">
        <f>Countries!$E$11&amp;Countries!$Q88&amp;Countries!$F$11</f>
        <v>96164...ZF...</v>
      </c>
      <c r="F89" t="s">
        <v>386</v>
      </c>
      <c r="G89">
        <v>100</v>
      </c>
      <c r="H89">
        <v>109.682535167195</v>
      </c>
      <c r="I89">
        <v>119.653804030893</v>
      </c>
      <c r="J89">
        <v>129.89993883966</v>
      </c>
      <c r="K89">
        <v>138.53172514827801</v>
      </c>
      <c r="L89">
        <v>153.56147056480901</v>
      </c>
      <c r="M89">
        <v>168.000518518782</v>
      </c>
      <c r="N89" s="51" t="s">
        <v>163</v>
      </c>
    </row>
    <row r="90" spans="1:14" x14ac:dyDescent="0.4">
      <c r="A90" t="s">
        <v>155</v>
      </c>
      <c r="B90" t="s">
        <v>157</v>
      </c>
      <c r="C90" t="s">
        <v>431</v>
      </c>
      <c r="D90" s="1" t="str">
        <f>Countries!$G$11</f>
        <v>IFTS</v>
      </c>
      <c r="E90" s="1" t="str">
        <f>Countries!$E$11&amp;Countries!$Q89&amp;Countries!$F$11</f>
        <v>19964...ZF...</v>
      </c>
      <c r="F90" t="s">
        <v>432</v>
      </c>
      <c r="G90">
        <v>100</v>
      </c>
      <c r="H90">
        <v>107.354125906318</v>
      </c>
      <c r="I90">
        <v>116.584186902981</v>
      </c>
      <c r="J90">
        <v>124.60582345494301</v>
      </c>
      <c r="K90">
        <v>131.06226263091301</v>
      </c>
      <c r="L90">
        <v>138.059615605939</v>
      </c>
      <c r="M90">
        <v>145.93163770284301</v>
      </c>
      <c r="N90" s="51" t="s">
        <v>163</v>
      </c>
    </row>
    <row r="91" spans="1:14" x14ac:dyDescent="0.4">
      <c r="A91" t="s">
        <v>155</v>
      </c>
      <c r="B91" t="s">
        <v>157</v>
      </c>
      <c r="C91" t="s">
        <v>284</v>
      </c>
      <c r="D91" s="1" t="str">
        <f>Countries!$G$11</f>
        <v>IFTS</v>
      </c>
      <c r="E91" s="1" t="str">
        <f>Countries!$E$11&amp;Countries!$Q90&amp;Countries!$F$11</f>
        <v>52864...ZF...</v>
      </c>
      <c r="F91" t="s">
        <v>285</v>
      </c>
      <c r="G91">
        <v>100</v>
      </c>
      <c r="H91">
        <v>103.07471367536699</v>
      </c>
      <c r="I91">
        <v>104.02757333141901</v>
      </c>
      <c r="J91">
        <v>105.778506116776</v>
      </c>
      <c r="K91">
        <v>105.96408093602901</v>
      </c>
      <c r="L91">
        <v>107.291456379295</v>
      </c>
      <c r="M91">
        <v>107.28544238052299</v>
      </c>
      <c r="N91" s="51" t="s">
        <v>163</v>
      </c>
    </row>
    <row r="92" spans="1:14" x14ac:dyDescent="0.4">
      <c r="D92" s="1"/>
      <c r="E92" s="1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CE256"/>
  <sheetViews>
    <sheetView workbookViewId="0">
      <selection activeCell="A10" sqref="A10"/>
    </sheetView>
  </sheetViews>
  <sheetFormatPr defaultRowHeight="13.15" x14ac:dyDescent="0.4"/>
  <cols>
    <col min="1" max="30" width="9.35546875" style="1" customWidth="1"/>
    <col min="70" max="70" width="9.5" bestFit="1" customWidth="1"/>
    <col min="77" max="77" width="9.5" bestFit="1" customWidth="1"/>
  </cols>
  <sheetData>
    <row r="1" spans="1:83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/>
      <c r="O1" s="15" t="s">
        <v>247</v>
      </c>
      <c r="P1" s="15" t="s">
        <v>248</v>
      </c>
      <c r="Q1" s="15" t="s">
        <v>247</v>
      </c>
      <c r="R1" s="15" t="s">
        <v>248</v>
      </c>
      <c r="S1" s="15" t="s">
        <v>247</v>
      </c>
      <c r="T1" s="15" t="s">
        <v>248</v>
      </c>
      <c r="U1" s="15" t="s">
        <v>247</v>
      </c>
      <c r="V1" s="15" t="s">
        <v>248</v>
      </c>
      <c r="W1" s="15" t="s">
        <v>247</v>
      </c>
      <c r="X1" s="15" t="s">
        <v>248</v>
      </c>
      <c r="Y1" s="15" t="s">
        <v>247</v>
      </c>
      <c r="Z1" s="15" t="s">
        <v>248</v>
      </c>
      <c r="AA1" s="15" t="s">
        <v>247</v>
      </c>
      <c r="AB1" s="15" t="s">
        <v>248</v>
      </c>
      <c r="AC1" s="15" t="s">
        <v>247</v>
      </c>
      <c r="AD1" s="15" t="s">
        <v>248</v>
      </c>
      <c r="AE1" s="13"/>
      <c r="AF1" s="13"/>
      <c r="AG1" s="15" t="s">
        <v>247</v>
      </c>
      <c r="AH1" s="15" t="s">
        <v>248</v>
      </c>
      <c r="AI1" s="15" t="s">
        <v>247</v>
      </c>
      <c r="AJ1" s="15" t="s">
        <v>248</v>
      </c>
      <c r="AK1" s="15" t="s">
        <v>247</v>
      </c>
      <c r="AL1" s="15" t="s">
        <v>248</v>
      </c>
      <c r="AM1" s="15" t="s">
        <v>247</v>
      </c>
      <c r="AN1" s="15" t="s">
        <v>248</v>
      </c>
      <c r="AO1" s="15" t="s">
        <v>247</v>
      </c>
      <c r="AP1" s="15" t="s">
        <v>248</v>
      </c>
      <c r="AQ1" s="15" t="s">
        <v>247</v>
      </c>
      <c r="AR1" s="15" t="s">
        <v>248</v>
      </c>
      <c r="AS1" s="15" t="s">
        <v>247</v>
      </c>
      <c r="AT1" s="15" t="s">
        <v>248</v>
      </c>
      <c r="AU1" s="15" t="s">
        <v>247</v>
      </c>
      <c r="AV1" s="15" t="s">
        <v>248</v>
      </c>
      <c r="AW1" s="15"/>
      <c r="AX1" s="15"/>
      <c r="AY1" s="15" t="s">
        <v>247</v>
      </c>
      <c r="AZ1" s="15" t="s">
        <v>248</v>
      </c>
      <c r="BA1" s="15" t="s">
        <v>247</v>
      </c>
      <c r="BB1" s="15" t="s">
        <v>248</v>
      </c>
      <c r="BC1" s="15" t="s">
        <v>247</v>
      </c>
      <c r="BD1" s="15" t="s">
        <v>248</v>
      </c>
      <c r="BE1" s="15" t="s">
        <v>247</v>
      </c>
      <c r="BF1" s="15" t="s">
        <v>248</v>
      </c>
      <c r="BG1" s="15" t="s">
        <v>247</v>
      </c>
      <c r="BH1" s="15" t="s">
        <v>248</v>
      </c>
      <c r="BI1" s="15" t="s">
        <v>247</v>
      </c>
      <c r="BJ1" s="15" t="s">
        <v>248</v>
      </c>
      <c r="BK1" s="15" t="s">
        <v>247</v>
      </c>
      <c r="BL1" s="15" t="s">
        <v>248</v>
      </c>
      <c r="BM1" s="15" t="s">
        <v>247</v>
      </c>
      <c r="BN1" s="15" t="s">
        <v>248</v>
      </c>
      <c r="BO1" s="15"/>
      <c r="BP1" s="16" t="s">
        <v>194</v>
      </c>
      <c r="BQ1" s="16" t="s">
        <v>192</v>
      </c>
      <c r="BR1" s="16" t="s">
        <v>249</v>
      </c>
      <c r="BS1" s="16"/>
      <c r="BU1" s="16" t="s">
        <v>354</v>
      </c>
      <c r="BV1" s="16" t="s">
        <v>355</v>
      </c>
      <c r="BX1" s="16" t="s">
        <v>354</v>
      </c>
      <c r="BY1" s="16" t="s">
        <v>355</v>
      </c>
      <c r="CA1" s="16" t="s">
        <v>354</v>
      </c>
      <c r="CB1" s="16" t="s">
        <v>355</v>
      </c>
      <c r="CE1" s="16" t="s">
        <v>356</v>
      </c>
    </row>
    <row r="2" spans="1:83" x14ac:dyDescent="0.4">
      <c r="A2" s="15" t="s">
        <v>163</v>
      </c>
      <c r="B2" s="15"/>
      <c r="C2" s="48" t="s">
        <v>1</v>
      </c>
      <c r="D2" s="15"/>
      <c r="E2" s="15"/>
      <c r="F2" s="15" t="s">
        <v>246</v>
      </c>
      <c r="G2" s="29">
        <f>(PCPI!H2-PCPI!G2)/PCPI!G2</f>
        <v>41.452146265440696</v>
      </c>
      <c r="H2" s="29">
        <f>(PCPI!I2-PCPI!H2)/PCPI!H2</f>
        <v>2.1918532702853288</v>
      </c>
      <c r="I2" s="29">
        <f>(PCPI!J2-PCPI!I2)/PCPI!I2</f>
        <v>0.86916059568046733</v>
      </c>
      <c r="J2" s="29">
        <f>(PCPI!K2-PCPI!J2)/PCPI!J2</f>
        <v>2.8617178425176486</v>
      </c>
      <c r="K2" s="29">
        <f>(PCPI!L2-PCPI!K2)/PCPI!K2</f>
        <v>3.2500466412109312</v>
      </c>
      <c r="L2" s="29">
        <f>(PCPI!M2-PCPI!L2)/PCPI!L2</f>
        <v>1.5256066583164516</v>
      </c>
      <c r="M2" s="15" t="s">
        <v>163</v>
      </c>
      <c r="N2" s="15"/>
      <c r="O2" s="15" t="e">
        <f>CORREL($G2:$M2,[1]DMB!$G2:$AH2)</f>
        <v>#N/A</v>
      </c>
      <c r="P2" s="15" t="e">
        <f>O2*SQRT((MIN(COUNT($G2:$M2),COUNT([1]DMB!$G2:$AH2))-2)/(1-O2^2))</f>
        <v>#N/A</v>
      </c>
      <c r="Q2" s="15" t="e">
        <f>CORREL($G2:$M2,[1]DMB!$G2:$AG2)</f>
        <v>#N/A</v>
      </c>
      <c r="R2" s="15" t="e">
        <f>Q2*SQRT((MIN(COUNT($G2:$M2),COUNT([1]DMB!$G2:$AG2))-2)/(1-Q2^2))</f>
        <v>#N/A</v>
      </c>
      <c r="S2" s="15" t="e">
        <f>CORREL($G2:$M2,[1]DM1!$G2:$AH2)</f>
        <v>#N/A</v>
      </c>
      <c r="T2" s="15" t="e">
        <f>S2*SQRT((MIN(COUNT($G2:$M2),COUNT([1]DM1!$G2:$AH2))-2)/(1-S2^2))</f>
        <v>#N/A</v>
      </c>
      <c r="U2" s="15" t="e">
        <f>CORREL($G2:$M2,[1]DM1!$G2:$AG2)</f>
        <v>#N/A</v>
      </c>
      <c r="V2" s="15" t="e">
        <f>U2*SQRT((MIN(COUNT($G2:$M2),COUNT([1]DM1!$G2:$AG2))-2)/(1-U2^2))</f>
        <v>#N/A</v>
      </c>
      <c r="W2" s="15" t="e">
        <f>CORREL($G2:$M2,dBM!$G2:$G2)</f>
        <v>#N/A</v>
      </c>
      <c r="X2" s="15" t="e">
        <f>W2*SQRT((MIN(COUNT($G2:$M2),COUNT(dBM!$G2:$M2))-2)/(1-W2^2))</f>
        <v>#N/A</v>
      </c>
      <c r="Y2" s="15" t="e">
        <f>CORREL($G2:$M2,dBM!#REF!)</f>
        <v>#REF!</v>
      </c>
      <c r="Z2" s="15" t="e">
        <f>Y2*SQRT((MIN(COUNT($G2:$M2),COUNT(dBM!#REF!))-2)/(1-Y2^2))</f>
        <v>#REF!</v>
      </c>
      <c r="AA2" s="15" t="e">
        <f>CORREL($G2:$M2,'[1]D BM wo FCD'!$G2:$AB2)</f>
        <v>#N/A</v>
      </c>
      <c r="AB2" s="15" t="e">
        <f>AA2*SQRT((MIN(COUNT($G2:$M2),COUNT('[1]D BM wo FCD'!$G2:$AB2))-2)/(1-AA2^2))</f>
        <v>#N/A</v>
      </c>
      <c r="AC2" s="15" t="e">
        <f>CORREL($G2:$M2,'[1]D BM wo FCD'!$G2:$AA2)</f>
        <v>#N/A</v>
      </c>
      <c r="AD2" s="15" t="e">
        <f>AC2*SQRT((MIN(COUNT($G2:$M2),COUNT('[1]D BM wo FCD'!$G2:$AA2))-2)/(1-AC2^2))</f>
        <v>#N/A</v>
      </c>
      <c r="AE2" s="13"/>
      <c r="AF2" s="17"/>
      <c r="AG2" s="15" t="e">
        <f>CORREL($G2:$M2,[1]DMB!$V2:$AH2)</f>
        <v>#N/A</v>
      </c>
      <c r="AH2" s="15" t="e">
        <f>AG2*SQRT((MIN(COUNT($G2:$M2),COUNT([1]DMB!$V2:$AH2))-2)/(1-AG2^2))</f>
        <v>#N/A</v>
      </c>
      <c r="AI2" s="15" t="e">
        <f>CORREL($G2:$M2,[1]DMB!$V2:$AG2)</f>
        <v>#N/A</v>
      </c>
      <c r="AJ2" s="15" t="e">
        <f>AI2*SQRT((MIN(COUNT($G2:$M2),COUNT([1]DMB!$V2:$AG2))-2)/(1-AI2^2))</f>
        <v>#N/A</v>
      </c>
      <c r="AK2" s="15" t="e">
        <f>CORREL($G2:$M2,[1]DM1!$V2:$AH2)</f>
        <v>#N/A</v>
      </c>
      <c r="AL2" s="15" t="e">
        <f>AK2*SQRT((MIN(COUNT($G2:$M2),COUNT([1]DM1!$V2:$AH2))-2)/(1-AK2^2))</f>
        <v>#N/A</v>
      </c>
      <c r="AM2" s="15" t="e">
        <f>CORREL($G2:$M2,[1]DM1!$V2:$AG2)</f>
        <v>#N/A</v>
      </c>
      <c r="AN2" s="15" t="e">
        <f>AM2*SQRT((MIN(COUNT($G2:$M2),COUNT([1]DM1!$V2:$AG2))-2)/(1-AM2^2))</f>
        <v>#N/A</v>
      </c>
      <c r="AO2" s="15" t="e">
        <f>CORREL($G2:$M2,dBM!$G2:$G2)</f>
        <v>#N/A</v>
      </c>
      <c r="AP2" s="15" t="e">
        <f>AO2*SQRT((MIN(COUNT($G2:$M2),COUNT(dBM!$G2:$M2))-2)/(1-AO2^2))</f>
        <v>#N/A</v>
      </c>
      <c r="AQ2" s="15" t="e">
        <f>CORREL($G2:$M2,dBM!#REF!)</f>
        <v>#REF!</v>
      </c>
      <c r="AR2" s="15" t="e">
        <f>AQ2*SQRT((MIN(COUNT($G2:$M2),COUNT(dBM!#REF!))-2)/(1-AQ2^2))</f>
        <v>#REF!</v>
      </c>
      <c r="AS2" s="15" t="e">
        <f>CORREL($G2:$M2,'[1]D BM wo FCD'!$P2:$AB2)</f>
        <v>#N/A</v>
      </c>
      <c r="AT2" s="15" t="e">
        <f>AS2*SQRT((MIN(COUNT($G2:$M2),COUNT('[1]D BM wo FCD'!$P2:$AB2))-2)/(1-AS2^2))</f>
        <v>#N/A</v>
      </c>
      <c r="AU2" s="15" t="e">
        <f>CORREL($G2:$M2,'[1]D BM wo FCD'!$P2:$AA2)</f>
        <v>#N/A</v>
      </c>
      <c r="AV2" s="15" t="e">
        <f>AU2*SQRT((MIN(COUNT($G2:$M2),COUNT('[1]D BM wo FCD'!$P2:$AA2))-2)/(1-AU2^2))</f>
        <v>#N/A</v>
      </c>
      <c r="AW2" s="15"/>
      <c r="AX2" s="15"/>
      <c r="AY2" s="15" t="e">
        <f>CORREL($G2:$M2,[1]DMB!$AB2:$AH2)</f>
        <v>#DIV/0!</v>
      </c>
      <c r="AZ2" s="15" t="e">
        <f>AY2*SQRT((MIN(COUNT($G2:$M2),COUNT([1]DMB!$AB2:$AH2))-2)/(1-AY2^2))</f>
        <v>#DIV/0!</v>
      </c>
      <c r="BA2" s="15" t="e">
        <f>CORREL($H2:$M2,[1]DMB!$AB2:$AG2)</f>
        <v>#DIV/0!</v>
      </c>
      <c r="BB2" s="15" t="e">
        <f>BA2*SQRT((MIN(COUNT($H2:$M2),COUNT([1]DMB!$AB2:$AG2))-2)/(1-BA2^2))</f>
        <v>#DIV/0!</v>
      </c>
      <c r="BC2" s="15" t="e">
        <f>CORREL($G2:$M2,[1]DM1!$AB2:$AH2)</f>
        <v>#DIV/0!</v>
      </c>
      <c r="BD2" s="15" t="e">
        <f>BC2*SQRT((MIN(COUNT($G2:$M2),COUNT([1]DM1!$AB2:$AH2))-2)/(1-BC2^2))</f>
        <v>#DIV/0!</v>
      </c>
      <c r="BE2" s="15" t="e">
        <f>CORREL($H2:$M2,[1]DM1!$AB2:$AG2)</f>
        <v>#DIV/0!</v>
      </c>
      <c r="BF2" s="15" t="e">
        <f>BE2*SQRT((MIN(COUNT($H2:$M2),COUNT([1]DM1!$AB2:$AG2))-2)/(1-BE2^2))</f>
        <v>#DIV/0!</v>
      </c>
      <c r="BG2" s="15" t="e">
        <f>CORREL($G2:$M2,dBM!$G2:$G2)</f>
        <v>#N/A</v>
      </c>
      <c r="BH2" s="15" t="e">
        <f>BG2*SQRT((MIN(COUNT($G2:$M2),COUNT(dBM!$G2:$M2))-2)/(1-BG2^2))</f>
        <v>#N/A</v>
      </c>
      <c r="BI2" s="15" t="e">
        <f>CORREL($H2:$M2,dBM!#REF!)</f>
        <v>#REF!</v>
      </c>
      <c r="BJ2" s="15" t="e">
        <f>BI2*SQRT((MIN(COUNT($H2:$M2),COUNT(dBM!#REF!))-2)/(1-BI2^2))</f>
        <v>#REF!</v>
      </c>
      <c r="BK2" s="15" t="e">
        <f>CORREL($G2:$M2,'[1]D BM wo FCD'!$V2:$AB2)</f>
        <v>#DIV/0!</v>
      </c>
      <c r="BL2" s="15" t="e">
        <f>BK2*SQRT((MIN(COUNT($G2:$M2),COUNT('[1]D BM wo FCD'!$V2:$AB2))-2)/(1-BK2^2))</f>
        <v>#DIV/0!</v>
      </c>
      <c r="BM2" s="15" t="e">
        <f>CORREL($H2:$M2,'[1]D BM wo FCD'!$V2:$AA2)</f>
        <v>#DIV/0!</v>
      </c>
      <c r="BN2" s="15" t="e">
        <f>BM2*SQRT((MIN(COUNT($H2:$M2),COUNT('[1]D BM wo FCD'!$V2:$AA2))-2)/(1-BM2^2))</f>
        <v>#DIV/0!</v>
      </c>
      <c r="BO2" s="15"/>
      <c r="BP2" s="16">
        <f>COUNT($G2:$L2)</f>
        <v>6</v>
      </c>
      <c r="BQ2" s="28">
        <f>AVERAGE($G2:$L2)</f>
        <v>8.6917552122419206</v>
      </c>
      <c r="BR2" s="16">
        <f>STDEV($G2:$L2)</f>
        <v>16.072586268239192</v>
      </c>
      <c r="BS2" s="16"/>
      <c r="BU2" s="16">
        <f t="shared" ref="BU2:BU46" si="0">COUNTIF($G2:$L2,"&gt;0.4")</f>
        <v>6</v>
      </c>
      <c r="BV2" s="16">
        <f t="shared" ref="BV2:BV46" si="1">BU2/COUNT($G2:$L2)</f>
        <v>1</v>
      </c>
      <c r="BW2" s="16"/>
      <c r="BX2" s="16">
        <f t="shared" ref="BX2:BX46" si="2">COUNTIF($G2:$L2,"&gt;0.4")</f>
        <v>6</v>
      </c>
      <c r="BY2" s="16">
        <f t="shared" ref="BY2:BY46" si="3">BX2/COUNT($G2:$L2)</f>
        <v>1</v>
      </c>
      <c r="BZ2" s="16"/>
      <c r="CA2" s="16">
        <f t="shared" ref="CA2:CA46" si="4">COUNTIF($G2:$L2,"&gt;0.4")</f>
        <v>6</v>
      </c>
      <c r="CB2" s="16">
        <f t="shared" ref="CB2:CB46" si="5">CA2/COUNT($G2:$L2)</f>
        <v>1</v>
      </c>
      <c r="CE2" s="46"/>
    </row>
    <row r="3" spans="1:83" x14ac:dyDescent="0.4">
      <c r="A3" s="15"/>
      <c r="B3" s="15"/>
      <c r="C3" s="49" t="s">
        <v>2</v>
      </c>
      <c r="D3" s="15"/>
      <c r="E3" s="15"/>
      <c r="F3" s="15" t="s">
        <v>246</v>
      </c>
      <c r="G3" s="29">
        <f>(PCPI!H3-PCPI!G3)/PCPI!G3</f>
        <v>1.5569590074200335E-3</v>
      </c>
      <c r="H3" s="29">
        <f>(PCPI!I3-PCPI!H3)/PCPI!H3</f>
        <v>5.2725825706341966E-3</v>
      </c>
      <c r="I3" s="29">
        <f>(PCPI!J3-PCPI!I3)/PCPI!I3</f>
        <v>9.2033646709571391E-3</v>
      </c>
      <c r="J3" s="29">
        <f>(PCPI!K3-PCPI!J3)/PCPI!J3</f>
        <v>-1.1668954697003351E-2</v>
      </c>
      <c r="K3" s="29">
        <f>(PCPI!L3-PCPI!K3)/PCPI!K3</f>
        <v>-9.3593941197825867E-3</v>
      </c>
      <c r="L3" s="29">
        <f>(PCPI!M3-PCPI!L3)/PCPI!L3</f>
        <v>-1.0666355077785919E-2</v>
      </c>
      <c r="M3" s="15" t="s">
        <v>163</v>
      </c>
      <c r="N3" s="15"/>
      <c r="O3" s="15" t="e">
        <f>CORREL($G3:$M3,[1]DMB!$G3:$AH3)</f>
        <v>#N/A</v>
      </c>
      <c r="P3" s="15" t="e">
        <f>O3*SQRT((MIN(COUNT($G3:$M3),COUNT([1]DMB!$G3:$AH3))-2)/(1-O3^2))</f>
        <v>#N/A</v>
      </c>
      <c r="Q3" s="15" t="e">
        <f>CORREL($G3:$M3,[1]DMB!$G3:$AG3)</f>
        <v>#N/A</v>
      </c>
      <c r="R3" s="15" t="e">
        <f>Q3*SQRT((MIN(COUNT($G3:$M3),COUNT([1]DMB!$G3:$AG3))-2)/(1-Q3^2))</f>
        <v>#N/A</v>
      </c>
      <c r="S3" s="15" t="e">
        <f>CORREL($G3:$M3,[1]DM1!$G3:$AH3)</f>
        <v>#N/A</v>
      </c>
      <c r="T3" s="15" t="e">
        <f>S3*SQRT((MIN(COUNT($G3:$M3),COUNT([1]DM1!$G3:$AH3))-2)/(1-S3^2))</f>
        <v>#N/A</v>
      </c>
      <c r="U3" s="15" t="e">
        <f>CORREL($G3:$M3,[1]DM1!$G3:$AG3)</f>
        <v>#N/A</v>
      </c>
      <c r="V3" s="15" t="e">
        <f>U3*SQRT((MIN(COUNT($G3:$M3),COUNT([1]DM1!$G3:$AG3))-2)/(1-U3^2))</f>
        <v>#N/A</v>
      </c>
      <c r="W3" s="15" t="e">
        <f>CORREL($G3:$M3,dBM!$G3:$G3)</f>
        <v>#N/A</v>
      </c>
      <c r="X3" s="15" t="e">
        <f>W3*SQRT((MIN(COUNT($G3:$M3),COUNT(dBM!$G3:$M3))-2)/(1-W3^2))</f>
        <v>#N/A</v>
      </c>
      <c r="Y3" s="15" t="e">
        <f>CORREL($G3:$M3,dBM!#REF!)</f>
        <v>#REF!</v>
      </c>
      <c r="Z3" s="15" t="e">
        <f>Y3*SQRT((MIN(COUNT($G3:$M3),COUNT(dBM!#REF!))-2)/(1-Y3^2))</f>
        <v>#REF!</v>
      </c>
      <c r="AA3" s="15" t="e">
        <f>CORREL($G3:$M3,'[1]D BM wo FCD'!$G3:$AB3)</f>
        <v>#N/A</v>
      </c>
      <c r="AB3" s="15" t="e">
        <f>AA3*SQRT((MIN(COUNT($G3:$M3),COUNT('[1]D BM wo FCD'!$G3:$AB3))-2)/(1-AA3^2))</f>
        <v>#N/A</v>
      </c>
      <c r="AC3" s="15" t="e">
        <f>CORREL($G3:$M3,'[1]D BM wo FCD'!$G3:$AA3)</f>
        <v>#N/A</v>
      </c>
      <c r="AD3" s="15" t="e">
        <f>AC3*SQRT((MIN(COUNT($G3:$M3),COUNT('[1]D BM wo FCD'!$G3:$AA3))-2)/(1-AC3^2))</f>
        <v>#N/A</v>
      </c>
      <c r="AE3" s="13"/>
      <c r="AF3" s="17"/>
      <c r="AG3" s="15" t="e">
        <f>CORREL($G3:$M3,[1]DMB!$V3:$AH3)</f>
        <v>#N/A</v>
      </c>
      <c r="AH3" s="15" t="e">
        <f>AG3*SQRT((MIN(COUNT($G3:$M3),COUNT([1]DMB!$V3:$AH3))-2)/(1-AG3^2))</f>
        <v>#N/A</v>
      </c>
      <c r="AI3" s="15" t="e">
        <f>CORREL($G3:$M3,[1]DMB!$V3:$AG3)</f>
        <v>#N/A</v>
      </c>
      <c r="AJ3" s="15" t="e">
        <f>AI3*SQRT((MIN(COUNT($G3:$M3),COUNT([1]DMB!$V3:$AG3))-2)/(1-AI3^2))</f>
        <v>#N/A</v>
      </c>
      <c r="AK3" s="15" t="e">
        <f>CORREL($G3:$M3,[1]DM1!$V3:$AH3)</f>
        <v>#N/A</v>
      </c>
      <c r="AL3" s="15" t="e">
        <f>AK3*SQRT((MIN(COUNT($G3:$M3),COUNT([1]DM1!$V3:$AH3))-2)/(1-AK3^2))</f>
        <v>#N/A</v>
      </c>
      <c r="AM3" s="15" t="e">
        <f>CORREL($G3:$M3,[1]DM1!$V3:$AG3)</f>
        <v>#N/A</v>
      </c>
      <c r="AN3" s="15" t="e">
        <f>AM3*SQRT((MIN(COUNT($G3:$M3),COUNT([1]DM1!$V3:$AG3))-2)/(1-AM3^2))</f>
        <v>#N/A</v>
      </c>
      <c r="AO3" s="15" t="e">
        <f>CORREL($G3:$M3,dBM!$G3:$G3)</f>
        <v>#N/A</v>
      </c>
      <c r="AP3" s="15" t="e">
        <f>AO3*SQRT((MIN(COUNT($G3:$M3),COUNT(dBM!$G3:$M3))-2)/(1-AO3^2))</f>
        <v>#N/A</v>
      </c>
      <c r="AQ3" s="15" t="e">
        <f>CORREL($G3:$M3,dBM!#REF!)</f>
        <v>#REF!</v>
      </c>
      <c r="AR3" s="15" t="e">
        <f>AQ3*SQRT((MIN(COUNT($G3:$M3),COUNT(dBM!#REF!))-2)/(1-AQ3^2))</f>
        <v>#REF!</v>
      </c>
      <c r="AS3" s="15" t="e">
        <f>CORREL($G3:$M3,'[1]D BM wo FCD'!$P3:$AB3)</f>
        <v>#N/A</v>
      </c>
      <c r="AT3" s="15" t="e">
        <f>AS3*SQRT((MIN(COUNT($G3:$M3),COUNT('[1]D BM wo FCD'!$P3:$AB3))-2)/(1-AS3^2))</f>
        <v>#N/A</v>
      </c>
      <c r="AU3" s="15" t="e">
        <f>CORREL($G3:$M3,'[1]D BM wo FCD'!$P3:$AA3)</f>
        <v>#N/A</v>
      </c>
      <c r="AV3" s="15" t="e">
        <f>AU3*SQRT((MIN(COUNT($G3:$M3),COUNT('[1]D BM wo FCD'!$P3:$AA3))-2)/(1-AU3^2))</f>
        <v>#N/A</v>
      </c>
      <c r="AW3" s="15"/>
      <c r="AX3" s="15"/>
      <c r="AY3" s="15" t="e">
        <f>CORREL($G3:$M3,[1]DMB!$AB3:$AH3)</f>
        <v>#DIV/0!</v>
      </c>
      <c r="AZ3" s="15" t="e">
        <f>AY3*SQRT((MIN(COUNT($G3:$M3),COUNT([1]DMB!$AB3:$AH3))-2)/(1-AY3^2))</f>
        <v>#DIV/0!</v>
      </c>
      <c r="BA3" s="15" t="e">
        <f>CORREL($H3:$M3,[1]DMB!$AB3:$AG3)</f>
        <v>#DIV/0!</v>
      </c>
      <c r="BB3" s="15" t="e">
        <f>BA3*SQRT((MIN(COUNT($H3:$M3),COUNT([1]DMB!$AB3:$AG3))-2)/(1-BA3^2))</f>
        <v>#DIV/0!</v>
      </c>
      <c r="BC3" s="15" t="e">
        <f>CORREL($G3:$M3,[1]DM1!$AB3:$AH3)</f>
        <v>#DIV/0!</v>
      </c>
      <c r="BD3" s="15" t="e">
        <f>BC3*SQRT((MIN(COUNT($G3:$M3),COUNT([1]DM1!$AB3:$AH3))-2)/(1-BC3^2))</f>
        <v>#DIV/0!</v>
      </c>
      <c r="BE3" s="15" t="e">
        <f>CORREL($H3:$M3,[1]DM1!$AB3:$AG3)</f>
        <v>#DIV/0!</v>
      </c>
      <c r="BF3" s="15" t="e">
        <f>BE3*SQRT((MIN(COUNT($H3:$M3),COUNT([1]DM1!$AB3:$AG3))-2)/(1-BE3^2))</f>
        <v>#DIV/0!</v>
      </c>
      <c r="BG3" s="15" t="e">
        <f>CORREL($G3:$M3,dBM!$G3:$G3)</f>
        <v>#N/A</v>
      </c>
      <c r="BH3" s="15" t="e">
        <f>BG3*SQRT((MIN(COUNT($G3:$M3),COUNT(dBM!$G3:$M3))-2)/(1-BG3^2))</f>
        <v>#N/A</v>
      </c>
      <c r="BI3" s="15" t="e">
        <f>CORREL($H3:$M3,dBM!#REF!)</f>
        <v>#REF!</v>
      </c>
      <c r="BJ3" s="15" t="e">
        <f>BI3*SQRT((MIN(COUNT($H3:$M3),COUNT(dBM!#REF!))-2)/(1-BI3^2))</f>
        <v>#REF!</v>
      </c>
      <c r="BK3" s="15" t="e">
        <f>CORREL($G3:$M3,'[1]D BM wo FCD'!$V3:$AB3)</f>
        <v>#DIV/0!</v>
      </c>
      <c r="BL3" s="15" t="e">
        <f>BK3*SQRT((MIN(COUNT($G3:$M3),COUNT('[1]D BM wo FCD'!$V3:$AB3))-2)/(1-BK3^2))</f>
        <v>#DIV/0!</v>
      </c>
      <c r="BM3" s="15" t="e">
        <f>CORREL($H3:$M3,'[1]D BM wo FCD'!$V3:$AA3)</f>
        <v>#DIV/0!</v>
      </c>
      <c r="BN3" s="15" t="e">
        <f>BM3*SQRT((MIN(COUNT($H3:$M3),COUNT('[1]D BM wo FCD'!$V3:$AA3))-2)/(1-BM3^2))</f>
        <v>#DIV/0!</v>
      </c>
      <c r="BO3" s="15"/>
      <c r="BP3" s="16">
        <f t="shared" ref="BP3:BP66" si="6">COUNT($G3:$L3)</f>
        <v>6</v>
      </c>
      <c r="BQ3" s="28">
        <f t="shared" ref="BQ3:BQ66" si="7">AVERAGE($G3:$L3)</f>
        <v>-2.6102996075934143E-3</v>
      </c>
      <c r="BR3" s="16">
        <f t="shared" ref="BR3:BR66" si="8">STDEV($G3:$L3)</f>
        <v>9.0727953574264719E-3</v>
      </c>
      <c r="BS3" s="16"/>
      <c r="BU3" s="16">
        <f t="shared" si="0"/>
        <v>0</v>
      </c>
      <c r="BV3" s="16">
        <f t="shared" si="1"/>
        <v>0</v>
      </c>
      <c r="BW3" s="16"/>
      <c r="BX3" s="16">
        <f t="shared" si="2"/>
        <v>0</v>
      </c>
      <c r="BY3" s="16">
        <f t="shared" si="3"/>
        <v>0</v>
      </c>
      <c r="BZ3" s="16"/>
      <c r="CA3" s="16">
        <f t="shared" si="4"/>
        <v>0</v>
      </c>
      <c r="CB3" s="16">
        <f t="shared" si="5"/>
        <v>0</v>
      </c>
    </row>
    <row r="4" spans="1:83" x14ac:dyDescent="0.4">
      <c r="A4" s="15"/>
      <c r="B4" s="15"/>
      <c r="C4" s="49" t="s">
        <v>12</v>
      </c>
      <c r="D4" s="15"/>
      <c r="E4" s="15"/>
      <c r="F4" s="15" t="s">
        <v>246</v>
      </c>
      <c r="G4" s="29">
        <f>(PCPI!H4-PCPI!G4)/PCPI!G4</f>
        <v>0.12429588539731</v>
      </c>
      <c r="H4" s="29">
        <f>(PCPI!I4-PCPI!H4)/PCPI!H4</f>
        <v>4.7090539165817936E-2</v>
      </c>
      <c r="I4" s="29">
        <f>(PCPI!J4-PCPI!I4)/PCPI!I4</f>
        <v>7.6737362648032936E-2</v>
      </c>
      <c r="J4" s="29">
        <f>(PCPI!K4-PCPI!J4)/PCPI!J4</f>
        <v>2.1610159933231496E-2</v>
      </c>
      <c r="K4" s="29">
        <f>(PCPI!L4-PCPI!K4)/PCPI!K4</f>
        <v>4.6011172690938372E-2</v>
      </c>
      <c r="L4" s="29">
        <f>(PCPI!M4-PCPI!L4)/PCPI!L4</f>
        <v>1.5958524723054826E-2</v>
      </c>
      <c r="M4" s="15" t="s">
        <v>163</v>
      </c>
      <c r="N4" s="30"/>
      <c r="O4" s="15" t="e">
        <f>CORREL($G4:$M4,[1]DMB!$G4:$AH4)</f>
        <v>#N/A</v>
      </c>
      <c r="P4" s="15" t="e">
        <f>O4*SQRT((MIN(COUNT($G4:$M4),COUNT([1]DMB!$G4:$AH4))-2)/(1-O4^2))</f>
        <v>#N/A</v>
      </c>
      <c r="Q4" s="15" t="e">
        <f>CORREL($G4:$M4,[1]DMB!$G4:$AG4)</f>
        <v>#N/A</v>
      </c>
      <c r="R4" s="15" t="e">
        <f>Q4*SQRT((MIN(COUNT($G4:$M4),COUNT([1]DMB!$G4:$AG4))-2)/(1-Q4^2))</f>
        <v>#N/A</v>
      </c>
      <c r="S4" s="15" t="e">
        <f>CORREL($G4:$M4,[1]DM1!$G4:$AH4)</f>
        <v>#N/A</v>
      </c>
      <c r="T4" s="15" t="e">
        <f>S4*SQRT((MIN(COUNT($G4:$M4),COUNT([1]DM1!$G4:$AH4))-2)/(1-S4^2))</f>
        <v>#N/A</v>
      </c>
      <c r="U4" s="15" t="e">
        <f>CORREL($G4:$M4,[1]DM1!$G4:$AG4)</f>
        <v>#N/A</v>
      </c>
      <c r="V4" s="15" t="e">
        <f>U4*SQRT((MIN(COUNT($G4:$M4),COUNT([1]DM1!$G4:$AG4))-2)/(1-U4^2))</f>
        <v>#N/A</v>
      </c>
      <c r="W4" s="15" t="e">
        <f>CORREL($G4:$M4,dBM!$G4:$G4)</f>
        <v>#N/A</v>
      </c>
      <c r="X4" s="15" t="e">
        <f>W4*SQRT((MIN(COUNT($G4:$M4),COUNT(dBM!$G4:$M4))-2)/(1-W4^2))</f>
        <v>#N/A</v>
      </c>
      <c r="Y4" s="15" t="e">
        <f>CORREL($G4:$M4,dBM!#REF!)</f>
        <v>#REF!</v>
      </c>
      <c r="Z4" s="15" t="e">
        <f>Y4*SQRT((MIN(COUNT($G4:$M4),COUNT(dBM!#REF!))-2)/(1-Y4^2))</f>
        <v>#REF!</v>
      </c>
      <c r="AA4" s="15" t="e">
        <f>CORREL($G4:$M4,'[1]D BM wo FCD'!$G4:$AB4)</f>
        <v>#N/A</v>
      </c>
      <c r="AB4" s="15" t="e">
        <f>AA4*SQRT((MIN(COUNT($G4:$M4),COUNT('[1]D BM wo FCD'!$G4:$AB4))-2)/(1-AA4^2))</f>
        <v>#N/A</v>
      </c>
      <c r="AC4" s="15" t="e">
        <f>CORREL($G4:$M4,'[1]D BM wo FCD'!$G4:$AA4)</f>
        <v>#N/A</v>
      </c>
      <c r="AD4" s="15" t="e">
        <f>AC4*SQRT((MIN(COUNT($G4:$M4),COUNT('[1]D BM wo FCD'!$G4:$AA4))-2)/(1-AC4^2))</f>
        <v>#N/A</v>
      </c>
      <c r="AE4" s="13"/>
      <c r="AF4" s="17"/>
      <c r="AG4" s="15" t="e">
        <f>CORREL($G4:$M4,[1]DMB!$V4:$AH4)</f>
        <v>#N/A</v>
      </c>
      <c r="AH4" s="15" t="e">
        <f>AG4*SQRT((MIN(COUNT($G4:$M4),COUNT([1]DMB!$V4:$AH4))-2)/(1-AG4^2))</f>
        <v>#N/A</v>
      </c>
      <c r="AI4" s="15" t="e">
        <f>CORREL($G4:$M4,[1]DMB!$V4:$AG4)</f>
        <v>#N/A</v>
      </c>
      <c r="AJ4" s="15" t="e">
        <f>AI4*SQRT((MIN(COUNT($G4:$M4),COUNT([1]DMB!$V4:$AG4))-2)/(1-AI4^2))</f>
        <v>#N/A</v>
      </c>
      <c r="AK4" s="15" t="e">
        <f>CORREL($G4:$M4,[1]DM1!$V4:$AH4)</f>
        <v>#N/A</v>
      </c>
      <c r="AL4" s="15" t="e">
        <f>AK4*SQRT((MIN(COUNT($G4:$M4),COUNT([1]DM1!$V4:$AH4))-2)/(1-AK4^2))</f>
        <v>#N/A</v>
      </c>
      <c r="AM4" s="15" t="e">
        <f>CORREL($G4:$M4,[1]DM1!$V4:$AG4)</f>
        <v>#N/A</v>
      </c>
      <c r="AN4" s="15" t="e">
        <f>AM4*SQRT((MIN(COUNT($G4:$M4),COUNT([1]DM1!$V4:$AG4))-2)/(1-AM4^2))</f>
        <v>#N/A</v>
      </c>
      <c r="AO4" s="15" t="e">
        <f>CORREL($G4:$M4,dBM!$G4:$G4)</f>
        <v>#N/A</v>
      </c>
      <c r="AP4" s="15" t="e">
        <f>AO4*SQRT((MIN(COUNT($G4:$M4),COUNT(dBM!$G4:$M4))-2)/(1-AO4^2))</f>
        <v>#N/A</v>
      </c>
      <c r="AQ4" s="15" t="e">
        <f>CORREL($G4:$M4,dBM!#REF!)</f>
        <v>#REF!</v>
      </c>
      <c r="AR4" s="15" t="e">
        <f>AQ4*SQRT((MIN(COUNT($G4:$M4),COUNT(dBM!#REF!))-2)/(1-AQ4^2))</f>
        <v>#REF!</v>
      </c>
      <c r="AS4" s="15" t="e">
        <f>CORREL($G4:$M4,'[1]D BM wo FCD'!$P4:$AB4)</f>
        <v>#N/A</v>
      </c>
      <c r="AT4" s="15" t="e">
        <f>AS4*SQRT((MIN(COUNT($G4:$M4),COUNT('[1]D BM wo FCD'!$P4:$AB4))-2)/(1-AS4^2))</f>
        <v>#N/A</v>
      </c>
      <c r="AU4" s="15" t="e">
        <f>CORREL($G4:$M4,'[1]D BM wo FCD'!$P4:$AA4)</f>
        <v>#N/A</v>
      </c>
      <c r="AV4" s="15" t="e">
        <f>AU4*SQRT((MIN(COUNT($G4:$M4),COUNT('[1]D BM wo FCD'!$P4:$AA4))-2)/(1-AU4^2))</f>
        <v>#N/A</v>
      </c>
      <c r="AW4" s="15"/>
      <c r="AX4" s="15"/>
      <c r="AY4" s="15" t="e">
        <f>CORREL($G4:$M4,[1]DMB!$AB4:$AH4)</f>
        <v>#DIV/0!</v>
      </c>
      <c r="AZ4" s="15" t="e">
        <f>AY4*SQRT((MIN(COUNT($G4:$M4),COUNT([1]DMB!$AB4:$AH4))-2)/(1-AY4^2))</f>
        <v>#DIV/0!</v>
      </c>
      <c r="BA4" s="15" t="e">
        <f>CORREL($H4:$M4,[1]DMB!$AB4:$AG4)</f>
        <v>#DIV/0!</v>
      </c>
      <c r="BB4" s="15" t="e">
        <f>BA4*SQRT((MIN(COUNT($H4:$M4),COUNT([1]DMB!$AB4:$AG4))-2)/(1-BA4^2))</f>
        <v>#DIV/0!</v>
      </c>
      <c r="BC4" s="15" t="e">
        <f>CORREL($G4:$M4,[1]DM1!$AB4:$AH4)</f>
        <v>#DIV/0!</v>
      </c>
      <c r="BD4" s="15" t="e">
        <f>BC4*SQRT((MIN(COUNT($G4:$M4),COUNT([1]DM1!$AB4:$AH4))-2)/(1-BC4^2))</f>
        <v>#DIV/0!</v>
      </c>
      <c r="BE4" s="15" t="e">
        <f>CORREL($H4:$M4,[1]DM1!$AB4:$AG4)</f>
        <v>#DIV/0!</v>
      </c>
      <c r="BF4" s="15" t="e">
        <f>BE4*SQRT((MIN(COUNT($H4:$M4),COUNT([1]DM1!$AB4:$AG4))-2)/(1-BE4^2))</f>
        <v>#DIV/0!</v>
      </c>
      <c r="BG4" s="15" t="e">
        <f>CORREL($G4:$M4,dBM!$G4:$G4)</f>
        <v>#N/A</v>
      </c>
      <c r="BH4" s="15" t="e">
        <f>BG4*SQRT((MIN(COUNT($G4:$M4),COUNT(dBM!$G4:$M4))-2)/(1-BG4^2))</f>
        <v>#N/A</v>
      </c>
      <c r="BI4" s="15" t="e">
        <f>CORREL($H4:$M4,dBM!#REF!)</f>
        <v>#REF!</v>
      </c>
      <c r="BJ4" s="15" t="e">
        <f>BI4*SQRT((MIN(COUNT($H4:$M4),COUNT(dBM!#REF!))-2)/(1-BI4^2))</f>
        <v>#REF!</v>
      </c>
      <c r="BK4" s="15" t="e">
        <f>CORREL($G4:$M4,'[1]D BM wo FCD'!$V4:$AB4)</f>
        <v>#DIV/0!</v>
      </c>
      <c r="BL4" s="15" t="e">
        <f>BK4*SQRT((MIN(COUNT($G4:$M4),COUNT('[1]D BM wo FCD'!$V4:$AB4))-2)/(1-BK4^2))</f>
        <v>#DIV/0!</v>
      </c>
      <c r="BM4" s="15" t="e">
        <f>CORREL($H4:$M4,'[1]D BM wo FCD'!$V4:$AA4)</f>
        <v>#DIV/0!</v>
      </c>
      <c r="BN4" s="15" t="e">
        <f>BM4*SQRT((MIN(COUNT($H4:$M4),COUNT('[1]D BM wo FCD'!$V4:$AA4))-2)/(1-BM4^2))</f>
        <v>#DIV/0!</v>
      </c>
      <c r="BO4" s="15"/>
      <c r="BP4" s="16">
        <f t="shared" si="6"/>
        <v>6</v>
      </c>
      <c r="BQ4" s="28">
        <f t="shared" si="7"/>
        <v>5.5283940759730921E-2</v>
      </c>
      <c r="BR4" s="16">
        <f t="shared" si="8"/>
        <v>4.0140816464848579E-2</v>
      </c>
      <c r="BS4" s="16"/>
      <c r="BU4" s="16">
        <f t="shared" si="0"/>
        <v>0</v>
      </c>
      <c r="BV4" s="16">
        <f t="shared" si="1"/>
        <v>0</v>
      </c>
      <c r="BW4" s="16"/>
      <c r="BX4" s="16">
        <f t="shared" si="2"/>
        <v>0</v>
      </c>
      <c r="BY4" s="16">
        <f t="shared" si="3"/>
        <v>0</v>
      </c>
      <c r="BZ4" s="16"/>
      <c r="CA4" s="16">
        <f t="shared" si="4"/>
        <v>0</v>
      </c>
      <c r="CB4" s="16">
        <f t="shared" si="5"/>
        <v>0</v>
      </c>
    </row>
    <row r="5" spans="1:83" x14ac:dyDescent="0.4">
      <c r="A5" s="15"/>
      <c r="B5" s="15"/>
      <c r="C5" s="49" t="s">
        <v>15</v>
      </c>
      <c r="D5" s="15"/>
      <c r="E5" s="15"/>
      <c r="F5" s="15" t="s">
        <v>246</v>
      </c>
      <c r="G5" s="29">
        <f>(PCPI!H5-PCPI!G5)/PCPI!G5</f>
        <v>1.2160749999999998</v>
      </c>
      <c r="H5" s="29">
        <f>(PCPI!I5-PCPI!H5)/PCPI!H5</f>
        <v>10.583738516671728</v>
      </c>
      <c r="I5" s="29">
        <f>(PCPI!J5-PCPI!I5)/PCPI!I5</f>
        <v>0.18672259785252329</v>
      </c>
      <c r="J5" s="29">
        <f>(PCPI!K5-PCPI!J5)/PCPI!J5</f>
        <v>2.5730090637980454E-2</v>
      </c>
      <c r="K5" s="29">
        <f>(PCPI!L5-PCPI!K5)/PCPI!K5</f>
        <v>0.10316259798778653</v>
      </c>
      <c r="L5" s="29">
        <f>(PCPI!M5-PCPI!L5)/PCPI!L5</f>
        <v>7.3609505162659239E-2</v>
      </c>
      <c r="M5" s="15" t="s">
        <v>163</v>
      </c>
      <c r="N5" s="15"/>
      <c r="O5" s="15" t="e">
        <f>CORREL($G5:$M5,[1]DMB!$G5:$AH5)</f>
        <v>#N/A</v>
      </c>
      <c r="P5" s="15" t="e">
        <f>O5*SQRT((MIN(COUNT($G5:$M5),COUNT([1]DMB!$G5:$AH5))-2)/(1-O5^2))</f>
        <v>#N/A</v>
      </c>
      <c r="Q5" s="15" t="e">
        <f>CORREL($G5:$M5,[1]DMB!$G5:$AG5)</f>
        <v>#N/A</v>
      </c>
      <c r="R5" s="15" t="e">
        <f>Q5*SQRT((MIN(COUNT($G5:$M5),COUNT([1]DMB!$G5:$AG5))-2)/(1-Q5^2))</f>
        <v>#N/A</v>
      </c>
      <c r="S5" s="15" t="e">
        <f>CORREL($G5:$M5,[1]DM1!$G5:$AH5)</f>
        <v>#N/A</v>
      </c>
      <c r="T5" s="15" t="e">
        <f>S5*SQRT((MIN(COUNT($G5:$M5),COUNT([1]DM1!$G5:$AH5))-2)/(1-S5^2))</f>
        <v>#N/A</v>
      </c>
      <c r="U5" s="15" t="e">
        <f>CORREL($G5:$M5,[1]DM1!$G5:$AG5)</f>
        <v>#N/A</v>
      </c>
      <c r="V5" s="15" t="e">
        <f>U5*SQRT((MIN(COUNT($G5:$M5),COUNT([1]DM1!$G5:$AG5))-2)/(1-U5^2))</f>
        <v>#N/A</v>
      </c>
      <c r="W5" s="15" t="e">
        <f>CORREL($G5:$M5,dBM!$G5:$G5)</f>
        <v>#N/A</v>
      </c>
      <c r="X5" s="15" t="e">
        <f>W5*SQRT((MIN(COUNT($G5:$M5),COUNT(dBM!$G5:$M5))-2)/(1-W5^2))</f>
        <v>#N/A</v>
      </c>
      <c r="Y5" s="15" t="e">
        <f>CORREL($G5:$M5,dBM!#REF!)</f>
        <v>#REF!</v>
      </c>
      <c r="Z5" s="15" t="e">
        <f>Y5*SQRT((MIN(COUNT($G5:$M5),COUNT(dBM!#REF!))-2)/(1-Y5^2))</f>
        <v>#REF!</v>
      </c>
      <c r="AA5" s="15" t="e">
        <f>CORREL($G5:$M5,'[1]D BM wo FCD'!$G5:$AB5)</f>
        <v>#N/A</v>
      </c>
      <c r="AB5" s="15" t="e">
        <f>AA5*SQRT((MIN(COUNT($G5:$M5),COUNT('[1]D BM wo FCD'!$G5:$AB5))-2)/(1-AA5^2))</f>
        <v>#N/A</v>
      </c>
      <c r="AC5" s="15" t="e">
        <f>CORREL($G5:$M5,'[1]D BM wo FCD'!$G5:$AA5)</f>
        <v>#N/A</v>
      </c>
      <c r="AD5" s="15" t="e">
        <f>AC5*SQRT((MIN(COUNT($G5:$M5),COUNT('[1]D BM wo FCD'!$G5:$AA5))-2)/(1-AC5^2))</f>
        <v>#N/A</v>
      </c>
      <c r="AE5" s="13"/>
      <c r="AF5" s="17"/>
      <c r="AG5" s="15" t="e">
        <f>CORREL($G5:$M5,[1]DMB!$V5:$AH5)</f>
        <v>#N/A</v>
      </c>
      <c r="AH5" s="15" t="e">
        <f>AG5*SQRT((MIN(COUNT($G5:$M5),COUNT([1]DMB!$V5:$AH5))-2)/(1-AG5^2))</f>
        <v>#N/A</v>
      </c>
      <c r="AI5" s="15" t="e">
        <f>CORREL($G5:$M5,[1]DMB!$V5:$AG5)</f>
        <v>#N/A</v>
      </c>
      <c r="AJ5" s="15" t="e">
        <f>AI5*SQRT((MIN(COUNT($G5:$M5),COUNT([1]DMB!$V5:$AG5))-2)/(1-AI5^2))</f>
        <v>#N/A</v>
      </c>
      <c r="AK5" s="15" t="e">
        <f>CORREL($G5:$M5,[1]DM1!$V5:$AH5)</f>
        <v>#N/A</v>
      </c>
      <c r="AL5" s="15" t="e">
        <f>AK5*SQRT((MIN(COUNT($G5:$M5),COUNT([1]DM1!$V5:$AH5))-2)/(1-AK5^2))</f>
        <v>#N/A</v>
      </c>
      <c r="AM5" s="15" t="e">
        <f>CORREL($G5:$M5,[1]DM1!$V5:$AG5)</f>
        <v>#N/A</v>
      </c>
      <c r="AN5" s="15" t="e">
        <f>AM5*SQRT((MIN(COUNT($G5:$M5),COUNT([1]DM1!$V5:$AG5))-2)/(1-AM5^2))</f>
        <v>#N/A</v>
      </c>
      <c r="AO5" s="15" t="e">
        <f>CORREL($G5:$M5,dBM!$G5:$G5)</f>
        <v>#N/A</v>
      </c>
      <c r="AP5" s="15" t="e">
        <f>AO5*SQRT((MIN(COUNT($G5:$M5),COUNT(dBM!$G5:$M5))-2)/(1-AO5^2))</f>
        <v>#N/A</v>
      </c>
      <c r="AQ5" s="15" t="e">
        <f>CORREL($G5:$M5,dBM!#REF!)</f>
        <v>#REF!</v>
      </c>
      <c r="AR5" s="15" t="e">
        <f>AQ5*SQRT((MIN(COUNT($G5:$M5),COUNT(dBM!#REF!))-2)/(1-AQ5^2))</f>
        <v>#REF!</v>
      </c>
      <c r="AS5" s="15" t="e">
        <f>CORREL($G5:$M5,'[1]D BM wo FCD'!$P5:$AB5)</f>
        <v>#N/A</v>
      </c>
      <c r="AT5" s="15" t="e">
        <f>AS5*SQRT((MIN(COUNT($G5:$M5),COUNT('[1]D BM wo FCD'!$P5:$AB5))-2)/(1-AS5^2))</f>
        <v>#N/A</v>
      </c>
      <c r="AU5" s="15" t="e">
        <f>CORREL($G5:$M5,'[1]D BM wo FCD'!$P5:$AA5)</f>
        <v>#N/A</v>
      </c>
      <c r="AV5" s="15" t="e">
        <f>AU5*SQRT((MIN(COUNT($G5:$M5),COUNT('[1]D BM wo FCD'!$P5:$AA5))-2)/(1-AU5^2))</f>
        <v>#N/A</v>
      </c>
      <c r="AW5" s="15"/>
      <c r="AX5" s="15"/>
      <c r="AY5" s="15" t="e">
        <f>CORREL($G5:$M5,[1]DMB!$AB5:$AH5)</f>
        <v>#DIV/0!</v>
      </c>
      <c r="AZ5" s="15" t="e">
        <f>AY5*SQRT((MIN(COUNT($G5:$M5),COUNT([1]DMB!$AB5:$AH5))-2)/(1-AY5^2))</f>
        <v>#DIV/0!</v>
      </c>
      <c r="BA5" s="15" t="e">
        <f>CORREL($H5:$M5,[1]DMB!$AB5:$AG5)</f>
        <v>#DIV/0!</v>
      </c>
      <c r="BB5" s="15" t="e">
        <f>BA5*SQRT((MIN(COUNT($H5:$M5),COUNT([1]DMB!$AB5:$AG5))-2)/(1-BA5^2))</f>
        <v>#DIV/0!</v>
      </c>
      <c r="BC5" s="15" t="e">
        <f>CORREL($G5:$M5,[1]DM1!$AB5:$AH5)</f>
        <v>#DIV/0!</v>
      </c>
      <c r="BD5" s="15" t="e">
        <f>BC5*SQRT((MIN(COUNT($G5:$M5),COUNT([1]DM1!$AB5:$AH5))-2)/(1-BC5^2))</f>
        <v>#DIV/0!</v>
      </c>
      <c r="BE5" s="15" t="e">
        <f>CORREL($H5:$M5,[1]DM1!$AB5:$AG5)</f>
        <v>#DIV/0!</v>
      </c>
      <c r="BF5" s="15" t="e">
        <f>BE5*SQRT((MIN(COUNT($H5:$M5),COUNT([1]DM1!$AB5:$AG5))-2)/(1-BE5^2))</f>
        <v>#DIV/0!</v>
      </c>
      <c r="BG5" s="15" t="e">
        <f>CORREL($G5:$M5,dBM!$G5:$G5)</f>
        <v>#N/A</v>
      </c>
      <c r="BH5" s="15" t="e">
        <f>BG5*SQRT((MIN(COUNT($G5:$M5),COUNT(dBM!$G5:$M5))-2)/(1-BG5^2))</f>
        <v>#N/A</v>
      </c>
      <c r="BI5" s="15" t="e">
        <f>CORREL($H5:$M5,dBM!#REF!)</f>
        <v>#REF!</v>
      </c>
      <c r="BJ5" s="15" t="e">
        <f>BI5*SQRT((MIN(COUNT($H5:$M5),COUNT(dBM!#REF!))-2)/(1-BI5^2))</f>
        <v>#REF!</v>
      </c>
      <c r="BK5" s="15" t="e">
        <f>CORREL($G5:$M5,'[1]D BM wo FCD'!$V5:$AB5)</f>
        <v>#DIV/0!</v>
      </c>
      <c r="BL5" s="15" t="e">
        <f>BK5*SQRT((MIN(COUNT($G5:$M5),COUNT('[1]D BM wo FCD'!$V5:$AB5))-2)/(1-BK5^2))</f>
        <v>#DIV/0!</v>
      </c>
      <c r="BM5" s="15" t="e">
        <f>CORREL($H5:$M5,'[1]D BM wo FCD'!$V5:$AA5)</f>
        <v>#DIV/0!</v>
      </c>
      <c r="BN5" s="15" t="e">
        <f>BM5*SQRT((MIN(COUNT($H5:$M5),COUNT('[1]D BM wo FCD'!$V5:$AA5))-2)/(1-BM5^2))</f>
        <v>#DIV/0!</v>
      </c>
      <c r="BO5" s="15"/>
      <c r="BP5" s="16">
        <f t="shared" si="6"/>
        <v>6</v>
      </c>
      <c r="BQ5" s="28">
        <f t="shared" si="7"/>
        <v>2.0315063847187793</v>
      </c>
      <c r="BR5" s="16">
        <f t="shared" si="8"/>
        <v>4.2138779881475825</v>
      </c>
      <c r="BS5" s="16"/>
      <c r="BU5" s="16">
        <f t="shared" si="0"/>
        <v>2</v>
      </c>
      <c r="BV5" s="16">
        <f t="shared" si="1"/>
        <v>0.33333333333333331</v>
      </c>
      <c r="BW5" s="16"/>
      <c r="BX5" s="16">
        <f t="shared" si="2"/>
        <v>2</v>
      </c>
      <c r="BY5" s="16">
        <f t="shared" si="3"/>
        <v>0.33333333333333331</v>
      </c>
      <c r="BZ5" s="16"/>
      <c r="CA5" s="16">
        <f t="shared" si="4"/>
        <v>2</v>
      </c>
      <c r="CB5" s="16">
        <f t="shared" si="5"/>
        <v>0.33333333333333331</v>
      </c>
    </row>
    <row r="6" spans="1:83" x14ac:dyDescent="0.4">
      <c r="A6" s="15"/>
      <c r="B6" s="15"/>
      <c r="C6" s="49" t="s">
        <v>16</v>
      </c>
      <c r="D6" s="15"/>
      <c r="E6" s="15"/>
      <c r="F6" s="15" t="s">
        <v>246</v>
      </c>
      <c r="G6" s="29">
        <f>(PCPI!H6-PCPI!G6)/PCPI!G6</f>
        <v>0.10066476733143005</v>
      </c>
      <c r="H6" s="29">
        <f>(PCPI!I6-PCPI!H6)/PCPI!H6</f>
        <v>3.1715559390281138E-2</v>
      </c>
      <c r="I6" s="29">
        <f>(PCPI!J6-PCPI!I6)/PCPI!I6</f>
        <v>0.14806503543776742</v>
      </c>
      <c r="J6" s="29">
        <f>(PCPI!K6-PCPI!J6)/PCPI!J6</f>
        <v>4.0082070208875421E-2</v>
      </c>
      <c r="K6" s="29">
        <f>(PCPI!L6-PCPI!K6)/PCPI!K6</f>
        <v>-7.9199252947355549E-3</v>
      </c>
      <c r="L6" s="29">
        <f>(PCPI!M6-PCPI!L6)/PCPI!L6</f>
        <v>-6.0064830012381719E-3</v>
      </c>
      <c r="M6" s="15" t="s">
        <v>163</v>
      </c>
      <c r="N6" s="15"/>
      <c r="O6" s="15" t="e">
        <f>CORREL($G6:$M6,[1]DMB!$G6:$AH6)</f>
        <v>#N/A</v>
      </c>
      <c r="P6" s="15" t="e">
        <f>O6*SQRT((MIN(COUNT($G6:$M6),COUNT([1]DMB!$G6:$AH6))-2)/(1-O6^2))</f>
        <v>#N/A</v>
      </c>
      <c r="Q6" s="15" t="e">
        <f>CORREL($G6:$M6,[1]DMB!$G6:$AG6)</f>
        <v>#N/A</v>
      </c>
      <c r="R6" s="15" t="e">
        <f>Q6*SQRT((MIN(COUNT($G6:$M6),COUNT([1]DMB!$G6:$AG6))-2)/(1-Q6^2))</f>
        <v>#N/A</v>
      </c>
      <c r="S6" s="15" t="e">
        <f>CORREL($G6:$M6,[1]DM1!$G6:$AH6)</f>
        <v>#N/A</v>
      </c>
      <c r="T6" s="15" t="e">
        <f>S6*SQRT((MIN(COUNT($G6:$M6),COUNT([1]DM1!$G6:$AH6))-2)/(1-S6^2))</f>
        <v>#N/A</v>
      </c>
      <c r="U6" s="15" t="e">
        <f>CORREL($G6:$M6,[1]DM1!$G6:$AG6)</f>
        <v>#N/A</v>
      </c>
      <c r="V6" s="15" t="e">
        <f>U6*SQRT((MIN(COUNT($G6:$M6),COUNT([1]DM1!$G6:$AG6))-2)/(1-U6^2))</f>
        <v>#N/A</v>
      </c>
      <c r="W6" s="15" t="e">
        <f>CORREL($G6:$M6,dBM!$G6:$G6)</f>
        <v>#N/A</v>
      </c>
      <c r="X6" s="15" t="e">
        <f>W6*SQRT((MIN(COUNT($G6:$M6),COUNT(dBM!$G6:$M6))-2)/(1-W6^2))</f>
        <v>#N/A</v>
      </c>
      <c r="Y6" s="15" t="e">
        <f>CORREL($G6:$M6,dBM!#REF!)</f>
        <v>#REF!</v>
      </c>
      <c r="Z6" s="15" t="e">
        <f>Y6*SQRT((MIN(COUNT($G6:$M6),COUNT(dBM!#REF!))-2)/(1-Y6^2))</f>
        <v>#REF!</v>
      </c>
      <c r="AA6" s="15" t="e">
        <f>CORREL($G6:$M6,'[1]D BM wo FCD'!$G6:$AB6)</f>
        <v>#N/A</v>
      </c>
      <c r="AB6" s="15" t="e">
        <f>AA6*SQRT((MIN(COUNT($G6:$M6),COUNT('[1]D BM wo FCD'!$G6:$AB6))-2)/(1-AA6^2))</f>
        <v>#N/A</v>
      </c>
      <c r="AC6" s="15" t="e">
        <f>CORREL($G6:$M6,'[1]D BM wo FCD'!$G6:$AA6)</f>
        <v>#N/A</v>
      </c>
      <c r="AD6" s="15" t="e">
        <f>AC6*SQRT((MIN(COUNT($G6:$M6),COUNT('[1]D BM wo FCD'!$G6:$AA6))-2)/(1-AC6^2))</f>
        <v>#N/A</v>
      </c>
      <c r="AE6" s="13"/>
      <c r="AF6" s="17"/>
      <c r="AG6" s="15" t="e">
        <f>CORREL($G6:$M6,[1]DMB!$V6:$AH6)</f>
        <v>#N/A</v>
      </c>
      <c r="AH6" s="15" t="e">
        <f>AG6*SQRT((MIN(COUNT($G6:$M6),COUNT([1]DMB!$V6:$AH6))-2)/(1-AG6^2))</f>
        <v>#N/A</v>
      </c>
      <c r="AI6" s="15" t="e">
        <f>CORREL($G6:$M6,[1]DMB!$V6:$AG6)</f>
        <v>#N/A</v>
      </c>
      <c r="AJ6" s="15" t="e">
        <f>AI6*SQRT((MIN(COUNT($G6:$M6),COUNT([1]DMB!$V6:$AG6))-2)/(1-AI6^2))</f>
        <v>#N/A</v>
      </c>
      <c r="AK6" s="15" t="e">
        <f>CORREL($G6:$M6,[1]DM1!$V6:$AH6)</f>
        <v>#N/A</v>
      </c>
      <c r="AL6" s="15" t="e">
        <f>AK6*SQRT((MIN(COUNT($G6:$M6),COUNT([1]DM1!$V6:$AH6))-2)/(1-AK6^2))</f>
        <v>#N/A</v>
      </c>
      <c r="AM6" s="15" t="e">
        <f>CORREL($G6:$M6,[1]DM1!$V6:$AG6)</f>
        <v>#N/A</v>
      </c>
      <c r="AN6" s="15" t="e">
        <f>AM6*SQRT((MIN(COUNT($G6:$M6),COUNT([1]DM1!$V6:$AG6))-2)/(1-AM6^2))</f>
        <v>#N/A</v>
      </c>
      <c r="AO6" s="15" t="e">
        <f>CORREL($G6:$M6,dBM!$G6:$G6)</f>
        <v>#N/A</v>
      </c>
      <c r="AP6" s="15" t="e">
        <f>AO6*SQRT((MIN(COUNT($G6:$M6),COUNT(dBM!$G6:$M6))-2)/(1-AO6^2))</f>
        <v>#N/A</v>
      </c>
      <c r="AQ6" s="15" t="e">
        <f>CORREL($G6:$M6,dBM!#REF!)</f>
        <v>#REF!</v>
      </c>
      <c r="AR6" s="15" t="e">
        <f>AQ6*SQRT((MIN(COUNT($G6:$M6),COUNT(dBM!#REF!))-2)/(1-AQ6^2))</f>
        <v>#REF!</v>
      </c>
      <c r="AS6" s="15" t="e">
        <f>CORREL($G6:$M6,'[1]D BM wo FCD'!$P6:$AB6)</f>
        <v>#N/A</v>
      </c>
      <c r="AT6" s="15" t="e">
        <f>AS6*SQRT((MIN(COUNT($G6:$M6),COUNT('[1]D BM wo FCD'!$P6:$AB6))-2)/(1-AS6^2))</f>
        <v>#N/A</v>
      </c>
      <c r="AU6" s="15" t="e">
        <f>CORREL($G6:$M6,'[1]D BM wo FCD'!$P6:$AA6)</f>
        <v>#N/A</v>
      </c>
      <c r="AV6" s="15" t="e">
        <f>AU6*SQRT((MIN(COUNT($G6:$M6),COUNT('[1]D BM wo FCD'!$P6:$AA6))-2)/(1-AU6^2))</f>
        <v>#N/A</v>
      </c>
      <c r="AW6" s="15"/>
      <c r="AX6" s="15"/>
      <c r="AY6" s="15" t="e">
        <f>CORREL($G6:$M6,[1]DMB!$AB6:$AH6)</f>
        <v>#DIV/0!</v>
      </c>
      <c r="AZ6" s="15" t="e">
        <f>AY6*SQRT((MIN(COUNT($G6:$M6),COUNT([1]DMB!$AB6:$AH6))-2)/(1-AY6^2))</f>
        <v>#DIV/0!</v>
      </c>
      <c r="BA6" s="15" t="e">
        <f>CORREL($H6:$M6,[1]DMB!$AB6:$AG6)</f>
        <v>#DIV/0!</v>
      </c>
      <c r="BB6" s="15" t="e">
        <f>BA6*SQRT((MIN(COUNT($H6:$M6),COUNT([1]DMB!$AB6:$AG6))-2)/(1-BA6^2))</f>
        <v>#DIV/0!</v>
      </c>
      <c r="BC6" s="15" t="e">
        <f>CORREL($G6:$M6,[1]DM1!$AB6:$AH6)</f>
        <v>#DIV/0!</v>
      </c>
      <c r="BD6" s="15" t="e">
        <f>BC6*SQRT((MIN(COUNT($G6:$M6),COUNT([1]DM1!$AB6:$AH6))-2)/(1-BC6^2))</f>
        <v>#DIV/0!</v>
      </c>
      <c r="BE6" s="15" t="e">
        <f>CORREL($H6:$M6,[1]DM1!$AB6:$AG6)</f>
        <v>#DIV/0!</v>
      </c>
      <c r="BF6" s="15" t="e">
        <f>BE6*SQRT((MIN(COUNT($H6:$M6),COUNT([1]DM1!$AB6:$AG6))-2)/(1-BE6^2))</f>
        <v>#DIV/0!</v>
      </c>
      <c r="BG6" s="15" t="e">
        <f>CORREL($G6:$M6,dBM!$G6:$G6)</f>
        <v>#N/A</v>
      </c>
      <c r="BH6" s="15" t="e">
        <f>BG6*SQRT((MIN(COUNT($G6:$M6),COUNT(dBM!$G6:$M6))-2)/(1-BG6^2))</f>
        <v>#N/A</v>
      </c>
      <c r="BI6" s="15" t="e">
        <f>CORREL($H6:$M6,dBM!#REF!)</f>
        <v>#REF!</v>
      </c>
      <c r="BJ6" s="15" t="e">
        <f>BI6*SQRT((MIN(COUNT($H6:$M6),COUNT(dBM!#REF!))-2)/(1-BI6^2))</f>
        <v>#REF!</v>
      </c>
      <c r="BK6" s="15" t="e">
        <f>CORREL($G6:$M6,'[1]D BM wo FCD'!$V6:$AB6)</f>
        <v>#DIV/0!</v>
      </c>
      <c r="BL6" s="15" t="e">
        <f>BK6*SQRT((MIN(COUNT($G6:$M6),COUNT('[1]D BM wo FCD'!$V6:$AB6))-2)/(1-BK6^2))</f>
        <v>#DIV/0!</v>
      </c>
      <c r="BM6" s="15" t="e">
        <f>CORREL($H6:$M6,'[1]D BM wo FCD'!$V6:$AA6)</f>
        <v>#DIV/0!</v>
      </c>
      <c r="BN6" s="15" t="e">
        <f>BM6*SQRT((MIN(COUNT($H6:$M6),COUNT('[1]D BM wo FCD'!$V6:$AA6))-2)/(1-BM6^2))</f>
        <v>#DIV/0!</v>
      </c>
      <c r="BO6" s="15"/>
      <c r="BP6" s="16">
        <f t="shared" si="6"/>
        <v>6</v>
      </c>
      <c r="BQ6" s="28">
        <f t="shared" si="7"/>
        <v>5.1100170678730045E-2</v>
      </c>
      <c r="BR6" s="16">
        <f t="shared" si="8"/>
        <v>6.1807018299044718E-2</v>
      </c>
      <c r="BS6" s="16"/>
      <c r="BU6" s="16">
        <f t="shared" si="0"/>
        <v>0</v>
      </c>
      <c r="BV6" s="16">
        <f t="shared" si="1"/>
        <v>0</v>
      </c>
      <c r="BW6" s="16"/>
      <c r="BX6" s="16">
        <f t="shared" si="2"/>
        <v>0</v>
      </c>
      <c r="BY6" s="16">
        <f t="shared" si="3"/>
        <v>0</v>
      </c>
      <c r="BZ6" s="16"/>
      <c r="CA6" s="16">
        <f t="shared" si="4"/>
        <v>0</v>
      </c>
      <c r="CB6" s="16">
        <f t="shared" si="5"/>
        <v>0</v>
      </c>
    </row>
    <row r="7" spans="1:83" x14ac:dyDescent="0.4">
      <c r="A7" s="15"/>
      <c r="B7" s="15"/>
      <c r="C7" s="49" t="s">
        <v>31</v>
      </c>
      <c r="D7" s="15"/>
      <c r="E7" s="15"/>
      <c r="F7" s="15" t="s">
        <v>246</v>
      </c>
      <c r="G7" s="29">
        <f>(PCPI!H7-PCPI!G7)/PCPI!G7</f>
        <v>0.24373088685015007</v>
      </c>
      <c r="H7" s="29">
        <f>(PCPI!I7-PCPI!H7)/PCPI!H7</f>
        <v>0.30642980083599747</v>
      </c>
      <c r="I7" s="29">
        <f>(PCPI!J7-PCPI!I7)/PCPI!I7</f>
        <v>0.36098433162377441</v>
      </c>
      <c r="J7" s="29">
        <f>(PCPI!K7-PCPI!J7)/PCPI!J7</f>
        <v>0.52242350907519541</v>
      </c>
      <c r="K7" s="29">
        <f>(PCPI!L7-PCPI!K7)/PCPI!K7</f>
        <v>0.96094113693083405</v>
      </c>
      <c r="L7" s="29">
        <f>(PCPI!M7-PCPI!L7)/PCPI!L7</f>
        <v>0.37678020942141621</v>
      </c>
      <c r="M7" s="15" t="s">
        <v>163</v>
      </c>
      <c r="N7" s="15"/>
      <c r="O7" s="15" t="s">
        <v>163</v>
      </c>
      <c r="P7" s="15" t="s">
        <v>163</v>
      </c>
      <c r="Q7" s="15" t="s">
        <v>163</v>
      </c>
      <c r="R7" s="15" t="s">
        <v>163</v>
      </c>
      <c r="S7" s="15" t="s">
        <v>163</v>
      </c>
      <c r="T7" s="15" t="s">
        <v>163</v>
      </c>
      <c r="U7" s="15" t="s">
        <v>163</v>
      </c>
      <c r="V7" s="15" t="s">
        <v>163</v>
      </c>
      <c r="W7" s="15" t="s">
        <v>163</v>
      </c>
      <c r="X7" s="15" t="s">
        <v>163</v>
      </c>
      <c r="Y7" s="15" t="s">
        <v>163</v>
      </c>
      <c r="Z7" s="15" t="s">
        <v>163</v>
      </c>
      <c r="AA7" s="15" t="s">
        <v>163</v>
      </c>
      <c r="AB7" s="15" t="s">
        <v>163</v>
      </c>
      <c r="AC7" s="15" t="s">
        <v>163</v>
      </c>
      <c r="AD7" s="15" t="s">
        <v>163</v>
      </c>
      <c r="AE7" s="13"/>
      <c r="AF7" s="17"/>
      <c r="AG7" s="15" t="s">
        <v>163</v>
      </c>
      <c r="AH7" s="15" t="s">
        <v>163</v>
      </c>
      <c r="AI7" s="15" t="s">
        <v>163</v>
      </c>
      <c r="AJ7" s="15" t="s">
        <v>163</v>
      </c>
      <c r="AK7" s="15" t="s">
        <v>163</v>
      </c>
      <c r="AL7" s="15" t="s">
        <v>163</v>
      </c>
      <c r="AM7" s="15" t="s">
        <v>163</v>
      </c>
      <c r="AN7" s="15" t="s">
        <v>163</v>
      </c>
      <c r="AO7" s="15" t="s">
        <v>163</v>
      </c>
      <c r="AP7" s="15" t="s">
        <v>163</v>
      </c>
      <c r="AQ7" s="15" t="s">
        <v>163</v>
      </c>
      <c r="AR7" s="15" t="s">
        <v>163</v>
      </c>
      <c r="AS7" s="15" t="s">
        <v>163</v>
      </c>
      <c r="AT7" s="15" t="s">
        <v>163</v>
      </c>
      <c r="AU7" s="15" t="s">
        <v>163</v>
      </c>
      <c r="AV7" s="15" t="s">
        <v>163</v>
      </c>
      <c r="AW7" s="15"/>
      <c r="AX7" s="15"/>
      <c r="AY7" s="15" t="s">
        <v>163</v>
      </c>
      <c r="AZ7" s="15" t="s">
        <v>163</v>
      </c>
      <c r="BA7" s="15" t="s">
        <v>163</v>
      </c>
      <c r="BB7" s="15" t="s">
        <v>163</v>
      </c>
      <c r="BC7" s="15" t="s">
        <v>163</v>
      </c>
      <c r="BD7" s="15" t="s">
        <v>163</v>
      </c>
      <c r="BE7" s="15" t="s">
        <v>163</v>
      </c>
      <c r="BF7" s="15" t="s">
        <v>163</v>
      </c>
      <c r="BG7" s="15" t="s">
        <v>163</v>
      </c>
      <c r="BH7" s="15" t="s">
        <v>163</v>
      </c>
      <c r="BI7" s="15" t="s">
        <v>163</v>
      </c>
      <c r="BJ7" s="15" t="s">
        <v>163</v>
      </c>
      <c r="BK7" s="15" t="s">
        <v>163</v>
      </c>
      <c r="BL7" s="15" t="s">
        <v>163</v>
      </c>
      <c r="BM7" s="15" t="s">
        <v>163</v>
      </c>
      <c r="BN7" s="15" t="s">
        <v>163</v>
      </c>
      <c r="BO7" s="15"/>
      <c r="BP7" s="16">
        <f t="shared" si="6"/>
        <v>6</v>
      </c>
      <c r="BQ7" s="28">
        <f t="shared" si="7"/>
        <v>0.46188164578956131</v>
      </c>
      <c r="BR7" s="16">
        <f t="shared" si="8"/>
        <v>0.26149693883920755</v>
      </c>
      <c r="BS7" s="16"/>
      <c r="BU7" s="16">
        <f t="shared" si="0"/>
        <v>2</v>
      </c>
      <c r="BV7" s="16">
        <f t="shared" si="1"/>
        <v>0.33333333333333331</v>
      </c>
      <c r="BW7" s="16"/>
      <c r="BX7" s="16">
        <f t="shared" si="2"/>
        <v>2</v>
      </c>
      <c r="BY7" s="16">
        <f t="shared" si="3"/>
        <v>0.33333333333333331</v>
      </c>
      <c r="BZ7" s="16"/>
      <c r="CA7" s="16">
        <f t="shared" si="4"/>
        <v>2</v>
      </c>
      <c r="CB7" s="16">
        <f t="shared" si="5"/>
        <v>0.33333333333333331</v>
      </c>
    </row>
    <row r="8" spans="1:83" x14ac:dyDescent="0.4">
      <c r="A8" s="15"/>
      <c r="B8" s="15"/>
      <c r="C8" s="49" t="s">
        <v>382</v>
      </c>
      <c r="D8" s="15"/>
      <c r="E8" s="15"/>
      <c r="F8" s="15" t="s">
        <v>246</v>
      </c>
      <c r="G8" s="29">
        <f>(PCPI!H8-PCPI!G8)/PCPI!G8</f>
        <v>0.50734054961211006</v>
      </c>
      <c r="H8" s="29">
        <f>(PCPI!I8-PCPI!H8)/PCPI!H8</f>
        <v>0.49100923576953293</v>
      </c>
      <c r="I8" s="29">
        <f>(PCPI!J8-PCPI!I8)/PCPI!I8</f>
        <v>6.5011627326508448E-2</v>
      </c>
      <c r="J8" s="29">
        <f>(PCPI!K8-PCPI!J8)/PCPI!J8</f>
        <v>-6.9567696917651484E-3</v>
      </c>
      <c r="K8" s="29">
        <f>(PCPI!L8-PCPI!K8)/PCPI!K8</f>
        <v>8.6363209493029267E-2</v>
      </c>
      <c r="L8" s="29">
        <f>(PCPI!M8-PCPI!L8)/PCPI!L8</f>
        <v>3.3481226552709485E-2</v>
      </c>
      <c r="M8" s="15" t="s">
        <v>163</v>
      </c>
      <c r="N8" s="15"/>
      <c r="O8" s="15" t="e">
        <f>CORREL($G8:$M8,[1]DMB!$G8:$AH8)</f>
        <v>#N/A</v>
      </c>
      <c r="P8" s="15" t="e">
        <f>O8*SQRT((MIN(COUNT($G8:$M8),COUNT([1]DMB!$G8:$AH8))-2)/(1-O8^2))</f>
        <v>#N/A</v>
      </c>
      <c r="Q8" s="15" t="e">
        <f>CORREL($G8:$M8,[1]DMB!$G8:$AG8)</f>
        <v>#N/A</v>
      </c>
      <c r="R8" s="15" t="e">
        <f>Q8*SQRT((MIN(COUNT($G8:$M8),COUNT([1]DMB!$G8:$AG8))-2)/(1-Q8^2))</f>
        <v>#N/A</v>
      </c>
      <c r="S8" s="15" t="e">
        <f>CORREL($G8:$M8,[1]DM1!$G8:$AH8)</f>
        <v>#N/A</v>
      </c>
      <c r="T8" s="15" t="e">
        <f>S8*SQRT((MIN(COUNT($G8:$M8),COUNT([1]DM1!$G8:$AH8))-2)/(1-S8^2))</f>
        <v>#N/A</v>
      </c>
      <c r="U8" s="15" t="e">
        <f>CORREL($G8:$M8,[1]DM1!$G8:$AG8)</f>
        <v>#N/A</v>
      </c>
      <c r="V8" s="15" t="e">
        <f>U8*SQRT((MIN(COUNT($G8:$M8),COUNT([1]DM1!$G8:$AG8))-2)/(1-U8^2))</f>
        <v>#N/A</v>
      </c>
      <c r="W8" s="15" t="e">
        <f>CORREL($G8:$M8,dBM!$G8:$G8)</f>
        <v>#N/A</v>
      </c>
      <c r="X8" s="15" t="e">
        <f>W8*SQRT((MIN(COUNT($G8:$M8),COUNT(dBM!$G8:$M8))-2)/(1-W8^2))</f>
        <v>#N/A</v>
      </c>
      <c r="Y8" s="15" t="e">
        <f>CORREL($G8:$M8,dBM!#REF!)</f>
        <v>#REF!</v>
      </c>
      <c r="Z8" s="15" t="e">
        <f>Y8*SQRT((MIN(COUNT($G8:$M8),COUNT(dBM!#REF!))-2)/(1-Y8^2))</f>
        <v>#REF!</v>
      </c>
      <c r="AA8" s="15" t="e">
        <f>CORREL($G8:$M8,'[1]D BM wo FCD'!$G8:$AB8)</f>
        <v>#N/A</v>
      </c>
      <c r="AB8" s="15" t="e">
        <f>AA8*SQRT((MIN(COUNT($G8:$M8),COUNT('[1]D BM wo FCD'!$G8:$AB8))-2)/(1-AA8^2))</f>
        <v>#N/A</v>
      </c>
      <c r="AC8" s="15" t="e">
        <f>CORREL($G8:$M8,'[1]D BM wo FCD'!$G8:$AA8)</f>
        <v>#N/A</v>
      </c>
      <c r="AD8" s="15" t="e">
        <f>AC8*SQRT((MIN(COUNT($G8:$M8),COUNT('[1]D BM wo FCD'!$G8:$AA8))-2)/(1-AC8^2))</f>
        <v>#N/A</v>
      </c>
      <c r="AE8" s="13"/>
      <c r="AF8" s="17"/>
      <c r="AG8" s="15" t="e">
        <f>CORREL($G8:$M8,[1]DMB!$V8:$AH8)</f>
        <v>#N/A</v>
      </c>
      <c r="AH8" s="15" t="e">
        <f>AG8*SQRT((MIN(COUNT($G8:$M8),COUNT([1]DMB!$V8:$AH8))-2)/(1-AG8^2))</f>
        <v>#N/A</v>
      </c>
      <c r="AI8" s="15" t="e">
        <f>CORREL($G8:$M8,[1]DMB!$V8:$AG8)</f>
        <v>#N/A</v>
      </c>
      <c r="AJ8" s="15" t="e">
        <f>AI8*SQRT((MIN(COUNT($G8:$M8),COUNT([1]DMB!$V8:$AG8))-2)/(1-AI8^2))</f>
        <v>#N/A</v>
      </c>
      <c r="AK8" s="15" t="e">
        <f>CORREL($G8:$M8,[1]DM1!$V8:$AH8)</f>
        <v>#N/A</v>
      </c>
      <c r="AL8" s="15" t="e">
        <f>AK8*SQRT((MIN(COUNT($G8:$M8),COUNT([1]DM1!$V8:$AH8))-2)/(1-AK8^2))</f>
        <v>#N/A</v>
      </c>
      <c r="AM8" s="15" t="e">
        <f>CORREL($G8:$M8,[1]DM1!$V8:$AG8)</f>
        <v>#N/A</v>
      </c>
      <c r="AN8" s="15" t="e">
        <f>AM8*SQRT((MIN(COUNT($G8:$M8),COUNT([1]DM1!$V8:$AG8))-2)/(1-AM8^2))</f>
        <v>#N/A</v>
      </c>
      <c r="AO8" s="15" t="e">
        <f>CORREL($G8:$M8,dBM!$G8:$G8)</f>
        <v>#N/A</v>
      </c>
      <c r="AP8" s="15" t="e">
        <f>AO8*SQRT((MIN(COUNT($G8:$M8),COUNT(dBM!$G8:$M8))-2)/(1-AO8^2))</f>
        <v>#N/A</v>
      </c>
      <c r="AQ8" s="15" t="e">
        <f>CORREL($G8:$M8,dBM!#REF!)</f>
        <v>#REF!</v>
      </c>
      <c r="AR8" s="15" t="e">
        <f>AQ8*SQRT((MIN(COUNT($G8:$M8),COUNT(dBM!#REF!))-2)/(1-AQ8^2))</f>
        <v>#REF!</v>
      </c>
      <c r="AS8" s="15" t="e">
        <f>CORREL($G8:$M8,'[1]D BM wo FCD'!$P8:$AB8)</f>
        <v>#N/A</v>
      </c>
      <c r="AT8" s="15" t="e">
        <f>AS8*SQRT((MIN(COUNT($G8:$M8),COUNT('[1]D BM wo FCD'!$P8:$AB8))-2)/(1-AS8^2))</f>
        <v>#N/A</v>
      </c>
      <c r="AU8" s="15" t="e">
        <f>CORREL($G8:$M8,'[1]D BM wo FCD'!$P8:$AA8)</f>
        <v>#N/A</v>
      </c>
      <c r="AV8" s="15" t="e">
        <f>AU8*SQRT((MIN(COUNT($G8:$M8),COUNT('[1]D BM wo FCD'!$P8:$AA8))-2)/(1-AU8^2))</f>
        <v>#N/A</v>
      </c>
      <c r="AW8" s="15"/>
      <c r="AX8" s="15"/>
      <c r="AY8" s="15">
        <f>CORREL($G8:$M8,[1]DMB!$AB8:$AH8)</f>
        <v>-0.98376773081596891</v>
      </c>
      <c r="AZ8" s="15">
        <f>AY8*SQRT((MIN(COUNT($G8:$M8),COUNT([1]DMB!$AB8:$AH8))-2)/(1-AY8^2))</f>
        <v>-9.4955072883100051</v>
      </c>
      <c r="BA8" s="15">
        <f>CORREL($H8:$M8,[1]DMB!$AB8:$AG8)</f>
        <v>0.8653726842279138</v>
      </c>
      <c r="BB8" s="15">
        <f>BA8*SQRT((MIN(COUNT($H8:$M8),COUNT([1]DMB!$AB8:$AG8))-2)/(1-BA8^2))</f>
        <v>2.442130009836371</v>
      </c>
      <c r="BC8" s="15">
        <f>CORREL($G8:$M8,[1]DM1!$AB8:$AH8)</f>
        <v>-0.57865760830027346</v>
      </c>
      <c r="BD8" s="15">
        <f>BC8*SQRT((MIN(COUNT($G8:$M8),COUNT([1]DM1!$AB8:$AH8))-2)/(1-BC8^2))</f>
        <v>-1.2289118824168594</v>
      </c>
      <c r="BE8" s="15">
        <f>CORREL($H8:$M8,[1]DM1!$AB8:$AG8)</f>
        <v>0.47552643508366055</v>
      </c>
      <c r="BF8" s="15">
        <f>BE8*SQRT((MIN(COUNT($H8:$M8),COUNT([1]DM1!$AB8:$AG8))-2)/(1-BE8^2))</f>
        <v>0.76445929183185291</v>
      </c>
      <c r="BG8" s="15" t="e">
        <f>CORREL($G8:$M8,dBM!$G8:$G8)</f>
        <v>#N/A</v>
      </c>
      <c r="BH8" s="15" t="e">
        <f>BG8*SQRT((MIN(COUNT($G8:$M8),COUNT(dBM!$G8:$M8))-2)/(1-BG8^2))</f>
        <v>#N/A</v>
      </c>
      <c r="BI8" s="15" t="e">
        <f>CORREL($H8:$M8,dBM!#REF!)</f>
        <v>#REF!</v>
      </c>
      <c r="BJ8" s="15" t="e">
        <f>BI8*SQRT((MIN(COUNT($H8:$M8),COUNT(dBM!#REF!))-2)/(1-BI8^2))</f>
        <v>#REF!</v>
      </c>
      <c r="BK8" s="15" t="e">
        <f>CORREL($G8:$M8,'[1]D BM wo FCD'!$V8:$AB8)</f>
        <v>#DIV/0!</v>
      </c>
      <c r="BL8" s="15" t="e">
        <f>BK8*SQRT((MIN(COUNT($G8:$M8),COUNT('[1]D BM wo FCD'!$V8:$AB8))-2)/(1-BK8^2))</f>
        <v>#DIV/0!</v>
      </c>
      <c r="BM8" s="15" t="e">
        <f>CORREL($H8:$M8,'[1]D BM wo FCD'!$V8:$AA8)</f>
        <v>#DIV/0!</v>
      </c>
      <c r="BN8" s="15" t="e">
        <f>BM8*SQRT((MIN(COUNT($H8:$M8),COUNT('[1]D BM wo FCD'!$V8:$AA8))-2)/(1-BM8^2))</f>
        <v>#DIV/0!</v>
      </c>
      <c r="BO8" s="15"/>
      <c r="BP8" s="16">
        <f t="shared" si="6"/>
        <v>6</v>
      </c>
      <c r="BQ8" s="28">
        <f t="shared" si="7"/>
        <v>0.19604151317702087</v>
      </c>
      <c r="BR8" s="16">
        <f t="shared" si="8"/>
        <v>0.23695795339126235</v>
      </c>
      <c r="BS8" s="16"/>
      <c r="BU8" s="16">
        <f t="shared" si="0"/>
        <v>2</v>
      </c>
      <c r="BV8" s="16">
        <f t="shared" si="1"/>
        <v>0.33333333333333331</v>
      </c>
      <c r="BW8" s="16"/>
      <c r="BX8" s="16">
        <f t="shared" si="2"/>
        <v>2</v>
      </c>
      <c r="BY8" s="16">
        <f t="shared" si="3"/>
        <v>0.33333333333333331</v>
      </c>
      <c r="BZ8" s="16"/>
      <c r="CA8" s="16">
        <f t="shared" si="4"/>
        <v>2</v>
      </c>
      <c r="CB8" s="16">
        <f t="shared" si="5"/>
        <v>0.33333333333333331</v>
      </c>
    </row>
    <row r="9" spans="1:83" x14ac:dyDescent="0.4">
      <c r="A9" s="15"/>
      <c r="B9" s="15"/>
      <c r="C9" s="49" t="s">
        <v>63</v>
      </c>
      <c r="D9" s="15"/>
      <c r="E9" s="15"/>
      <c r="F9" s="15" t="s">
        <v>246</v>
      </c>
      <c r="G9" s="29">
        <f>(PCPI!H9-PCPI!G9)/PCPI!G9</f>
        <v>0.13023188356340001</v>
      </c>
      <c r="H9" s="29">
        <f>(PCPI!I9-PCPI!H9)/PCPI!H9</f>
        <v>0.27508862449144428</v>
      </c>
      <c r="I9" s="29">
        <f>(PCPI!J9-PCPI!I9)/PCPI!I9</f>
        <v>0.90980734562288157</v>
      </c>
      <c r="J9" s="29">
        <f>(PCPI!K9-PCPI!J9)/PCPI!J9</f>
        <v>1.2841908752702929</v>
      </c>
      <c r="K9" s="29">
        <f>(PCPI!L9-PCPI!K9)/PCPI!K9</f>
        <v>0.25085603262542233</v>
      </c>
      <c r="L9" s="29">
        <f>(PCPI!M9-PCPI!L9)/PCPI!L9</f>
        <v>7.8109789387076925E-2</v>
      </c>
      <c r="M9" s="15" t="s">
        <v>163</v>
      </c>
      <c r="N9" s="15"/>
      <c r="O9" s="15" t="e">
        <f>CORREL($G9:$M9,[1]DMB!$G9:$AH9)</f>
        <v>#N/A</v>
      </c>
      <c r="P9" s="15" t="e">
        <f>O9*SQRT((MIN(COUNT($G9:$M9),COUNT([1]DMB!$G9:$AH9))-2)/(1-O9^2))</f>
        <v>#N/A</v>
      </c>
      <c r="Q9" s="15" t="e">
        <f>CORREL($G9:$M9,[1]DMB!$G9:$AG9)</f>
        <v>#N/A</v>
      </c>
      <c r="R9" s="15" t="e">
        <f>Q9*SQRT((MIN(COUNT($G9:$M9),COUNT([1]DMB!$G9:$AG9))-2)/(1-Q9^2))</f>
        <v>#N/A</v>
      </c>
      <c r="S9" s="15" t="e">
        <f>CORREL($G9:$M9,[1]DM1!$G9:$AH9)</f>
        <v>#N/A</v>
      </c>
      <c r="T9" s="15" t="e">
        <f>S9*SQRT((MIN(COUNT($G9:$M9),COUNT([1]DM1!$G9:$AH9))-2)/(1-S9^2))</f>
        <v>#N/A</v>
      </c>
      <c r="U9" s="15" t="e">
        <f>CORREL($G9:$M9,[1]DM1!$G9:$AG9)</f>
        <v>#N/A</v>
      </c>
      <c r="V9" s="15" t="e">
        <f>U9*SQRT((MIN(COUNT($G9:$M9),COUNT([1]DM1!$G9:$AG9))-2)/(1-U9^2))</f>
        <v>#N/A</v>
      </c>
      <c r="W9" s="15" t="e">
        <f>CORREL($G9:$M9,dBM!$G9:$G9)</f>
        <v>#N/A</v>
      </c>
      <c r="X9" s="15" t="e">
        <f>W9*SQRT((MIN(COUNT($G9:$M9),COUNT(dBM!$G9:$M9))-2)/(1-W9^2))</f>
        <v>#N/A</v>
      </c>
      <c r="Y9" s="15" t="e">
        <f>CORREL($G9:$M9,dBM!#REF!)</f>
        <v>#REF!</v>
      </c>
      <c r="Z9" s="15" t="e">
        <f>Y9*SQRT((MIN(COUNT($G9:$M9),COUNT(dBM!#REF!))-2)/(1-Y9^2))</f>
        <v>#REF!</v>
      </c>
      <c r="AA9" s="15" t="e">
        <f>CORREL($G9:$M9,'[1]D BM wo FCD'!$G9:$AB9)</f>
        <v>#N/A</v>
      </c>
      <c r="AB9" s="15" t="e">
        <f>AA9*SQRT((MIN(COUNT($G9:$M9),COUNT('[1]D BM wo FCD'!$G9:$AB9))-2)/(1-AA9^2))</f>
        <v>#N/A</v>
      </c>
      <c r="AC9" s="15" t="e">
        <f>CORREL($G9:$M9,'[1]D BM wo FCD'!$G9:$AA9)</f>
        <v>#N/A</v>
      </c>
      <c r="AD9" s="15" t="e">
        <f>AC9*SQRT((MIN(COUNT($G9:$M9),COUNT('[1]D BM wo FCD'!$G9:$AA9))-2)/(1-AC9^2))</f>
        <v>#N/A</v>
      </c>
      <c r="AE9" s="13"/>
      <c r="AF9" s="17"/>
      <c r="AG9" s="15" t="e">
        <f>CORREL($G9:$M9,[1]DMB!$V9:$AH9)</f>
        <v>#N/A</v>
      </c>
      <c r="AH9" s="15" t="e">
        <f>AG9*SQRT((MIN(COUNT($G9:$M9),COUNT([1]DMB!$V9:$AH9))-2)/(1-AG9^2))</f>
        <v>#N/A</v>
      </c>
      <c r="AI9" s="15" t="e">
        <f>CORREL($G9:$M9,[1]DMB!$V9:$AG9)</f>
        <v>#N/A</v>
      </c>
      <c r="AJ9" s="15" t="e">
        <f>AI9*SQRT((MIN(COUNT($G9:$M9),COUNT([1]DMB!$V9:$AG9))-2)/(1-AI9^2))</f>
        <v>#N/A</v>
      </c>
      <c r="AK9" s="15" t="e">
        <f>CORREL($G9:$M9,[1]DM1!$V9:$AH9)</f>
        <v>#N/A</v>
      </c>
      <c r="AL9" s="15" t="e">
        <f>AK9*SQRT((MIN(COUNT($G9:$M9),COUNT([1]DM1!$V9:$AH9))-2)/(1-AK9^2))</f>
        <v>#N/A</v>
      </c>
      <c r="AM9" s="15" t="e">
        <f>CORREL($G9:$M9,[1]DM1!$V9:$AG9)</f>
        <v>#N/A</v>
      </c>
      <c r="AN9" s="15" t="e">
        <f>AM9*SQRT((MIN(COUNT($G9:$M9),COUNT([1]DM1!$V9:$AG9))-2)/(1-AM9^2))</f>
        <v>#N/A</v>
      </c>
      <c r="AO9" s="15" t="e">
        <f>CORREL($G9:$M9,dBM!$G9:$G9)</f>
        <v>#N/A</v>
      </c>
      <c r="AP9" s="15" t="e">
        <f>AO9*SQRT((MIN(COUNT($G9:$M9),COUNT(dBM!$G9:$M9))-2)/(1-AO9^2))</f>
        <v>#N/A</v>
      </c>
      <c r="AQ9" s="15" t="e">
        <f>CORREL($G9:$M9,dBM!#REF!)</f>
        <v>#REF!</v>
      </c>
      <c r="AR9" s="15" t="e">
        <f>AQ9*SQRT((MIN(COUNT($G9:$M9),COUNT(dBM!#REF!))-2)/(1-AQ9^2))</f>
        <v>#REF!</v>
      </c>
      <c r="AS9" s="15" t="e">
        <f>CORREL($G9:$M9,'[1]D BM wo FCD'!$P9:$AB9)</f>
        <v>#N/A</v>
      </c>
      <c r="AT9" s="15" t="e">
        <f>AS9*SQRT((MIN(COUNT($G9:$M9),COUNT('[1]D BM wo FCD'!$P9:$AB9))-2)/(1-AS9^2))</f>
        <v>#N/A</v>
      </c>
      <c r="AU9" s="15" t="e">
        <f>CORREL($G9:$M9,'[1]D BM wo FCD'!$P9:$AA9)</f>
        <v>#N/A</v>
      </c>
      <c r="AV9" s="15" t="e">
        <f>AU9*SQRT((MIN(COUNT($G9:$M9),COUNT('[1]D BM wo FCD'!$P9:$AA9))-2)/(1-AU9^2))</f>
        <v>#N/A</v>
      </c>
      <c r="AW9" s="15"/>
      <c r="AX9" s="15"/>
      <c r="AY9" s="15">
        <f>CORREL($G9:$M9,[1]DMB!$AB9:$AH9)</f>
        <v>6.9609258074535801E-2</v>
      </c>
      <c r="AZ9" s="15">
        <f>AY9*SQRT((MIN(COUNT($G9:$M9),COUNT([1]DMB!$AB9:$AH9))-2)/(1-AY9^2))</f>
        <v>0.12085993754382994</v>
      </c>
      <c r="BA9" s="15">
        <f>CORREL($H9:$M9,[1]DMB!$AB9:$AG9)</f>
        <v>-0.91222329428280235</v>
      </c>
      <c r="BB9" s="15">
        <f>BA9*SQRT((MIN(COUNT($H9:$M9),COUNT([1]DMB!$AB9:$AG9))-2)/(1-BA9^2))</f>
        <v>-3.1488880074468342</v>
      </c>
      <c r="BC9" s="15">
        <f>CORREL($G9:$M9,[1]DM1!$AB9:$AH9)</f>
        <v>-0.39902931452884982</v>
      </c>
      <c r="BD9" s="15">
        <f>BC9*SQRT((MIN(COUNT($G9:$M9),COUNT([1]DM1!$AB9:$AH9))-2)/(1-BC9^2))</f>
        <v>-0.75374662074751775</v>
      </c>
      <c r="BE9" s="15">
        <f>CORREL($H9:$M9,[1]DM1!$AB9:$AG9)</f>
        <v>-0.92085594060454834</v>
      </c>
      <c r="BF9" s="15">
        <f>BE9*SQRT((MIN(COUNT($H9:$M9),COUNT([1]DM1!$AB9:$AG9))-2)/(1-BE9^2))</f>
        <v>-3.3400281988836826</v>
      </c>
      <c r="BG9" s="15" t="e">
        <f>CORREL($G9:$M9,dBM!$G9:$G9)</f>
        <v>#N/A</v>
      </c>
      <c r="BH9" s="15" t="e">
        <f>BG9*SQRT((MIN(COUNT($G9:$M9),COUNT(dBM!$G9:$M9))-2)/(1-BG9^2))</f>
        <v>#N/A</v>
      </c>
      <c r="BI9" s="15" t="e">
        <f>CORREL($H9:$M9,dBM!#REF!)</f>
        <v>#REF!</v>
      </c>
      <c r="BJ9" s="15" t="e">
        <f>BI9*SQRT((MIN(COUNT($H9:$M9),COUNT(dBM!#REF!))-2)/(1-BI9^2))</f>
        <v>#REF!</v>
      </c>
      <c r="BK9" s="15" t="e">
        <f>CORREL($G9:$M9,'[1]D BM wo FCD'!$V9:$AB9)</f>
        <v>#DIV/0!</v>
      </c>
      <c r="BL9" s="15" t="e">
        <f>BK9*SQRT((MIN(COUNT($G9:$M9),COUNT('[1]D BM wo FCD'!$V9:$AB9))-2)/(1-BK9^2))</f>
        <v>#DIV/0!</v>
      </c>
      <c r="BM9" s="15" t="e">
        <f>CORREL($H9:$M9,'[1]D BM wo FCD'!$V9:$AA9)</f>
        <v>#DIV/0!</v>
      </c>
      <c r="BN9" s="15" t="e">
        <f>BM9*SQRT((MIN(COUNT($H9:$M9),COUNT('[1]D BM wo FCD'!$V9:$AA9))-2)/(1-BM9^2))</f>
        <v>#DIV/0!</v>
      </c>
      <c r="BO9" s="15"/>
      <c r="BP9" s="16">
        <f t="shared" si="6"/>
        <v>6</v>
      </c>
      <c r="BQ9" s="28">
        <f t="shared" si="7"/>
        <v>0.48804742516008631</v>
      </c>
      <c r="BR9" s="16">
        <f t="shared" si="8"/>
        <v>0.4918166036579531</v>
      </c>
      <c r="BS9" s="16"/>
      <c r="BU9" s="16">
        <f t="shared" si="0"/>
        <v>2</v>
      </c>
      <c r="BV9" s="16">
        <f t="shared" si="1"/>
        <v>0.33333333333333331</v>
      </c>
      <c r="BW9" s="16"/>
      <c r="BX9" s="16">
        <f t="shared" si="2"/>
        <v>2</v>
      </c>
      <c r="BY9" s="16">
        <f t="shared" si="3"/>
        <v>0.33333333333333331</v>
      </c>
      <c r="BZ9" s="16"/>
      <c r="CA9" s="16">
        <f t="shared" si="4"/>
        <v>2</v>
      </c>
      <c r="CB9" s="16">
        <f t="shared" si="5"/>
        <v>0.33333333333333331</v>
      </c>
    </row>
    <row r="10" spans="1:83" x14ac:dyDescent="0.4">
      <c r="A10" s="15"/>
      <c r="B10" s="15"/>
      <c r="C10" s="49" t="s">
        <v>76</v>
      </c>
      <c r="D10" s="15"/>
      <c r="E10" s="15"/>
      <c r="F10" s="15" t="s">
        <v>246</v>
      </c>
      <c r="G10" s="29">
        <f>(PCPI!H10-PCPI!G10)/PCPI!G10</f>
        <v>0.4688119150099101</v>
      </c>
      <c r="H10" s="29">
        <f>(PCPI!I10-PCPI!H10)/PCPI!H10</f>
        <v>6.3863435508628039E-2</v>
      </c>
      <c r="I10" s="29">
        <f>(PCPI!J10-PCPI!I10)/PCPI!I10</f>
        <v>5.5963623644607512E-3</v>
      </c>
      <c r="J10" s="29">
        <f>(PCPI!K10-PCPI!J10)/PCPI!J10</f>
        <v>2.0304347826086193E-2</v>
      </c>
      <c r="K10" s="15" t="s">
        <v>163</v>
      </c>
      <c r="L10" s="15" t="s">
        <v>163</v>
      </c>
      <c r="M10" s="15" t="s">
        <v>163</v>
      </c>
      <c r="N10" s="15"/>
      <c r="O10" s="15" t="e">
        <f>CORREL($G10:$M10,[1]DMB!$G10:$AH10)</f>
        <v>#N/A</v>
      </c>
      <c r="P10" s="15" t="e">
        <f>O10*SQRT((MIN(COUNT($G10:$M10),COUNT([1]DMB!$G10:$AH10))-2)/(1-O10^2))</f>
        <v>#N/A</v>
      </c>
      <c r="Q10" s="15" t="e">
        <f>CORREL($G10:$M10,[1]DMB!$G10:$AG10)</f>
        <v>#N/A</v>
      </c>
      <c r="R10" s="15" t="e">
        <f>Q10*SQRT((MIN(COUNT($G10:$M10),COUNT([1]DMB!$G10:$AG10))-2)/(1-Q10^2))</f>
        <v>#N/A</v>
      </c>
      <c r="S10" s="15" t="e">
        <f>CORREL($G10:$M10,[1]DM1!$G10:$AH10)</f>
        <v>#N/A</v>
      </c>
      <c r="T10" s="15" t="e">
        <f>S10*SQRT((MIN(COUNT($G10:$M10),COUNT([1]DM1!$G10:$AH10))-2)/(1-S10^2))</f>
        <v>#N/A</v>
      </c>
      <c r="U10" s="15" t="e">
        <f>CORREL($G10:$M10,[1]DM1!$G10:$AG10)</f>
        <v>#N/A</v>
      </c>
      <c r="V10" s="15" t="e">
        <f>U10*SQRT((MIN(COUNT($G10:$M10),COUNT([1]DM1!$G10:$AG10))-2)/(1-U10^2))</f>
        <v>#N/A</v>
      </c>
      <c r="W10" s="15" t="e">
        <f>CORREL($G10:$M10,dBM!$G10:$G10)</f>
        <v>#N/A</v>
      </c>
      <c r="X10" s="15" t="e">
        <f>W10*SQRT((MIN(COUNT($G10:$M10),COUNT(dBM!$G10:$M10))-2)/(1-W10^2))</f>
        <v>#N/A</v>
      </c>
      <c r="Y10" s="15" t="e">
        <f>CORREL($G10:$M10,dBM!#REF!)</f>
        <v>#REF!</v>
      </c>
      <c r="Z10" s="15" t="e">
        <f>Y10*SQRT((MIN(COUNT($G10:$M10),COUNT(dBM!#REF!))-2)/(1-Y10^2))</f>
        <v>#REF!</v>
      </c>
      <c r="AA10" s="15" t="e">
        <f>CORREL($G10:$M10,'[1]D BM wo FCD'!$G10:$AB10)</f>
        <v>#N/A</v>
      </c>
      <c r="AB10" s="15" t="e">
        <f>AA10*SQRT((MIN(COUNT($G10:$M10),COUNT('[1]D BM wo FCD'!$G10:$AB10))-2)/(1-AA10^2))</f>
        <v>#N/A</v>
      </c>
      <c r="AC10" s="15" t="e">
        <f>CORREL($G10:$M10,'[1]D BM wo FCD'!$G10:$AA10)</f>
        <v>#N/A</v>
      </c>
      <c r="AD10" s="15" t="e">
        <f>AC10*SQRT((MIN(COUNT($G10:$M10),COUNT('[1]D BM wo FCD'!$G10:$AA10))-2)/(1-AC10^2))</f>
        <v>#N/A</v>
      </c>
      <c r="AE10" s="13"/>
      <c r="AF10" s="17"/>
      <c r="AG10" s="15" t="e">
        <f>CORREL($G10:$M10,[1]DMB!$V10:$AH10)</f>
        <v>#N/A</v>
      </c>
      <c r="AH10" s="15" t="e">
        <f>AG10*SQRT((MIN(COUNT($G10:$M10),COUNT([1]DMB!$V10:$AH10))-2)/(1-AG10^2))</f>
        <v>#N/A</v>
      </c>
      <c r="AI10" s="15" t="e">
        <f>CORREL($G10:$M10,[1]DMB!$V10:$AG10)</f>
        <v>#N/A</v>
      </c>
      <c r="AJ10" s="15" t="e">
        <f>AI10*SQRT((MIN(COUNT($G10:$M10),COUNT([1]DMB!$V10:$AG10))-2)/(1-AI10^2))</f>
        <v>#N/A</v>
      </c>
      <c r="AK10" s="15" t="e">
        <f>CORREL($G10:$M10,[1]DM1!$V10:$AH10)</f>
        <v>#N/A</v>
      </c>
      <c r="AL10" s="15" t="e">
        <f>AK10*SQRT((MIN(COUNT($G10:$M10),COUNT([1]DM1!$V10:$AH10))-2)/(1-AK10^2))</f>
        <v>#N/A</v>
      </c>
      <c r="AM10" s="15" t="e">
        <f>CORREL($G10:$M10,[1]DM1!$V10:$AG10)</f>
        <v>#N/A</v>
      </c>
      <c r="AN10" s="15" t="e">
        <f>AM10*SQRT((MIN(COUNT($G10:$M10),COUNT([1]DM1!$V10:$AG10))-2)/(1-AM10^2))</f>
        <v>#N/A</v>
      </c>
      <c r="AO10" s="15" t="e">
        <f>CORREL($G10:$M10,dBM!$G10:$G10)</f>
        <v>#N/A</v>
      </c>
      <c r="AP10" s="15" t="e">
        <f>AO10*SQRT((MIN(COUNT($G10:$M10),COUNT(dBM!$G10:$M10))-2)/(1-AO10^2))</f>
        <v>#N/A</v>
      </c>
      <c r="AQ10" s="15" t="e">
        <f>CORREL($G10:$M10,dBM!#REF!)</f>
        <v>#REF!</v>
      </c>
      <c r="AR10" s="15" t="e">
        <f>AQ10*SQRT((MIN(COUNT($G10:$M10),COUNT(dBM!#REF!))-2)/(1-AQ10^2))</f>
        <v>#REF!</v>
      </c>
      <c r="AS10" s="15" t="e">
        <f>CORREL($G10:$M10,'[1]D BM wo FCD'!$P10:$AB10)</f>
        <v>#N/A</v>
      </c>
      <c r="AT10" s="15" t="e">
        <f>AS10*SQRT((MIN(COUNT($G10:$M10),COUNT('[1]D BM wo FCD'!$P10:$AB10))-2)/(1-AS10^2))</f>
        <v>#N/A</v>
      </c>
      <c r="AU10" s="15" t="e">
        <f>CORREL($G10:$M10,'[1]D BM wo FCD'!$P10:$AA10)</f>
        <v>#N/A</v>
      </c>
      <c r="AV10" s="15" t="e">
        <f>AU10*SQRT((MIN(COUNT($G10:$M10),COUNT('[1]D BM wo FCD'!$P10:$AA10))-2)/(1-AU10^2))</f>
        <v>#N/A</v>
      </c>
      <c r="AW10" s="15"/>
      <c r="AX10" s="15"/>
      <c r="AY10" s="15">
        <f>CORREL($G10:$M10,[1]DMB!$AB10:$AH10)</f>
        <v>-1</v>
      </c>
      <c r="AZ10" s="15" t="e">
        <f>AY10*SQRT((MIN(COUNT($G10:$M10),COUNT([1]DMB!$AB10:$AH10))-2)/(1-AY10^2))</f>
        <v>#DIV/0!</v>
      </c>
      <c r="BA10" s="15" t="e">
        <f>CORREL($H10:$M10,[1]DMB!$AB10:$AG10)</f>
        <v>#DIV/0!</v>
      </c>
      <c r="BB10" s="15" t="e">
        <f>BA10*SQRT((MIN(COUNT($H10:$M10),COUNT([1]DMB!$AB10:$AG10))-2)/(1-BA10^2))</f>
        <v>#DIV/0!</v>
      </c>
      <c r="BC10" s="15">
        <f>CORREL($G10:$M10,[1]DM1!$AB10:$AH10)</f>
        <v>1</v>
      </c>
      <c r="BD10" s="15" t="e">
        <f>BC10*SQRT((MIN(COUNT($G10:$M10),COUNT([1]DM1!$AB10:$AH10))-2)/(1-BC10^2))</f>
        <v>#DIV/0!</v>
      </c>
      <c r="BE10" s="15" t="e">
        <f>CORREL($H10:$M10,[1]DM1!$AB10:$AG10)</f>
        <v>#DIV/0!</v>
      </c>
      <c r="BF10" s="15" t="e">
        <f>BE10*SQRT((MIN(COUNT($H10:$M10),COUNT([1]DM1!$AB10:$AG10))-2)/(1-BE10^2))</f>
        <v>#DIV/0!</v>
      </c>
      <c r="BG10" s="15" t="e">
        <f>CORREL($G10:$M10,dBM!$G10:$G10)</f>
        <v>#N/A</v>
      </c>
      <c r="BH10" s="15" t="e">
        <f>BG10*SQRT((MIN(COUNT($G10:$M10),COUNT(dBM!$G10:$M10))-2)/(1-BG10^2))</f>
        <v>#N/A</v>
      </c>
      <c r="BI10" s="15" t="e">
        <f>CORREL($H10:$M10,dBM!#REF!)</f>
        <v>#REF!</v>
      </c>
      <c r="BJ10" s="15" t="e">
        <f>BI10*SQRT((MIN(COUNT($H10:$M10),COUNT(dBM!#REF!))-2)/(1-BI10^2))</f>
        <v>#REF!</v>
      </c>
      <c r="BK10" s="15" t="e">
        <f>CORREL($G10:$M10,'[1]D BM wo FCD'!$V10:$AB10)</f>
        <v>#DIV/0!</v>
      </c>
      <c r="BL10" s="15" t="e">
        <f>BK10*SQRT((MIN(COUNT($G10:$M10),COUNT('[1]D BM wo FCD'!$V10:$AB10))-2)/(1-BK10^2))</f>
        <v>#DIV/0!</v>
      </c>
      <c r="BM10" s="15" t="e">
        <f>CORREL($H10:$M10,'[1]D BM wo FCD'!$V10:$AA10)</f>
        <v>#DIV/0!</v>
      </c>
      <c r="BN10" s="15" t="e">
        <f>BM10*SQRT((MIN(COUNT($H10:$M10),COUNT('[1]D BM wo FCD'!$V10:$AA10))-2)/(1-BM10^2))</f>
        <v>#DIV/0!</v>
      </c>
      <c r="BO10" s="15"/>
      <c r="BP10" s="16">
        <f t="shared" si="6"/>
        <v>4</v>
      </c>
      <c r="BQ10" s="28">
        <f t="shared" si="7"/>
        <v>0.13964401517727124</v>
      </c>
      <c r="BR10" s="16">
        <f t="shared" si="8"/>
        <v>0.22083548323224769</v>
      </c>
      <c r="BS10" s="16"/>
      <c r="BU10" s="16">
        <f t="shared" si="0"/>
        <v>1</v>
      </c>
      <c r="BV10" s="16">
        <f t="shared" si="1"/>
        <v>0.25</v>
      </c>
      <c r="BW10" s="16"/>
      <c r="BX10" s="16">
        <f t="shared" si="2"/>
        <v>1</v>
      </c>
      <c r="BY10" s="16">
        <f t="shared" si="3"/>
        <v>0.25</v>
      </c>
      <c r="BZ10" s="16"/>
      <c r="CA10" s="16">
        <f t="shared" si="4"/>
        <v>1</v>
      </c>
      <c r="CB10" s="16">
        <f t="shared" si="5"/>
        <v>0.25</v>
      </c>
    </row>
    <row r="11" spans="1:83" x14ac:dyDescent="0.4">
      <c r="A11" s="15"/>
      <c r="B11" s="15"/>
      <c r="C11" s="49" t="s">
        <v>80</v>
      </c>
      <c r="D11" s="15"/>
      <c r="E11" s="15"/>
      <c r="F11" s="15" t="s">
        <v>246</v>
      </c>
      <c r="G11" s="29">
        <f>(PCPI!H11-PCPI!G11)/PCPI!G11</f>
        <v>0.11618871769755003</v>
      </c>
      <c r="H11" s="29">
        <f>(PCPI!I11-PCPI!H11)/PCPI!H11</f>
        <v>9.2247122955788657E-2</v>
      </c>
      <c r="I11" s="29">
        <f>(PCPI!J11-PCPI!I11)/PCPI!I11</f>
        <v>0.1303844186891899</v>
      </c>
      <c r="J11" s="29">
        <f>(PCPI!K11-PCPI!J11)/PCPI!J11</f>
        <v>0.11210195249048825</v>
      </c>
      <c r="K11" s="15" t="s">
        <v>163</v>
      </c>
      <c r="L11" s="15" t="s">
        <v>163</v>
      </c>
      <c r="M11" s="15" t="s">
        <v>163</v>
      </c>
      <c r="N11" s="15"/>
      <c r="O11" s="15" t="s">
        <v>163</v>
      </c>
      <c r="P11" s="15" t="s">
        <v>163</v>
      </c>
      <c r="Q11" s="15" t="s">
        <v>163</v>
      </c>
      <c r="R11" s="15" t="s">
        <v>163</v>
      </c>
      <c r="S11" s="15" t="s">
        <v>163</v>
      </c>
      <c r="T11" s="15" t="s">
        <v>163</v>
      </c>
      <c r="U11" s="15" t="s">
        <v>163</v>
      </c>
      <c r="V11" s="15" t="s">
        <v>163</v>
      </c>
      <c r="W11" s="15" t="s">
        <v>163</v>
      </c>
      <c r="X11" s="15" t="s">
        <v>163</v>
      </c>
      <c r="Y11" s="15" t="s">
        <v>163</v>
      </c>
      <c r="Z11" s="15" t="s">
        <v>163</v>
      </c>
      <c r="AA11" s="15" t="s">
        <v>163</v>
      </c>
      <c r="AB11" s="15" t="s">
        <v>163</v>
      </c>
      <c r="AC11" s="15" t="s">
        <v>163</v>
      </c>
      <c r="AD11" s="15" t="s">
        <v>163</v>
      </c>
      <c r="AE11" s="13"/>
      <c r="AF11" s="17"/>
      <c r="AG11" s="15" t="s">
        <v>163</v>
      </c>
      <c r="AH11" s="15" t="s">
        <v>163</v>
      </c>
      <c r="AI11" s="15" t="s">
        <v>163</v>
      </c>
      <c r="AJ11" s="15" t="s">
        <v>163</v>
      </c>
      <c r="AK11" s="15" t="s">
        <v>163</v>
      </c>
      <c r="AL11" s="15" t="s">
        <v>163</v>
      </c>
      <c r="AM11" s="15" t="s">
        <v>163</v>
      </c>
      <c r="AN11" s="15" t="s">
        <v>163</v>
      </c>
      <c r="AO11" s="15" t="s">
        <v>163</v>
      </c>
      <c r="AP11" s="15" t="s">
        <v>163</v>
      </c>
      <c r="AQ11" s="15" t="s">
        <v>163</v>
      </c>
      <c r="AR11" s="15" t="s">
        <v>163</v>
      </c>
      <c r="AS11" s="15" t="s">
        <v>163</v>
      </c>
      <c r="AT11" s="15" t="s">
        <v>163</v>
      </c>
      <c r="AU11" s="15" t="s">
        <v>163</v>
      </c>
      <c r="AV11" s="15" t="s">
        <v>163</v>
      </c>
      <c r="AW11" s="15"/>
      <c r="AX11" s="15"/>
      <c r="AY11" s="15" t="s">
        <v>163</v>
      </c>
      <c r="AZ11" s="15" t="s">
        <v>163</v>
      </c>
      <c r="BA11" s="15" t="s">
        <v>163</v>
      </c>
      <c r="BB11" s="15" t="s">
        <v>163</v>
      </c>
      <c r="BC11" s="15" t="s">
        <v>163</v>
      </c>
      <c r="BD11" s="15" t="s">
        <v>163</v>
      </c>
      <c r="BE11" s="15" t="s">
        <v>163</v>
      </c>
      <c r="BF11" s="15" t="s">
        <v>163</v>
      </c>
      <c r="BG11" s="15" t="s">
        <v>163</v>
      </c>
      <c r="BH11" s="15" t="s">
        <v>163</v>
      </c>
      <c r="BI11" s="15" t="s">
        <v>163</v>
      </c>
      <c r="BJ11" s="15" t="s">
        <v>163</v>
      </c>
      <c r="BK11" s="15" t="s">
        <v>163</v>
      </c>
      <c r="BL11" s="15" t="s">
        <v>163</v>
      </c>
      <c r="BM11" s="15" t="s">
        <v>163</v>
      </c>
      <c r="BN11" s="15" t="s">
        <v>163</v>
      </c>
      <c r="BO11" s="15"/>
      <c r="BP11" s="16">
        <f t="shared" si="6"/>
        <v>4</v>
      </c>
      <c r="BQ11" s="28">
        <f t="shared" si="7"/>
        <v>0.11273055295825421</v>
      </c>
      <c r="BR11" s="16">
        <f t="shared" si="8"/>
        <v>1.5743611633760091E-2</v>
      </c>
      <c r="BS11" s="16"/>
      <c r="BU11" s="16">
        <f t="shared" si="0"/>
        <v>0</v>
      </c>
      <c r="BV11" s="16">
        <f t="shared" si="1"/>
        <v>0</v>
      </c>
      <c r="BW11" s="16"/>
      <c r="BX11" s="16">
        <f t="shared" si="2"/>
        <v>0</v>
      </c>
      <c r="BY11" s="16">
        <f t="shared" si="3"/>
        <v>0</v>
      </c>
      <c r="BZ11" s="16"/>
      <c r="CA11" s="16">
        <f t="shared" si="4"/>
        <v>0</v>
      </c>
      <c r="CB11" s="16">
        <f t="shared" si="5"/>
        <v>0</v>
      </c>
    </row>
    <row r="12" spans="1:83" x14ac:dyDescent="0.4">
      <c r="A12" s="15"/>
      <c r="B12" s="15"/>
      <c r="C12" s="49" t="s">
        <v>86</v>
      </c>
      <c r="D12" s="15"/>
      <c r="E12" s="15"/>
      <c r="F12" s="15" t="s">
        <v>246</v>
      </c>
      <c r="G12" s="29">
        <f>(PCPI!H12-PCPI!G12)/PCPI!G12</f>
        <v>9.8051157125459976E-2</v>
      </c>
      <c r="H12" s="29">
        <f>(PCPI!I12-PCPI!H12)/PCPI!H12</f>
        <v>6.9883527454242644E-2</v>
      </c>
      <c r="I12" s="29">
        <f>(PCPI!J12-PCPI!I12)/PCPI!I12</f>
        <v>0.11534473820632034</v>
      </c>
      <c r="J12" s="29">
        <f>(PCPI!K12-PCPI!J12)/PCPI!J12</f>
        <v>6.7511038810136828E-2</v>
      </c>
      <c r="K12" s="29">
        <f>(PCPI!L12-PCPI!K12)/PCPI!K12</f>
        <v>8.9837088639737578E-2</v>
      </c>
      <c r="L12" s="29">
        <f>(PCPI!M12-PCPI!L12)/PCPI!L12</f>
        <v>7.2677031660956889E-2</v>
      </c>
      <c r="M12" s="15" t="s">
        <v>163</v>
      </c>
      <c r="N12" s="15"/>
      <c r="O12" s="15" t="e">
        <f>CORREL($G12:$M12,[1]DMB!$G12:$AH12)</f>
        <v>#N/A</v>
      </c>
      <c r="P12" s="15" t="e">
        <f>O12*SQRT((MIN(COUNT($G12:$M12),COUNT([1]DMB!$G12:$AH12))-2)/(1-O12^2))</f>
        <v>#N/A</v>
      </c>
      <c r="Q12" s="15" t="e">
        <f>CORREL($G12:$M12,[1]DMB!$G12:$AG12)</f>
        <v>#N/A</v>
      </c>
      <c r="R12" s="15" t="e">
        <f>Q12*SQRT((MIN(COUNT($G12:$M12),COUNT([1]DMB!$G12:$AG12))-2)/(1-Q12^2))</f>
        <v>#N/A</v>
      </c>
      <c r="S12" s="15" t="e">
        <f>CORREL($G12:$M12,[1]DM1!$G12:$AH12)</f>
        <v>#N/A</v>
      </c>
      <c r="T12" s="15" t="e">
        <f>S12*SQRT((MIN(COUNT($G12:$M12),COUNT([1]DM1!$G12:$AH12))-2)/(1-S12^2))</f>
        <v>#N/A</v>
      </c>
      <c r="U12" s="15" t="e">
        <f>CORREL($G12:$M12,[1]DM1!$G12:$AG12)</f>
        <v>#N/A</v>
      </c>
      <c r="V12" s="15" t="e">
        <f>U12*SQRT((MIN(COUNT($G12:$M12),COUNT([1]DM1!$G12:$AG12))-2)/(1-U12^2))</f>
        <v>#N/A</v>
      </c>
      <c r="W12" s="15" t="e">
        <f>CORREL($G12:$M12,dBM!$G12:$G12)</f>
        <v>#N/A</v>
      </c>
      <c r="X12" s="15" t="e">
        <f>W12*SQRT((MIN(COUNT($G12:$M12),COUNT(dBM!$G12:$M12))-2)/(1-W12^2))</f>
        <v>#N/A</v>
      </c>
      <c r="Y12" s="15" t="e">
        <f>CORREL($G12:$M12,dBM!#REF!)</f>
        <v>#REF!</v>
      </c>
      <c r="Z12" s="15" t="e">
        <f>Y12*SQRT((MIN(COUNT($G12:$M12),COUNT(dBM!#REF!))-2)/(1-Y12^2))</f>
        <v>#REF!</v>
      </c>
      <c r="AA12" s="15" t="e">
        <f>CORREL($G12:$M12,'[1]D BM wo FCD'!$G12:$AB12)</f>
        <v>#N/A</v>
      </c>
      <c r="AB12" s="15" t="e">
        <f>AA12*SQRT((MIN(COUNT($G12:$M12),COUNT('[1]D BM wo FCD'!$G12:$AB12))-2)/(1-AA12^2))</f>
        <v>#N/A</v>
      </c>
      <c r="AC12" s="15" t="e">
        <f>CORREL($G12:$M12,'[1]D BM wo FCD'!$G12:$AA12)</f>
        <v>#N/A</v>
      </c>
      <c r="AD12" s="15" t="e">
        <f>AC12*SQRT((MIN(COUNT($G12:$M12),COUNT('[1]D BM wo FCD'!$G12:$AA12))-2)/(1-AC12^2))</f>
        <v>#N/A</v>
      </c>
      <c r="AE12" s="13"/>
      <c r="AF12" s="17"/>
      <c r="AG12" s="15" t="e">
        <f>CORREL($G12:$M12,[1]DMB!$V12:$AH12)</f>
        <v>#N/A</v>
      </c>
      <c r="AH12" s="15" t="e">
        <f>AG12*SQRT((MIN(COUNT($G12:$M12),COUNT([1]DMB!$V12:$AH12))-2)/(1-AG12^2))</f>
        <v>#N/A</v>
      </c>
      <c r="AI12" s="15" t="e">
        <f>CORREL($G12:$M12,[1]DMB!$V12:$AG12)</f>
        <v>#N/A</v>
      </c>
      <c r="AJ12" s="15" t="e">
        <f>AI12*SQRT((MIN(COUNT($G12:$M12),COUNT([1]DMB!$V12:$AG12))-2)/(1-AI12^2))</f>
        <v>#N/A</v>
      </c>
      <c r="AK12" s="15" t="e">
        <f>CORREL($G12:$M12,[1]DM1!$V12:$AH12)</f>
        <v>#N/A</v>
      </c>
      <c r="AL12" s="15" t="e">
        <f>AK12*SQRT((MIN(COUNT($G12:$M12),COUNT([1]DM1!$V12:$AH12))-2)/(1-AK12^2))</f>
        <v>#N/A</v>
      </c>
      <c r="AM12" s="15" t="e">
        <f>CORREL($G12:$M12,[1]DM1!$V12:$AG12)</f>
        <v>#N/A</v>
      </c>
      <c r="AN12" s="15" t="e">
        <f>AM12*SQRT((MIN(COUNT($G12:$M12),COUNT([1]DM1!$V12:$AG12))-2)/(1-AM12^2))</f>
        <v>#N/A</v>
      </c>
      <c r="AO12" s="15" t="e">
        <f>CORREL($G12:$M12,dBM!$G12:$G12)</f>
        <v>#N/A</v>
      </c>
      <c r="AP12" s="15" t="e">
        <f>AO12*SQRT((MIN(COUNT($G12:$M12),COUNT(dBM!$G12:$M12))-2)/(1-AO12^2))</f>
        <v>#N/A</v>
      </c>
      <c r="AQ12" s="15" t="e">
        <f>CORREL($G12:$M12,dBM!#REF!)</f>
        <v>#REF!</v>
      </c>
      <c r="AR12" s="15" t="e">
        <f>AQ12*SQRT((MIN(COUNT($G12:$M12),COUNT(dBM!#REF!))-2)/(1-AQ12^2))</f>
        <v>#REF!</v>
      </c>
      <c r="AS12" s="15" t="e">
        <f>CORREL($G12:$M12,'[1]D BM wo FCD'!$P12:$AB12)</f>
        <v>#N/A</v>
      </c>
      <c r="AT12" s="15" t="e">
        <f>AS12*SQRT((MIN(COUNT($G12:$M12),COUNT('[1]D BM wo FCD'!$P12:$AB12))-2)/(1-AS12^2))</f>
        <v>#N/A</v>
      </c>
      <c r="AU12" s="15" t="e">
        <f>CORREL($G12:$M12,'[1]D BM wo FCD'!$P12:$AA12)</f>
        <v>#N/A</v>
      </c>
      <c r="AV12" s="15" t="e">
        <f>AU12*SQRT((MIN(COUNT($G12:$M12),COUNT('[1]D BM wo FCD'!$P12:$AA12))-2)/(1-AU12^2))</f>
        <v>#N/A</v>
      </c>
      <c r="AW12" s="15"/>
      <c r="AX12" s="15"/>
      <c r="AY12" s="15">
        <f>CORREL($G12:$M12,[1]DMB!$AB12:$AH12)</f>
        <v>0.48133322841621223</v>
      </c>
      <c r="AZ12" s="15">
        <f>AY12*SQRT((MIN(COUNT($G12:$M12),COUNT([1]DMB!$AB12:$AH12))-2)/(1-AY12^2))</f>
        <v>0.9511212305310911</v>
      </c>
      <c r="BA12" s="15">
        <f>CORREL($H12:$M12,[1]DMB!$AB12:$AG12)</f>
        <v>-0.99732320575840638</v>
      </c>
      <c r="BB12" s="15">
        <f>BA12*SQRT((MIN(COUNT($H12:$M12),COUNT([1]DMB!$AB12:$AG12))-2)/(1-BA12^2))</f>
        <v>-19.28942374086235</v>
      </c>
      <c r="BC12" s="15">
        <f>CORREL($G12:$M12,[1]DM1!$AB12:$AH12)</f>
        <v>0.17052461730858451</v>
      </c>
      <c r="BD12" s="15">
        <f>BC12*SQRT((MIN(COUNT($G12:$M12),COUNT([1]DM1!$AB12:$AH12))-2)/(1-BC12^2))</f>
        <v>0.29974757914513422</v>
      </c>
      <c r="BE12" s="15">
        <f>CORREL($H12:$M12,[1]DM1!$AB12:$AG12)</f>
        <v>-0.9888331747795206</v>
      </c>
      <c r="BF12" s="15">
        <f>BE12*SQRT((MIN(COUNT($H12:$M12),COUNT([1]DM1!$AB12:$AG12))-2)/(1-BE12^2))</f>
        <v>-9.3836972812633235</v>
      </c>
      <c r="BG12" s="15" t="e">
        <f>CORREL($G12:$M12,dBM!$G12:$G12)</f>
        <v>#N/A</v>
      </c>
      <c r="BH12" s="15" t="e">
        <f>BG12*SQRT((MIN(COUNT($G12:$M12),COUNT(dBM!$G12:$M12))-2)/(1-BG12^2))</f>
        <v>#N/A</v>
      </c>
      <c r="BI12" s="15" t="e">
        <f>CORREL($H12:$M12,dBM!#REF!)</f>
        <v>#REF!</v>
      </c>
      <c r="BJ12" s="15" t="e">
        <f>BI12*SQRT((MIN(COUNT($H12:$M12),COUNT(dBM!#REF!))-2)/(1-BI12^2))</f>
        <v>#REF!</v>
      </c>
      <c r="BK12" s="15" t="e">
        <f>CORREL($G12:$M12,'[1]D BM wo FCD'!$V12:$AB12)</f>
        <v>#DIV/0!</v>
      </c>
      <c r="BL12" s="15" t="e">
        <f>BK12*SQRT((MIN(COUNT($G12:$M12),COUNT('[1]D BM wo FCD'!$V12:$AB12))-2)/(1-BK12^2))</f>
        <v>#DIV/0!</v>
      </c>
      <c r="BM12" s="15" t="e">
        <f>CORREL($H12:$M12,'[1]D BM wo FCD'!$V12:$AA12)</f>
        <v>#DIV/0!</v>
      </c>
      <c r="BN12" s="15" t="e">
        <f>BM12*SQRT((MIN(COUNT($H12:$M12),COUNT('[1]D BM wo FCD'!$V12:$AA12))-2)/(1-BM12^2))</f>
        <v>#DIV/0!</v>
      </c>
      <c r="BO12" s="15"/>
      <c r="BP12" s="16">
        <f t="shared" si="6"/>
        <v>6</v>
      </c>
      <c r="BQ12" s="28">
        <f t="shared" si="7"/>
        <v>8.5550763649475711E-2</v>
      </c>
      <c r="BR12" s="16">
        <f t="shared" si="8"/>
        <v>1.8968079905245967E-2</v>
      </c>
      <c r="BS12" s="16"/>
      <c r="BU12" s="16">
        <f t="shared" si="0"/>
        <v>0</v>
      </c>
      <c r="BV12" s="16">
        <f t="shared" si="1"/>
        <v>0</v>
      </c>
      <c r="BW12" s="16"/>
      <c r="BX12" s="16">
        <f t="shared" si="2"/>
        <v>0</v>
      </c>
      <c r="BY12" s="16">
        <f t="shared" si="3"/>
        <v>0</v>
      </c>
      <c r="BZ12" s="16"/>
      <c r="CA12" s="16">
        <f t="shared" si="4"/>
        <v>0</v>
      </c>
      <c r="CB12" s="16">
        <f t="shared" si="5"/>
        <v>0</v>
      </c>
    </row>
    <row r="13" spans="1:83" x14ac:dyDescent="0.4">
      <c r="A13" s="15"/>
      <c r="B13" s="15"/>
      <c r="C13" s="49" t="s">
        <v>87</v>
      </c>
      <c r="D13" s="15"/>
      <c r="E13" s="15"/>
      <c r="F13" s="15" t="s">
        <v>246</v>
      </c>
      <c r="G13" s="29">
        <f>(PCPI!H13-PCPI!G13)/PCPI!G13</f>
        <v>0.11537942411518003</v>
      </c>
      <c r="H13" s="29">
        <f>(PCPI!I13-PCPI!H13)/PCPI!H13</f>
        <v>8.5621894895353642E-2</v>
      </c>
      <c r="I13" s="29">
        <f>(PCPI!J13-PCPI!I13)/PCPI!I13</f>
        <v>7.2478217521350793E-2</v>
      </c>
      <c r="J13" s="29">
        <f>(PCPI!K13-PCPI!J13)/PCPI!J13</f>
        <v>3.4696599629302931E-2</v>
      </c>
      <c r="K13" s="29">
        <f>(PCPI!L13-PCPI!K13)/PCPI!K13</f>
        <v>3.7573383334452294E-2</v>
      </c>
      <c r="L13" s="29">
        <f>(PCPI!M13-PCPI!L13)/PCPI!L13</f>
        <v>1.9770987850201299E-2</v>
      </c>
      <c r="M13" s="15" t="s">
        <v>163</v>
      </c>
      <c r="N13" s="15"/>
      <c r="O13" s="15" t="e">
        <f>CORREL($G13:$M13,[1]DMB!$G13:$AH13)</f>
        <v>#N/A</v>
      </c>
      <c r="P13" s="15" t="e">
        <f>O13*SQRT((MIN(COUNT($G13:$M13),COUNT([1]DMB!$G13:$AH13))-2)/(1-O13^2))</f>
        <v>#N/A</v>
      </c>
      <c r="Q13" s="15" t="e">
        <f>CORREL($G13:$M13,[1]DMB!$G13:$AG13)</f>
        <v>#N/A</v>
      </c>
      <c r="R13" s="15" t="e">
        <f>Q13*SQRT((MIN(COUNT($G13:$M13),COUNT([1]DMB!$G13:$AG13))-2)/(1-Q13^2))</f>
        <v>#N/A</v>
      </c>
      <c r="S13" s="15" t="e">
        <f>CORREL($G13:$M13,[1]DM1!$G13:$AH13)</f>
        <v>#N/A</v>
      </c>
      <c r="T13" s="15" t="e">
        <f>S13*SQRT((MIN(COUNT($G13:$M13),COUNT([1]DM1!$G13:$AH13))-2)/(1-S13^2))</f>
        <v>#N/A</v>
      </c>
      <c r="U13" s="15" t="e">
        <f>CORREL($G13:$M13,[1]DM1!$G13:$AG13)</f>
        <v>#N/A</v>
      </c>
      <c r="V13" s="15" t="e">
        <f>U13*SQRT((MIN(COUNT($G13:$M13),COUNT([1]DM1!$G13:$AG13))-2)/(1-U13^2))</f>
        <v>#N/A</v>
      </c>
      <c r="W13" s="15" t="s">
        <v>163</v>
      </c>
      <c r="X13" s="15" t="s">
        <v>163</v>
      </c>
      <c r="Y13" s="15" t="s">
        <v>163</v>
      </c>
      <c r="Z13" s="15" t="s">
        <v>163</v>
      </c>
      <c r="AA13" s="15" t="s">
        <v>163</v>
      </c>
      <c r="AB13" s="15" t="s">
        <v>163</v>
      </c>
      <c r="AC13" s="15" t="s">
        <v>163</v>
      </c>
      <c r="AD13" s="15" t="s">
        <v>163</v>
      </c>
      <c r="AE13" s="13"/>
      <c r="AF13" s="17"/>
      <c r="AG13" s="15" t="e">
        <f>CORREL($G13:$M13,[1]DMB!$V13:$AH13)</f>
        <v>#N/A</v>
      </c>
      <c r="AH13" s="15" t="e">
        <f>AG13*SQRT((MIN(COUNT($G13:$M13),COUNT([1]DMB!$V13:$AH13))-2)/(1-AG13^2))</f>
        <v>#N/A</v>
      </c>
      <c r="AI13" s="15" t="e">
        <f>CORREL($G13:$M13,[1]DMB!$V13:$AG13)</f>
        <v>#N/A</v>
      </c>
      <c r="AJ13" s="15" t="e">
        <f>AI13*SQRT((MIN(COUNT($G13:$M13),COUNT([1]DMB!$V13:$AG13))-2)/(1-AI13^2))</f>
        <v>#N/A</v>
      </c>
      <c r="AK13" s="15" t="e">
        <f>CORREL($G13:$M13,[1]DM1!$V13:$AH13)</f>
        <v>#N/A</v>
      </c>
      <c r="AL13" s="15" t="e">
        <f>AK13*SQRT((MIN(COUNT($G13:$M13),COUNT([1]DM1!$V13:$AH13))-2)/(1-AK13^2))</f>
        <v>#N/A</v>
      </c>
      <c r="AM13" s="15" t="e">
        <f>CORREL($G13:$M13,[1]DM1!$V13:$AG13)</f>
        <v>#N/A</v>
      </c>
      <c r="AN13" s="15" t="e">
        <f>AM13*SQRT((MIN(COUNT($G13:$M13),COUNT([1]DM1!$V13:$AG13))-2)/(1-AM13^2))</f>
        <v>#N/A</v>
      </c>
      <c r="AO13" s="15" t="s">
        <v>163</v>
      </c>
      <c r="AP13" s="15" t="s">
        <v>163</v>
      </c>
      <c r="AQ13" s="15" t="s">
        <v>163</v>
      </c>
      <c r="AR13" s="15" t="s">
        <v>163</v>
      </c>
      <c r="AS13" s="15" t="s">
        <v>163</v>
      </c>
      <c r="AT13" s="15" t="s">
        <v>163</v>
      </c>
      <c r="AU13" s="15" t="s">
        <v>163</v>
      </c>
      <c r="AV13" s="15" t="s">
        <v>163</v>
      </c>
      <c r="AW13" s="15"/>
      <c r="AX13" s="15"/>
      <c r="AY13" s="15">
        <f>CORREL($G13:$M13,[1]DMB!$AB13:$AH13)</f>
        <v>0.15499129302021816</v>
      </c>
      <c r="AZ13" s="15">
        <f>AY13*SQRT((MIN(COUNT($G13:$M13),COUNT([1]DMB!$AB13:$AH13))-2)/(1-AY13^2))</f>
        <v>0.27173650269577648</v>
      </c>
      <c r="BA13" s="15">
        <f>CORREL($H13:$M13,[1]DMB!$AB13:$AG13)</f>
        <v>-0.76953586747613356</v>
      </c>
      <c r="BB13" s="15">
        <f>BA13*SQRT((MIN(COUNT($H13:$M13),COUNT([1]DMB!$AB13:$AG13))-2)/(1-BA13^2))</f>
        <v>-1.7041683962943364</v>
      </c>
      <c r="BC13" s="15">
        <f>CORREL($G13:$M13,[1]DM1!$AB13:$AH13)</f>
        <v>0.32363733159875879</v>
      </c>
      <c r="BD13" s="15">
        <f>BC13*SQRT((MIN(COUNT($G13:$M13),COUNT([1]DM1!$AB13:$AH13))-2)/(1-BC13^2))</f>
        <v>0.59244074714093142</v>
      </c>
      <c r="BE13" s="15">
        <f>CORREL($H13:$M13,[1]DM1!$AB13:$AG13)</f>
        <v>-0.19152621597315556</v>
      </c>
      <c r="BF13" s="15">
        <f>BE13*SQRT((MIN(COUNT($H13:$M13),COUNT([1]DM1!$AB13:$AG13))-2)/(1-BE13^2))</f>
        <v>-0.27596782715031165</v>
      </c>
      <c r="BG13" s="15" t="s">
        <v>163</v>
      </c>
      <c r="BH13" s="15" t="s">
        <v>163</v>
      </c>
      <c r="BI13" s="15" t="s">
        <v>163</v>
      </c>
      <c r="BJ13" s="15" t="s">
        <v>163</v>
      </c>
      <c r="BK13" s="15" t="s">
        <v>163</v>
      </c>
      <c r="BL13" s="15" t="s">
        <v>163</v>
      </c>
      <c r="BM13" s="15" t="s">
        <v>163</v>
      </c>
      <c r="BN13" s="15" t="s">
        <v>163</v>
      </c>
      <c r="BO13" s="15"/>
      <c r="BP13" s="16">
        <f t="shared" si="6"/>
        <v>6</v>
      </c>
      <c r="BQ13" s="28">
        <f t="shared" si="7"/>
        <v>6.0920084557640169E-2</v>
      </c>
      <c r="BR13" s="16">
        <f t="shared" si="8"/>
        <v>3.6429595979753308E-2</v>
      </c>
      <c r="BS13" s="16"/>
      <c r="BU13" s="16">
        <f t="shared" si="0"/>
        <v>0</v>
      </c>
      <c r="BV13" s="16">
        <f t="shared" si="1"/>
        <v>0</v>
      </c>
      <c r="BW13" s="16"/>
      <c r="BX13" s="16">
        <f t="shared" si="2"/>
        <v>0</v>
      </c>
      <c r="BY13" s="16">
        <f t="shared" si="3"/>
        <v>0</v>
      </c>
      <c r="BZ13" s="16"/>
      <c r="CA13" s="16">
        <f t="shared" si="4"/>
        <v>0</v>
      </c>
      <c r="CB13" s="16">
        <f t="shared" si="5"/>
        <v>0</v>
      </c>
    </row>
    <row r="14" spans="1:83" x14ac:dyDescent="0.4">
      <c r="A14" s="15"/>
      <c r="B14" s="15"/>
      <c r="C14" s="49" t="s">
        <v>383</v>
      </c>
      <c r="D14" s="15"/>
      <c r="E14" s="15"/>
      <c r="F14" s="15" t="s">
        <v>246</v>
      </c>
      <c r="G14" s="29">
        <f>(PCPI!H14-PCPI!G14)/PCPI!G14</f>
        <v>0.42047294330876117</v>
      </c>
      <c r="H14" s="29">
        <f>(PCPI!I14-PCPI!H14)/PCPI!H14</f>
        <v>0.69048616965151632</v>
      </c>
      <c r="I14" s="29">
        <f>(PCPI!J14-PCPI!I14)/PCPI!I14</f>
        <v>0.42105443868036357</v>
      </c>
      <c r="J14" s="29">
        <f>(PCPI!K14-PCPI!J14)/PCPI!J14</f>
        <v>0.1633382356936513</v>
      </c>
      <c r="K14" s="29">
        <f>(PCPI!L14-PCPI!K14)/PCPI!K14</f>
        <v>0.11011100658513923</v>
      </c>
      <c r="L14" s="29">
        <f>(PCPI!M14-PCPI!L14)/PCPI!L14</f>
        <v>9.5068831078414878E-2</v>
      </c>
      <c r="M14" s="29">
        <f>(PCPI!N14-PCPI!M14)/PCPI!M14</f>
        <v>9.201470044252498E-2</v>
      </c>
      <c r="N14" s="15"/>
      <c r="O14" s="15" t="e">
        <f>CORREL($G14:$M14,[1]DMB!$G14:$AH14)</f>
        <v>#N/A</v>
      </c>
      <c r="P14" s="15" t="e">
        <f>O14*SQRT((MIN(COUNT($G14:$M14),COUNT([1]DMB!$G14:$AH14))-2)/(1-O14^2))</f>
        <v>#N/A</v>
      </c>
      <c r="Q14" s="15" t="e">
        <f>CORREL($G14:$M14,[1]DMB!$G14:$AG14)</f>
        <v>#N/A</v>
      </c>
      <c r="R14" s="15" t="e">
        <f>Q14*SQRT((MIN(COUNT($G14:$M14),COUNT([1]DMB!$G14:$AG14))-2)/(1-Q14^2))</f>
        <v>#N/A</v>
      </c>
      <c r="S14" s="15" t="e">
        <f>CORREL($G14:$M14,[1]DM1!$G14:$AH14)</f>
        <v>#N/A</v>
      </c>
      <c r="T14" s="15" t="e">
        <f>S14*SQRT((MIN(COUNT($G14:$M14),COUNT([1]DM1!$G14:$AH14))-2)/(1-S14^2))</f>
        <v>#N/A</v>
      </c>
      <c r="U14" s="15" t="e">
        <f>CORREL($G14:$M14,[1]DM1!$G14:$AG14)</f>
        <v>#N/A</v>
      </c>
      <c r="V14" s="15" t="e">
        <f>U14*SQRT((MIN(COUNT($G14:$M14),COUNT([1]DM1!$G14:$AG14))-2)/(1-U14^2))</f>
        <v>#N/A</v>
      </c>
      <c r="W14" s="15" t="e">
        <f>CORREL($G14:$M14,dBM!$G14:$G14)</f>
        <v>#N/A</v>
      </c>
      <c r="X14" s="15" t="e">
        <f>W14*SQRT((MIN(COUNT($G14:$M14),COUNT(dBM!$G14:$M14))-2)/(1-W14^2))</f>
        <v>#N/A</v>
      </c>
      <c r="Y14" s="15" t="e">
        <f>CORREL($G14:$M14,dBM!#REF!)</f>
        <v>#REF!</v>
      </c>
      <c r="Z14" s="15" t="e">
        <f>Y14*SQRT((MIN(COUNT($G14:$M14),COUNT(dBM!#REF!))-2)/(1-Y14^2))</f>
        <v>#REF!</v>
      </c>
      <c r="AA14" s="15" t="e">
        <f>CORREL($G14:$M14,'[1]D BM wo FCD'!$G14:$AB14)</f>
        <v>#N/A</v>
      </c>
      <c r="AB14" s="15" t="e">
        <f>AA14*SQRT((MIN(COUNT($G14:$M14),COUNT('[1]D BM wo FCD'!$G14:$AB14))-2)/(1-AA14^2))</f>
        <v>#N/A</v>
      </c>
      <c r="AC14" s="15" t="e">
        <f>CORREL($G14:$M14,'[1]D BM wo FCD'!$G14:$AA14)</f>
        <v>#N/A</v>
      </c>
      <c r="AD14" s="15" t="e">
        <f>AC14*SQRT((MIN(COUNT($G14:$M14),COUNT('[1]D BM wo FCD'!$G14:$AA14))-2)/(1-AC14^2))</f>
        <v>#N/A</v>
      </c>
      <c r="AE14" s="13"/>
      <c r="AF14" s="17"/>
      <c r="AG14" s="15" t="e">
        <f>CORREL($G14:$M14,[1]DMB!$V14:$AH14)</f>
        <v>#N/A</v>
      </c>
      <c r="AH14" s="15" t="e">
        <f>AG14*SQRT((MIN(COUNT($G14:$M14),COUNT([1]DMB!$V14:$AH14))-2)/(1-AG14^2))</f>
        <v>#N/A</v>
      </c>
      <c r="AI14" s="15" t="e">
        <f>CORREL($G14:$M14,[1]DMB!$V14:$AG14)</f>
        <v>#N/A</v>
      </c>
      <c r="AJ14" s="15" t="e">
        <f>AI14*SQRT((MIN(COUNT($G14:$M14),COUNT([1]DMB!$V14:$AG14))-2)/(1-AI14^2))</f>
        <v>#N/A</v>
      </c>
      <c r="AK14" s="15" t="e">
        <f>CORREL($G14:$M14,[1]DM1!$V14:$AH14)</f>
        <v>#N/A</v>
      </c>
      <c r="AL14" s="15" t="e">
        <f>AK14*SQRT((MIN(COUNT($G14:$M14),COUNT([1]DM1!$V14:$AH14))-2)/(1-AK14^2))</f>
        <v>#N/A</v>
      </c>
      <c r="AM14" s="15" t="e">
        <f>CORREL($G14:$M14,[1]DM1!$V14:$AG14)</f>
        <v>#N/A</v>
      </c>
      <c r="AN14" s="15" t="e">
        <f>AM14*SQRT((MIN(COUNT($G14:$M14),COUNT([1]DM1!$V14:$AG14))-2)/(1-AM14^2))</f>
        <v>#N/A</v>
      </c>
      <c r="AO14" s="15" t="e">
        <f>CORREL($G14:$M14,dBM!$G14:$G14)</f>
        <v>#N/A</v>
      </c>
      <c r="AP14" s="15" t="e">
        <f>AO14*SQRT((MIN(COUNT($G14:$M14),COUNT(dBM!$G14:$M14))-2)/(1-AO14^2))</f>
        <v>#N/A</v>
      </c>
      <c r="AQ14" s="15" t="e">
        <f>CORREL($G14:$M14,dBM!#REF!)</f>
        <v>#REF!</v>
      </c>
      <c r="AR14" s="15" t="e">
        <f>AQ14*SQRT((MIN(COUNT($G14:$M14),COUNT(dBM!#REF!))-2)/(1-AQ14^2))</f>
        <v>#REF!</v>
      </c>
      <c r="AS14" s="15" t="e">
        <f>CORREL($G14:$M14,'[1]D BM wo FCD'!$P14:$AB14)</f>
        <v>#N/A</v>
      </c>
      <c r="AT14" s="15" t="e">
        <f>AS14*SQRT((MIN(COUNT($G14:$M14),COUNT('[1]D BM wo FCD'!$P14:$AB14))-2)/(1-AS14^2))</f>
        <v>#N/A</v>
      </c>
      <c r="AU14" s="15" t="e">
        <f>CORREL($G14:$M14,'[1]D BM wo FCD'!$P14:$AA14)</f>
        <v>#N/A</v>
      </c>
      <c r="AV14" s="15" t="e">
        <f>AU14*SQRT((MIN(COUNT($G14:$M14),COUNT('[1]D BM wo FCD'!$P14:$AA14))-2)/(1-AU14^2))</f>
        <v>#N/A</v>
      </c>
      <c r="AW14" s="15"/>
      <c r="AX14" s="15"/>
      <c r="AY14" s="15">
        <f>CORREL($G14:$M14,[1]DMB!$AB14:$AH14)</f>
        <v>-5.5598683856614019E-2</v>
      </c>
      <c r="AZ14" s="15">
        <f>AY14*SQRT((MIN(COUNT($G14:$M14),COUNT([1]DMB!$AB14:$AH14))-2)/(1-AY14^2))</f>
        <v>-9.6448932784079053E-2</v>
      </c>
      <c r="BA14" s="15">
        <f>CORREL($H14:$M14,[1]DMB!$AB14:$AG14)</f>
        <v>0.16761081599744401</v>
      </c>
      <c r="BB14" s="15">
        <f>BA14*SQRT((MIN(COUNT($H14:$M14),COUNT([1]DMB!$AB14:$AG14))-2)/(1-BA14^2))</f>
        <v>0.24043892045438509</v>
      </c>
      <c r="BC14" s="15">
        <f>CORREL($G14:$M14,[1]DM1!$AB14:$AH14)</f>
        <v>-3.6457304243539927E-2</v>
      </c>
      <c r="BD14" s="15">
        <f>BC14*SQRT((MIN(COUNT($G14:$M14),COUNT([1]DM1!$AB14:$AH14))-2)/(1-BC14^2))</f>
        <v>-6.3187909851871796E-2</v>
      </c>
      <c r="BE14" s="15">
        <f>CORREL($H14:$M14,[1]DM1!$AB14:$AG14)</f>
        <v>0.32757827983232496</v>
      </c>
      <c r="BF14" s="15">
        <f>BE14*SQRT((MIN(COUNT($H14:$M14),COUNT([1]DM1!$AB14:$AG14))-2)/(1-BE14^2))</f>
        <v>0.49031949381239487</v>
      </c>
      <c r="BG14" s="15" t="e">
        <f>CORREL($G14:$M14,dBM!$G14:$G14)</f>
        <v>#N/A</v>
      </c>
      <c r="BH14" s="15" t="e">
        <f>BG14*SQRT((MIN(COUNT($G14:$M14),COUNT(dBM!$G14:$M14))-2)/(1-BG14^2))</f>
        <v>#N/A</v>
      </c>
      <c r="BI14" s="15" t="e">
        <f>CORREL($H14:$M14,dBM!#REF!)</f>
        <v>#REF!</v>
      </c>
      <c r="BJ14" s="15" t="e">
        <f>BI14*SQRT((MIN(COUNT($H14:$M14),COUNT(dBM!#REF!))-2)/(1-BI14^2))</f>
        <v>#REF!</v>
      </c>
      <c r="BK14" s="15" t="e">
        <f>CORREL($G14:$M14,'[1]D BM wo FCD'!$V14:$AB14)</f>
        <v>#DIV/0!</v>
      </c>
      <c r="BL14" s="15" t="e">
        <f>BK14*SQRT((MIN(COUNT($G14:$M14),COUNT('[1]D BM wo FCD'!$V14:$AB14))-2)/(1-BK14^2))</f>
        <v>#DIV/0!</v>
      </c>
      <c r="BM14" s="15" t="e">
        <f>CORREL($H14:$M14,'[1]D BM wo FCD'!$V14:$AA14)</f>
        <v>#DIV/0!</v>
      </c>
      <c r="BN14" s="15" t="e">
        <f>BM14*SQRT((MIN(COUNT($H14:$M14),COUNT('[1]D BM wo FCD'!$V14:$AA14))-2)/(1-BM14^2))</f>
        <v>#DIV/0!</v>
      </c>
      <c r="BO14" s="15"/>
      <c r="BP14" s="16">
        <f t="shared" si="6"/>
        <v>6</v>
      </c>
      <c r="BQ14" s="28">
        <f t="shared" si="7"/>
        <v>0.31675527083297439</v>
      </c>
      <c r="BR14" s="16">
        <f t="shared" si="8"/>
        <v>0.23524199153964379</v>
      </c>
      <c r="BS14" s="16"/>
      <c r="BU14" s="16">
        <f t="shared" si="0"/>
        <v>3</v>
      </c>
      <c r="BV14" s="16">
        <f t="shared" si="1"/>
        <v>0.5</v>
      </c>
      <c r="BW14" s="16"/>
      <c r="BX14" s="16">
        <f t="shared" si="2"/>
        <v>3</v>
      </c>
      <c r="BY14" s="16">
        <f t="shared" si="3"/>
        <v>0.5</v>
      </c>
      <c r="BZ14" s="16"/>
      <c r="CA14" s="16">
        <f t="shared" si="4"/>
        <v>3</v>
      </c>
      <c r="CB14" s="16">
        <f t="shared" si="5"/>
        <v>0.5</v>
      </c>
    </row>
    <row r="15" spans="1:83" x14ac:dyDescent="0.4">
      <c r="A15" s="15"/>
      <c r="B15" s="15"/>
      <c r="C15" s="49" t="s">
        <v>121</v>
      </c>
      <c r="D15" s="15"/>
      <c r="E15" s="15"/>
      <c r="F15" s="15" t="s">
        <v>246</v>
      </c>
      <c r="G15" s="29">
        <f>(PCPI!H15-PCPI!G15)/PCPI!G15</f>
        <v>0.28342048600431013</v>
      </c>
      <c r="H15" s="29">
        <f>(PCPI!I15-PCPI!H15)/PCPI!H15</f>
        <v>0.19818809318377653</v>
      </c>
      <c r="I15" s="29">
        <f>(PCPI!J15-PCPI!I15)/PCPI!I15</f>
        <v>0.1081107030556169</v>
      </c>
      <c r="J15" s="29">
        <f>(PCPI!K15-PCPI!J15)/PCPI!J15</f>
        <v>5.658688039279091E-2</v>
      </c>
      <c r="K15" s="29">
        <f>(PCPI!L15-PCPI!K15)/PCPI!K15</f>
        <v>4.7638247273326197E-2</v>
      </c>
      <c r="L15" s="29">
        <f>(PCPI!M15-PCPI!L15)/PCPI!L15</f>
        <v>4.3593406521721528E-2</v>
      </c>
      <c r="M15" s="15" t="s">
        <v>163</v>
      </c>
      <c r="N15" s="15"/>
      <c r="O15" s="15" t="s">
        <v>163</v>
      </c>
      <c r="P15" s="15" t="s">
        <v>163</v>
      </c>
      <c r="Q15" s="15" t="s">
        <v>163</v>
      </c>
      <c r="R15" s="15" t="s">
        <v>163</v>
      </c>
      <c r="S15" s="15" t="s">
        <v>163</v>
      </c>
      <c r="T15" s="15" t="s">
        <v>163</v>
      </c>
      <c r="U15" s="15" t="s">
        <v>163</v>
      </c>
      <c r="V15" s="15" t="s">
        <v>163</v>
      </c>
      <c r="W15" s="15" t="s">
        <v>163</v>
      </c>
      <c r="X15" s="15" t="s">
        <v>163</v>
      </c>
      <c r="Y15" s="15" t="s">
        <v>163</v>
      </c>
      <c r="Z15" s="15" t="s">
        <v>163</v>
      </c>
      <c r="AA15" s="15" t="s">
        <v>163</v>
      </c>
      <c r="AB15" s="15" t="s">
        <v>163</v>
      </c>
      <c r="AC15" s="15" t="s">
        <v>163</v>
      </c>
      <c r="AD15" s="15" t="s">
        <v>163</v>
      </c>
      <c r="AE15" s="13"/>
      <c r="AF15" s="17"/>
      <c r="AG15" s="15" t="s">
        <v>163</v>
      </c>
      <c r="AH15" s="15" t="s">
        <v>163</v>
      </c>
      <c r="AI15" s="15" t="s">
        <v>163</v>
      </c>
      <c r="AJ15" s="15" t="s">
        <v>163</v>
      </c>
      <c r="AK15" s="15" t="s">
        <v>163</v>
      </c>
      <c r="AL15" s="15" t="s">
        <v>163</v>
      </c>
      <c r="AM15" s="15" t="s">
        <v>163</v>
      </c>
      <c r="AN15" s="15" t="s">
        <v>163</v>
      </c>
      <c r="AO15" s="15" t="s">
        <v>163</v>
      </c>
      <c r="AP15" s="15" t="s">
        <v>163</v>
      </c>
      <c r="AQ15" s="15" t="s">
        <v>163</v>
      </c>
      <c r="AR15" s="15" t="s">
        <v>163</v>
      </c>
      <c r="AS15" s="15" t="s">
        <v>163</v>
      </c>
      <c r="AT15" s="15" t="s">
        <v>163</v>
      </c>
      <c r="AU15" s="15" t="s">
        <v>163</v>
      </c>
      <c r="AV15" s="15" t="s">
        <v>163</v>
      </c>
      <c r="AW15" s="15"/>
      <c r="AX15" s="15"/>
      <c r="AY15" s="15" t="s">
        <v>163</v>
      </c>
      <c r="AZ15" s="15" t="s">
        <v>163</v>
      </c>
      <c r="BA15" s="15" t="s">
        <v>163</v>
      </c>
      <c r="BB15" s="15" t="s">
        <v>163</v>
      </c>
      <c r="BC15" s="15" t="s">
        <v>163</v>
      </c>
      <c r="BD15" s="15" t="s">
        <v>163</v>
      </c>
      <c r="BE15" s="15" t="s">
        <v>163</v>
      </c>
      <c r="BF15" s="15" t="s">
        <v>163</v>
      </c>
      <c r="BG15" s="15" t="s">
        <v>163</v>
      </c>
      <c r="BH15" s="15" t="s">
        <v>163</v>
      </c>
      <c r="BI15" s="15" t="s">
        <v>163</v>
      </c>
      <c r="BJ15" s="15" t="s">
        <v>163</v>
      </c>
      <c r="BK15" s="15" t="s">
        <v>163</v>
      </c>
      <c r="BL15" s="15" t="s">
        <v>163</v>
      </c>
      <c r="BM15" s="15" t="s">
        <v>163</v>
      </c>
      <c r="BN15" s="15" t="s">
        <v>163</v>
      </c>
      <c r="BO15" s="15"/>
      <c r="BP15" s="16">
        <f t="shared" si="6"/>
        <v>6</v>
      </c>
      <c r="BQ15" s="28">
        <f t="shared" si="7"/>
        <v>0.12292296940525703</v>
      </c>
      <c r="BR15" s="16">
        <f t="shared" si="8"/>
        <v>9.7984836138574588E-2</v>
      </c>
      <c r="BS15" s="16"/>
      <c r="BU15" s="16">
        <f t="shared" si="0"/>
        <v>0</v>
      </c>
      <c r="BV15" s="16">
        <f t="shared" si="1"/>
        <v>0</v>
      </c>
      <c r="BW15" s="16"/>
      <c r="BX15" s="16">
        <f t="shared" si="2"/>
        <v>0</v>
      </c>
      <c r="BY15" s="16">
        <f t="shared" si="3"/>
        <v>0</v>
      </c>
      <c r="BZ15" s="16"/>
      <c r="CA15" s="16">
        <f t="shared" si="4"/>
        <v>0</v>
      </c>
      <c r="CB15" s="16">
        <f t="shared" si="5"/>
        <v>0</v>
      </c>
    </row>
    <row r="16" spans="1:83" x14ac:dyDescent="0.4">
      <c r="A16" s="15"/>
      <c r="B16" s="15"/>
      <c r="C16" s="50" t="s">
        <v>384</v>
      </c>
      <c r="D16" s="15"/>
      <c r="E16" s="15"/>
      <c r="F16" s="15" t="s">
        <v>246</v>
      </c>
      <c r="G16" s="29">
        <f>(PCPI!H16-PCPI!G16)/PCPI!G16</f>
        <v>-4.5222738253069394E-3</v>
      </c>
      <c r="H16" s="29">
        <f>(PCPI!I16-PCPI!H16)/PCPI!H16</f>
        <v>2.4315513395594752E-2</v>
      </c>
      <c r="I16" s="29">
        <f>(PCPI!J16-PCPI!I16)/PCPI!I16</f>
        <v>-2.2310756972146318E-3</v>
      </c>
      <c r="J16" s="29">
        <f>(PCPI!K16-PCPI!J16)/PCPI!J16</f>
        <v>-1.4294841079697718E-2</v>
      </c>
      <c r="K16" s="29">
        <f>(PCPI!L16-PCPI!K16)/PCPI!K16</f>
        <v>-7.0485295309083195E-3</v>
      </c>
      <c r="L16" s="15" t="s">
        <v>163</v>
      </c>
      <c r="M16" s="15" t="s">
        <v>163</v>
      </c>
      <c r="N16" s="15"/>
      <c r="O16" s="15" t="e">
        <f>CORREL($G16:$M16,[1]DMB!$G16:$AH16)</f>
        <v>#N/A</v>
      </c>
      <c r="P16" s="15" t="e">
        <f>O16*SQRT((MIN(COUNT($G16:$M16),COUNT([1]DMB!$G16:$AH16))-2)/(1-O16^2))</f>
        <v>#N/A</v>
      </c>
      <c r="Q16" s="15" t="e">
        <f>CORREL($G16:$M16,[1]DMB!$G16:$AG16)</f>
        <v>#N/A</v>
      </c>
      <c r="R16" s="15" t="e">
        <f>Q16*SQRT((MIN(COUNT($G16:$M16),COUNT([1]DMB!$G16:$AG16))-2)/(1-Q16^2))</f>
        <v>#N/A</v>
      </c>
      <c r="S16" s="15" t="e">
        <f>CORREL($G16:$M16,[1]DM1!$G16:$AH16)</f>
        <v>#N/A</v>
      </c>
      <c r="T16" s="15" t="e">
        <f>S16*SQRT((MIN(COUNT($G16:$M16),COUNT([1]DM1!$G16:$AH16))-2)/(1-S16^2))</f>
        <v>#N/A</v>
      </c>
      <c r="U16" s="15" t="e">
        <f>CORREL($G16:$M16,[1]DM1!$G16:$AG16)</f>
        <v>#N/A</v>
      </c>
      <c r="V16" s="15" t="e">
        <f>U16*SQRT((MIN(COUNT($G16:$M16),COUNT([1]DM1!$G16:$AG16))-2)/(1-U16^2))</f>
        <v>#N/A</v>
      </c>
      <c r="W16" s="15" t="s">
        <v>163</v>
      </c>
      <c r="X16" s="15" t="s">
        <v>163</v>
      </c>
      <c r="Y16" s="15" t="s">
        <v>163</v>
      </c>
      <c r="Z16" s="15" t="s">
        <v>163</v>
      </c>
      <c r="AA16" s="15" t="s">
        <v>163</v>
      </c>
      <c r="AB16" s="15" t="s">
        <v>163</v>
      </c>
      <c r="AC16" s="15" t="s">
        <v>163</v>
      </c>
      <c r="AD16" s="15" t="s">
        <v>163</v>
      </c>
      <c r="AE16" s="13"/>
      <c r="AF16" s="17"/>
      <c r="AG16" s="15" t="e">
        <f>CORREL($G16:$M16,[1]DMB!$V16:$AH16)</f>
        <v>#N/A</v>
      </c>
      <c r="AH16" s="15" t="e">
        <f>AG16*SQRT((MIN(COUNT($G16:$M16),COUNT([1]DMB!$V16:$AH16))-2)/(1-AG16^2))</f>
        <v>#N/A</v>
      </c>
      <c r="AI16" s="15" t="e">
        <f>CORREL($G16:$M16,[1]DMB!$V16:$AG16)</f>
        <v>#N/A</v>
      </c>
      <c r="AJ16" s="15" t="e">
        <f>AI16*SQRT((MIN(COUNT($G16:$M16),COUNT([1]DMB!$V16:$AG16))-2)/(1-AI16^2))</f>
        <v>#N/A</v>
      </c>
      <c r="AK16" s="15" t="e">
        <f>CORREL($G16:$M16,[1]DM1!$V16:$AH16)</f>
        <v>#N/A</v>
      </c>
      <c r="AL16" s="15" t="e">
        <f>AK16*SQRT((MIN(COUNT($G16:$M16),COUNT([1]DM1!$V16:$AH16))-2)/(1-AK16^2))</f>
        <v>#N/A</v>
      </c>
      <c r="AM16" s="15" t="e">
        <f>CORREL($G16:$M16,[1]DM1!$V16:$AG16)</f>
        <v>#N/A</v>
      </c>
      <c r="AN16" s="15" t="e">
        <f>AM16*SQRT((MIN(COUNT($G16:$M16),COUNT([1]DM1!$V16:$AG16))-2)/(1-AM16^2))</f>
        <v>#N/A</v>
      </c>
      <c r="AO16" s="15" t="s">
        <v>163</v>
      </c>
      <c r="AP16" s="15" t="s">
        <v>163</v>
      </c>
      <c r="AQ16" s="15" t="s">
        <v>163</v>
      </c>
      <c r="AR16" s="15" t="s">
        <v>163</v>
      </c>
      <c r="AS16" s="15" t="s">
        <v>163</v>
      </c>
      <c r="AT16" s="15" t="s">
        <v>163</v>
      </c>
      <c r="AU16" s="15" t="s">
        <v>163</v>
      </c>
      <c r="AV16" s="15" t="s">
        <v>163</v>
      </c>
      <c r="AW16" s="15"/>
      <c r="AX16" s="15"/>
      <c r="AY16" s="15">
        <f>CORREL($G16:$M16,[1]DMB!$AB16:$AH16)</f>
        <v>-0.96330000130393945</v>
      </c>
      <c r="AZ16" s="15">
        <f>AY16*SQRT((MIN(COUNT($G16:$M16),COUNT([1]DMB!$AB16:$AH16))-2)/(1-AY16^2))</f>
        <v>-6.2157828001957061</v>
      </c>
      <c r="BA16" s="15">
        <f>CORREL($H16:$M16,[1]DMB!$AB16:$AG16)</f>
        <v>1</v>
      </c>
      <c r="BB16" s="15" t="e">
        <f>BA16*SQRT((MIN(COUNT($H16:$M16),COUNT([1]DMB!$AB16:$AG16))-2)/(1-BA16^2))</f>
        <v>#DIV/0!</v>
      </c>
      <c r="BC16" s="15">
        <f>CORREL($G16:$M16,[1]DM1!$AB16:$AH16)</f>
        <v>-0.40748301318009295</v>
      </c>
      <c r="BD16" s="15">
        <f>BC16*SQRT((MIN(COUNT($G16:$M16),COUNT([1]DM1!$AB16:$AH16))-2)/(1-BC16^2))</f>
        <v>-0.77285523401898493</v>
      </c>
      <c r="BE16" s="15">
        <f>CORREL($H16:$M16,[1]DM1!$AB16:$AG16)</f>
        <v>1</v>
      </c>
      <c r="BF16" s="15" t="e">
        <f>BE16*SQRT((MIN(COUNT($H16:$M16),COUNT([1]DM1!$AB16:$AG16))-2)/(1-BE16^2))</f>
        <v>#DIV/0!</v>
      </c>
      <c r="BG16" s="15" t="s">
        <v>163</v>
      </c>
      <c r="BH16" s="15" t="s">
        <v>163</v>
      </c>
      <c r="BI16" s="15" t="s">
        <v>163</v>
      </c>
      <c r="BJ16" s="15" t="s">
        <v>163</v>
      </c>
      <c r="BK16" s="15" t="s">
        <v>163</v>
      </c>
      <c r="BL16" s="15" t="s">
        <v>163</v>
      </c>
      <c r="BM16" s="15" t="s">
        <v>163</v>
      </c>
      <c r="BN16" s="15" t="s">
        <v>163</v>
      </c>
      <c r="BO16" s="15"/>
      <c r="BP16" s="16">
        <f t="shared" si="6"/>
        <v>5</v>
      </c>
      <c r="BQ16" s="28">
        <f t="shared" si="7"/>
        <v>-7.562413475065711E-4</v>
      </c>
      <c r="BR16" s="16">
        <f t="shared" si="8"/>
        <v>1.4729541711918714E-2</v>
      </c>
      <c r="BS16" s="16"/>
      <c r="BU16" s="16">
        <f t="shared" si="0"/>
        <v>0</v>
      </c>
      <c r="BV16" s="16">
        <f t="shared" si="1"/>
        <v>0</v>
      </c>
      <c r="BW16" s="16"/>
      <c r="BX16" s="16">
        <f t="shared" si="2"/>
        <v>0</v>
      </c>
      <c r="BY16" s="16">
        <f t="shared" si="3"/>
        <v>0</v>
      </c>
      <c r="BZ16" s="16"/>
      <c r="CA16" s="16">
        <f t="shared" si="4"/>
        <v>0</v>
      </c>
      <c r="CB16" s="16">
        <f t="shared" si="5"/>
        <v>0</v>
      </c>
    </row>
    <row r="17" spans="1:80" x14ac:dyDescent="0.4">
      <c r="A17" s="15"/>
      <c r="B17" s="15"/>
      <c r="C17" s="49" t="s">
        <v>13</v>
      </c>
      <c r="D17" s="15"/>
      <c r="E17" s="15"/>
      <c r="F17" s="15" t="s">
        <v>246</v>
      </c>
      <c r="G17" s="15" t="s">
        <v>163</v>
      </c>
      <c r="H17" s="15" t="s">
        <v>163</v>
      </c>
      <c r="I17" s="15" t="s">
        <v>163</v>
      </c>
      <c r="J17" s="15" t="s">
        <v>163</v>
      </c>
      <c r="K17" s="15" t="s">
        <v>163</v>
      </c>
      <c r="L17" s="15" t="s">
        <v>163</v>
      </c>
      <c r="M17" s="15" t="s">
        <v>163</v>
      </c>
      <c r="N17" s="15"/>
      <c r="O17" s="15" t="e">
        <f>CORREL($G17:$M17,[1]DMB!$G17:$AH17)</f>
        <v>#N/A</v>
      </c>
      <c r="P17" s="15" t="e">
        <f>O17*SQRT((MIN(COUNT($G17:$M17),COUNT([1]DMB!$G17:$AH17))-2)/(1-O17^2))</f>
        <v>#N/A</v>
      </c>
      <c r="Q17" s="15" t="e">
        <f>CORREL($G17:$M17,[1]DMB!$G17:$AG17)</f>
        <v>#N/A</v>
      </c>
      <c r="R17" s="15" t="e">
        <f>Q17*SQRT((MIN(COUNT($G17:$M17),COUNT([1]DMB!$G17:$AG17))-2)/(1-Q17^2))</f>
        <v>#N/A</v>
      </c>
      <c r="S17" s="15" t="e">
        <f>CORREL($G17:$M17,[1]DM1!$G17:$AH17)</f>
        <v>#N/A</v>
      </c>
      <c r="T17" s="15" t="e">
        <f>S17*SQRT((MIN(COUNT($G17:$M17),COUNT([1]DM1!$G17:$AH17))-2)/(1-S17^2))</f>
        <v>#N/A</v>
      </c>
      <c r="U17" s="15" t="e">
        <f>CORREL($G17:$M17,[1]DM1!$G17:$AG17)</f>
        <v>#N/A</v>
      </c>
      <c r="V17" s="15" t="e">
        <f>U17*SQRT((MIN(COUNT($G17:$M17),COUNT([1]DM1!$G17:$AG17))-2)/(1-U17^2))</f>
        <v>#N/A</v>
      </c>
      <c r="W17" s="15" t="e">
        <f>CORREL($G17:$M17,dBM!$G17:$G17)</f>
        <v>#VALUE!</v>
      </c>
      <c r="X17" s="15" t="e">
        <f>W17*SQRT((MIN(COUNT($G17:$M17),COUNT(dBM!$G17:$M17))-2)/(1-W17^2))</f>
        <v>#VALUE!</v>
      </c>
      <c r="Y17" s="15" t="e">
        <f>CORREL($G17:$M17,dBM!#REF!)</f>
        <v>#REF!</v>
      </c>
      <c r="Z17" s="15" t="e">
        <f>Y17*SQRT((MIN(COUNT($G17:$M17),COUNT(dBM!#REF!))-2)/(1-Y17^2))</f>
        <v>#REF!</v>
      </c>
      <c r="AA17" s="15" t="e">
        <f>CORREL($G17:$M17,'[1]D BM wo FCD'!$G17:$AB17)</f>
        <v>#N/A</v>
      </c>
      <c r="AB17" s="15" t="e">
        <f>AA17*SQRT((MIN(COUNT($G17:$M17),COUNT('[1]D BM wo FCD'!$G17:$AB17))-2)/(1-AA17^2))</f>
        <v>#N/A</v>
      </c>
      <c r="AC17" s="15" t="e">
        <f>CORREL($G17:$M17,'[1]D BM wo FCD'!$G17:$AA17)</f>
        <v>#N/A</v>
      </c>
      <c r="AD17" s="15" t="e">
        <f>AC17*SQRT((MIN(COUNT($G17:$M17),COUNT('[1]D BM wo FCD'!$G17:$AA17))-2)/(1-AC17^2))</f>
        <v>#N/A</v>
      </c>
      <c r="AE17" s="13"/>
      <c r="AF17" s="17"/>
      <c r="AG17" s="15" t="e">
        <f>CORREL($G17:$M17,[1]DMB!$V17:$AH17)</f>
        <v>#N/A</v>
      </c>
      <c r="AH17" s="15" t="e">
        <f>AG17*SQRT((MIN(COUNT($G17:$M17),COUNT([1]DMB!$V17:$AH17))-2)/(1-AG17^2))</f>
        <v>#N/A</v>
      </c>
      <c r="AI17" s="15" t="e">
        <f>CORREL($G17:$M17,[1]DMB!$V17:$AG17)</f>
        <v>#N/A</v>
      </c>
      <c r="AJ17" s="15" t="e">
        <f>AI17*SQRT((MIN(COUNT($G17:$M17),COUNT([1]DMB!$V17:$AG17))-2)/(1-AI17^2))</f>
        <v>#N/A</v>
      </c>
      <c r="AK17" s="15" t="e">
        <f>CORREL($G17:$M17,[1]DM1!$V17:$AH17)</f>
        <v>#N/A</v>
      </c>
      <c r="AL17" s="15" t="e">
        <f>AK17*SQRT((MIN(COUNT($G17:$M17),COUNT([1]DM1!$V17:$AH17))-2)/(1-AK17^2))</f>
        <v>#N/A</v>
      </c>
      <c r="AM17" s="15" t="e">
        <f>CORREL($G17:$M17,[1]DM1!$V17:$AG17)</f>
        <v>#N/A</v>
      </c>
      <c r="AN17" s="15" t="e">
        <f>AM17*SQRT((MIN(COUNT($G17:$M17),COUNT([1]DM1!$V17:$AG17))-2)/(1-AM17^2))</f>
        <v>#N/A</v>
      </c>
      <c r="AO17" s="15" t="e">
        <f>CORREL($G17:$M17,dBM!$G17:$G17)</f>
        <v>#VALUE!</v>
      </c>
      <c r="AP17" s="15" t="e">
        <f>AO17*SQRT((MIN(COUNT($G17:$M17),COUNT(dBM!$G17:$M17))-2)/(1-AO17^2))</f>
        <v>#VALUE!</v>
      </c>
      <c r="AQ17" s="15" t="e">
        <f>CORREL($G17:$M17,dBM!#REF!)</f>
        <v>#REF!</v>
      </c>
      <c r="AR17" s="15" t="e">
        <f>AQ17*SQRT((MIN(COUNT($G17:$M17),COUNT(dBM!#REF!))-2)/(1-AQ17^2))</f>
        <v>#REF!</v>
      </c>
      <c r="AS17" s="15" t="e">
        <f>CORREL($G17:$M17,'[1]D BM wo FCD'!$P17:$AB17)</f>
        <v>#N/A</v>
      </c>
      <c r="AT17" s="15" t="e">
        <f>AS17*SQRT((MIN(COUNT($G17:$M17),COUNT('[1]D BM wo FCD'!$P17:$AB17))-2)/(1-AS17^2))</f>
        <v>#N/A</v>
      </c>
      <c r="AU17" s="15" t="e">
        <f>CORREL($G17:$M17,'[1]D BM wo FCD'!$P17:$AA17)</f>
        <v>#N/A</v>
      </c>
      <c r="AV17" s="15" t="e">
        <f>AU17*SQRT((MIN(COUNT($G17:$M17),COUNT('[1]D BM wo FCD'!$P17:$AA17))-2)/(1-AU17^2))</f>
        <v>#N/A</v>
      </c>
      <c r="AW17" s="15"/>
      <c r="AX17" s="15"/>
      <c r="AY17" s="15" t="e">
        <f>CORREL($G17:$M17,[1]DMB!$AB17:$AH17)</f>
        <v>#DIV/0!</v>
      </c>
      <c r="AZ17" s="15" t="e">
        <f>AY17*SQRT((MIN(COUNT($G17:$M17),COUNT([1]DMB!$AB17:$AH17))-2)/(1-AY17^2))</f>
        <v>#DIV/0!</v>
      </c>
      <c r="BA17" s="15" t="e">
        <f>CORREL($H17:$M17,[1]DMB!$AB17:$AG17)</f>
        <v>#DIV/0!</v>
      </c>
      <c r="BB17" s="15" t="e">
        <f>BA17*SQRT((MIN(COUNT($H17:$M17),COUNT([1]DMB!$AB17:$AG17))-2)/(1-BA17^2))</f>
        <v>#DIV/0!</v>
      </c>
      <c r="BC17" s="15" t="e">
        <f>CORREL($G17:$M17,[1]DM1!$AB17:$AH17)</f>
        <v>#DIV/0!</v>
      </c>
      <c r="BD17" s="15" t="e">
        <f>BC17*SQRT((MIN(COUNT($G17:$M17),COUNT([1]DM1!$AB17:$AH17))-2)/(1-BC17^2))</f>
        <v>#DIV/0!</v>
      </c>
      <c r="BE17" s="15" t="e">
        <f>CORREL($H17:$M17,[1]DM1!$AB17:$AG17)</f>
        <v>#DIV/0!</v>
      </c>
      <c r="BF17" s="15" t="e">
        <f>BE17*SQRT((MIN(COUNT($H17:$M17),COUNT([1]DM1!$AB17:$AG17))-2)/(1-BE17^2))</f>
        <v>#DIV/0!</v>
      </c>
      <c r="BG17" s="15" t="e">
        <f>CORREL($G17:$M17,dBM!$G17:$G17)</f>
        <v>#VALUE!</v>
      </c>
      <c r="BH17" s="15" t="e">
        <f>BG17*SQRT((MIN(COUNT($G17:$M17),COUNT(dBM!$G17:$M17))-2)/(1-BG17^2))</f>
        <v>#VALUE!</v>
      </c>
      <c r="BI17" s="15" t="e">
        <f>CORREL($H17:$M17,dBM!#REF!)</f>
        <v>#REF!</v>
      </c>
      <c r="BJ17" s="15" t="e">
        <f>BI17*SQRT((MIN(COUNT($H17:$M17),COUNT(dBM!#REF!))-2)/(1-BI17^2))</f>
        <v>#REF!</v>
      </c>
      <c r="BK17" s="15" t="e">
        <f>CORREL($G17:$M17,'[1]D BM wo FCD'!$V17:$AB17)</f>
        <v>#DIV/0!</v>
      </c>
      <c r="BL17" s="15" t="e">
        <f>BK17*SQRT((MIN(COUNT($G17:$M17),COUNT('[1]D BM wo FCD'!$V17:$AB17))-2)/(1-BK17^2))</f>
        <v>#DIV/0!</v>
      </c>
      <c r="BM17" s="15" t="e">
        <f>CORREL($H17:$M17,'[1]D BM wo FCD'!$V17:$AA17)</f>
        <v>#DIV/0!</v>
      </c>
      <c r="BN17" s="15" t="e">
        <f>BM17*SQRT((MIN(COUNT($H17:$M17),COUNT('[1]D BM wo FCD'!$V17:$AA17))-2)/(1-BM17^2))</f>
        <v>#DIV/0!</v>
      </c>
      <c r="BO17" s="15"/>
      <c r="BP17" s="16">
        <f t="shared" si="6"/>
        <v>0</v>
      </c>
      <c r="BQ17" s="28" t="e">
        <f t="shared" si="7"/>
        <v>#DIV/0!</v>
      </c>
      <c r="BR17" s="16" t="e">
        <f t="shared" si="8"/>
        <v>#DIV/0!</v>
      </c>
      <c r="BS17" s="16"/>
      <c r="BU17" s="16">
        <f t="shared" si="0"/>
        <v>0</v>
      </c>
      <c r="BV17" s="16" t="e">
        <f t="shared" si="1"/>
        <v>#DIV/0!</v>
      </c>
      <c r="BW17" s="16"/>
      <c r="BX17" s="16">
        <f t="shared" si="2"/>
        <v>0</v>
      </c>
      <c r="BY17" s="16" t="e">
        <f t="shared" si="3"/>
        <v>#DIV/0!</v>
      </c>
      <c r="BZ17" s="16"/>
      <c r="CA17" s="16">
        <f t="shared" si="4"/>
        <v>0</v>
      </c>
      <c r="CB17" s="16" t="e">
        <f t="shared" si="5"/>
        <v>#DIV/0!</v>
      </c>
    </row>
    <row r="18" spans="1:80" x14ac:dyDescent="0.4">
      <c r="A18" s="15"/>
      <c r="B18" s="15"/>
      <c r="C18" s="49" t="s">
        <v>23</v>
      </c>
      <c r="D18" s="15"/>
      <c r="E18" s="15"/>
      <c r="F18" s="15" t="s">
        <v>246</v>
      </c>
      <c r="G18" s="29">
        <f>(PCPI!H18-PCPI!G18)/PCPI!G18</f>
        <v>5.4190831731184907</v>
      </c>
      <c r="H18" s="29">
        <f>(PCPI!I18-PCPI!H18)/PCPI!H18</f>
        <v>1.7551253924954939</v>
      </c>
      <c r="I18" s="29">
        <f>(PCPI!J18-PCPI!I18)/PCPI!I18</f>
        <v>0.29148806923664816</v>
      </c>
      <c r="J18" s="29">
        <f>(PCPI!K18-PCPI!J18)/PCPI!J18</f>
        <v>2.848949759140889</v>
      </c>
      <c r="K18" s="29">
        <f>(PCPI!L18-PCPI!K18)/PCPI!K18</f>
        <v>5.5001040104079069</v>
      </c>
      <c r="L18" s="29">
        <f>(PCPI!M18-PCPI!L18)/PCPI!L18</f>
        <v>3.5727957698146819</v>
      </c>
      <c r="M18" s="15" t="s">
        <v>163</v>
      </c>
      <c r="N18" s="15"/>
      <c r="O18" s="15" t="e">
        <f>CORREL($G18:$M18,[1]DMB!$G18:$AH18)</f>
        <v>#N/A</v>
      </c>
      <c r="P18" s="15" t="e">
        <f>O18*SQRT((MIN(COUNT($G18:$M18),COUNT([1]DMB!$G18:$AH18))-2)/(1-O18^2))</f>
        <v>#N/A</v>
      </c>
      <c r="Q18" s="15" t="e">
        <f>CORREL($G18:$M18,[1]DMB!$G18:$AG18)</f>
        <v>#N/A</v>
      </c>
      <c r="R18" s="15" t="e">
        <f>Q18*SQRT((MIN(COUNT($G18:$M18),COUNT([1]DMB!$G18:$AG18))-2)/(1-Q18^2))</f>
        <v>#N/A</v>
      </c>
      <c r="S18" s="15" t="e">
        <f>CORREL($G18:$M18,[1]DM1!$G18:$AH18)</f>
        <v>#N/A</v>
      </c>
      <c r="T18" s="15" t="e">
        <f>S18*SQRT((MIN(COUNT($G18:$M18),COUNT([1]DM1!$G18:$AH18))-2)/(1-S18^2))</f>
        <v>#N/A</v>
      </c>
      <c r="U18" s="15" t="e">
        <f>CORREL($G18:$M18,[1]DM1!$G18:$AG18)</f>
        <v>#N/A</v>
      </c>
      <c r="V18" s="15" t="e">
        <f>U18*SQRT((MIN(COUNT($G18:$M18),COUNT([1]DM1!$G18:$AG18))-2)/(1-U18^2))</f>
        <v>#N/A</v>
      </c>
      <c r="W18" s="15" t="e">
        <f>CORREL($G18:$M18,dBM!$G18:$G18)</f>
        <v>#N/A</v>
      </c>
      <c r="X18" s="15" t="e">
        <f>W18*SQRT((MIN(COUNT($G18:$M18),COUNT(dBM!$G18:$M18))-2)/(1-W18^2))</f>
        <v>#N/A</v>
      </c>
      <c r="Y18" s="15" t="e">
        <f>CORREL($G18:$M18,dBM!#REF!)</f>
        <v>#REF!</v>
      </c>
      <c r="Z18" s="15" t="e">
        <f>Y18*SQRT((MIN(COUNT($G18:$M18),COUNT(dBM!#REF!))-2)/(1-Y18^2))</f>
        <v>#REF!</v>
      </c>
      <c r="AA18" s="15" t="e">
        <f>CORREL($G18:$M18,'[1]D BM wo FCD'!$G18:$AB18)</f>
        <v>#N/A</v>
      </c>
      <c r="AB18" s="15" t="e">
        <f>AA18*SQRT((MIN(COUNT($G18:$M18),COUNT('[1]D BM wo FCD'!$G18:$AB18))-2)/(1-AA18^2))</f>
        <v>#N/A</v>
      </c>
      <c r="AC18" s="15" t="e">
        <f>CORREL($G18:$M18,'[1]D BM wo FCD'!$G18:$AA18)</f>
        <v>#N/A</v>
      </c>
      <c r="AD18" s="15" t="e">
        <f>AC18*SQRT((MIN(COUNT($G18:$M18),COUNT('[1]D BM wo FCD'!$G18:$AA18))-2)/(1-AC18^2))</f>
        <v>#N/A</v>
      </c>
      <c r="AE18" s="13"/>
      <c r="AF18" s="17"/>
      <c r="AG18" s="15" t="e">
        <f>CORREL($G18:$M18,[1]DMB!$V18:$AH18)</f>
        <v>#N/A</v>
      </c>
      <c r="AH18" s="15" t="e">
        <f>AG18*SQRT((MIN(COUNT($G18:$M18),COUNT([1]DMB!$V18:$AH18))-2)/(1-AG18^2))</f>
        <v>#N/A</v>
      </c>
      <c r="AI18" s="15" t="e">
        <f>CORREL($G18:$M18,[1]DMB!$V18:$AG18)</f>
        <v>#N/A</v>
      </c>
      <c r="AJ18" s="15" t="e">
        <f>AI18*SQRT((MIN(COUNT($G18:$M18),COUNT([1]DMB!$V18:$AG18))-2)/(1-AI18^2))</f>
        <v>#N/A</v>
      </c>
      <c r="AK18" s="15" t="e">
        <f>CORREL($G18:$M18,[1]DM1!$V18:$AH18)</f>
        <v>#N/A</v>
      </c>
      <c r="AL18" s="15" t="e">
        <f>AK18*SQRT((MIN(COUNT($G18:$M18),COUNT([1]DM1!$V18:$AH18))-2)/(1-AK18^2))</f>
        <v>#N/A</v>
      </c>
      <c r="AM18" s="15" t="e">
        <f>CORREL($G18:$M18,[1]DM1!$V18:$AG18)</f>
        <v>#N/A</v>
      </c>
      <c r="AN18" s="15" t="e">
        <f>AM18*SQRT((MIN(COUNT($G18:$M18),COUNT([1]DM1!$V18:$AG18))-2)/(1-AM18^2))</f>
        <v>#N/A</v>
      </c>
      <c r="AO18" s="15" t="e">
        <f>CORREL($G18:$M18,dBM!$G18:$G18)</f>
        <v>#N/A</v>
      </c>
      <c r="AP18" s="15" t="e">
        <f>AO18*SQRT((MIN(COUNT($G18:$M18),COUNT(dBM!$G18:$M18))-2)/(1-AO18^2))</f>
        <v>#N/A</v>
      </c>
      <c r="AQ18" s="15" t="e">
        <f>CORREL($G18:$M18,dBM!#REF!)</f>
        <v>#REF!</v>
      </c>
      <c r="AR18" s="15" t="e">
        <f>AQ18*SQRT((MIN(COUNT($G18:$M18),COUNT(dBM!#REF!))-2)/(1-AQ18^2))</f>
        <v>#REF!</v>
      </c>
      <c r="AS18" s="15" t="e">
        <f>CORREL($G18:$M18,'[1]D BM wo FCD'!$P18:$AB18)</f>
        <v>#N/A</v>
      </c>
      <c r="AT18" s="15" t="e">
        <f>AS18*SQRT((MIN(COUNT($G18:$M18),COUNT('[1]D BM wo FCD'!$P18:$AB18))-2)/(1-AS18^2))</f>
        <v>#N/A</v>
      </c>
      <c r="AU18" s="15" t="e">
        <f>CORREL($G18:$M18,'[1]D BM wo FCD'!$P18:$AA18)</f>
        <v>#N/A</v>
      </c>
      <c r="AV18" s="15" t="e">
        <f>AU18*SQRT((MIN(COUNT($G18:$M18),COUNT('[1]D BM wo FCD'!$P18:$AA18))-2)/(1-AU18^2))</f>
        <v>#N/A</v>
      </c>
      <c r="AW18" s="15"/>
      <c r="AX18" s="15"/>
      <c r="AY18" s="15">
        <f>CORREL($G18:$M18,[1]DMB!$AB18:$AH18)</f>
        <v>0.81401219430390248</v>
      </c>
      <c r="AZ18" s="15">
        <f>AY18*SQRT((MIN(COUNT($G18:$M18),COUNT([1]DMB!$AB18:$AH18))-2)/(1-AY18^2))</f>
        <v>2.4273321147417151</v>
      </c>
      <c r="BA18" s="15">
        <f>CORREL($H18:$M18,[1]DMB!$AB18:$AG18)</f>
        <v>0.55080024344343426</v>
      </c>
      <c r="BB18" s="15">
        <f>BA18*SQRT((MIN(COUNT($H18:$M18),COUNT([1]DMB!$AB18:$AG18))-2)/(1-BA18^2))</f>
        <v>0.93327887376231833</v>
      </c>
      <c r="BC18" s="15">
        <f>CORREL($G18:$M18,[1]DM1!$AB18:$AH18)</f>
        <v>0.39467292287985273</v>
      </c>
      <c r="BD18" s="15">
        <f>BC18*SQRT((MIN(COUNT($G18:$M18),COUNT([1]DM1!$AB18:$AH18))-2)/(1-BC18^2))</f>
        <v>0.74398935934522237</v>
      </c>
      <c r="BE18" s="15">
        <f>CORREL($H18:$M18,[1]DM1!$AB18:$AG18)</f>
        <v>8.6427783488974268E-3</v>
      </c>
      <c r="BF18" s="15">
        <f>BE18*SQRT((MIN(COUNT($H18:$M18),COUNT([1]DM1!$AB18:$AG18))-2)/(1-BE18^2))</f>
        <v>1.2223190887740194E-2</v>
      </c>
      <c r="BG18" s="15" t="e">
        <f>CORREL($G18:$M18,dBM!$G18:$G18)</f>
        <v>#N/A</v>
      </c>
      <c r="BH18" s="15" t="e">
        <f>BG18*SQRT((MIN(COUNT($G18:$M18),COUNT(dBM!$G18:$M18))-2)/(1-BG18^2))</f>
        <v>#N/A</v>
      </c>
      <c r="BI18" s="15" t="e">
        <f>CORREL($H18:$M18,dBM!#REF!)</f>
        <v>#REF!</v>
      </c>
      <c r="BJ18" s="15" t="e">
        <f>BI18*SQRT((MIN(COUNT($H18:$M18),COUNT(dBM!#REF!))-2)/(1-BI18^2))</f>
        <v>#REF!</v>
      </c>
      <c r="BK18" s="15">
        <f>CORREL($G18:$M18,'[1]D BM wo FCD'!$V18:$AB18)</f>
        <v>-1</v>
      </c>
      <c r="BL18" s="15" t="e">
        <f>BK18*SQRT((MIN(COUNT($G18:$M18),COUNT('[1]D BM wo FCD'!$V18:$AB18))-2)/(1-BK18^2))</f>
        <v>#DIV/0!</v>
      </c>
      <c r="BM18" s="15">
        <f>CORREL($H18:$M18,'[1]D BM wo FCD'!$V18:$AA18)</f>
        <v>1.0000000000000002</v>
      </c>
      <c r="BN18" s="15">
        <f>BM18*SQRT((MIN(COUNT($H18:$M18),COUNT('[1]D BM wo FCD'!$V18:$AA18))-2)/(1-BM18^2))</f>
        <v>0</v>
      </c>
      <c r="BO18" s="15"/>
      <c r="BP18" s="16">
        <f t="shared" si="6"/>
        <v>6</v>
      </c>
      <c r="BQ18" s="28">
        <f t="shared" si="7"/>
        <v>3.2312576957023516</v>
      </c>
      <c r="BR18" s="16">
        <f t="shared" si="8"/>
        <v>2.0502811303365918</v>
      </c>
      <c r="BS18" s="16"/>
      <c r="BU18" s="16">
        <f t="shared" si="0"/>
        <v>5</v>
      </c>
      <c r="BV18" s="16">
        <f t="shared" si="1"/>
        <v>0.83333333333333337</v>
      </c>
      <c r="BW18" s="16"/>
      <c r="BX18" s="16">
        <f t="shared" si="2"/>
        <v>5</v>
      </c>
      <c r="BY18" s="16">
        <f t="shared" si="3"/>
        <v>0.83333333333333337</v>
      </c>
      <c r="BZ18" s="16"/>
      <c r="CA18" s="16">
        <f t="shared" si="4"/>
        <v>5</v>
      </c>
      <c r="CB18" s="16">
        <f t="shared" si="5"/>
        <v>0.83333333333333337</v>
      </c>
    </row>
    <row r="19" spans="1:80" x14ac:dyDescent="0.4">
      <c r="A19" s="15"/>
      <c r="B19" s="15"/>
      <c r="C19" s="49" t="s">
        <v>24</v>
      </c>
      <c r="D19" s="15"/>
      <c r="E19" s="15"/>
      <c r="F19" s="15" t="s">
        <v>246</v>
      </c>
      <c r="G19" s="29">
        <f>(PCPI!H19-PCPI!G19)/PCPI!G19</f>
        <v>0.17522494570275995</v>
      </c>
      <c r="H19" s="29">
        <f>(PCPI!I19-PCPI!H19)/PCPI!H19</f>
        <v>0.13231469869975782</v>
      </c>
      <c r="I19" s="29">
        <f>(PCPI!J19-PCPI!I19)/PCPI!I19</f>
        <v>0.11666093484964023</v>
      </c>
      <c r="J19" s="29">
        <f>(PCPI!K19-PCPI!J19)/PCPI!J19</f>
        <v>0.10045883771552125</v>
      </c>
      <c r="K19" s="29">
        <f>(PCPI!L19-PCPI!K19)/PCPI!K19</f>
        <v>0.10992524286581438</v>
      </c>
      <c r="L19" s="29">
        <f>(PCPI!M19-PCPI!L19)/PCPI!L19</f>
        <v>0.11226975511774231</v>
      </c>
      <c r="M19" s="15" t="s">
        <v>163</v>
      </c>
      <c r="N19" s="15"/>
      <c r="O19" s="15" t="e">
        <f>CORREL($G19:$M19,[1]DMB!$G19:$AH19)</f>
        <v>#N/A</v>
      </c>
      <c r="P19" s="15" t="e">
        <f>O19*SQRT((MIN(COUNT($G19:$M19),COUNT([1]DMB!$G19:$AH19))-2)/(1-O19^2))</f>
        <v>#N/A</v>
      </c>
      <c r="Q19" s="15" t="e">
        <f>CORREL($G19:$M19,[1]DMB!$G19:$AG19)</f>
        <v>#N/A</v>
      </c>
      <c r="R19" s="15" t="e">
        <f>Q19*SQRT((MIN(COUNT($G19:$M19),COUNT([1]DMB!$G19:$AG19))-2)/(1-Q19^2))</f>
        <v>#N/A</v>
      </c>
      <c r="S19" s="15" t="e">
        <f>CORREL($G19:$M19,[1]DM1!$G19:$AH19)</f>
        <v>#N/A</v>
      </c>
      <c r="T19" s="15" t="e">
        <f>S19*SQRT((MIN(COUNT($G19:$M19),COUNT([1]DM1!$G19:$AH19))-2)/(1-S19^2))</f>
        <v>#N/A</v>
      </c>
      <c r="U19" s="15" t="e">
        <f>CORREL($G19:$M19,[1]DM1!$G19:$AG19)</f>
        <v>#N/A</v>
      </c>
      <c r="V19" s="15" t="e">
        <f>U19*SQRT((MIN(COUNT($G19:$M19),COUNT([1]DM1!$G19:$AG19))-2)/(1-U19^2))</f>
        <v>#N/A</v>
      </c>
      <c r="W19" s="15" t="s">
        <v>163</v>
      </c>
      <c r="X19" s="15" t="s">
        <v>163</v>
      </c>
      <c r="Y19" s="15" t="s">
        <v>163</v>
      </c>
      <c r="Z19" s="15" t="s">
        <v>163</v>
      </c>
      <c r="AA19" s="15" t="s">
        <v>163</v>
      </c>
      <c r="AB19" s="15" t="s">
        <v>163</v>
      </c>
      <c r="AC19" s="15" t="s">
        <v>163</v>
      </c>
      <c r="AD19" s="15" t="s">
        <v>163</v>
      </c>
      <c r="AE19" s="13"/>
      <c r="AF19" s="17"/>
      <c r="AG19" s="15" t="e">
        <f>CORREL($G19:$M19,[1]DMB!$V19:$AH19)</f>
        <v>#N/A</v>
      </c>
      <c r="AH19" s="15" t="e">
        <f>AG19*SQRT((MIN(COUNT($G19:$M19),COUNT([1]DMB!$V19:$AH19))-2)/(1-AG19^2))</f>
        <v>#N/A</v>
      </c>
      <c r="AI19" s="15" t="e">
        <f>CORREL($G19:$M19,[1]DMB!$V19:$AG19)</f>
        <v>#N/A</v>
      </c>
      <c r="AJ19" s="15" t="e">
        <f>AI19*SQRT((MIN(COUNT($G19:$M19),COUNT([1]DMB!$V19:$AG19))-2)/(1-AI19^2))</f>
        <v>#N/A</v>
      </c>
      <c r="AK19" s="15" t="e">
        <f>CORREL($G19:$M19,[1]DM1!$V19:$AH19)</f>
        <v>#N/A</v>
      </c>
      <c r="AL19" s="15" t="e">
        <f>AK19*SQRT((MIN(COUNT($G19:$M19),COUNT([1]DM1!$V19:$AH19))-2)/(1-AK19^2))</f>
        <v>#N/A</v>
      </c>
      <c r="AM19" s="15" t="e">
        <f>CORREL($G19:$M19,[1]DM1!$V19:$AG19)</f>
        <v>#N/A</v>
      </c>
      <c r="AN19" s="15" t="e">
        <f>AM19*SQRT((MIN(COUNT($G19:$M19),COUNT([1]DM1!$V19:$AG19))-2)/(1-AM19^2))</f>
        <v>#N/A</v>
      </c>
      <c r="AO19" s="15" t="s">
        <v>163</v>
      </c>
      <c r="AP19" s="15" t="s">
        <v>163</v>
      </c>
      <c r="AQ19" s="15" t="s">
        <v>163</v>
      </c>
      <c r="AR19" s="15" t="s">
        <v>163</v>
      </c>
      <c r="AS19" s="15" t="s">
        <v>163</v>
      </c>
      <c r="AT19" s="15" t="s">
        <v>163</v>
      </c>
      <c r="AU19" s="15" t="s">
        <v>163</v>
      </c>
      <c r="AV19" s="15" t="s">
        <v>163</v>
      </c>
      <c r="AW19" s="15"/>
      <c r="AX19" s="15"/>
      <c r="AY19" s="15">
        <f>CORREL($G19:$M19,[1]DMB!$AB19:$AH19)</f>
        <v>-0.61528432494579866</v>
      </c>
      <c r="AZ19" s="15">
        <f>AY19*SQRT((MIN(COUNT($G19:$M19),COUNT([1]DMB!$AB19:$AH19))-2)/(1-AY19^2))</f>
        <v>-1.3518921562579855</v>
      </c>
      <c r="BA19" s="15">
        <f>CORREL($H19:$M19,[1]DMB!$AB19:$AG19)</f>
        <v>-0.16925862316400625</v>
      </c>
      <c r="BB19" s="15">
        <f>BA19*SQRT((MIN(COUNT($H19:$M19),COUNT([1]DMB!$AB19:$AG19))-2)/(1-BA19^2))</f>
        <v>-0.24287207870743274</v>
      </c>
      <c r="BC19" s="15">
        <f>CORREL($G19:$M19,[1]DM1!$AB19:$AH19)</f>
        <v>-0.77455968175399581</v>
      </c>
      <c r="BD19" s="15">
        <f>BC19*SQRT((MIN(COUNT($G19:$M19),COUNT([1]DM1!$AB19:$AH19))-2)/(1-BC19^2))</f>
        <v>-2.1210671347478418</v>
      </c>
      <c r="BE19" s="15">
        <f>CORREL($H19:$M19,[1]DM1!$AB19:$AG19)</f>
        <v>0.56419870281169449</v>
      </c>
      <c r="BF19" s="15">
        <f>BE19*SQRT((MIN(COUNT($H19:$M19),COUNT([1]DM1!$AB19:$AG19))-2)/(1-BE19^2))</f>
        <v>0.9663998661646046</v>
      </c>
      <c r="BG19" s="15" t="s">
        <v>163</v>
      </c>
      <c r="BH19" s="15" t="s">
        <v>163</v>
      </c>
      <c r="BI19" s="15" t="s">
        <v>163</v>
      </c>
      <c r="BJ19" s="15" t="s">
        <v>163</v>
      </c>
      <c r="BK19" s="15" t="s">
        <v>163</v>
      </c>
      <c r="BL19" s="15" t="s">
        <v>163</v>
      </c>
      <c r="BM19" s="15" t="s">
        <v>163</v>
      </c>
      <c r="BN19" s="15" t="s">
        <v>163</v>
      </c>
      <c r="BO19" s="15"/>
      <c r="BP19" s="16">
        <f t="shared" si="6"/>
        <v>6</v>
      </c>
      <c r="BQ19" s="28">
        <f t="shared" si="7"/>
        <v>0.12447573582520599</v>
      </c>
      <c r="BR19" s="16">
        <f t="shared" si="8"/>
        <v>2.6964854761839834E-2</v>
      </c>
      <c r="BS19" s="16"/>
      <c r="BU19" s="16">
        <f t="shared" si="0"/>
        <v>0</v>
      </c>
      <c r="BV19" s="16">
        <f t="shared" si="1"/>
        <v>0</v>
      </c>
      <c r="BW19" s="16"/>
      <c r="BX19" s="16">
        <f t="shared" si="2"/>
        <v>0</v>
      </c>
      <c r="BY19" s="16">
        <f t="shared" si="3"/>
        <v>0</v>
      </c>
      <c r="BZ19" s="16"/>
      <c r="CA19" s="16">
        <f t="shared" si="4"/>
        <v>0</v>
      </c>
      <c r="CB19" s="16">
        <f t="shared" si="5"/>
        <v>0</v>
      </c>
    </row>
    <row r="20" spans="1:80" x14ac:dyDescent="0.4">
      <c r="A20" s="15"/>
      <c r="B20" s="15"/>
      <c r="C20" s="49" t="s">
        <v>370</v>
      </c>
      <c r="D20" s="15"/>
      <c r="E20" s="15"/>
      <c r="F20" s="15" t="s">
        <v>246</v>
      </c>
      <c r="G20" s="29">
        <f>(PCPI!H20-PCPI!G20)/PCPI!G20</f>
        <v>2.4808066918759978E-2</v>
      </c>
      <c r="H20" s="29">
        <f>(PCPI!I20-PCPI!H20)/PCPI!H20</f>
        <v>4.0208333333334796E-2</v>
      </c>
      <c r="I20" s="29">
        <f>(PCPI!J20-PCPI!I20)/PCPI!I20</f>
        <v>4.6905667935108072E-2</v>
      </c>
      <c r="J20" s="29">
        <f>(PCPI!K20-PCPI!J20)/PCPI!J20</f>
        <v>7.8818487909372605E-3</v>
      </c>
      <c r="K20" s="29">
        <f>(PCPI!L20-PCPI!K20)/PCPI!K20</f>
        <v>2.4599498899099584E-2</v>
      </c>
      <c r="L20" s="29">
        <f>(PCPI!M20-PCPI!L20)/PCPI!L20</f>
        <v>4.2830678028893593E-2</v>
      </c>
      <c r="M20" s="15" t="s">
        <v>163</v>
      </c>
      <c r="N20" s="15"/>
      <c r="O20" s="15" t="e">
        <f>CORREL($G20:$M20,[1]DMB!$G20:$AH20)</f>
        <v>#N/A</v>
      </c>
      <c r="P20" s="15" t="e">
        <f>O20*SQRT((MIN(COUNT($G20:$M20),COUNT([1]DMB!$G20:$AH20))-2)/(1-O20^2))</f>
        <v>#N/A</v>
      </c>
      <c r="Q20" s="15" t="e">
        <f>CORREL($G20:$M20,[1]DMB!$G20:$AG20)</f>
        <v>#N/A</v>
      </c>
      <c r="R20" s="15" t="e">
        <f>Q20*SQRT((MIN(COUNT($G20:$M20),COUNT([1]DMB!$G20:$AG20))-2)/(1-Q20^2))</f>
        <v>#N/A</v>
      </c>
      <c r="S20" s="15" t="e">
        <f>CORREL($G20:$M20,[1]DM1!$G20:$AH20)</f>
        <v>#N/A</v>
      </c>
      <c r="T20" s="15" t="e">
        <f>S20*SQRT((MIN(COUNT($G20:$M20),COUNT([1]DM1!$G20:$AH20))-2)/(1-S20^2))</f>
        <v>#N/A</v>
      </c>
      <c r="U20" s="15" t="e">
        <f>CORREL($G20:$M20,[1]DM1!$G20:$AG20)</f>
        <v>#N/A</v>
      </c>
      <c r="V20" s="15" t="e">
        <f>U20*SQRT((MIN(COUNT($G20:$M20),COUNT([1]DM1!$G20:$AG20))-2)/(1-U20^2))</f>
        <v>#N/A</v>
      </c>
      <c r="W20" s="15" t="e">
        <f>CORREL($G20:$M20,dBM!$G20:$G20)</f>
        <v>#VALUE!</v>
      </c>
      <c r="X20" s="15" t="e">
        <f>W20*SQRT((MIN(COUNT($G20:$M20),COUNT(dBM!$G20:$M20))-2)/(1-W20^2))</f>
        <v>#VALUE!</v>
      </c>
      <c r="Y20" s="15" t="e">
        <f>CORREL($G20:$M20,dBM!#REF!)</f>
        <v>#REF!</v>
      </c>
      <c r="Z20" s="15" t="e">
        <f>Y20*SQRT((MIN(COUNT($G20:$M20),COUNT(dBM!#REF!))-2)/(1-Y20^2))</f>
        <v>#REF!</v>
      </c>
      <c r="AA20" s="15" t="e">
        <f>CORREL($G20:$M20,'[1]D BM wo FCD'!$G20:$AB20)</f>
        <v>#N/A</v>
      </c>
      <c r="AB20" s="15" t="e">
        <f>AA20*SQRT((MIN(COUNT($G20:$M20),COUNT('[1]D BM wo FCD'!$G20:$AB20))-2)/(1-AA20^2))</f>
        <v>#N/A</v>
      </c>
      <c r="AC20" s="15" t="e">
        <f>CORREL($G20:$M20,'[1]D BM wo FCD'!$G20:$AA20)</f>
        <v>#N/A</v>
      </c>
      <c r="AD20" s="15" t="e">
        <f>AC20*SQRT((MIN(COUNT($G20:$M20),COUNT('[1]D BM wo FCD'!$G20:$AA20))-2)/(1-AC20^2))</f>
        <v>#N/A</v>
      </c>
      <c r="AE20" s="13"/>
      <c r="AF20" s="17"/>
      <c r="AG20" s="15" t="e">
        <f>CORREL($G20:$M20,[1]DMB!$V20:$AH20)</f>
        <v>#N/A</v>
      </c>
      <c r="AH20" s="15" t="e">
        <f>AG20*SQRT((MIN(COUNT($G20:$M20),COUNT([1]DMB!$V20:$AH20))-2)/(1-AG20^2))</f>
        <v>#N/A</v>
      </c>
      <c r="AI20" s="15" t="e">
        <f>CORREL($G20:$M20,[1]DMB!$V20:$AG20)</f>
        <v>#N/A</v>
      </c>
      <c r="AJ20" s="15" t="e">
        <f>AI20*SQRT((MIN(COUNT($G20:$M20),COUNT([1]DMB!$V20:$AG20))-2)/(1-AI20^2))</f>
        <v>#N/A</v>
      </c>
      <c r="AK20" s="15" t="e">
        <f>CORREL($G20:$M20,[1]DM1!$V20:$AH20)</f>
        <v>#N/A</v>
      </c>
      <c r="AL20" s="15" t="e">
        <f>AK20*SQRT((MIN(COUNT($G20:$M20),COUNT([1]DM1!$V20:$AH20))-2)/(1-AK20^2))</f>
        <v>#N/A</v>
      </c>
      <c r="AM20" s="15" t="e">
        <f>CORREL($G20:$M20,[1]DM1!$V20:$AG20)</f>
        <v>#N/A</v>
      </c>
      <c r="AN20" s="15" t="e">
        <f>AM20*SQRT((MIN(COUNT($G20:$M20),COUNT([1]DM1!$V20:$AG20))-2)/(1-AM20^2))</f>
        <v>#N/A</v>
      </c>
      <c r="AO20" s="15" t="e">
        <f>CORREL($G20:$M20,dBM!$G20:$G20)</f>
        <v>#VALUE!</v>
      </c>
      <c r="AP20" s="15" t="e">
        <f>AO20*SQRT((MIN(COUNT($G20:$M20),COUNT(dBM!$G20:$M20))-2)/(1-AO20^2))</f>
        <v>#VALUE!</v>
      </c>
      <c r="AQ20" s="15" t="e">
        <f>CORREL($G20:$M20,dBM!#REF!)</f>
        <v>#REF!</v>
      </c>
      <c r="AR20" s="15" t="e">
        <f>AQ20*SQRT((MIN(COUNT($G20:$M20),COUNT(dBM!#REF!))-2)/(1-AQ20^2))</f>
        <v>#REF!</v>
      </c>
      <c r="AS20" s="15" t="e">
        <f>CORREL($G20:$M20,'[1]D BM wo FCD'!$P20:$AB20)</f>
        <v>#N/A</v>
      </c>
      <c r="AT20" s="15" t="e">
        <f>AS20*SQRT((MIN(COUNT($G20:$M20),COUNT('[1]D BM wo FCD'!$P20:$AB20))-2)/(1-AS20^2))</f>
        <v>#N/A</v>
      </c>
      <c r="AU20" s="15" t="e">
        <f>CORREL($G20:$M20,'[1]D BM wo FCD'!$P20:$AA20)</f>
        <v>#N/A</v>
      </c>
      <c r="AV20" s="15" t="e">
        <f>AU20*SQRT((MIN(COUNT($G20:$M20),COUNT('[1]D BM wo FCD'!$P20:$AA20))-2)/(1-AU20^2))</f>
        <v>#N/A</v>
      </c>
      <c r="AW20" s="15"/>
      <c r="AX20" s="15"/>
      <c r="AY20" s="15">
        <f>CORREL($G20:$M20,[1]DMB!$AB20:$AH20)</f>
        <v>-3.6567406915342493E-2</v>
      </c>
      <c r="AZ20" s="15">
        <f>AY20*SQRT((MIN(COUNT($G20:$M20),COUNT([1]DMB!$AB20:$AH20))-2)/(1-AY20^2))</f>
        <v>-6.3378995265273352E-2</v>
      </c>
      <c r="BA20" s="15">
        <f>CORREL($H20:$M20,[1]DMB!$AB20:$AG20)</f>
        <v>0.72480126363051456</v>
      </c>
      <c r="BB20" s="15">
        <f>BA20*SQRT((MIN(COUNT($H20:$M20),COUNT([1]DMB!$AB20:$AG20))-2)/(1-BA20^2))</f>
        <v>1.4877884782213444</v>
      </c>
      <c r="BC20" s="15">
        <f>CORREL($G20:$M20,[1]DM1!$AB20:$AH20)</f>
        <v>-0.13579153415980247</v>
      </c>
      <c r="BD20" s="15">
        <f>BC20*SQRT((MIN(COUNT($G20:$M20),COUNT([1]DM1!$AB20:$AH20))-2)/(1-BC20^2))</f>
        <v>-0.23739673983809886</v>
      </c>
      <c r="BE20" s="15">
        <f>CORREL($H20:$M20,[1]DM1!$AB20:$AG20)</f>
        <v>0.57777367349438524</v>
      </c>
      <c r="BF20" s="15">
        <f>BE20*SQRT((MIN(COUNT($H20:$M20),COUNT([1]DM1!$AB20:$AG20))-2)/(1-BE20^2))</f>
        <v>1.0011006422104021</v>
      </c>
      <c r="BG20" s="15" t="e">
        <f>CORREL($G20:$M20,dBM!$G20:$G20)</f>
        <v>#VALUE!</v>
      </c>
      <c r="BH20" s="15" t="e">
        <f>BG20*SQRT((MIN(COUNT($G20:$M20),COUNT(dBM!$G20:$M20))-2)/(1-BG20^2))</f>
        <v>#VALUE!</v>
      </c>
      <c r="BI20" s="15" t="e">
        <f>CORREL($H20:$M20,dBM!#REF!)</f>
        <v>#REF!</v>
      </c>
      <c r="BJ20" s="15" t="e">
        <f>BI20*SQRT((MIN(COUNT($H20:$M20),COUNT(dBM!#REF!))-2)/(1-BI20^2))</f>
        <v>#REF!</v>
      </c>
      <c r="BK20" s="15">
        <f>CORREL($G20:$M20,'[1]D BM wo FCD'!$V20:$AB20)</f>
        <v>-0.99999999999999978</v>
      </c>
      <c r="BL20" s="15">
        <f>BK20*SQRT((MIN(COUNT($G20:$M20),COUNT('[1]D BM wo FCD'!$V20:$AB20))-2)/(1-BK20^2))</f>
        <v>0</v>
      </c>
      <c r="BM20" s="15">
        <f>CORREL($H20:$M20,'[1]D BM wo FCD'!$V20:$AA20)</f>
        <v>-1.0000000000000002</v>
      </c>
      <c r="BN20" s="15">
        <f>BM20*SQRT((MIN(COUNT($H20:$M20),COUNT('[1]D BM wo FCD'!$V20:$AA20))-2)/(1-BM20^2))</f>
        <v>0</v>
      </c>
      <c r="BO20" s="15"/>
      <c r="BP20" s="16">
        <f t="shared" si="6"/>
        <v>6</v>
      </c>
      <c r="BQ20" s="28">
        <f t="shared" si="7"/>
        <v>3.1205682317688884E-2</v>
      </c>
      <c r="BR20" s="16">
        <f t="shared" si="8"/>
        <v>1.4773287728318882E-2</v>
      </c>
      <c r="BS20" s="16"/>
      <c r="BU20" s="16">
        <f t="shared" si="0"/>
        <v>0</v>
      </c>
      <c r="BV20" s="16">
        <f t="shared" si="1"/>
        <v>0</v>
      </c>
      <c r="BW20" s="16"/>
      <c r="BX20" s="16">
        <f t="shared" si="2"/>
        <v>0</v>
      </c>
      <c r="BY20" s="16">
        <f t="shared" si="3"/>
        <v>0</v>
      </c>
      <c r="BZ20" s="16"/>
      <c r="CA20" s="16">
        <f t="shared" si="4"/>
        <v>0</v>
      </c>
      <c r="CB20" s="16">
        <f t="shared" si="5"/>
        <v>0</v>
      </c>
    </row>
    <row r="21" spans="1:80" x14ac:dyDescent="0.4">
      <c r="A21" s="15"/>
      <c r="B21" s="15"/>
      <c r="C21" s="49" t="s">
        <v>26</v>
      </c>
      <c r="D21" s="15"/>
      <c r="E21" s="15"/>
      <c r="F21" s="15" t="s">
        <v>246</v>
      </c>
      <c r="G21" s="29">
        <f>(PCPI!H21-PCPI!G21)/PCPI!G21</f>
        <v>4.2999999999999969E-2</v>
      </c>
      <c r="H21" s="29">
        <f>(PCPI!I21-PCPI!H21)/PCPI!H21</f>
        <v>4.1706615532118969E-2</v>
      </c>
      <c r="I21" s="29">
        <f>(PCPI!J21-PCPI!I21)/PCPI!I21</f>
        <v>6.396686608375507E-2</v>
      </c>
      <c r="J21" s="29">
        <f>(PCPI!K21-PCPI!J21)/PCPI!J21</f>
        <v>3.4602076124567477E-2</v>
      </c>
      <c r="K21" s="29">
        <f>(PCPI!L21-PCPI!K21)/PCPI!K21</f>
        <v>5.2675585284281033E-2</v>
      </c>
      <c r="L21" s="29">
        <f>(PCPI!M21-PCPI!L21)/PCPI!L21</f>
        <v>4.7656870532168383E-2</v>
      </c>
      <c r="M21" s="15" t="s">
        <v>163</v>
      </c>
      <c r="N21" s="15"/>
      <c r="O21" s="15" t="e">
        <f>CORREL($G21:$M21,[1]DMB!$G21:$AH21)</f>
        <v>#N/A</v>
      </c>
      <c r="P21" s="15" t="e">
        <f>O21*SQRT((MIN(COUNT($G21:$M21),COUNT([1]DMB!$G21:$AH21))-2)/(1-O21^2))</f>
        <v>#N/A</v>
      </c>
      <c r="Q21" s="15" t="e">
        <f>CORREL($G21:$M21,[1]DMB!$G21:$AG21)</f>
        <v>#N/A</v>
      </c>
      <c r="R21" s="15" t="e">
        <f>Q21*SQRT((MIN(COUNT($G21:$M21),COUNT([1]DMB!$G21:$AG21))-2)/(1-Q21^2))</f>
        <v>#N/A</v>
      </c>
      <c r="S21" s="15" t="e">
        <f>CORREL($G21:$M21,[1]DM1!$G21:$AH21)</f>
        <v>#N/A</v>
      </c>
      <c r="T21" s="15" t="e">
        <f>S21*SQRT((MIN(COUNT($G21:$M21),COUNT([1]DM1!$G21:$AH21))-2)/(1-S21^2))</f>
        <v>#N/A</v>
      </c>
      <c r="U21" s="15" t="e">
        <f>CORREL($G21:$M21,[1]DM1!$G21:$AG21)</f>
        <v>#N/A</v>
      </c>
      <c r="V21" s="15" t="e">
        <f>U21*SQRT((MIN(COUNT($G21:$M21),COUNT([1]DM1!$G21:$AG21))-2)/(1-U21^2))</f>
        <v>#N/A</v>
      </c>
      <c r="W21" s="15" t="e">
        <f>CORREL($G21:$M21,dBM!$G21:$G21)</f>
        <v>#N/A</v>
      </c>
      <c r="X21" s="15" t="e">
        <f>W21*SQRT((MIN(COUNT($G21:$M21),COUNT(dBM!$G21:$M21))-2)/(1-W21^2))</f>
        <v>#N/A</v>
      </c>
      <c r="Y21" s="15" t="e">
        <f>CORREL($G21:$M21,dBM!#REF!)</f>
        <v>#REF!</v>
      </c>
      <c r="Z21" s="15" t="e">
        <f>Y21*SQRT((MIN(COUNT($G21:$M21),COUNT(dBM!#REF!))-2)/(1-Y21^2))</f>
        <v>#REF!</v>
      </c>
      <c r="AA21" s="15" t="e">
        <f>CORREL($G21:$M21,'[1]D BM wo FCD'!$G21:$AB21)</f>
        <v>#N/A</v>
      </c>
      <c r="AB21" s="15" t="e">
        <f>AA21*SQRT((MIN(COUNT($G21:$M21),COUNT('[1]D BM wo FCD'!$G21:$AB21))-2)/(1-AA21^2))</f>
        <v>#N/A</v>
      </c>
      <c r="AC21" s="15" t="e">
        <f>CORREL($G21:$M21,'[1]D BM wo FCD'!$G21:$AA21)</f>
        <v>#N/A</v>
      </c>
      <c r="AD21" s="15" t="e">
        <f>AC21*SQRT((MIN(COUNT($G21:$M21),COUNT('[1]D BM wo FCD'!$G21:$AA21))-2)/(1-AC21^2))</f>
        <v>#N/A</v>
      </c>
      <c r="AE21" s="13"/>
      <c r="AF21" s="17"/>
      <c r="AG21" s="15" t="e">
        <f>CORREL($G21:$M21,[1]DMB!$V21:$AH21)</f>
        <v>#N/A</v>
      </c>
      <c r="AH21" s="15" t="e">
        <f>AG21*SQRT((MIN(COUNT($G21:$M21),COUNT([1]DMB!$V21:$AH21))-2)/(1-AG21^2))</f>
        <v>#N/A</v>
      </c>
      <c r="AI21" s="15" t="e">
        <f>CORREL($G21:$M21,[1]DMB!$V21:$AG21)</f>
        <v>#N/A</v>
      </c>
      <c r="AJ21" s="15" t="e">
        <f>AI21*SQRT((MIN(COUNT($G21:$M21),COUNT([1]DMB!$V21:$AG21))-2)/(1-AI21^2))</f>
        <v>#N/A</v>
      </c>
      <c r="AK21" s="15" t="e">
        <f>CORREL($G21:$M21,[1]DM1!$V21:$AH21)</f>
        <v>#N/A</v>
      </c>
      <c r="AL21" s="15" t="e">
        <f>AK21*SQRT((MIN(COUNT($G21:$M21),COUNT([1]DM1!$V21:$AH21))-2)/(1-AK21^2))</f>
        <v>#N/A</v>
      </c>
      <c r="AM21" s="15" t="e">
        <f>CORREL($G21:$M21,[1]DM1!$V21:$AG21)</f>
        <v>#N/A</v>
      </c>
      <c r="AN21" s="15" t="e">
        <f>AM21*SQRT((MIN(COUNT($G21:$M21),COUNT([1]DM1!$V21:$AG21))-2)/(1-AM21^2))</f>
        <v>#N/A</v>
      </c>
      <c r="AO21" s="15" t="e">
        <f>CORREL($G21:$M21,dBM!$G21:$G21)</f>
        <v>#N/A</v>
      </c>
      <c r="AP21" s="15" t="e">
        <f>AO21*SQRT((MIN(COUNT($G21:$M21),COUNT(dBM!$G21:$M21))-2)/(1-AO21^2))</f>
        <v>#N/A</v>
      </c>
      <c r="AQ21" s="15" t="e">
        <f>CORREL($G21:$M21,dBM!#REF!)</f>
        <v>#REF!</v>
      </c>
      <c r="AR21" s="15" t="e">
        <f>AQ21*SQRT((MIN(COUNT($G21:$M21),COUNT(dBM!#REF!))-2)/(1-AQ21^2))</f>
        <v>#REF!</v>
      </c>
      <c r="AS21" s="15" t="e">
        <f>CORREL($G21:$M21,'[1]D BM wo FCD'!$P21:$AB21)</f>
        <v>#N/A</v>
      </c>
      <c r="AT21" s="15" t="e">
        <f>AS21*SQRT((MIN(COUNT($G21:$M21),COUNT('[1]D BM wo FCD'!$P21:$AB21))-2)/(1-AS21^2))</f>
        <v>#N/A</v>
      </c>
      <c r="AU21" s="15" t="e">
        <f>CORREL($G21:$M21,'[1]D BM wo FCD'!$P21:$AA21)</f>
        <v>#N/A</v>
      </c>
      <c r="AV21" s="15" t="e">
        <f>AU21*SQRT((MIN(COUNT($G21:$M21),COUNT('[1]D BM wo FCD'!$P21:$AA21))-2)/(1-AU21^2))</f>
        <v>#N/A</v>
      </c>
      <c r="AW21" s="15"/>
      <c r="AX21" s="15"/>
      <c r="AY21" s="15">
        <f>CORREL($G21:$M21,[1]DMB!$AB21:$AH21)</f>
        <v>0.27507905827639634</v>
      </c>
      <c r="AZ21" s="15">
        <f>AY21*SQRT((MIN(COUNT($G21:$M21),COUNT([1]DMB!$AB21:$AH21))-2)/(1-AY21^2))</f>
        <v>0.49556916570235138</v>
      </c>
      <c r="BA21" s="15">
        <f>CORREL($H21:$M21,[1]DMB!$AB21:$AG21)</f>
        <v>0.12218851640153869</v>
      </c>
      <c r="BB21" s="15">
        <f>BA21*SQRT((MIN(COUNT($H21:$M21),COUNT([1]DMB!$AB21:$AG21))-2)/(1-BA21^2))</f>
        <v>0.17410524331349911</v>
      </c>
      <c r="BC21" s="15">
        <f>CORREL($G21:$M21,[1]DM1!$AB21:$AH21)</f>
        <v>0.24387994120044029</v>
      </c>
      <c r="BD21" s="15">
        <f>BC21*SQRT((MIN(COUNT($G21:$M21),COUNT([1]DM1!$AB21:$AH21))-2)/(1-BC21^2))</f>
        <v>0.43556411991523231</v>
      </c>
      <c r="BE21" s="15">
        <f>CORREL($H21:$M21,[1]DM1!$AB21:$AG21)</f>
        <v>0.16394245263777829</v>
      </c>
      <c r="BF21" s="15">
        <f>BE21*SQRT((MIN(COUNT($H21:$M21),COUNT([1]DM1!$AB21:$AG21))-2)/(1-BE21^2))</f>
        <v>0.23502961311088058</v>
      </c>
      <c r="BG21" s="15" t="e">
        <f>CORREL($G21:$M21,dBM!$G21:$G21)</f>
        <v>#N/A</v>
      </c>
      <c r="BH21" s="15" t="e">
        <f>BG21*SQRT((MIN(COUNT($G21:$M21),COUNT(dBM!$G21:$M21))-2)/(1-BG21^2))</f>
        <v>#N/A</v>
      </c>
      <c r="BI21" s="15" t="e">
        <f>CORREL($H21:$M21,dBM!#REF!)</f>
        <v>#REF!</v>
      </c>
      <c r="BJ21" s="15" t="e">
        <f>BI21*SQRT((MIN(COUNT($H21:$M21),COUNT(dBM!#REF!))-2)/(1-BI21^2))</f>
        <v>#REF!</v>
      </c>
      <c r="BK21" s="15">
        <f>CORREL($G21:$M21,'[1]D BM wo FCD'!$V21:$AB21)</f>
        <v>-1</v>
      </c>
      <c r="BL21" s="15" t="e">
        <f>BK21*SQRT((MIN(COUNT($G21:$M21),COUNT('[1]D BM wo FCD'!$V21:$AB21))-2)/(1-BK21^2))</f>
        <v>#DIV/0!</v>
      </c>
      <c r="BM21" s="15">
        <f>CORREL($H21:$M21,'[1]D BM wo FCD'!$V21:$AA21)</f>
        <v>1</v>
      </c>
      <c r="BN21" s="15" t="e">
        <f>BM21*SQRT((MIN(COUNT($H21:$M21),COUNT('[1]D BM wo FCD'!$V21:$AA21))-2)/(1-BM21^2))</f>
        <v>#DIV/0!</v>
      </c>
      <c r="BO21" s="15"/>
      <c r="BP21" s="16">
        <f t="shared" si="6"/>
        <v>6</v>
      </c>
      <c r="BQ21" s="28">
        <f t="shared" si="7"/>
        <v>4.7268002259481821E-2</v>
      </c>
      <c r="BR21" s="16">
        <f t="shared" si="8"/>
        <v>1.0176598412028989E-2</v>
      </c>
      <c r="BS21" s="16"/>
      <c r="BU21" s="16">
        <f t="shared" si="0"/>
        <v>0</v>
      </c>
      <c r="BV21" s="16">
        <f t="shared" si="1"/>
        <v>0</v>
      </c>
      <c r="BW21" s="16"/>
      <c r="BX21" s="16">
        <f t="shared" si="2"/>
        <v>0</v>
      </c>
      <c r="BY21" s="16">
        <f t="shared" si="3"/>
        <v>0</v>
      </c>
      <c r="BZ21" s="16"/>
      <c r="CA21" s="16">
        <f t="shared" si="4"/>
        <v>0</v>
      </c>
      <c r="CB21" s="16">
        <f t="shared" si="5"/>
        <v>0</v>
      </c>
    </row>
    <row r="22" spans="1:80" x14ac:dyDescent="0.4">
      <c r="A22" s="15"/>
      <c r="B22" s="15"/>
      <c r="C22" s="49" t="s">
        <v>34</v>
      </c>
      <c r="D22" s="15"/>
      <c r="E22" s="15"/>
      <c r="F22" s="15" t="s">
        <v>246</v>
      </c>
      <c r="G22" s="29">
        <f>(PCPI!H22-PCPI!G22)/PCPI!G22</f>
        <v>0.23050343349516994</v>
      </c>
      <c r="H22" s="29">
        <f>(PCPI!I22-PCPI!H22)/PCPI!H22</f>
        <v>0.10581878932214389</v>
      </c>
      <c r="I22" s="29">
        <f>(PCPI!J22-PCPI!I22)/PCPI!I22</f>
        <v>8.2083333333334285E-2</v>
      </c>
      <c r="J22" s="29">
        <f>(PCPI!K22-PCPI!J22)/PCPI!J22</f>
        <v>3.2961108971893346E-2</v>
      </c>
      <c r="K22" s="29">
        <f>(PCPI!L22-PCPI!K22)/PCPI!K22</f>
        <v>4.0259449787515111E-2</v>
      </c>
      <c r="L22" s="29">
        <f>(PCPI!M22-PCPI!L22)/PCPI!L22</f>
        <v>5.7392675410310116E-2</v>
      </c>
      <c r="M22" s="15" t="s">
        <v>163</v>
      </c>
      <c r="N22" s="15"/>
      <c r="O22" s="15" t="e">
        <f>CORREL($G22:$M22,[1]DMB!$G22:$AH22)</f>
        <v>#N/A</v>
      </c>
      <c r="P22" s="15" t="e">
        <f>O22*SQRT((MIN(COUNT($G22:$M22),COUNT([1]DMB!$G22:$AH22))-2)/(1-O22^2))</f>
        <v>#N/A</v>
      </c>
      <c r="Q22" s="15" t="e">
        <f>CORREL($G22:$M22,[1]DMB!$G22:$AG22)</f>
        <v>#N/A</v>
      </c>
      <c r="R22" s="15" t="e">
        <f>Q22*SQRT((MIN(COUNT($G22:$M22),COUNT([1]DMB!$G22:$AG22))-2)/(1-Q22^2))</f>
        <v>#N/A</v>
      </c>
      <c r="S22" s="15" t="e">
        <f>CORREL($G22:$M22,[1]DM1!$G22:$AH22)</f>
        <v>#N/A</v>
      </c>
      <c r="T22" s="15" t="e">
        <f>S22*SQRT((MIN(COUNT($G22:$M22),COUNT([1]DM1!$G22:$AH22))-2)/(1-S22^2))</f>
        <v>#N/A</v>
      </c>
      <c r="U22" s="15" t="e">
        <f>CORREL($G22:$M22,[1]DM1!$G22:$AG22)</f>
        <v>#N/A</v>
      </c>
      <c r="V22" s="15" t="e">
        <f>U22*SQRT((MIN(COUNT($G22:$M22),COUNT([1]DM1!$G22:$AG22))-2)/(1-U22^2))</f>
        <v>#N/A</v>
      </c>
      <c r="W22" s="15" t="s">
        <v>163</v>
      </c>
      <c r="X22" s="15" t="s">
        <v>163</v>
      </c>
      <c r="Y22" s="15" t="s">
        <v>163</v>
      </c>
      <c r="Z22" s="15" t="s">
        <v>163</v>
      </c>
      <c r="AA22" s="15" t="s">
        <v>163</v>
      </c>
      <c r="AB22" s="15" t="s">
        <v>163</v>
      </c>
      <c r="AC22" s="15" t="s">
        <v>163</v>
      </c>
      <c r="AD22" s="15" t="s">
        <v>163</v>
      </c>
      <c r="AE22" s="13"/>
      <c r="AF22" s="17"/>
      <c r="AG22" s="15" t="e">
        <f>CORREL($G22:$M22,[1]DMB!$V22:$AH22)</f>
        <v>#N/A</v>
      </c>
      <c r="AH22" s="15" t="e">
        <f>AG22*SQRT((MIN(COUNT($G22:$M22),COUNT([1]DMB!$V22:$AH22))-2)/(1-AG22^2))</f>
        <v>#N/A</v>
      </c>
      <c r="AI22" s="15" t="e">
        <f>CORREL($G22:$M22,[1]DMB!$V22:$AG22)</f>
        <v>#N/A</v>
      </c>
      <c r="AJ22" s="15" t="e">
        <f>AI22*SQRT((MIN(COUNT($G22:$M22),COUNT([1]DMB!$V22:$AG22))-2)/(1-AI22^2))</f>
        <v>#N/A</v>
      </c>
      <c r="AK22" s="15" t="e">
        <f>CORREL($G22:$M22,[1]DM1!$V22:$AH22)</f>
        <v>#N/A</v>
      </c>
      <c r="AL22" s="15" t="e">
        <f>AK22*SQRT((MIN(COUNT($G22:$M22),COUNT([1]DM1!$V22:$AH22))-2)/(1-AK22^2))</f>
        <v>#N/A</v>
      </c>
      <c r="AM22" s="15" t="e">
        <f>CORREL($G22:$M22,[1]DM1!$V22:$AG22)</f>
        <v>#N/A</v>
      </c>
      <c r="AN22" s="15" t="e">
        <f>AM22*SQRT((MIN(COUNT($G22:$M22),COUNT([1]DM1!$V22:$AG22))-2)/(1-AM22^2))</f>
        <v>#N/A</v>
      </c>
      <c r="AO22" s="15" t="s">
        <v>163</v>
      </c>
      <c r="AP22" s="15" t="s">
        <v>163</v>
      </c>
      <c r="AQ22" s="15" t="s">
        <v>163</v>
      </c>
      <c r="AR22" s="15" t="s">
        <v>163</v>
      </c>
      <c r="AS22" s="15" t="s">
        <v>163</v>
      </c>
      <c r="AT22" s="15" t="s">
        <v>163</v>
      </c>
      <c r="AU22" s="15" t="s">
        <v>163</v>
      </c>
      <c r="AV22" s="15" t="s">
        <v>163</v>
      </c>
      <c r="AW22" s="15"/>
      <c r="AX22" s="15"/>
      <c r="AY22" s="15">
        <f>CORREL($G22:$M22,[1]DMB!$AB22:$AH22)</f>
        <v>-0.87143984684288966</v>
      </c>
      <c r="AZ22" s="15">
        <f>AY22*SQRT((MIN(COUNT($G22:$M22),COUNT([1]DMB!$AB22:$AH22))-2)/(1-AY22^2))</f>
        <v>-3.0772084401633015</v>
      </c>
      <c r="BA22" s="15">
        <f>CORREL($H22:$M22,[1]DMB!$AB22:$AG22)</f>
        <v>0.73231302942799159</v>
      </c>
      <c r="BB22" s="15">
        <f>BA22*SQRT((MIN(COUNT($H22:$M22),COUNT([1]DMB!$AB22:$AG22))-2)/(1-BA22^2))</f>
        <v>1.5208450084615575</v>
      </c>
      <c r="BC22" s="15">
        <f>CORREL($G22:$M22,[1]DM1!$AB22:$AH22)</f>
        <v>-0.76694971243605381</v>
      </c>
      <c r="BD22" s="15">
        <f>BC22*SQRT((MIN(COUNT($G22:$M22),COUNT([1]DM1!$AB22:$AH22))-2)/(1-BC22^2))</f>
        <v>-2.0700965421382689</v>
      </c>
      <c r="BE22" s="15">
        <f>CORREL($H22:$M22,[1]DM1!$AB22:$AG22)</f>
        <v>0.98212958832424513</v>
      </c>
      <c r="BF22" s="15">
        <f>BE22*SQRT((MIN(COUNT($H22:$M22),COUNT([1]DM1!$AB22:$AG22))-2)/(1-BE22^2))</f>
        <v>7.3799002542629468</v>
      </c>
      <c r="BG22" s="15" t="s">
        <v>163</v>
      </c>
      <c r="BH22" s="15" t="s">
        <v>163</v>
      </c>
      <c r="BI22" s="15" t="s">
        <v>163</v>
      </c>
      <c r="BJ22" s="15" t="s">
        <v>163</v>
      </c>
      <c r="BK22" s="15" t="s">
        <v>163</v>
      </c>
      <c r="BL22" s="15" t="s">
        <v>163</v>
      </c>
      <c r="BM22" s="15" t="s">
        <v>163</v>
      </c>
      <c r="BN22" s="15" t="s">
        <v>163</v>
      </c>
      <c r="BO22" s="15"/>
      <c r="BP22" s="16">
        <f t="shared" si="6"/>
        <v>6</v>
      </c>
      <c r="BQ22" s="28">
        <f t="shared" si="7"/>
        <v>9.1503131720061123E-2</v>
      </c>
      <c r="BR22" s="16">
        <f t="shared" si="8"/>
        <v>7.3254844403504563E-2</v>
      </c>
      <c r="BS22" s="16"/>
      <c r="BU22" s="16">
        <f t="shared" si="0"/>
        <v>0</v>
      </c>
      <c r="BV22" s="16">
        <f t="shared" si="1"/>
        <v>0</v>
      </c>
      <c r="BW22" s="16"/>
      <c r="BX22" s="16">
        <f t="shared" si="2"/>
        <v>0</v>
      </c>
      <c r="BY22" s="16">
        <f t="shared" si="3"/>
        <v>0</v>
      </c>
      <c r="BZ22" s="16"/>
      <c r="CA22" s="16">
        <f t="shared" si="4"/>
        <v>0</v>
      </c>
      <c r="CB22" s="16">
        <f t="shared" si="5"/>
        <v>0</v>
      </c>
    </row>
    <row r="23" spans="1:80" x14ac:dyDescent="0.4">
      <c r="A23" s="15"/>
      <c r="B23" s="15"/>
      <c r="C23" s="49" t="s">
        <v>40</v>
      </c>
      <c r="D23" s="15"/>
      <c r="E23" s="15"/>
      <c r="F23" s="15" t="s">
        <v>246</v>
      </c>
      <c r="G23" s="29">
        <f>(PCPI!H23-PCPI!G23)/PCPI!G23</f>
        <v>0.46561019676227999</v>
      </c>
      <c r="H23" s="29">
        <f>(PCPI!I23-PCPI!H23)/PCPI!H23</f>
        <v>0.27885208640752851</v>
      </c>
      <c r="I23" s="29">
        <f>(PCPI!J23-PCPI!I23)/PCPI!I23</f>
        <v>0.14624166666666963</v>
      </c>
      <c r="J23" s="29">
        <f>(PCPI!K23-PCPI!J23)/PCPI!J23</f>
        <v>0.12408668910715301</v>
      </c>
      <c r="K23" s="29">
        <f>(PCPI!L23-PCPI!K23)/PCPI!K23</f>
        <v>0.25193219374324732</v>
      </c>
      <c r="L23" s="29">
        <f>(PCPI!M23-PCPI!L23)/PCPI!L23</f>
        <v>0.32905408896006594</v>
      </c>
      <c r="M23" s="15" t="s">
        <v>163</v>
      </c>
      <c r="N23" s="15"/>
      <c r="O23" s="15" t="e">
        <f>CORREL($G23:$M23,[1]DMB!$G23:$AH23)</f>
        <v>#N/A</v>
      </c>
      <c r="P23" s="15" t="e">
        <f>O23*SQRT((MIN(COUNT($G23:$M23),COUNT([1]DMB!$G23:$AH23))-2)/(1-O23^2))</f>
        <v>#N/A</v>
      </c>
      <c r="Q23" s="15" t="e">
        <f>CORREL($G23:$M23,[1]DMB!$G23:$AG23)</f>
        <v>#N/A</v>
      </c>
      <c r="R23" s="15" t="e">
        <f>Q23*SQRT((MIN(COUNT($G23:$M23),COUNT([1]DMB!$G23:$AG23))-2)/(1-Q23^2))</f>
        <v>#N/A</v>
      </c>
      <c r="S23" s="15" t="e">
        <f>CORREL($G23:$M23,[1]DM1!$G23:$AH23)</f>
        <v>#N/A</v>
      </c>
      <c r="T23" s="15" t="e">
        <f>S23*SQRT((MIN(COUNT($G23:$M23),COUNT([1]DM1!$G23:$AH23))-2)/(1-S23^2))</f>
        <v>#N/A</v>
      </c>
      <c r="U23" s="15" t="e">
        <f>CORREL($G23:$M23,[1]DM1!$G23:$AG23)</f>
        <v>#N/A</v>
      </c>
      <c r="V23" s="15" t="e">
        <f>U23*SQRT((MIN(COUNT($G23:$M23),COUNT([1]DM1!$G23:$AG23))-2)/(1-U23^2))</f>
        <v>#N/A</v>
      </c>
      <c r="W23" s="15" t="s">
        <v>163</v>
      </c>
      <c r="X23" s="15" t="s">
        <v>163</v>
      </c>
      <c r="Y23" s="15" t="s">
        <v>163</v>
      </c>
      <c r="Z23" s="15" t="s">
        <v>163</v>
      </c>
      <c r="AA23" s="15" t="s">
        <v>163</v>
      </c>
      <c r="AB23" s="15" t="s">
        <v>163</v>
      </c>
      <c r="AC23" s="15" t="s">
        <v>163</v>
      </c>
      <c r="AD23" s="15" t="s">
        <v>163</v>
      </c>
      <c r="AE23" s="13"/>
      <c r="AF23" s="17"/>
      <c r="AG23" s="15" t="e">
        <f>CORREL($G23:$M23,[1]DMB!$V23:$AH23)</f>
        <v>#N/A</v>
      </c>
      <c r="AH23" s="15" t="e">
        <f>AG23*SQRT((MIN(COUNT($G23:$M23),COUNT([1]DMB!$V23:$AH23))-2)/(1-AG23^2))</f>
        <v>#N/A</v>
      </c>
      <c r="AI23" s="15" t="e">
        <f>CORREL($G23:$M23,[1]DMB!$V23:$AG23)</f>
        <v>#N/A</v>
      </c>
      <c r="AJ23" s="15" t="e">
        <f>AI23*SQRT((MIN(COUNT($G23:$M23),COUNT([1]DMB!$V23:$AG23))-2)/(1-AI23^2))</f>
        <v>#N/A</v>
      </c>
      <c r="AK23" s="15" t="e">
        <f>CORREL($G23:$M23,[1]DM1!$V23:$AH23)</f>
        <v>#N/A</v>
      </c>
      <c r="AL23" s="15" t="e">
        <f>AK23*SQRT((MIN(COUNT($G23:$M23),COUNT([1]DM1!$V23:$AH23))-2)/(1-AK23^2))</f>
        <v>#N/A</v>
      </c>
      <c r="AM23" s="15" t="e">
        <f>CORREL($G23:$M23,[1]DM1!$V23:$AG23)</f>
        <v>#N/A</v>
      </c>
      <c r="AN23" s="15" t="e">
        <f>AM23*SQRT((MIN(COUNT($G23:$M23),COUNT([1]DM1!$V23:$AG23))-2)/(1-AM23^2))</f>
        <v>#N/A</v>
      </c>
      <c r="AO23" s="15" t="s">
        <v>163</v>
      </c>
      <c r="AP23" s="15" t="s">
        <v>163</v>
      </c>
      <c r="AQ23" s="15" t="s">
        <v>163</v>
      </c>
      <c r="AR23" s="15" t="s">
        <v>163</v>
      </c>
      <c r="AS23" s="15" t="s">
        <v>163</v>
      </c>
      <c r="AT23" s="15" t="s">
        <v>163</v>
      </c>
      <c r="AU23" s="15" t="s">
        <v>163</v>
      </c>
      <c r="AV23" s="15" t="s">
        <v>163</v>
      </c>
      <c r="AW23" s="15"/>
      <c r="AX23" s="15"/>
      <c r="AY23" s="15">
        <f>CORREL($G23:$M23,[1]DMB!$AB23:$AH23)</f>
        <v>6.8358511499907126E-2</v>
      </c>
      <c r="AZ23" s="15">
        <f>AY23*SQRT((MIN(COUNT($G23:$M23),COUNT([1]DMB!$AB23:$AH23))-2)/(1-AY23^2))</f>
        <v>0.11867802418079512</v>
      </c>
      <c r="BA23" s="15">
        <f>CORREL($H23:$M23,[1]DMB!$AB23:$AG23)</f>
        <v>0.91863978702323279</v>
      </c>
      <c r="BB23" s="15">
        <f>BA23*SQRT((MIN(COUNT($H23:$M23),COUNT([1]DMB!$AB23:$AG23))-2)/(1-BA23^2))</f>
        <v>3.2881944157940541</v>
      </c>
      <c r="BC23" s="15">
        <f>CORREL($G23:$M23,[1]DM1!$AB23:$AH23)</f>
        <v>6.2548467532972621E-2</v>
      </c>
      <c r="BD23" s="15">
        <f>BC23*SQRT((MIN(COUNT($G23:$M23),COUNT([1]DM1!$AB23:$AH23))-2)/(1-BC23^2))</f>
        <v>0.10854967182118296</v>
      </c>
      <c r="BE23" s="15">
        <f>CORREL($H23:$M23,[1]DM1!$AB23:$AG23)</f>
        <v>0.76956925545629784</v>
      </c>
      <c r="BF23" s="15">
        <f>BE23*SQRT((MIN(COUNT($H23:$M23),COUNT([1]DM1!$AB23:$AG23))-2)/(1-BE23^2))</f>
        <v>1.7043497189692953</v>
      </c>
      <c r="BG23" s="15" t="s">
        <v>163</v>
      </c>
      <c r="BH23" s="15" t="s">
        <v>163</v>
      </c>
      <c r="BI23" s="15" t="s">
        <v>163</v>
      </c>
      <c r="BJ23" s="15" t="s">
        <v>163</v>
      </c>
      <c r="BK23" s="15" t="s">
        <v>163</v>
      </c>
      <c r="BL23" s="15" t="s">
        <v>163</v>
      </c>
      <c r="BM23" s="15" t="s">
        <v>163</v>
      </c>
      <c r="BN23" s="15" t="s">
        <v>163</v>
      </c>
      <c r="BO23" s="15"/>
      <c r="BP23" s="16">
        <f t="shared" si="6"/>
        <v>6</v>
      </c>
      <c r="BQ23" s="28">
        <f t="shared" si="7"/>
        <v>0.2659628202744907</v>
      </c>
      <c r="BR23" s="16">
        <f t="shared" si="8"/>
        <v>0.12543091006711166</v>
      </c>
      <c r="BS23" s="16"/>
      <c r="BU23" s="16">
        <f t="shared" si="0"/>
        <v>1</v>
      </c>
      <c r="BV23" s="16">
        <f t="shared" si="1"/>
        <v>0.16666666666666666</v>
      </c>
      <c r="BW23" s="16"/>
      <c r="BX23" s="16">
        <f t="shared" si="2"/>
        <v>1</v>
      </c>
      <c r="BY23" s="16">
        <f t="shared" si="3"/>
        <v>0.16666666666666666</v>
      </c>
      <c r="BZ23" s="16"/>
      <c r="CA23" s="16">
        <f t="shared" si="4"/>
        <v>1</v>
      </c>
      <c r="CB23" s="16">
        <f t="shared" si="5"/>
        <v>0.16666666666666666</v>
      </c>
    </row>
    <row r="24" spans="1:80" x14ac:dyDescent="0.4">
      <c r="A24" s="15"/>
      <c r="B24" s="15"/>
      <c r="C24" s="49" t="s">
        <v>42</v>
      </c>
      <c r="D24" s="15"/>
      <c r="E24" s="15"/>
      <c r="F24" s="15" t="s">
        <v>246</v>
      </c>
      <c r="G24" s="29">
        <f>(PCPI!H24-PCPI!G24)/PCPI!G24</f>
        <v>2.9851835632435524E-2</v>
      </c>
      <c r="H24" s="29">
        <f>(PCPI!I24-PCPI!H24)/PCPI!H24</f>
        <v>1.9371604063312165E-2</v>
      </c>
      <c r="I24" s="29">
        <f>(PCPI!J24-PCPI!I24)/PCPI!I24</f>
        <v>5.103057551358605E-2</v>
      </c>
      <c r="J24" s="29">
        <f>(PCPI!K24-PCPI!J24)/PCPI!J24</f>
        <v>4.5541456631325569E-2</v>
      </c>
      <c r="K24" s="29">
        <f>(PCPI!L24-PCPI!K24)/PCPI!K24</f>
        <v>6.7664172901082356E-2</v>
      </c>
      <c r="L24" s="29">
        <f>(PCPI!M24-PCPI!L24)/PCPI!L24</f>
        <v>5.3773486971863946E-2</v>
      </c>
      <c r="M24" s="29">
        <f>(PCPI!N24-PCPI!M24)/PCPI!M24</f>
        <v>3.5854595600002245E-2</v>
      </c>
      <c r="N24" s="15"/>
      <c r="O24" s="15" t="s">
        <v>163</v>
      </c>
      <c r="P24" s="15" t="s">
        <v>163</v>
      </c>
      <c r="Q24" s="15" t="s">
        <v>163</v>
      </c>
      <c r="R24" s="15" t="s">
        <v>163</v>
      </c>
      <c r="S24" s="15" t="s">
        <v>163</v>
      </c>
      <c r="T24" s="15" t="s">
        <v>163</v>
      </c>
      <c r="U24" s="15" t="s">
        <v>163</v>
      </c>
      <c r="V24" s="15" t="s">
        <v>163</v>
      </c>
      <c r="W24" s="15" t="s">
        <v>163</v>
      </c>
      <c r="X24" s="15" t="s">
        <v>163</v>
      </c>
      <c r="Y24" s="15" t="s">
        <v>163</v>
      </c>
      <c r="Z24" s="15" t="s">
        <v>163</v>
      </c>
      <c r="AA24" s="15" t="s">
        <v>163</v>
      </c>
      <c r="AB24" s="15" t="s">
        <v>163</v>
      </c>
      <c r="AC24" s="15" t="s">
        <v>163</v>
      </c>
      <c r="AD24" s="15" t="s">
        <v>163</v>
      </c>
      <c r="AE24" s="13"/>
      <c r="AF24" s="17"/>
      <c r="AG24" s="15" t="s">
        <v>163</v>
      </c>
      <c r="AH24" s="15" t="s">
        <v>163</v>
      </c>
      <c r="AI24" s="15" t="s">
        <v>163</v>
      </c>
      <c r="AJ24" s="15" t="s">
        <v>163</v>
      </c>
      <c r="AK24" s="15" t="s">
        <v>163</v>
      </c>
      <c r="AL24" s="15" t="s">
        <v>163</v>
      </c>
      <c r="AM24" s="15" t="s">
        <v>163</v>
      </c>
      <c r="AN24" s="15" t="s">
        <v>163</v>
      </c>
      <c r="AO24" s="15" t="s">
        <v>163</v>
      </c>
      <c r="AP24" s="15" t="s">
        <v>163</v>
      </c>
      <c r="AQ24" s="15" t="s">
        <v>163</v>
      </c>
      <c r="AR24" s="15" t="s">
        <v>163</v>
      </c>
      <c r="AS24" s="15" t="s">
        <v>163</v>
      </c>
      <c r="AT24" s="15" t="s">
        <v>163</v>
      </c>
      <c r="AU24" s="15" t="s">
        <v>163</v>
      </c>
      <c r="AV24" s="15" t="s">
        <v>163</v>
      </c>
      <c r="AW24" s="15"/>
      <c r="AX24" s="15"/>
      <c r="AY24" s="15" t="s">
        <v>163</v>
      </c>
      <c r="AZ24" s="15" t="s">
        <v>163</v>
      </c>
      <c r="BA24" s="15" t="s">
        <v>163</v>
      </c>
      <c r="BB24" s="15" t="s">
        <v>163</v>
      </c>
      <c r="BC24" s="15" t="s">
        <v>163</v>
      </c>
      <c r="BD24" s="15" t="s">
        <v>163</v>
      </c>
      <c r="BE24" s="15" t="s">
        <v>163</v>
      </c>
      <c r="BF24" s="15" t="s">
        <v>163</v>
      </c>
      <c r="BG24" s="15" t="s">
        <v>163</v>
      </c>
      <c r="BH24" s="15" t="s">
        <v>163</v>
      </c>
      <c r="BI24" s="15" t="s">
        <v>163</v>
      </c>
      <c r="BJ24" s="15" t="s">
        <v>163</v>
      </c>
      <c r="BK24" s="15" t="s">
        <v>163</v>
      </c>
      <c r="BL24" s="15" t="s">
        <v>163</v>
      </c>
      <c r="BM24" s="15" t="s">
        <v>163</v>
      </c>
      <c r="BN24" s="15" t="s">
        <v>163</v>
      </c>
      <c r="BO24" s="15"/>
      <c r="BP24" s="16">
        <f t="shared" si="6"/>
        <v>6</v>
      </c>
      <c r="BQ24" s="28">
        <f t="shared" si="7"/>
        <v>4.4538855285600941E-2</v>
      </c>
      <c r="BR24" s="16">
        <f t="shared" si="8"/>
        <v>1.7391408560280378E-2</v>
      </c>
      <c r="BS24" s="16"/>
      <c r="BU24" s="16">
        <f t="shared" si="0"/>
        <v>0</v>
      </c>
      <c r="BV24" s="16">
        <f t="shared" si="1"/>
        <v>0</v>
      </c>
      <c r="BW24" s="16"/>
      <c r="BX24" s="16">
        <f t="shared" si="2"/>
        <v>0</v>
      </c>
      <c r="BY24" s="16">
        <f t="shared" si="3"/>
        <v>0</v>
      </c>
      <c r="BZ24" s="16"/>
      <c r="CA24" s="16">
        <f t="shared" si="4"/>
        <v>0</v>
      </c>
      <c r="CB24" s="16">
        <f t="shared" si="5"/>
        <v>0</v>
      </c>
    </row>
    <row r="25" spans="1:80" x14ac:dyDescent="0.4">
      <c r="A25" s="15"/>
      <c r="B25" s="15"/>
      <c r="C25" s="49" t="s">
        <v>46</v>
      </c>
      <c r="D25" s="15"/>
      <c r="E25" s="15"/>
      <c r="F25" s="15" t="s">
        <v>246</v>
      </c>
      <c r="G25" s="29">
        <f>(PCPI!H25-PCPI!G25)/PCPI!G25</f>
        <v>0.23837835307335994</v>
      </c>
      <c r="H25" s="29">
        <f>(PCPI!I25-PCPI!H25)/PCPI!H25</f>
        <v>0.20169735001701339</v>
      </c>
      <c r="I25" s="29">
        <f>(PCPI!J25-PCPI!I25)/PCPI!I25</f>
        <v>0.13705921490352455</v>
      </c>
      <c r="J25" s="29">
        <f>(PCPI!K25-PCPI!J25)/PCPI!J25</f>
        <v>0.11653988687341507</v>
      </c>
      <c r="K25" s="29">
        <f>(PCPI!L25-PCPI!K25)/PCPI!K25</f>
        <v>0.11057734299938606</v>
      </c>
      <c r="L25" s="29">
        <f>(PCPI!M25-PCPI!L25)/PCPI!L25</f>
        <v>9.6657491152185374E-2</v>
      </c>
      <c r="M25" s="15" t="s">
        <v>163</v>
      </c>
      <c r="N25" s="15"/>
      <c r="O25" s="15" t="e">
        <f>CORREL($G25:$M25,[1]DMB!$G25:$AH25)</f>
        <v>#N/A</v>
      </c>
      <c r="P25" s="15" t="e">
        <f>O25*SQRT((MIN(COUNT($G25:$M25),COUNT([1]DMB!$G25:$AH25))-2)/(1-O25^2))</f>
        <v>#N/A</v>
      </c>
      <c r="Q25" s="15" t="e">
        <f>CORREL($G25:$M25,[1]DMB!$G25:$AG25)</f>
        <v>#N/A</v>
      </c>
      <c r="R25" s="15" t="e">
        <f>Q25*SQRT((MIN(COUNT($G25:$M25),COUNT([1]DMB!$G25:$AG25))-2)/(1-Q25^2))</f>
        <v>#N/A</v>
      </c>
      <c r="S25" s="15" t="e">
        <f>CORREL($G25:$M25,[1]DM1!$G25:$AH25)</f>
        <v>#N/A</v>
      </c>
      <c r="T25" s="15" t="e">
        <f>S25*SQRT((MIN(COUNT($G25:$M25),COUNT([1]DM1!$G25:$AH25))-2)/(1-S25^2))</f>
        <v>#N/A</v>
      </c>
      <c r="U25" s="15" t="e">
        <f>CORREL($G25:$M25,[1]DM1!$G25:$AG25)</f>
        <v>#N/A</v>
      </c>
      <c r="V25" s="15" t="e">
        <f>U25*SQRT((MIN(COUNT($G25:$M25),COUNT([1]DM1!$G25:$AG25))-2)/(1-U25^2))</f>
        <v>#N/A</v>
      </c>
      <c r="W25" s="15" t="e">
        <f>CORREL($G25:$M25,dBM!$G25:$G25)</f>
        <v>#N/A</v>
      </c>
      <c r="X25" s="15" t="e">
        <f>W25*SQRT((MIN(COUNT($G25:$M25),COUNT(dBM!$G25:$M25))-2)/(1-W25^2))</f>
        <v>#N/A</v>
      </c>
      <c r="Y25" s="15" t="e">
        <f>CORREL($G25:$M25,dBM!#REF!)</f>
        <v>#REF!</v>
      </c>
      <c r="Z25" s="15" t="e">
        <f>Y25*SQRT((MIN(COUNT($G25:$M25),COUNT(dBM!#REF!))-2)/(1-Y25^2))</f>
        <v>#REF!</v>
      </c>
      <c r="AA25" s="15" t="e">
        <f>CORREL($G25:$M25,'[1]D BM wo FCD'!$G25:$AB25)</f>
        <v>#N/A</v>
      </c>
      <c r="AB25" s="15" t="e">
        <f>AA25*SQRT((MIN(COUNT($G25:$M25),COUNT('[1]D BM wo FCD'!$G25:$AB25))-2)/(1-AA25^2))</f>
        <v>#N/A</v>
      </c>
      <c r="AC25" s="15" t="e">
        <f>CORREL($G25:$M25,'[1]D BM wo FCD'!$G25:$AA25)</f>
        <v>#N/A</v>
      </c>
      <c r="AD25" s="15" t="e">
        <f>AC25*SQRT((MIN(COUNT($G25:$M25),COUNT('[1]D BM wo FCD'!$G25:$AA25))-2)/(1-AC25^2))</f>
        <v>#N/A</v>
      </c>
      <c r="AE25" s="13"/>
      <c r="AF25" s="17"/>
      <c r="AG25" s="15" t="e">
        <f>CORREL($G25:$M25,[1]DMB!$V25:$AH25)</f>
        <v>#N/A</v>
      </c>
      <c r="AH25" s="15" t="e">
        <f>AG25*SQRT((MIN(COUNT($G25:$M25),COUNT([1]DMB!$V25:$AH25))-2)/(1-AG25^2))</f>
        <v>#N/A</v>
      </c>
      <c r="AI25" s="15" t="e">
        <f>CORREL($G25:$M25,[1]DMB!$V25:$AG25)</f>
        <v>#N/A</v>
      </c>
      <c r="AJ25" s="15" t="e">
        <f>AI25*SQRT((MIN(COUNT($G25:$M25),COUNT([1]DMB!$V25:$AG25))-2)/(1-AI25^2))</f>
        <v>#N/A</v>
      </c>
      <c r="AK25" s="15" t="e">
        <f>CORREL($G25:$M25,[1]DM1!$V25:$AH25)</f>
        <v>#N/A</v>
      </c>
      <c r="AL25" s="15" t="e">
        <f>AK25*SQRT((MIN(COUNT($G25:$M25),COUNT([1]DM1!$V25:$AH25))-2)/(1-AK25^2))</f>
        <v>#N/A</v>
      </c>
      <c r="AM25" s="15" t="e">
        <f>CORREL($G25:$M25,[1]DM1!$V25:$AG25)</f>
        <v>#N/A</v>
      </c>
      <c r="AN25" s="15" t="e">
        <f>AM25*SQRT((MIN(COUNT($G25:$M25),COUNT([1]DM1!$V25:$AG25))-2)/(1-AM25^2))</f>
        <v>#N/A</v>
      </c>
      <c r="AO25" s="15" t="e">
        <f>CORREL($G25:$M25,dBM!$G25:$G25)</f>
        <v>#N/A</v>
      </c>
      <c r="AP25" s="15" t="e">
        <f>AO25*SQRT((MIN(COUNT($G25:$M25),COUNT(dBM!$G25:$M25))-2)/(1-AO25^2))</f>
        <v>#N/A</v>
      </c>
      <c r="AQ25" s="15" t="e">
        <f>CORREL($G25:$M25,dBM!#REF!)</f>
        <v>#REF!</v>
      </c>
      <c r="AR25" s="15" t="e">
        <f>AQ25*SQRT((MIN(COUNT($G25:$M25),COUNT(dBM!#REF!))-2)/(1-AQ25^2))</f>
        <v>#REF!</v>
      </c>
      <c r="AS25" s="15" t="e">
        <f>CORREL($G25:$M25,'[1]D BM wo FCD'!$P25:$AB25)</f>
        <v>#N/A</v>
      </c>
      <c r="AT25" s="15" t="e">
        <f>AS25*SQRT((MIN(COUNT($G25:$M25),COUNT('[1]D BM wo FCD'!$P25:$AB25))-2)/(1-AS25^2))</f>
        <v>#N/A</v>
      </c>
      <c r="AU25" s="15" t="e">
        <f>CORREL($G25:$M25,'[1]D BM wo FCD'!$P25:$AA25)</f>
        <v>#N/A</v>
      </c>
      <c r="AV25" s="15" t="e">
        <f>AU25*SQRT((MIN(COUNT($G25:$M25),COUNT('[1]D BM wo FCD'!$P25:$AA25))-2)/(1-AU25^2))</f>
        <v>#N/A</v>
      </c>
      <c r="AW25" s="15"/>
      <c r="AX25" s="15"/>
      <c r="AY25" s="15" t="s">
        <v>163</v>
      </c>
      <c r="AZ25" s="15" t="s">
        <v>163</v>
      </c>
      <c r="BA25" s="15" t="s">
        <v>163</v>
      </c>
      <c r="BB25" s="15" t="s">
        <v>163</v>
      </c>
      <c r="BC25" s="15" t="s">
        <v>163</v>
      </c>
      <c r="BD25" s="15" t="s">
        <v>163</v>
      </c>
      <c r="BE25" s="15" t="s">
        <v>163</v>
      </c>
      <c r="BF25" s="15" t="s">
        <v>163</v>
      </c>
      <c r="BG25" s="15" t="e">
        <f>CORREL($G25:$M25,dBM!$G25:$G25)</f>
        <v>#N/A</v>
      </c>
      <c r="BH25" s="15" t="e">
        <f>BG25*SQRT((MIN(COUNT($G25:$M25),COUNT(dBM!$G25:$M25))-2)/(1-BG25^2))</f>
        <v>#N/A</v>
      </c>
      <c r="BI25" s="15" t="e">
        <f>CORREL($H25:$M25,dBM!#REF!)</f>
        <v>#REF!</v>
      </c>
      <c r="BJ25" s="15" t="e">
        <f>BI25*SQRT((MIN(COUNT($H25:$M25),COUNT(dBM!#REF!))-2)/(1-BI25^2))</f>
        <v>#REF!</v>
      </c>
      <c r="BK25" s="15">
        <f>CORREL($G25:$M25,'[1]D BM wo FCD'!$V25:$AB25)</f>
        <v>-0.35755387516104242</v>
      </c>
      <c r="BL25" s="15">
        <f>BK25*SQRT((MIN(COUNT($G25:$M25),COUNT('[1]D BM wo FCD'!$V25:$AB25))-2)/(1-BK25^2))</f>
        <v>-0.54145154002439122</v>
      </c>
      <c r="BM25" s="15">
        <f>CORREL($H25:$M25,'[1]D BM wo FCD'!$V25:$AA25)</f>
        <v>0.16794298933362869</v>
      </c>
      <c r="BN25" s="15">
        <f>BM25*SQRT((MIN(COUNT($H25:$M25),COUNT('[1]D BM wo FCD'!$V25:$AA25))-2)/(1-BM25^2))</f>
        <v>0.17036270026688724</v>
      </c>
      <c r="BO25" s="15"/>
      <c r="BP25" s="16">
        <f t="shared" si="6"/>
        <v>6</v>
      </c>
      <c r="BQ25" s="28">
        <f t="shared" si="7"/>
        <v>0.15015160650314741</v>
      </c>
      <c r="BR25" s="16">
        <f t="shared" si="8"/>
        <v>5.6867958655247221E-2</v>
      </c>
      <c r="BS25" s="16"/>
      <c r="BU25" s="16">
        <f t="shared" si="0"/>
        <v>0</v>
      </c>
      <c r="BV25" s="16">
        <f t="shared" si="1"/>
        <v>0</v>
      </c>
      <c r="BW25" s="16"/>
      <c r="BX25" s="16">
        <f t="shared" si="2"/>
        <v>0</v>
      </c>
      <c r="BY25" s="16">
        <f t="shared" si="3"/>
        <v>0</v>
      </c>
      <c r="BZ25" s="16"/>
      <c r="CA25" s="16">
        <f t="shared" si="4"/>
        <v>0</v>
      </c>
      <c r="CB25" s="16">
        <f t="shared" si="5"/>
        <v>0</v>
      </c>
    </row>
    <row r="26" spans="1:80" x14ac:dyDescent="0.4">
      <c r="A26" s="15"/>
      <c r="B26" s="15"/>
      <c r="C26" s="49" t="s">
        <v>50</v>
      </c>
      <c r="D26" s="15"/>
      <c r="E26" s="15"/>
      <c r="F26" s="15" t="s">
        <v>246</v>
      </c>
      <c r="G26" s="29">
        <f>(PCPI!H26-PCPI!G26)/PCPI!G26</f>
        <v>7.9700470192139938E-2</v>
      </c>
      <c r="H26" s="29">
        <f>(PCPI!I26-PCPI!H26)/PCPI!H26</f>
        <v>6.7307211546474302E-2</v>
      </c>
      <c r="I26" s="29">
        <f>(PCPI!J26-PCPI!I26)/PCPI!I26</f>
        <v>0.57643869018340321</v>
      </c>
      <c r="J26" s="29">
        <f>(PCPI!K26-PCPI!J26)/PCPI!J26</f>
        <v>0.20489117528873188</v>
      </c>
      <c r="K26" s="29">
        <f>(PCPI!L26-PCPI!K26)/PCPI!K26</f>
        <v>3.7200240054590238E-2</v>
      </c>
      <c r="L26" s="29">
        <f>(PCPI!M26-PCPI!L26)/PCPI!L26</f>
        <v>0.11502092514504943</v>
      </c>
      <c r="M26" s="15" t="s">
        <v>163</v>
      </c>
      <c r="N26" s="15"/>
      <c r="O26" s="15" t="e">
        <f>CORREL($G26:$M26,[1]DMB!$G26:$AH26)</f>
        <v>#N/A</v>
      </c>
      <c r="P26" s="15" t="e">
        <f>O26*SQRT((MIN(COUNT($G26:$M26),COUNT([1]DMB!$G26:$AH26))-2)/(1-O26^2))</f>
        <v>#N/A</v>
      </c>
      <c r="Q26" s="15" t="e">
        <f>CORREL($G26:$M26,[1]DMB!$G26:$AG26)</f>
        <v>#N/A</v>
      </c>
      <c r="R26" s="15" t="e">
        <f>Q26*SQRT((MIN(COUNT($G26:$M26),COUNT([1]DMB!$G26:$AG26))-2)/(1-Q26^2))</f>
        <v>#N/A</v>
      </c>
      <c r="S26" s="15" t="e">
        <f>CORREL($G26:$M26,[1]DM1!$G26:$AH26)</f>
        <v>#N/A</v>
      </c>
      <c r="T26" s="15" t="e">
        <f>S26*SQRT((MIN(COUNT($G26:$M26),COUNT([1]DM1!$G26:$AH26))-2)/(1-S26^2))</f>
        <v>#N/A</v>
      </c>
      <c r="U26" s="15" t="e">
        <f>CORREL($G26:$M26,[1]DM1!$G26:$AG26)</f>
        <v>#N/A</v>
      </c>
      <c r="V26" s="15" t="e">
        <f>U26*SQRT((MIN(COUNT($G26:$M26),COUNT([1]DM1!$G26:$AG26))-2)/(1-U26^2))</f>
        <v>#N/A</v>
      </c>
      <c r="W26" s="15" t="e">
        <f>CORREL($G26:$M26,dBM!$G26:$G26)</f>
        <v>#N/A</v>
      </c>
      <c r="X26" s="15" t="e">
        <f>W26*SQRT((MIN(COUNT($G26:$M26),COUNT(dBM!$G26:$M26))-2)/(1-W26^2))</f>
        <v>#N/A</v>
      </c>
      <c r="Y26" s="15" t="e">
        <f>CORREL($G26:$M26,dBM!#REF!)</f>
        <v>#REF!</v>
      </c>
      <c r="Z26" s="15" t="e">
        <f>Y26*SQRT((MIN(COUNT($G26:$M26),COUNT(dBM!#REF!))-2)/(1-Y26^2))</f>
        <v>#REF!</v>
      </c>
      <c r="AA26" s="15" t="e">
        <f>CORREL($G26:$M26,'[1]D BM wo FCD'!$G26:$AB26)</f>
        <v>#N/A</v>
      </c>
      <c r="AB26" s="15" t="e">
        <f>AA26*SQRT((MIN(COUNT($G26:$M26),COUNT('[1]D BM wo FCD'!$G26:$AB26))-2)/(1-AA26^2))</f>
        <v>#N/A</v>
      </c>
      <c r="AC26" s="15" t="e">
        <f>CORREL($G26:$M26,'[1]D BM wo FCD'!$G26:$AA26)</f>
        <v>#N/A</v>
      </c>
      <c r="AD26" s="15" t="e">
        <f>AC26*SQRT((MIN(COUNT($G26:$M26),COUNT('[1]D BM wo FCD'!$G26:$AA26))-2)/(1-AC26^2))</f>
        <v>#N/A</v>
      </c>
      <c r="AE26" s="13"/>
      <c r="AF26" s="17"/>
      <c r="AG26" s="15" t="e">
        <f>CORREL($G26:$M26,[1]DMB!$V26:$AH26)</f>
        <v>#N/A</v>
      </c>
      <c r="AH26" s="15" t="e">
        <f>AG26*SQRT((MIN(COUNT($G26:$M26),COUNT([1]DMB!$V26:$AH26))-2)/(1-AG26^2))</f>
        <v>#N/A</v>
      </c>
      <c r="AI26" s="15" t="e">
        <f>CORREL($G26:$M26,[1]DMB!$V26:$AG26)</f>
        <v>#N/A</v>
      </c>
      <c r="AJ26" s="15" t="e">
        <f>AI26*SQRT((MIN(COUNT($G26:$M26),COUNT([1]DMB!$V26:$AG26))-2)/(1-AI26^2))</f>
        <v>#N/A</v>
      </c>
      <c r="AK26" s="15" t="e">
        <f>CORREL($G26:$M26,[1]DM1!$V26:$AH26)</f>
        <v>#N/A</v>
      </c>
      <c r="AL26" s="15" t="e">
        <f>AK26*SQRT((MIN(COUNT($G26:$M26),COUNT([1]DM1!$V26:$AH26))-2)/(1-AK26^2))</f>
        <v>#N/A</v>
      </c>
      <c r="AM26" s="15" t="e">
        <f>CORREL($G26:$M26,[1]DM1!$V26:$AG26)</f>
        <v>#N/A</v>
      </c>
      <c r="AN26" s="15" t="e">
        <f>AM26*SQRT((MIN(COUNT($G26:$M26),COUNT([1]DM1!$V26:$AG26))-2)/(1-AM26^2))</f>
        <v>#N/A</v>
      </c>
      <c r="AO26" s="15" t="e">
        <f>CORREL($G26:$M26,dBM!$G26:$G26)</f>
        <v>#N/A</v>
      </c>
      <c r="AP26" s="15" t="e">
        <f>AO26*SQRT((MIN(COUNT($G26:$M26),COUNT(dBM!$G26:$M26))-2)/(1-AO26^2))</f>
        <v>#N/A</v>
      </c>
      <c r="AQ26" s="15" t="e">
        <f>CORREL($G26:$M26,dBM!#REF!)</f>
        <v>#REF!</v>
      </c>
      <c r="AR26" s="15" t="e">
        <f>AQ26*SQRT((MIN(COUNT($G26:$M26),COUNT(dBM!#REF!))-2)/(1-AQ26^2))</f>
        <v>#REF!</v>
      </c>
      <c r="AS26" s="15" t="e">
        <f>CORREL($G26:$M26,'[1]D BM wo FCD'!$P26:$AB26)</f>
        <v>#N/A</v>
      </c>
      <c r="AT26" s="15" t="e">
        <f>AS26*SQRT((MIN(COUNT($G26:$M26),COUNT('[1]D BM wo FCD'!$P26:$AB26))-2)/(1-AS26^2))</f>
        <v>#N/A</v>
      </c>
      <c r="AU26" s="15" t="e">
        <f>CORREL($G26:$M26,'[1]D BM wo FCD'!$P26:$AA26)</f>
        <v>#N/A</v>
      </c>
      <c r="AV26" s="15" t="e">
        <f>AU26*SQRT((MIN(COUNT($G26:$M26),COUNT('[1]D BM wo FCD'!$P26:$AA26))-2)/(1-AU26^2))</f>
        <v>#N/A</v>
      </c>
      <c r="AW26" s="15"/>
      <c r="AX26" s="15"/>
      <c r="AY26" s="15">
        <f>CORREL($G26:$M26,[1]DMB!$AB26:$AH26)</f>
        <v>-0.34626957188562707</v>
      </c>
      <c r="AZ26" s="15">
        <f>AY26*SQRT((MIN(COUNT($G26:$M26),COUNT([1]DMB!$AB26:$AH26))-2)/(1-AY26^2))</f>
        <v>-0.73820836267432566</v>
      </c>
      <c r="BA26" s="15">
        <f>CORREL($H26:$M26,[1]DMB!$AB26:$AG26)</f>
        <v>9.5343270575279956E-2</v>
      </c>
      <c r="BB26" s="15">
        <f>BA26*SQRT((MIN(COUNT($H26:$M26),COUNT([1]DMB!$AB26:$AG26))-2)/(1-BA26^2))</f>
        <v>0.16589513172017656</v>
      </c>
      <c r="BC26" s="15">
        <f>CORREL($G26:$M26,[1]DM1!$AB26:$AH26)</f>
        <v>-0.48981318961527465</v>
      </c>
      <c r="BD26" s="15">
        <f>BC26*SQRT((MIN(COUNT($G26:$M26),COUNT([1]DM1!$AB26:$AH26))-2)/(1-BC26^2))</f>
        <v>-1.1236471391430598</v>
      </c>
      <c r="BE26" s="15">
        <f>CORREL($H26:$M26,[1]DM1!$AB26:$AG26)</f>
        <v>0.16910063082536778</v>
      </c>
      <c r="BF26" s="15">
        <f>BE26*SQRT((MIN(COUNT($H26:$M26),COUNT([1]DM1!$AB26:$AG26))-2)/(1-BE26^2))</f>
        <v>0.29717049866647044</v>
      </c>
      <c r="BG26" s="15" t="e">
        <f>CORREL($G26:$M26,dBM!$G26:$G26)</f>
        <v>#N/A</v>
      </c>
      <c r="BH26" s="15" t="e">
        <f>BG26*SQRT((MIN(COUNT($G26:$M26),COUNT(dBM!$G26:$M26))-2)/(1-BG26^2))</f>
        <v>#N/A</v>
      </c>
      <c r="BI26" s="15" t="e">
        <f>CORREL($H26:$M26,dBM!#REF!)</f>
        <v>#REF!</v>
      </c>
      <c r="BJ26" s="15" t="e">
        <f>BI26*SQRT((MIN(COUNT($H26:$M26),COUNT(dBM!#REF!))-2)/(1-BI26^2))</f>
        <v>#REF!</v>
      </c>
      <c r="BK26" s="15">
        <f>CORREL($G26:$M26,'[1]D BM wo FCD'!$V26:$AB26)</f>
        <v>-0.21932555358526235</v>
      </c>
      <c r="BL26" s="15">
        <f>BK26*SQRT((MIN(COUNT($G26:$M26),COUNT('[1]D BM wo FCD'!$V26:$AB26))-2)/(1-BK26^2))</f>
        <v>-0.31791382353089687</v>
      </c>
      <c r="BM26" s="15">
        <f>CORREL($H26:$M26,'[1]D BM wo FCD'!$V26:$AA26)</f>
        <v>-0.84787484310545891</v>
      </c>
      <c r="BN26" s="15">
        <f>BM26*SQRT((MIN(COUNT($H26:$M26),COUNT('[1]D BM wo FCD'!$V26:$AA26))-2)/(1-BM26^2))</f>
        <v>-1.59917117712628</v>
      </c>
      <c r="BO26" s="15"/>
      <c r="BP26" s="16">
        <f t="shared" si="6"/>
        <v>6</v>
      </c>
      <c r="BQ26" s="28">
        <f t="shared" si="7"/>
        <v>0.18009311873506484</v>
      </c>
      <c r="BR26" s="16">
        <f t="shared" si="8"/>
        <v>0.20256202285402594</v>
      </c>
      <c r="BS26" s="16"/>
      <c r="BU26" s="16">
        <f t="shared" si="0"/>
        <v>1</v>
      </c>
      <c r="BV26" s="16">
        <f t="shared" si="1"/>
        <v>0.16666666666666666</v>
      </c>
      <c r="BW26" s="16"/>
      <c r="BX26" s="16">
        <f t="shared" si="2"/>
        <v>1</v>
      </c>
      <c r="BY26" s="16">
        <f t="shared" si="3"/>
        <v>0.16666666666666666</v>
      </c>
      <c r="BZ26" s="16"/>
      <c r="CA26" s="16">
        <f t="shared" si="4"/>
        <v>1</v>
      </c>
      <c r="CB26" s="16">
        <f t="shared" si="5"/>
        <v>0.16666666666666666</v>
      </c>
    </row>
    <row r="27" spans="1:80" x14ac:dyDescent="0.4">
      <c r="A27" s="15"/>
      <c r="B27" s="15"/>
      <c r="C27" s="49" t="s">
        <v>55</v>
      </c>
      <c r="D27" s="15"/>
      <c r="E27" s="15"/>
      <c r="F27" s="15" t="s">
        <v>246</v>
      </c>
      <c r="G27" s="29">
        <f>(PCPI!H27-PCPI!G27)/PCPI!G27</f>
        <v>0.26406656607404</v>
      </c>
      <c r="H27" s="29">
        <f>(PCPI!I27-PCPI!H27)/PCPI!H27</f>
        <v>9.6575526126864902E-2</v>
      </c>
      <c r="I27" s="29">
        <f>(PCPI!J27-PCPI!I27)/PCPI!I27</f>
        <v>8.6318961301209168E-2</v>
      </c>
      <c r="J27" s="29">
        <f>(PCPI!K27-PCPI!J27)/PCPI!J27</f>
        <v>5.9542394911305203E-2</v>
      </c>
      <c r="K27" s="29">
        <f>(PCPI!L27-PCPI!K27)/PCPI!K27</f>
        <v>8.1710835612024718E-2</v>
      </c>
      <c r="L27" s="29">
        <f>(PCPI!M27-PCPI!L27)/PCPI!L27</f>
        <v>6.9906234161176417E-2</v>
      </c>
      <c r="M27" s="15" t="s">
        <v>163</v>
      </c>
      <c r="N27" s="15"/>
      <c r="O27" s="15" t="e">
        <f>CORREL($G27:$M27,[1]DMB!$G27:$AH27)</f>
        <v>#N/A</v>
      </c>
      <c r="P27" s="15" t="e">
        <f>O27*SQRT((MIN(COUNT($G27:$M27),COUNT([1]DMB!$G27:$AH27))-2)/(1-O27^2))</f>
        <v>#N/A</v>
      </c>
      <c r="Q27" s="15" t="e">
        <f>CORREL($G27:$M27,[1]DMB!$G27:$AG27)</f>
        <v>#N/A</v>
      </c>
      <c r="R27" s="15" t="e">
        <f>Q27*SQRT((MIN(COUNT($G27:$M27),COUNT([1]DMB!$G27:$AG27))-2)/(1-Q27^2))</f>
        <v>#N/A</v>
      </c>
      <c r="S27" s="15" t="e">
        <f>CORREL($G27:$M27,[1]DM1!$G27:$AH27)</f>
        <v>#N/A</v>
      </c>
      <c r="T27" s="15" t="e">
        <f>S27*SQRT((MIN(COUNT($G27:$M27),COUNT([1]DM1!$G27:$AH27))-2)/(1-S27^2))</f>
        <v>#N/A</v>
      </c>
      <c r="U27" s="15" t="e">
        <f>CORREL($G27:$M27,[1]DM1!$G27:$AG27)</f>
        <v>#N/A</v>
      </c>
      <c r="V27" s="15" t="e">
        <f>U27*SQRT((MIN(COUNT($G27:$M27),COUNT([1]DM1!$G27:$AG27))-2)/(1-U27^2))</f>
        <v>#N/A</v>
      </c>
      <c r="W27" s="15" t="s">
        <v>163</v>
      </c>
      <c r="X27" s="15" t="s">
        <v>163</v>
      </c>
      <c r="Y27" s="15" t="s">
        <v>163</v>
      </c>
      <c r="Z27" s="15" t="s">
        <v>163</v>
      </c>
      <c r="AA27" s="15" t="s">
        <v>163</v>
      </c>
      <c r="AB27" s="15" t="s">
        <v>163</v>
      </c>
      <c r="AC27" s="15" t="s">
        <v>163</v>
      </c>
      <c r="AD27" s="15" t="s">
        <v>163</v>
      </c>
      <c r="AE27" s="13"/>
      <c r="AF27" s="17"/>
      <c r="AG27" s="15" t="e">
        <f>CORREL($G27:$M27,[1]DMB!$V27:$AH27)</f>
        <v>#N/A</v>
      </c>
      <c r="AH27" s="15" t="e">
        <f>AG27*SQRT((MIN(COUNT($G27:$M27),COUNT([1]DMB!$V27:$AH27))-2)/(1-AG27^2))</f>
        <v>#N/A</v>
      </c>
      <c r="AI27" s="15" t="e">
        <f>CORREL($G27:$M27,[1]DMB!$V27:$AG27)</f>
        <v>#N/A</v>
      </c>
      <c r="AJ27" s="15" t="e">
        <f>AI27*SQRT((MIN(COUNT($G27:$M27),COUNT([1]DMB!$V27:$AG27))-2)/(1-AI27^2))</f>
        <v>#N/A</v>
      </c>
      <c r="AK27" s="15" t="e">
        <f>CORREL($G27:$M27,[1]DM1!$V27:$AH27)</f>
        <v>#N/A</v>
      </c>
      <c r="AL27" s="15" t="e">
        <f>AK27*SQRT((MIN(COUNT($G27:$M27),COUNT([1]DM1!$V27:$AH27))-2)/(1-AK27^2))</f>
        <v>#N/A</v>
      </c>
      <c r="AM27" s="15" t="e">
        <f>CORREL($G27:$M27,[1]DM1!$V27:$AG27)</f>
        <v>#N/A</v>
      </c>
      <c r="AN27" s="15" t="e">
        <f>AM27*SQRT((MIN(COUNT($G27:$M27),COUNT([1]DM1!$V27:$AG27))-2)/(1-AM27^2))</f>
        <v>#N/A</v>
      </c>
      <c r="AO27" s="15" t="s">
        <v>163</v>
      </c>
      <c r="AP27" s="15" t="s">
        <v>163</v>
      </c>
      <c r="AQ27" s="15" t="s">
        <v>163</v>
      </c>
      <c r="AR27" s="15" t="s">
        <v>163</v>
      </c>
      <c r="AS27" s="15" t="s">
        <v>163</v>
      </c>
      <c r="AT27" s="15" t="s">
        <v>163</v>
      </c>
      <c r="AU27" s="15" t="s">
        <v>163</v>
      </c>
      <c r="AV27" s="15" t="s">
        <v>163</v>
      </c>
      <c r="AW27" s="15"/>
      <c r="AX27" s="15"/>
      <c r="AY27" s="15">
        <f>CORREL($G27:$M27,[1]DMB!$AB27:$AH27)</f>
        <v>0.52756842278512972</v>
      </c>
      <c r="AZ27" s="15">
        <f>AY27*SQRT((MIN(COUNT($G27:$M27),COUNT([1]DMB!$AB27:$AH27))-2)/(1-AY27^2))</f>
        <v>1.2420497558430956</v>
      </c>
      <c r="BA27" s="15">
        <f>CORREL($H27:$M27,[1]DMB!$AB27:$AG27)</f>
        <v>0.79651102892984416</v>
      </c>
      <c r="BB27" s="15">
        <f>BA27*SQRT((MIN(COUNT($H27:$M27),COUNT([1]DMB!$AB27:$AG27))-2)/(1-BA27^2))</f>
        <v>2.2817446412899511</v>
      </c>
      <c r="BC27" s="15">
        <f>CORREL($G27:$M27,[1]DM1!$AB27:$AH27)</f>
        <v>0.40196963877673081</v>
      </c>
      <c r="BD27" s="15">
        <f>BC27*SQRT((MIN(COUNT($G27:$M27),COUNT([1]DM1!$AB27:$AH27))-2)/(1-BC27^2))</f>
        <v>0.87799557350336166</v>
      </c>
      <c r="BE27" s="15">
        <f>CORREL($H27:$M27,[1]DM1!$AB27:$AG27)</f>
        <v>0.57496831051306274</v>
      </c>
      <c r="BF27" s="15">
        <f>BE27*SQRT((MIN(COUNT($H27:$M27),COUNT([1]DM1!$AB27:$AG27))-2)/(1-BE27^2))</f>
        <v>1.2171888653792455</v>
      </c>
      <c r="BG27" s="15" t="s">
        <v>163</v>
      </c>
      <c r="BH27" s="15" t="s">
        <v>163</v>
      </c>
      <c r="BI27" s="15" t="s">
        <v>163</v>
      </c>
      <c r="BJ27" s="15" t="s">
        <v>163</v>
      </c>
      <c r="BK27" s="15" t="s">
        <v>163</v>
      </c>
      <c r="BL27" s="15" t="s">
        <v>163</v>
      </c>
      <c r="BM27" s="15" t="s">
        <v>163</v>
      </c>
      <c r="BN27" s="15" t="s">
        <v>163</v>
      </c>
      <c r="BO27" s="15"/>
      <c r="BP27" s="16">
        <f t="shared" si="6"/>
        <v>6</v>
      </c>
      <c r="BQ27" s="28">
        <f t="shared" si="7"/>
        <v>0.10968675303110342</v>
      </c>
      <c r="BR27" s="16">
        <f t="shared" si="8"/>
        <v>7.6721161259048321E-2</v>
      </c>
      <c r="BS27" s="16"/>
      <c r="BU27" s="16">
        <f t="shared" si="0"/>
        <v>0</v>
      </c>
      <c r="BV27" s="16">
        <f t="shared" si="1"/>
        <v>0</v>
      </c>
      <c r="BW27" s="16"/>
      <c r="BX27" s="16">
        <f t="shared" si="2"/>
        <v>0</v>
      </c>
      <c r="BY27" s="16">
        <f t="shared" si="3"/>
        <v>0</v>
      </c>
      <c r="BZ27" s="16"/>
      <c r="CA27" s="16">
        <f t="shared" si="4"/>
        <v>0</v>
      </c>
      <c r="CB27" s="16">
        <f t="shared" si="5"/>
        <v>0</v>
      </c>
    </row>
    <row r="28" spans="1:80" x14ac:dyDescent="0.4">
      <c r="A28" s="15"/>
      <c r="B28" s="15"/>
      <c r="C28" s="49" t="s">
        <v>57</v>
      </c>
      <c r="D28" s="15"/>
      <c r="E28" s="15"/>
      <c r="F28" s="15" t="s">
        <v>246</v>
      </c>
      <c r="G28" s="29">
        <f>(PCPI!H28-PCPI!G28)/PCPI!G28</f>
        <v>6.5012180267970052E-2</v>
      </c>
      <c r="H28" s="29">
        <f>(PCPI!I28-PCPI!H28)/PCPI!H28</f>
        <v>3.0378842030021988E-2</v>
      </c>
      <c r="I28" s="29">
        <f>(PCPI!J28-PCPI!I28)/PCPI!I28</f>
        <v>3.0916666666661152E-2</v>
      </c>
      <c r="J28" s="29">
        <f>(PCPI!K28-PCPI!J28)/PCPI!J28</f>
        <v>6.0625656777971203E-3</v>
      </c>
      <c r="K28" s="29">
        <f>(PCPI!L28-PCPI!K28)/PCPI!K28</f>
        <v>6.6688092559868545E-3</v>
      </c>
      <c r="L28" s="29">
        <f>(PCPI!M28-PCPI!L28)/PCPI!L28</f>
        <v>1.7878521829351981E-2</v>
      </c>
      <c r="M28" s="15" t="s">
        <v>163</v>
      </c>
      <c r="N28" s="15"/>
      <c r="O28" s="15" t="e">
        <f>CORREL($G28:$M28,[1]DMB!$G28:$AH28)</f>
        <v>#N/A</v>
      </c>
      <c r="P28" s="15" t="e">
        <f>O28*SQRT((MIN(COUNT($G28:$M28),COUNT([1]DMB!$G28:$AH28))-2)/(1-O28^2))</f>
        <v>#N/A</v>
      </c>
      <c r="Q28" s="15" t="e">
        <f>CORREL($G28:$M28,[1]DMB!$G28:$AG28)</f>
        <v>#N/A</v>
      </c>
      <c r="R28" s="15" t="e">
        <f>Q28*SQRT((MIN(COUNT($G28:$M28),COUNT([1]DMB!$G28:$AG28))-2)/(1-Q28^2))</f>
        <v>#N/A</v>
      </c>
      <c r="S28" s="15" t="e">
        <f>CORREL($G28:$M28,[1]DM1!$G28:$AH28)</f>
        <v>#N/A</v>
      </c>
      <c r="T28" s="15" t="e">
        <f>S28*SQRT((MIN(COUNT($G28:$M28),COUNT([1]DM1!$G28:$AH28))-2)/(1-S28^2))</f>
        <v>#N/A</v>
      </c>
      <c r="U28" s="15" t="e">
        <f>CORREL($G28:$M28,[1]DM1!$G28:$AG28)</f>
        <v>#N/A</v>
      </c>
      <c r="V28" s="15" t="e">
        <f>U28*SQRT((MIN(COUNT($G28:$M28),COUNT([1]DM1!$G28:$AG28))-2)/(1-U28^2))</f>
        <v>#N/A</v>
      </c>
      <c r="W28" s="15" t="e">
        <f>CORREL($G28:$M28,dBM!$G28:$G28)</f>
        <v>#VALUE!</v>
      </c>
      <c r="X28" s="15" t="e">
        <f>W28*SQRT((MIN(COUNT($G28:$M28),COUNT(dBM!$G28:$M28))-2)/(1-W28^2))</f>
        <v>#VALUE!</v>
      </c>
      <c r="Y28" s="15" t="e">
        <f>CORREL($G28:$M28,dBM!#REF!)</f>
        <v>#REF!</v>
      </c>
      <c r="Z28" s="15" t="e">
        <f>Y28*SQRT((MIN(COUNT($G28:$M28),COUNT(dBM!#REF!))-2)/(1-Y28^2))</f>
        <v>#REF!</v>
      </c>
      <c r="AA28" s="15" t="e">
        <f>CORREL($G28:$M28,'[1]D BM wo FCD'!$G28:$AB28)</f>
        <v>#N/A</v>
      </c>
      <c r="AB28" s="15" t="e">
        <f>AA28*SQRT((MIN(COUNT($G28:$M28),COUNT('[1]D BM wo FCD'!$G28:$AB28))-2)/(1-AA28^2))</f>
        <v>#N/A</v>
      </c>
      <c r="AC28" s="15" t="e">
        <f>CORREL($G28:$M28,'[1]D BM wo FCD'!$G28:$AA28)</f>
        <v>#N/A</v>
      </c>
      <c r="AD28" s="15" t="e">
        <f>AC28*SQRT((MIN(COUNT($G28:$M28),COUNT('[1]D BM wo FCD'!$G28:$AA28))-2)/(1-AC28^2))</f>
        <v>#N/A</v>
      </c>
      <c r="AE28" s="13"/>
      <c r="AF28" s="17"/>
      <c r="AG28" s="15" t="e">
        <f>CORREL($G28:$M28,[1]DMB!$V28:$AH28)</f>
        <v>#N/A</v>
      </c>
      <c r="AH28" s="15" t="e">
        <f>AG28*SQRT((MIN(COUNT($G28:$M28),COUNT([1]DMB!$V28:$AH28))-2)/(1-AG28^2))</f>
        <v>#N/A</v>
      </c>
      <c r="AI28" s="15" t="e">
        <f>CORREL($G28:$M28,[1]DMB!$V28:$AG28)</f>
        <v>#N/A</v>
      </c>
      <c r="AJ28" s="15" t="e">
        <f>AI28*SQRT((MIN(COUNT($G28:$M28),COUNT([1]DMB!$V28:$AG28))-2)/(1-AI28^2))</f>
        <v>#N/A</v>
      </c>
      <c r="AK28" s="15" t="e">
        <f>CORREL($G28:$M28,[1]DM1!$V28:$AH28)</f>
        <v>#N/A</v>
      </c>
      <c r="AL28" s="15" t="e">
        <f>AK28*SQRT((MIN(COUNT($G28:$M28),COUNT([1]DM1!$V28:$AH28))-2)/(1-AK28^2))</f>
        <v>#N/A</v>
      </c>
      <c r="AM28" s="15" t="e">
        <f>CORREL($G28:$M28,[1]DM1!$V28:$AG28)</f>
        <v>#N/A</v>
      </c>
      <c r="AN28" s="15" t="e">
        <f>AM28*SQRT((MIN(COUNT($G28:$M28),COUNT([1]DM1!$V28:$AG28))-2)/(1-AM28^2))</f>
        <v>#N/A</v>
      </c>
      <c r="AO28" s="15" t="e">
        <f>CORREL($G28:$M28,dBM!$G28:$G28)</f>
        <v>#VALUE!</v>
      </c>
      <c r="AP28" s="15" t="e">
        <f>AO28*SQRT((MIN(COUNT($G28:$M28),COUNT(dBM!$G28:$M28))-2)/(1-AO28^2))</f>
        <v>#VALUE!</v>
      </c>
      <c r="AQ28" s="15" t="e">
        <f>CORREL($G28:$M28,dBM!#REF!)</f>
        <v>#REF!</v>
      </c>
      <c r="AR28" s="15" t="e">
        <f>AQ28*SQRT((MIN(COUNT($G28:$M28),COUNT(dBM!#REF!))-2)/(1-AQ28^2))</f>
        <v>#REF!</v>
      </c>
      <c r="AS28" s="15" t="e">
        <f>CORREL($G28:$M28,'[1]D BM wo FCD'!$P28:$AB28)</f>
        <v>#N/A</v>
      </c>
      <c r="AT28" s="15" t="e">
        <f>AS28*SQRT((MIN(COUNT($G28:$M28),COUNT('[1]D BM wo FCD'!$P28:$AB28))-2)/(1-AS28^2))</f>
        <v>#N/A</v>
      </c>
      <c r="AU28" s="15" t="e">
        <f>CORREL($G28:$M28,'[1]D BM wo FCD'!$P28:$AA28)</f>
        <v>#N/A</v>
      </c>
      <c r="AV28" s="15" t="e">
        <f>AU28*SQRT((MIN(COUNT($G28:$M28),COUNT('[1]D BM wo FCD'!$P28:$AA28))-2)/(1-AU28^2))</f>
        <v>#N/A</v>
      </c>
      <c r="AW28" s="15"/>
      <c r="AX28" s="15"/>
      <c r="AY28" s="15">
        <f>CORREL($G28:$M28,[1]DMB!$AB28:$AH28)</f>
        <v>0.6577238548212907</v>
      </c>
      <c r="AZ28" s="15">
        <f>AY28*SQRT((MIN(COUNT($G28:$M28),COUNT([1]DMB!$AB28:$AH28))-2)/(1-AY28^2))</f>
        <v>1.746341519370419</v>
      </c>
      <c r="BA28" s="15">
        <f>CORREL($H28:$M28,[1]DMB!$AB28:$AG28)</f>
        <v>-4.5229231937314048E-2</v>
      </c>
      <c r="BB28" s="15">
        <f>BA28*SQRT((MIN(COUNT($H28:$M28),COUNT([1]DMB!$AB28:$AG28))-2)/(1-BA28^2))</f>
        <v>-7.8419579583184296E-2</v>
      </c>
      <c r="BC28" s="15">
        <f>CORREL($G28:$M28,[1]DM1!$AB28:$AH28)</f>
        <v>0.64242552115262674</v>
      </c>
      <c r="BD28" s="15">
        <f>BC28*SQRT((MIN(COUNT($G28:$M28),COUNT([1]DM1!$AB28:$AH28))-2)/(1-BC28^2))</f>
        <v>1.6765892669510072</v>
      </c>
      <c r="BE28" s="15">
        <f>CORREL($H28:$M28,[1]DM1!$AB28:$AG28)</f>
        <v>0.4263917654799913</v>
      </c>
      <c r="BF28" s="15">
        <f>BE28*SQRT((MIN(COUNT($H28:$M28),COUNT([1]DM1!$AB28:$AG28))-2)/(1-BE28^2))</f>
        <v>0.81647395612946128</v>
      </c>
      <c r="BG28" s="15" t="e">
        <f>CORREL($G28:$M28,dBM!$G28:$G28)</f>
        <v>#VALUE!</v>
      </c>
      <c r="BH28" s="15" t="e">
        <f>BG28*SQRT((MIN(COUNT($G28:$M28),COUNT(dBM!$G28:$M28))-2)/(1-BG28^2))</f>
        <v>#VALUE!</v>
      </c>
      <c r="BI28" s="15" t="e">
        <f>CORREL($H28:$M28,dBM!#REF!)</f>
        <v>#REF!</v>
      </c>
      <c r="BJ28" s="15" t="e">
        <f>BI28*SQRT((MIN(COUNT($H28:$M28),COUNT(dBM!#REF!))-2)/(1-BI28^2))</f>
        <v>#REF!</v>
      </c>
      <c r="BK28" s="15">
        <f>CORREL($G28:$M28,'[1]D BM wo FCD'!$V28:$AB28)</f>
        <v>1.0000000000000002</v>
      </c>
      <c r="BL28" s="15" t="e">
        <f>BK28*SQRT((MIN(COUNT($G28:$M28),COUNT('[1]D BM wo FCD'!$V28:$AB28))-2)/(1-BK28^2))</f>
        <v>#NUM!</v>
      </c>
      <c r="BM28" s="15">
        <f>CORREL($H28:$M28,'[1]D BM wo FCD'!$V28:$AA28)</f>
        <v>-1.0000000000000002</v>
      </c>
      <c r="BN28" s="15">
        <f>BM28*SQRT((MIN(COUNT($H28:$M28),COUNT('[1]D BM wo FCD'!$V28:$AA28))-2)/(1-BM28^2))</f>
        <v>0</v>
      </c>
      <c r="BO28" s="15"/>
      <c r="BP28" s="16">
        <f t="shared" si="6"/>
        <v>6</v>
      </c>
      <c r="BQ28" s="28">
        <f t="shared" si="7"/>
        <v>2.6152930954631528E-2</v>
      </c>
      <c r="BR28" s="16">
        <f t="shared" si="8"/>
        <v>2.1919454287203929E-2</v>
      </c>
      <c r="BS28" s="16"/>
      <c r="BU28" s="16">
        <f t="shared" si="0"/>
        <v>0</v>
      </c>
      <c r="BV28" s="16">
        <f t="shared" si="1"/>
        <v>0</v>
      </c>
      <c r="BW28" s="16"/>
      <c r="BX28" s="16">
        <f t="shared" si="2"/>
        <v>0</v>
      </c>
      <c r="BY28" s="16">
        <f t="shared" si="3"/>
        <v>0</v>
      </c>
      <c r="BZ28" s="16"/>
      <c r="CA28" s="16">
        <f t="shared" si="4"/>
        <v>0</v>
      </c>
      <c r="CB28" s="16">
        <f t="shared" si="5"/>
        <v>0</v>
      </c>
    </row>
    <row r="29" spans="1:80" x14ac:dyDescent="0.4">
      <c r="A29" s="15"/>
      <c r="B29" s="15"/>
      <c r="C29" s="49" t="s">
        <v>369</v>
      </c>
      <c r="D29" s="15"/>
      <c r="E29" s="15"/>
      <c r="F29" s="15" t="s">
        <v>246</v>
      </c>
      <c r="G29" s="29">
        <f>(PCPI!H29-PCPI!G29)/PCPI!G29</f>
        <v>0.31947337721856994</v>
      </c>
      <c r="H29" s="29">
        <f>(PCPI!I29-PCPI!H29)/PCPI!H29</f>
        <v>0.234354278496994</v>
      </c>
      <c r="I29" s="29">
        <f>(PCPI!J29-PCPI!I29)/PCPI!I29</f>
        <v>0.10457382584672024</v>
      </c>
      <c r="J29" s="29">
        <f>(PCPI!K29-PCPI!J29)/PCPI!J29</f>
        <v>0.35900880037054467</v>
      </c>
      <c r="K29" s="29">
        <f>(PCPI!L29-PCPI!K29)/PCPI!K29</f>
        <v>0.18688865410176883</v>
      </c>
      <c r="L29" s="29">
        <f>(PCPI!M29-PCPI!L29)/PCPI!L29</f>
        <v>6.9316142371030134E-2</v>
      </c>
      <c r="M29" s="15" t="s">
        <v>163</v>
      </c>
      <c r="N29" s="15"/>
      <c r="O29" s="15" t="e">
        <f>CORREL($G29:$M29,[1]DMB!$G29:$AH29)</f>
        <v>#N/A</v>
      </c>
      <c r="P29" s="15" t="e">
        <f>O29*SQRT((MIN(COUNT($G29:$M29),COUNT([1]DMB!$G29:$AH29))-2)/(1-O29^2))</f>
        <v>#N/A</v>
      </c>
      <c r="Q29" s="15" t="e">
        <f>CORREL($G29:$M29,[1]DMB!$G29:$AG29)</f>
        <v>#N/A</v>
      </c>
      <c r="R29" s="15" t="e">
        <f>Q29*SQRT((MIN(COUNT($G29:$M29),COUNT([1]DMB!$G29:$AG29))-2)/(1-Q29^2))</f>
        <v>#N/A</v>
      </c>
      <c r="S29" s="15" t="e">
        <f>CORREL($G29:$M29,[1]DM1!$G29:$AH29)</f>
        <v>#N/A</v>
      </c>
      <c r="T29" s="15" t="e">
        <f>S29*SQRT((MIN(COUNT($G29:$M29),COUNT([1]DM1!$G29:$AH29))-2)/(1-S29^2))</f>
        <v>#N/A</v>
      </c>
      <c r="U29" s="15" t="e">
        <f>CORREL($G29:$M29,[1]DM1!$G29:$AG29)</f>
        <v>#N/A</v>
      </c>
      <c r="V29" s="15" t="e">
        <f>U29*SQRT((MIN(COUNT($G29:$M29),COUNT([1]DM1!$G29:$AG29))-2)/(1-U29^2))</f>
        <v>#N/A</v>
      </c>
      <c r="W29" s="15" t="e">
        <f>CORREL($G29:$M29,dBM!$G29:$G29)</f>
        <v>#N/A</v>
      </c>
      <c r="X29" s="15" t="e">
        <f>W29*SQRT((MIN(COUNT($G29:$M29),COUNT(dBM!$G29:$M29))-2)/(1-W29^2))</f>
        <v>#N/A</v>
      </c>
      <c r="Y29" s="15" t="e">
        <f>CORREL($G29:$M29,dBM!#REF!)</f>
        <v>#REF!</v>
      </c>
      <c r="Z29" s="15" t="e">
        <f>Y29*SQRT((MIN(COUNT($G29:$M29),COUNT(dBM!#REF!))-2)/(1-Y29^2))</f>
        <v>#REF!</v>
      </c>
      <c r="AA29" s="15" t="e">
        <f>CORREL($G29:$M29,'[1]D BM wo FCD'!$G29:$AB29)</f>
        <v>#N/A</v>
      </c>
      <c r="AB29" s="15" t="e">
        <f>AA29*SQRT((MIN(COUNT($G29:$M29),COUNT('[1]D BM wo FCD'!$G29:$AB29))-2)/(1-AA29^2))</f>
        <v>#N/A</v>
      </c>
      <c r="AC29" s="15" t="e">
        <f>CORREL($G29:$M29,'[1]D BM wo FCD'!$G29:$AA29)</f>
        <v>#N/A</v>
      </c>
      <c r="AD29" s="15" t="e">
        <f>AC29*SQRT((MIN(COUNT($G29:$M29),COUNT('[1]D BM wo FCD'!$G29:$AA29))-2)/(1-AC29^2))</f>
        <v>#N/A</v>
      </c>
      <c r="AE29" s="13"/>
      <c r="AF29" s="17"/>
      <c r="AG29" s="15" t="e">
        <f>CORREL($G29:$M29,[1]DMB!$V29:$AH29)</f>
        <v>#N/A</v>
      </c>
      <c r="AH29" s="15" t="e">
        <f>AG29*SQRT((MIN(COUNT($G29:$M29),COUNT([1]DMB!$V29:$AH29))-2)/(1-AG29^2))</f>
        <v>#N/A</v>
      </c>
      <c r="AI29" s="15" t="e">
        <f>CORREL($G29:$M29,[1]DMB!$V29:$AG29)</f>
        <v>#N/A</v>
      </c>
      <c r="AJ29" s="15" t="e">
        <f>AI29*SQRT((MIN(COUNT($G29:$M29),COUNT([1]DMB!$V29:$AG29))-2)/(1-AI29^2))</f>
        <v>#N/A</v>
      </c>
      <c r="AK29" s="15" t="e">
        <f>CORREL($G29:$M29,[1]DM1!$V29:$AH29)</f>
        <v>#N/A</v>
      </c>
      <c r="AL29" s="15" t="e">
        <f>AK29*SQRT((MIN(COUNT($G29:$M29),COUNT([1]DM1!$V29:$AH29))-2)/(1-AK29^2))</f>
        <v>#N/A</v>
      </c>
      <c r="AM29" s="15" t="e">
        <f>CORREL($G29:$M29,[1]DM1!$V29:$AG29)</f>
        <v>#N/A</v>
      </c>
      <c r="AN29" s="15" t="e">
        <f>AM29*SQRT((MIN(COUNT($G29:$M29),COUNT([1]DM1!$V29:$AG29))-2)/(1-AM29^2))</f>
        <v>#N/A</v>
      </c>
      <c r="AO29" s="15" t="e">
        <f>CORREL($G29:$M29,dBM!$G29:$G29)</f>
        <v>#N/A</v>
      </c>
      <c r="AP29" s="15" t="e">
        <f>AO29*SQRT((MIN(COUNT($G29:$M29),COUNT(dBM!$G29:$M29))-2)/(1-AO29^2))</f>
        <v>#N/A</v>
      </c>
      <c r="AQ29" s="15" t="e">
        <f>CORREL($G29:$M29,dBM!#REF!)</f>
        <v>#REF!</v>
      </c>
      <c r="AR29" s="15" t="e">
        <f>AQ29*SQRT((MIN(COUNT($G29:$M29),COUNT(dBM!#REF!))-2)/(1-AQ29^2))</f>
        <v>#REF!</v>
      </c>
      <c r="AS29" s="15" t="e">
        <f>CORREL($G29:$M29,'[1]D BM wo FCD'!$P29:$AB29)</f>
        <v>#N/A</v>
      </c>
      <c r="AT29" s="15" t="e">
        <f>AS29*SQRT((MIN(COUNT($G29:$M29),COUNT('[1]D BM wo FCD'!$P29:$AB29))-2)/(1-AS29^2))</f>
        <v>#N/A</v>
      </c>
      <c r="AU29" s="15" t="e">
        <f>CORREL($G29:$M29,'[1]D BM wo FCD'!$P29:$AA29)</f>
        <v>#N/A</v>
      </c>
      <c r="AV29" s="15" t="e">
        <f>AU29*SQRT((MIN(COUNT($G29:$M29),COUNT('[1]D BM wo FCD'!$P29:$AA29))-2)/(1-AU29^2))</f>
        <v>#N/A</v>
      </c>
      <c r="AW29" s="15"/>
      <c r="AX29" s="15"/>
      <c r="AY29" s="15">
        <f>CORREL($G29:$M29,[1]DMB!$AB29:$AH29)</f>
        <v>-0.36996863251156697</v>
      </c>
      <c r="AZ29" s="15">
        <f>AY29*SQRT((MIN(COUNT($G29:$M29),COUNT([1]DMB!$AB29:$AH29))-2)/(1-AY29^2))</f>
        <v>-0.79644997344115909</v>
      </c>
      <c r="BA29" s="15">
        <f>CORREL($H29:$M29,[1]DMB!$AB29:$AG29)</f>
        <v>0.61352299548599831</v>
      </c>
      <c r="BB29" s="15">
        <f>BA29*SQRT((MIN(COUNT($H29:$M29),COUNT([1]DMB!$AB29:$AG29))-2)/(1-BA29^2))</f>
        <v>1.3456808239772557</v>
      </c>
      <c r="BC29" s="15">
        <f>CORREL($G29:$M29,[1]DM1!$AB29:$AH29)</f>
        <v>-2.6046248617793782E-2</v>
      </c>
      <c r="BD29" s="15">
        <f>BC29*SQRT((MIN(COUNT($G29:$M29),COUNT([1]DM1!$AB29:$AH29))-2)/(1-BC29^2))</f>
        <v>-5.2110176190374884E-2</v>
      </c>
      <c r="BE29" s="15">
        <f>CORREL($H29:$M29,[1]DM1!$AB29:$AG29)</f>
        <v>5.2596889625783419E-2</v>
      </c>
      <c r="BF29" s="15">
        <f>BE29*SQRT((MIN(COUNT($H29:$M29),COUNT([1]DM1!$AB29:$AG29))-2)/(1-BE29^2))</f>
        <v>9.1226758893330262E-2</v>
      </c>
      <c r="BG29" s="15" t="e">
        <f>CORREL($G29:$M29,dBM!$G29:$G29)</f>
        <v>#N/A</v>
      </c>
      <c r="BH29" s="15" t="e">
        <f>BG29*SQRT((MIN(COUNT($G29:$M29),COUNT(dBM!$G29:$M29))-2)/(1-BG29^2))</f>
        <v>#N/A</v>
      </c>
      <c r="BI29" s="15" t="e">
        <f>CORREL($H29:$M29,dBM!#REF!)</f>
        <v>#REF!</v>
      </c>
      <c r="BJ29" s="15" t="e">
        <f>BI29*SQRT((MIN(COUNT($H29:$M29),COUNT(dBM!#REF!))-2)/(1-BI29^2))</f>
        <v>#REF!</v>
      </c>
      <c r="BK29" s="15" t="e">
        <f>CORREL($G29:$M29,'[1]D BM wo FCD'!$V29:$AB29)</f>
        <v>#DIV/0!</v>
      </c>
      <c r="BL29" s="15" t="e">
        <f>BK29*SQRT((MIN(COUNT($G29:$M29),COUNT('[1]D BM wo FCD'!$V29:$AB29))-2)/(1-BK29^2))</f>
        <v>#DIV/0!</v>
      </c>
      <c r="BM29" s="15" t="e">
        <f>CORREL($H29:$M29,'[1]D BM wo FCD'!$V29:$AA29)</f>
        <v>#DIV/0!</v>
      </c>
      <c r="BN29" s="15" t="e">
        <f>BM29*SQRT((MIN(COUNT($H29:$M29),COUNT('[1]D BM wo FCD'!$V29:$AA29))-2)/(1-BM29^2))</f>
        <v>#DIV/0!</v>
      </c>
      <c r="BO29" s="15"/>
      <c r="BP29" s="16">
        <f t="shared" si="6"/>
        <v>6</v>
      </c>
      <c r="BQ29" s="28">
        <f t="shared" si="7"/>
        <v>0.21226917973427131</v>
      </c>
      <c r="BR29" s="16">
        <f t="shared" si="8"/>
        <v>0.11505741091456242</v>
      </c>
      <c r="BS29" s="16"/>
      <c r="BU29" s="16">
        <f t="shared" si="0"/>
        <v>0</v>
      </c>
      <c r="BV29" s="16">
        <f t="shared" si="1"/>
        <v>0</v>
      </c>
      <c r="BW29" s="16"/>
      <c r="BX29" s="16">
        <f t="shared" si="2"/>
        <v>0</v>
      </c>
      <c r="BY29" s="16">
        <f t="shared" si="3"/>
        <v>0</v>
      </c>
      <c r="BZ29" s="16"/>
      <c r="CA29" s="16">
        <f t="shared" si="4"/>
        <v>0</v>
      </c>
      <c r="CB29" s="16">
        <f t="shared" si="5"/>
        <v>0</v>
      </c>
    </row>
    <row r="30" spans="1:80" x14ac:dyDescent="0.4">
      <c r="A30" s="15"/>
      <c r="B30" s="15"/>
      <c r="C30" s="49" t="s">
        <v>65</v>
      </c>
      <c r="D30" s="15"/>
      <c r="E30" s="15"/>
      <c r="F30" s="15" t="s">
        <v>246</v>
      </c>
      <c r="G30" s="29">
        <f>(PCPI!H30-PCPI!G30)/PCPI!G30</f>
        <v>8.8793158876102951E-2</v>
      </c>
      <c r="H30" s="29">
        <f>(PCPI!I30-PCPI!H30)/PCPI!H30</f>
        <v>7.7477264674617338E-2</v>
      </c>
      <c r="I30" s="29">
        <f>(PCPI!J30-PCPI!I30)/PCPI!I30</f>
        <v>4.5489422339142514E-2</v>
      </c>
      <c r="J30" s="29">
        <f>(PCPI!K30-PCPI!J30)/PCPI!J30</f>
        <v>2.4713776473063941E-3</v>
      </c>
      <c r="K30" s="29">
        <f>(PCPI!L30-PCPI!K30)/PCPI!K30</f>
        <v>-4.0000000000000521E-3</v>
      </c>
      <c r="L30" s="29">
        <f>(PCPI!M30-PCPI!L30)/PCPI!L30</f>
        <v>-4.00000000000002E-3</v>
      </c>
      <c r="M30" s="29">
        <f>(PCPI!N30-PCPI!M30)/PCPI!M30</f>
        <v>5.0000000000000169E-2</v>
      </c>
      <c r="N30" s="15"/>
      <c r="O30" s="15" t="e">
        <f>CORREL($G30:$M30,[1]DMB!$G30:$AH30)</f>
        <v>#N/A</v>
      </c>
      <c r="P30" s="15" t="e">
        <f>O30*SQRT((MIN(COUNT($G30:$M30),COUNT([1]DMB!$G30:$AH30))-2)/(1-O30^2))</f>
        <v>#N/A</v>
      </c>
      <c r="Q30" s="15" t="e">
        <f>CORREL($G30:$M30,[1]DMB!$G30:$AG30)</f>
        <v>#N/A</v>
      </c>
      <c r="R30" s="15" t="e">
        <f>Q30*SQRT((MIN(COUNT($G30:$M30),COUNT([1]DMB!$G30:$AG30))-2)/(1-Q30^2))</f>
        <v>#N/A</v>
      </c>
      <c r="S30" s="15" t="e">
        <f>CORREL($G30:$M30,[1]DM1!$G30:$AH30)</f>
        <v>#N/A</v>
      </c>
      <c r="T30" s="15" t="e">
        <f>S30*SQRT((MIN(COUNT($G30:$M30),COUNT([1]DM1!$G30:$AH30))-2)/(1-S30^2))</f>
        <v>#N/A</v>
      </c>
      <c r="U30" s="15" t="e">
        <f>CORREL($G30:$M30,[1]DM1!$G30:$AG30)</f>
        <v>#N/A</v>
      </c>
      <c r="V30" s="15" t="e">
        <f>U30*SQRT((MIN(COUNT($G30:$M30),COUNT([1]DM1!$G30:$AG30))-2)/(1-U30^2))</f>
        <v>#N/A</v>
      </c>
      <c r="W30" s="15" t="s">
        <v>163</v>
      </c>
      <c r="X30" s="15" t="s">
        <v>163</v>
      </c>
      <c r="Y30" s="15" t="s">
        <v>163</v>
      </c>
      <c r="Z30" s="15" t="s">
        <v>163</v>
      </c>
      <c r="AA30" s="15" t="s">
        <v>163</v>
      </c>
      <c r="AB30" s="15" t="s">
        <v>163</v>
      </c>
      <c r="AC30" s="15" t="s">
        <v>163</v>
      </c>
      <c r="AD30" s="15" t="s">
        <v>163</v>
      </c>
      <c r="AE30" s="13"/>
      <c r="AF30" s="17"/>
      <c r="AG30" s="15" t="e">
        <f>CORREL($G30:$M30,[1]DMB!$V30:$AH30)</f>
        <v>#N/A</v>
      </c>
      <c r="AH30" s="15" t="e">
        <f>AG30*SQRT((MIN(COUNT($G30:$M30),COUNT([1]DMB!$V30:$AH30))-2)/(1-AG30^2))</f>
        <v>#N/A</v>
      </c>
      <c r="AI30" s="15" t="e">
        <f>CORREL($G30:$M30,[1]DMB!$V30:$AG30)</f>
        <v>#N/A</v>
      </c>
      <c r="AJ30" s="15" t="e">
        <f>AI30*SQRT((MIN(COUNT($G30:$M30),COUNT([1]DMB!$V30:$AG30))-2)/(1-AI30^2))</f>
        <v>#N/A</v>
      </c>
      <c r="AK30" s="15" t="e">
        <f>CORREL($G30:$M30,[1]DM1!$V30:$AH30)</f>
        <v>#N/A</v>
      </c>
      <c r="AL30" s="15" t="e">
        <f>AK30*SQRT((MIN(COUNT($G30:$M30),COUNT([1]DM1!$V30:$AH30))-2)/(1-AK30^2))</f>
        <v>#N/A</v>
      </c>
      <c r="AM30" s="15" t="e">
        <f>CORREL($G30:$M30,[1]DM1!$V30:$AG30)</f>
        <v>#N/A</v>
      </c>
      <c r="AN30" s="15" t="e">
        <f>AM30*SQRT((MIN(COUNT($G30:$M30),COUNT([1]DM1!$V30:$AG30))-2)/(1-AM30^2))</f>
        <v>#N/A</v>
      </c>
      <c r="AO30" s="15" t="s">
        <v>163</v>
      </c>
      <c r="AP30" s="15" t="s">
        <v>163</v>
      </c>
      <c r="AQ30" s="15" t="s">
        <v>163</v>
      </c>
      <c r="AR30" s="15" t="s">
        <v>163</v>
      </c>
      <c r="AS30" s="15" t="s">
        <v>163</v>
      </c>
      <c r="AT30" s="15" t="s">
        <v>163</v>
      </c>
      <c r="AU30" s="15" t="s">
        <v>163</v>
      </c>
      <c r="AV30" s="15" t="s">
        <v>163</v>
      </c>
      <c r="AW30" s="15"/>
      <c r="AX30" s="15"/>
      <c r="AY30" s="15">
        <f>CORREL($G30:$M30,[1]DMB!$AB30:$AH30)</f>
        <v>9.1681299974207903E-2</v>
      </c>
      <c r="AZ30" s="15">
        <f>AY30*SQRT((MIN(COUNT($G30:$M30),COUNT([1]DMB!$AB30:$AH30))-2)/(1-AY30^2))</f>
        <v>0.20587267218239538</v>
      </c>
      <c r="BA30" s="15">
        <f>CORREL($H30:$M30,[1]DMB!$AB30:$AG30)</f>
        <v>-0.19719448715975929</v>
      </c>
      <c r="BB30" s="15">
        <f>BA30*SQRT((MIN(COUNT($H30:$M30),COUNT([1]DMB!$AB30:$AG30))-2)/(1-BA30^2))</f>
        <v>-0.4022881481078821</v>
      </c>
      <c r="BC30" s="15">
        <f>CORREL($G30:$M30,[1]DM1!$AB30:$AH30)</f>
        <v>9.7478109985550607E-2</v>
      </c>
      <c r="BD30" s="15">
        <f>BC30*SQRT((MIN(COUNT($G30:$M30),COUNT([1]DM1!$AB30:$AH30))-2)/(1-BC30^2))</f>
        <v>0.21901068157359307</v>
      </c>
      <c r="BE30" s="15">
        <f>CORREL($H30:$M30,[1]DM1!$AB30:$AG30)</f>
        <v>-0.67836731933450611</v>
      </c>
      <c r="BF30" s="15">
        <f>BE30*SQRT((MIN(COUNT($H30:$M30),COUNT([1]DM1!$AB30:$AG30))-2)/(1-BE30^2))</f>
        <v>-1.8465935770583131</v>
      </c>
      <c r="BG30" s="15" t="s">
        <v>163</v>
      </c>
      <c r="BH30" s="15" t="s">
        <v>163</v>
      </c>
      <c r="BI30" s="15" t="s">
        <v>163</v>
      </c>
      <c r="BJ30" s="15" t="s">
        <v>163</v>
      </c>
      <c r="BK30" s="15" t="s">
        <v>163</v>
      </c>
      <c r="BL30" s="15" t="s">
        <v>163</v>
      </c>
      <c r="BM30" s="15" t="s">
        <v>163</v>
      </c>
      <c r="BN30" s="15" t="s">
        <v>163</v>
      </c>
      <c r="BO30" s="15"/>
      <c r="BP30" s="16">
        <f t="shared" si="6"/>
        <v>6</v>
      </c>
      <c r="BQ30" s="28">
        <f t="shared" si="7"/>
        <v>3.4371870589528189E-2</v>
      </c>
      <c r="BR30" s="16">
        <f t="shared" si="8"/>
        <v>4.2203776916153873E-2</v>
      </c>
      <c r="BS30" s="16"/>
      <c r="BU30" s="16">
        <f t="shared" si="0"/>
        <v>0</v>
      </c>
      <c r="BV30" s="16">
        <f t="shared" si="1"/>
        <v>0</v>
      </c>
      <c r="BW30" s="16"/>
      <c r="BX30" s="16">
        <f t="shared" si="2"/>
        <v>0</v>
      </c>
      <c r="BY30" s="16">
        <f t="shared" si="3"/>
        <v>0</v>
      </c>
      <c r="BZ30" s="16"/>
      <c r="CA30" s="16">
        <f t="shared" si="4"/>
        <v>0</v>
      </c>
      <c r="CB30" s="16">
        <f t="shared" si="5"/>
        <v>0</v>
      </c>
    </row>
    <row r="31" spans="1:80" x14ac:dyDescent="0.4">
      <c r="A31" s="15"/>
      <c r="B31" s="15"/>
      <c r="C31" s="49" t="s">
        <v>69</v>
      </c>
      <c r="D31" s="15"/>
      <c r="E31" s="15"/>
      <c r="F31" s="15" t="s">
        <v>246</v>
      </c>
      <c r="G31" s="29">
        <f>(PCPI!H31-PCPI!G31)/PCPI!G31</f>
        <v>0.37602045023501007</v>
      </c>
      <c r="H31" s="29">
        <f>(PCPI!I31-PCPI!H31)/PCPI!H31</f>
        <v>9.137352430035918E-2</v>
      </c>
      <c r="I31" s="29">
        <f>(PCPI!J31-PCPI!I31)/PCPI!I31</f>
        <v>0.29748651282824939</v>
      </c>
      <c r="J31" s="29">
        <f>(PCPI!K31-PCPI!J31)/PCPI!J31</f>
        <v>0.44804164286168235</v>
      </c>
      <c r="K31" s="29">
        <f>(PCPI!L31-PCPI!K31)/PCPI!K31</f>
        <v>0.29581488463168193</v>
      </c>
      <c r="L31" s="29">
        <f>(PCPI!M31-PCPI!L31)/PCPI!L31</f>
        <v>0.27240024132661933</v>
      </c>
      <c r="M31" s="15" t="s">
        <v>163</v>
      </c>
      <c r="N31" s="15"/>
      <c r="O31" s="15" t="e">
        <f>CORREL($G31:$M31,[1]DMB!$G31:$AH31)</f>
        <v>#N/A</v>
      </c>
      <c r="P31" s="15" t="e">
        <f>O31*SQRT((MIN(COUNT($G31:$M31),COUNT([1]DMB!$G31:$AH31))-2)/(1-O31^2))</f>
        <v>#N/A</v>
      </c>
      <c r="Q31" s="15" t="e">
        <f>CORREL($G31:$M31,[1]DMB!$G31:$AG31)</f>
        <v>#N/A</v>
      </c>
      <c r="R31" s="15" t="e">
        <f>Q31*SQRT((MIN(COUNT($G31:$M31),COUNT([1]DMB!$G31:$AG31))-2)/(1-Q31^2))</f>
        <v>#N/A</v>
      </c>
      <c r="S31" s="15" t="e">
        <f>CORREL($G31:$M31,[1]DM1!$G31:$AH31)</f>
        <v>#N/A</v>
      </c>
      <c r="T31" s="15" t="e">
        <f>S31*SQRT((MIN(COUNT($G31:$M31),COUNT([1]DM1!$G31:$AH31))-2)/(1-S31^2))</f>
        <v>#N/A</v>
      </c>
      <c r="U31" s="15" t="e">
        <f>CORREL($G31:$M31,[1]DM1!$G31:$AG31)</f>
        <v>#N/A</v>
      </c>
      <c r="V31" s="15" t="e">
        <f>U31*SQRT((MIN(COUNT($G31:$M31),COUNT([1]DM1!$G31:$AG31))-2)/(1-U31^2))</f>
        <v>#N/A</v>
      </c>
      <c r="W31" s="15" t="e">
        <f>CORREL($G31:$M31,dBM!$G31:$G31)</f>
        <v>#N/A</v>
      </c>
      <c r="X31" s="15" t="e">
        <f>W31*SQRT((MIN(COUNT($G31:$M31),COUNT(dBM!$G31:$M31))-2)/(1-W31^2))</f>
        <v>#N/A</v>
      </c>
      <c r="Y31" s="15" t="e">
        <f>CORREL($G31:$M31,dBM!#REF!)</f>
        <v>#REF!</v>
      </c>
      <c r="Z31" s="15" t="e">
        <f>Y31*SQRT((MIN(COUNT($G31:$M31),COUNT(dBM!#REF!))-2)/(1-Y31^2))</f>
        <v>#REF!</v>
      </c>
      <c r="AA31" s="15" t="e">
        <f>CORREL($G31:$M31,'[1]D BM wo FCD'!$G31:$AB31)</f>
        <v>#N/A</v>
      </c>
      <c r="AB31" s="15" t="e">
        <f>AA31*SQRT((MIN(COUNT($G31:$M31),COUNT('[1]D BM wo FCD'!$G31:$AB31))-2)/(1-AA31^2))</f>
        <v>#N/A</v>
      </c>
      <c r="AC31" s="15" t="e">
        <f>CORREL($G31:$M31,'[1]D BM wo FCD'!$G31:$AA31)</f>
        <v>#N/A</v>
      </c>
      <c r="AD31" s="15" t="e">
        <f>AC31*SQRT((MIN(COUNT($G31:$M31),COUNT('[1]D BM wo FCD'!$G31:$AA31))-2)/(1-AC31^2))</f>
        <v>#N/A</v>
      </c>
      <c r="AE31" s="13"/>
      <c r="AF31" s="17"/>
      <c r="AG31" s="15" t="e">
        <f>CORREL($G31:$M31,[1]DMB!$V31:$AH31)</f>
        <v>#N/A</v>
      </c>
      <c r="AH31" s="15" t="e">
        <f>AG31*SQRT((MIN(COUNT($G31:$M31),COUNT([1]DMB!$V31:$AH31))-2)/(1-AG31^2))</f>
        <v>#N/A</v>
      </c>
      <c r="AI31" s="15" t="e">
        <f>CORREL($G31:$M31,[1]DMB!$V31:$AG31)</f>
        <v>#N/A</v>
      </c>
      <c r="AJ31" s="15" t="e">
        <f>AI31*SQRT((MIN(COUNT($G31:$M31),COUNT([1]DMB!$V31:$AG31))-2)/(1-AI31^2))</f>
        <v>#N/A</v>
      </c>
      <c r="AK31" s="15" t="e">
        <f>CORREL($G31:$M31,[1]DM1!$V31:$AH31)</f>
        <v>#N/A</v>
      </c>
      <c r="AL31" s="15" t="e">
        <f>AK31*SQRT((MIN(COUNT($G31:$M31),COUNT([1]DM1!$V31:$AH31))-2)/(1-AK31^2))</f>
        <v>#N/A</v>
      </c>
      <c r="AM31" s="15" t="e">
        <f>CORREL($G31:$M31,[1]DM1!$V31:$AG31)</f>
        <v>#N/A</v>
      </c>
      <c r="AN31" s="15" t="e">
        <f>AM31*SQRT((MIN(COUNT($G31:$M31),COUNT([1]DM1!$V31:$AG31))-2)/(1-AM31^2))</f>
        <v>#N/A</v>
      </c>
      <c r="AO31" s="15" t="e">
        <f>CORREL($G31:$M31,dBM!$G31:$G31)</f>
        <v>#N/A</v>
      </c>
      <c r="AP31" s="15" t="e">
        <f>AO31*SQRT((MIN(COUNT($G31:$M31),COUNT(dBM!$G31:$M31))-2)/(1-AO31^2))</f>
        <v>#N/A</v>
      </c>
      <c r="AQ31" s="15" t="e">
        <f>CORREL($G31:$M31,dBM!#REF!)</f>
        <v>#REF!</v>
      </c>
      <c r="AR31" s="15" t="e">
        <f>AQ31*SQRT((MIN(COUNT($G31:$M31),COUNT(dBM!#REF!))-2)/(1-AQ31^2))</f>
        <v>#REF!</v>
      </c>
      <c r="AS31" s="15" t="e">
        <f>CORREL($G31:$M31,'[1]D BM wo FCD'!$P31:$AB31)</f>
        <v>#N/A</v>
      </c>
      <c r="AT31" s="15" t="e">
        <f>AS31*SQRT((MIN(COUNT($G31:$M31),COUNT('[1]D BM wo FCD'!$P31:$AB31))-2)/(1-AS31^2))</f>
        <v>#N/A</v>
      </c>
      <c r="AU31" s="15" t="e">
        <f>CORREL($G31:$M31,'[1]D BM wo FCD'!$P31:$AA31)</f>
        <v>#N/A</v>
      </c>
      <c r="AV31" s="15" t="e">
        <f>AU31*SQRT((MIN(COUNT($G31:$M31),COUNT('[1]D BM wo FCD'!$P31:$AA31))-2)/(1-AU31^2))</f>
        <v>#N/A</v>
      </c>
      <c r="AW31" s="15"/>
      <c r="AX31" s="15"/>
      <c r="AY31" s="15">
        <f>CORREL($G31:$M31,[1]DMB!$AB31:$AH31)</f>
        <v>3.281155548361403E-2</v>
      </c>
      <c r="AZ31" s="15">
        <f>AY31*SQRT((MIN(COUNT($G31:$M31),COUNT([1]DMB!$AB31:$AH31))-2)/(1-AY31^2))</f>
        <v>6.5658464376547696E-2</v>
      </c>
      <c r="BA31" s="15">
        <f>CORREL($H31:$M31,[1]DMB!$AB31:$AG31)</f>
        <v>0.80799320587975088</v>
      </c>
      <c r="BB31" s="15">
        <f>BA31*SQRT((MIN(COUNT($H31:$M31),COUNT([1]DMB!$AB31:$AG31))-2)/(1-BA31^2))</f>
        <v>2.375262657409579</v>
      </c>
      <c r="BC31" s="15">
        <f>CORREL($G31:$M31,[1]DM1!$AB31:$AH31)</f>
        <v>0.24739276789158562</v>
      </c>
      <c r="BD31" s="15">
        <f>BC31*SQRT((MIN(COUNT($G31:$M31),COUNT([1]DM1!$AB31:$AH31))-2)/(1-BC31^2))</f>
        <v>0.51065923550925951</v>
      </c>
      <c r="BE31" s="15">
        <f>CORREL($H31:$M31,[1]DM1!$AB31:$AG31)</f>
        <v>0.21052786208716071</v>
      </c>
      <c r="BF31" s="15">
        <f>BE31*SQRT((MIN(COUNT($H31:$M31),COUNT([1]DM1!$AB31:$AG31))-2)/(1-BE31^2))</f>
        <v>0.37300479002166648</v>
      </c>
      <c r="BG31" s="15" t="e">
        <f>CORREL($G31:$M31,dBM!$G31:$G31)</f>
        <v>#N/A</v>
      </c>
      <c r="BH31" s="15" t="e">
        <f>BG31*SQRT((MIN(COUNT($G31:$M31),COUNT(dBM!$G31:$M31))-2)/(1-BG31^2))</f>
        <v>#N/A</v>
      </c>
      <c r="BI31" s="15" t="e">
        <f>CORREL($H31:$M31,dBM!#REF!)</f>
        <v>#REF!</v>
      </c>
      <c r="BJ31" s="15" t="e">
        <f>BI31*SQRT((MIN(COUNT($H31:$M31),COUNT(dBM!#REF!))-2)/(1-BI31^2))</f>
        <v>#REF!</v>
      </c>
      <c r="BK31" s="15" t="e">
        <f>CORREL($G31:$M31,'[1]D BM wo FCD'!$V31:$AB31)</f>
        <v>#DIV/0!</v>
      </c>
      <c r="BL31" s="15" t="e">
        <f>BK31*SQRT((MIN(COUNT($G31:$M31),COUNT('[1]D BM wo FCD'!$V31:$AB31))-2)/(1-BK31^2))</f>
        <v>#DIV/0!</v>
      </c>
      <c r="BM31" s="15" t="e">
        <f>CORREL($H31:$M31,'[1]D BM wo FCD'!$V31:$AA31)</f>
        <v>#DIV/0!</v>
      </c>
      <c r="BN31" s="15" t="e">
        <f>BM31*SQRT((MIN(COUNT($H31:$M31),COUNT('[1]D BM wo FCD'!$V31:$AA31))-2)/(1-BM31^2))</f>
        <v>#DIV/0!</v>
      </c>
      <c r="BO31" s="15"/>
      <c r="BP31" s="16">
        <f t="shared" si="6"/>
        <v>6</v>
      </c>
      <c r="BQ31" s="28">
        <f t="shared" si="7"/>
        <v>0.2968562093639337</v>
      </c>
      <c r="BR31" s="16">
        <f t="shared" si="8"/>
        <v>0.11995559362349834</v>
      </c>
      <c r="BS31" s="16"/>
      <c r="BU31" s="16">
        <f t="shared" si="0"/>
        <v>1</v>
      </c>
      <c r="BV31" s="16">
        <f t="shared" si="1"/>
        <v>0.16666666666666666</v>
      </c>
      <c r="BW31" s="16"/>
      <c r="BX31" s="16">
        <f t="shared" si="2"/>
        <v>1</v>
      </c>
      <c r="BY31" s="16">
        <f t="shared" si="3"/>
        <v>0.16666666666666666</v>
      </c>
      <c r="BZ31" s="16"/>
      <c r="CA31" s="16">
        <f t="shared" si="4"/>
        <v>1</v>
      </c>
      <c r="CB31" s="16">
        <f t="shared" si="5"/>
        <v>0.16666666666666666</v>
      </c>
    </row>
    <row r="32" spans="1:80" x14ac:dyDescent="0.4">
      <c r="A32" s="15"/>
      <c r="B32" s="15"/>
      <c r="C32" s="49" t="s">
        <v>73</v>
      </c>
      <c r="D32" s="15"/>
      <c r="E32" s="15"/>
      <c r="F32" s="15" t="s">
        <v>246</v>
      </c>
      <c r="G32" s="29">
        <f>(PCPI!H32-PCPI!G32)/PCPI!G32</f>
        <v>0.20891025641026004</v>
      </c>
      <c r="H32" s="29">
        <f>(PCPI!I32-PCPI!H32)/PCPI!H32</f>
        <v>8.0067872103503093E-2</v>
      </c>
      <c r="I32" s="29">
        <f>(PCPI!J32-PCPI!I32)/PCPI!I32</f>
        <v>6.6424468555158003E-2</v>
      </c>
      <c r="J32" s="29">
        <f>(PCPI!K32-PCPI!J32)/PCPI!J32</f>
        <v>0.45939600405118625</v>
      </c>
      <c r="K32" s="29">
        <f>(PCPI!L32-PCPI!K32)/PCPI!K32</f>
        <v>0.31292388252736775</v>
      </c>
      <c r="L32" s="29">
        <f>(PCPI!M32-PCPI!L32)/PCPI!L32</f>
        <v>9.7667043079213825E-2</v>
      </c>
      <c r="M32" s="15" t="s">
        <v>163</v>
      </c>
      <c r="N32" s="15"/>
      <c r="O32" s="15" t="e">
        <f>CORREL($G32:$M32,[1]DMB!$G32:$AH32)</f>
        <v>#N/A</v>
      </c>
      <c r="P32" s="15" t="e">
        <f>O32*SQRT((MIN(COUNT($G32:$M32),COUNT([1]DMB!$G32:$AH32))-2)/(1-O32^2))</f>
        <v>#N/A</v>
      </c>
      <c r="Q32" s="15" t="e">
        <f>CORREL($G32:$M32,[1]DMB!$G32:$AG32)</f>
        <v>#N/A</v>
      </c>
      <c r="R32" s="15" t="e">
        <f>Q32*SQRT((MIN(COUNT($G32:$M32),COUNT([1]DMB!$G32:$AG32))-2)/(1-Q32^2))</f>
        <v>#N/A</v>
      </c>
      <c r="S32" s="15" t="e">
        <f>CORREL($G32:$M32,[1]DM1!$G32:$AH32)</f>
        <v>#N/A</v>
      </c>
      <c r="T32" s="15" t="e">
        <f>S32*SQRT((MIN(COUNT($G32:$M32),COUNT([1]DM1!$G32:$AH32))-2)/(1-S32^2))</f>
        <v>#N/A</v>
      </c>
      <c r="U32" s="15" t="e">
        <f>CORREL($G32:$M32,[1]DM1!$G32:$AG32)</f>
        <v>#N/A</v>
      </c>
      <c r="V32" s="15" t="e">
        <f>U32*SQRT((MIN(COUNT($G32:$M32),COUNT([1]DM1!$G32:$AG32))-2)/(1-U32^2))</f>
        <v>#N/A</v>
      </c>
      <c r="W32" s="15" t="e">
        <f>CORREL($G32:$M32,dBM!$G32:$G32)</f>
        <v>#N/A</v>
      </c>
      <c r="X32" s="15" t="e">
        <f>W32*SQRT((MIN(COUNT($G32:$M32),COUNT(dBM!$G32:$M32))-2)/(1-W32^2))</f>
        <v>#N/A</v>
      </c>
      <c r="Y32" s="15" t="e">
        <f>CORREL($G32:$M32,dBM!#REF!)</f>
        <v>#REF!</v>
      </c>
      <c r="Z32" s="15" t="e">
        <f>Y32*SQRT((MIN(COUNT($G32:$M32),COUNT(dBM!#REF!))-2)/(1-Y32^2))</f>
        <v>#REF!</v>
      </c>
      <c r="AA32" s="15" t="e">
        <f>CORREL($G32:$M32,'[1]D BM wo FCD'!$G32:$AB32)</f>
        <v>#N/A</v>
      </c>
      <c r="AB32" s="15" t="e">
        <f>AA32*SQRT((MIN(COUNT($G32:$M32),COUNT('[1]D BM wo FCD'!$G32:$AB32))-2)/(1-AA32^2))</f>
        <v>#N/A</v>
      </c>
      <c r="AC32" s="15" t="e">
        <f>CORREL($G32:$M32,'[1]D BM wo FCD'!$G32:$AA32)</f>
        <v>#N/A</v>
      </c>
      <c r="AD32" s="15" t="e">
        <f>AC32*SQRT((MIN(COUNT($G32:$M32),COUNT('[1]D BM wo FCD'!$G32:$AA32))-2)/(1-AC32^2))</f>
        <v>#N/A</v>
      </c>
      <c r="AE32" s="13"/>
      <c r="AF32" s="17"/>
      <c r="AG32" s="15" t="e">
        <f>CORREL($G32:$M32,[1]DMB!$V32:$AH32)</f>
        <v>#N/A</v>
      </c>
      <c r="AH32" s="15" t="e">
        <f>AG32*SQRT((MIN(COUNT($G32:$M32),COUNT([1]DMB!$V32:$AH32))-2)/(1-AG32^2))</f>
        <v>#N/A</v>
      </c>
      <c r="AI32" s="15" t="e">
        <f>CORREL($G32:$M32,[1]DMB!$V32:$AG32)</f>
        <v>#N/A</v>
      </c>
      <c r="AJ32" s="15" t="e">
        <f>AI32*SQRT((MIN(COUNT($G32:$M32),COUNT([1]DMB!$V32:$AG32))-2)/(1-AI32^2))</f>
        <v>#N/A</v>
      </c>
      <c r="AK32" s="15" t="e">
        <f>CORREL($G32:$M32,[1]DM1!$V32:$AH32)</f>
        <v>#N/A</v>
      </c>
      <c r="AL32" s="15" t="e">
        <f>AK32*SQRT((MIN(COUNT($G32:$M32),COUNT([1]DM1!$V32:$AH32))-2)/(1-AK32^2))</f>
        <v>#N/A</v>
      </c>
      <c r="AM32" s="15" t="e">
        <f>CORREL($G32:$M32,[1]DM1!$V32:$AG32)</f>
        <v>#N/A</v>
      </c>
      <c r="AN32" s="15" t="e">
        <f>AM32*SQRT((MIN(COUNT($G32:$M32),COUNT([1]DM1!$V32:$AG32))-2)/(1-AM32^2))</f>
        <v>#N/A</v>
      </c>
      <c r="AO32" s="15" t="e">
        <f>CORREL($G32:$M32,dBM!$G32:$G32)</f>
        <v>#N/A</v>
      </c>
      <c r="AP32" s="15" t="e">
        <f>AO32*SQRT((MIN(COUNT($G32:$M32),COUNT(dBM!$G32:$M32))-2)/(1-AO32^2))</f>
        <v>#N/A</v>
      </c>
      <c r="AQ32" s="15" t="e">
        <f>CORREL($G32:$M32,dBM!#REF!)</f>
        <v>#REF!</v>
      </c>
      <c r="AR32" s="15" t="e">
        <f>AQ32*SQRT((MIN(COUNT($G32:$M32),COUNT(dBM!#REF!))-2)/(1-AQ32^2))</f>
        <v>#REF!</v>
      </c>
      <c r="AS32" s="15" t="e">
        <f>CORREL($G32:$M32,'[1]D BM wo FCD'!$P32:$AB32)</f>
        <v>#N/A</v>
      </c>
      <c r="AT32" s="15" t="e">
        <f>AS32*SQRT((MIN(COUNT($G32:$M32),COUNT('[1]D BM wo FCD'!$P32:$AB32))-2)/(1-AS32^2))</f>
        <v>#N/A</v>
      </c>
      <c r="AU32" s="15" t="e">
        <f>CORREL($G32:$M32,'[1]D BM wo FCD'!$P32:$AA32)</f>
        <v>#N/A</v>
      </c>
      <c r="AV32" s="15" t="e">
        <f>AU32*SQRT((MIN(COUNT($G32:$M32),COUNT('[1]D BM wo FCD'!$P32:$AA32))-2)/(1-AU32^2))</f>
        <v>#N/A</v>
      </c>
      <c r="AW32" s="15"/>
      <c r="AX32" s="15"/>
      <c r="AY32" s="15">
        <f>CORREL($G32:$M32,[1]DMB!$AB32:$AH32)</f>
        <v>0.51141581217254561</v>
      </c>
      <c r="AZ32" s="15">
        <f>AY32*SQRT((MIN(COUNT($G32:$M32),COUNT([1]DMB!$AB32:$AH32))-2)/(1-AY32^2))</f>
        <v>1.1902617096735555</v>
      </c>
      <c r="BA32" s="15">
        <f>CORREL($H32:$M32,[1]DMB!$AB32:$AG32)</f>
        <v>-0.8667968831343692</v>
      </c>
      <c r="BB32" s="15">
        <f>BA32*SQRT((MIN(COUNT($H32:$M32),COUNT([1]DMB!$AB32:$AG32))-2)/(1-BA32^2))</f>
        <v>-3.010732989059961</v>
      </c>
      <c r="BC32" s="15">
        <f>CORREL($G32:$M32,[1]DM1!$AB32:$AH32)</f>
        <v>-0.57874656715077277</v>
      </c>
      <c r="BD32" s="15">
        <f>BC32*SQRT((MIN(COUNT($G32:$M32),COUNT([1]DM1!$AB32:$AH32))-2)/(1-BC32^2))</f>
        <v>-1.4193532206165875</v>
      </c>
      <c r="BE32" s="15">
        <f>CORREL($H32:$M32,[1]DM1!$AB32:$AG32)</f>
        <v>-0.54590876486865325</v>
      </c>
      <c r="BF32" s="15">
        <f>BE32*SQRT((MIN(COUNT($H32:$M32),COUNT([1]DM1!$AB32:$AG32))-2)/(1-BE32^2))</f>
        <v>-1.1285406453710924</v>
      </c>
      <c r="BG32" s="15" t="e">
        <f>CORREL($G32:$M32,dBM!$G32:$G32)</f>
        <v>#N/A</v>
      </c>
      <c r="BH32" s="15" t="e">
        <f>BG32*SQRT((MIN(COUNT($G32:$M32),COUNT(dBM!$G32:$M32))-2)/(1-BG32^2))</f>
        <v>#N/A</v>
      </c>
      <c r="BI32" s="15" t="e">
        <f>CORREL($H32:$M32,dBM!#REF!)</f>
        <v>#REF!</v>
      </c>
      <c r="BJ32" s="15" t="e">
        <f>BI32*SQRT((MIN(COUNT($H32:$M32),COUNT(dBM!#REF!))-2)/(1-BI32^2))</f>
        <v>#REF!</v>
      </c>
      <c r="BK32" s="15" t="e">
        <f>CORREL($G32:$M32,'[1]D BM wo FCD'!$V32:$AB32)</f>
        <v>#DIV/0!</v>
      </c>
      <c r="BL32" s="15" t="e">
        <f>BK32*SQRT((MIN(COUNT($G32:$M32),COUNT('[1]D BM wo FCD'!$V32:$AB32))-2)/(1-BK32^2))</f>
        <v>#DIV/0!</v>
      </c>
      <c r="BM32" s="15" t="e">
        <f>CORREL($H32:$M32,'[1]D BM wo FCD'!$V32:$AA32)</f>
        <v>#DIV/0!</v>
      </c>
      <c r="BN32" s="15" t="e">
        <f>BM32*SQRT((MIN(COUNT($H32:$M32),COUNT('[1]D BM wo FCD'!$V32:$AA32))-2)/(1-BM32^2))</f>
        <v>#DIV/0!</v>
      </c>
      <c r="BO32" s="15"/>
      <c r="BP32" s="16">
        <f t="shared" si="6"/>
        <v>6</v>
      </c>
      <c r="BQ32" s="28">
        <f t="shared" si="7"/>
        <v>0.2042315877877815</v>
      </c>
      <c r="BR32" s="16">
        <f t="shared" si="8"/>
        <v>0.15665772677754858</v>
      </c>
      <c r="BS32" s="16"/>
      <c r="BU32" s="16">
        <f t="shared" si="0"/>
        <v>1</v>
      </c>
      <c r="BV32" s="16">
        <f t="shared" si="1"/>
        <v>0.16666666666666666</v>
      </c>
      <c r="BW32" s="16"/>
      <c r="BX32" s="16">
        <f t="shared" si="2"/>
        <v>1</v>
      </c>
      <c r="BY32" s="16">
        <f t="shared" si="3"/>
        <v>0.16666666666666666</v>
      </c>
      <c r="BZ32" s="16"/>
      <c r="CA32" s="16">
        <f t="shared" si="4"/>
        <v>1</v>
      </c>
      <c r="CB32" s="16">
        <f t="shared" si="5"/>
        <v>0.16666666666666666</v>
      </c>
    </row>
    <row r="33" spans="1:80" x14ac:dyDescent="0.4">
      <c r="A33" s="15"/>
      <c r="B33" s="15"/>
      <c r="C33" s="49" t="s">
        <v>74</v>
      </c>
      <c r="D33" s="15"/>
      <c r="E33" s="15"/>
      <c r="F33" s="15" t="s">
        <v>246</v>
      </c>
      <c r="G33" s="29">
        <f>(PCPI!H33-PCPI!G33)/PCPI!G33</f>
        <v>0.46889952153109987</v>
      </c>
      <c r="H33" s="29">
        <f>(PCPI!I33-PCPI!H33)/PCPI!H33</f>
        <v>0.3655611489487719</v>
      </c>
      <c r="I33" s="29">
        <f>(PCPI!J33-PCPI!I33)/PCPI!I33</f>
        <v>9.3570421771656989E-2</v>
      </c>
      <c r="J33" s="29">
        <f>(PCPI!K33-PCPI!J33)/PCPI!J33</f>
        <v>7.5649415030734066E-2</v>
      </c>
      <c r="K33" s="29">
        <f>(PCPI!L33-PCPI!K33)/PCPI!K33</f>
        <v>0.11595538759332766</v>
      </c>
      <c r="L33" s="29">
        <f>(PCPI!M33-PCPI!L33)/PCPI!L33</f>
        <v>7.9953745766914067E-2</v>
      </c>
      <c r="M33" s="15" t="s">
        <v>163</v>
      </c>
      <c r="N33" s="15"/>
      <c r="O33" s="15" t="e">
        <f>CORREL($G33:$M33,[1]DMB!$G33:$AH33)</f>
        <v>#N/A</v>
      </c>
      <c r="P33" s="15" t="e">
        <f>O33*SQRT((MIN(COUNT($G33:$M33),COUNT([1]DMB!$G33:$AH33))-2)/(1-O33^2))</f>
        <v>#N/A</v>
      </c>
      <c r="Q33" s="15" t="e">
        <f>CORREL($G33:$M33,[1]DMB!$G33:$AG33)</f>
        <v>#N/A</v>
      </c>
      <c r="R33" s="15" t="e">
        <f>Q33*SQRT((MIN(COUNT($G33:$M33),COUNT([1]DMB!$G33:$AG33))-2)/(1-Q33^2))</f>
        <v>#N/A</v>
      </c>
      <c r="S33" s="15" t="e">
        <f>CORREL($G33:$M33,[1]DM1!$G33:$AH33)</f>
        <v>#N/A</v>
      </c>
      <c r="T33" s="15" t="e">
        <f>S33*SQRT((MIN(COUNT($G33:$M33),COUNT([1]DM1!$G33:$AH33))-2)/(1-S33^2))</f>
        <v>#N/A</v>
      </c>
      <c r="U33" s="15" t="e">
        <f>CORREL($G33:$M33,[1]DM1!$G33:$AG33)</f>
        <v>#N/A</v>
      </c>
      <c r="V33" s="15" t="e">
        <f>U33*SQRT((MIN(COUNT($G33:$M33),COUNT([1]DM1!$G33:$AG33))-2)/(1-U33^2))</f>
        <v>#N/A</v>
      </c>
      <c r="W33" s="15" t="s">
        <v>163</v>
      </c>
      <c r="X33" s="15" t="s">
        <v>163</v>
      </c>
      <c r="Y33" s="15" t="s">
        <v>163</v>
      </c>
      <c r="Z33" s="15" t="s">
        <v>163</v>
      </c>
      <c r="AA33" s="15" t="s">
        <v>163</v>
      </c>
      <c r="AB33" s="15" t="s">
        <v>163</v>
      </c>
      <c r="AC33" s="15" t="s">
        <v>163</v>
      </c>
      <c r="AD33" s="15" t="s">
        <v>163</v>
      </c>
      <c r="AE33" s="13"/>
      <c r="AF33" s="17"/>
      <c r="AG33" s="15" t="e">
        <f>CORREL($G33:$M33,[1]DMB!$V33:$AH33)</f>
        <v>#N/A</v>
      </c>
      <c r="AH33" s="15" t="e">
        <f>AG33*SQRT((MIN(COUNT($G33:$M33),COUNT([1]DMB!$V33:$AH33))-2)/(1-AG33^2))</f>
        <v>#N/A</v>
      </c>
      <c r="AI33" s="15" t="e">
        <f>CORREL($G33:$M33,[1]DMB!$V33:$AG33)</f>
        <v>#N/A</v>
      </c>
      <c r="AJ33" s="15" t="e">
        <f>AI33*SQRT((MIN(COUNT($G33:$M33),COUNT([1]DMB!$V33:$AG33))-2)/(1-AI33^2))</f>
        <v>#N/A</v>
      </c>
      <c r="AK33" s="15" t="e">
        <f>CORREL($G33:$M33,[1]DM1!$V33:$AH33)</f>
        <v>#N/A</v>
      </c>
      <c r="AL33" s="15" t="e">
        <f>AK33*SQRT((MIN(COUNT($G33:$M33),COUNT([1]DM1!$V33:$AH33))-2)/(1-AK33^2))</f>
        <v>#N/A</v>
      </c>
      <c r="AM33" s="15" t="e">
        <f>CORREL($G33:$M33,[1]DM1!$V33:$AG33)</f>
        <v>#N/A</v>
      </c>
      <c r="AN33" s="15" t="e">
        <f>AM33*SQRT((MIN(COUNT($G33:$M33),COUNT([1]DM1!$V33:$AG33))-2)/(1-AM33^2))</f>
        <v>#N/A</v>
      </c>
      <c r="AO33" s="15" t="s">
        <v>163</v>
      </c>
      <c r="AP33" s="15" t="s">
        <v>163</v>
      </c>
      <c r="AQ33" s="15" t="s">
        <v>163</v>
      </c>
      <c r="AR33" s="15" t="s">
        <v>163</v>
      </c>
      <c r="AS33" s="15" t="s">
        <v>163</v>
      </c>
      <c r="AT33" s="15" t="s">
        <v>163</v>
      </c>
      <c r="AU33" s="15" t="s">
        <v>163</v>
      </c>
      <c r="AV33" s="15" t="s">
        <v>163</v>
      </c>
      <c r="AW33" s="15"/>
      <c r="AX33" s="15"/>
      <c r="AY33" s="15">
        <f>CORREL($G33:$M33,[1]DMB!$AB33:$AH33)</f>
        <v>0.63566178364351966</v>
      </c>
      <c r="AZ33" s="15">
        <f>AY33*SQRT((MIN(COUNT($G33:$M33),COUNT([1]DMB!$AB33:$AH33))-2)/(1-AY33^2))</f>
        <v>1.6468611348855617</v>
      </c>
      <c r="BA33" s="15">
        <f>CORREL($H33:$M33,[1]DMB!$AB33:$AG33)</f>
        <v>0.77744105210753056</v>
      </c>
      <c r="BB33" s="15">
        <f>BA33*SQRT((MIN(COUNT($H33:$M33),COUNT([1]DMB!$AB33:$AG33))-2)/(1-BA33^2))</f>
        <v>2.1409570934404867</v>
      </c>
      <c r="BC33" s="15">
        <f>CORREL($G33:$M33,[1]DM1!$AB33:$AH33)</f>
        <v>0.36122591160700407</v>
      </c>
      <c r="BD33" s="15">
        <f>BC33*SQRT((MIN(COUNT($G33:$M33),COUNT([1]DM1!$AB33:$AH33))-2)/(1-BC33^2))</f>
        <v>0.77476526579797145</v>
      </c>
      <c r="BE33" s="15">
        <f>CORREL($H33:$M33,[1]DM1!$AB33:$AG33)</f>
        <v>0.73250594975928385</v>
      </c>
      <c r="BF33" s="15">
        <f>BE33*SQRT((MIN(COUNT($H33:$M33),COUNT([1]DM1!$AB33:$AG33))-2)/(1-BE33^2))</f>
        <v>1.8637057849259333</v>
      </c>
      <c r="BG33" s="15" t="s">
        <v>163</v>
      </c>
      <c r="BH33" s="15" t="s">
        <v>163</v>
      </c>
      <c r="BI33" s="15" t="s">
        <v>163</v>
      </c>
      <c r="BJ33" s="15" t="s">
        <v>163</v>
      </c>
      <c r="BK33" s="15" t="s">
        <v>163</v>
      </c>
      <c r="BL33" s="15" t="s">
        <v>163</v>
      </c>
      <c r="BM33" s="15" t="s">
        <v>163</v>
      </c>
      <c r="BN33" s="15" t="s">
        <v>163</v>
      </c>
      <c r="BO33" s="15"/>
      <c r="BP33" s="16">
        <f t="shared" si="6"/>
        <v>6</v>
      </c>
      <c r="BQ33" s="28">
        <f t="shared" si="7"/>
        <v>0.19993160677375077</v>
      </c>
      <c r="BR33" s="16">
        <f t="shared" si="8"/>
        <v>0.17203624140810306</v>
      </c>
      <c r="BS33" s="16"/>
      <c r="BU33" s="16">
        <f t="shared" si="0"/>
        <v>1</v>
      </c>
      <c r="BV33" s="16">
        <f t="shared" si="1"/>
        <v>0.16666666666666666</v>
      </c>
      <c r="BW33" s="16"/>
      <c r="BX33" s="16">
        <f t="shared" si="2"/>
        <v>1</v>
      </c>
      <c r="BY33" s="16">
        <f t="shared" si="3"/>
        <v>0.16666666666666666</v>
      </c>
      <c r="BZ33" s="16"/>
      <c r="CA33" s="16">
        <f t="shared" si="4"/>
        <v>1</v>
      </c>
      <c r="CB33" s="16">
        <f t="shared" si="5"/>
        <v>0.16666666666666666</v>
      </c>
    </row>
    <row r="34" spans="1:80" x14ac:dyDescent="0.4">
      <c r="A34" s="15"/>
      <c r="B34" s="15"/>
      <c r="C34" s="49" t="s">
        <v>84</v>
      </c>
      <c r="D34" s="15"/>
      <c r="E34" s="15"/>
      <c r="F34" s="15" t="s">
        <v>246</v>
      </c>
      <c r="G34" s="29">
        <f>(PCPI!H34-PCPI!G34)/PCPI!G34</f>
        <v>0.10373808588499997</v>
      </c>
      <c r="H34" s="29">
        <f>(PCPI!I34-PCPI!H34)/PCPI!H34</f>
        <v>0.11375492886512734</v>
      </c>
      <c r="I34" s="29">
        <f>(PCPI!J34-PCPI!I34)/PCPI!I34</f>
        <v>6.2280041542448462E-2</v>
      </c>
      <c r="J34" s="29">
        <f>(PCPI!K34-PCPI!J34)/PCPI!J34</f>
        <v>4.142637180821878E-2</v>
      </c>
      <c r="K34" s="29">
        <f>(PCPI!L34-PCPI!K34)/PCPI!K34</f>
        <v>4.3666645129168742E-2</v>
      </c>
      <c r="L34" s="29">
        <f>(PCPI!M34-PCPI!L34)/PCPI!L34</f>
        <v>3.1482614459056438E-2</v>
      </c>
      <c r="M34" s="15" t="s">
        <v>163</v>
      </c>
      <c r="N34" s="15"/>
      <c r="O34" s="15" t="e">
        <f>CORREL($G34:$M34,[1]DMB!$G34:$AH34)</f>
        <v>#N/A</v>
      </c>
      <c r="P34" s="15" t="e">
        <f>O34*SQRT((MIN(COUNT($G34:$M34),COUNT([1]DMB!$G34:$AH34))-2)/(1-O34^2))</f>
        <v>#N/A</v>
      </c>
      <c r="Q34" s="15" t="e">
        <f>CORREL($G34:$M34,[1]DMB!$G34:$AG34)</f>
        <v>#N/A</v>
      </c>
      <c r="R34" s="15" t="e">
        <f>Q34*SQRT((MIN(COUNT($G34:$M34),COUNT([1]DMB!$G34:$AG34))-2)/(1-Q34^2))</f>
        <v>#N/A</v>
      </c>
      <c r="S34" s="15" t="e">
        <f>CORREL($G34:$M34,[1]DM1!$G34:$AH34)</f>
        <v>#N/A</v>
      </c>
      <c r="T34" s="15" t="e">
        <f>S34*SQRT((MIN(COUNT($G34:$M34),COUNT([1]DM1!$G34:$AH34))-2)/(1-S34^2))</f>
        <v>#N/A</v>
      </c>
      <c r="U34" s="15" t="e">
        <f>CORREL($G34:$M34,[1]DM1!$G34:$AG34)</f>
        <v>#N/A</v>
      </c>
      <c r="V34" s="15" t="e">
        <f>U34*SQRT((MIN(COUNT($G34:$M34),COUNT([1]DM1!$G34:$AG34))-2)/(1-U34^2))</f>
        <v>#N/A</v>
      </c>
      <c r="W34" s="15" t="e">
        <f>CORREL($G34:$M34,dBM!$G34:$G34)</f>
        <v>#N/A</v>
      </c>
      <c r="X34" s="15" t="e">
        <f>W34*SQRT((MIN(COUNT($G34:$M34),COUNT(dBM!$G34:$M34))-2)/(1-W34^2))</f>
        <v>#N/A</v>
      </c>
      <c r="Y34" s="15" t="e">
        <f>CORREL($G34:$M34,dBM!#REF!)</f>
        <v>#REF!</v>
      </c>
      <c r="Z34" s="15" t="e">
        <f>Y34*SQRT((MIN(COUNT($G34:$M34),COUNT(dBM!#REF!))-2)/(1-Y34^2))</f>
        <v>#REF!</v>
      </c>
      <c r="AA34" s="15" t="e">
        <f>CORREL($G34:$M34,'[1]D BM wo FCD'!$G34:$AB34)</f>
        <v>#N/A</v>
      </c>
      <c r="AB34" s="15" t="e">
        <f>AA34*SQRT((MIN(COUNT($G34:$M34),COUNT('[1]D BM wo FCD'!$G34:$AB34))-2)/(1-AA34^2))</f>
        <v>#N/A</v>
      </c>
      <c r="AC34" s="15" t="e">
        <f>CORREL($G34:$M34,'[1]D BM wo FCD'!$G34:$AA34)</f>
        <v>#N/A</v>
      </c>
      <c r="AD34" s="15" t="e">
        <f>AC34*SQRT((MIN(COUNT($G34:$M34),COUNT('[1]D BM wo FCD'!$G34:$AA34))-2)/(1-AC34^2))</f>
        <v>#N/A</v>
      </c>
      <c r="AE34" s="13"/>
      <c r="AF34" s="17"/>
      <c r="AG34" s="15" t="e">
        <f>CORREL($G34:$M34,[1]DMB!$V34:$AH34)</f>
        <v>#N/A</v>
      </c>
      <c r="AH34" s="15" t="e">
        <f>AG34*SQRT((MIN(COUNT($G34:$M34),COUNT([1]DMB!$V34:$AH34))-2)/(1-AG34^2))</f>
        <v>#N/A</v>
      </c>
      <c r="AI34" s="15" t="e">
        <f>CORREL($G34:$M34,[1]DMB!$V34:$AG34)</f>
        <v>#N/A</v>
      </c>
      <c r="AJ34" s="15" t="e">
        <f>AI34*SQRT((MIN(COUNT($G34:$M34),COUNT([1]DMB!$V34:$AG34))-2)/(1-AI34^2))</f>
        <v>#N/A</v>
      </c>
      <c r="AK34" s="15" t="e">
        <f>CORREL($G34:$M34,[1]DM1!$V34:$AH34)</f>
        <v>#N/A</v>
      </c>
      <c r="AL34" s="15" t="e">
        <f>AK34*SQRT((MIN(COUNT($G34:$M34),COUNT([1]DM1!$V34:$AH34))-2)/(1-AK34^2))</f>
        <v>#N/A</v>
      </c>
      <c r="AM34" s="15" t="e">
        <f>CORREL($G34:$M34,[1]DM1!$V34:$AG34)</f>
        <v>#N/A</v>
      </c>
      <c r="AN34" s="15" t="e">
        <f>AM34*SQRT((MIN(COUNT($G34:$M34),COUNT([1]DM1!$V34:$AG34))-2)/(1-AM34^2))</f>
        <v>#N/A</v>
      </c>
      <c r="AO34" s="15" t="e">
        <f>CORREL($G34:$M34,dBM!$G34:$G34)</f>
        <v>#N/A</v>
      </c>
      <c r="AP34" s="15" t="e">
        <f>AO34*SQRT((MIN(COUNT($G34:$M34),COUNT(dBM!$G34:$M34))-2)/(1-AO34^2))</f>
        <v>#N/A</v>
      </c>
      <c r="AQ34" s="15" t="e">
        <f>CORREL($G34:$M34,dBM!#REF!)</f>
        <v>#REF!</v>
      </c>
      <c r="AR34" s="15" t="e">
        <f>AQ34*SQRT((MIN(COUNT($G34:$M34),COUNT(dBM!#REF!))-2)/(1-AQ34^2))</f>
        <v>#REF!</v>
      </c>
      <c r="AS34" s="15" t="e">
        <f>CORREL($G34:$M34,'[1]D BM wo FCD'!$P34:$AB34)</f>
        <v>#N/A</v>
      </c>
      <c r="AT34" s="15" t="e">
        <f>AS34*SQRT((MIN(COUNT($G34:$M34),COUNT('[1]D BM wo FCD'!$P34:$AB34))-2)/(1-AS34^2))</f>
        <v>#N/A</v>
      </c>
      <c r="AU34" s="15" t="e">
        <f>CORREL($G34:$M34,'[1]D BM wo FCD'!$P34:$AA34)</f>
        <v>#N/A</v>
      </c>
      <c r="AV34" s="15" t="e">
        <f>AU34*SQRT((MIN(COUNT($G34:$M34),COUNT('[1]D BM wo FCD'!$P34:$AA34))-2)/(1-AU34^2))</f>
        <v>#N/A</v>
      </c>
      <c r="AW34" s="15"/>
      <c r="AX34" s="15"/>
      <c r="AY34" s="15" t="e">
        <f>CORREL($G34:$M34,[1]DMB!$AB34:$AH34)</f>
        <v>#DIV/0!</v>
      </c>
      <c r="AZ34" s="15" t="e">
        <f>AY34*SQRT((MIN(COUNT($G34:$M34),COUNT([1]DMB!$AB34:$AH34))-2)/(1-AY34^2))</f>
        <v>#DIV/0!</v>
      </c>
      <c r="BA34" s="15" t="e">
        <f>CORREL($H34:$M34,[1]DMB!$AB34:$AG34)</f>
        <v>#DIV/0!</v>
      </c>
      <c r="BB34" s="15" t="e">
        <f>BA34*SQRT((MIN(COUNT($H34:$M34),COUNT([1]DMB!$AB34:$AG34))-2)/(1-BA34^2))</f>
        <v>#DIV/0!</v>
      </c>
      <c r="BC34" s="15" t="e">
        <f>CORREL($G34:$M34,[1]DM1!$AB34:$AH34)</f>
        <v>#DIV/0!</v>
      </c>
      <c r="BD34" s="15" t="e">
        <f>BC34*SQRT((MIN(COUNT($G34:$M34),COUNT([1]DM1!$AB34:$AH34))-2)/(1-BC34^2))</f>
        <v>#DIV/0!</v>
      </c>
      <c r="BE34" s="15" t="e">
        <f>CORREL($H34:$M34,[1]DM1!$AB34:$AG34)</f>
        <v>#DIV/0!</v>
      </c>
      <c r="BF34" s="15" t="e">
        <f>BE34*SQRT((MIN(COUNT($H34:$M34),COUNT([1]DM1!$AB34:$AG34))-2)/(1-BE34^2))</f>
        <v>#DIV/0!</v>
      </c>
      <c r="BG34" s="15" t="e">
        <f>CORREL($G34:$M34,dBM!$G34:$G34)</f>
        <v>#N/A</v>
      </c>
      <c r="BH34" s="15" t="e">
        <f>BG34*SQRT((MIN(COUNT($G34:$M34),COUNT(dBM!$G34:$M34))-2)/(1-BG34^2))</f>
        <v>#N/A</v>
      </c>
      <c r="BI34" s="15" t="e">
        <f>CORREL($H34:$M34,dBM!#REF!)</f>
        <v>#REF!</v>
      </c>
      <c r="BJ34" s="15" t="e">
        <f>BI34*SQRT((MIN(COUNT($H34:$M34),COUNT(dBM!#REF!))-2)/(1-BI34^2))</f>
        <v>#REF!</v>
      </c>
      <c r="BK34" s="15" t="e">
        <f>CORREL($G34:$M34,'[1]D BM wo FCD'!$V34:$AB34)</f>
        <v>#DIV/0!</v>
      </c>
      <c r="BL34" s="15" t="e">
        <f>BK34*SQRT((MIN(COUNT($G34:$M34),COUNT('[1]D BM wo FCD'!$V34:$AB34))-2)/(1-BK34^2))</f>
        <v>#DIV/0!</v>
      </c>
      <c r="BM34" s="15" t="e">
        <f>CORREL($H34:$M34,'[1]D BM wo FCD'!$V34:$AA34)</f>
        <v>#DIV/0!</v>
      </c>
      <c r="BN34" s="15" t="e">
        <f>BM34*SQRT((MIN(COUNT($H34:$M34),COUNT('[1]D BM wo FCD'!$V34:$AA34))-2)/(1-BM34^2))</f>
        <v>#DIV/0!</v>
      </c>
      <c r="BO34" s="15"/>
      <c r="BP34" s="16">
        <f t="shared" si="6"/>
        <v>6</v>
      </c>
      <c r="BQ34" s="28">
        <f t="shared" si="7"/>
        <v>6.6058114614836613E-2</v>
      </c>
      <c r="BR34" s="16">
        <f t="shared" si="8"/>
        <v>3.4677387534613094E-2</v>
      </c>
      <c r="BS34" s="16"/>
      <c r="BU34" s="16">
        <f t="shared" si="0"/>
        <v>0</v>
      </c>
      <c r="BV34" s="16">
        <f t="shared" si="1"/>
        <v>0</v>
      </c>
      <c r="BW34" s="16"/>
      <c r="BX34" s="16">
        <f t="shared" si="2"/>
        <v>0</v>
      </c>
      <c r="BY34" s="16">
        <f t="shared" si="3"/>
        <v>0</v>
      </c>
      <c r="BZ34" s="16"/>
      <c r="CA34" s="16">
        <f t="shared" si="4"/>
        <v>0</v>
      </c>
      <c r="CB34" s="16">
        <f t="shared" si="5"/>
        <v>0</v>
      </c>
    </row>
    <row r="35" spans="1:80" x14ac:dyDescent="0.4">
      <c r="A35" s="15"/>
      <c r="B35" s="15"/>
      <c r="C35" s="49" t="s">
        <v>88</v>
      </c>
      <c r="D35" s="15"/>
      <c r="E35" s="15"/>
      <c r="F35" s="15" t="s">
        <v>246</v>
      </c>
      <c r="G35" s="29">
        <f>(PCPI!H35-PCPI!G35)/PCPI!G35</f>
        <v>9.0095649490900057E-2</v>
      </c>
      <c r="H35" s="29">
        <f>(PCPI!I35-PCPI!H35)/PCPI!H35</f>
        <v>5.9439569770726695E-2</v>
      </c>
      <c r="I35" s="29">
        <f>(PCPI!J35-PCPI!I35)/PCPI!I35</f>
        <v>9.7047822602194092E-2</v>
      </c>
      <c r="J35" s="29">
        <f>(PCPI!K35-PCPI!J35)/PCPI!J35</f>
        <v>6.6423135464235339E-2</v>
      </c>
      <c r="K35" s="29">
        <f>(PCPI!L35-PCPI!K35)/PCPI!K35</f>
        <v>4.3103448275861947E-2</v>
      </c>
      <c r="L35" s="29">
        <f>(PCPI!M35-PCPI!L35)/PCPI!L35</f>
        <v>6.1244595260242667E-2</v>
      </c>
      <c r="M35" s="15" t="s">
        <v>163</v>
      </c>
      <c r="N35" s="15"/>
      <c r="O35" s="15" t="e">
        <f>CORREL($G35:$M35,[1]DMB!$G35:$AH35)</f>
        <v>#N/A</v>
      </c>
      <c r="P35" s="15" t="e">
        <f>O35*SQRT((MIN(COUNT($G35:$M35),COUNT([1]DMB!$G35:$AH35))-2)/(1-O35^2))</f>
        <v>#N/A</v>
      </c>
      <c r="Q35" s="15" t="e">
        <f>CORREL($G35:$M35,[1]DMB!$G35:$AG35)</f>
        <v>#N/A</v>
      </c>
      <c r="R35" s="15" t="e">
        <f>Q35*SQRT((MIN(COUNT($G35:$M35),COUNT([1]DMB!$G35:$AG35))-2)/(1-Q35^2))</f>
        <v>#N/A</v>
      </c>
      <c r="S35" s="15" t="e">
        <f>CORREL($G35:$M35,[1]DM1!$G35:$AH35)</f>
        <v>#N/A</v>
      </c>
      <c r="T35" s="15" t="e">
        <f>S35*SQRT((MIN(COUNT($G35:$M35),COUNT([1]DM1!$G35:$AH35))-2)/(1-S35^2))</f>
        <v>#N/A</v>
      </c>
      <c r="U35" s="15" t="e">
        <f>CORREL($G35:$M35,[1]DM1!$G35:$AG35)</f>
        <v>#N/A</v>
      </c>
      <c r="V35" s="15" t="e">
        <f>U35*SQRT((MIN(COUNT($G35:$M35),COUNT([1]DM1!$G35:$AG35))-2)/(1-U35^2))</f>
        <v>#N/A</v>
      </c>
      <c r="W35" s="15" t="e">
        <f>CORREL($G35:$M35,dBM!$G35:$G35)</f>
        <v>#N/A</v>
      </c>
      <c r="X35" s="15" t="e">
        <f>W35*SQRT((MIN(COUNT($G35:$M35),COUNT(dBM!$G35:$M35))-2)/(1-W35^2))</f>
        <v>#N/A</v>
      </c>
      <c r="Y35" s="15" t="e">
        <f>CORREL($G35:$M35,dBM!#REF!)</f>
        <v>#REF!</v>
      </c>
      <c r="Z35" s="15" t="e">
        <f>Y35*SQRT((MIN(COUNT($G35:$M35),COUNT(dBM!#REF!))-2)/(1-Y35^2))</f>
        <v>#REF!</v>
      </c>
      <c r="AA35" s="15" t="e">
        <f>CORREL($G35:$M35,'[1]D BM wo FCD'!$G35:$AB35)</f>
        <v>#N/A</v>
      </c>
      <c r="AB35" s="15" t="e">
        <f>AA35*SQRT((MIN(COUNT($G35:$M35),COUNT('[1]D BM wo FCD'!$G35:$AB35))-2)/(1-AA35^2))</f>
        <v>#N/A</v>
      </c>
      <c r="AC35" s="15" t="e">
        <f>CORREL($G35:$M35,'[1]D BM wo FCD'!$G35:$AA35)</f>
        <v>#N/A</v>
      </c>
      <c r="AD35" s="15" t="e">
        <f>AC35*SQRT((MIN(COUNT($G35:$M35),COUNT('[1]D BM wo FCD'!$G35:$AA35))-2)/(1-AC35^2))</f>
        <v>#N/A</v>
      </c>
      <c r="AE35" s="13"/>
      <c r="AF35" s="17"/>
      <c r="AG35" s="15" t="e">
        <f>CORREL($G35:$M35,[1]DMB!$V35:$AH35)</f>
        <v>#N/A</v>
      </c>
      <c r="AH35" s="15" t="e">
        <f>AG35*SQRT((MIN(COUNT($G35:$M35),COUNT([1]DMB!$V35:$AH35))-2)/(1-AG35^2))</f>
        <v>#N/A</v>
      </c>
      <c r="AI35" s="15" t="e">
        <f>CORREL($G35:$M35,[1]DMB!$V35:$AG35)</f>
        <v>#N/A</v>
      </c>
      <c r="AJ35" s="15" t="e">
        <f>AI35*SQRT((MIN(COUNT($G35:$M35),COUNT([1]DMB!$V35:$AG35))-2)/(1-AI35^2))</f>
        <v>#N/A</v>
      </c>
      <c r="AK35" s="15" t="e">
        <f>CORREL($G35:$M35,[1]DM1!$V35:$AH35)</f>
        <v>#N/A</v>
      </c>
      <c r="AL35" s="15" t="e">
        <f>AK35*SQRT((MIN(COUNT($G35:$M35),COUNT([1]DM1!$V35:$AH35))-2)/(1-AK35^2))</f>
        <v>#N/A</v>
      </c>
      <c r="AM35" s="15" t="e">
        <f>CORREL($G35:$M35,[1]DM1!$V35:$AG35)</f>
        <v>#N/A</v>
      </c>
      <c r="AN35" s="15" t="e">
        <f>AM35*SQRT((MIN(COUNT($G35:$M35),COUNT([1]DM1!$V35:$AG35))-2)/(1-AM35^2))</f>
        <v>#N/A</v>
      </c>
      <c r="AO35" s="15" t="e">
        <f>CORREL($G35:$M35,dBM!$G35:$G35)</f>
        <v>#N/A</v>
      </c>
      <c r="AP35" s="15" t="e">
        <f>AO35*SQRT((MIN(COUNT($G35:$M35),COUNT(dBM!$G35:$M35))-2)/(1-AO35^2))</f>
        <v>#N/A</v>
      </c>
      <c r="AQ35" s="15" t="e">
        <f>CORREL($G35:$M35,dBM!#REF!)</f>
        <v>#REF!</v>
      </c>
      <c r="AR35" s="15" t="e">
        <f>AQ35*SQRT((MIN(COUNT($G35:$M35),COUNT(dBM!#REF!))-2)/(1-AQ35^2))</f>
        <v>#REF!</v>
      </c>
      <c r="AS35" s="15" t="e">
        <f>CORREL($G35:$M35,'[1]D BM wo FCD'!$P35:$AB35)</f>
        <v>#N/A</v>
      </c>
      <c r="AT35" s="15" t="e">
        <f>AS35*SQRT((MIN(COUNT($G35:$M35),COUNT('[1]D BM wo FCD'!$P35:$AB35))-2)/(1-AS35^2))</f>
        <v>#N/A</v>
      </c>
      <c r="AU35" s="15" t="e">
        <f>CORREL($G35:$M35,'[1]D BM wo FCD'!$P35:$AA35)</f>
        <v>#N/A</v>
      </c>
      <c r="AV35" s="15" t="e">
        <f>AU35*SQRT((MIN(COUNT($G35:$M35),COUNT('[1]D BM wo FCD'!$P35:$AA35))-2)/(1-AU35^2))</f>
        <v>#N/A</v>
      </c>
      <c r="AW35" s="15"/>
      <c r="AX35" s="15"/>
      <c r="AY35" s="15" t="e">
        <f>CORREL($G35:$M35,[1]DMB!$AB35:$AH35)</f>
        <v>#DIV/0!</v>
      </c>
      <c r="AZ35" s="15" t="e">
        <f>AY35*SQRT((MIN(COUNT($G35:$M35),COUNT([1]DMB!$AB35:$AH35))-2)/(1-AY35^2))</f>
        <v>#DIV/0!</v>
      </c>
      <c r="BA35" s="15" t="e">
        <f>CORREL($H35:$M35,[1]DMB!$AB35:$AG35)</f>
        <v>#DIV/0!</v>
      </c>
      <c r="BB35" s="15" t="e">
        <f>BA35*SQRT((MIN(COUNT($H35:$M35),COUNT([1]DMB!$AB35:$AG35))-2)/(1-BA35^2))</f>
        <v>#DIV/0!</v>
      </c>
      <c r="BC35" s="15" t="e">
        <f>CORREL($G35:$M35,[1]DM1!$AB35:$AH35)</f>
        <v>#DIV/0!</v>
      </c>
      <c r="BD35" s="15" t="e">
        <f>BC35*SQRT((MIN(COUNT($G35:$M35),COUNT([1]DM1!$AB35:$AH35))-2)/(1-BC35^2))</f>
        <v>#DIV/0!</v>
      </c>
      <c r="BE35" s="15" t="e">
        <f>CORREL($H35:$M35,[1]DM1!$AB35:$AG35)</f>
        <v>#DIV/0!</v>
      </c>
      <c r="BF35" s="15" t="e">
        <f>BE35*SQRT((MIN(COUNT($H35:$M35),COUNT([1]DM1!$AB35:$AG35))-2)/(1-BE35^2))</f>
        <v>#DIV/0!</v>
      </c>
      <c r="BG35" s="15" t="e">
        <f>CORREL($G35:$M35,dBM!$G35:$G35)</f>
        <v>#N/A</v>
      </c>
      <c r="BH35" s="15" t="e">
        <f>BG35*SQRT((MIN(COUNT($G35:$M35),COUNT(dBM!$G35:$M35))-2)/(1-BG35^2))</f>
        <v>#N/A</v>
      </c>
      <c r="BI35" s="15" t="e">
        <f>CORREL($H35:$M35,dBM!#REF!)</f>
        <v>#REF!</v>
      </c>
      <c r="BJ35" s="15" t="e">
        <f>BI35*SQRT((MIN(COUNT($H35:$M35),COUNT(dBM!#REF!))-2)/(1-BI35^2))</f>
        <v>#REF!</v>
      </c>
      <c r="BK35" s="15" t="e">
        <f>CORREL($G35:$M35,'[1]D BM wo FCD'!$V35:$AB35)</f>
        <v>#DIV/0!</v>
      </c>
      <c r="BL35" s="15" t="e">
        <f>BK35*SQRT((MIN(COUNT($G35:$M35),COUNT('[1]D BM wo FCD'!$V35:$AB35))-2)/(1-BK35^2))</f>
        <v>#DIV/0!</v>
      </c>
      <c r="BM35" s="15" t="e">
        <f>CORREL($H35:$M35,'[1]D BM wo FCD'!$V35:$AA35)</f>
        <v>#DIV/0!</v>
      </c>
      <c r="BN35" s="15" t="e">
        <f>BM35*SQRT((MIN(COUNT($H35:$M35),COUNT('[1]D BM wo FCD'!$V35:$AA35))-2)/(1-BM35^2))</f>
        <v>#DIV/0!</v>
      </c>
      <c r="BO35" s="15"/>
      <c r="BP35" s="16">
        <f t="shared" si="6"/>
        <v>6</v>
      </c>
      <c r="BQ35" s="28">
        <f t="shared" si="7"/>
        <v>6.9559036810693461E-2</v>
      </c>
      <c r="BR35" s="16">
        <f t="shared" si="8"/>
        <v>2.0291137957816417E-2</v>
      </c>
      <c r="BS35" s="16"/>
      <c r="BU35" s="16">
        <f t="shared" si="0"/>
        <v>0</v>
      </c>
      <c r="BV35" s="16">
        <f t="shared" si="1"/>
        <v>0</v>
      </c>
      <c r="BW35" s="16"/>
      <c r="BX35" s="16">
        <f t="shared" si="2"/>
        <v>0</v>
      </c>
      <c r="BY35" s="16">
        <f t="shared" si="3"/>
        <v>0</v>
      </c>
      <c r="BZ35" s="16"/>
      <c r="CA35" s="16">
        <f t="shared" si="4"/>
        <v>0</v>
      </c>
      <c r="CB35" s="16">
        <f t="shared" si="5"/>
        <v>0</v>
      </c>
    </row>
    <row r="36" spans="1:80" x14ac:dyDescent="0.4">
      <c r="A36" s="15"/>
      <c r="B36" s="15"/>
      <c r="C36" s="49" t="s">
        <v>93</v>
      </c>
      <c r="D36" s="15"/>
      <c r="E36" s="15"/>
      <c r="F36" s="15" t="s">
        <v>246</v>
      </c>
      <c r="G36" s="29">
        <f>(PCPI!H36-PCPI!G36)/PCPI!G36</f>
        <v>0.47732224687409003</v>
      </c>
      <c r="H36" s="29">
        <f>(PCPI!I36-PCPI!H36)/PCPI!H36</f>
        <v>0.14742348313933712</v>
      </c>
      <c r="I36" s="29">
        <f>(PCPI!J36-PCPI!I36)/PCPI!I36</f>
        <v>0.27669321607237429</v>
      </c>
      <c r="J36" s="29">
        <f>(PCPI!K36-PCPI!J36)/PCPI!J36</f>
        <v>0.85677630053310849</v>
      </c>
      <c r="K36" s="29">
        <f>(PCPI!L36-PCPI!K36)/PCPI!K36</f>
        <v>0.20751752647477406</v>
      </c>
      <c r="L36" s="29">
        <f>(PCPI!M36-PCPI!L36)/PCPI!L36</f>
        <v>0.21488958881250325</v>
      </c>
      <c r="M36" s="15" t="s">
        <v>163</v>
      </c>
      <c r="N36" s="15"/>
      <c r="O36" s="15" t="e">
        <f>CORREL($G36:$M36,[1]DMB!$G36:$AH36)</f>
        <v>#N/A</v>
      </c>
      <c r="P36" s="15" t="e">
        <f>O36*SQRT((MIN(COUNT($G36:$M36),COUNT([1]DMB!$G36:$AH36))-2)/(1-O36^2))</f>
        <v>#N/A</v>
      </c>
      <c r="Q36" s="15" t="e">
        <f>CORREL($G36:$M36,[1]DMB!$G36:$AG36)</f>
        <v>#N/A</v>
      </c>
      <c r="R36" s="15" t="e">
        <f>Q36*SQRT((MIN(COUNT($G36:$M36),COUNT([1]DMB!$G36:$AG36))-2)/(1-Q36^2))</f>
        <v>#N/A</v>
      </c>
      <c r="S36" s="15" t="e">
        <f>CORREL($G36:$M36,[1]DM1!$G36:$AH36)</f>
        <v>#N/A</v>
      </c>
      <c r="T36" s="15" t="e">
        <f>S36*SQRT((MIN(COUNT($G36:$M36),COUNT([1]DM1!$G36:$AH36))-2)/(1-S36^2))</f>
        <v>#N/A</v>
      </c>
      <c r="U36" s="15" t="e">
        <f>CORREL($G36:$M36,[1]DM1!$G36:$AG36)</f>
        <v>#N/A</v>
      </c>
      <c r="V36" s="15" t="e">
        <f>U36*SQRT((MIN(COUNT($G36:$M36),COUNT([1]DM1!$G36:$AG36))-2)/(1-U36^2))</f>
        <v>#N/A</v>
      </c>
      <c r="W36" s="15" t="e">
        <f>CORREL($G36:$M36,dBM!$G36:$G36)</f>
        <v>#N/A</v>
      </c>
      <c r="X36" s="15" t="e">
        <f>W36*SQRT((MIN(COUNT($G36:$M36),COUNT(dBM!$G36:$M36))-2)/(1-W36^2))</f>
        <v>#N/A</v>
      </c>
      <c r="Y36" s="15" t="e">
        <f>CORREL($G36:$M36,dBM!#REF!)</f>
        <v>#REF!</v>
      </c>
      <c r="Z36" s="15" t="e">
        <f>Y36*SQRT((MIN(COUNT($G36:$M36),COUNT(dBM!#REF!))-2)/(1-Y36^2))</f>
        <v>#REF!</v>
      </c>
      <c r="AA36" s="15" t="e">
        <f>CORREL($G36:$M36,'[1]D BM wo FCD'!$G36:$AB36)</f>
        <v>#N/A</v>
      </c>
      <c r="AB36" s="15" t="e">
        <f>AA36*SQRT((MIN(COUNT($G36:$M36),COUNT('[1]D BM wo FCD'!$G36:$AB36))-2)/(1-AA36^2))</f>
        <v>#N/A</v>
      </c>
      <c r="AC36" s="15" t="e">
        <f>CORREL($G36:$M36,'[1]D BM wo FCD'!$G36:$AA36)</f>
        <v>#N/A</v>
      </c>
      <c r="AD36" s="15" t="e">
        <f>AC36*SQRT((MIN(COUNT($G36:$M36),COUNT('[1]D BM wo FCD'!$G36:$AA36))-2)/(1-AC36^2))</f>
        <v>#N/A</v>
      </c>
      <c r="AE36" s="13"/>
      <c r="AF36" s="17"/>
      <c r="AG36" s="15" t="e">
        <f>CORREL($G36:$M36,[1]DMB!$V36:$AH36)</f>
        <v>#N/A</v>
      </c>
      <c r="AH36" s="15" t="e">
        <f>AG36*SQRT((MIN(COUNT($G36:$M36),COUNT([1]DMB!$V36:$AH36))-2)/(1-AG36^2))</f>
        <v>#N/A</v>
      </c>
      <c r="AI36" s="15" t="e">
        <f>CORREL($G36:$M36,[1]DMB!$V36:$AG36)</f>
        <v>#N/A</v>
      </c>
      <c r="AJ36" s="15" t="e">
        <f>AI36*SQRT((MIN(COUNT($G36:$M36),COUNT([1]DMB!$V36:$AG36))-2)/(1-AI36^2))</f>
        <v>#N/A</v>
      </c>
      <c r="AK36" s="15" t="e">
        <f>CORREL($G36:$M36,[1]DM1!$V36:$AH36)</f>
        <v>#N/A</v>
      </c>
      <c r="AL36" s="15" t="e">
        <f>AK36*SQRT((MIN(COUNT($G36:$M36),COUNT([1]DM1!$V36:$AH36))-2)/(1-AK36^2))</f>
        <v>#N/A</v>
      </c>
      <c r="AM36" s="15" t="e">
        <f>CORREL($G36:$M36,[1]DM1!$V36:$AG36)</f>
        <v>#N/A</v>
      </c>
      <c r="AN36" s="15" t="e">
        <f>AM36*SQRT((MIN(COUNT($G36:$M36),COUNT([1]DM1!$V36:$AG36))-2)/(1-AM36^2))</f>
        <v>#N/A</v>
      </c>
      <c r="AO36" s="15" t="e">
        <f>CORREL($G36:$M36,dBM!$G36:$G36)</f>
        <v>#N/A</v>
      </c>
      <c r="AP36" s="15" t="e">
        <f>AO36*SQRT((MIN(COUNT($G36:$M36),COUNT(dBM!$G36:$M36))-2)/(1-AO36^2))</f>
        <v>#N/A</v>
      </c>
      <c r="AQ36" s="15" t="e">
        <f>CORREL($G36:$M36,dBM!#REF!)</f>
        <v>#REF!</v>
      </c>
      <c r="AR36" s="15" t="e">
        <f>AQ36*SQRT((MIN(COUNT($G36:$M36),COUNT(dBM!#REF!))-2)/(1-AQ36^2))</f>
        <v>#REF!</v>
      </c>
      <c r="AS36" s="15" t="e">
        <f>CORREL($G36:$M36,'[1]D BM wo FCD'!$P36:$AB36)</f>
        <v>#N/A</v>
      </c>
      <c r="AT36" s="15" t="e">
        <f>AS36*SQRT((MIN(COUNT($G36:$M36),COUNT('[1]D BM wo FCD'!$P36:$AB36))-2)/(1-AS36^2))</f>
        <v>#N/A</v>
      </c>
      <c r="AU36" s="15" t="e">
        <f>CORREL($G36:$M36,'[1]D BM wo FCD'!$P36:$AA36)</f>
        <v>#N/A</v>
      </c>
      <c r="AV36" s="15" t="e">
        <f>AU36*SQRT((MIN(COUNT($G36:$M36),COUNT('[1]D BM wo FCD'!$P36:$AA36))-2)/(1-AU36^2))</f>
        <v>#N/A</v>
      </c>
      <c r="AW36" s="15"/>
      <c r="AX36" s="15"/>
      <c r="AY36" s="15" t="e">
        <f>CORREL($G36:$M36,[1]DMB!$AB36:$AH36)</f>
        <v>#DIV/0!</v>
      </c>
      <c r="AZ36" s="15" t="e">
        <f>AY36*SQRT((MIN(COUNT($G36:$M36),COUNT([1]DMB!$AB36:$AH36))-2)/(1-AY36^2))</f>
        <v>#DIV/0!</v>
      </c>
      <c r="BA36" s="15" t="e">
        <f>CORREL($H36:$M36,[1]DMB!$AB36:$AG36)</f>
        <v>#DIV/0!</v>
      </c>
      <c r="BB36" s="15" t="e">
        <f>BA36*SQRT((MIN(COUNT($H36:$M36),COUNT([1]DMB!$AB36:$AG36))-2)/(1-BA36^2))</f>
        <v>#DIV/0!</v>
      </c>
      <c r="BC36" s="15" t="e">
        <f>CORREL($G36:$M36,[1]DM1!$AB36:$AH36)</f>
        <v>#DIV/0!</v>
      </c>
      <c r="BD36" s="15" t="e">
        <f>BC36*SQRT((MIN(COUNT($G36:$M36),COUNT([1]DM1!$AB36:$AH36))-2)/(1-BC36^2))</f>
        <v>#DIV/0!</v>
      </c>
      <c r="BE36" s="15" t="e">
        <f>CORREL($H36:$M36,[1]DM1!$AB36:$AG36)</f>
        <v>#DIV/0!</v>
      </c>
      <c r="BF36" s="15" t="e">
        <f>BE36*SQRT((MIN(COUNT($H36:$M36),COUNT([1]DM1!$AB36:$AG36))-2)/(1-BE36^2))</f>
        <v>#DIV/0!</v>
      </c>
      <c r="BG36" s="15" t="e">
        <f>CORREL($G36:$M36,dBM!$G36:$G36)</f>
        <v>#N/A</v>
      </c>
      <c r="BH36" s="15" t="e">
        <f>BG36*SQRT((MIN(COUNT($G36:$M36),COUNT(dBM!$G36:$M36))-2)/(1-BG36^2))</f>
        <v>#N/A</v>
      </c>
      <c r="BI36" s="15" t="e">
        <f>CORREL($H36:$M36,dBM!#REF!)</f>
        <v>#REF!</v>
      </c>
      <c r="BJ36" s="15" t="e">
        <f>BI36*SQRT((MIN(COUNT($H36:$M36),COUNT(dBM!#REF!))-2)/(1-BI36^2))</f>
        <v>#REF!</v>
      </c>
      <c r="BK36" s="15" t="e">
        <f>CORREL($G36:$M36,'[1]D BM wo FCD'!$V36:$AB36)</f>
        <v>#DIV/0!</v>
      </c>
      <c r="BL36" s="15" t="e">
        <f>BK36*SQRT((MIN(COUNT($G36:$M36),COUNT('[1]D BM wo FCD'!$V36:$AB36))-2)/(1-BK36^2))</f>
        <v>#DIV/0!</v>
      </c>
      <c r="BM36" s="15" t="e">
        <f>CORREL($H36:$M36,'[1]D BM wo FCD'!$V36:$AA36)</f>
        <v>#DIV/0!</v>
      </c>
      <c r="BN36" s="15" t="e">
        <f>BM36*SQRT((MIN(COUNT($H36:$M36),COUNT('[1]D BM wo FCD'!$V36:$AA36))-2)/(1-BM36^2))</f>
        <v>#DIV/0!</v>
      </c>
      <c r="BO36" s="15"/>
      <c r="BP36" s="16">
        <f t="shared" si="6"/>
        <v>6</v>
      </c>
      <c r="BQ36" s="28">
        <f t="shared" si="7"/>
        <v>0.3634370603176979</v>
      </c>
      <c r="BR36" s="16">
        <f t="shared" si="8"/>
        <v>0.26717674076069298</v>
      </c>
      <c r="BS36" s="16"/>
      <c r="BU36" s="16">
        <f t="shared" si="0"/>
        <v>2</v>
      </c>
      <c r="BV36" s="16">
        <f t="shared" si="1"/>
        <v>0.33333333333333331</v>
      </c>
      <c r="BW36" s="16"/>
      <c r="BX36" s="16">
        <f t="shared" si="2"/>
        <v>2</v>
      </c>
      <c r="BY36" s="16">
        <f t="shared" si="3"/>
        <v>0.33333333333333331</v>
      </c>
      <c r="BZ36" s="16"/>
      <c r="CA36" s="16">
        <f t="shared" si="4"/>
        <v>2</v>
      </c>
      <c r="CB36" s="16">
        <f t="shared" si="5"/>
        <v>0.33333333333333331</v>
      </c>
    </row>
    <row r="37" spans="1:80" x14ac:dyDescent="0.4">
      <c r="A37" s="15"/>
      <c r="B37" s="15"/>
      <c r="C37" s="49" t="s">
        <v>97</v>
      </c>
      <c r="D37" s="15"/>
      <c r="E37" s="15"/>
      <c r="F37" s="15" t="s">
        <v>246</v>
      </c>
      <c r="G37" s="29">
        <f>(PCPI!H37-PCPI!G37)/PCPI!G37</f>
        <v>0.23137022985011002</v>
      </c>
      <c r="H37" s="29">
        <f>(PCPI!I37-PCPI!H37)/PCPI!H37</f>
        <v>0.14949537995319062</v>
      </c>
      <c r="I37" s="29">
        <f>(PCPI!J37-PCPI!I37)/PCPI!I37</f>
        <v>0.35526923608802163</v>
      </c>
      <c r="J37" s="29">
        <f>(PCPI!K37-PCPI!J37)/PCPI!J37</f>
        <v>0.34089063727980989</v>
      </c>
      <c r="K37" s="29">
        <f>(PCPI!L37-PCPI!K37)/PCPI!K37</f>
        <v>-8.3641903849075352E-3</v>
      </c>
      <c r="L37" s="29">
        <f>(PCPI!M37-PCPI!L37)/PCPI!L37</f>
        <v>2.0902350657261839E-2</v>
      </c>
      <c r="M37" s="15" t="s">
        <v>163</v>
      </c>
      <c r="N37" s="15"/>
      <c r="O37" s="15" t="e">
        <f>CORREL($G37:$M37,[1]DMB!$G37:$AH37)</f>
        <v>#N/A</v>
      </c>
      <c r="P37" s="15" t="e">
        <f>O37*SQRT((MIN(COUNT($G37:$M37),COUNT([1]DMB!$G37:$AH37))-2)/(1-O37^2))</f>
        <v>#N/A</v>
      </c>
      <c r="Q37" s="15" t="e">
        <f>CORREL($G37:$M37,[1]DMB!$G37:$AG37)</f>
        <v>#N/A</v>
      </c>
      <c r="R37" s="15" t="e">
        <f>Q37*SQRT((MIN(COUNT($G37:$M37),COUNT([1]DMB!$G37:$AG37))-2)/(1-Q37^2))</f>
        <v>#N/A</v>
      </c>
      <c r="S37" s="15" t="e">
        <f>CORREL($G37:$M37,[1]DM1!$G37:$AH37)</f>
        <v>#N/A</v>
      </c>
      <c r="T37" s="15" t="e">
        <f>S37*SQRT((MIN(COUNT($G37:$M37),COUNT([1]DM1!$G37:$AH37))-2)/(1-S37^2))</f>
        <v>#N/A</v>
      </c>
      <c r="U37" s="15" t="e">
        <f>CORREL($G37:$M37,[1]DM1!$G37:$AG37)</f>
        <v>#N/A</v>
      </c>
      <c r="V37" s="15" t="e">
        <f>U37*SQRT((MIN(COUNT($G37:$M37),COUNT([1]DM1!$G37:$AG37))-2)/(1-U37^2))</f>
        <v>#N/A</v>
      </c>
      <c r="W37" s="15" t="s">
        <v>163</v>
      </c>
      <c r="X37" s="15" t="s">
        <v>163</v>
      </c>
      <c r="Y37" s="15" t="s">
        <v>163</v>
      </c>
      <c r="Z37" s="15" t="s">
        <v>163</v>
      </c>
      <c r="AA37" s="15" t="s">
        <v>163</v>
      </c>
      <c r="AB37" s="15" t="s">
        <v>163</v>
      </c>
      <c r="AC37" s="15" t="s">
        <v>163</v>
      </c>
      <c r="AD37" s="15" t="s">
        <v>163</v>
      </c>
      <c r="AE37" s="13"/>
      <c r="AF37" s="17"/>
      <c r="AG37" s="15" t="e">
        <f>CORREL($G37:$M37,[1]DMB!$V37:$AH37)</f>
        <v>#N/A</v>
      </c>
      <c r="AH37" s="15" t="e">
        <f>AG37*SQRT((MIN(COUNT($G37:$M37),COUNT([1]DMB!$V37:$AH37))-2)/(1-AG37^2))</f>
        <v>#N/A</v>
      </c>
      <c r="AI37" s="15" t="e">
        <f>CORREL($G37:$M37,[1]DMB!$V37:$AG37)</f>
        <v>#N/A</v>
      </c>
      <c r="AJ37" s="15" t="e">
        <f>AI37*SQRT((MIN(COUNT($G37:$M37),COUNT([1]DMB!$V37:$AG37))-2)/(1-AI37^2))</f>
        <v>#N/A</v>
      </c>
      <c r="AK37" s="15" t="e">
        <f>CORREL($G37:$M37,[1]DM1!$V37:$AH37)</f>
        <v>#N/A</v>
      </c>
      <c r="AL37" s="15" t="e">
        <f>AK37*SQRT((MIN(COUNT($G37:$M37),COUNT([1]DM1!$V37:$AH37))-2)/(1-AK37^2))</f>
        <v>#N/A</v>
      </c>
      <c r="AM37" s="15" t="e">
        <f>CORREL($G37:$M37,[1]DM1!$V37:$AG37)</f>
        <v>#N/A</v>
      </c>
      <c r="AN37" s="15" t="e">
        <f>AM37*SQRT((MIN(COUNT($G37:$M37),COUNT([1]DM1!$V37:$AG37))-2)/(1-AM37^2))</f>
        <v>#N/A</v>
      </c>
      <c r="AO37" s="15" t="s">
        <v>163</v>
      </c>
      <c r="AP37" s="15" t="s">
        <v>163</v>
      </c>
      <c r="AQ37" s="15" t="s">
        <v>163</v>
      </c>
      <c r="AR37" s="15" t="s">
        <v>163</v>
      </c>
      <c r="AS37" s="15" t="s">
        <v>163</v>
      </c>
      <c r="AT37" s="15" t="s">
        <v>163</v>
      </c>
      <c r="AU37" s="15" t="s">
        <v>163</v>
      </c>
      <c r="AV37" s="15" t="s">
        <v>163</v>
      </c>
      <c r="AW37" s="15"/>
      <c r="AX37" s="15"/>
      <c r="AY37" s="15" t="e">
        <f>CORREL($G37:$M37,[1]DMB!$AB37:$AH37)</f>
        <v>#DIV/0!</v>
      </c>
      <c r="AZ37" s="15" t="e">
        <f>AY37*SQRT((MIN(COUNT($G37:$M37),COUNT([1]DMB!$AB37:$AH37))-2)/(1-AY37^2))</f>
        <v>#DIV/0!</v>
      </c>
      <c r="BA37" s="15" t="e">
        <f>CORREL($H37:$M37,[1]DMB!$AB37:$AG37)</f>
        <v>#DIV/0!</v>
      </c>
      <c r="BB37" s="15" t="e">
        <f>BA37*SQRT((MIN(COUNT($H37:$M37),COUNT([1]DMB!$AB37:$AG37))-2)/(1-BA37^2))</f>
        <v>#DIV/0!</v>
      </c>
      <c r="BC37" s="15" t="e">
        <f>CORREL($G37:$M37,[1]DM1!$AB37:$AH37)</f>
        <v>#DIV/0!</v>
      </c>
      <c r="BD37" s="15" t="e">
        <f>BC37*SQRT((MIN(COUNT($G37:$M37),COUNT([1]DM1!$AB37:$AH37))-2)/(1-BC37^2))</f>
        <v>#DIV/0!</v>
      </c>
      <c r="BE37" s="15" t="e">
        <f>CORREL($H37:$M37,[1]DM1!$AB37:$AG37)</f>
        <v>#DIV/0!</v>
      </c>
      <c r="BF37" s="15" t="e">
        <f>BE37*SQRT((MIN(COUNT($H37:$M37),COUNT([1]DM1!$AB37:$AG37))-2)/(1-BE37^2))</f>
        <v>#DIV/0!</v>
      </c>
      <c r="BG37" s="15" t="s">
        <v>163</v>
      </c>
      <c r="BH37" s="15" t="s">
        <v>163</v>
      </c>
      <c r="BI37" s="15" t="s">
        <v>163</v>
      </c>
      <c r="BJ37" s="15" t="s">
        <v>163</v>
      </c>
      <c r="BK37" s="15" t="s">
        <v>163</v>
      </c>
      <c r="BL37" s="15" t="s">
        <v>163</v>
      </c>
      <c r="BM37" s="15" t="s">
        <v>163</v>
      </c>
      <c r="BN37" s="15" t="s">
        <v>163</v>
      </c>
      <c r="BO37" s="15"/>
      <c r="BP37" s="16">
        <f t="shared" si="6"/>
        <v>6</v>
      </c>
      <c r="BQ37" s="28">
        <f t="shared" si="7"/>
        <v>0.18159394057391443</v>
      </c>
      <c r="BR37" s="16">
        <f t="shared" si="8"/>
        <v>0.15553290391982197</v>
      </c>
      <c r="BS37" s="16"/>
      <c r="BU37" s="16">
        <f t="shared" si="0"/>
        <v>0</v>
      </c>
      <c r="BV37" s="16">
        <f t="shared" si="1"/>
        <v>0</v>
      </c>
      <c r="BW37" s="16"/>
      <c r="BX37" s="16">
        <f t="shared" si="2"/>
        <v>0</v>
      </c>
      <c r="BY37" s="16">
        <f t="shared" si="3"/>
        <v>0</v>
      </c>
      <c r="BZ37" s="16"/>
      <c r="CA37" s="16">
        <f t="shared" si="4"/>
        <v>0</v>
      </c>
      <c r="CB37" s="16">
        <f t="shared" si="5"/>
        <v>0</v>
      </c>
    </row>
    <row r="38" spans="1:80" x14ac:dyDescent="0.4">
      <c r="A38" s="15"/>
      <c r="B38" s="15"/>
      <c r="C38" s="49" t="s">
        <v>110</v>
      </c>
      <c r="D38" s="15"/>
      <c r="E38" s="15"/>
      <c r="F38" s="15" t="s">
        <v>246</v>
      </c>
      <c r="G38" s="29">
        <f>(PCPI!H38-PCPI!G38)/PCPI!G38</f>
        <v>4.1821914048300357</v>
      </c>
      <c r="H38" s="29">
        <f>(PCPI!I38-PCPI!H38)/PCPI!H38</f>
        <v>0.8796025170387376</v>
      </c>
      <c r="I38" s="29">
        <f>(PCPI!J38-PCPI!I38)/PCPI!I38</f>
        <v>0.43172188800234623</v>
      </c>
      <c r="J38" s="29">
        <f>(PCPI!K38-PCPI!J38)/PCPI!J38</f>
        <v>0.27500004593168254</v>
      </c>
      <c r="K38" s="29">
        <f>(PCPI!L38-PCPI!K38)/PCPI!K38</f>
        <v>0.3291069941465683</v>
      </c>
      <c r="L38" s="29">
        <f>(PCPI!M38-PCPI!L38)/PCPI!L38</f>
        <v>0.38600000000000084</v>
      </c>
      <c r="M38" s="29">
        <f>(PCPI!N38-PCPI!M38)/PCPI!M38</f>
        <v>0.10700000000000015</v>
      </c>
      <c r="N38" s="15"/>
      <c r="O38" s="15" t="s">
        <v>163</v>
      </c>
      <c r="P38" s="15" t="s">
        <v>163</v>
      </c>
      <c r="Q38" s="15" t="s">
        <v>163</v>
      </c>
      <c r="R38" s="15" t="s">
        <v>163</v>
      </c>
      <c r="S38" s="15" t="s">
        <v>163</v>
      </c>
      <c r="T38" s="15" t="s">
        <v>163</v>
      </c>
      <c r="U38" s="15" t="s">
        <v>163</v>
      </c>
      <c r="V38" s="15" t="s">
        <v>163</v>
      </c>
      <c r="W38" s="15" t="s">
        <v>163</v>
      </c>
      <c r="X38" s="15" t="s">
        <v>163</v>
      </c>
      <c r="Y38" s="15" t="s">
        <v>163</v>
      </c>
      <c r="Z38" s="15" t="s">
        <v>163</v>
      </c>
      <c r="AA38" s="15" t="s">
        <v>163</v>
      </c>
      <c r="AB38" s="15" t="s">
        <v>163</v>
      </c>
      <c r="AC38" s="15" t="s">
        <v>163</v>
      </c>
      <c r="AD38" s="15" t="s">
        <v>163</v>
      </c>
      <c r="AE38" s="13"/>
      <c r="AF38" s="17"/>
      <c r="AG38" s="15" t="s">
        <v>163</v>
      </c>
      <c r="AH38" s="15" t="s">
        <v>163</v>
      </c>
      <c r="AI38" s="15" t="s">
        <v>163</v>
      </c>
      <c r="AJ38" s="15" t="s">
        <v>163</v>
      </c>
      <c r="AK38" s="15" t="s">
        <v>163</v>
      </c>
      <c r="AL38" s="15" t="s">
        <v>163</v>
      </c>
      <c r="AM38" s="15" t="s">
        <v>163</v>
      </c>
      <c r="AN38" s="15" t="s">
        <v>163</v>
      </c>
      <c r="AO38" s="15" t="s">
        <v>163</v>
      </c>
      <c r="AP38" s="15" t="s">
        <v>163</v>
      </c>
      <c r="AQ38" s="15" t="s">
        <v>163</v>
      </c>
      <c r="AR38" s="15" t="s">
        <v>163</v>
      </c>
      <c r="AS38" s="15" t="s">
        <v>163</v>
      </c>
      <c r="AT38" s="15" t="s">
        <v>163</v>
      </c>
      <c r="AU38" s="15" t="s">
        <v>163</v>
      </c>
      <c r="AV38" s="15" t="s">
        <v>163</v>
      </c>
      <c r="AW38" s="15"/>
      <c r="AX38" s="15"/>
      <c r="AY38" s="15" t="s">
        <v>163</v>
      </c>
      <c r="AZ38" s="15" t="s">
        <v>163</v>
      </c>
      <c r="BA38" s="15" t="s">
        <v>163</v>
      </c>
      <c r="BB38" s="15" t="s">
        <v>163</v>
      </c>
      <c r="BC38" s="15" t="s">
        <v>163</v>
      </c>
      <c r="BD38" s="15" t="s">
        <v>163</v>
      </c>
      <c r="BE38" s="15" t="s">
        <v>163</v>
      </c>
      <c r="BF38" s="15" t="s">
        <v>163</v>
      </c>
      <c r="BG38" s="15" t="s">
        <v>163</v>
      </c>
      <c r="BH38" s="15" t="s">
        <v>163</v>
      </c>
      <c r="BI38" s="15" t="s">
        <v>163</v>
      </c>
      <c r="BJ38" s="15" t="s">
        <v>163</v>
      </c>
      <c r="BK38" s="15" t="s">
        <v>163</v>
      </c>
      <c r="BL38" s="15" t="s">
        <v>163</v>
      </c>
      <c r="BM38" s="15" t="s">
        <v>163</v>
      </c>
      <c r="BN38" s="15" t="s">
        <v>163</v>
      </c>
      <c r="BO38" s="15"/>
      <c r="BP38" s="16">
        <f t="shared" si="6"/>
        <v>6</v>
      </c>
      <c r="BQ38" s="28">
        <f t="shared" si="7"/>
        <v>1.0806038083248952</v>
      </c>
      <c r="BR38" s="16">
        <f t="shared" si="8"/>
        <v>1.5347647519184457</v>
      </c>
      <c r="BS38" s="16"/>
      <c r="BU38" s="16">
        <f t="shared" si="0"/>
        <v>3</v>
      </c>
      <c r="BV38" s="16">
        <f t="shared" si="1"/>
        <v>0.5</v>
      </c>
      <c r="BW38" s="16"/>
      <c r="BX38" s="16">
        <f t="shared" si="2"/>
        <v>3</v>
      </c>
      <c r="BY38" s="16">
        <f t="shared" si="3"/>
        <v>0.5</v>
      </c>
      <c r="BZ38" s="16"/>
      <c r="CA38" s="16">
        <f t="shared" si="4"/>
        <v>3</v>
      </c>
      <c r="CB38" s="16">
        <f t="shared" si="5"/>
        <v>0.5</v>
      </c>
    </row>
    <row r="39" spans="1:80" x14ac:dyDescent="0.4">
      <c r="A39" s="15"/>
      <c r="B39" s="15"/>
      <c r="C39" s="49" t="s">
        <v>111</v>
      </c>
      <c r="D39" s="15"/>
      <c r="E39" s="15"/>
      <c r="F39" s="15" t="s">
        <v>246</v>
      </c>
      <c r="G39" s="29">
        <f>(PCPI!H39-PCPI!G39)/PCPI!G39</f>
        <v>0.20977259643062993</v>
      </c>
      <c r="H39" s="29">
        <f>(PCPI!I39-PCPI!H39)/PCPI!H39</f>
        <v>0.1609065492832083</v>
      </c>
      <c r="I39" s="29">
        <f>(PCPI!J39-PCPI!I39)/PCPI!I39</f>
        <v>0.12799754047960357</v>
      </c>
      <c r="J39" s="29">
        <f>(PCPI!K39-PCPI!J39)/PCPI!J39</f>
        <v>7.8904333605887153E-2</v>
      </c>
      <c r="K39" s="29">
        <f>(PCPI!L39-PCPI!K39)/PCPI!K39</f>
        <v>5.923961096375116E-2</v>
      </c>
      <c r="L39" s="29">
        <f>(PCPI!M39-PCPI!L39)/PCPI!L39</f>
        <v>5.1315684871611492E-2</v>
      </c>
      <c r="M39" s="15" t="s">
        <v>163</v>
      </c>
      <c r="N39" s="15"/>
      <c r="O39" s="15" t="s">
        <v>163</v>
      </c>
      <c r="P39" s="15" t="s">
        <v>163</v>
      </c>
      <c r="Q39" s="15" t="s">
        <v>163</v>
      </c>
      <c r="R39" s="15" t="s">
        <v>163</v>
      </c>
      <c r="S39" s="15" t="s">
        <v>163</v>
      </c>
      <c r="T39" s="15" t="s">
        <v>163</v>
      </c>
      <c r="U39" s="15" t="s">
        <v>163</v>
      </c>
      <c r="V39" s="15" t="s">
        <v>163</v>
      </c>
      <c r="W39" s="15" t="s">
        <v>163</v>
      </c>
      <c r="X39" s="15" t="s">
        <v>163</v>
      </c>
      <c r="Y39" s="15" t="s">
        <v>163</v>
      </c>
      <c r="Z39" s="15" t="s">
        <v>163</v>
      </c>
      <c r="AA39" s="15" t="s">
        <v>163</v>
      </c>
      <c r="AB39" s="15" t="s">
        <v>163</v>
      </c>
      <c r="AC39" s="15" t="s">
        <v>163</v>
      </c>
      <c r="AD39" s="15" t="s">
        <v>163</v>
      </c>
      <c r="AE39" s="13"/>
      <c r="AF39" s="17"/>
      <c r="AG39" s="15" t="s">
        <v>163</v>
      </c>
      <c r="AH39" s="15" t="s">
        <v>163</v>
      </c>
      <c r="AI39" s="15" t="s">
        <v>163</v>
      </c>
      <c r="AJ39" s="15" t="s">
        <v>163</v>
      </c>
      <c r="AK39" s="15" t="s">
        <v>163</v>
      </c>
      <c r="AL39" s="15" t="s">
        <v>163</v>
      </c>
      <c r="AM39" s="15" t="s">
        <v>163</v>
      </c>
      <c r="AN39" s="15" t="s">
        <v>163</v>
      </c>
      <c r="AO39" s="15" t="s">
        <v>163</v>
      </c>
      <c r="AP39" s="15" t="s">
        <v>163</v>
      </c>
      <c r="AQ39" s="15" t="s">
        <v>163</v>
      </c>
      <c r="AR39" s="15" t="s">
        <v>163</v>
      </c>
      <c r="AS39" s="15" t="s">
        <v>163</v>
      </c>
      <c r="AT39" s="15" t="s">
        <v>163</v>
      </c>
      <c r="AU39" s="15" t="s">
        <v>163</v>
      </c>
      <c r="AV39" s="15" t="s">
        <v>163</v>
      </c>
      <c r="AW39" s="15"/>
      <c r="AX39" s="15"/>
      <c r="AY39" s="15" t="s">
        <v>163</v>
      </c>
      <c r="AZ39" s="15" t="s">
        <v>163</v>
      </c>
      <c r="BA39" s="15" t="s">
        <v>163</v>
      </c>
      <c r="BB39" s="15" t="s">
        <v>163</v>
      </c>
      <c r="BC39" s="15" t="s">
        <v>163</v>
      </c>
      <c r="BD39" s="15" t="s">
        <v>163</v>
      </c>
      <c r="BE39" s="15" t="s">
        <v>163</v>
      </c>
      <c r="BF39" s="15" t="s">
        <v>163</v>
      </c>
      <c r="BG39" s="15" t="s">
        <v>163</v>
      </c>
      <c r="BH39" s="15" t="s">
        <v>163</v>
      </c>
      <c r="BI39" s="15" t="s">
        <v>163</v>
      </c>
      <c r="BJ39" s="15" t="s">
        <v>163</v>
      </c>
      <c r="BK39" s="15" t="s">
        <v>163</v>
      </c>
      <c r="BL39" s="15" t="s">
        <v>163</v>
      </c>
      <c r="BM39" s="15" t="s">
        <v>163</v>
      </c>
      <c r="BN39" s="15" t="s">
        <v>163</v>
      </c>
      <c r="BO39" s="15"/>
      <c r="BP39" s="16">
        <f t="shared" si="6"/>
        <v>6</v>
      </c>
      <c r="BQ39" s="28">
        <f t="shared" si="7"/>
        <v>0.11468938593911526</v>
      </c>
      <c r="BR39" s="16">
        <f t="shared" si="8"/>
        <v>6.2809909384627369E-2</v>
      </c>
      <c r="BS39" s="16"/>
      <c r="BU39" s="16">
        <f t="shared" si="0"/>
        <v>0</v>
      </c>
      <c r="BV39" s="16">
        <f t="shared" si="1"/>
        <v>0</v>
      </c>
      <c r="BW39" s="16"/>
      <c r="BX39" s="16">
        <f t="shared" si="2"/>
        <v>0</v>
      </c>
      <c r="BY39" s="16">
        <f t="shared" si="3"/>
        <v>0</v>
      </c>
      <c r="BZ39" s="16"/>
      <c r="CA39" s="16">
        <f t="shared" si="4"/>
        <v>0</v>
      </c>
      <c r="CB39" s="16">
        <f t="shared" si="5"/>
        <v>0</v>
      </c>
    </row>
    <row r="40" spans="1:80" x14ac:dyDescent="0.4">
      <c r="A40" s="15"/>
      <c r="B40" s="15"/>
      <c r="C40" s="49" t="s">
        <v>112</v>
      </c>
      <c r="D40" s="15"/>
      <c r="E40" s="15"/>
      <c r="F40" s="15" t="s">
        <v>246</v>
      </c>
      <c r="G40" s="29">
        <f>(PCPI!H40-PCPI!G40)/PCPI!G40</f>
        <v>5.8128544423440044E-2</v>
      </c>
      <c r="H40" s="29">
        <f>(PCPI!I40-PCPI!H40)/PCPI!H40</f>
        <v>5.6126246836389851E-2</v>
      </c>
      <c r="I40" s="29">
        <f>(PCPI!J40-PCPI!I40)/PCPI!I40</f>
        <v>8.07020016915697E-2</v>
      </c>
      <c r="J40" s="29">
        <f>(PCPI!K40-PCPI!J40)/PCPI!J40</f>
        <v>3.1305028370148765E-3</v>
      </c>
      <c r="K40" s="29">
        <f>(PCPI!L40-PCPI!K40)/PCPI!K40</f>
        <v>1.5473636304529227E-2</v>
      </c>
      <c r="L40" s="29">
        <f>(PCPI!M40-PCPI!L40)/PCPI!L40</f>
        <v>1.6609392898050867E-2</v>
      </c>
      <c r="M40" s="15" t="s">
        <v>163</v>
      </c>
      <c r="N40" s="15"/>
      <c r="O40" s="15" t="e">
        <f>CORREL($G40:$M40,[1]DMB!$G40:$AH40)</f>
        <v>#N/A</v>
      </c>
      <c r="P40" s="15" t="e">
        <f>O40*SQRT((MIN(COUNT($G40:$M40),COUNT([1]DMB!$G40:$AH40))-2)/(1-O40^2))</f>
        <v>#N/A</v>
      </c>
      <c r="Q40" s="15" t="e">
        <f>CORREL($G40:$M40,[1]DMB!$G40:$AG40)</f>
        <v>#N/A</v>
      </c>
      <c r="R40" s="15" t="e">
        <f>Q40*SQRT((MIN(COUNT($G40:$M40),COUNT([1]DMB!$G40:$AG40))-2)/(1-Q40^2))</f>
        <v>#N/A</v>
      </c>
      <c r="S40" s="15" t="e">
        <f>CORREL($G40:$M40,[1]DM1!$G40:$AH40)</f>
        <v>#N/A</v>
      </c>
      <c r="T40" s="15" t="e">
        <f>S40*SQRT((MIN(COUNT($G40:$M40),COUNT([1]DM1!$G40:$AH40))-2)/(1-S40^2))</f>
        <v>#N/A</v>
      </c>
      <c r="U40" s="15" t="e">
        <f>CORREL($G40:$M40,[1]DM1!$G40:$AG40)</f>
        <v>#N/A</v>
      </c>
      <c r="V40" s="15" t="e">
        <f>U40*SQRT((MIN(COUNT($G40:$M40),COUNT([1]DM1!$G40:$AG40))-2)/(1-U40^2))</f>
        <v>#N/A</v>
      </c>
      <c r="W40" s="15" t="e">
        <f>CORREL($G40:$M40,dBM!$G40:$G40)</f>
        <v>#N/A</v>
      </c>
      <c r="X40" s="15" t="e">
        <f>W40*SQRT((MIN(COUNT($G40:$M40),COUNT(dBM!$G40:$M40))-2)/(1-W40^2))</f>
        <v>#N/A</v>
      </c>
      <c r="Y40" s="15" t="e">
        <f>CORREL($G40:$M40,dBM!#REF!)</f>
        <v>#REF!</v>
      </c>
      <c r="Z40" s="15" t="e">
        <f>Y40*SQRT((MIN(COUNT($G40:$M40),COUNT(dBM!#REF!))-2)/(1-Y40^2))</f>
        <v>#REF!</v>
      </c>
      <c r="AA40" s="15" t="e">
        <f>CORREL($G40:$M40,'[1]D BM wo FCD'!$G40:$AB40)</f>
        <v>#N/A</v>
      </c>
      <c r="AB40" s="15" t="e">
        <f>AA40*SQRT((MIN(COUNT($G40:$M40),COUNT('[1]D BM wo FCD'!$G40:$AB40))-2)/(1-AA40^2))</f>
        <v>#N/A</v>
      </c>
      <c r="AC40" s="15" t="e">
        <f>CORREL($G40:$M40,'[1]D BM wo FCD'!$G40:$AA40)</f>
        <v>#N/A</v>
      </c>
      <c r="AD40" s="15" t="e">
        <f>AC40*SQRT((MIN(COUNT($G40:$M40),COUNT('[1]D BM wo FCD'!$G40:$AA40))-2)/(1-AC40^2))</f>
        <v>#N/A</v>
      </c>
      <c r="AE40" s="13"/>
      <c r="AF40" s="17"/>
      <c r="AG40" s="15" t="e">
        <f>CORREL($G40:$M40,[1]DMB!$V40:$AH40)</f>
        <v>#N/A</v>
      </c>
      <c r="AH40" s="15" t="e">
        <f>AG40*SQRT((MIN(COUNT($G40:$M40),COUNT([1]DMB!$V40:$AH40))-2)/(1-AG40^2))</f>
        <v>#N/A</v>
      </c>
      <c r="AI40" s="15" t="e">
        <f>CORREL($G40:$M40,[1]DMB!$V40:$AG40)</f>
        <v>#N/A</v>
      </c>
      <c r="AJ40" s="15" t="e">
        <f>AI40*SQRT((MIN(COUNT($G40:$M40),COUNT([1]DMB!$V40:$AG40))-2)/(1-AI40^2))</f>
        <v>#N/A</v>
      </c>
      <c r="AK40" s="15" t="e">
        <f>CORREL($G40:$M40,[1]DM1!$V40:$AH40)</f>
        <v>#N/A</v>
      </c>
      <c r="AL40" s="15" t="e">
        <f>AK40*SQRT((MIN(COUNT($G40:$M40),COUNT([1]DM1!$V40:$AH40))-2)/(1-AK40^2))</f>
        <v>#N/A</v>
      </c>
      <c r="AM40" s="15" t="e">
        <f>CORREL($G40:$M40,[1]DM1!$V40:$AG40)</f>
        <v>#N/A</v>
      </c>
      <c r="AN40" s="15" t="e">
        <f>AM40*SQRT((MIN(COUNT($G40:$M40),COUNT([1]DM1!$V40:$AG40))-2)/(1-AM40^2))</f>
        <v>#N/A</v>
      </c>
      <c r="AO40" s="15" t="e">
        <f>CORREL($G40:$M40,dBM!$G40:$G40)</f>
        <v>#N/A</v>
      </c>
      <c r="AP40" s="15" t="e">
        <f>AO40*SQRT((MIN(COUNT($G40:$M40),COUNT(dBM!$G40:$M40))-2)/(1-AO40^2))</f>
        <v>#N/A</v>
      </c>
      <c r="AQ40" s="15" t="e">
        <f>CORREL($G40:$M40,dBM!#REF!)</f>
        <v>#REF!</v>
      </c>
      <c r="AR40" s="15" t="e">
        <f>AQ40*SQRT((MIN(COUNT($G40:$M40),COUNT(dBM!#REF!))-2)/(1-AQ40^2))</f>
        <v>#REF!</v>
      </c>
      <c r="AS40" s="15" t="e">
        <f>CORREL($G40:$M40,'[1]D BM wo FCD'!$P40:$AB40)</f>
        <v>#N/A</v>
      </c>
      <c r="AT40" s="15" t="e">
        <f>AS40*SQRT((MIN(COUNT($G40:$M40),COUNT('[1]D BM wo FCD'!$P40:$AB40))-2)/(1-AS40^2))</f>
        <v>#N/A</v>
      </c>
      <c r="AU40" s="15" t="e">
        <f>CORREL($G40:$M40,'[1]D BM wo FCD'!$P40:$AA40)</f>
        <v>#N/A</v>
      </c>
      <c r="AV40" s="15" t="e">
        <f>AU40*SQRT((MIN(COUNT($G40:$M40),COUNT('[1]D BM wo FCD'!$P40:$AA40))-2)/(1-AU40^2))</f>
        <v>#N/A</v>
      </c>
      <c r="AW40" s="15"/>
      <c r="AX40" s="15"/>
      <c r="AY40" s="15" t="e">
        <f>CORREL($G40:$M40,[1]DMB!$AB40:$AH40)</f>
        <v>#DIV/0!</v>
      </c>
      <c r="AZ40" s="15" t="e">
        <f>AY40*SQRT((MIN(COUNT($G40:$M40),COUNT([1]DMB!$AB40:$AH40))-2)/(1-AY40^2))</f>
        <v>#DIV/0!</v>
      </c>
      <c r="BA40" s="15" t="e">
        <f>CORREL($H40:$M40,[1]DMB!$AB40:$AG40)</f>
        <v>#DIV/0!</v>
      </c>
      <c r="BB40" s="15" t="e">
        <f>BA40*SQRT((MIN(COUNT($H40:$M40),COUNT([1]DMB!$AB40:$AG40))-2)/(1-BA40^2))</f>
        <v>#DIV/0!</v>
      </c>
      <c r="BC40" s="15" t="e">
        <f>CORREL($G40:$M40,[1]DM1!$AB40:$AH40)</f>
        <v>#DIV/0!</v>
      </c>
      <c r="BD40" s="15" t="e">
        <f>BC40*SQRT((MIN(COUNT($G40:$M40),COUNT([1]DM1!$AB40:$AH40))-2)/(1-BC40^2))</f>
        <v>#DIV/0!</v>
      </c>
      <c r="BE40" s="15" t="e">
        <f>CORREL($H40:$M40,[1]DM1!$AB40:$AG40)</f>
        <v>#DIV/0!</v>
      </c>
      <c r="BF40" s="15" t="e">
        <f>BE40*SQRT((MIN(COUNT($H40:$M40),COUNT([1]DM1!$AB40:$AG40))-2)/(1-BE40^2))</f>
        <v>#DIV/0!</v>
      </c>
      <c r="BG40" s="15" t="e">
        <f>CORREL($G40:$M40,dBM!$G40:$G40)</f>
        <v>#N/A</v>
      </c>
      <c r="BH40" s="15" t="e">
        <f>BG40*SQRT((MIN(COUNT($G40:$M40),COUNT(dBM!$G40:$M40))-2)/(1-BG40^2))</f>
        <v>#N/A</v>
      </c>
      <c r="BI40" s="15" t="e">
        <f>CORREL($H40:$M40,dBM!#REF!)</f>
        <v>#REF!</v>
      </c>
      <c r="BJ40" s="15" t="e">
        <f>BI40*SQRT((MIN(COUNT($H40:$M40),COUNT(dBM!#REF!))-2)/(1-BI40^2))</f>
        <v>#REF!</v>
      </c>
      <c r="BK40" s="15" t="e">
        <f>CORREL($G40:$M40,'[1]D BM wo FCD'!$V40:$AB40)</f>
        <v>#DIV/0!</v>
      </c>
      <c r="BL40" s="15" t="e">
        <f>BK40*SQRT((MIN(COUNT($G40:$M40),COUNT('[1]D BM wo FCD'!$V40:$AB40))-2)/(1-BK40^2))</f>
        <v>#DIV/0!</v>
      </c>
      <c r="BM40" s="15" t="e">
        <f>CORREL($H40:$M40,'[1]D BM wo FCD'!$V40:$AA40)</f>
        <v>#DIV/0!</v>
      </c>
      <c r="BN40" s="15" t="e">
        <f>BM40*SQRT((MIN(COUNT($H40:$M40),COUNT('[1]D BM wo FCD'!$V40:$AA40))-2)/(1-BM40^2))</f>
        <v>#DIV/0!</v>
      </c>
      <c r="BO40" s="15"/>
      <c r="BP40" s="16">
        <f t="shared" si="6"/>
        <v>6</v>
      </c>
      <c r="BQ40" s="28">
        <f t="shared" si="7"/>
        <v>3.8361720831832431E-2</v>
      </c>
      <c r="BR40" s="16">
        <f t="shared" si="8"/>
        <v>3.0780747189163137E-2</v>
      </c>
      <c r="BS40" s="16"/>
      <c r="BU40" s="16">
        <f t="shared" si="0"/>
        <v>0</v>
      </c>
      <c r="BV40" s="16">
        <f t="shared" si="1"/>
        <v>0</v>
      </c>
      <c r="BW40" s="16"/>
      <c r="BX40" s="16">
        <f t="shared" si="2"/>
        <v>0</v>
      </c>
      <c r="BY40" s="16">
        <f t="shared" si="3"/>
        <v>0</v>
      </c>
      <c r="BZ40" s="16"/>
      <c r="CA40" s="16">
        <f t="shared" si="4"/>
        <v>0</v>
      </c>
      <c r="CB40" s="16">
        <f t="shared" si="5"/>
        <v>0</v>
      </c>
    </row>
    <row r="41" spans="1:80" x14ac:dyDescent="0.4">
      <c r="A41" s="15"/>
      <c r="B41" s="15"/>
      <c r="C41" s="49" t="s">
        <v>115</v>
      </c>
      <c r="D41" s="15"/>
      <c r="E41" s="15"/>
      <c r="F41" s="15" t="s">
        <v>246</v>
      </c>
      <c r="G41" s="29">
        <f>(PCPI!H41-PCPI!G41)/PCPI!G41</f>
        <v>0.80346902780362994</v>
      </c>
      <c r="H41" s="29">
        <f>(PCPI!I41-PCPI!H41)/PCPI!H41</f>
        <v>0.85733241596225751</v>
      </c>
      <c r="I41" s="29">
        <f>(PCPI!J41-PCPI!I41)/PCPI!I41</f>
        <v>0.84641335697086628</v>
      </c>
      <c r="J41" s="29">
        <f>(PCPI!K41-PCPI!J41)/PCPI!J41</f>
        <v>0.64867479202941325</v>
      </c>
      <c r="K41" s="29">
        <f>(PCPI!L41-PCPI!K41)/PCPI!K41</f>
        <v>0.54915382408927316</v>
      </c>
      <c r="L41" s="29">
        <f>(PCPI!M41-PCPI!L41)/PCPI!L41</f>
        <v>0.54400184036515964</v>
      </c>
      <c r="M41" s="15" t="s">
        <v>163</v>
      </c>
      <c r="N41" s="15"/>
      <c r="O41" s="15" t="s">
        <v>163</v>
      </c>
      <c r="P41" s="15" t="s">
        <v>163</v>
      </c>
      <c r="Q41" s="15" t="s">
        <v>163</v>
      </c>
      <c r="R41" s="15" t="s">
        <v>163</v>
      </c>
      <c r="S41" s="15" t="s">
        <v>163</v>
      </c>
      <c r="T41" s="15" t="s">
        <v>163</v>
      </c>
      <c r="U41" s="15" t="s">
        <v>163</v>
      </c>
      <c r="V41" s="15" t="s">
        <v>163</v>
      </c>
      <c r="W41" s="15" t="s">
        <v>163</v>
      </c>
      <c r="X41" s="15" t="s">
        <v>163</v>
      </c>
      <c r="Y41" s="15" t="s">
        <v>163</v>
      </c>
      <c r="Z41" s="15" t="s">
        <v>163</v>
      </c>
      <c r="AA41" s="15" t="s">
        <v>163</v>
      </c>
      <c r="AB41" s="15" t="s">
        <v>163</v>
      </c>
      <c r="AC41" s="15" t="s">
        <v>163</v>
      </c>
      <c r="AD41" s="15" t="s">
        <v>163</v>
      </c>
      <c r="AE41" s="13"/>
      <c r="AF41" s="17"/>
      <c r="AG41" s="15" t="s">
        <v>163</v>
      </c>
      <c r="AH41" s="15" t="s">
        <v>163</v>
      </c>
      <c r="AI41" s="15" t="s">
        <v>163</v>
      </c>
      <c r="AJ41" s="15" t="s">
        <v>163</v>
      </c>
      <c r="AK41" s="15" t="s">
        <v>163</v>
      </c>
      <c r="AL41" s="15" t="s">
        <v>163</v>
      </c>
      <c r="AM41" s="15" t="s">
        <v>163</v>
      </c>
      <c r="AN41" s="15" t="s">
        <v>163</v>
      </c>
      <c r="AO41" s="15" t="s">
        <v>163</v>
      </c>
      <c r="AP41" s="15" t="s">
        <v>163</v>
      </c>
      <c r="AQ41" s="15" t="s">
        <v>163</v>
      </c>
      <c r="AR41" s="15" t="s">
        <v>163</v>
      </c>
      <c r="AS41" s="15" t="s">
        <v>163</v>
      </c>
      <c r="AT41" s="15" t="s">
        <v>163</v>
      </c>
      <c r="AU41" s="15" t="s">
        <v>163</v>
      </c>
      <c r="AV41" s="15" t="s">
        <v>163</v>
      </c>
      <c r="AW41" s="15"/>
      <c r="AX41" s="15"/>
      <c r="AY41" s="15" t="s">
        <v>163</v>
      </c>
      <c r="AZ41" s="15" t="s">
        <v>163</v>
      </c>
      <c r="BA41" s="15" t="s">
        <v>163</v>
      </c>
      <c r="BB41" s="15" t="s">
        <v>163</v>
      </c>
      <c r="BC41" s="15" t="s">
        <v>163</v>
      </c>
      <c r="BD41" s="15" t="s">
        <v>163</v>
      </c>
      <c r="BE41" s="15" t="s">
        <v>163</v>
      </c>
      <c r="BF41" s="15" t="s">
        <v>163</v>
      </c>
      <c r="BG41" s="15" t="s">
        <v>163</v>
      </c>
      <c r="BH41" s="15" t="s">
        <v>163</v>
      </c>
      <c r="BI41" s="15" t="s">
        <v>163</v>
      </c>
      <c r="BJ41" s="15" t="s">
        <v>163</v>
      </c>
      <c r="BK41" s="15" t="s">
        <v>163</v>
      </c>
      <c r="BL41" s="15" t="s">
        <v>163</v>
      </c>
      <c r="BM41" s="15" t="s">
        <v>163</v>
      </c>
      <c r="BN41" s="15" t="s">
        <v>163</v>
      </c>
      <c r="BO41" s="15"/>
      <c r="BP41" s="16">
        <f t="shared" si="6"/>
        <v>6</v>
      </c>
      <c r="BQ41" s="28">
        <f t="shared" si="7"/>
        <v>0.70817420953676669</v>
      </c>
      <c r="BR41" s="16">
        <f t="shared" si="8"/>
        <v>0.14575291783486999</v>
      </c>
      <c r="BS41" s="16"/>
      <c r="BU41" s="16">
        <f t="shared" si="0"/>
        <v>6</v>
      </c>
      <c r="BV41" s="16">
        <f t="shared" si="1"/>
        <v>1</v>
      </c>
      <c r="BW41" s="16"/>
      <c r="BX41" s="16">
        <f t="shared" si="2"/>
        <v>6</v>
      </c>
      <c r="BY41" s="16">
        <f t="shared" si="3"/>
        <v>1</v>
      </c>
      <c r="BZ41" s="16"/>
      <c r="CA41" s="16">
        <f t="shared" si="4"/>
        <v>6</v>
      </c>
      <c r="CB41" s="16">
        <f t="shared" si="5"/>
        <v>1</v>
      </c>
    </row>
    <row r="42" spans="1:80" x14ac:dyDescent="0.4">
      <c r="A42" s="15"/>
      <c r="B42" s="15"/>
      <c r="C42" s="49" t="s">
        <v>116</v>
      </c>
      <c r="D42" s="15"/>
      <c r="E42" s="15"/>
      <c r="F42" s="15" t="s">
        <v>246</v>
      </c>
      <c r="G42" s="29">
        <f>(PCPI!H42-PCPI!G42)/PCPI!G42</f>
        <v>9.9239193141986153</v>
      </c>
      <c r="H42" s="29">
        <f>(PCPI!I42-PCPI!H42)/PCPI!H42</f>
        <v>0.83722401593503792</v>
      </c>
      <c r="I42" s="29">
        <f>(PCPI!J42-PCPI!I42)/PCPI!I42</f>
        <v>0.16800000000000159</v>
      </c>
      <c r="J42" s="29">
        <f>(PCPI!K42-PCPI!J42)/PCPI!J42</f>
        <v>0.23469999999999822</v>
      </c>
      <c r="K42" s="29">
        <f>(PCPI!L42-PCPI!K42)/PCPI!K42</f>
        <v>8.0400000000002164E-2</v>
      </c>
      <c r="L42" s="29">
        <f>(PCPI!M42-PCPI!L42)/PCPI!L42</f>
        <v>0.11269999999999826</v>
      </c>
      <c r="M42" s="29">
        <f>(PCPI!N42-PCPI!M42)/PCPI!M42</f>
        <v>0.11000000000000074</v>
      </c>
      <c r="N42" s="15"/>
      <c r="O42" s="15" t="e">
        <f>CORREL($G42:$M42,[1]DMB!$G42:$AH42)</f>
        <v>#N/A</v>
      </c>
      <c r="P42" s="15" t="e">
        <f>O42*SQRT((MIN(COUNT($G42:$M42),COUNT([1]DMB!$G42:$AH42))-2)/(1-O42^2))</f>
        <v>#N/A</v>
      </c>
      <c r="Q42" s="15" t="e">
        <f>CORREL($G42:$M42,[1]DMB!$G42:$AG42)</f>
        <v>#N/A</v>
      </c>
      <c r="R42" s="15" t="e">
        <f>Q42*SQRT((MIN(COUNT($G42:$M42),COUNT([1]DMB!$G42:$AG42))-2)/(1-Q42^2))</f>
        <v>#N/A</v>
      </c>
      <c r="S42" s="15" t="e">
        <f>CORREL($G42:$M42,[1]DM1!$G42:$AH42)</f>
        <v>#N/A</v>
      </c>
      <c r="T42" s="15" t="e">
        <f>S42*SQRT((MIN(COUNT($G42:$M42),COUNT([1]DM1!$G42:$AH42))-2)/(1-S42^2))</f>
        <v>#N/A</v>
      </c>
      <c r="U42" s="15" t="e">
        <f>CORREL($G42:$M42,[1]DM1!$G42:$AG42)</f>
        <v>#N/A</v>
      </c>
      <c r="V42" s="15" t="e">
        <f>U42*SQRT((MIN(COUNT($G42:$M42),COUNT([1]DM1!$G42:$AG42))-2)/(1-U42^2))</f>
        <v>#N/A</v>
      </c>
      <c r="W42" s="15" t="e">
        <f>CORREL($G42:$M42,dBM!$G42:$G42)</f>
        <v>#N/A</v>
      </c>
      <c r="X42" s="15" t="e">
        <f>W42*SQRT((MIN(COUNT($G42:$M42),COUNT(dBM!$G42:$M42))-2)/(1-W42^2))</f>
        <v>#N/A</v>
      </c>
      <c r="Y42" s="15" t="e">
        <f>CORREL($G42:$M42,dBM!#REF!)</f>
        <v>#REF!</v>
      </c>
      <c r="Z42" s="15" t="e">
        <f>Y42*SQRT((MIN(COUNT($G42:$M42),COUNT(dBM!#REF!))-2)/(1-Y42^2))</f>
        <v>#REF!</v>
      </c>
      <c r="AA42" s="15" t="e">
        <f>CORREL($G42:$M42,'[1]D BM wo FCD'!$G42:$AB42)</f>
        <v>#N/A</v>
      </c>
      <c r="AB42" s="15" t="e">
        <f>AA42*SQRT((MIN(COUNT($G42:$M42),COUNT('[1]D BM wo FCD'!$G42:$AB42))-2)/(1-AA42^2))</f>
        <v>#N/A</v>
      </c>
      <c r="AC42" s="15" t="e">
        <f>CORREL($G42:$M42,'[1]D BM wo FCD'!$G42:$AA42)</f>
        <v>#N/A</v>
      </c>
      <c r="AD42" s="15" t="e">
        <f>AC42*SQRT((MIN(COUNT($G42:$M42),COUNT('[1]D BM wo FCD'!$G42:$AA42))-2)/(1-AC42^2))</f>
        <v>#N/A</v>
      </c>
      <c r="AE42" s="13"/>
      <c r="AF42" s="17"/>
      <c r="AG42" s="15" t="e">
        <f>CORREL($G42:$M42,[1]DMB!$V42:$AH42)</f>
        <v>#N/A</v>
      </c>
      <c r="AH42" s="15" t="e">
        <f>AG42*SQRT((MIN(COUNT($G42:$M42),COUNT([1]DMB!$V42:$AH42))-2)/(1-AG42^2))</f>
        <v>#N/A</v>
      </c>
      <c r="AI42" s="15" t="e">
        <f>CORREL($G42:$M42,[1]DMB!$V42:$AG42)</f>
        <v>#N/A</v>
      </c>
      <c r="AJ42" s="15" t="e">
        <f>AI42*SQRT((MIN(COUNT($G42:$M42),COUNT([1]DMB!$V42:$AG42))-2)/(1-AI42^2))</f>
        <v>#N/A</v>
      </c>
      <c r="AK42" s="15" t="e">
        <f>CORREL($G42:$M42,[1]DM1!$V42:$AH42)</f>
        <v>#N/A</v>
      </c>
      <c r="AL42" s="15" t="e">
        <f>AK42*SQRT((MIN(COUNT($G42:$M42),COUNT([1]DM1!$V42:$AH42))-2)/(1-AK42^2))</f>
        <v>#N/A</v>
      </c>
      <c r="AM42" s="15" t="e">
        <f>CORREL($G42:$M42,[1]DM1!$V42:$AG42)</f>
        <v>#N/A</v>
      </c>
      <c r="AN42" s="15" t="e">
        <f>AM42*SQRT((MIN(COUNT($G42:$M42),COUNT([1]DM1!$V42:$AG42))-2)/(1-AM42^2))</f>
        <v>#N/A</v>
      </c>
      <c r="AO42" s="15" t="e">
        <f>CORREL($G42:$M42,dBM!$G42:$G42)</f>
        <v>#N/A</v>
      </c>
      <c r="AP42" s="15" t="e">
        <f>AO42*SQRT((MIN(COUNT($G42:$M42),COUNT(dBM!$G42:$M42))-2)/(1-AO42^2))</f>
        <v>#N/A</v>
      </c>
      <c r="AQ42" s="15" t="e">
        <f>CORREL($G42:$M42,dBM!#REF!)</f>
        <v>#REF!</v>
      </c>
      <c r="AR42" s="15" t="e">
        <f>AQ42*SQRT((MIN(COUNT($G42:$M42),COUNT(dBM!#REF!))-2)/(1-AQ42^2))</f>
        <v>#REF!</v>
      </c>
      <c r="AS42" s="15" t="e">
        <f>CORREL($G42:$M42,'[1]D BM wo FCD'!$P42:$AB42)</f>
        <v>#N/A</v>
      </c>
      <c r="AT42" s="15" t="e">
        <f>AS42*SQRT((MIN(COUNT($G42:$M42),COUNT('[1]D BM wo FCD'!$P42:$AB42))-2)/(1-AS42^2))</f>
        <v>#N/A</v>
      </c>
      <c r="AU42" s="15" t="e">
        <f>CORREL($G42:$M42,'[1]D BM wo FCD'!$P42:$AA42)</f>
        <v>#N/A</v>
      </c>
      <c r="AV42" s="15" t="e">
        <f>AU42*SQRT((MIN(COUNT($G42:$M42),COUNT('[1]D BM wo FCD'!$P42:$AA42))-2)/(1-AU42^2))</f>
        <v>#N/A</v>
      </c>
      <c r="AW42" s="15"/>
      <c r="AX42" s="15"/>
      <c r="AY42" s="15" t="e">
        <f>CORREL($G42:$M42,[1]DMB!$AB42:$AH42)</f>
        <v>#DIV/0!</v>
      </c>
      <c r="AZ42" s="15" t="e">
        <f>AY42*SQRT((MIN(COUNT($G42:$M42),COUNT([1]DMB!$AB42:$AH42))-2)/(1-AY42^2))</f>
        <v>#DIV/0!</v>
      </c>
      <c r="BA42" s="15" t="e">
        <f>CORREL($H42:$M42,[1]DMB!$AB42:$AG42)</f>
        <v>#DIV/0!</v>
      </c>
      <c r="BB42" s="15" t="e">
        <f>BA42*SQRT((MIN(COUNT($H42:$M42),COUNT([1]DMB!$AB42:$AG42))-2)/(1-BA42^2))</f>
        <v>#DIV/0!</v>
      </c>
      <c r="BC42" s="15" t="e">
        <f>CORREL($G42:$M42,[1]DM1!$AB42:$AH42)</f>
        <v>#DIV/0!</v>
      </c>
      <c r="BD42" s="15" t="e">
        <f>BC42*SQRT((MIN(COUNT($G42:$M42),COUNT([1]DM1!$AB42:$AH42))-2)/(1-BC42^2))</f>
        <v>#DIV/0!</v>
      </c>
      <c r="BE42" s="15" t="e">
        <f>CORREL($H42:$M42,[1]DM1!$AB42:$AG42)</f>
        <v>#DIV/0!</v>
      </c>
      <c r="BF42" s="15" t="e">
        <f>BE42*SQRT((MIN(COUNT($H42:$M42),COUNT([1]DM1!$AB42:$AG42))-2)/(1-BE42^2))</f>
        <v>#DIV/0!</v>
      </c>
      <c r="BG42" s="15" t="e">
        <f>CORREL($G42:$M42,dBM!$G42:$G42)</f>
        <v>#N/A</v>
      </c>
      <c r="BH42" s="15" t="e">
        <f>BG42*SQRT((MIN(COUNT($G42:$M42),COUNT(dBM!$G42:$M42))-2)/(1-BG42^2))</f>
        <v>#N/A</v>
      </c>
      <c r="BI42" s="15" t="e">
        <f>CORREL($H42:$M42,dBM!#REF!)</f>
        <v>#REF!</v>
      </c>
      <c r="BJ42" s="15" t="e">
        <f>BI42*SQRT((MIN(COUNT($H42:$M42),COUNT(dBM!#REF!))-2)/(1-BI42^2))</f>
        <v>#REF!</v>
      </c>
      <c r="BK42" s="15" t="e">
        <f>CORREL($G42:$M42,'[1]D BM wo FCD'!$V42:$AB42)</f>
        <v>#DIV/0!</v>
      </c>
      <c r="BL42" s="15" t="e">
        <f>BK42*SQRT((MIN(COUNT($G42:$M42),COUNT('[1]D BM wo FCD'!$V42:$AB42))-2)/(1-BK42^2))</f>
        <v>#DIV/0!</v>
      </c>
      <c r="BM42" s="15" t="e">
        <f>CORREL($H42:$M42,'[1]D BM wo FCD'!$V42:$AA42)</f>
        <v>#DIV/0!</v>
      </c>
      <c r="BN42" s="15" t="e">
        <f>BM42*SQRT((MIN(COUNT($H42:$M42),COUNT('[1]D BM wo FCD'!$V42:$AA42))-2)/(1-BM42^2))</f>
        <v>#DIV/0!</v>
      </c>
      <c r="BO42" s="15"/>
      <c r="BP42" s="16">
        <f t="shared" si="6"/>
        <v>6</v>
      </c>
      <c r="BQ42" s="28">
        <f t="shared" si="7"/>
        <v>1.8928238883556088</v>
      </c>
      <c r="BR42" s="16">
        <f t="shared" si="8"/>
        <v>3.9443858460755283</v>
      </c>
      <c r="BS42" s="16"/>
      <c r="BU42" s="16">
        <f t="shared" si="0"/>
        <v>2</v>
      </c>
      <c r="BV42" s="16">
        <f t="shared" si="1"/>
        <v>0.33333333333333331</v>
      </c>
      <c r="BW42" s="16"/>
      <c r="BX42" s="16">
        <f t="shared" si="2"/>
        <v>2</v>
      </c>
      <c r="BY42" s="16">
        <f t="shared" si="3"/>
        <v>0.33333333333333331</v>
      </c>
      <c r="BZ42" s="16"/>
      <c r="CA42" s="16">
        <f t="shared" si="4"/>
        <v>2</v>
      </c>
      <c r="CB42" s="16">
        <f t="shared" si="5"/>
        <v>0.33333333333333331</v>
      </c>
    </row>
    <row r="43" spans="1:80" x14ac:dyDescent="0.4">
      <c r="A43" s="15"/>
      <c r="B43" s="15"/>
      <c r="C43" s="49" t="s">
        <v>125</v>
      </c>
      <c r="D43" s="15"/>
      <c r="E43" s="15"/>
      <c r="F43" s="15" t="s">
        <v>246</v>
      </c>
      <c r="G43" s="29">
        <f>(PCPI!H43-PCPI!G43)/PCPI!G43</f>
        <v>5.6749999999999974E-2</v>
      </c>
      <c r="H43" s="29">
        <f>(PCPI!I43-PCPI!H43)/PCPI!H43</f>
        <v>3.2095260626136803E-2</v>
      </c>
      <c r="I43" s="29">
        <f>(PCPI!J43-PCPI!I43)/PCPI!I43</f>
        <v>7.2661980440097543E-2</v>
      </c>
      <c r="J43" s="29">
        <f>(PCPI!K43-PCPI!J43)/PCPI!J43</f>
        <v>4.1171023577172006E-2</v>
      </c>
      <c r="K43" s="29">
        <f>(PCPI!L43-PCPI!K43)/PCPI!K43</f>
        <v>-1.7103372785110548E-2</v>
      </c>
      <c r="L43" s="29">
        <f>(PCPI!M43-PCPI!L43)/PCPI!L43</f>
        <v>-4.3154451172853839E-3</v>
      </c>
      <c r="M43" s="15" t="s">
        <v>163</v>
      </c>
      <c r="N43" s="15"/>
      <c r="O43" s="15" t="s">
        <v>163</v>
      </c>
      <c r="P43" s="15" t="s">
        <v>163</v>
      </c>
      <c r="Q43" s="15" t="s">
        <v>163</v>
      </c>
      <c r="R43" s="15" t="s">
        <v>163</v>
      </c>
      <c r="S43" s="15" t="s">
        <v>163</v>
      </c>
      <c r="T43" s="15" t="s">
        <v>163</v>
      </c>
      <c r="U43" s="15" t="s">
        <v>163</v>
      </c>
      <c r="V43" s="15" t="s">
        <v>163</v>
      </c>
      <c r="W43" s="15" t="e">
        <f>CORREL($G43:$M43,dBM!$G43:$G43)</f>
        <v>#N/A</v>
      </c>
      <c r="X43" s="15" t="e">
        <f>W43*SQRT((MIN(COUNT($G43:$M43),COUNT(dBM!$G43:$M43))-2)/(1-W43^2))</f>
        <v>#N/A</v>
      </c>
      <c r="Y43" s="15" t="e">
        <f>CORREL($G43:$M43,dBM!#REF!)</f>
        <v>#REF!</v>
      </c>
      <c r="Z43" s="15" t="e">
        <f>Y43*SQRT((MIN(COUNT($G43:$M43),COUNT(dBM!#REF!))-2)/(1-Y43^2))</f>
        <v>#REF!</v>
      </c>
      <c r="AA43" s="15" t="e">
        <f>CORREL($G43:$M43,'[1]D BM wo FCD'!$G43:$AB43)</f>
        <v>#N/A</v>
      </c>
      <c r="AB43" s="15" t="e">
        <f>AA43*SQRT((MIN(COUNT($G43:$M43),COUNT('[1]D BM wo FCD'!$G43:$AB43))-2)/(1-AA43^2))</f>
        <v>#N/A</v>
      </c>
      <c r="AC43" s="15" t="e">
        <f>CORREL($G43:$M43,'[1]D BM wo FCD'!$G43:$AA43)</f>
        <v>#N/A</v>
      </c>
      <c r="AD43" s="15" t="e">
        <f>AC43*SQRT((MIN(COUNT($G43:$M43),COUNT('[1]D BM wo FCD'!$G43:$AA43))-2)/(1-AC43^2))</f>
        <v>#N/A</v>
      </c>
      <c r="AE43" s="13"/>
      <c r="AF43" s="17"/>
      <c r="AG43" s="15" t="s">
        <v>163</v>
      </c>
      <c r="AH43" s="15" t="s">
        <v>163</v>
      </c>
      <c r="AI43" s="15" t="s">
        <v>163</v>
      </c>
      <c r="AJ43" s="15" t="s">
        <v>163</v>
      </c>
      <c r="AK43" s="15" t="s">
        <v>163</v>
      </c>
      <c r="AL43" s="15" t="s">
        <v>163</v>
      </c>
      <c r="AM43" s="15" t="s">
        <v>163</v>
      </c>
      <c r="AN43" s="15" t="s">
        <v>163</v>
      </c>
      <c r="AO43" s="15" t="e">
        <f>CORREL($G43:$M43,dBM!$G43:$G43)</f>
        <v>#N/A</v>
      </c>
      <c r="AP43" s="15" t="e">
        <f>AO43*SQRT((MIN(COUNT($G43:$M43),COUNT(dBM!$G43:$M43))-2)/(1-AO43^2))</f>
        <v>#N/A</v>
      </c>
      <c r="AQ43" s="15" t="e">
        <f>CORREL($G43:$M43,dBM!#REF!)</f>
        <v>#REF!</v>
      </c>
      <c r="AR43" s="15" t="e">
        <f>AQ43*SQRT((MIN(COUNT($G43:$M43),COUNT(dBM!#REF!))-2)/(1-AQ43^2))</f>
        <v>#REF!</v>
      </c>
      <c r="AS43" s="15" t="e">
        <f>CORREL($G43:$M43,'[1]D BM wo FCD'!$P43:$AB43)</f>
        <v>#N/A</v>
      </c>
      <c r="AT43" s="15" t="e">
        <f>AS43*SQRT((MIN(COUNT($G43:$M43),COUNT('[1]D BM wo FCD'!$P43:$AB43))-2)/(1-AS43^2))</f>
        <v>#N/A</v>
      </c>
      <c r="AU43" s="15" t="e">
        <f>CORREL($G43:$M43,'[1]D BM wo FCD'!$P43:$AA43)</f>
        <v>#N/A</v>
      </c>
      <c r="AV43" s="15" t="e">
        <f>AU43*SQRT((MIN(COUNT($G43:$M43),COUNT('[1]D BM wo FCD'!$P43:$AA43))-2)/(1-AU43^2))</f>
        <v>#N/A</v>
      </c>
      <c r="AW43" s="15"/>
      <c r="AX43" s="15"/>
      <c r="AY43" s="15" t="s">
        <v>163</v>
      </c>
      <c r="AZ43" s="15" t="s">
        <v>163</v>
      </c>
      <c r="BA43" s="15" t="s">
        <v>163</v>
      </c>
      <c r="BB43" s="15" t="s">
        <v>163</v>
      </c>
      <c r="BC43" s="15" t="s">
        <v>163</v>
      </c>
      <c r="BD43" s="15" t="s">
        <v>163</v>
      </c>
      <c r="BE43" s="15" t="s">
        <v>163</v>
      </c>
      <c r="BF43" s="15" t="s">
        <v>163</v>
      </c>
      <c r="BG43" s="15" t="e">
        <f>CORREL($G43:$M43,dBM!$G43:$G43)</f>
        <v>#N/A</v>
      </c>
      <c r="BH43" s="15" t="e">
        <f>BG43*SQRT((MIN(COUNT($G43:$M43),COUNT(dBM!$G43:$M43))-2)/(1-BG43^2))</f>
        <v>#N/A</v>
      </c>
      <c r="BI43" s="15" t="e">
        <f>CORREL($H43:$M43,dBM!#REF!)</f>
        <v>#REF!</v>
      </c>
      <c r="BJ43" s="15" t="e">
        <f>BI43*SQRT((MIN(COUNT($H43:$M43),COUNT(dBM!#REF!))-2)/(1-BI43^2))</f>
        <v>#REF!</v>
      </c>
      <c r="BK43" s="15" t="s">
        <v>163</v>
      </c>
      <c r="BL43" s="15" t="s">
        <v>163</v>
      </c>
      <c r="BM43" s="15" t="s">
        <v>163</v>
      </c>
      <c r="BN43" s="15" t="s">
        <v>163</v>
      </c>
      <c r="BO43" s="15"/>
      <c r="BP43" s="16">
        <f t="shared" si="6"/>
        <v>6</v>
      </c>
      <c r="BQ43" s="28">
        <f t="shared" si="7"/>
        <v>3.0209907790168401E-2</v>
      </c>
      <c r="BR43" s="16">
        <f t="shared" si="8"/>
        <v>3.4816094248415377E-2</v>
      </c>
      <c r="BS43" s="16"/>
      <c r="BU43" s="16">
        <f t="shared" si="0"/>
        <v>0</v>
      </c>
      <c r="BV43" s="16">
        <f t="shared" si="1"/>
        <v>0</v>
      </c>
      <c r="BW43" s="16"/>
      <c r="BX43" s="16">
        <f t="shared" si="2"/>
        <v>0</v>
      </c>
      <c r="BY43" s="16">
        <f t="shared" si="3"/>
        <v>0</v>
      </c>
      <c r="BZ43" s="16"/>
      <c r="CA43" s="16">
        <f t="shared" si="4"/>
        <v>0</v>
      </c>
      <c r="CB43" s="16">
        <f t="shared" si="5"/>
        <v>0</v>
      </c>
    </row>
    <row r="44" spans="1:80" x14ac:dyDescent="0.4">
      <c r="A44" s="15"/>
      <c r="B44" s="15"/>
      <c r="C44" s="49" t="s">
        <v>126</v>
      </c>
      <c r="D44" s="15"/>
      <c r="E44" s="15"/>
      <c r="F44" s="15" t="s">
        <v>246</v>
      </c>
      <c r="G44" s="29">
        <f>(PCPI!H44-PCPI!G44)/PCPI!G44</f>
        <v>0.30167597765363013</v>
      </c>
      <c r="H44" s="29">
        <f>(PCPI!I44-PCPI!H44)/PCPI!H44</f>
        <v>5.4363376251789275E-2</v>
      </c>
      <c r="I44" s="29">
        <f>(PCPI!J44-PCPI!I44)/PCPI!I44</f>
        <v>7.9149706015377977E-2</v>
      </c>
      <c r="J44" s="15" t="s">
        <v>163</v>
      </c>
      <c r="K44" s="15" t="s">
        <v>163</v>
      </c>
      <c r="L44" s="15" t="s">
        <v>163</v>
      </c>
      <c r="M44" s="15" t="s">
        <v>163</v>
      </c>
      <c r="N44" s="15"/>
      <c r="O44" s="15" t="e">
        <f>CORREL($G44:$M44,[1]DMB!$G44:$AH44)</f>
        <v>#N/A</v>
      </c>
      <c r="P44" s="15" t="e">
        <f>O44*SQRT((MIN(COUNT($G44:$M44),COUNT([1]DMB!$G44:$AH44))-2)/(1-O44^2))</f>
        <v>#N/A</v>
      </c>
      <c r="Q44" s="15" t="e">
        <f>CORREL($G44:$M44,[1]DMB!$G44:$AG44)</f>
        <v>#N/A</v>
      </c>
      <c r="R44" s="15" t="e">
        <f>Q44*SQRT((MIN(COUNT($G44:$M44),COUNT([1]DMB!$G44:$AG44))-2)/(1-Q44^2))</f>
        <v>#N/A</v>
      </c>
      <c r="S44" s="15" t="e">
        <f>CORREL($G44:$M44,[1]DM1!$G44:$AH44)</f>
        <v>#N/A</v>
      </c>
      <c r="T44" s="15" t="e">
        <f>S44*SQRT((MIN(COUNT($G44:$M44),COUNT([1]DM1!$G44:$AH44))-2)/(1-S44^2))</f>
        <v>#N/A</v>
      </c>
      <c r="U44" s="15" t="e">
        <f>CORREL($G44:$M44,[1]DM1!$G44:$AG44)</f>
        <v>#N/A</v>
      </c>
      <c r="V44" s="15" t="e">
        <f>U44*SQRT((MIN(COUNT($G44:$M44),COUNT([1]DM1!$G44:$AG44))-2)/(1-U44^2))</f>
        <v>#N/A</v>
      </c>
      <c r="W44" s="15" t="s">
        <v>163</v>
      </c>
      <c r="X44" s="15" t="s">
        <v>163</v>
      </c>
      <c r="Y44" s="15" t="s">
        <v>163</v>
      </c>
      <c r="Z44" s="15" t="s">
        <v>163</v>
      </c>
      <c r="AA44" s="15" t="s">
        <v>163</v>
      </c>
      <c r="AB44" s="15" t="s">
        <v>163</v>
      </c>
      <c r="AC44" s="15" t="s">
        <v>163</v>
      </c>
      <c r="AD44" s="15" t="s">
        <v>163</v>
      </c>
      <c r="AE44" s="13"/>
      <c r="AF44" s="17"/>
      <c r="AG44" s="15" t="e">
        <f>CORREL($G44:$M44,[1]DMB!$V44:$AH44)</f>
        <v>#N/A</v>
      </c>
      <c r="AH44" s="15" t="e">
        <f>AG44*SQRT((MIN(COUNT($G44:$M44),COUNT([1]DMB!$V44:$AH44))-2)/(1-AG44^2))</f>
        <v>#N/A</v>
      </c>
      <c r="AI44" s="15" t="e">
        <f>CORREL($G44:$M44,[1]DMB!$V44:$AG44)</f>
        <v>#N/A</v>
      </c>
      <c r="AJ44" s="15" t="e">
        <f>AI44*SQRT((MIN(COUNT($G44:$M44),COUNT([1]DMB!$V44:$AG44))-2)/(1-AI44^2))</f>
        <v>#N/A</v>
      </c>
      <c r="AK44" s="15" t="e">
        <f>CORREL($G44:$M44,[1]DM1!$V44:$AH44)</f>
        <v>#N/A</v>
      </c>
      <c r="AL44" s="15" t="e">
        <f>AK44*SQRT((MIN(COUNT($G44:$M44),COUNT([1]DM1!$V44:$AH44))-2)/(1-AK44^2))</f>
        <v>#N/A</v>
      </c>
      <c r="AM44" s="15" t="e">
        <f>CORREL($G44:$M44,[1]DM1!$V44:$AG44)</f>
        <v>#N/A</v>
      </c>
      <c r="AN44" s="15" t="e">
        <f>AM44*SQRT((MIN(COUNT($G44:$M44),COUNT([1]DM1!$V44:$AG44))-2)/(1-AM44^2))</f>
        <v>#N/A</v>
      </c>
      <c r="AO44" s="15" t="s">
        <v>163</v>
      </c>
      <c r="AP44" s="15" t="s">
        <v>163</v>
      </c>
      <c r="AQ44" s="15" t="s">
        <v>163</v>
      </c>
      <c r="AR44" s="15" t="s">
        <v>163</v>
      </c>
      <c r="AS44" s="15" t="s">
        <v>163</v>
      </c>
      <c r="AT44" s="15" t="s">
        <v>163</v>
      </c>
      <c r="AU44" s="15" t="s">
        <v>163</v>
      </c>
      <c r="AV44" s="15" t="s">
        <v>163</v>
      </c>
      <c r="AW44" s="15"/>
      <c r="AX44" s="15"/>
      <c r="AY44" s="15" t="e">
        <f>CORREL($G44:$M44,[1]DMB!$AB44:$AH44)</f>
        <v>#DIV/0!</v>
      </c>
      <c r="AZ44" s="15" t="e">
        <f>AY44*SQRT((MIN(COUNT($G44:$M44),COUNT([1]DMB!$AB44:$AH44))-2)/(1-AY44^2))</f>
        <v>#DIV/0!</v>
      </c>
      <c r="BA44" s="15" t="e">
        <f>CORREL($H44:$M44,[1]DMB!$AB44:$AG44)</f>
        <v>#DIV/0!</v>
      </c>
      <c r="BB44" s="15" t="e">
        <f>BA44*SQRT((MIN(COUNT($H44:$M44),COUNT([1]DMB!$AB44:$AG44))-2)/(1-BA44^2))</f>
        <v>#DIV/0!</v>
      </c>
      <c r="BC44" s="15" t="e">
        <f>CORREL($G44:$M44,[1]DM1!$AB44:$AH44)</f>
        <v>#DIV/0!</v>
      </c>
      <c r="BD44" s="15" t="e">
        <f>BC44*SQRT((MIN(COUNT($G44:$M44),COUNT([1]DM1!$AB44:$AH44))-2)/(1-BC44^2))</f>
        <v>#DIV/0!</v>
      </c>
      <c r="BE44" s="15" t="e">
        <f>CORREL($H44:$M44,[1]DM1!$AB44:$AG44)</f>
        <v>#DIV/0!</v>
      </c>
      <c r="BF44" s="15" t="e">
        <f>BE44*SQRT((MIN(COUNT($H44:$M44),COUNT([1]DM1!$AB44:$AG44))-2)/(1-BE44^2))</f>
        <v>#DIV/0!</v>
      </c>
      <c r="BG44" s="15" t="s">
        <v>163</v>
      </c>
      <c r="BH44" s="15" t="s">
        <v>163</v>
      </c>
      <c r="BI44" s="15" t="s">
        <v>163</v>
      </c>
      <c r="BJ44" s="15" t="s">
        <v>163</v>
      </c>
      <c r="BK44" s="15" t="s">
        <v>163</v>
      </c>
      <c r="BL44" s="15" t="s">
        <v>163</v>
      </c>
      <c r="BM44" s="15" t="s">
        <v>163</v>
      </c>
      <c r="BN44" s="15" t="s">
        <v>163</v>
      </c>
      <c r="BO44" s="15"/>
      <c r="BP44" s="16">
        <f t="shared" si="6"/>
        <v>3</v>
      </c>
      <c r="BQ44" s="28">
        <f t="shared" si="7"/>
        <v>0.14506301997359913</v>
      </c>
      <c r="BR44" s="16">
        <f t="shared" si="8"/>
        <v>0.13619583114307404</v>
      </c>
      <c r="BS44" s="16"/>
      <c r="BU44" s="16">
        <f t="shared" si="0"/>
        <v>0</v>
      </c>
      <c r="BV44" s="16">
        <f t="shared" si="1"/>
        <v>0</v>
      </c>
      <c r="BW44" s="16"/>
      <c r="BX44" s="16">
        <f t="shared" si="2"/>
        <v>0</v>
      </c>
      <c r="BY44" s="16">
        <f t="shared" si="3"/>
        <v>0</v>
      </c>
      <c r="BZ44" s="16"/>
      <c r="CA44" s="16">
        <f t="shared" si="4"/>
        <v>0</v>
      </c>
      <c r="CB44" s="16">
        <f t="shared" si="5"/>
        <v>0</v>
      </c>
    </row>
    <row r="45" spans="1:80" x14ac:dyDescent="0.4">
      <c r="A45" s="15"/>
      <c r="B45" s="15"/>
      <c r="C45" s="49" t="s">
        <v>365</v>
      </c>
      <c r="D45" s="15"/>
      <c r="E45" s="15"/>
      <c r="F45" s="15" t="s">
        <v>246</v>
      </c>
      <c r="G45" s="29">
        <f>(PCPI!H45-PCPI!G45)/PCPI!G45</f>
        <v>0.46274217585693012</v>
      </c>
      <c r="H45" s="29">
        <f>(PCPI!I45-PCPI!H45)/PCPI!H45</f>
        <v>0.2480896586856835</v>
      </c>
      <c r="I45" s="15" t="s">
        <v>163</v>
      </c>
      <c r="J45" s="15" t="s">
        <v>163</v>
      </c>
      <c r="K45" s="15" t="s">
        <v>163</v>
      </c>
      <c r="L45" s="15" t="s">
        <v>163</v>
      </c>
      <c r="M45" s="15" t="s">
        <v>163</v>
      </c>
      <c r="N45" s="15"/>
      <c r="O45" s="15" t="e">
        <f>CORREL($G45:$M45,[1]DMB!$G45:$AH45)</f>
        <v>#N/A</v>
      </c>
      <c r="P45" s="15" t="e">
        <f>O45*SQRT((MIN(COUNT($G45:$M45),COUNT([1]DMB!$G45:$AH45))-2)/(1-O45^2))</f>
        <v>#N/A</v>
      </c>
      <c r="Q45" s="15" t="e">
        <f>CORREL($G45:$M45,[1]DMB!$G45:$AG45)</f>
        <v>#N/A</v>
      </c>
      <c r="R45" s="15" t="e">
        <f>Q45*SQRT((MIN(COUNT($G45:$M45),COUNT([1]DMB!$G45:$AG45))-2)/(1-Q45^2))</f>
        <v>#N/A</v>
      </c>
      <c r="S45" s="15" t="e">
        <f>CORREL($G45:$M45,[1]DM1!$G45:$AH45)</f>
        <v>#N/A</v>
      </c>
      <c r="T45" s="15" t="e">
        <f>S45*SQRT((MIN(COUNT($G45:$M45),COUNT([1]DM1!$G45:$AH45))-2)/(1-S45^2))</f>
        <v>#N/A</v>
      </c>
      <c r="U45" s="15" t="e">
        <f>CORREL($G45:$M45,[1]DM1!$G45:$AG45)</f>
        <v>#N/A</v>
      </c>
      <c r="V45" s="15" t="e">
        <f>U45*SQRT((MIN(COUNT($G45:$M45),COUNT([1]DM1!$G45:$AG45))-2)/(1-U45^2))</f>
        <v>#N/A</v>
      </c>
      <c r="W45" s="15" t="e">
        <f>CORREL($G45:$M45,dBM!$G45:$G45)</f>
        <v>#N/A</v>
      </c>
      <c r="X45" s="15" t="e">
        <f>W45*SQRT((MIN(COUNT($G45:$M45),COUNT(dBM!$G45:$M45))-2)/(1-W45^2))</f>
        <v>#N/A</v>
      </c>
      <c r="Y45" s="15" t="e">
        <f>CORREL($G45:$M45,dBM!#REF!)</f>
        <v>#REF!</v>
      </c>
      <c r="Z45" s="15" t="e">
        <f>Y45*SQRT((MIN(COUNT($G45:$M45),COUNT(dBM!#REF!))-2)/(1-Y45^2))</f>
        <v>#REF!</v>
      </c>
      <c r="AA45" s="15" t="e">
        <f>CORREL($G45:$M45,'[1]D BM wo FCD'!$G45:$AB45)</f>
        <v>#N/A</v>
      </c>
      <c r="AB45" s="15" t="e">
        <f>AA45*SQRT((MIN(COUNT($G45:$M45),COUNT('[1]D BM wo FCD'!$G45:$AB45))-2)/(1-AA45^2))</f>
        <v>#N/A</v>
      </c>
      <c r="AC45" s="15" t="e">
        <f>CORREL($G45:$M45,'[1]D BM wo FCD'!$G45:$AA45)</f>
        <v>#N/A</v>
      </c>
      <c r="AD45" s="15" t="e">
        <f>AC45*SQRT((MIN(COUNT($G45:$M45),COUNT('[1]D BM wo FCD'!$G45:$AA45))-2)/(1-AC45^2))</f>
        <v>#N/A</v>
      </c>
      <c r="AE45" s="13"/>
      <c r="AF45" s="17"/>
      <c r="AG45" s="15" t="e">
        <f>CORREL($G45:$M45,[1]DMB!$V45:$AH45)</f>
        <v>#N/A</v>
      </c>
      <c r="AH45" s="15" t="e">
        <f>AG45*SQRT((MIN(COUNT($G45:$M45),COUNT([1]DMB!$V45:$AH45))-2)/(1-AG45^2))</f>
        <v>#N/A</v>
      </c>
      <c r="AI45" s="15" t="e">
        <f>CORREL($G45:$M45,[1]DMB!$V45:$AG45)</f>
        <v>#N/A</v>
      </c>
      <c r="AJ45" s="15" t="e">
        <f>AI45*SQRT((MIN(COUNT($G45:$M45),COUNT([1]DMB!$V45:$AG45))-2)/(1-AI45^2))</f>
        <v>#N/A</v>
      </c>
      <c r="AK45" s="15" t="e">
        <f>CORREL($G45:$M45,[1]DM1!$V45:$AH45)</f>
        <v>#N/A</v>
      </c>
      <c r="AL45" s="15" t="e">
        <f>AK45*SQRT((MIN(COUNT($G45:$M45),COUNT([1]DM1!$V45:$AH45))-2)/(1-AK45^2))</f>
        <v>#N/A</v>
      </c>
      <c r="AM45" s="15" t="e">
        <f>CORREL($G45:$M45,[1]DM1!$V45:$AG45)</f>
        <v>#N/A</v>
      </c>
      <c r="AN45" s="15" t="e">
        <f>AM45*SQRT((MIN(COUNT($G45:$M45),COUNT([1]DM1!$V45:$AG45))-2)/(1-AM45^2))</f>
        <v>#N/A</v>
      </c>
      <c r="AO45" s="15" t="e">
        <f>CORREL($G45:$M45,dBM!$G45:$G45)</f>
        <v>#N/A</v>
      </c>
      <c r="AP45" s="15" t="e">
        <f>AO45*SQRT((MIN(COUNT($G45:$M45),COUNT(dBM!$G45:$M45))-2)/(1-AO45^2))</f>
        <v>#N/A</v>
      </c>
      <c r="AQ45" s="15" t="e">
        <f>CORREL($G45:$M45,dBM!#REF!)</f>
        <v>#REF!</v>
      </c>
      <c r="AR45" s="15" t="e">
        <f>AQ45*SQRT((MIN(COUNT($G45:$M45),COUNT(dBM!#REF!))-2)/(1-AQ45^2))</f>
        <v>#REF!</v>
      </c>
      <c r="AS45" s="15" t="e">
        <f>CORREL($G45:$M45,'[1]D BM wo FCD'!$P45:$AB45)</f>
        <v>#N/A</v>
      </c>
      <c r="AT45" s="15" t="e">
        <f>AS45*SQRT((MIN(COUNT($G45:$M45),COUNT('[1]D BM wo FCD'!$P45:$AB45))-2)/(1-AS45^2))</f>
        <v>#N/A</v>
      </c>
      <c r="AU45" s="15" t="e">
        <f>CORREL($G45:$M45,'[1]D BM wo FCD'!$P45:$AA45)</f>
        <v>#N/A</v>
      </c>
      <c r="AV45" s="15" t="e">
        <f>AU45*SQRT((MIN(COUNT($G45:$M45),COUNT('[1]D BM wo FCD'!$P45:$AA45))-2)/(1-AU45^2))</f>
        <v>#N/A</v>
      </c>
      <c r="AW45" s="15"/>
      <c r="AX45" s="15"/>
      <c r="AY45" s="15" t="e">
        <f>CORREL($G45:$M45,[1]DMB!$AB45:$AH45)</f>
        <v>#DIV/0!</v>
      </c>
      <c r="AZ45" s="15" t="e">
        <f>AY45*SQRT((MIN(COUNT($G45:$M45),COUNT([1]DMB!$AB45:$AH45))-2)/(1-AY45^2))</f>
        <v>#DIV/0!</v>
      </c>
      <c r="BA45" s="15" t="e">
        <f>CORREL($H45:$M45,[1]DMB!$AB45:$AG45)</f>
        <v>#DIV/0!</v>
      </c>
      <c r="BB45" s="15" t="e">
        <f>BA45*SQRT((MIN(COUNT($H45:$M45),COUNT([1]DMB!$AB45:$AG45))-2)/(1-BA45^2))</f>
        <v>#DIV/0!</v>
      </c>
      <c r="BC45" s="15" t="e">
        <f>CORREL($G45:$M45,[1]DM1!$AB45:$AH45)</f>
        <v>#DIV/0!</v>
      </c>
      <c r="BD45" s="15" t="e">
        <f>BC45*SQRT((MIN(COUNT($G45:$M45),COUNT([1]DM1!$AB45:$AH45))-2)/(1-BC45^2))</f>
        <v>#DIV/0!</v>
      </c>
      <c r="BE45" s="15" t="e">
        <f>CORREL($H45:$M45,[1]DM1!$AB45:$AG45)</f>
        <v>#DIV/0!</v>
      </c>
      <c r="BF45" s="15" t="e">
        <f>BE45*SQRT((MIN(COUNT($H45:$M45),COUNT([1]DM1!$AB45:$AG45))-2)/(1-BE45^2))</f>
        <v>#DIV/0!</v>
      </c>
      <c r="BG45" s="15" t="e">
        <f>CORREL($G45:$M45,dBM!$G45:$G45)</f>
        <v>#N/A</v>
      </c>
      <c r="BH45" s="15" t="e">
        <f>BG45*SQRT((MIN(COUNT($G45:$M45),COUNT(dBM!$G45:$M45))-2)/(1-BG45^2))</f>
        <v>#N/A</v>
      </c>
      <c r="BI45" s="15" t="e">
        <f>CORREL($H45:$M45,dBM!#REF!)</f>
        <v>#REF!</v>
      </c>
      <c r="BJ45" s="15" t="e">
        <f>BI45*SQRT((MIN(COUNT($H45:$M45),COUNT(dBM!#REF!))-2)/(1-BI45^2))</f>
        <v>#REF!</v>
      </c>
      <c r="BK45" s="15" t="e">
        <f>CORREL($G45:$M45,'[1]D BM wo FCD'!$V45:$AB45)</f>
        <v>#DIV/0!</v>
      </c>
      <c r="BL45" s="15" t="e">
        <f>BK45*SQRT((MIN(COUNT($G45:$M45),COUNT('[1]D BM wo FCD'!$V45:$AB45))-2)/(1-BK45^2))</f>
        <v>#DIV/0!</v>
      </c>
      <c r="BM45" s="15" t="e">
        <f>CORREL($H45:$M45,'[1]D BM wo FCD'!$V45:$AA45)</f>
        <v>#DIV/0!</v>
      </c>
      <c r="BN45" s="15" t="e">
        <f>BM45*SQRT((MIN(COUNT($H45:$M45),COUNT('[1]D BM wo FCD'!$V45:$AA45))-2)/(1-BM45^2))</f>
        <v>#DIV/0!</v>
      </c>
      <c r="BO45" s="15"/>
      <c r="BP45" s="16">
        <f t="shared" si="6"/>
        <v>2</v>
      </c>
      <c r="BQ45" s="28">
        <f t="shared" si="7"/>
        <v>0.35541591727130684</v>
      </c>
      <c r="BR45" s="16">
        <f t="shared" si="8"/>
        <v>0.15178225049055025</v>
      </c>
      <c r="BS45" s="16"/>
      <c r="BU45" s="16">
        <f t="shared" si="0"/>
        <v>1</v>
      </c>
      <c r="BV45" s="16">
        <f t="shared" si="1"/>
        <v>0.5</v>
      </c>
      <c r="BW45" s="16"/>
      <c r="BX45" s="16">
        <f t="shared" si="2"/>
        <v>1</v>
      </c>
      <c r="BY45" s="16">
        <f t="shared" si="3"/>
        <v>0.5</v>
      </c>
      <c r="BZ45" s="16"/>
      <c r="CA45" s="16">
        <f t="shared" si="4"/>
        <v>1</v>
      </c>
      <c r="CB45" s="16">
        <f t="shared" si="5"/>
        <v>0.5</v>
      </c>
    </row>
    <row r="46" spans="1:80" x14ac:dyDescent="0.4">
      <c r="A46" s="15"/>
      <c r="B46" s="15"/>
      <c r="C46" s="49" t="s">
        <v>0</v>
      </c>
      <c r="D46" s="15"/>
      <c r="E46" s="15"/>
      <c r="F46" s="15" t="s">
        <v>246</v>
      </c>
      <c r="G46" s="29">
        <f>(PCPI!H46-PCPI!G46)/PCPI!G46</f>
        <v>0.12725477808709995</v>
      </c>
      <c r="H46" s="29">
        <f>(PCPI!I46-PCPI!H46)/PCPI!H46</f>
        <v>0.33180274375395008</v>
      </c>
      <c r="I46" s="29">
        <f>(PCPI!J46-PCPI!I46)/PCPI!I46</f>
        <v>0.20642858867060512</v>
      </c>
      <c r="J46" s="29">
        <f>(PCPI!K46-PCPI!J46)/PCPI!J46</f>
        <v>3.8943765356105448E-3</v>
      </c>
      <c r="K46" s="29">
        <f>(PCPI!L46-PCPI!K46)/PCPI!K46</f>
        <v>5.0018136347530079E-4</v>
      </c>
      <c r="L46" s="29">
        <f>(PCPI!M46-PCPI!L46)/PCPI!L46</f>
        <v>3.1075882703139622E-2</v>
      </c>
      <c r="M46" s="15" t="s">
        <v>163</v>
      </c>
      <c r="N46" s="15"/>
      <c r="O46" s="15" t="e">
        <f>CORREL($G46:$M46,[1]DMB!$G46:$AH46)</f>
        <v>#N/A</v>
      </c>
      <c r="P46" s="15" t="e">
        <f>O46*SQRT((MIN(COUNT($G46:$M46),COUNT([1]DMB!$G46:$AH46))-2)/(1-O46^2))</f>
        <v>#N/A</v>
      </c>
      <c r="Q46" s="15" t="e">
        <f>CORREL($G46:$M46,[1]DMB!$G46:$AG46)</f>
        <v>#N/A</v>
      </c>
      <c r="R46" s="15" t="e">
        <f>Q46*SQRT((MIN(COUNT($G46:$M46),COUNT([1]DMB!$G46:$AG46))-2)/(1-Q46^2))</f>
        <v>#N/A</v>
      </c>
      <c r="S46" s="15" t="e">
        <f>CORREL($G46:$M46,[1]DM1!$G46:$AH46)</f>
        <v>#N/A</v>
      </c>
      <c r="T46" s="15" t="e">
        <f>S46*SQRT((MIN(COUNT($G46:$M46),COUNT([1]DM1!$G46:$AH46))-2)/(1-S46^2))</f>
        <v>#N/A</v>
      </c>
      <c r="U46" s="15" t="e">
        <f>CORREL($G46:$M46,[1]DM1!$G46:$AG46)</f>
        <v>#N/A</v>
      </c>
      <c r="V46" s="15" t="e">
        <f>U46*SQRT((MIN(COUNT($G46:$M46),COUNT([1]DM1!$G46:$AG46))-2)/(1-U46^2))</f>
        <v>#N/A</v>
      </c>
      <c r="W46" s="15" t="s">
        <v>163</v>
      </c>
      <c r="X46" s="15" t="s">
        <v>163</v>
      </c>
      <c r="Y46" s="15" t="s">
        <v>163</v>
      </c>
      <c r="Z46" s="15" t="s">
        <v>163</v>
      </c>
      <c r="AA46" s="15" t="s">
        <v>163</v>
      </c>
      <c r="AB46" s="15" t="s">
        <v>163</v>
      </c>
      <c r="AC46" s="15" t="s">
        <v>163</v>
      </c>
      <c r="AD46" s="15" t="s">
        <v>163</v>
      </c>
      <c r="AE46" s="13"/>
      <c r="AF46" s="17"/>
      <c r="AG46" s="15" t="e">
        <f>CORREL($G46:$M46,[1]DMB!$V46:$AH46)</f>
        <v>#N/A</v>
      </c>
      <c r="AH46" s="15" t="e">
        <f>AG46*SQRT((MIN(COUNT($G46:$M46),COUNT([1]DMB!$V46:$AH46))-2)/(1-AG46^2))</f>
        <v>#N/A</v>
      </c>
      <c r="AI46" s="15" t="e">
        <f>CORREL($G46:$M46,[1]DMB!$V46:$AG46)</f>
        <v>#N/A</v>
      </c>
      <c r="AJ46" s="15" t="e">
        <f>AI46*SQRT((MIN(COUNT($G46:$M46),COUNT([1]DMB!$V46:$AG46))-2)/(1-AI46^2))</f>
        <v>#N/A</v>
      </c>
      <c r="AK46" s="15" t="e">
        <f>CORREL($G46:$M46,[1]DM1!$V46:$AH46)</f>
        <v>#N/A</v>
      </c>
      <c r="AL46" s="15" t="e">
        <f>AK46*SQRT((MIN(COUNT($G46:$M46),COUNT([1]DM1!$V46:$AH46))-2)/(1-AK46^2))</f>
        <v>#N/A</v>
      </c>
      <c r="AM46" s="15" t="e">
        <f>CORREL($G46:$M46,[1]DM1!$V46:$AG46)</f>
        <v>#N/A</v>
      </c>
      <c r="AN46" s="15" t="e">
        <f>AM46*SQRT((MIN(COUNT($G46:$M46),COUNT([1]DM1!$V46:$AG46))-2)/(1-AM46^2))</f>
        <v>#N/A</v>
      </c>
      <c r="AO46" s="15" t="s">
        <v>163</v>
      </c>
      <c r="AP46" s="15" t="s">
        <v>163</v>
      </c>
      <c r="AQ46" s="15" t="s">
        <v>163</v>
      </c>
      <c r="AR46" s="15" t="s">
        <v>163</v>
      </c>
      <c r="AS46" s="15" t="s">
        <v>163</v>
      </c>
      <c r="AT46" s="15" t="s">
        <v>163</v>
      </c>
      <c r="AU46" s="15" t="s">
        <v>163</v>
      </c>
      <c r="AV46" s="15" t="s">
        <v>163</v>
      </c>
      <c r="AW46" s="15"/>
      <c r="AX46" s="15"/>
      <c r="AY46" s="15" t="e">
        <f>CORREL($G46:$M46,[1]DMB!$AB46:$AH46)</f>
        <v>#DIV/0!</v>
      </c>
      <c r="AZ46" s="15" t="e">
        <f>AY46*SQRT((MIN(COUNT($G46:$M46),COUNT([1]DMB!$AB46:$AH46))-2)/(1-AY46^2))</f>
        <v>#DIV/0!</v>
      </c>
      <c r="BA46" s="15" t="e">
        <f>CORREL($H46:$M46,[1]DMB!$AB46:$AG46)</f>
        <v>#DIV/0!</v>
      </c>
      <c r="BB46" s="15" t="e">
        <f>BA46*SQRT((MIN(COUNT($H46:$M46),COUNT([1]DMB!$AB46:$AG46))-2)/(1-BA46^2))</f>
        <v>#DIV/0!</v>
      </c>
      <c r="BC46" s="15" t="e">
        <f>CORREL($G46:$M46,[1]DM1!$AB46:$AH46)</f>
        <v>#DIV/0!</v>
      </c>
      <c r="BD46" s="15" t="e">
        <f>BC46*SQRT((MIN(COUNT($G46:$M46),COUNT([1]DM1!$AB46:$AH46))-2)/(1-BC46^2))</f>
        <v>#DIV/0!</v>
      </c>
      <c r="BE46" s="15" t="e">
        <f>CORREL($H46:$M46,[1]DM1!$AB46:$AG46)</f>
        <v>#DIV/0!</v>
      </c>
      <c r="BF46" s="15" t="e">
        <f>BE46*SQRT((MIN(COUNT($H46:$M46),COUNT([1]DM1!$AB46:$AG46))-2)/(1-BE46^2))</f>
        <v>#DIV/0!</v>
      </c>
      <c r="BG46" s="15" t="s">
        <v>163</v>
      </c>
      <c r="BH46" s="15" t="s">
        <v>163</v>
      </c>
      <c r="BI46" s="15" t="s">
        <v>163</v>
      </c>
      <c r="BJ46" s="15" t="s">
        <v>163</v>
      </c>
      <c r="BK46" s="15" t="s">
        <v>163</v>
      </c>
      <c r="BL46" s="15" t="s">
        <v>163</v>
      </c>
      <c r="BM46" s="15" t="s">
        <v>163</v>
      </c>
      <c r="BN46" s="15" t="s">
        <v>163</v>
      </c>
      <c r="BO46" s="15"/>
      <c r="BP46" s="16">
        <f t="shared" si="6"/>
        <v>6</v>
      </c>
      <c r="BQ46" s="28">
        <f t="shared" si="7"/>
        <v>0.11682609185231345</v>
      </c>
      <c r="BR46" s="16">
        <f t="shared" si="8"/>
        <v>0.13265799179849672</v>
      </c>
      <c r="BS46" s="16"/>
      <c r="BU46" s="16">
        <f t="shared" si="0"/>
        <v>0</v>
      </c>
      <c r="BV46" s="16">
        <f t="shared" si="1"/>
        <v>0</v>
      </c>
      <c r="BW46" s="16"/>
      <c r="BX46" s="16">
        <f t="shared" si="2"/>
        <v>0</v>
      </c>
      <c r="BY46" s="16">
        <f t="shared" si="3"/>
        <v>0</v>
      </c>
      <c r="BZ46" s="16"/>
      <c r="CA46" s="16">
        <f t="shared" si="4"/>
        <v>0</v>
      </c>
      <c r="CB46" s="16">
        <f t="shared" si="5"/>
        <v>0</v>
      </c>
    </row>
    <row r="47" spans="1:80" x14ac:dyDescent="0.4">
      <c r="A47" s="15"/>
      <c r="B47" s="15"/>
      <c r="C47" s="49" t="s">
        <v>3</v>
      </c>
      <c r="D47" s="15"/>
      <c r="E47" s="15"/>
      <c r="F47" s="15" t="s">
        <v>246</v>
      </c>
      <c r="G47" s="29">
        <f>(PCPI!H47-PCPI!G47)/PCPI!G47</f>
        <v>0.18696899748516002</v>
      </c>
      <c r="H47" s="29">
        <f>(PCPI!I47-PCPI!H47)/PCPI!H47</f>
        <v>0.13909788352335142</v>
      </c>
      <c r="I47" s="29">
        <f>(PCPI!J47-PCPI!I47)/PCPI!I47</f>
        <v>8.6738393689597112E-2</v>
      </c>
      <c r="J47" s="29">
        <f>(PCPI!K47-PCPI!J47)/PCPI!J47</f>
        <v>6.6251770345351355E-3</v>
      </c>
      <c r="K47" s="29">
        <f>(PCPI!L47-PCPI!K47)/PCPI!K47</f>
        <v>-8.0964373600648475E-3</v>
      </c>
      <c r="L47" s="29">
        <f>(PCPI!M47-PCPI!L47)/PCPI!L47</f>
        <v>3.1439784456111855E-2</v>
      </c>
      <c r="M47" s="15" t="s">
        <v>163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3"/>
      <c r="AF47" s="17"/>
      <c r="AG47" s="15"/>
      <c r="AH47" s="15"/>
      <c r="AI47" s="16"/>
      <c r="AJ47" s="16"/>
      <c r="AK47" s="15"/>
      <c r="AL47" s="15"/>
      <c r="AM47" s="16"/>
      <c r="AN47" s="16"/>
      <c r="AO47" s="15"/>
      <c r="AP47" s="15"/>
      <c r="AQ47" s="15"/>
      <c r="AR47" s="15"/>
      <c r="AS47" s="15"/>
      <c r="AT47" s="15"/>
      <c r="AU47" s="15"/>
      <c r="AV47" s="15"/>
      <c r="AW47" s="13"/>
      <c r="AX47" s="13"/>
      <c r="AY47" s="15"/>
      <c r="AZ47" s="15"/>
      <c r="BA47" s="16"/>
      <c r="BB47" s="16"/>
      <c r="BC47" s="15"/>
      <c r="BD47" s="15"/>
      <c r="BE47" s="16"/>
      <c r="BF47" s="16"/>
      <c r="BG47" s="15"/>
      <c r="BH47" s="15"/>
      <c r="BI47" s="15"/>
      <c r="BJ47" s="15"/>
      <c r="BK47" s="15"/>
      <c r="BL47" s="15"/>
      <c r="BM47" s="15"/>
      <c r="BN47" s="15"/>
      <c r="BO47" s="13"/>
      <c r="BP47" s="16">
        <f t="shared" si="6"/>
        <v>6</v>
      </c>
      <c r="BQ47" s="28">
        <f t="shared" si="7"/>
        <v>7.3795633138115116E-2</v>
      </c>
      <c r="BR47" s="16">
        <f t="shared" si="8"/>
        <v>7.7784713993062499E-2</v>
      </c>
      <c r="BS47" s="13"/>
    </row>
    <row r="48" spans="1:80" x14ac:dyDescent="0.4">
      <c r="A48" s="15"/>
      <c r="B48" s="15"/>
      <c r="C48" s="49" t="s">
        <v>6</v>
      </c>
      <c r="D48" s="15"/>
      <c r="E48" s="15"/>
      <c r="F48" s="15" t="s">
        <v>246</v>
      </c>
      <c r="G48" s="29">
        <f>(PCPI!H48-PCPI!G48)/PCPI!G48</f>
        <v>0.19759360992981001</v>
      </c>
      <c r="H48" s="29">
        <f>(PCPI!I48-PCPI!H48)/PCPI!H48</f>
        <v>3.5994201956201503E-2</v>
      </c>
      <c r="I48" s="29">
        <f>(PCPI!J48-PCPI!I48)/PCPI!I48</f>
        <v>-6.9047043335688412E-3</v>
      </c>
      <c r="J48" s="29">
        <f>(PCPI!K48-PCPI!J48)/PCPI!J48</f>
        <v>-8.5925799426467678E-2</v>
      </c>
      <c r="K48" s="29">
        <f>(PCPI!L48-PCPI!K48)/PCPI!K48</f>
        <v>1.7705741832917996E-2</v>
      </c>
      <c r="L48" s="29">
        <f>(PCPI!M48-PCPI!L48)/PCPI!L48</f>
        <v>1.5460738000631425E-2</v>
      </c>
      <c r="M48" s="15" t="s">
        <v>163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3"/>
      <c r="AF48" s="17"/>
      <c r="AG48" s="15"/>
      <c r="AH48" s="15"/>
      <c r="AI48" s="16"/>
      <c r="AJ48" s="16"/>
      <c r="AK48" s="15"/>
      <c r="AL48" s="15"/>
      <c r="AM48" s="16"/>
      <c r="AN48" s="16"/>
      <c r="AO48" s="15"/>
      <c r="AP48" s="15"/>
      <c r="AQ48" s="16"/>
      <c r="AR48" s="16"/>
      <c r="AS48" s="15"/>
      <c r="AT48" s="15"/>
      <c r="AU48" s="16"/>
      <c r="AV48" s="16"/>
      <c r="AW48" s="13"/>
      <c r="AX48" s="13"/>
      <c r="AY48" s="15"/>
      <c r="AZ48" s="15"/>
      <c r="BA48" s="16"/>
      <c r="BB48" s="16"/>
      <c r="BC48" s="15"/>
      <c r="BD48" s="15"/>
      <c r="BE48" s="16"/>
      <c r="BF48" s="16"/>
      <c r="BG48" s="15"/>
      <c r="BH48" s="15"/>
      <c r="BI48" s="16"/>
      <c r="BJ48" s="16"/>
      <c r="BK48" s="15"/>
      <c r="BL48" s="15"/>
      <c r="BM48" s="16"/>
      <c r="BN48" s="16"/>
      <c r="BO48" s="13"/>
      <c r="BP48" s="16">
        <f t="shared" si="6"/>
        <v>6</v>
      </c>
      <c r="BQ48" s="28">
        <f t="shared" si="7"/>
        <v>2.8987297993254068E-2</v>
      </c>
      <c r="BR48" s="16">
        <f t="shared" si="8"/>
        <v>9.3038360101894688E-2</v>
      </c>
      <c r="BS48" s="13"/>
    </row>
    <row r="49" spans="1:71" x14ac:dyDescent="0.4">
      <c r="A49" s="15"/>
      <c r="B49" s="15"/>
      <c r="C49" s="49" t="s">
        <v>8</v>
      </c>
      <c r="D49" s="15"/>
      <c r="E49" s="15"/>
      <c r="F49" s="15" t="s">
        <v>246</v>
      </c>
      <c r="G49" s="29">
        <f>(PCPI!H49-PCPI!G49)/PCPI!G49</f>
        <v>0.52712080947919981</v>
      </c>
      <c r="H49" s="29">
        <f>(PCPI!I49-PCPI!H49)/PCPI!H49</f>
        <v>0.63917882371818679</v>
      </c>
      <c r="I49" s="29">
        <f>(PCPI!J49-PCPI!I49)/PCPI!I49</f>
        <v>0.7289026671688994</v>
      </c>
      <c r="J49" s="29">
        <f>(PCPI!K49-PCPI!J49)/PCPI!J49</f>
        <v>2.9367874826478664</v>
      </c>
      <c r="K49" s="29">
        <f>(PCPI!L49-PCPI!K49)/PCPI!K49</f>
        <v>1.6862023507252686</v>
      </c>
      <c r="L49" s="29">
        <f>(PCPI!M49-PCPI!L49)/PCPI!L49</f>
        <v>0.61134933130999303</v>
      </c>
      <c r="M49" s="15" t="s">
        <v>163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3"/>
      <c r="AF49" s="17"/>
      <c r="AG49" s="15"/>
      <c r="AH49" s="15"/>
      <c r="AI49" s="16"/>
      <c r="AJ49" s="16"/>
      <c r="AK49" s="15"/>
      <c r="AL49" s="15"/>
      <c r="AM49" s="16"/>
      <c r="AN49" s="16"/>
      <c r="AO49" s="15"/>
      <c r="AP49" s="15"/>
      <c r="AQ49" s="16"/>
      <c r="AR49" s="16"/>
      <c r="AS49" s="15"/>
      <c r="AT49" s="15"/>
      <c r="AU49" s="16"/>
      <c r="AV49" s="16"/>
      <c r="AW49" s="13"/>
      <c r="AX49" s="13"/>
      <c r="AY49" s="15"/>
      <c r="AZ49" s="15"/>
      <c r="BA49" s="16"/>
      <c r="BB49" s="16"/>
      <c r="BC49" s="15"/>
      <c r="BD49" s="15"/>
      <c r="BE49" s="16"/>
      <c r="BF49" s="16"/>
      <c r="BG49" s="15"/>
      <c r="BH49" s="15"/>
      <c r="BI49" s="16"/>
      <c r="BJ49" s="16"/>
      <c r="BK49" s="15"/>
      <c r="BL49" s="15"/>
      <c r="BM49" s="16"/>
      <c r="BN49" s="16"/>
      <c r="BO49" s="13"/>
      <c r="BP49" s="16">
        <f t="shared" si="6"/>
        <v>6</v>
      </c>
      <c r="BQ49" s="28">
        <f t="shared" si="7"/>
        <v>1.188256910841569</v>
      </c>
      <c r="BR49" s="16">
        <f t="shared" si="8"/>
        <v>0.95788571222531638</v>
      </c>
      <c r="BS49" s="13"/>
    </row>
    <row r="50" spans="1:71" x14ac:dyDescent="0.4">
      <c r="A50" s="15"/>
      <c r="B50" s="15"/>
      <c r="C50" s="49" t="s">
        <v>14</v>
      </c>
      <c r="D50" s="15"/>
      <c r="E50" s="15"/>
      <c r="F50" s="15" t="s">
        <v>246</v>
      </c>
      <c r="G50" s="29">
        <f>(PCPI!H50-PCPI!G50)/PCPI!G50</f>
        <v>0.15757641369802997</v>
      </c>
      <c r="H50" s="29">
        <f>(PCPI!I50-PCPI!H50)/PCPI!H50</f>
        <v>6.9267339930490945E-2</v>
      </c>
      <c r="I50" s="29">
        <f>(PCPI!J50-PCPI!I50)/PCPI!I50</f>
        <v>3.1995324723317342E-2</v>
      </c>
      <c r="J50" s="29">
        <f>(PCPI!K50-PCPI!J50)/PCPI!J50</f>
        <v>4.8617918055282698E-2</v>
      </c>
      <c r="K50" s="29">
        <f>(PCPI!L50-PCPI!K50)/PCPI!K50</f>
        <v>7.0386988222097657E-2</v>
      </c>
      <c r="L50" s="29">
        <f>(PCPI!M50-PCPI!L50)/PCPI!L50</f>
        <v>6.8552964806565253E-2</v>
      </c>
      <c r="M50" s="15" t="s">
        <v>163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3"/>
      <c r="AF50" s="17"/>
      <c r="AG50" s="15"/>
      <c r="AH50" s="15"/>
      <c r="AI50" s="16"/>
      <c r="AJ50" s="16"/>
      <c r="AK50" s="15"/>
      <c r="AL50" s="15"/>
      <c r="AM50" s="16"/>
      <c r="AN50" s="16"/>
      <c r="AO50" s="15"/>
      <c r="AP50" s="15"/>
      <c r="AQ50" s="16"/>
      <c r="AR50" s="16"/>
      <c r="AS50" s="15"/>
      <c r="AT50" s="15"/>
      <c r="AU50" s="16"/>
      <c r="AV50" s="16"/>
      <c r="AW50" s="13"/>
      <c r="AX50" s="13"/>
      <c r="AY50" s="15"/>
      <c r="AZ50" s="15"/>
      <c r="BA50" s="16"/>
      <c r="BB50" s="16"/>
      <c r="BC50" s="15"/>
      <c r="BD50" s="15"/>
      <c r="BE50" s="16"/>
      <c r="BF50" s="16"/>
      <c r="BG50" s="15"/>
      <c r="BH50" s="15"/>
      <c r="BI50" s="16"/>
      <c r="BJ50" s="16"/>
      <c r="BK50" s="15"/>
      <c r="BL50" s="15"/>
      <c r="BM50" s="16"/>
      <c r="BN50" s="16"/>
      <c r="BO50" s="13"/>
      <c r="BP50" s="16">
        <f t="shared" si="6"/>
        <v>6</v>
      </c>
      <c r="BQ50" s="28">
        <f t="shared" si="7"/>
        <v>7.4399491572630649E-2</v>
      </c>
      <c r="BR50" s="16">
        <f t="shared" si="8"/>
        <v>4.3492124142910822E-2</v>
      </c>
      <c r="BS50" s="13"/>
    </row>
    <row r="51" spans="1:71" x14ac:dyDescent="0.4">
      <c r="A51" s="15"/>
      <c r="B51" s="15"/>
      <c r="C51" s="49" t="s">
        <v>19</v>
      </c>
      <c r="D51" s="15"/>
      <c r="E51" s="15"/>
      <c r="F51" s="15" t="s">
        <v>246</v>
      </c>
      <c r="G51" s="29">
        <f>(PCPI!H51-PCPI!G51)/PCPI!G51</f>
        <v>7.3584501219770004E-2</v>
      </c>
      <c r="H51" s="29">
        <f>(PCPI!I51-PCPI!H51)/PCPI!H51</f>
        <v>6.1353134685964011E-2</v>
      </c>
      <c r="I51" s="29">
        <f>(PCPI!J51-PCPI!I51)/PCPI!I51</f>
        <v>5.1079001352671634E-2</v>
      </c>
      <c r="J51" s="29">
        <f>(PCPI!K51-PCPI!J51)/PCPI!J51</f>
        <v>3.3383617567093044E-2</v>
      </c>
      <c r="K51" s="29">
        <f>(PCPI!L51-PCPI!K51)/PCPI!K51</f>
        <v>3.8432989690726414E-2</v>
      </c>
      <c r="L51" s="29">
        <f>(PCPI!M51-PCPI!L51)/PCPI!L51</f>
        <v>3.5692161067422873E-2</v>
      </c>
      <c r="M51" s="15" t="s">
        <v>163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3"/>
      <c r="AF51" s="17"/>
      <c r="AG51" s="15"/>
      <c r="AH51" s="15"/>
      <c r="AI51" s="16"/>
      <c r="AJ51" s="16"/>
      <c r="AK51" s="15"/>
      <c r="AL51" s="15"/>
      <c r="AM51" s="16"/>
      <c r="AN51" s="16"/>
      <c r="AO51" s="15"/>
      <c r="AP51" s="15"/>
      <c r="AQ51" s="16"/>
      <c r="AR51" s="16"/>
      <c r="AS51" s="15"/>
      <c r="AT51" s="15"/>
      <c r="AU51" s="16"/>
      <c r="AV51" s="16"/>
      <c r="AW51" s="13"/>
      <c r="AX51" s="13"/>
      <c r="AY51" s="15"/>
      <c r="AZ51" s="15"/>
      <c r="BA51" s="16"/>
      <c r="BB51" s="16"/>
      <c r="BC51" s="15"/>
      <c r="BD51" s="15"/>
      <c r="BE51" s="16"/>
      <c r="BF51" s="16"/>
      <c r="BG51" s="15"/>
      <c r="BH51" s="15"/>
      <c r="BI51" s="16"/>
      <c r="BJ51" s="16"/>
      <c r="BK51" s="15"/>
      <c r="BL51" s="15"/>
      <c r="BM51" s="16"/>
      <c r="BN51" s="16"/>
      <c r="BO51" s="13"/>
      <c r="BP51" s="16">
        <f t="shared" si="6"/>
        <v>6</v>
      </c>
      <c r="BQ51" s="28">
        <f t="shared" si="7"/>
        <v>4.892090093060799E-2</v>
      </c>
      <c r="BR51" s="16">
        <f t="shared" si="8"/>
        <v>1.6086727620399983E-2</v>
      </c>
      <c r="BS51" s="13"/>
    </row>
    <row r="52" spans="1:71" x14ac:dyDescent="0.4">
      <c r="A52" s="15"/>
      <c r="B52" s="15"/>
      <c r="C52" s="49" t="s">
        <v>264</v>
      </c>
      <c r="D52" s="15"/>
      <c r="E52" s="15"/>
      <c r="F52" s="15" t="s">
        <v>246</v>
      </c>
      <c r="G52" s="29">
        <f>(PCPI!H52-PCPI!G52)/PCPI!G52</f>
        <v>6.3220740983069984E-2</v>
      </c>
      <c r="H52" s="29">
        <f>(PCPI!I52-PCPI!H52)/PCPI!H52</f>
        <v>5.7776653171392689E-2</v>
      </c>
      <c r="I52" s="29">
        <f>(PCPI!J52-PCPI!I52)/PCPI!I52</f>
        <v>2.8546367913240101E-2</v>
      </c>
      <c r="J52" s="29">
        <f>(PCPI!K52-PCPI!J52)/PCPI!J52</f>
        <v>-3.9615474067755549E-2</v>
      </c>
      <c r="K52" s="29">
        <f>(PCPI!L52-PCPI!K52)/PCPI!K52</f>
        <v>-3.7455602195669901E-2</v>
      </c>
      <c r="L52" s="29">
        <f>(PCPI!M52-PCPI!L52)/PCPI!L52</f>
        <v>-1.6101979201612347E-2</v>
      </c>
      <c r="M52" s="15" t="s">
        <v>163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3"/>
      <c r="AF52" s="17"/>
      <c r="AG52" s="15"/>
      <c r="AH52" s="15"/>
      <c r="AI52" s="16"/>
      <c r="AJ52" s="16"/>
      <c r="AK52" s="15"/>
      <c r="AL52" s="15"/>
      <c r="AM52" s="16"/>
      <c r="AN52" s="16"/>
      <c r="AO52" s="15"/>
      <c r="AP52" s="15"/>
      <c r="AQ52" s="15"/>
      <c r="AR52" s="15"/>
      <c r="AS52" s="15"/>
      <c r="AT52" s="15"/>
      <c r="AU52" s="15"/>
      <c r="AV52" s="15"/>
      <c r="AW52" s="13"/>
      <c r="AX52" s="13"/>
      <c r="AY52" s="15"/>
      <c r="AZ52" s="15"/>
      <c r="BA52" s="16"/>
      <c r="BB52" s="16"/>
      <c r="BC52" s="15"/>
      <c r="BD52" s="15"/>
      <c r="BE52" s="16"/>
      <c r="BF52" s="16"/>
      <c r="BG52" s="15"/>
      <c r="BH52" s="15"/>
      <c r="BI52" s="15"/>
      <c r="BJ52" s="15"/>
      <c r="BK52" s="15"/>
      <c r="BL52" s="15"/>
      <c r="BM52" s="15"/>
      <c r="BN52" s="15"/>
      <c r="BO52" s="13"/>
      <c r="BP52" s="16">
        <f t="shared" si="6"/>
        <v>6</v>
      </c>
      <c r="BQ52" s="28">
        <f t="shared" si="7"/>
        <v>9.3951177671108312E-3</v>
      </c>
      <c r="BR52" s="16">
        <f t="shared" si="8"/>
        <v>4.6587275283469926E-2</v>
      </c>
      <c r="BS52" s="13"/>
    </row>
    <row r="53" spans="1:71" x14ac:dyDescent="0.4">
      <c r="A53" s="15"/>
      <c r="B53" s="15"/>
      <c r="C53" s="49" t="s">
        <v>21</v>
      </c>
      <c r="D53" s="15"/>
      <c r="E53" s="15"/>
      <c r="F53" s="15" t="s">
        <v>246</v>
      </c>
      <c r="G53" s="29">
        <f>(PCPI!H53-PCPI!G53)/PCPI!G53</f>
        <v>0.20238667954448006</v>
      </c>
      <c r="H53" s="29">
        <f>(PCPI!I53-PCPI!H53)/PCPI!H53</f>
        <v>0.18861607142856776</v>
      </c>
      <c r="I53" s="29">
        <f>(PCPI!J53-PCPI!I53)/PCPI!I53</f>
        <v>0.20354720918101324</v>
      </c>
      <c r="J53" s="29">
        <f>(PCPI!K53-PCPI!J53)/PCPI!J53</f>
        <v>0.11214459084604841</v>
      </c>
      <c r="K53" s="29">
        <f>(PCPI!L53-PCPI!K53)/PCPI!K53</f>
        <v>9.4858024739470373E-2</v>
      </c>
      <c r="L53" s="29">
        <f>(PCPI!M53-PCPI!L53)/PCPI!L53</f>
        <v>8.6995522079920617E-2</v>
      </c>
      <c r="M53" s="15" t="s">
        <v>163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3"/>
      <c r="AF53" s="17"/>
      <c r="AG53" s="15"/>
      <c r="AH53" s="15"/>
      <c r="AI53" s="16"/>
      <c r="AJ53" s="16"/>
      <c r="AK53" s="15"/>
      <c r="AL53" s="15"/>
      <c r="AM53" s="16"/>
      <c r="AN53" s="16"/>
      <c r="AO53" s="15"/>
      <c r="AP53" s="15"/>
      <c r="AQ53" s="16"/>
      <c r="AR53" s="16"/>
      <c r="AS53" s="15"/>
      <c r="AT53" s="15"/>
      <c r="AU53" s="16"/>
      <c r="AV53" s="16"/>
      <c r="AW53" s="13"/>
      <c r="AX53" s="13"/>
      <c r="AY53" s="15"/>
      <c r="AZ53" s="15"/>
      <c r="BA53" s="16"/>
      <c r="BB53" s="16"/>
      <c r="BC53" s="15"/>
      <c r="BD53" s="15"/>
      <c r="BE53" s="16"/>
      <c r="BF53" s="16"/>
      <c r="BG53" s="15"/>
      <c r="BH53" s="15"/>
      <c r="BI53" s="16"/>
      <c r="BJ53" s="16"/>
      <c r="BK53" s="15"/>
      <c r="BL53" s="15"/>
      <c r="BM53" s="16"/>
      <c r="BN53" s="16"/>
      <c r="BO53" s="13"/>
      <c r="BP53" s="16">
        <f t="shared" si="6"/>
        <v>6</v>
      </c>
      <c r="BQ53" s="28">
        <f t="shared" si="7"/>
        <v>0.14809134963658341</v>
      </c>
      <c r="BR53" s="16">
        <f t="shared" si="8"/>
        <v>5.5721171516608659E-2</v>
      </c>
      <c r="BS53" s="13"/>
    </row>
    <row r="54" spans="1:71" x14ac:dyDescent="0.4">
      <c r="A54" s="15"/>
      <c r="B54" s="15"/>
      <c r="C54" s="49" t="s">
        <v>373</v>
      </c>
      <c r="D54" s="15"/>
      <c r="E54" s="15"/>
      <c r="F54" s="15" t="s">
        <v>246</v>
      </c>
      <c r="G54" s="29">
        <f>(PCPI!H54-PCPI!G54)/PCPI!G54</f>
        <v>8.7999999999999967E-2</v>
      </c>
      <c r="H54" s="29">
        <f>(PCPI!I54-PCPI!H54)/PCPI!H54</f>
        <v>8.5477941176470562E-2</v>
      </c>
      <c r="I54" s="29">
        <f>(PCPI!J54-PCPI!I54)/PCPI!I54</f>
        <v>0.10626587637595268</v>
      </c>
      <c r="J54" s="29">
        <f>(PCPI!K54-PCPI!J54)/PCPI!J54</f>
        <v>2.1431305013394433E-2</v>
      </c>
      <c r="K54" s="29">
        <f>(PCPI!L54-PCPI!K54)/PCPI!K54</f>
        <v>3.9028350193578136E-2</v>
      </c>
      <c r="L54" s="29">
        <f>(PCPI!M54-PCPI!L54)/PCPI!L54</f>
        <v>4.7058116473345908E-2</v>
      </c>
      <c r="M54" s="15" t="s">
        <v>163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3"/>
      <c r="AF54" s="17"/>
      <c r="AG54" s="15"/>
      <c r="AH54" s="15"/>
      <c r="AI54" s="16"/>
      <c r="AJ54" s="16"/>
      <c r="AK54" s="15"/>
      <c r="AL54" s="15"/>
      <c r="AM54" s="16"/>
      <c r="AN54" s="16"/>
      <c r="AO54" s="15"/>
      <c r="AP54" s="15"/>
      <c r="AQ54" s="15"/>
      <c r="AR54" s="15"/>
      <c r="AS54" s="15"/>
      <c r="AT54" s="15"/>
      <c r="AU54" s="15"/>
      <c r="AV54" s="15"/>
      <c r="AW54" s="13"/>
      <c r="AX54" s="13"/>
      <c r="AY54" s="15"/>
      <c r="AZ54" s="15"/>
      <c r="BA54" s="16"/>
      <c r="BB54" s="16"/>
      <c r="BC54" s="15"/>
      <c r="BD54" s="15"/>
      <c r="BE54" s="16"/>
      <c r="BF54" s="16"/>
      <c r="BG54" s="15"/>
      <c r="BH54" s="15"/>
      <c r="BI54" s="15"/>
      <c r="BJ54" s="15"/>
      <c r="BK54" s="15"/>
      <c r="BL54" s="15"/>
      <c r="BM54" s="15"/>
      <c r="BN54" s="15"/>
      <c r="BO54" s="13"/>
      <c r="BP54" s="16">
        <f t="shared" si="6"/>
        <v>6</v>
      </c>
      <c r="BQ54" s="28">
        <f t="shared" si="7"/>
        <v>6.4543598205456951E-2</v>
      </c>
      <c r="BR54" s="16">
        <f t="shared" si="8"/>
        <v>3.3300563879013603E-2</v>
      </c>
      <c r="BS54" s="13"/>
    </row>
    <row r="55" spans="1:71" x14ac:dyDescent="0.4">
      <c r="A55" s="15"/>
      <c r="B55" s="15"/>
      <c r="C55" s="50" t="s">
        <v>32</v>
      </c>
      <c r="D55" s="15"/>
      <c r="E55" s="15"/>
      <c r="F55" s="15" t="s">
        <v>246</v>
      </c>
      <c r="G55" s="29">
        <f>(PCPI!H55-PCPI!G55)/PCPI!G55</f>
        <v>7.1871036972000008E-2</v>
      </c>
      <c r="H55" s="29">
        <f>(PCPI!I55-PCPI!H55)/PCPI!H55</f>
        <v>4.6256057882647306E-2</v>
      </c>
      <c r="I55" s="29">
        <f>(PCPI!J55-PCPI!I55)/PCPI!I55</f>
        <v>4.1786360592382304E-2</v>
      </c>
      <c r="J55" s="29">
        <f>(PCPI!K55-PCPI!J55)/PCPI!J55</f>
        <v>3.079499126383127E-2</v>
      </c>
      <c r="K55" s="29">
        <f>(PCPI!L55-PCPI!K55)/PCPI!K55</f>
        <v>2.6838053534851299E-2</v>
      </c>
      <c r="L55" s="29">
        <f>(PCPI!M55-PCPI!L55)/PCPI!L55</f>
        <v>2.2697572047597682E-2</v>
      </c>
      <c r="M55" s="15" t="s">
        <v>163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3"/>
      <c r="AF55" s="17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3"/>
      <c r="AX55" s="13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3"/>
      <c r="BP55" s="16">
        <f t="shared" si="6"/>
        <v>6</v>
      </c>
      <c r="BQ55" s="28">
        <f t="shared" si="7"/>
        <v>4.0040678715551649E-2</v>
      </c>
      <c r="BR55" s="16">
        <f t="shared" si="8"/>
        <v>1.7974567851009392E-2</v>
      </c>
      <c r="BS55" s="13"/>
    </row>
    <row r="56" spans="1:71" x14ac:dyDescent="0.4">
      <c r="A56" s="15"/>
      <c r="B56" s="15"/>
      <c r="C56" s="49" t="s">
        <v>33</v>
      </c>
      <c r="D56" s="15"/>
      <c r="E56" s="15"/>
      <c r="F56" s="15" t="s">
        <v>246</v>
      </c>
      <c r="G56" s="29">
        <f>(PCPI!H56-PCPI!G56)/PCPI!G56</f>
        <v>9.7889204017999984E-2</v>
      </c>
      <c r="H56" s="29">
        <f>(PCPI!I56-PCPI!H56)/PCPI!H56</f>
        <v>4.4901362785521891E-2</v>
      </c>
      <c r="I56" s="29">
        <f>(PCPI!J56-PCPI!I56)/PCPI!I56</f>
        <v>2.5470597755418458E-2</v>
      </c>
      <c r="J56" s="29">
        <f>(PCPI!K56-PCPI!J56)/PCPI!J56</f>
        <v>5.148271301920429E-3</v>
      </c>
      <c r="K56" s="29">
        <f>(PCPI!L56-PCPI!K56)/PCPI!K56</f>
        <v>2.2712875682876194E-2</v>
      </c>
      <c r="L56" s="29">
        <f>(PCPI!M56-PCPI!L56)/PCPI!L56</f>
        <v>3.7508205747200651E-2</v>
      </c>
      <c r="M56" s="15" t="s">
        <v>163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3"/>
      <c r="AF56" s="17"/>
      <c r="AG56" s="15"/>
      <c r="AH56" s="15"/>
      <c r="AI56" s="16"/>
      <c r="AJ56" s="16"/>
      <c r="AK56" s="15"/>
      <c r="AL56" s="15"/>
      <c r="AM56" s="16"/>
      <c r="AN56" s="16"/>
      <c r="AO56" s="15"/>
      <c r="AP56" s="15"/>
      <c r="AQ56" s="16"/>
      <c r="AR56" s="16"/>
      <c r="AS56" s="15"/>
      <c r="AT56" s="15"/>
      <c r="AU56" s="16"/>
      <c r="AV56" s="16"/>
      <c r="AW56" s="13"/>
      <c r="AX56" s="13"/>
      <c r="AY56" s="15"/>
      <c r="AZ56" s="15"/>
      <c r="BA56" s="16"/>
      <c r="BB56" s="16"/>
      <c r="BC56" s="15"/>
      <c r="BD56" s="15"/>
      <c r="BE56" s="16"/>
      <c r="BF56" s="16"/>
      <c r="BG56" s="15"/>
      <c r="BH56" s="15"/>
      <c r="BI56" s="16"/>
      <c r="BJ56" s="16"/>
      <c r="BK56" s="15"/>
      <c r="BL56" s="15"/>
      <c r="BM56" s="16"/>
      <c r="BN56" s="16"/>
      <c r="BO56" s="13"/>
      <c r="BP56" s="16">
        <f t="shared" si="6"/>
        <v>6</v>
      </c>
      <c r="BQ56" s="28">
        <f t="shared" si="7"/>
        <v>3.8938419548489603E-2</v>
      </c>
      <c r="BR56" s="16">
        <f t="shared" si="8"/>
        <v>3.1935002142621259E-2</v>
      </c>
      <c r="BS56" s="13"/>
    </row>
    <row r="57" spans="1:71" x14ac:dyDescent="0.4">
      <c r="A57" s="15"/>
      <c r="B57" s="15"/>
      <c r="C57" s="49" t="s">
        <v>38</v>
      </c>
      <c r="D57" s="15"/>
      <c r="E57" s="15"/>
      <c r="F57" s="15" t="s">
        <v>246</v>
      </c>
      <c r="G57" s="29">
        <f>(PCPI!H57-PCPI!G57)/PCPI!G57</f>
        <v>0.39357499998714418</v>
      </c>
      <c r="H57" s="29">
        <f>(PCPI!I57-PCPI!H57)/PCPI!H57</f>
        <v>7.0876176294873111E-2</v>
      </c>
      <c r="I57" s="29">
        <f>(PCPI!J57-PCPI!I57)/PCPI!I57</f>
        <v>3.5668078127876285E-2</v>
      </c>
      <c r="J57" s="29">
        <f>(PCPI!K57-PCPI!J57)/PCPI!J57</f>
        <v>0.19192675821888996</v>
      </c>
      <c r="K57" s="29">
        <f>(PCPI!L57-PCPI!K57)/PCPI!K57</f>
        <v>4.0639620138265636E-2</v>
      </c>
      <c r="L57" s="29">
        <f>(PCPI!M57-PCPI!L57)/PCPI!L57</f>
        <v>4.646044420586011E-2</v>
      </c>
      <c r="M57" s="15" t="s">
        <v>163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3"/>
      <c r="AF57" s="17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3"/>
      <c r="AX57" s="13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3"/>
      <c r="BP57" s="16">
        <f t="shared" si="6"/>
        <v>6</v>
      </c>
      <c r="BQ57" s="28">
        <f t="shared" si="7"/>
        <v>0.12985767949548488</v>
      </c>
      <c r="BR57" s="16">
        <f t="shared" si="8"/>
        <v>0.14189070114414612</v>
      </c>
      <c r="BS57" s="13"/>
    </row>
    <row r="58" spans="1:71" x14ac:dyDescent="0.4">
      <c r="A58" s="15"/>
      <c r="B58" s="15"/>
      <c r="C58" s="49" t="s">
        <v>329</v>
      </c>
      <c r="D58" s="15"/>
      <c r="E58" s="15"/>
      <c r="F58" s="15" t="s">
        <v>246</v>
      </c>
      <c r="G58" s="29">
        <f>(PCPI!H58-PCPI!G58)/PCPI!G58</f>
        <v>0.11056916532198997</v>
      </c>
      <c r="H58" s="29">
        <f>(PCPI!I58-PCPI!H58)/PCPI!H58</f>
        <v>9.2329029488488409E-2</v>
      </c>
      <c r="I58" s="29">
        <f>(PCPI!J58-PCPI!I58)/PCPI!I58</f>
        <v>6.9695778792184568E-2</v>
      </c>
      <c r="J58" s="29">
        <f>(PCPI!K58-PCPI!J58)/PCPI!J58</f>
        <v>4.8633392807017603E-2</v>
      </c>
      <c r="K58" s="29">
        <f>(PCPI!L58-PCPI!K58)/PCPI!K58</f>
        <v>5.9775773473709291E-2</v>
      </c>
      <c r="L58" s="29">
        <f>(PCPI!M58-PCPI!L58)/PCPI!L58</f>
        <v>7.6341988945572564E-2</v>
      </c>
      <c r="M58" s="15" t="s">
        <v>163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3"/>
      <c r="AF58" s="17"/>
      <c r="AG58" s="15"/>
      <c r="AH58" s="15"/>
      <c r="AI58" s="16"/>
      <c r="AJ58" s="16"/>
      <c r="AK58" s="15"/>
      <c r="AL58" s="15"/>
      <c r="AM58" s="16"/>
      <c r="AN58" s="16"/>
      <c r="AO58" s="15"/>
      <c r="AP58" s="15"/>
      <c r="AQ58" s="16"/>
      <c r="AR58" s="16"/>
      <c r="AS58" s="15"/>
      <c r="AT58" s="15"/>
      <c r="AU58" s="16"/>
      <c r="AV58" s="16"/>
      <c r="AW58" s="13"/>
      <c r="AX58" s="13"/>
      <c r="AY58" s="15"/>
      <c r="AZ58" s="15"/>
      <c r="BA58" s="16"/>
      <c r="BB58" s="16"/>
      <c r="BC58" s="15"/>
      <c r="BD58" s="15"/>
      <c r="BE58" s="16"/>
      <c r="BF58" s="16"/>
      <c r="BG58" s="15"/>
      <c r="BH58" s="15"/>
      <c r="BI58" s="16"/>
      <c r="BJ58" s="16"/>
      <c r="BK58" s="15"/>
      <c r="BL58" s="15"/>
      <c r="BM58" s="16"/>
      <c r="BN58" s="16"/>
      <c r="BO58" s="13"/>
      <c r="BP58" s="16">
        <f t="shared" si="6"/>
        <v>6</v>
      </c>
      <c r="BQ58" s="28">
        <f t="shared" si="7"/>
        <v>7.6224188138160398E-2</v>
      </c>
      <c r="BR58" s="16">
        <f t="shared" si="8"/>
        <v>2.2420435813224532E-2</v>
      </c>
      <c r="BS58" s="13"/>
    </row>
    <row r="59" spans="1:71" x14ac:dyDescent="0.4">
      <c r="A59" s="15"/>
      <c r="B59" s="15"/>
      <c r="C59" s="49" t="s">
        <v>45</v>
      </c>
      <c r="D59" s="15"/>
      <c r="E59" s="15"/>
      <c r="F59" s="15" t="s">
        <v>246</v>
      </c>
      <c r="G59" s="29">
        <f>(PCPI!H59-PCPI!G59)/PCPI!G59</f>
        <v>0.20583596214511005</v>
      </c>
      <c r="H59" s="29">
        <f>(PCPI!I59-PCPI!H59)/PCPI!H59</f>
        <v>0.20559007339582619</v>
      </c>
      <c r="I59" s="29">
        <f>(PCPI!J59-PCPI!I59)/PCPI!I59</f>
        <v>0.1063433819817567</v>
      </c>
      <c r="J59" s="29">
        <f>(PCPI!K59-PCPI!J59)/PCPI!J59</f>
        <v>8.6709571968534502E-2</v>
      </c>
      <c r="K59" s="29">
        <f>(PCPI!L59-PCPI!K59)/PCPI!K59</f>
        <v>0.13706468129374855</v>
      </c>
      <c r="L59" s="29">
        <f>(PCPI!M59-PCPI!L59)/PCPI!L59</f>
        <v>0.14176192418346908</v>
      </c>
      <c r="M59" s="15" t="s">
        <v>163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3"/>
      <c r="AF59" s="17"/>
      <c r="AG59" s="15"/>
      <c r="AH59" s="15"/>
      <c r="AI59" s="16"/>
      <c r="AJ59" s="16"/>
      <c r="AK59" s="15"/>
      <c r="AL59" s="15"/>
      <c r="AM59" s="16"/>
      <c r="AN59" s="16"/>
      <c r="AO59" s="15"/>
      <c r="AP59" s="15"/>
      <c r="AQ59" s="15"/>
      <c r="AR59" s="15"/>
      <c r="AS59" s="15"/>
      <c r="AT59" s="15"/>
      <c r="AU59" s="15"/>
      <c r="AV59" s="15"/>
      <c r="AW59" s="13"/>
      <c r="AX59" s="13"/>
      <c r="AY59" s="15"/>
      <c r="AZ59" s="15"/>
      <c r="BA59" s="16"/>
      <c r="BB59" s="16"/>
      <c r="BC59" s="15"/>
      <c r="BD59" s="15"/>
      <c r="BE59" s="16"/>
      <c r="BF59" s="16"/>
      <c r="BG59" s="15"/>
      <c r="BH59" s="15"/>
      <c r="BI59" s="15"/>
      <c r="BJ59" s="15"/>
      <c r="BK59" s="15"/>
      <c r="BL59" s="15"/>
      <c r="BM59" s="15"/>
      <c r="BN59" s="15"/>
      <c r="BO59" s="13"/>
      <c r="BP59" s="16">
        <f t="shared" si="6"/>
        <v>6</v>
      </c>
      <c r="BQ59" s="28">
        <f t="shared" si="7"/>
        <v>0.14721759916140753</v>
      </c>
      <c r="BR59" s="16">
        <f t="shared" si="8"/>
        <v>4.9614972221401064E-2</v>
      </c>
      <c r="BS59" s="13"/>
    </row>
    <row r="60" spans="1:71" x14ac:dyDescent="0.4">
      <c r="A60" s="15"/>
      <c r="B60" s="15"/>
      <c r="C60" s="49" t="s">
        <v>48</v>
      </c>
      <c r="D60" s="15"/>
      <c r="E60" s="15"/>
      <c r="F60" s="15" t="s">
        <v>246</v>
      </c>
      <c r="G60" s="29">
        <f>(PCPI!H60-PCPI!G60)/PCPI!G60</f>
        <v>0.23428143712574992</v>
      </c>
      <c r="H60" s="29">
        <f>(PCPI!I60-PCPI!H60)/PCPI!H60</f>
        <v>0.18314129775621829</v>
      </c>
      <c r="I60" s="29">
        <f>(PCPI!J60-PCPI!I60)/PCPI!I60</f>
        <v>0.14175066917249771</v>
      </c>
      <c r="J60" s="29">
        <f>(PCPI!K60-PCPI!J60)/PCPI!J60</f>
        <v>0.10030925778132557</v>
      </c>
      <c r="K60" s="29">
        <f>(PCPI!L60-PCPI!K60)/PCPI!K60</f>
        <v>9.7828550704930614E-2</v>
      </c>
      <c r="L60" s="29">
        <f>(PCPI!M60-PCPI!L60)/PCPI!L60</f>
        <v>9.1464673576412719E-2</v>
      </c>
      <c r="M60" s="15" t="s">
        <v>163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3"/>
      <c r="AF60" s="17"/>
      <c r="AG60" s="15"/>
      <c r="AH60" s="15"/>
      <c r="AI60" s="16"/>
      <c r="AJ60" s="16"/>
      <c r="AK60" s="15"/>
      <c r="AL60" s="15"/>
      <c r="AM60" s="16"/>
      <c r="AN60" s="16"/>
      <c r="AO60" s="15"/>
      <c r="AP60" s="15"/>
      <c r="AQ60" s="16"/>
      <c r="AR60" s="16"/>
      <c r="AS60" s="15"/>
      <c r="AT60" s="15"/>
      <c r="AU60" s="16"/>
      <c r="AV60" s="16"/>
      <c r="AW60" s="13"/>
      <c r="AX60" s="13"/>
      <c r="AY60" s="15"/>
      <c r="AZ60" s="15"/>
      <c r="BA60" s="16"/>
      <c r="BB60" s="16"/>
      <c r="BC60" s="15"/>
      <c r="BD60" s="15"/>
      <c r="BE60" s="16"/>
      <c r="BF60" s="16"/>
      <c r="BG60" s="15"/>
      <c r="BH60" s="15"/>
      <c r="BI60" s="16"/>
      <c r="BJ60" s="16"/>
      <c r="BK60" s="15"/>
      <c r="BL60" s="15"/>
      <c r="BM60" s="16"/>
      <c r="BN60" s="16"/>
      <c r="BO60" s="13"/>
      <c r="BP60" s="16">
        <f t="shared" si="6"/>
        <v>6</v>
      </c>
      <c r="BQ60" s="28">
        <f t="shared" si="7"/>
        <v>0.14146264768618913</v>
      </c>
      <c r="BR60" s="16">
        <f t="shared" si="8"/>
        <v>5.7358266773283047E-2</v>
      </c>
      <c r="BS60" s="13"/>
    </row>
    <row r="61" spans="1:71" x14ac:dyDescent="0.4">
      <c r="A61" s="15"/>
      <c r="B61" s="15"/>
      <c r="C61" s="50" t="s">
        <v>53</v>
      </c>
      <c r="D61" s="15"/>
      <c r="E61" s="15"/>
      <c r="F61" s="15" t="s">
        <v>246</v>
      </c>
      <c r="G61" s="29">
        <f>(PCPI!H61-PCPI!G61)/PCPI!G61</f>
        <v>0.11276606627920004</v>
      </c>
      <c r="H61" s="29">
        <f>(PCPI!I61-PCPI!H61)/PCPI!H61</f>
        <v>9.0010371447199616E-2</v>
      </c>
      <c r="I61" s="29">
        <f>(PCPI!J61-PCPI!I61)/PCPI!I61</f>
        <v>5.434795023383425E-2</v>
      </c>
      <c r="J61" s="29">
        <f>(PCPI!K61-PCPI!J61)/PCPI!J61</f>
        <v>5.1945649474775618E-2</v>
      </c>
      <c r="K61" s="29">
        <f>(PCPI!L61-PCPI!K61)/PCPI!K61</f>
        <v>1.1248415716098218E-2</v>
      </c>
      <c r="L61" s="29">
        <f>(PCPI!M61-PCPI!L61)/PCPI!L61</f>
        <v>1.1158246265537809E-2</v>
      </c>
      <c r="M61" s="15" t="s">
        <v>163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3"/>
      <c r="AF61" s="17"/>
      <c r="AG61" s="15"/>
      <c r="AH61" s="15"/>
      <c r="AI61" s="16"/>
      <c r="AJ61" s="16"/>
      <c r="AK61" s="15"/>
      <c r="AL61" s="15"/>
      <c r="AM61" s="16"/>
      <c r="AN61" s="16"/>
      <c r="AO61" s="15"/>
      <c r="AP61" s="15"/>
      <c r="AQ61" s="16"/>
      <c r="AR61" s="16"/>
      <c r="AS61" s="15"/>
      <c r="AT61" s="15"/>
      <c r="AU61" s="16"/>
      <c r="AV61" s="16"/>
      <c r="AW61" s="13"/>
      <c r="AX61" s="13"/>
      <c r="AY61" s="15"/>
      <c r="AZ61" s="15"/>
      <c r="BA61" s="16"/>
      <c r="BB61" s="16"/>
      <c r="BC61" s="15"/>
      <c r="BD61" s="15"/>
      <c r="BE61" s="16"/>
      <c r="BF61" s="16"/>
      <c r="BG61" s="15"/>
      <c r="BH61" s="15"/>
      <c r="BI61" s="16"/>
      <c r="BJ61" s="16"/>
      <c r="BK61" s="15"/>
      <c r="BL61" s="15"/>
      <c r="BM61" s="16"/>
      <c r="BN61" s="16"/>
      <c r="BO61" s="13"/>
      <c r="BP61" s="16">
        <f t="shared" si="6"/>
        <v>6</v>
      </c>
      <c r="BQ61" s="28">
        <f t="shared" si="7"/>
        <v>5.5246116569440916E-2</v>
      </c>
      <c r="BR61" s="16">
        <f t="shared" si="8"/>
        <v>4.1008135304942593E-2</v>
      </c>
      <c r="BS61" s="13"/>
    </row>
    <row r="62" spans="1:71" x14ac:dyDescent="0.4">
      <c r="A62" s="15"/>
      <c r="B62" s="15"/>
      <c r="C62" s="49" t="s">
        <v>58</v>
      </c>
      <c r="D62" s="15"/>
      <c r="E62" s="15"/>
      <c r="F62" s="15" t="s">
        <v>246</v>
      </c>
      <c r="G62" s="29">
        <f>(PCPI!H62-PCPI!G62)/PCPI!G62</f>
        <v>0.39300320404281991</v>
      </c>
      <c r="H62" s="29">
        <f>(PCPI!I62-PCPI!H62)/PCPI!H62</f>
        <v>0.17275350936246137</v>
      </c>
      <c r="I62" s="29">
        <f>(PCPI!J62-PCPI!I62)/PCPI!I62</f>
        <v>7.1293035863768756E-2</v>
      </c>
      <c r="J62" s="29">
        <f>(PCPI!K62-PCPI!J62)/PCPI!J62</f>
        <v>8.3315658322821756E-2</v>
      </c>
      <c r="K62" s="29">
        <f>(PCPI!L62-PCPI!K62)/PCPI!K62</f>
        <v>0.13165192341600926</v>
      </c>
      <c r="L62" s="29">
        <f>(PCPI!M62-PCPI!L62)/PCPI!L62</f>
        <v>8.365321769606586E-2</v>
      </c>
      <c r="M62" s="15" t="s">
        <v>163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3"/>
      <c r="AF62" s="17"/>
      <c r="AG62" s="15"/>
      <c r="AH62" s="15"/>
      <c r="AI62" s="16"/>
      <c r="AJ62" s="16"/>
      <c r="AK62" s="15"/>
      <c r="AL62" s="15"/>
      <c r="AM62" s="16"/>
      <c r="AN62" s="16"/>
      <c r="AO62" s="15"/>
      <c r="AP62" s="15"/>
      <c r="AQ62" s="16"/>
      <c r="AR62" s="16"/>
      <c r="AS62" s="15"/>
      <c r="AT62" s="15"/>
      <c r="AU62" s="16"/>
      <c r="AV62" s="16"/>
      <c r="AW62" s="13"/>
      <c r="AX62" s="13"/>
      <c r="AY62" s="15"/>
      <c r="AZ62" s="15"/>
      <c r="BA62" s="16"/>
      <c r="BB62" s="16"/>
      <c r="BC62" s="15"/>
      <c r="BD62" s="15"/>
      <c r="BE62" s="16"/>
      <c r="BF62" s="16"/>
      <c r="BG62" s="15"/>
      <c r="BH62" s="15"/>
      <c r="BI62" s="16"/>
      <c r="BJ62" s="16"/>
      <c r="BK62" s="15"/>
      <c r="BL62" s="15"/>
      <c r="BM62" s="16"/>
      <c r="BN62" s="16"/>
      <c r="BO62" s="13"/>
      <c r="BP62" s="16">
        <f t="shared" si="6"/>
        <v>6</v>
      </c>
      <c r="BQ62" s="28">
        <f t="shared" si="7"/>
        <v>0.1559450914506578</v>
      </c>
      <c r="BR62" s="16">
        <f t="shared" si="8"/>
        <v>0.12225902809536984</v>
      </c>
      <c r="BS62" s="13"/>
    </row>
    <row r="63" spans="1:71" x14ac:dyDescent="0.4">
      <c r="A63" s="15"/>
      <c r="B63" s="15"/>
      <c r="C63" s="49" t="s">
        <v>64</v>
      </c>
      <c r="D63" s="15"/>
      <c r="E63" s="15"/>
      <c r="F63" s="15" t="s">
        <v>246</v>
      </c>
      <c r="G63" s="29">
        <f>(PCPI!H63-PCPI!G63)/PCPI!G63</f>
        <v>0.17611278684154003</v>
      </c>
      <c r="H63" s="29">
        <f>(PCPI!I63-PCPI!H63)/PCPI!H63</f>
        <v>8.4378320935167769E-2</v>
      </c>
      <c r="I63" s="29">
        <f>(PCPI!J63-PCPI!I63)/PCPI!I63</f>
        <v>4.6583039330985544E-2</v>
      </c>
      <c r="J63" s="29">
        <f>(PCPI!K63-PCPI!J63)/PCPI!J63</f>
        <v>2.3596978587926781E-2</v>
      </c>
      <c r="K63" s="29">
        <f>(PCPI!L63-PCPI!K63)/PCPI!K63</f>
        <v>2.6529243154236621E-2</v>
      </c>
      <c r="L63" s="29">
        <f>(PCPI!M63-PCPI!L63)/PCPI!L63</f>
        <v>2.4893060836498525E-2</v>
      </c>
      <c r="M63" s="15" t="s">
        <v>163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3"/>
      <c r="AF63" s="17"/>
      <c r="AG63" s="15"/>
      <c r="AH63" s="15"/>
      <c r="AI63" s="16"/>
      <c r="AJ63" s="16"/>
      <c r="AK63" s="15"/>
      <c r="AL63" s="15"/>
      <c r="AM63" s="16"/>
      <c r="AN63" s="16"/>
      <c r="AO63" s="15"/>
      <c r="AP63" s="15"/>
      <c r="AQ63" s="15"/>
      <c r="AR63" s="15"/>
      <c r="AS63" s="15"/>
      <c r="AT63" s="15"/>
      <c r="AU63" s="15"/>
      <c r="AV63" s="15"/>
      <c r="AW63" s="13"/>
      <c r="AX63" s="13"/>
      <c r="AY63" s="15"/>
      <c r="AZ63" s="15"/>
      <c r="BA63" s="16"/>
      <c r="BB63" s="16"/>
      <c r="BC63" s="15"/>
      <c r="BD63" s="15"/>
      <c r="BE63" s="16"/>
      <c r="BF63" s="16"/>
      <c r="BG63" s="15"/>
      <c r="BH63" s="15"/>
      <c r="BI63" s="15"/>
      <c r="BJ63" s="15"/>
      <c r="BK63" s="15"/>
      <c r="BL63" s="15"/>
      <c r="BM63" s="15"/>
      <c r="BN63" s="15"/>
      <c r="BO63" s="13"/>
      <c r="BP63" s="16">
        <f t="shared" si="6"/>
        <v>6</v>
      </c>
      <c r="BQ63" s="28">
        <f t="shared" si="7"/>
        <v>6.368223828105922E-2</v>
      </c>
      <c r="BR63" s="16">
        <f t="shared" si="8"/>
        <v>5.9754685289031058E-2</v>
      </c>
      <c r="BS63" s="13"/>
    </row>
    <row r="64" spans="1:71" x14ac:dyDescent="0.4">
      <c r="A64" s="15"/>
      <c r="B64" s="15"/>
      <c r="C64" s="49" t="s">
        <v>66</v>
      </c>
      <c r="D64" s="15"/>
      <c r="E64" s="15"/>
      <c r="F64" s="15" t="s">
        <v>246</v>
      </c>
      <c r="G64" s="29">
        <f>(PCPI!H64-PCPI!G64)/PCPI!G64</f>
        <v>0.24618127499639</v>
      </c>
      <c r="H64" s="29">
        <f>(PCPI!I64-PCPI!H64)/PCPI!H64</f>
        <v>8.8778903410405119E-2</v>
      </c>
      <c r="I64" s="29">
        <f>(PCPI!J64-PCPI!I64)/PCPI!I64</f>
        <v>5.0749342993113476E-2</v>
      </c>
      <c r="J64" s="29">
        <f>(PCPI!K64-PCPI!J64)/PCPI!J64</f>
        <v>7.5370939939786163E-3</v>
      </c>
      <c r="K64" s="29">
        <f>(PCPI!L64-PCPI!K64)/PCPI!K64</f>
        <v>1.0063737001012322E-2</v>
      </c>
      <c r="L64" s="29">
        <f>(PCPI!M64-PCPI!L64)/PCPI!L64</f>
        <v>1.2354699435399255E-2</v>
      </c>
      <c r="M64" s="15" t="s">
        <v>163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3"/>
      <c r="AF64" s="17"/>
      <c r="AG64" s="15"/>
      <c r="AH64" s="15"/>
      <c r="AI64" s="16"/>
      <c r="AJ64" s="16"/>
      <c r="AK64" s="15"/>
      <c r="AL64" s="15"/>
      <c r="AM64" s="16"/>
      <c r="AN64" s="16"/>
      <c r="AO64" s="15"/>
      <c r="AP64" s="15"/>
      <c r="AQ64" s="16"/>
      <c r="AR64" s="16"/>
      <c r="AS64" s="15"/>
      <c r="AT64" s="15"/>
      <c r="AU64" s="16"/>
      <c r="AV64" s="16"/>
      <c r="AW64" s="13"/>
      <c r="AX64" s="13"/>
      <c r="AY64" s="15"/>
      <c r="AZ64" s="15"/>
      <c r="BA64" s="16"/>
      <c r="BB64" s="16"/>
      <c r="BC64" s="15"/>
      <c r="BD64" s="15"/>
      <c r="BE64" s="16"/>
      <c r="BF64" s="16"/>
      <c r="BG64" s="15"/>
      <c r="BH64" s="15"/>
      <c r="BI64" s="16"/>
      <c r="BJ64" s="16"/>
      <c r="BK64" s="15"/>
      <c r="BL64" s="15"/>
      <c r="BM64" s="16"/>
      <c r="BN64" s="16"/>
      <c r="BO64" s="13"/>
      <c r="BP64" s="16">
        <f t="shared" si="6"/>
        <v>6</v>
      </c>
      <c r="BQ64" s="28">
        <f t="shared" si="7"/>
        <v>6.9277508638383126E-2</v>
      </c>
      <c r="BR64" s="16">
        <f t="shared" si="8"/>
        <v>9.2278811903303226E-2</v>
      </c>
      <c r="BS64" s="13"/>
    </row>
    <row r="65" spans="1:71" x14ac:dyDescent="0.4">
      <c r="A65" s="15"/>
      <c r="B65" s="15"/>
      <c r="C65" s="49" t="s">
        <v>68</v>
      </c>
      <c r="D65" s="15"/>
      <c r="E65" s="15"/>
      <c r="F65" s="15" t="s">
        <v>246</v>
      </c>
      <c r="G65" s="29">
        <f>(PCPI!H65-PCPI!G65)/PCPI!G65</f>
        <v>2.6717273750590066E-2</v>
      </c>
      <c r="H65" s="29">
        <f>(PCPI!I65-PCPI!H65)/PCPI!H65</f>
        <v>1.0919822312323734E-2</v>
      </c>
      <c r="I65" s="29">
        <f>(PCPI!J65-PCPI!I65)/PCPI!I65</f>
        <v>5.4415587932921117E-3</v>
      </c>
      <c r="J65" s="29">
        <f>(PCPI!K65-PCPI!J65)/PCPI!J65</f>
        <v>-1.2599950825829027E-2</v>
      </c>
      <c r="K65" s="15" t="s">
        <v>163</v>
      </c>
      <c r="L65" s="15" t="s">
        <v>163</v>
      </c>
      <c r="M65" s="15" t="s">
        <v>163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3"/>
      <c r="AF65" s="17"/>
      <c r="AG65" s="15"/>
      <c r="AH65" s="15"/>
      <c r="AI65" s="16"/>
      <c r="AJ65" s="16"/>
      <c r="AK65" s="15"/>
      <c r="AL65" s="15"/>
      <c r="AM65" s="16"/>
      <c r="AN65" s="16"/>
      <c r="AO65" s="15"/>
      <c r="AP65" s="15"/>
      <c r="AQ65" s="16"/>
      <c r="AR65" s="16"/>
      <c r="AS65" s="15"/>
      <c r="AT65" s="15"/>
      <c r="AU65" s="16"/>
      <c r="AV65" s="16"/>
      <c r="AW65" s="13"/>
      <c r="AX65" s="13"/>
      <c r="AY65" s="15"/>
      <c r="AZ65" s="15"/>
      <c r="BA65" s="16"/>
      <c r="BB65" s="16"/>
      <c r="BC65" s="15"/>
      <c r="BD65" s="15"/>
      <c r="BE65" s="16"/>
      <c r="BF65" s="16"/>
      <c r="BG65" s="15"/>
      <c r="BH65" s="15"/>
      <c r="BI65" s="16"/>
      <c r="BJ65" s="16"/>
      <c r="BK65" s="15"/>
      <c r="BL65" s="15"/>
      <c r="BM65" s="16"/>
      <c r="BN65" s="16"/>
      <c r="BO65" s="13"/>
      <c r="BP65" s="16">
        <f t="shared" si="6"/>
        <v>4</v>
      </c>
      <c r="BQ65" s="28">
        <f t="shared" si="7"/>
        <v>7.619676007594221E-3</v>
      </c>
      <c r="BR65" s="16">
        <f t="shared" si="8"/>
        <v>1.6219193455779775E-2</v>
      </c>
      <c r="BS65" s="13"/>
    </row>
    <row r="66" spans="1:71" x14ac:dyDescent="0.4">
      <c r="A66" s="15"/>
      <c r="B66" s="15"/>
      <c r="C66" s="49" t="s">
        <v>70</v>
      </c>
      <c r="D66" s="15"/>
      <c r="E66" s="15"/>
      <c r="F66" s="15" t="s">
        <v>246</v>
      </c>
      <c r="G66" s="29">
        <f>(PCPI!H66-PCPI!G66)/PCPI!G66</f>
        <v>3.4885594585880003E-2</v>
      </c>
      <c r="H66" s="29">
        <f>(PCPI!I66-PCPI!H66)/PCPI!H66</f>
        <v>2.6625145971198853E-2</v>
      </c>
      <c r="I66" s="29">
        <f>(PCPI!J66-PCPI!I66)/PCPI!I66</f>
        <v>5.2703420034881716E-2</v>
      </c>
      <c r="J66" s="29">
        <f>(PCPI!K66-PCPI!J66)/PCPI!J66</f>
        <v>2.7445613024062843E-2</v>
      </c>
      <c r="K66" s="29">
        <f>(PCPI!L66-PCPI!K66)/PCPI!K66</f>
        <v>1.5347402369762793E-2</v>
      </c>
      <c r="L66" s="29">
        <f>(PCPI!M66-PCPI!L66)/PCPI!L66</f>
        <v>1.4167847320613406E-2</v>
      </c>
      <c r="M66" s="15" t="s">
        <v>163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3"/>
      <c r="AF66" s="17"/>
      <c r="AG66" s="15"/>
      <c r="AH66" s="15"/>
      <c r="AI66" s="16"/>
      <c r="AJ66" s="16"/>
      <c r="AK66" s="15"/>
      <c r="AL66" s="15"/>
      <c r="AM66" s="16"/>
      <c r="AN66" s="16"/>
      <c r="AO66" s="15"/>
      <c r="AP66" s="15"/>
      <c r="AQ66" s="16"/>
      <c r="AR66" s="16"/>
      <c r="AS66" s="15"/>
      <c r="AT66" s="15"/>
      <c r="AU66" s="16"/>
      <c r="AV66" s="16"/>
      <c r="AW66" s="13"/>
      <c r="AX66" s="13"/>
      <c r="AY66" s="15"/>
      <c r="AZ66" s="15"/>
      <c r="BA66" s="16"/>
      <c r="BB66" s="16"/>
      <c r="BC66" s="15"/>
      <c r="BD66" s="15"/>
      <c r="BE66" s="16"/>
      <c r="BF66" s="16"/>
      <c r="BG66" s="15"/>
      <c r="BH66" s="15"/>
      <c r="BI66" s="16"/>
      <c r="BJ66" s="16"/>
      <c r="BK66" s="15"/>
      <c r="BL66" s="15"/>
      <c r="BM66" s="16"/>
      <c r="BN66" s="16"/>
      <c r="BO66" s="13"/>
      <c r="BP66" s="16">
        <f t="shared" si="6"/>
        <v>6</v>
      </c>
      <c r="BQ66" s="28">
        <f t="shared" si="7"/>
        <v>2.8529170551066602E-2</v>
      </c>
      <c r="BR66" s="16">
        <f t="shared" si="8"/>
        <v>1.4209887321483898E-2</v>
      </c>
      <c r="BS66" s="13"/>
    </row>
    <row r="67" spans="1:71" x14ac:dyDescent="0.4">
      <c r="A67" s="15"/>
      <c r="B67" s="15"/>
      <c r="C67" s="49" t="s">
        <v>71</v>
      </c>
      <c r="D67" s="15"/>
      <c r="E67" s="15"/>
      <c r="F67" s="15" t="s">
        <v>246</v>
      </c>
      <c r="G67" s="29">
        <f>(PCPI!H67-PCPI!G67)/PCPI!G67</f>
        <v>6.5509733606560025E-2</v>
      </c>
      <c r="H67" s="29">
        <f>(PCPI!I67-PCPI!H67)/PCPI!H67</f>
        <v>6.8333433499609075E-2</v>
      </c>
      <c r="I67" s="29">
        <f>(PCPI!J67-PCPI!I67)/PCPI!I67</f>
        <v>6.810793237970815E-2</v>
      </c>
      <c r="J67" s="29">
        <f>(PCPI!K67-PCPI!J67)/PCPI!J67</f>
        <v>6.9091462486688293E-2</v>
      </c>
      <c r="K67" s="29">
        <f>(PCPI!L67-PCPI!K67)/PCPI!K67</f>
        <v>4.1992882562274854E-2</v>
      </c>
      <c r="L67" s="29">
        <f>(PCPI!M67-PCPI!L67)/PCPI!L67</f>
        <v>5.3893442622951378E-2</v>
      </c>
      <c r="M67" s="15" t="s">
        <v>163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3"/>
      <c r="AF67" s="17"/>
      <c r="AG67" s="15"/>
      <c r="AH67" s="15"/>
      <c r="AI67" s="16"/>
      <c r="AJ67" s="16"/>
      <c r="AK67" s="15"/>
      <c r="AL67" s="15"/>
      <c r="AM67" s="16"/>
      <c r="AN67" s="16"/>
      <c r="AO67" s="15"/>
      <c r="AP67" s="15"/>
      <c r="AQ67" s="16"/>
      <c r="AR67" s="16"/>
      <c r="AS67" s="15"/>
      <c r="AT67" s="15"/>
      <c r="AU67" s="16"/>
      <c r="AV67" s="16"/>
      <c r="AW67" s="13"/>
      <c r="AX67" s="13"/>
      <c r="AY67" s="15"/>
      <c r="AZ67" s="15"/>
      <c r="BA67" s="16"/>
      <c r="BB67" s="16"/>
      <c r="BC67" s="15"/>
      <c r="BD67" s="15"/>
      <c r="BE67" s="16"/>
      <c r="BF67" s="16"/>
      <c r="BG67" s="15"/>
      <c r="BH67" s="15"/>
      <c r="BI67" s="16"/>
      <c r="BJ67" s="16"/>
      <c r="BK67" s="15"/>
      <c r="BL67" s="15"/>
      <c r="BM67" s="16"/>
      <c r="BN67" s="16"/>
      <c r="BO67" s="13"/>
      <c r="BP67" s="16">
        <f t="shared" ref="BP67:BP91" si="9">COUNT($G67:$L67)</f>
        <v>6</v>
      </c>
      <c r="BQ67" s="28">
        <f t="shared" ref="BQ67:BQ91" si="10">AVERAGE($G67:$L67)</f>
        <v>6.1154814526298625E-2</v>
      </c>
      <c r="BR67" s="16">
        <f t="shared" ref="BR67:BR91" si="11">STDEV($G67:$L67)</f>
        <v>1.097033525287861E-2</v>
      </c>
      <c r="BS67" s="13"/>
    </row>
    <row r="68" spans="1:71" x14ac:dyDescent="0.4">
      <c r="A68" s="15"/>
      <c r="B68" s="15"/>
      <c r="C68" s="49" t="s">
        <v>72</v>
      </c>
      <c r="D68" s="15"/>
      <c r="E68" s="15"/>
      <c r="F68" s="15" t="s">
        <v>246</v>
      </c>
      <c r="G68" s="29">
        <f>(PCPI!H68-PCPI!G68)/PCPI!G68</f>
        <v>0.34377658188856997</v>
      </c>
      <c r="H68" s="29">
        <f>(PCPI!I68-PCPI!H68)/PCPI!H68</f>
        <v>0.20626484328704728</v>
      </c>
      <c r="I68" s="29">
        <f>(PCPI!J68-PCPI!I68)/PCPI!I68</f>
        <v>0.15927995034140333</v>
      </c>
      <c r="J68" s="29">
        <f>(PCPI!K68-PCPI!J68)/PCPI!J68</f>
        <v>0.16585605094034994</v>
      </c>
      <c r="K68" s="29">
        <f>(PCPI!L68-PCPI!K68)/PCPI!K68</f>
        <v>9.4950191387356248E-2</v>
      </c>
      <c r="L68" s="29">
        <f>(PCPI!M68-PCPI!L68)/PCPI!L68</f>
        <v>6.3625003483596634E-2</v>
      </c>
      <c r="M68" s="15" t="s">
        <v>163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3"/>
      <c r="AF68" s="17"/>
      <c r="AG68" s="15"/>
      <c r="AH68" s="15"/>
      <c r="AI68" s="16"/>
      <c r="AJ68" s="16"/>
      <c r="AK68" s="15"/>
      <c r="AL68" s="15"/>
      <c r="AM68" s="16"/>
      <c r="AN68" s="16"/>
      <c r="AO68" s="15"/>
      <c r="AP68" s="15"/>
      <c r="AQ68" s="16"/>
      <c r="AR68" s="16"/>
      <c r="AS68" s="15"/>
      <c r="AT68" s="15"/>
      <c r="AU68" s="16"/>
      <c r="AV68" s="16"/>
      <c r="AW68" s="13"/>
      <c r="AX68" s="13"/>
      <c r="AY68" s="15"/>
      <c r="AZ68" s="15"/>
      <c r="BA68" s="16"/>
      <c r="BB68" s="16"/>
      <c r="BC68" s="15"/>
      <c r="BD68" s="15"/>
      <c r="BE68" s="16"/>
      <c r="BF68" s="16"/>
      <c r="BG68" s="15"/>
      <c r="BH68" s="15"/>
      <c r="BI68" s="16"/>
      <c r="BJ68" s="16"/>
      <c r="BK68" s="15"/>
      <c r="BL68" s="15"/>
      <c r="BM68" s="16"/>
      <c r="BN68" s="16"/>
      <c r="BO68" s="13"/>
      <c r="BP68" s="16">
        <f t="shared" si="9"/>
        <v>6</v>
      </c>
      <c r="BQ68" s="28">
        <f t="shared" si="10"/>
        <v>0.17229210355472058</v>
      </c>
      <c r="BR68" s="16">
        <f t="shared" si="11"/>
        <v>9.8551633446053624E-2</v>
      </c>
      <c r="BS68" s="13"/>
    </row>
    <row r="69" spans="1:71" x14ac:dyDescent="0.4">
      <c r="A69" s="15"/>
      <c r="B69" s="15"/>
      <c r="C69" s="49" t="s">
        <v>371</v>
      </c>
      <c r="D69" s="15"/>
      <c r="E69" s="15"/>
      <c r="F69" s="15" t="s">
        <v>246</v>
      </c>
      <c r="G69" s="29">
        <f>(PCPI!H69-PCPI!G69)/PCPI!G69</f>
        <v>0.11632194965528</v>
      </c>
      <c r="H69" s="29">
        <f>(PCPI!I69-PCPI!H69)/PCPI!H69</f>
        <v>3.942549371634297E-2</v>
      </c>
      <c r="I69" s="29">
        <f>(PCPI!J69-PCPI!I69)/PCPI!I69</f>
        <v>0.13589885311592798</v>
      </c>
      <c r="J69" s="29">
        <f>(PCPI!K69-PCPI!J69)/PCPI!J69</f>
        <v>0.14932181740770026</v>
      </c>
      <c r="K69" s="29">
        <f>(PCPI!L69-PCPI!K69)/PCPI!K69</f>
        <v>0.1559589331075365</v>
      </c>
      <c r="L69" s="29">
        <f>(PCPI!M69-PCPI!L69)/PCPI!L69</f>
        <v>9.298173327839411E-2</v>
      </c>
      <c r="M69" s="15" t="s">
        <v>163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3"/>
      <c r="AF69" s="17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3"/>
      <c r="AX69" s="13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3"/>
      <c r="BP69" s="16">
        <f t="shared" si="9"/>
        <v>6</v>
      </c>
      <c r="BQ69" s="28">
        <f t="shared" si="10"/>
        <v>0.11498479671353029</v>
      </c>
      <c r="BR69" s="16">
        <f t="shared" si="11"/>
        <v>4.3567050959481282E-2</v>
      </c>
      <c r="BS69" s="13"/>
    </row>
    <row r="70" spans="1:71" x14ac:dyDescent="0.4">
      <c r="A70" s="15"/>
      <c r="B70" s="15"/>
      <c r="C70" s="49" t="s">
        <v>90</v>
      </c>
      <c r="D70" s="15"/>
      <c r="E70" s="15"/>
      <c r="F70" s="15" t="s">
        <v>246</v>
      </c>
      <c r="G70" s="29">
        <f>(PCPI!H70-PCPI!G70)/PCPI!G70</f>
        <v>0.19817221232947005</v>
      </c>
      <c r="H70" s="29">
        <f>(PCPI!I70-PCPI!H70)/PCPI!H70</f>
        <v>0.15081616861344005</v>
      </c>
      <c r="I70" s="29">
        <f>(PCPI!J70-PCPI!I70)/PCPI!I70</f>
        <v>0.11725153688523993</v>
      </c>
      <c r="J70" s="29">
        <f>(PCPI!K70-PCPI!J70)/PCPI!J70</f>
        <v>7.308801895263925E-2</v>
      </c>
      <c r="K70" s="29">
        <f>(PCPI!L70-PCPI!K70)/PCPI!K70</f>
        <v>0.10128813438615758</v>
      </c>
      <c r="L70" s="29">
        <f>(PCPI!M70-PCPI!L70)/PCPI!L70</f>
        <v>5.5063818092163021E-2</v>
      </c>
      <c r="M70" s="15" t="s">
        <v>163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3"/>
      <c r="AF70" s="17"/>
      <c r="AG70" s="15"/>
      <c r="AH70" s="15"/>
      <c r="AI70" s="16"/>
      <c r="AJ70" s="16"/>
      <c r="AK70" s="15"/>
      <c r="AL70" s="15"/>
      <c r="AM70" s="16"/>
      <c r="AN70" s="16"/>
      <c r="AO70" s="15"/>
      <c r="AP70" s="15"/>
      <c r="AQ70" s="16"/>
      <c r="AR70" s="16"/>
      <c r="AS70" s="15"/>
      <c r="AT70" s="15"/>
      <c r="AU70" s="16"/>
      <c r="AV70" s="16"/>
      <c r="AW70" s="13"/>
      <c r="AX70" s="13"/>
      <c r="AY70" s="15"/>
      <c r="AZ70" s="15"/>
      <c r="BA70" s="16"/>
      <c r="BB70" s="16"/>
      <c r="BC70" s="15"/>
      <c r="BD70" s="15"/>
      <c r="BE70" s="16"/>
      <c r="BF70" s="16"/>
      <c r="BG70" s="15"/>
      <c r="BH70" s="15"/>
      <c r="BI70" s="16"/>
      <c r="BJ70" s="16"/>
      <c r="BK70" s="15"/>
      <c r="BL70" s="15"/>
      <c r="BM70" s="16"/>
      <c r="BN70" s="16"/>
      <c r="BO70" s="13"/>
      <c r="BP70" s="16">
        <f t="shared" si="9"/>
        <v>6</v>
      </c>
      <c r="BQ70" s="28">
        <f t="shared" si="10"/>
        <v>0.11594664820985164</v>
      </c>
      <c r="BR70" s="16">
        <f t="shared" si="11"/>
        <v>5.2415804324434163E-2</v>
      </c>
      <c r="BS70" s="13"/>
    </row>
    <row r="71" spans="1:71" x14ac:dyDescent="0.4">
      <c r="A71" s="15"/>
      <c r="B71" s="15"/>
      <c r="C71" s="49" t="s">
        <v>92</v>
      </c>
      <c r="D71" s="15"/>
      <c r="E71" s="15"/>
      <c r="F71" s="15" t="s">
        <v>246</v>
      </c>
      <c r="G71" s="29">
        <f>(PCPI!H71-PCPI!G71)/PCPI!G71</f>
        <v>0.38829301338285005</v>
      </c>
      <c r="H71" s="29">
        <f>(PCPI!I71-PCPI!H71)/PCPI!H71</f>
        <v>1.5476348043630885</v>
      </c>
      <c r="I71" s="29">
        <f>(PCPI!J71-PCPI!I71)/PCPI!I71</f>
        <v>0.59096582754116189</v>
      </c>
      <c r="J71" s="29">
        <f>(PCPI!K71-PCPI!J71)/PCPI!J71</f>
        <v>0.45803781132637028</v>
      </c>
      <c r="K71" s="29">
        <f>(PCPI!L71-PCPI!K71)/PCPI!K71</f>
        <v>0.45666594044023051</v>
      </c>
      <c r="L71" s="29">
        <f>(PCPI!M71-PCPI!L71)/PCPI!L71</f>
        <v>0.34467767317936926</v>
      </c>
      <c r="M71" s="15" t="s">
        <v>163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3"/>
      <c r="AF71" s="17"/>
      <c r="AG71" s="15"/>
      <c r="AH71" s="15"/>
      <c r="AI71" s="16"/>
      <c r="AJ71" s="16"/>
      <c r="AK71" s="15"/>
      <c r="AL71" s="15"/>
      <c r="AM71" s="16"/>
      <c r="AN71" s="16"/>
      <c r="AO71" s="15"/>
      <c r="AP71" s="15"/>
      <c r="AQ71" s="16"/>
      <c r="AR71" s="16"/>
      <c r="AS71" s="15"/>
      <c r="AT71" s="15"/>
      <c r="AU71" s="16"/>
      <c r="AV71" s="16"/>
      <c r="AW71" s="13"/>
      <c r="AX71" s="13"/>
      <c r="AY71" s="15"/>
      <c r="AZ71" s="15"/>
      <c r="BA71" s="16"/>
      <c r="BB71" s="16"/>
      <c r="BC71" s="15"/>
      <c r="BD71" s="15"/>
      <c r="BE71" s="16"/>
      <c r="BF71" s="16"/>
      <c r="BG71" s="15"/>
      <c r="BH71" s="15"/>
      <c r="BI71" s="16"/>
      <c r="BJ71" s="16"/>
      <c r="BK71" s="15"/>
      <c r="BL71" s="15"/>
      <c r="BM71" s="16"/>
      <c r="BN71" s="16"/>
      <c r="BO71" s="13"/>
      <c r="BP71" s="16">
        <f t="shared" si="9"/>
        <v>6</v>
      </c>
      <c r="BQ71" s="28">
        <f t="shared" si="10"/>
        <v>0.63104584503884509</v>
      </c>
      <c r="BR71" s="16">
        <f t="shared" si="11"/>
        <v>0.45673132718168891</v>
      </c>
      <c r="BS71" s="13"/>
    </row>
    <row r="72" spans="1:71" x14ac:dyDescent="0.4">
      <c r="A72" s="15"/>
      <c r="B72" s="15"/>
      <c r="C72" s="49" t="s">
        <v>95</v>
      </c>
      <c r="D72" s="15"/>
      <c r="E72" s="15"/>
      <c r="F72" s="15" t="s">
        <v>246</v>
      </c>
      <c r="G72" s="29">
        <f>(PCPI!H72-PCPI!G72)/PCPI!G72</f>
        <v>1.2220695639600052E-2</v>
      </c>
      <c r="H72" s="29">
        <f>(PCPI!I72-PCPI!H72)/PCPI!H72</f>
        <v>5.7151021573843244E-4</v>
      </c>
      <c r="I72" s="29">
        <f>(PCPI!J72-PCPI!I72)/PCPI!I72</f>
        <v>-3.5698986148728564E-3</v>
      </c>
      <c r="J72" s="29">
        <f>(PCPI!K72-PCPI!J72)/PCPI!J72</f>
        <v>-1.5692175408427933E-2</v>
      </c>
      <c r="K72" s="29">
        <f>(PCPI!L72-PCPI!K72)/PCPI!K72</f>
        <v>-8.0803668923348036E-3</v>
      </c>
      <c r="L72" s="29">
        <f>(PCPI!M72-PCPI!L72)/PCPI!L72</f>
        <v>-4.6235138705417308E-3</v>
      </c>
      <c r="M72" s="15" t="s">
        <v>163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3"/>
      <c r="AF72" s="17"/>
      <c r="AG72" s="15"/>
      <c r="AH72" s="15"/>
      <c r="AI72" s="16"/>
      <c r="AJ72" s="16"/>
      <c r="AK72" s="15"/>
      <c r="AL72" s="15"/>
      <c r="AM72" s="16"/>
      <c r="AN72" s="16"/>
      <c r="AO72" s="15"/>
      <c r="AP72" s="15"/>
      <c r="AQ72" s="16"/>
      <c r="AR72" s="16"/>
      <c r="AS72" s="15"/>
      <c r="AT72" s="15"/>
      <c r="AU72" s="16"/>
      <c r="AV72" s="16"/>
      <c r="AW72" s="13"/>
      <c r="AX72" s="13"/>
      <c r="AY72" s="15"/>
      <c r="AZ72" s="15"/>
      <c r="BA72" s="16"/>
      <c r="BB72" s="16"/>
      <c r="BC72" s="15"/>
      <c r="BD72" s="15"/>
      <c r="BE72" s="16"/>
      <c r="BF72" s="16"/>
      <c r="BG72" s="15"/>
      <c r="BH72" s="15"/>
      <c r="BI72" s="16"/>
      <c r="BJ72" s="16"/>
      <c r="BK72" s="15"/>
      <c r="BL72" s="15"/>
      <c r="BM72" s="16"/>
      <c r="BN72" s="16"/>
      <c r="BO72" s="13"/>
      <c r="BP72" s="16">
        <f t="shared" si="9"/>
        <v>6</v>
      </c>
      <c r="BQ72" s="28">
        <f t="shared" si="10"/>
        <v>-3.1956248218064729E-3</v>
      </c>
      <c r="BR72" s="16">
        <f t="shared" si="11"/>
        <v>9.3172707659178056E-3</v>
      </c>
      <c r="BS72" s="13"/>
    </row>
    <row r="73" spans="1:71" x14ac:dyDescent="0.4">
      <c r="A73" s="15"/>
      <c r="B73" s="15"/>
      <c r="C73" s="49" t="s">
        <v>372</v>
      </c>
      <c r="D73" s="15"/>
      <c r="E73" s="15"/>
      <c r="F73" s="15" t="s">
        <v>246</v>
      </c>
      <c r="G73" s="29">
        <f>(PCPI!H73-PCPI!G73)/PCPI!G73</f>
        <v>5.8092549540569964E-2</v>
      </c>
      <c r="H73" s="29">
        <f>(PCPI!I73-PCPI!H73)/PCPI!H73</f>
        <v>6.1095334685599099E-2</v>
      </c>
      <c r="I73" s="29">
        <f>(PCPI!J73-PCPI!I73)/PCPI!I73</f>
        <v>6.6982719070198871E-2</v>
      </c>
      <c r="J73" s="29">
        <f>(PCPI!K73-PCPI!J73)/PCPI!J73</f>
        <v>0.10570445750322698</v>
      </c>
      <c r="K73" s="29">
        <f>(PCPI!L73-PCPI!K73)/PCPI!K73</f>
        <v>0.12035776783977477</v>
      </c>
      <c r="L73" s="29">
        <f>(PCPI!M73-PCPI!L73)/PCPI!L73</f>
        <v>7.3296309151915109E-2</v>
      </c>
      <c r="M73" s="15" t="s">
        <v>163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3"/>
      <c r="AF73" s="17"/>
      <c r="AG73" s="15"/>
      <c r="AH73" s="15"/>
      <c r="AI73" s="16"/>
      <c r="AJ73" s="16"/>
      <c r="AK73" s="15"/>
      <c r="AL73" s="15"/>
      <c r="AM73" s="16"/>
      <c r="AN73" s="16"/>
      <c r="AO73" s="15"/>
      <c r="AP73" s="15"/>
      <c r="AQ73" s="15"/>
      <c r="AR73" s="15"/>
      <c r="AS73" s="15"/>
      <c r="AT73" s="15"/>
      <c r="AU73" s="15"/>
      <c r="AV73" s="15"/>
      <c r="AW73" s="13"/>
      <c r="AX73" s="13"/>
      <c r="AY73" s="15"/>
      <c r="AZ73" s="15"/>
      <c r="BA73" s="16"/>
      <c r="BB73" s="16"/>
      <c r="BC73" s="15"/>
      <c r="BD73" s="15"/>
      <c r="BE73" s="16"/>
      <c r="BF73" s="16"/>
      <c r="BG73" s="15"/>
      <c r="BH73" s="15"/>
      <c r="BI73" s="15"/>
      <c r="BJ73" s="15"/>
      <c r="BK73" s="15"/>
      <c r="BL73" s="15"/>
      <c r="BM73" s="15"/>
      <c r="BN73" s="15"/>
      <c r="BO73" s="13"/>
      <c r="BP73" s="16">
        <f t="shared" si="9"/>
        <v>6</v>
      </c>
      <c r="BQ73" s="28">
        <f t="shared" si="10"/>
        <v>8.0921522965214127E-2</v>
      </c>
      <c r="BR73" s="16">
        <f t="shared" si="11"/>
        <v>2.5830544567104336E-2</v>
      </c>
      <c r="BS73" s="13"/>
    </row>
    <row r="74" spans="1:71" x14ac:dyDescent="0.4">
      <c r="A74" s="15"/>
      <c r="B74" s="15"/>
      <c r="C74" s="49" t="s">
        <v>374</v>
      </c>
      <c r="D74" s="15"/>
      <c r="E74" s="15"/>
      <c r="F74" s="15" t="s">
        <v>246</v>
      </c>
      <c r="G74" s="29">
        <f>(PCPI!H74-PCPI!G74)/PCPI!G74</f>
        <v>0.11774356385664006</v>
      </c>
      <c r="H74" s="29">
        <f>(PCPI!I74-PCPI!H74)/PCPI!H74</f>
        <v>8.08400135486078E-2</v>
      </c>
      <c r="I74" s="29">
        <f>(PCPI!J74-PCPI!I74)/PCPI!I74</f>
        <v>0.12352449597826644</v>
      </c>
      <c r="J74" s="29">
        <f>(PCPI!K74-PCPI!J74)/PCPI!J74</f>
        <v>8.260889777323753E-2</v>
      </c>
      <c r="K74" s="15" t="s">
        <v>163</v>
      </c>
      <c r="L74" s="15" t="s">
        <v>163</v>
      </c>
      <c r="M74" s="15" t="s">
        <v>163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3"/>
      <c r="AF74" s="17"/>
      <c r="AG74" s="15"/>
      <c r="AH74" s="15"/>
      <c r="AI74" s="16"/>
      <c r="AJ74" s="16"/>
      <c r="AK74" s="15"/>
      <c r="AL74" s="15"/>
      <c r="AM74" s="16"/>
      <c r="AN74" s="16"/>
      <c r="AO74" s="15"/>
      <c r="AP74" s="15"/>
      <c r="AQ74" s="16"/>
      <c r="AR74" s="16"/>
      <c r="AS74" s="15"/>
      <c r="AT74" s="15"/>
      <c r="AU74" s="16"/>
      <c r="AV74" s="16"/>
      <c r="AW74" s="13"/>
      <c r="AX74" s="13"/>
      <c r="AY74" s="15"/>
      <c r="AZ74" s="15"/>
      <c r="BA74" s="16"/>
      <c r="BB74" s="16"/>
      <c r="BC74" s="15"/>
      <c r="BD74" s="15"/>
      <c r="BE74" s="16"/>
      <c r="BF74" s="16"/>
      <c r="BG74" s="15"/>
      <c r="BH74" s="15"/>
      <c r="BI74" s="16"/>
      <c r="BJ74" s="16"/>
      <c r="BK74" s="15"/>
      <c r="BL74" s="15"/>
      <c r="BM74" s="16"/>
      <c r="BN74" s="16"/>
      <c r="BO74" s="13"/>
      <c r="BP74" s="16">
        <f t="shared" si="9"/>
        <v>4</v>
      </c>
      <c r="BQ74" s="28">
        <f t="shared" si="10"/>
        <v>0.10117924278918795</v>
      </c>
      <c r="BR74" s="16">
        <f t="shared" si="11"/>
        <v>2.2599624131254659E-2</v>
      </c>
      <c r="BS74" s="13"/>
    </row>
    <row r="75" spans="1:71" x14ac:dyDescent="0.4">
      <c r="A75" s="15"/>
      <c r="B75" s="15"/>
      <c r="C75" s="49" t="s">
        <v>105</v>
      </c>
      <c r="D75" s="15"/>
      <c r="E75" s="15"/>
      <c r="F75" s="15" t="s">
        <v>246</v>
      </c>
      <c r="G75" s="29">
        <f>(PCPI!H75-PCPI!G75)/PCPI!G75</f>
        <v>2.0865738516909999E-2</v>
      </c>
      <c r="H75" s="29">
        <f>(PCPI!I75-PCPI!H75)/PCPI!H75</f>
        <v>8.9051833911599307E-2</v>
      </c>
      <c r="I75" s="29">
        <f>(PCPI!J75-PCPI!I75)/PCPI!I75</f>
        <v>3.4463586595532267E-2</v>
      </c>
      <c r="J75" s="29">
        <f>(PCPI!K75-PCPI!J75)/PCPI!J75</f>
        <v>3.9118333281117447E-2</v>
      </c>
      <c r="K75" s="15" t="s">
        <v>163</v>
      </c>
      <c r="L75" s="15" t="s">
        <v>163</v>
      </c>
      <c r="M75" s="15" t="s">
        <v>163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3"/>
      <c r="AF75" s="17"/>
      <c r="AG75" s="15"/>
      <c r="AH75" s="15"/>
      <c r="AI75" s="16"/>
      <c r="AJ75" s="16"/>
      <c r="AK75" s="15"/>
      <c r="AL75" s="15"/>
      <c r="AM75" s="16"/>
      <c r="AN75" s="16"/>
      <c r="AO75" s="15"/>
      <c r="AP75" s="15"/>
      <c r="AQ75" s="16"/>
      <c r="AR75" s="16"/>
      <c r="AS75" s="15"/>
      <c r="AT75" s="15"/>
      <c r="AU75" s="16"/>
      <c r="AV75" s="16"/>
      <c r="AW75" s="13"/>
      <c r="AX75" s="13"/>
      <c r="AY75" s="15"/>
      <c r="AZ75" s="15"/>
      <c r="BA75" s="16"/>
      <c r="BB75" s="16"/>
      <c r="BC75" s="15"/>
      <c r="BD75" s="15"/>
      <c r="BE75" s="16"/>
      <c r="BF75" s="16"/>
      <c r="BG75" s="15"/>
      <c r="BH75" s="15"/>
      <c r="BI75" s="16"/>
      <c r="BJ75" s="16"/>
      <c r="BK75" s="15"/>
      <c r="BL75" s="15"/>
      <c r="BM75" s="16"/>
      <c r="BN75" s="16"/>
      <c r="BO75" s="13"/>
      <c r="BP75" s="16">
        <f t="shared" si="9"/>
        <v>4</v>
      </c>
      <c r="BQ75" s="28">
        <f t="shared" si="10"/>
        <v>4.5874873076289756E-2</v>
      </c>
      <c r="BR75" s="16">
        <f t="shared" si="11"/>
        <v>2.9808136738887714E-2</v>
      </c>
      <c r="BS75" s="13"/>
    </row>
    <row r="76" spans="1:71" x14ac:dyDescent="0.4">
      <c r="A76" s="15"/>
      <c r="B76" s="15"/>
      <c r="C76" s="49" t="s">
        <v>113</v>
      </c>
      <c r="D76" s="15"/>
      <c r="E76" s="15"/>
      <c r="F76" s="15" t="s">
        <v>246</v>
      </c>
      <c r="G76" s="29">
        <f>(PCPI!H76-PCPI!G76)/PCPI!G76</f>
        <v>3.404574428196E-2</v>
      </c>
      <c r="H76" s="29">
        <f>(PCPI!I76-PCPI!H76)/PCPI!H76</f>
        <v>3.6260787584311997E-2</v>
      </c>
      <c r="I76" s="29">
        <f>(PCPI!J76-PCPI!I76)/PCPI!I76</f>
        <v>5.61270907691266E-2</v>
      </c>
      <c r="J76" s="29">
        <f>(PCPI!K76-PCPI!J76)/PCPI!J76</f>
        <v>3.4391359088191804E-2</v>
      </c>
      <c r="K76" s="29">
        <f>(PCPI!L76-PCPI!K76)/PCPI!K76</f>
        <v>3.5554131966688628E-2</v>
      </c>
      <c r="L76" s="15" t="s">
        <v>163</v>
      </c>
      <c r="M76" s="15" t="s">
        <v>163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3"/>
      <c r="AF76" s="17"/>
      <c r="AG76" s="15"/>
      <c r="AH76" s="15"/>
      <c r="AI76" s="16"/>
      <c r="AJ76" s="16"/>
      <c r="AK76" s="15"/>
      <c r="AL76" s="15"/>
      <c r="AM76" s="16"/>
      <c r="AN76" s="16"/>
      <c r="AO76" s="15"/>
      <c r="AP76" s="15"/>
      <c r="AQ76" s="16"/>
      <c r="AR76" s="16"/>
      <c r="AS76" s="15"/>
      <c r="AT76" s="15"/>
      <c r="AU76" s="16"/>
      <c r="AV76" s="16"/>
      <c r="AW76" s="13"/>
      <c r="AX76" s="13"/>
      <c r="AY76" s="15"/>
      <c r="AZ76" s="15"/>
      <c r="BA76" s="16"/>
      <c r="BB76" s="16"/>
      <c r="BC76" s="15"/>
      <c r="BD76" s="15"/>
      <c r="BE76" s="16"/>
      <c r="BF76" s="16"/>
      <c r="BG76" s="15"/>
      <c r="BH76" s="15"/>
      <c r="BI76" s="16"/>
      <c r="BJ76" s="16"/>
      <c r="BK76" s="15"/>
      <c r="BL76" s="15"/>
      <c r="BM76" s="16"/>
      <c r="BN76" s="16"/>
      <c r="BO76" s="13"/>
      <c r="BP76" s="16">
        <f t="shared" si="9"/>
        <v>5</v>
      </c>
      <c r="BQ76" s="28">
        <f t="shared" si="10"/>
        <v>3.9275822738055806E-2</v>
      </c>
      <c r="BR76" s="16">
        <f t="shared" si="11"/>
        <v>9.4620077049580257E-3</v>
      </c>
      <c r="BS76" s="13"/>
    </row>
    <row r="77" spans="1:71" x14ac:dyDescent="0.4">
      <c r="A77" s="15"/>
      <c r="B77" s="15"/>
      <c r="C77" s="49" t="s">
        <v>117</v>
      </c>
      <c r="D77" s="15"/>
      <c r="E77" s="15"/>
      <c r="F77" s="15" t="s">
        <v>246</v>
      </c>
      <c r="G77" s="29">
        <f>(PCPI!H77-PCPI!G77)/PCPI!G77</f>
        <v>2.9776054820856927E-2</v>
      </c>
      <c r="H77" s="29">
        <f>(PCPI!I77-PCPI!H77)/PCPI!H77</f>
        <v>2.9477888277613249E-2</v>
      </c>
      <c r="I77" s="29">
        <f>(PCPI!J77-PCPI!I77)/PCPI!I77</f>
        <v>1.9573969197557883E-2</v>
      </c>
      <c r="J77" s="29">
        <f>(PCPI!K77-PCPI!J77)/PCPI!J77</f>
        <v>2.0951024463148778E-2</v>
      </c>
      <c r="K77" s="29">
        <f>(PCPI!L77-PCPI!K77)/PCPI!K77</f>
        <v>1.3568498223731256E-2</v>
      </c>
      <c r="L77" s="29">
        <f>(PCPI!M77-PCPI!L77)/PCPI!L77</f>
        <v>8.6571004089061755E-3</v>
      </c>
      <c r="M77" s="29">
        <f>(PCPI!N77-PCPI!M77)/PCPI!M77</f>
        <v>1.9082386997445699E-2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3"/>
      <c r="AF77" s="17"/>
      <c r="AG77" s="15"/>
      <c r="AH77" s="15"/>
      <c r="AI77" s="16"/>
      <c r="AJ77" s="16"/>
      <c r="AK77" s="15"/>
      <c r="AL77" s="15"/>
      <c r="AM77" s="16"/>
      <c r="AN77" s="16"/>
      <c r="AO77" s="15"/>
      <c r="AP77" s="15"/>
      <c r="AQ77" s="15"/>
      <c r="AR77" s="15"/>
      <c r="AS77" s="15"/>
      <c r="AT77" s="15"/>
      <c r="AU77" s="15"/>
      <c r="AV77" s="15"/>
      <c r="AW77" s="13"/>
      <c r="AX77" s="13"/>
      <c r="AY77" s="15"/>
      <c r="AZ77" s="15"/>
      <c r="BA77" s="16"/>
      <c r="BB77" s="16"/>
      <c r="BC77" s="15"/>
      <c r="BD77" s="15"/>
      <c r="BE77" s="16"/>
      <c r="BF77" s="16"/>
      <c r="BG77" s="15"/>
      <c r="BH77" s="15"/>
      <c r="BI77" s="15"/>
      <c r="BJ77" s="15"/>
      <c r="BK77" s="15"/>
      <c r="BL77" s="15"/>
      <c r="BM77" s="15"/>
      <c r="BN77" s="15"/>
      <c r="BO77" s="13"/>
      <c r="BP77" s="16">
        <f t="shared" si="9"/>
        <v>6</v>
      </c>
      <c r="BQ77" s="28">
        <f t="shared" si="10"/>
        <v>2.0334089231969044E-2</v>
      </c>
      <c r="BR77" s="16">
        <f t="shared" si="11"/>
        <v>8.4361538200738526E-3</v>
      </c>
      <c r="BS77" s="13"/>
    </row>
    <row r="78" spans="1:71" x14ac:dyDescent="0.4">
      <c r="A78" s="15"/>
      <c r="B78" s="15"/>
      <c r="C78" s="49" t="s">
        <v>118</v>
      </c>
      <c r="D78" s="15"/>
      <c r="E78" s="15"/>
      <c r="F78" s="15" t="s">
        <v>246</v>
      </c>
      <c r="G78" s="29">
        <f>(PCPI!H78-PCPI!G78)/PCPI!G78</f>
        <v>7.2209642679629982E-2</v>
      </c>
      <c r="H78" s="29">
        <f>(PCPI!I78-PCPI!H78)/PCPI!H78</f>
        <v>6.9278116871408016E-2</v>
      </c>
      <c r="I78" s="29">
        <f>(PCPI!J78-PCPI!I78)/PCPI!I78</f>
        <v>-1.9268286808230063E-4</v>
      </c>
      <c r="J78" s="29">
        <f>(PCPI!K78-PCPI!J78)/PCPI!J78</f>
        <v>6.3549420635488435E-2</v>
      </c>
      <c r="K78" s="29">
        <f>(PCPI!L78-PCPI!K78)/PCPI!K78</f>
        <v>2.8262414146997251E-2</v>
      </c>
      <c r="L78" s="29">
        <f>(PCPI!M78-PCPI!L78)/PCPI!L78</f>
        <v>2.0039923224570128E-2</v>
      </c>
      <c r="M78" s="15" t="s">
        <v>163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3"/>
      <c r="AF78" s="17"/>
      <c r="AG78" s="15"/>
      <c r="AH78" s="15"/>
      <c r="AI78" s="16"/>
      <c r="AJ78" s="16"/>
      <c r="AK78" s="15"/>
      <c r="AL78" s="15"/>
      <c r="AM78" s="16"/>
      <c r="AN78" s="16"/>
      <c r="AO78" s="15"/>
      <c r="AP78" s="15"/>
      <c r="AQ78" s="16"/>
      <c r="AR78" s="16"/>
      <c r="AS78" s="15"/>
      <c r="AT78" s="15"/>
      <c r="AU78" s="16"/>
      <c r="AV78" s="16"/>
      <c r="AW78" s="13"/>
      <c r="AX78" s="13"/>
      <c r="AY78" s="15"/>
      <c r="AZ78" s="15"/>
      <c r="BA78" s="16"/>
      <c r="BB78" s="16"/>
      <c r="BC78" s="15"/>
      <c r="BD78" s="15"/>
      <c r="BE78" s="16"/>
      <c r="BF78" s="16"/>
      <c r="BG78" s="15"/>
      <c r="BH78" s="15"/>
      <c r="BI78" s="16"/>
      <c r="BJ78" s="16"/>
      <c r="BK78" s="15"/>
      <c r="BL78" s="15"/>
      <c r="BM78" s="16"/>
      <c r="BN78" s="16"/>
      <c r="BO78" s="13"/>
      <c r="BP78" s="16">
        <f t="shared" si="9"/>
        <v>6</v>
      </c>
      <c r="BQ78" s="28">
        <f t="shared" si="10"/>
        <v>4.219113911500192E-2</v>
      </c>
      <c r="BR78" s="16">
        <f t="shared" si="11"/>
        <v>3.0239263285657573E-2</v>
      </c>
      <c r="BS78" s="13"/>
    </row>
    <row r="79" spans="1:71" x14ac:dyDescent="0.4">
      <c r="A79" s="15"/>
      <c r="B79" s="15"/>
      <c r="C79" s="49" t="s">
        <v>120</v>
      </c>
      <c r="D79" s="15"/>
      <c r="E79" s="15"/>
      <c r="F79" s="15" t="s">
        <v>246</v>
      </c>
      <c r="G79" s="29">
        <f>(PCPI!H79-PCPI!G79)/PCPI!G79</f>
        <v>0.80325501455173987</v>
      </c>
      <c r="H79" s="29">
        <f>(PCPI!I79-PCPI!H79)/PCPI!H79</f>
        <v>0.15940599414943285</v>
      </c>
      <c r="I79" s="29">
        <f>(PCPI!J79-PCPI!I79)/PCPI!I79</f>
        <v>0.1057716114825162</v>
      </c>
      <c r="J79" s="29">
        <f>(PCPI!K79-PCPI!J79)/PCPI!J79</f>
        <v>0.22683671806134587</v>
      </c>
      <c r="K79" s="15" t="s">
        <v>163</v>
      </c>
      <c r="L79" s="15" t="s">
        <v>163</v>
      </c>
      <c r="M79" s="15" t="s">
        <v>163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3"/>
      <c r="AF79" s="17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6"/>
      <c r="AR79" s="16"/>
      <c r="AS79" s="15"/>
      <c r="AT79" s="15"/>
      <c r="AU79" s="16"/>
      <c r="AV79" s="16"/>
      <c r="AW79" s="13"/>
      <c r="AX79" s="13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6"/>
      <c r="BJ79" s="15"/>
      <c r="BK79" s="15"/>
      <c r="BL79" s="15"/>
      <c r="BM79" s="16"/>
      <c r="BN79" s="15"/>
      <c r="BO79" s="13"/>
      <c r="BP79" s="16">
        <f t="shared" si="9"/>
        <v>4</v>
      </c>
      <c r="BQ79" s="28">
        <f t="shared" si="10"/>
        <v>0.32381733456125872</v>
      </c>
      <c r="BR79" s="16">
        <f t="shared" si="11"/>
        <v>0.32344023413932443</v>
      </c>
      <c r="BS79" s="13"/>
    </row>
    <row r="80" spans="1:71" x14ac:dyDescent="0.4">
      <c r="A80" s="15"/>
      <c r="B80" s="15"/>
      <c r="C80" s="49" t="s">
        <v>123</v>
      </c>
      <c r="D80" s="15"/>
      <c r="E80" s="15"/>
      <c r="F80" s="15" t="s">
        <v>246</v>
      </c>
      <c r="G80" s="29">
        <f>(PCPI!H80-PCPI!G80)/PCPI!G80</f>
        <v>0.53960735931253678</v>
      </c>
      <c r="H80" s="29">
        <f>(PCPI!I80-PCPI!H80)/PCPI!H80</f>
        <v>0.70856532356606428</v>
      </c>
      <c r="I80" s="29">
        <f>(PCPI!J80-PCPI!I80)/PCPI!I80</f>
        <v>0.28981350298384312</v>
      </c>
      <c r="J80" s="29">
        <f>(PCPI!K80-PCPI!J80)/PCPI!J80</f>
        <v>0.29102498064532056</v>
      </c>
      <c r="K80" s="29">
        <f>(PCPI!L80-PCPI!K80)/PCPI!K80</f>
        <v>0.25009995899249504</v>
      </c>
      <c r="L80" s="29">
        <f>(PCPI!M80-PCPI!L80)/PCPI!L80</f>
        <v>0.27247439394457518</v>
      </c>
      <c r="M80" s="29">
        <f>(PCPI!N80-PCPI!M80)/PCPI!M80</f>
        <v>0.23200000000000015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3"/>
      <c r="AF80" s="17"/>
      <c r="AG80" s="15"/>
      <c r="AH80" s="15"/>
      <c r="AI80" s="16"/>
      <c r="AJ80" s="16"/>
      <c r="AK80" s="15"/>
      <c r="AL80" s="15"/>
      <c r="AM80" s="16"/>
      <c r="AN80" s="16"/>
      <c r="AO80" s="15"/>
      <c r="AP80" s="15"/>
      <c r="AQ80" s="16"/>
      <c r="AR80" s="16"/>
      <c r="AS80" s="15"/>
      <c r="AT80" s="15"/>
      <c r="AU80" s="16"/>
      <c r="AV80" s="16"/>
      <c r="AW80" s="13"/>
      <c r="AX80" s="13"/>
      <c r="AY80" s="15"/>
      <c r="AZ80" s="15"/>
      <c r="BA80" s="16"/>
      <c r="BB80" s="16"/>
      <c r="BC80" s="15"/>
      <c r="BD80" s="15"/>
      <c r="BE80" s="16"/>
      <c r="BF80" s="16"/>
      <c r="BG80" s="15"/>
      <c r="BH80" s="15"/>
      <c r="BI80" s="16"/>
      <c r="BJ80" s="16"/>
      <c r="BK80" s="15"/>
      <c r="BL80" s="15"/>
      <c r="BM80" s="16"/>
      <c r="BN80" s="16"/>
      <c r="BO80" s="13"/>
      <c r="BP80" s="16">
        <f t="shared" si="9"/>
        <v>6</v>
      </c>
      <c r="BQ80" s="28">
        <f t="shared" si="10"/>
        <v>0.39193091990747253</v>
      </c>
      <c r="BR80" s="16">
        <f t="shared" si="11"/>
        <v>0.18818157976928082</v>
      </c>
      <c r="BS80" s="13"/>
    </row>
    <row r="81" spans="1:71" x14ac:dyDescent="0.4">
      <c r="A81" s="15"/>
      <c r="B81" s="15"/>
      <c r="C81" s="49" t="s">
        <v>290</v>
      </c>
      <c r="D81" s="15"/>
      <c r="E81" s="15"/>
      <c r="F81" s="15" t="s">
        <v>246</v>
      </c>
      <c r="G81" s="29">
        <f>(PCPI!H81-PCPI!G81)/PCPI!G81</f>
        <v>0.99877142238945993</v>
      </c>
      <c r="H81" s="29">
        <f>(PCPI!I81-PCPI!H81)/PCPI!H81</f>
        <v>0.50038821035028236</v>
      </c>
      <c r="I81" s="29">
        <f>(PCPI!J81-PCPI!I81)/PCPI!I81</f>
        <v>0.35782738065620701</v>
      </c>
      <c r="J81" s="29">
        <f>(PCPI!K81-PCPI!J81)/PCPI!J81</f>
        <v>0.23569376447480186</v>
      </c>
      <c r="K81" s="29">
        <f>(PCPI!L81-PCPI!K81)/PCPI!K81</f>
        <v>0.16204807310289987</v>
      </c>
      <c r="L81" s="29">
        <f>(PCPI!M81-PCPI!L81)/PCPI!L81</f>
        <v>0.12534723706141435</v>
      </c>
      <c r="M81" s="15" t="s">
        <v>163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3"/>
      <c r="AF81" s="17"/>
      <c r="AG81" s="15"/>
      <c r="AH81" s="15"/>
      <c r="AI81" s="16"/>
      <c r="AJ81" s="16"/>
      <c r="AK81" s="15"/>
      <c r="AL81" s="15"/>
      <c r="AM81" s="16"/>
      <c r="AN81" s="16"/>
      <c r="AO81" s="15"/>
      <c r="AP81" s="15"/>
      <c r="AQ81" s="16"/>
      <c r="AR81" s="16"/>
      <c r="AS81" s="15"/>
      <c r="AT81" s="15"/>
      <c r="AU81" s="16"/>
      <c r="AV81" s="16"/>
      <c r="AW81" s="13"/>
      <c r="AX81" s="13"/>
      <c r="AY81" s="15"/>
      <c r="AZ81" s="15"/>
      <c r="BA81" s="16"/>
      <c r="BB81" s="16"/>
      <c r="BC81" s="15"/>
      <c r="BD81" s="15"/>
      <c r="BE81" s="16"/>
      <c r="BF81" s="16"/>
      <c r="BG81" s="15"/>
      <c r="BH81" s="15"/>
      <c r="BI81" s="16"/>
      <c r="BJ81" s="16"/>
      <c r="BK81" s="15"/>
      <c r="BL81" s="15"/>
      <c r="BM81" s="16"/>
      <c r="BN81" s="16"/>
      <c r="BO81" s="13"/>
      <c r="BP81" s="16">
        <f t="shared" si="9"/>
        <v>6</v>
      </c>
      <c r="BQ81" s="28">
        <f t="shared" si="10"/>
        <v>0.3966793480058442</v>
      </c>
      <c r="BR81" s="16">
        <f t="shared" si="11"/>
        <v>0.32538259855998813</v>
      </c>
      <c r="BS81" s="13"/>
    </row>
    <row r="82" spans="1:71" x14ac:dyDescent="0.4">
      <c r="A82" s="15"/>
      <c r="B82" s="15"/>
      <c r="C82" s="49" t="s">
        <v>20</v>
      </c>
      <c r="D82" s="15"/>
      <c r="E82" s="15"/>
      <c r="F82" s="15" t="s">
        <v>246</v>
      </c>
      <c r="G82" s="29">
        <f>(PCPI!H82-PCPI!G82)/PCPI!G82</f>
        <v>8.3240150609180011E-2</v>
      </c>
      <c r="H82" s="29">
        <f>(PCPI!I82-PCPI!H82)/PCPI!H82</f>
        <v>2.8068431851193228E-2</v>
      </c>
      <c r="I82" s="29">
        <f>(PCPI!J82-PCPI!I82)/PCPI!I82</f>
        <v>-8.4462615949257476E-3</v>
      </c>
      <c r="J82" s="29">
        <f>(PCPI!K82-PCPI!J82)/PCPI!J82</f>
        <v>-1.4078915297850384E-2</v>
      </c>
      <c r="K82" s="29">
        <f>(PCPI!L82-PCPI!K82)/PCPI!K82</f>
        <v>2.5530477765809104E-3</v>
      </c>
      <c r="L82" s="29">
        <f>(PCPI!M82-PCPI!L82)/PCPI!L82</f>
        <v>3.4160642088044355E-3</v>
      </c>
      <c r="M82" s="15" t="s">
        <v>163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3"/>
      <c r="AF82" s="17"/>
      <c r="AG82" s="15"/>
      <c r="AH82" s="15"/>
      <c r="AI82" s="16"/>
      <c r="AJ82" s="16"/>
      <c r="AK82" s="15"/>
      <c r="AL82" s="15"/>
      <c r="AM82" s="16"/>
      <c r="AN82" s="16"/>
      <c r="AO82" s="15"/>
      <c r="AP82" s="15"/>
      <c r="AQ82" s="16"/>
      <c r="AR82" s="15"/>
      <c r="AS82" s="15"/>
      <c r="AT82" s="15"/>
      <c r="AU82" s="16"/>
      <c r="AV82" s="15"/>
      <c r="AW82" s="13"/>
      <c r="AX82" s="13"/>
      <c r="AY82" s="15"/>
      <c r="AZ82" s="15"/>
      <c r="BA82" s="16"/>
      <c r="BB82" s="16"/>
      <c r="BC82" s="15"/>
      <c r="BD82" s="15"/>
      <c r="BE82" s="16"/>
      <c r="BF82" s="16"/>
      <c r="BG82" s="15"/>
      <c r="BH82" s="15"/>
      <c r="BI82" s="16"/>
      <c r="BJ82" s="15"/>
      <c r="BK82" s="15"/>
      <c r="BL82" s="15"/>
      <c r="BM82" s="16"/>
      <c r="BN82" s="15"/>
      <c r="BO82" s="13"/>
      <c r="BP82" s="16">
        <f t="shared" si="9"/>
        <v>6</v>
      </c>
      <c r="BQ82" s="28">
        <f t="shared" si="10"/>
        <v>1.5792086258830412E-2</v>
      </c>
      <c r="BR82" s="16">
        <f t="shared" si="11"/>
        <v>3.6078143932603161E-2</v>
      </c>
      <c r="BS82" s="13"/>
    </row>
    <row r="83" spans="1:71" x14ac:dyDescent="0.4">
      <c r="A83" s="15"/>
      <c r="B83" s="15"/>
      <c r="C83" s="49" t="s">
        <v>35</v>
      </c>
      <c r="D83" s="15"/>
      <c r="E83" s="15"/>
      <c r="F83" s="15" t="s">
        <v>246</v>
      </c>
      <c r="G83" s="29">
        <f>(PCPI!H83-PCPI!G83)/PCPI!G83</f>
        <v>3.0501618122980006E-2</v>
      </c>
      <c r="H83" s="29">
        <f>(PCPI!I83-PCPI!H83)/PCPI!H83</f>
        <v>3.3681400643786115E-2</v>
      </c>
      <c r="I83" s="29">
        <f>(PCPI!J83-PCPI!I83)/PCPI!I83</f>
        <v>5.7116816041328185E-2</v>
      </c>
      <c r="J83" s="29">
        <f>(PCPI!K83-PCPI!J83)/PCPI!J83</f>
        <v>1.9686736600082605E-2</v>
      </c>
      <c r="K83" s="29">
        <f>(PCPI!L83-PCPI!K83)/PCPI!K83</f>
        <v>1.0921645997741957E-2</v>
      </c>
      <c r="L83" s="29">
        <f>(PCPI!M83-PCPI!L83)/PCPI!L83</f>
        <v>4.272670244651023E-2</v>
      </c>
      <c r="M83" s="15" t="s">
        <v>163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3"/>
      <c r="AF83" s="17"/>
      <c r="AG83" s="15"/>
      <c r="AH83" s="15"/>
      <c r="AI83" s="16"/>
      <c r="AJ83" s="16"/>
      <c r="AK83" s="15"/>
      <c r="AL83" s="15"/>
      <c r="AM83" s="16"/>
      <c r="AN83" s="16"/>
      <c r="AO83" s="15"/>
      <c r="AP83" s="15"/>
      <c r="AQ83" s="15"/>
      <c r="AR83" s="15"/>
      <c r="AS83" s="15"/>
      <c r="AT83" s="15"/>
      <c r="AU83" s="15"/>
      <c r="AV83" s="15"/>
      <c r="AW83" s="13"/>
      <c r="AX83" s="13"/>
      <c r="AY83" s="15"/>
      <c r="AZ83" s="15"/>
      <c r="BA83" s="16"/>
      <c r="BB83" s="16"/>
      <c r="BC83" s="15"/>
      <c r="BD83" s="15"/>
      <c r="BE83" s="16"/>
      <c r="BF83" s="16"/>
      <c r="BG83" s="15"/>
      <c r="BH83" s="15"/>
      <c r="BI83" s="15"/>
      <c r="BJ83" s="15"/>
      <c r="BK83" s="15"/>
      <c r="BL83" s="15"/>
      <c r="BM83" s="15"/>
      <c r="BN83" s="15"/>
      <c r="BO83" s="13"/>
      <c r="BP83" s="16">
        <f t="shared" si="9"/>
        <v>6</v>
      </c>
      <c r="BQ83" s="28">
        <f t="shared" si="10"/>
        <v>3.2439153308738179E-2</v>
      </c>
      <c r="BR83" s="16">
        <f t="shared" si="11"/>
        <v>1.640576227447536E-2</v>
      </c>
      <c r="BS83" s="13"/>
    </row>
    <row r="84" spans="1:71" x14ac:dyDescent="0.4">
      <c r="A84" s="15"/>
      <c r="B84" s="15"/>
      <c r="C84" s="49" t="s">
        <v>60</v>
      </c>
      <c r="D84" s="15"/>
      <c r="E84" s="15"/>
      <c r="F84" s="15" t="s">
        <v>246</v>
      </c>
      <c r="G84" s="29">
        <f>(PCPI!H84-PCPI!G84)/PCPI!G84</f>
        <v>4.9245896175320068E-2</v>
      </c>
      <c r="H84" s="29">
        <f>(PCPI!I84-PCPI!H84)/PCPI!H84</f>
        <v>4.4393265565440827E-2</v>
      </c>
      <c r="I84" s="29">
        <f>(PCPI!J84-PCPI!I84)/PCPI!I84</f>
        <v>7.5388026607537018E-2</v>
      </c>
      <c r="J84" s="29">
        <f>(PCPI!K84-PCPI!J84)/PCPI!J84</f>
        <v>8.2474226804123089E-3</v>
      </c>
      <c r="K84" s="29">
        <f>(PCPI!L84-PCPI!K84)/PCPI!K84</f>
        <v>2.2494887525557693E-2</v>
      </c>
      <c r="L84" s="29">
        <f>(PCPI!M84-PCPI!L84)/PCPI!L84</f>
        <v>4.0583333333335483E-2</v>
      </c>
      <c r="M84" s="15" t="s">
        <v>163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3"/>
      <c r="AF84" s="17"/>
      <c r="AG84" s="15"/>
      <c r="AH84" s="15"/>
      <c r="AI84" s="16"/>
      <c r="AJ84" s="16"/>
      <c r="AK84" s="15"/>
      <c r="AL84" s="15"/>
      <c r="AM84" s="16"/>
      <c r="AN84" s="16"/>
      <c r="AO84" s="15"/>
      <c r="AP84" s="15"/>
      <c r="AQ84" s="16"/>
      <c r="AR84" s="16"/>
      <c r="AS84" s="15"/>
      <c r="AT84" s="15"/>
      <c r="AU84" s="16"/>
      <c r="AV84" s="16"/>
      <c r="AW84" s="13"/>
      <c r="AX84" s="13"/>
      <c r="AY84" s="15"/>
      <c r="AZ84" s="15"/>
      <c r="BA84" s="16"/>
      <c r="BB84" s="16"/>
      <c r="BC84" s="15"/>
      <c r="BD84" s="15"/>
      <c r="BE84" s="16"/>
      <c r="BF84" s="16"/>
      <c r="BG84" s="15"/>
      <c r="BH84" s="15"/>
      <c r="BI84" s="16"/>
      <c r="BJ84" s="16"/>
      <c r="BK84" s="15"/>
      <c r="BL84" s="15"/>
      <c r="BM84" s="16"/>
      <c r="BN84" s="16"/>
      <c r="BO84" s="13"/>
      <c r="BP84" s="16">
        <f t="shared" si="9"/>
        <v>6</v>
      </c>
      <c r="BQ84" s="28">
        <f t="shared" si="10"/>
        <v>4.0058805314600571E-2</v>
      </c>
      <c r="BR84" s="16">
        <f t="shared" si="11"/>
        <v>2.3117415357932783E-2</v>
      </c>
      <c r="BS84" s="13"/>
    </row>
    <row r="85" spans="1:71" x14ac:dyDescent="0.4">
      <c r="A85" s="15"/>
      <c r="B85" s="15"/>
      <c r="C85" s="49" t="s">
        <v>61</v>
      </c>
      <c r="D85" s="15"/>
      <c r="E85" s="15"/>
      <c r="F85" s="15" t="s">
        <v>246</v>
      </c>
      <c r="G85" s="29">
        <f>(PCPI!H85-PCPI!G85)/PCPI!G85</f>
        <v>3.5583464154889978E-2</v>
      </c>
      <c r="H85" s="29">
        <f>(PCPI!I85-PCPI!H85)/PCPI!H85</f>
        <v>6.5689742294133538E-3</v>
      </c>
      <c r="I85" s="29">
        <f>(PCPI!J85-PCPI!I85)/PCPI!I85</f>
        <v>1.5060240963798276E-3</v>
      </c>
      <c r="J85" s="29">
        <f>(PCPI!K85-PCPI!J85)/PCPI!J85</f>
        <v>2.9908270676696071E-2</v>
      </c>
      <c r="K85" s="29">
        <f>(PCPI!L85-PCPI!K85)/PCPI!K85</f>
        <v>1.8129458447519706E-2</v>
      </c>
      <c r="L85" s="29">
        <f>(PCPI!M85-PCPI!L85)/PCPI!L85</f>
        <v>1.6571403167525995E-2</v>
      </c>
      <c r="M85" s="15" t="s">
        <v>163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3"/>
      <c r="AF85" s="17"/>
      <c r="AG85" s="15"/>
      <c r="AH85" s="15"/>
      <c r="AI85" s="16"/>
      <c r="AJ85" s="16"/>
      <c r="AK85" s="15"/>
      <c r="AL85" s="15"/>
      <c r="AM85" s="16"/>
      <c r="AN85" s="16"/>
      <c r="AO85" s="15"/>
      <c r="AP85" s="15"/>
      <c r="AQ85" s="15"/>
      <c r="AR85" s="15"/>
      <c r="AS85" s="15"/>
      <c r="AT85" s="15"/>
      <c r="AU85" s="15"/>
      <c r="AV85" s="15"/>
      <c r="AW85" s="13"/>
      <c r="AX85" s="13"/>
      <c r="AY85" s="15"/>
      <c r="AZ85" s="15"/>
      <c r="BA85" s="16"/>
      <c r="BB85" s="16"/>
      <c r="BC85" s="15"/>
      <c r="BD85" s="15"/>
      <c r="BE85" s="16"/>
      <c r="BF85" s="16"/>
      <c r="BG85" s="15"/>
      <c r="BH85" s="15"/>
      <c r="BI85" s="15"/>
      <c r="BJ85" s="15"/>
      <c r="BK85" s="15"/>
      <c r="BL85" s="15"/>
      <c r="BM85" s="15"/>
      <c r="BN85" s="15"/>
      <c r="BO85" s="13"/>
      <c r="BP85" s="16">
        <f t="shared" si="9"/>
        <v>6</v>
      </c>
      <c r="BQ85" s="28">
        <f t="shared" si="10"/>
        <v>1.8044599128737487E-2</v>
      </c>
      <c r="BR85" s="16">
        <f t="shared" si="11"/>
        <v>1.3082434233570321E-2</v>
      </c>
      <c r="BS85" s="13"/>
    </row>
    <row r="86" spans="1:71" x14ac:dyDescent="0.4">
      <c r="A86" s="15"/>
      <c r="B86" s="15"/>
      <c r="C86" s="49" t="s">
        <v>274</v>
      </c>
      <c r="D86" s="15"/>
      <c r="E86" s="15"/>
      <c r="F86" s="15" t="s">
        <v>246</v>
      </c>
      <c r="G86" s="29">
        <f>(PCPI!H86-PCPI!G86)/PCPI!G86</f>
        <v>3.6027853466549971E-2</v>
      </c>
      <c r="H86" s="29">
        <f>(PCPI!I86-PCPI!H86)/PCPI!H86</f>
        <v>3.2565332192701878E-2</v>
      </c>
      <c r="I86" s="29">
        <f>(PCPI!J86-PCPI!I86)/PCPI!I86</f>
        <v>1.131203696328292E-2</v>
      </c>
      <c r="J86" s="29">
        <f>(PCPI!K86-PCPI!J86)/PCPI!J86</f>
        <v>3.7022449783394007E-3</v>
      </c>
      <c r="K86" s="29">
        <f>(PCPI!L86-PCPI!K86)/PCPI!K86</f>
        <v>5.8154135928424167E-2</v>
      </c>
      <c r="L86" s="29">
        <f>(PCPI!M86-PCPI!L86)/PCPI!L86</f>
        <v>1.8022695245859258E-2</v>
      </c>
      <c r="M86" s="15" t="s">
        <v>163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3"/>
      <c r="AF86" s="17"/>
      <c r="AG86" s="15"/>
      <c r="AH86" s="15"/>
      <c r="AI86" s="16"/>
      <c r="AJ86" s="16"/>
      <c r="AK86" s="15"/>
      <c r="AL86" s="15"/>
      <c r="AM86" s="16"/>
      <c r="AN86" s="16"/>
      <c r="AO86" s="15"/>
      <c r="AP86" s="15"/>
      <c r="AQ86" s="16"/>
      <c r="AR86" s="16"/>
      <c r="AS86" s="15"/>
      <c r="AT86" s="15"/>
      <c r="AU86" s="16"/>
      <c r="AV86" s="16"/>
      <c r="AW86" s="13"/>
      <c r="AX86" s="13"/>
      <c r="AY86" s="15"/>
      <c r="AZ86" s="15"/>
      <c r="BA86" s="16"/>
      <c r="BB86" s="16"/>
      <c r="BC86" s="15"/>
      <c r="BD86" s="15"/>
      <c r="BE86" s="16"/>
      <c r="BF86" s="16"/>
      <c r="BG86" s="15"/>
      <c r="BH86" s="15"/>
      <c r="BI86" s="16"/>
      <c r="BJ86" s="16"/>
      <c r="BK86" s="15"/>
      <c r="BL86" s="15"/>
      <c r="BM86" s="16"/>
      <c r="BN86" s="16"/>
      <c r="BO86" s="13"/>
      <c r="BP86" s="16">
        <f t="shared" si="9"/>
        <v>6</v>
      </c>
      <c r="BQ86" s="28">
        <f t="shared" si="10"/>
        <v>2.6630716462526266E-2</v>
      </c>
      <c r="BR86" s="16">
        <f t="shared" si="11"/>
        <v>1.9757158692628295E-2</v>
      </c>
      <c r="BS86" s="13"/>
    </row>
    <row r="87" spans="1:71" x14ac:dyDescent="0.4">
      <c r="A87" s="15"/>
      <c r="B87" s="15"/>
      <c r="C87" s="49" t="s">
        <v>376</v>
      </c>
      <c r="D87" s="15"/>
      <c r="E87" s="15"/>
      <c r="F87" s="15" t="s">
        <v>246</v>
      </c>
      <c r="G87" s="29">
        <f>(PCPI!H87-PCPI!G87)/PCPI!G87</f>
        <v>1.431639226910022E-3</v>
      </c>
      <c r="H87" s="29">
        <f>(PCPI!I87-PCPI!H87)/PCPI!H87</f>
        <v>9.5306171074915793E-4</v>
      </c>
      <c r="I87" s="29">
        <f>(PCPI!J87-PCPI!I87)/PCPI!I87</f>
        <v>-8.136831617401542E-3</v>
      </c>
      <c r="J87" s="29">
        <f>(PCPI!K87-PCPI!J87)/PCPI!J87</f>
        <v>4.0180813661476727E-3</v>
      </c>
      <c r="K87" s="29">
        <f>(PCPI!L87-PCPI!K87)/PCPI!K87</f>
        <v>-1.1088877772219183E-2</v>
      </c>
      <c r="L87" s="29">
        <f>(PCPI!M87-PCPI!L87)/PCPI!L87</f>
        <v>-1.0791670179580107E-2</v>
      </c>
      <c r="M87" s="15" t="s">
        <v>163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3"/>
      <c r="AF87" s="17"/>
      <c r="AG87" s="15"/>
      <c r="AH87" s="15"/>
      <c r="AI87" s="16"/>
      <c r="AJ87" s="16"/>
      <c r="AK87" s="15"/>
      <c r="AL87" s="15"/>
      <c r="AM87" s="16"/>
      <c r="AN87" s="16"/>
      <c r="AO87" s="15"/>
      <c r="AP87" s="15"/>
      <c r="AQ87" s="15"/>
      <c r="AR87" s="15"/>
      <c r="AS87" s="15"/>
      <c r="AT87" s="15"/>
      <c r="AU87" s="15"/>
      <c r="AV87" s="15"/>
      <c r="AW87" s="13"/>
      <c r="AX87" s="13"/>
      <c r="AY87" s="15"/>
      <c r="AZ87" s="15"/>
      <c r="BA87" s="16"/>
      <c r="BB87" s="16"/>
      <c r="BC87" s="15"/>
      <c r="BD87" s="15"/>
      <c r="BE87" s="16"/>
      <c r="BF87" s="16"/>
      <c r="BG87" s="15"/>
      <c r="BH87" s="15"/>
      <c r="BI87" s="15"/>
      <c r="BJ87" s="15"/>
      <c r="BK87" s="15"/>
      <c r="BL87" s="15"/>
      <c r="BM87" s="15"/>
      <c r="BN87" s="15"/>
      <c r="BO87" s="13"/>
      <c r="BP87" s="16">
        <f t="shared" si="9"/>
        <v>6</v>
      </c>
      <c r="BQ87" s="28">
        <f t="shared" si="10"/>
        <v>-3.9357662108989964E-3</v>
      </c>
      <c r="BR87" s="16">
        <f t="shared" si="11"/>
        <v>6.8087112678741485E-3</v>
      </c>
      <c r="BS87" s="13"/>
    </row>
    <row r="88" spans="1:71" x14ac:dyDescent="0.4">
      <c r="A88" s="15"/>
      <c r="B88" s="15"/>
      <c r="C88" s="49" t="s">
        <v>98</v>
      </c>
      <c r="D88" s="15"/>
      <c r="E88" s="15"/>
      <c r="F88" s="15" t="s">
        <v>246</v>
      </c>
      <c r="G88" s="29">
        <f>(PCPI!H88-PCPI!G88)/PCPI!G88</f>
        <v>1.3831805248180017E-2</v>
      </c>
      <c r="H88" s="29">
        <f>(PCPI!I88-PCPI!H88)/PCPI!H88</f>
        <v>2.0035861853907301E-2</v>
      </c>
      <c r="I88" s="29">
        <f>(PCPI!J88-PCPI!I88)/PCPI!I88</f>
        <v>-2.6750229287713962E-3</v>
      </c>
      <c r="J88" s="29">
        <f>(PCPI!K88-PCPI!J88)/PCPI!J88</f>
        <v>1.6709833736891242E-4</v>
      </c>
      <c r="K88" s="29">
        <f>(PCPI!L88-PCPI!K88)/PCPI!K88</f>
        <v>1.3616239244843792E-2</v>
      </c>
      <c r="L88" s="29">
        <f>(PCPI!M88-PCPI!L88)/PCPI!L88</f>
        <v>9.9719795615609095E-3</v>
      </c>
      <c r="M88" s="15" t="s">
        <v>163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3"/>
      <c r="AF88" s="17"/>
      <c r="AG88" s="15"/>
      <c r="AH88" s="15"/>
      <c r="AI88" s="16"/>
      <c r="AJ88" s="16"/>
      <c r="AK88" s="15"/>
      <c r="AL88" s="15"/>
      <c r="AM88" s="16"/>
      <c r="AN88" s="16"/>
      <c r="AO88" s="15"/>
      <c r="AP88" s="15"/>
      <c r="AQ88" s="16"/>
      <c r="AR88" s="16"/>
      <c r="AS88" s="15"/>
      <c r="AT88" s="15"/>
      <c r="AU88" s="16"/>
      <c r="AV88" s="16"/>
      <c r="AW88" s="13"/>
      <c r="AX88" s="13"/>
      <c r="AY88" s="15"/>
      <c r="AZ88" s="15"/>
      <c r="BA88" s="16"/>
      <c r="BB88" s="16"/>
      <c r="BC88" s="15"/>
      <c r="BD88" s="15"/>
      <c r="BE88" s="16"/>
      <c r="BF88" s="16"/>
      <c r="BG88" s="15"/>
      <c r="BH88" s="15"/>
      <c r="BI88" s="16"/>
      <c r="BJ88" s="16"/>
      <c r="BK88" s="15"/>
      <c r="BL88" s="15"/>
      <c r="BM88" s="16"/>
      <c r="BN88" s="16"/>
      <c r="BO88" s="13"/>
      <c r="BP88" s="16">
        <f t="shared" si="9"/>
        <v>6</v>
      </c>
      <c r="BQ88" s="28">
        <f t="shared" si="10"/>
        <v>9.1579935528482547E-3</v>
      </c>
      <c r="BR88" s="16">
        <f t="shared" si="11"/>
        <v>8.7357602787758951E-3</v>
      </c>
      <c r="BS88" s="13"/>
    </row>
    <row r="89" spans="1:71" x14ac:dyDescent="0.4">
      <c r="A89" s="15"/>
      <c r="B89" s="15"/>
      <c r="C89" s="49" t="s">
        <v>100</v>
      </c>
      <c r="D89" s="15"/>
      <c r="E89" s="15"/>
      <c r="F89" s="15" t="s">
        <v>246</v>
      </c>
      <c r="G89" s="29">
        <f>(PCPI!H89-PCPI!G89)/PCPI!G89</f>
        <v>9.6825351671949986E-2</v>
      </c>
      <c r="H89" s="29">
        <f>(PCPI!I89-PCPI!H89)/PCPI!H89</f>
        <v>9.0910269793620824E-2</v>
      </c>
      <c r="I89" s="29">
        <f>(PCPI!J89-PCPI!I89)/PCPI!I89</f>
        <v>8.5631500742939876E-2</v>
      </c>
      <c r="J89" s="29">
        <f>(PCPI!K89-PCPI!J89)/PCPI!J89</f>
        <v>6.6449502484158457E-2</v>
      </c>
      <c r="K89" s="29">
        <f>(PCPI!L89-PCPI!K89)/PCPI!K89</f>
        <v>0.10849316573834512</v>
      </c>
      <c r="L89" s="29">
        <f>(PCPI!M89-PCPI!L89)/PCPI!L89</f>
        <v>9.4027804636574758E-2</v>
      </c>
      <c r="M89" s="15" t="s">
        <v>163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3"/>
      <c r="AF89" s="17"/>
      <c r="AG89" s="15"/>
      <c r="AH89" s="15"/>
      <c r="AI89" s="16"/>
      <c r="AJ89" s="16"/>
      <c r="AK89" s="15"/>
      <c r="AL89" s="15"/>
      <c r="AM89" s="16"/>
      <c r="AN89" s="16"/>
      <c r="AO89" s="15"/>
      <c r="AP89" s="15"/>
      <c r="AQ89" s="16"/>
      <c r="AR89" s="16"/>
      <c r="AS89" s="15"/>
      <c r="AT89" s="15"/>
      <c r="AU89" s="16"/>
      <c r="AV89" s="16"/>
      <c r="AW89" s="13"/>
      <c r="AX89" s="13"/>
      <c r="AY89" s="15"/>
      <c r="AZ89" s="15"/>
      <c r="BA89" s="16"/>
      <c r="BB89" s="16"/>
      <c r="BC89" s="15"/>
      <c r="BD89" s="15"/>
      <c r="BE89" s="16"/>
      <c r="BF89" s="16"/>
      <c r="BG89" s="15"/>
      <c r="BH89" s="15"/>
      <c r="BI89" s="16"/>
      <c r="BJ89" s="16"/>
      <c r="BK89" s="15"/>
      <c r="BL89" s="15"/>
      <c r="BM89" s="16"/>
      <c r="BN89" s="16"/>
      <c r="BO89" s="13"/>
      <c r="BP89" s="16">
        <f t="shared" si="9"/>
        <v>6</v>
      </c>
      <c r="BQ89" s="28">
        <f t="shared" si="10"/>
        <v>9.0389599177931504E-2</v>
      </c>
      <c r="BR89" s="16">
        <f t="shared" si="11"/>
        <v>1.3988805521882128E-2</v>
      </c>
      <c r="BS89" s="13"/>
    </row>
    <row r="90" spans="1:71" x14ac:dyDescent="0.4">
      <c r="A90" s="15"/>
      <c r="B90" s="15"/>
      <c r="C90" s="49" t="s">
        <v>102</v>
      </c>
      <c r="D90" s="15"/>
      <c r="E90" s="15"/>
      <c r="F90" s="15" t="s">
        <v>246</v>
      </c>
      <c r="G90" s="29">
        <f>(PCPI!H90-PCPI!G90)/PCPI!G90</f>
        <v>7.3541259063180042E-2</v>
      </c>
      <c r="H90" s="29">
        <f>(PCPI!I90-PCPI!H90)/PCPI!H90</f>
        <v>8.5977701543744692E-2</v>
      </c>
      <c r="I90" s="29">
        <f>(PCPI!J90-PCPI!I90)/PCPI!I90</f>
        <v>6.8805528134252433E-2</v>
      </c>
      <c r="J90" s="29">
        <f>(PCPI!K90-PCPI!J90)/PCPI!J90</f>
        <v>5.181490717650631E-2</v>
      </c>
      <c r="K90" s="29">
        <f>(PCPI!L90-PCPI!K90)/PCPI!K90</f>
        <v>5.3389532841588212E-2</v>
      </c>
      <c r="L90" s="29">
        <f>(PCPI!M90-PCPI!L90)/PCPI!L90</f>
        <v>5.7019006335444038E-2</v>
      </c>
      <c r="M90" s="15" t="s">
        <v>163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3"/>
      <c r="AF90" s="17"/>
      <c r="AG90" s="15"/>
      <c r="AH90" s="15"/>
      <c r="AI90" s="16"/>
      <c r="AJ90" s="16"/>
      <c r="AK90" s="15"/>
      <c r="AL90" s="15"/>
      <c r="AM90" s="16"/>
      <c r="AN90" s="16"/>
      <c r="AO90" s="15"/>
      <c r="AP90" s="15"/>
      <c r="AQ90" s="16"/>
      <c r="AR90" s="16"/>
      <c r="AS90" s="15"/>
      <c r="AT90" s="15"/>
      <c r="AU90" s="16"/>
      <c r="AV90" s="16"/>
      <c r="AW90" s="13"/>
      <c r="AX90" s="13"/>
      <c r="AY90" s="15"/>
      <c r="AZ90" s="15"/>
      <c r="BA90" s="16"/>
      <c r="BB90" s="16"/>
      <c r="BC90" s="15"/>
      <c r="BD90" s="15"/>
      <c r="BE90" s="16"/>
      <c r="BF90" s="16"/>
      <c r="BG90" s="15"/>
      <c r="BH90" s="15"/>
      <c r="BI90" s="16"/>
      <c r="BJ90" s="16"/>
      <c r="BK90" s="15"/>
      <c r="BL90" s="15"/>
      <c r="BM90" s="16"/>
      <c r="BN90" s="16"/>
      <c r="BO90" s="13"/>
      <c r="BP90" s="16">
        <f t="shared" si="9"/>
        <v>6</v>
      </c>
      <c r="BQ90" s="28">
        <f t="shared" si="10"/>
        <v>6.5091322515785963E-2</v>
      </c>
      <c r="BR90" s="16">
        <f t="shared" si="11"/>
        <v>1.341487945742649E-2</v>
      </c>
      <c r="BS90" s="13"/>
    </row>
    <row r="91" spans="1:71" x14ac:dyDescent="0.4">
      <c r="A91" s="15"/>
      <c r="B91" s="15"/>
      <c r="C91" s="49" t="s">
        <v>109</v>
      </c>
      <c r="D91" s="15"/>
      <c r="E91" s="15"/>
      <c r="F91" s="15" t="s">
        <v>246</v>
      </c>
      <c r="G91" s="29">
        <f>(PCPI!H91-PCPI!G91)/PCPI!G91</f>
        <v>3.0747136753669933E-2</v>
      </c>
      <c r="H91" s="29">
        <f>(PCPI!I91-PCPI!H91)/PCPI!H91</f>
        <v>9.2443589904410203E-3</v>
      </c>
      <c r="I91" s="29">
        <f>(PCPI!J91-PCPI!I91)/PCPI!I91</f>
        <v>1.683142968046307E-2</v>
      </c>
      <c r="J91" s="29">
        <f>(PCPI!K91-PCPI!J91)/PCPI!J91</f>
        <v>1.7543717156313142E-3</v>
      </c>
      <c r="K91" s="29">
        <f>(PCPI!L91-PCPI!K91)/PCPI!K91</f>
        <v>1.2526654612965834E-2</v>
      </c>
      <c r="L91" s="29">
        <f>(PCPI!M91-PCPI!L91)/PCPI!L91</f>
        <v>-5.6052913950057072E-5</v>
      </c>
      <c r="M91" s="15" t="s">
        <v>163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3"/>
      <c r="AF91" s="17"/>
      <c r="AG91" s="15"/>
      <c r="AH91" s="15"/>
      <c r="AI91" s="16"/>
      <c r="AJ91" s="16"/>
      <c r="AK91" s="15"/>
      <c r="AL91" s="15"/>
      <c r="AM91" s="16"/>
      <c r="AN91" s="16"/>
      <c r="AO91" s="15"/>
      <c r="AP91" s="15"/>
      <c r="AQ91" s="16"/>
      <c r="AR91" s="16"/>
      <c r="AS91" s="15"/>
      <c r="AT91" s="15"/>
      <c r="AU91" s="16"/>
      <c r="AV91" s="16"/>
      <c r="AW91" s="13"/>
      <c r="AX91" s="13"/>
      <c r="AY91" s="15"/>
      <c r="AZ91" s="15"/>
      <c r="BA91" s="16"/>
      <c r="BB91" s="16"/>
      <c r="BC91" s="15"/>
      <c r="BD91" s="15"/>
      <c r="BE91" s="16"/>
      <c r="BF91" s="16"/>
      <c r="BG91" s="15"/>
      <c r="BH91" s="15"/>
      <c r="BI91" s="16"/>
      <c r="BJ91" s="16"/>
      <c r="BK91" s="15"/>
      <c r="BL91" s="15"/>
      <c r="BM91" s="16"/>
      <c r="BN91" s="16"/>
      <c r="BO91" s="13"/>
      <c r="BP91" s="16">
        <f t="shared" si="9"/>
        <v>6</v>
      </c>
      <c r="BQ91" s="28">
        <f t="shared" si="10"/>
        <v>1.1841316473203521E-2</v>
      </c>
      <c r="BR91" s="16">
        <f t="shared" si="11"/>
        <v>1.1250235550497088E-2</v>
      </c>
      <c r="BS91" s="13"/>
    </row>
    <row r="92" spans="1:71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3"/>
      <c r="AF92" s="17"/>
      <c r="AG92" s="15"/>
      <c r="AH92" s="15"/>
      <c r="AI92" s="16"/>
      <c r="AJ92" s="16"/>
      <c r="AK92" s="15"/>
      <c r="AL92" s="15"/>
      <c r="AM92" s="16"/>
      <c r="AN92" s="16"/>
      <c r="AO92" s="15"/>
      <c r="AP92" s="15"/>
      <c r="AQ92" s="16"/>
      <c r="AR92" s="16"/>
      <c r="AS92" s="15"/>
      <c r="AT92" s="15"/>
      <c r="AU92" s="16"/>
      <c r="AV92" s="16"/>
      <c r="AW92" s="13"/>
      <c r="AX92" s="13"/>
      <c r="AY92" s="15"/>
      <c r="AZ92" s="15"/>
      <c r="BA92" s="16"/>
      <c r="BB92" s="16"/>
      <c r="BC92" s="15"/>
      <c r="BD92" s="15"/>
      <c r="BE92" s="16"/>
      <c r="BF92" s="16"/>
      <c r="BG92" s="15"/>
      <c r="BH92" s="15"/>
      <c r="BI92" s="16"/>
      <c r="BJ92" s="16"/>
      <c r="BK92" s="15"/>
      <c r="BL92" s="15"/>
      <c r="BM92" s="16"/>
      <c r="BN92" s="16"/>
      <c r="BO92" s="13"/>
      <c r="BP92" s="16"/>
      <c r="BQ92" s="28"/>
      <c r="BR92" s="16"/>
      <c r="BS92" s="13"/>
    </row>
    <row r="93" spans="1:71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3"/>
      <c r="AF93" s="17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3"/>
      <c r="AX93" s="13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3"/>
      <c r="BP93" s="13"/>
      <c r="BQ93" s="14"/>
      <c r="BR93" s="13"/>
      <c r="BS93" s="13"/>
    </row>
    <row r="94" spans="1:71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3"/>
      <c r="AF94" s="17"/>
      <c r="AG94" s="15"/>
      <c r="AH94" s="15"/>
      <c r="AI94" s="16"/>
      <c r="AJ94" s="16"/>
      <c r="AK94" s="15"/>
      <c r="AL94" s="15"/>
      <c r="AM94" s="16"/>
      <c r="AN94" s="16"/>
      <c r="AO94" s="15"/>
      <c r="AP94" s="15"/>
      <c r="AQ94" s="16"/>
      <c r="AR94" s="16"/>
      <c r="AS94" s="15"/>
      <c r="AT94" s="15"/>
      <c r="AU94" s="16"/>
      <c r="AV94" s="16"/>
      <c r="AW94" s="13"/>
      <c r="AX94" s="13"/>
      <c r="AY94" s="15"/>
      <c r="AZ94" s="15"/>
      <c r="BA94" s="16"/>
      <c r="BB94" s="16"/>
      <c r="BC94" s="15"/>
      <c r="BD94" s="15"/>
      <c r="BE94" s="16"/>
      <c r="BF94" s="16"/>
      <c r="BG94" s="15"/>
      <c r="BH94" s="15"/>
      <c r="BI94" s="16"/>
      <c r="BJ94" s="16"/>
      <c r="BK94" s="15"/>
      <c r="BL94" s="15"/>
      <c r="BM94" s="16"/>
      <c r="BN94" s="16"/>
      <c r="BO94" s="13"/>
      <c r="BP94" s="13"/>
      <c r="BQ94" s="14"/>
      <c r="BR94" s="14"/>
      <c r="BS94" s="13"/>
    </row>
    <row r="95" spans="1:71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3"/>
      <c r="AF95" s="17"/>
      <c r="AG95" s="15"/>
      <c r="AH95" s="15"/>
      <c r="AI95" s="16"/>
      <c r="AJ95" s="16"/>
      <c r="AK95" s="15"/>
      <c r="AL95" s="15"/>
      <c r="AM95" s="16"/>
      <c r="AN95" s="16"/>
      <c r="AO95" s="15"/>
      <c r="AP95" s="15"/>
      <c r="AQ95" s="16"/>
      <c r="AR95" s="16"/>
      <c r="AS95" s="15"/>
      <c r="AT95" s="15"/>
      <c r="AU95" s="16"/>
      <c r="AV95" s="16"/>
      <c r="AW95" s="13"/>
      <c r="AX95" s="13"/>
      <c r="AY95" s="15"/>
      <c r="AZ95" s="15"/>
      <c r="BA95" s="16"/>
      <c r="BB95" s="16"/>
      <c r="BC95" s="15"/>
      <c r="BD95" s="15"/>
      <c r="BE95" s="16"/>
      <c r="BF95" s="16"/>
      <c r="BG95" s="15"/>
      <c r="BH95" s="15"/>
      <c r="BI95" s="16"/>
      <c r="BJ95" s="16"/>
      <c r="BK95" s="15"/>
      <c r="BL95" s="15"/>
      <c r="BM95" s="16"/>
      <c r="BN95" s="16"/>
      <c r="BO95" s="13"/>
      <c r="BP95" s="13"/>
      <c r="BQ95" s="14"/>
      <c r="BR95" s="13"/>
      <c r="BS95" s="13"/>
    </row>
    <row r="96" spans="1:71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3"/>
      <c r="AF96" s="17"/>
      <c r="AG96" s="15"/>
      <c r="AH96" s="15"/>
      <c r="AI96" s="16"/>
      <c r="AJ96" s="16"/>
      <c r="AK96" s="15"/>
      <c r="AL96" s="15"/>
      <c r="AM96" s="16"/>
      <c r="AN96" s="16"/>
      <c r="AO96" s="15"/>
      <c r="AP96" s="15"/>
      <c r="AQ96" s="16"/>
      <c r="AR96" s="16"/>
      <c r="AS96" s="15"/>
      <c r="AT96" s="15"/>
      <c r="AU96" s="16"/>
      <c r="AV96" s="16"/>
      <c r="AW96" s="13"/>
      <c r="AX96" s="13"/>
      <c r="AY96" s="15"/>
      <c r="AZ96" s="15"/>
      <c r="BA96" s="16"/>
      <c r="BB96" s="16"/>
      <c r="BC96" s="15"/>
      <c r="BD96" s="15"/>
      <c r="BE96" s="16"/>
      <c r="BF96" s="16"/>
      <c r="BG96" s="15"/>
      <c r="BH96" s="15"/>
      <c r="BI96" s="16"/>
      <c r="BJ96" s="16"/>
      <c r="BK96" s="15"/>
      <c r="BL96" s="15"/>
      <c r="BM96" s="16"/>
      <c r="BN96" s="16"/>
      <c r="BO96" s="13"/>
      <c r="BP96" s="13"/>
      <c r="BQ96" s="14"/>
      <c r="BR96" s="13"/>
      <c r="BS96" s="13"/>
    </row>
    <row r="97" spans="1:71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3"/>
      <c r="AF97" s="17"/>
      <c r="AG97" s="15"/>
      <c r="AH97" s="15"/>
      <c r="AI97" s="16"/>
      <c r="AJ97" s="16"/>
      <c r="AK97" s="15"/>
      <c r="AL97" s="15"/>
      <c r="AM97" s="16"/>
      <c r="AN97" s="16"/>
      <c r="AO97" s="15"/>
      <c r="AP97" s="15"/>
      <c r="AQ97" s="16"/>
      <c r="AR97" s="16"/>
      <c r="AS97" s="15"/>
      <c r="AT97" s="15"/>
      <c r="AU97" s="16"/>
      <c r="AV97" s="16"/>
      <c r="AW97" s="13"/>
      <c r="AX97" s="13"/>
      <c r="AY97" s="15"/>
      <c r="AZ97" s="15"/>
      <c r="BA97" s="16"/>
      <c r="BB97" s="16"/>
      <c r="BC97" s="15"/>
      <c r="BD97" s="15"/>
      <c r="BE97" s="16"/>
      <c r="BF97" s="16"/>
      <c r="BG97" s="15"/>
      <c r="BH97" s="15"/>
      <c r="BI97" s="16"/>
      <c r="BJ97" s="16"/>
      <c r="BK97" s="15"/>
      <c r="BL97" s="15"/>
      <c r="BM97" s="16"/>
      <c r="BN97" s="16"/>
      <c r="BO97" s="13"/>
      <c r="BP97" s="13"/>
      <c r="BQ97" s="14"/>
      <c r="BR97" s="13"/>
      <c r="BS97" s="13"/>
    </row>
    <row r="98" spans="1:71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3"/>
      <c r="AF98" s="17"/>
      <c r="AG98" s="15"/>
      <c r="AH98" s="15"/>
      <c r="AI98" s="16"/>
      <c r="AJ98" s="16"/>
      <c r="AK98" s="15"/>
      <c r="AL98" s="15"/>
      <c r="AM98" s="16"/>
      <c r="AN98" s="16"/>
      <c r="AO98" s="15"/>
      <c r="AP98" s="15"/>
      <c r="AQ98" s="15"/>
      <c r="AR98" s="15"/>
      <c r="AS98" s="15"/>
      <c r="AT98" s="15"/>
      <c r="AU98" s="15"/>
      <c r="AV98" s="15"/>
      <c r="AW98" s="13"/>
      <c r="AX98" s="13"/>
      <c r="AY98" s="15"/>
      <c r="AZ98" s="15"/>
      <c r="BA98" s="16"/>
      <c r="BB98" s="16"/>
      <c r="BC98" s="15"/>
      <c r="BD98" s="15"/>
      <c r="BE98" s="16"/>
      <c r="BF98" s="16"/>
      <c r="BG98" s="15"/>
      <c r="BH98" s="15"/>
      <c r="BI98" s="15"/>
      <c r="BJ98" s="15"/>
      <c r="BK98" s="15"/>
      <c r="BL98" s="15"/>
      <c r="BM98" s="15"/>
      <c r="BN98" s="15"/>
      <c r="BO98" s="13"/>
      <c r="BP98" s="13"/>
      <c r="BQ98" s="14"/>
      <c r="BR98" s="13"/>
      <c r="BS98" s="13"/>
    </row>
    <row r="99" spans="1:71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3"/>
      <c r="AF99" s="17"/>
      <c r="AG99" s="15"/>
      <c r="AH99" s="15"/>
      <c r="AI99" s="16"/>
      <c r="AJ99" s="16"/>
      <c r="AK99" s="15"/>
      <c r="AL99" s="15"/>
      <c r="AM99" s="16"/>
      <c r="AN99" s="16"/>
      <c r="AO99" s="15"/>
      <c r="AP99" s="15"/>
      <c r="AQ99" s="16"/>
      <c r="AR99" s="16"/>
      <c r="AS99" s="15"/>
      <c r="AT99" s="15"/>
      <c r="AU99" s="16"/>
      <c r="AV99" s="16"/>
      <c r="AW99" s="13"/>
      <c r="AX99" s="13"/>
      <c r="AY99" s="15"/>
      <c r="AZ99" s="15"/>
      <c r="BA99" s="16"/>
      <c r="BB99" s="16"/>
      <c r="BC99" s="15"/>
      <c r="BD99" s="15"/>
      <c r="BE99" s="16"/>
      <c r="BF99" s="16"/>
      <c r="BG99" s="15"/>
      <c r="BH99" s="15"/>
      <c r="BI99" s="16"/>
      <c r="BJ99" s="16"/>
      <c r="BK99" s="15"/>
      <c r="BL99" s="15"/>
      <c r="BM99" s="16"/>
      <c r="BN99" s="16"/>
      <c r="BO99" s="13"/>
      <c r="BP99" s="13"/>
      <c r="BQ99" s="14"/>
      <c r="BR99" s="13"/>
      <c r="BS99" s="13"/>
    </row>
    <row r="100" spans="1:71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3"/>
      <c r="AF100" s="17"/>
      <c r="AG100" s="15"/>
      <c r="AH100" s="15"/>
      <c r="AI100" s="16"/>
      <c r="AJ100" s="16"/>
      <c r="AK100" s="15"/>
      <c r="AL100" s="15"/>
      <c r="AM100" s="16"/>
      <c r="AN100" s="16"/>
      <c r="AO100" s="15"/>
      <c r="AP100" s="15"/>
      <c r="AQ100" s="16"/>
      <c r="AR100" s="16"/>
      <c r="AS100" s="15"/>
      <c r="AT100" s="15"/>
      <c r="AU100" s="16"/>
      <c r="AV100" s="16"/>
      <c r="AW100" s="13"/>
      <c r="AX100" s="13"/>
      <c r="AY100" s="15"/>
      <c r="AZ100" s="15"/>
      <c r="BA100" s="16"/>
      <c r="BB100" s="16"/>
      <c r="BC100" s="15"/>
      <c r="BD100" s="15"/>
      <c r="BE100" s="16"/>
      <c r="BF100" s="16"/>
      <c r="BG100" s="15"/>
      <c r="BH100" s="15"/>
      <c r="BI100" s="16"/>
      <c r="BJ100" s="16"/>
      <c r="BK100" s="15"/>
      <c r="BL100" s="15"/>
      <c r="BM100" s="16"/>
      <c r="BN100" s="16"/>
      <c r="BO100" s="13"/>
      <c r="BP100" s="13"/>
      <c r="BQ100" s="14"/>
      <c r="BR100" s="13"/>
      <c r="BS100" s="13"/>
    </row>
    <row r="101" spans="1:71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3"/>
      <c r="AF101" s="17"/>
      <c r="AG101" s="15"/>
      <c r="AH101" s="15"/>
      <c r="AI101" s="16"/>
      <c r="AJ101" s="16"/>
      <c r="AK101" s="15"/>
      <c r="AL101" s="15"/>
      <c r="AM101" s="16"/>
      <c r="AN101" s="16"/>
      <c r="AO101" s="15"/>
      <c r="AP101" s="15"/>
      <c r="AQ101" s="16"/>
      <c r="AR101" s="16"/>
      <c r="AS101" s="15"/>
      <c r="AT101" s="15"/>
      <c r="AU101" s="16"/>
      <c r="AV101" s="16"/>
      <c r="AW101" s="13"/>
      <c r="AX101" s="13"/>
      <c r="AY101" s="15"/>
      <c r="AZ101" s="15"/>
      <c r="BA101" s="16"/>
      <c r="BB101" s="16"/>
      <c r="BC101" s="15"/>
      <c r="BD101" s="15"/>
      <c r="BE101" s="16"/>
      <c r="BF101" s="16"/>
      <c r="BG101" s="15"/>
      <c r="BH101" s="15"/>
      <c r="BI101" s="16"/>
      <c r="BJ101" s="16"/>
      <c r="BK101" s="15"/>
      <c r="BL101" s="15"/>
      <c r="BM101" s="16"/>
      <c r="BN101" s="16"/>
      <c r="BO101" s="13"/>
      <c r="BP101" s="13"/>
      <c r="BQ101" s="14"/>
      <c r="BR101" s="14"/>
      <c r="BS101" s="13"/>
    </row>
    <row r="102" spans="1:71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3"/>
      <c r="AF102" s="17"/>
      <c r="AG102" s="15"/>
      <c r="AH102" s="15"/>
      <c r="AI102" s="16"/>
      <c r="AJ102" s="16"/>
      <c r="AK102" s="15"/>
      <c r="AL102" s="15"/>
      <c r="AM102" s="16"/>
      <c r="AN102" s="16"/>
      <c r="AO102" s="15"/>
      <c r="AP102" s="15"/>
      <c r="AQ102" s="15"/>
      <c r="AR102" s="15"/>
      <c r="AS102" s="15"/>
      <c r="AT102" s="15"/>
      <c r="AU102" s="15"/>
      <c r="AV102" s="15"/>
      <c r="AW102" s="13"/>
      <c r="AX102" s="13"/>
      <c r="AY102" s="15"/>
      <c r="AZ102" s="15"/>
      <c r="BA102" s="16"/>
      <c r="BB102" s="16"/>
      <c r="BC102" s="15"/>
      <c r="BD102" s="15"/>
      <c r="BE102" s="16"/>
      <c r="BF102" s="16"/>
      <c r="BG102" s="15"/>
      <c r="BH102" s="15"/>
      <c r="BI102" s="15"/>
      <c r="BJ102" s="15"/>
      <c r="BK102" s="15"/>
      <c r="BL102" s="15"/>
      <c r="BM102" s="15"/>
      <c r="BN102" s="15"/>
      <c r="BO102" s="13"/>
      <c r="BP102" s="13"/>
      <c r="BQ102" s="14"/>
      <c r="BR102" s="14"/>
      <c r="BS102" s="13"/>
    </row>
    <row r="103" spans="1:71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3"/>
      <c r="AF103" s="17"/>
      <c r="AG103" s="15"/>
      <c r="AH103" s="15"/>
      <c r="AI103" s="16"/>
      <c r="AJ103" s="16"/>
      <c r="AK103" s="15"/>
      <c r="AL103" s="15"/>
      <c r="AM103" s="16"/>
      <c r="AN103" s="16"/>
      <c r="AO103" s="15"/>
      <c r="AP103" s="15"/>
      <c r="AQ103" s="15"/>
      <c r="AR103" s="15"/>
      <c r="AS103" s="15"/>
      <c r="AT103" s="15"/>
      <c r="AU103" s="15"/>
      <c r="AV103" s="15"/>
      <c r="AW103" s="13"/>
      <c r="AX103" s="13"/>
      <c r="AY103" s="15"/>
      <c r="AZ103" s="15"/>
      <c r="BA103" s="16"/>
      <c r="BB103" s="16"/>
      <c r="BC103" s="15"/>
      <c r="BD103" s="15"/>
      <c r="BE103" s="16"/>
      <c r="BF103" s="16"/>
      <c r="BG103" s="15"/>
      <c r="BH103" s="15"/>
      <c r="BI103" s="15"/>
      <c r="BJ103" s="15"/>
      <c r="BK103" s="15"/>
      <c r="BL103" s="15"/>
      <c r="BM103" s="15"/>
      <c r="BN103" s="15"/>
      <c r="BO103" s="13"/>
      <c r="BP103" s="13"/>
      <c r="BQ103" s="14"/>
      <c r="BR103" s="13"/>
      <c r="BS103" s="13"/>
    </row>
    <row r="104" spans="1:71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3"/>
      <c r="AF104" s="17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3"/>
      <c r="AX104" s="13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3"/>
      <c r="BP104" s="13"/>
      <c r="BQ104" s="14"/>
      <c r="BR104" s="14"/>
      <c r="BS104" s="13"/>
    </row>
    <row r="105" spans="1:71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3"/>
      <c r="AF105" s="17"/>
      <c r="AG105" s="15"/>
      <c r="AH105" s="15"/>
      <c r="AI105" s="16"/>
      <c r="AJ105" s="16"/>
      <c r="AK105" s="15"/>
      <c r="AL105" s="15"/>
      <c r="AM105" s="16"/>
      <c r="AN105" s="16"/>
      <c r="AO105" s="15"/>
      <c r="AP105" s="15"/>
      <c r="AQ105" s="15"/>
      <c r="AR105" s="15"/>
      <c r="AS105" s="15"/>
      <c r="AT105" s="15"/>
      <c r="AU105" s="15"/>
      <c r="AV105" s="15"/>
      <c r="AW105" s="13"/>
      <c r="AX105" s="13"/>
      <c r="AY105" s="15"/>
      <c r="AZ105" s="15"/>
      <c r="BA105" s="16"/>
      <c r="BB105" s="16"/>
      <c r="BC105" s="15"/>
      <c r="BD105" s="15"/>
      <c r="BE105" s="16"/>
      <c r="BF105" s="16"/>
      <c r="BG105" s="15"/>
      <c r="BH105" s="15"/>
      <c r="BI105" s="15"/>
      <c r="BJ105" s="15"/>
      <c r="BK105" s="15"/>
      <c r="BL105" s="15"/>
      <c r="BM105" s="15"/>
      <c r="BN105" s="15"/>
      <c r="BO105" s="13"/>
      <c r="BP105" s="13"/>
      <c r="BQ105" s="14"/>
      <c r="BR105" s="13"/>
      <c r="BS105" s="13"/>
    </row>
    <row r="106" spans="1:71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3"/>
      <c r="AF106" s="17"/>
      <c r="AG106" s="15"/>
      <c r="AH106" s="15"/>
      <c r="AI106" s="16"/>
      <c r="AJ106" s="16"/>
      <c r="AK106" s="15"/>
      <c r="AL106" s="15"/>
      <c r="AM106" s="16"/>
      <c r="AN106" s="16"/>
      <c r="AO106" s="15"/>
      <c r="AP106" s="15"/>
      <c r="AQ106" s="15"/>
      <c r="AR106" s="15"/>
      <c r="AS106" s="15"/>
      <c r="AT106" s="15"/>
      <c r="AU106" s="15"/>
      <c r="AV106" s="15"/>
      <c r="AW106" s="13"/>
      <c r="AX106" s="13"/>
      <c r="AY106" s="15"/>
      <c r="AZ106" s="15"/>
      <c r="BA106" s="16"/>
      <c r="BB106" s="16"/>
      <c r="BC106" s="15"/>
      <c r="BD106" s="15"/>
      <c r="BE106" s="16"/>
      <c r="BF106" s="16"/>
      <c r="BG106" s="15"/>
      <c r="BH106" s="15"/>
      <c r="BI106" s="15"/>
      <c r="BJ106" s="15"/>
      <c r="BK106" s="15"/>
      <c r="BL106" s="15"/>
      <c r="BM106" s="15"/>
      <c r="BN106" s="15"/>
      <c r="BO106" s="13"/>
      <c r="BP106" s="13"/>
      <c r="BQ106" s="14"/>
      <c r="BR106" s="14"/>
      <c r="BS106" s="13"/>
    </row>
    <row r="107" spans="1:71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3"/>
      <c r="AF107" s="17"/>
      <c r="AG107" s="15"/>
      <c r="AH107" s="15"/>
      <c r="AI107" s="16"/>
      <c r="AJ107" s="16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3"/>
      <c r="AX107" s="13"/>
      <c r="AY107" s="15"/>
      <c r="AZ107" s="15"/>
      <c r="BA107" s="16"/>
      <c r="BB107" s="16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3"/>
      <c r="BP107" s="13"/>
      <c r="BQ107" s="14"/>
      <c r="BR107" s="13"/>
      <c r="BS107" s="13"/>
    </row>
    <row r="108" spans="1:71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3"/>
      <c r="AF108" s="17"/>
      <c r="AG108" s="15"/>
      <c r="AH108" s="15"/>
      <c r="AI108" s="16"/>
      <c r="AJ108" s="16"/>
      <c r="AK108" s="15"/>
      <c r="AL108" s="15"/>
      <c r="AM108" s="16"/>
      <c r="AN108" s="16"/>
      <c r="AO108" s="15"/>
      <c r="AP108" s="15"/>
      <c r="AQ108" s="15"/>
      <c r="AR108" s="15"/>
      <c r="AS108" s="15"/>
      <c r="AT108" s="15"/>
      <c r="AU108" s="15"/>
      <c r="AV108" s="15"/>
      <c r="AW108" s="13"/>
      <c r="AX108" s="13"/>
      <c r="AY108" s="15"/>
      <c r="AZ108" s="15"/>
      <c r="BA108" s="16"/>
      <c r="BB108" s="16"/>
      <c r="BC108" s="15"/>
      <c r="BD108" s="15"/>
      <c r="BE108" s="16"/>
      <c r="BF108" s="16"/>
      <c r="BG108" s="15"/>
      <c r="BH108" s="15"/>
      <c r="BI108" s="15"/>
      <c r="BJ108" s="15"/>
      <c r="BK108" s="15"/>
      <c r="BL108" s="15"/>
      <c r="BM108" s="15"/>
      <c r="BN108" s="15"/>
      <c r="BO108" s="13"/>
      <c r="BP108" s="13"/>
      <c r="BQ108" s="14"/>
      <c r="BR108" s="13"/>
      <c r="BS108" s="13"/>
    </row>
    <row r="109" spans="1:71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3"/>
      <c r="AF109" s="17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6"/>
      <c r="AR109" s="16"/>
      <c r="AS109" s="15"/>
      <c r="AT109" s="15"/>
      <c r="AU109" s="16"/>
      <c r="AV109" s="16"/>
      <c r="AW109" s="13"/>
      <c r="AX109" s="13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6"/>
      <c r="BJ109" s="16"/>
      <c r="BK109" s="15"/>
      <c r="BL109" s="15"/>
      <c r="BM109" s="16"/>
      <c r="BN109" s="16"/>
      <c r="BO109" s="13"/>
      <c r="BP109" s="13"/>
      <c r="BQ109" s="14"/>
      <c r="BR109" s="13"/>
      <c r="BS109" s="13"/>
    </row>
    <row r="110" spans="1:71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3"/>
      <c r="AF110" s="17"/>
      <c r="AG110" s="15"/>
      <c r="AH110" s="15"/>
      <c r="AI110" s="16"/>
      <c r="AJ110" s="16"/>
      <c r="AK110" s="15"/>
      <c r="AL110" s="15"/>
      <c r="AM110" s="16"/>
      <c r="AN110" s="16"/>
      <c r="AO110" s="15"/>
      <c r="AP110" s="15"/>
      <c r="AQ110" s="16"/>
      <c r="AR110" s="16"/>
      <c r="AS110" s="15"/>
      <c r="AT110" s="15"/>
      <c r="AU110" s="16"/>
      <c r="AV110" s="16"/>
      <c r="AW110" s="13"/>
      <c r="AX110" s="13"/>
      <c r="AY110" s="15"/>
      <c r="AZ110" s="15"/>
      <c r="BA110" s="16"/>
      <c r="BB110" s="16"/>
      <c r="BC110" s="15"/>
      <c r="BD110" s="15"/>
      <c r="BE110" s="16"/>
      <c r="BF110" s="16"/>
      <c r="BG110" s="15"/>
      <c r="BH110" s="15"/>
      <c r="BI110" s="16"/>
      <c r="BJ110" s="16"/>
      <c r="BK110" s="15"/>
      <c r="BL110" s="15"/>
      <c r="BM110" s="16"/>
      <c r="BN110" s="16"/>
      <c r="BO110" s="13"/>
      <c r="BP110" s="13"/>
      <c r="BQ110" s="14"/>
      <c r="BR110" s="14"/>
      <c r="BS110" s="13"/>
    </row>
    <row r="111" spans="1:71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3"/>
      <c r="AF111" s="17"/>
      <c r="AG111" s="15"/>
      <c r="AH111" s="15"/>
      <c r="AI111" s="16"/>
      <c r="AJ111" s="16"/>
      <c r="AK111" s="15"/>
      <c r="AL111" s="15"/>
      <c r="AM111" s="16"/>
      <c r="AN111" s="16"/>
      <c r="AO111" s="15"/>
      <c r="AP111" s="15"/>
      <c r="AQ111" s="16"/>
      <c r="AR111" s="16"/>
      <c r="AS111" s="15"/>
      <c r="AT111" s="15"/>
      <c r="AU111" s="16"/>
      <c r="AV111" s="16"/>
      <c r="AW111" s="13"/>
      <c r="AX111" s="13"/>
      <c r="AY111" s="15"/>
      <c r="AZ111" s="15"/>
      <c r="BA111" s="16"/>
      <c r="BB111" s="16"/>
      <c r="BC111" s="15"/>
      <c r="BD111" s="15"/>
      <c r="BE111" s="16"/>
      <c r="BF111" s="16"/>
      <c r="BG111" s="15"/>
      <c r="BH111" s="15"/>
      <c r="BI111" s="16"/>
      <c r="BJ111" s="16"/>
      <c r="BK111" s="15"/>
      <c r="BL111" s="15"/>
      <c r="BM111" s="16"/>
      <c r="BN111" s="16"/>
      <c r="BO111" s="13"/>
      <c r="BP111" s="13"/>
      <c r="BQ111" s="14"/>
      <c r="BR111" s="14"/>
      <c r="BS111" s="13"/>
    </row>
    <row r="112" spans="1:71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3"/>
      <c r="AF112" s="17"/>
      <c r="AG112" s="15"/>
      <c r="AH112" s="15"/>
      <c r="AI112" s="16"/>
      <c r="AJ112" s="16"/>
      <c r="AK112" s="15"/>
      <c r="AL112" s="15"/>
      <c r="AM112" s="16"/>
      <c r="AN112" s="16"/>
      <c r="AO112" s="15"/>
      <c r="AP112" s="15"/>
      <c r="AQ112" s="16"/>
      <c r="AR112" s="16"/>
      <c r="AS112" s="15"/>
      <c r="AT112" s="15"/>
      <c r="AU112" s="16"/>
      <c r="AV112" s="16"/>
      <c r="AW112" s="13"/>
      <c r="AX112" s="13"/>
      <c r="AY112" s="15"/>
      <c r="AZ112" s="15"/>
      <c r="BA112" s="16"/>
      <c r="BB112" s="16"/>
      <c r="BC112" s="15"/>
      <c r="BD112" s="15"/>
      <c r="BE112" s="16"/>
      <c r="BF112" s="16"/>
      <c r="BG112" s="15"/>
      <c r="BH112" s="15"/>
      <c r="BI112" s="16"/>
      <c r="BJ112" s="16"/>
      <c r="BK112" s="15"/>
      <c r="BL112" s="15"/>
      <c r="BM112" s="16"/>
      <c r="BN112" s="16"/>
      <c r="BO112" s="13"/>
      <c r="BP112" s="13"/>
      <c r="BQ112" s="14"/>
      <c r="BR112" s="14"/>
      <c r="BS112" s="13"/>
    </row>
    <row r="113" spans="1:71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3"/>
      <c r="AF113" s="17"/>
      <c r="AG113" s="15"/>
      <c r="AH113" s="15"/>
      <c r="AI113" s="16"/>
      <c r="AJ113" s="16"/>
      <c r="AK113" s="15"/>
      <c r="AL113" s="15"/>
      <c r="AM113" s="16"/>
      <c r="AN113" s="16"/>
      <c r="AO113" s="15"/>
      <c r="AP113" s="15"/>
      <c r="AQ113" s="15"/>
      <c r="AR113" s="15"/>
      <c r="AS113" s="15"/>
      <c r="AT113" s="15"/>
      <c r="AU113" s="15"/>
      <c r="AV113" s="15"/>
      <c r="AW113" s="13"/>
      <c r="AX113" s="13"/>
      <c r="AY113" s="15"/>
      <c r="AZ113" s="15"/>
      <c r="BA113" s="16"/>
      <c r="BB113" s="16"/>
      <c r="BC113" s="15"/>
      <c r="BD113" s="15"/>
      <c r="BE113" s="16"/>
      <c r="BF113" s="16"/>
      <c r="BG113" s="15"/>
      <c r="BH113" s="15"/>
      <c r="BI113" s="15"/>
      <c r="BJ113" s="15"/>
      <c r="BK113" s="15"/>
      <c r="BL113" s="15"/>
      <c r="BM113" s="15"/>
      <c r="BN113" s="15"/>
      <c r="BO113" s="13"/>
      <c r="BP113" s="13"/>
      <c r="BQ113" s="14"/>
      <c r="BR113" s="13"/>
      <c r="BS113" s="13"/>
    </row>
    <row r="114" spans="1:71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3"/>
      <c r="AF114" s="17"/>
      <c r="AG114" s="15"/>
      <c r="AH114" s="15"/>
      <c r="AI114" s="16"/>
      <c r="AJ114" s="16"/>
      <c r="AK114" s="15"/>
      <c r="AL114" s="15"/>
      <c r="AM114" s="16"/>
      <c r="AN114" s="16"/>
      <c r="AO114" s="15"/>
      <c r="AP114" s="15"/>
      <c r="AQ114" s="16"/>
      <c r="AR114" s="16"/>
      <c r="AS114" s="15"/>
      <c r="AT114" s="15"/>
      <c r="AU114" s="16"/>
      <c r="AV114" s="16"/>
      <c r="AW114" s="13"/>
      <c r="AX114" s="13"/>
      <c r="AY114" s="15"/>
      <c r="AZ114" s="15"/>
      <c r="BA114" s="16"/>
      <c r="BB114" s="16"/>
      <c r="BC114" s="15"/>
      <c r="BD114" s="15"/>
      <c r="BE114" s="16"/>
      <c r="BF114" s="16"/>
      <c r="BG114" s="15"/>
      <c r="BH114" s="15"/>
      <c r="BI114" s="16"/>
      <c r="BJ114" s="16"/>
      <c r="BK114" s="15"/>
      <c r="BL114" s="15"/>
      <c r="BM114" s="16"/>
      <c r="BN114" s="16"/>
      <c r="BO114" s="13"/>
      <c r="BP114" s="13"/>
      <c r="BQ114" s="14"/>
      <c r="BR114" s="13"/>
      <c r="BS114" s="13"/>
    </row>
    <row r="115" spans="1:71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3"/>
      <c r="AF115" s="17"/>
      <c r="AG115" s="15"/>
      <c r="AH115" s="15"/>
      <c r="AI115" s="16"/>
      <c r="AJ115" s="16"/>
      <c r="AK115" s="15"/>
      <c r="AL115" s="15"/>
      <c r="AM115" s="16"/>
      <c r="AN115" s="16"/>
      <c r="AO115" s="15"/>
      <c r="AP115" s="15"/>
      <c r="AQ115" s="16"/>
      <c r="AR115" s="16"/>
      <c r="AS115" s="15"/>
      <c r="AT115" s="15"/>
      <c r="AU115" s="16"/>
      <c r="AV115" s="16"/>
      <c r="AW115" s="13"/>
      <c r="AX115" s="13"/>
      <c r="AY115" s="15"/>
      <c r="AZ115" s="15"/>
      <c r="BA115" s="16"/>
      <c r="BB115" s="16"/>
      <c r="BC115" s="15"/>
      <c r="BD115" s="15"/>
      <c r="BE115" s="16"/>
      <c r="BF115" s="16"/>
      <c r="BG115" s="15"/>
      <c r="BH115" s="15"/>
      <c r="BI115" s="16"/>
      <c r="BJ115" s="16"/>
      <c r="BK115" s="15"/>
      <c r="BL115" s="15"/>
      <c r="BM115" s="16"/>
      <c r="BN115" s="16"/>
      <c r="BO115" s="13"/>
      <c r="BP115" s="13"/>
      <c r="BQ115" s="14"/>
      <c r="BR115" s="13"/>
      <c r="BS115" s="13"/>
    </row>
    <row r="116" spans="1:71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3"/>
      <c r="AF116" s="17"/>
      <c r="AG116" s="15"/>
      <c r="AH116" s="15"/>
      <c r="AI116" s="16"/>
      <c r="AJ116" s="16"/>
      <c r="AK116" s="15"/>
      <c r="AL116" s="15"/>
      <c r="AM116" s="16"/>
      <c r="AN116" s="16"/>
      <c r="AO116" s="15"/>
      <c r="AP116" s="15"/>
      <c r="AQ116" s="16"/>
      <c r="AR116" s="16"/>
      <c r="AS116" s="15"/>
      <c r="AT116" s="15"/>
      <c r="AU116" s="16"/>
      <c r="AV116" s="16"/>
      <c r="AW116" s="13"/>
      <c r="AX116" s="13"/>
      <c r="AY116" s="15"/>
      <c r="AZ116" s="15"/>
      <c r="BA116" s="16"/>
      <c r="BB116" s="16"/>
      <c r="BC116" s="15"/>
      <c r="BD116" s="15"/>
      <c r="BE116" s="16"/>
      <c r="BF116" s="16"/>
      <c r="BG116" s="15"/>
      <c r="BH116" s="15"/>
      <c r="BI116" s="16"/>
      <c r="BJ116" s="16"/>
      <c r="BK116" s="15"/>
      <c r="BL116" s="15"/>
      <c r="BM116" s="16"/>
      <c r="BN116" s="16"/>
      <c r="BO116" s="13"/>
      <c r="BP116" s="13"/>
      <c r="BQ116" s="14"/>
      <c r="BR116" s="13"/>
      <c r="BS116" s="13"/>
    </row>
    <row r="117" spans="1:71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3"/>
      <c r="AF117" s="17"/>
      <c r="AG117" s="15"/>
      <c r="AH117" s="15"/>
      <c r="AI117" s="16"/>
      <c r="AJ117" s="16"/>
      <c r="AK117" s="15"/>
      <c r="AL117" s="15"/>
      <c r="AM117" s="16"/>
      <c r="AN117" s="16"/>
      <c r="AO117" s="15"/>
      <c r="AP117" s="15"/>
      <c r="AQ117" s="16"/>
      <c r="AR117" s="16"/>
      <c r="AS117" s="15"/>
      <c r="AT117" s="15"/>
      <c r="AU117" s="16"/>
      <c r="AV117" s="16"/>
      <c r="AW117" s="13"/>
      <c r="AX117" s="13"/>
      <c r="AY117" s="15"/>
      <c r="AZ117" s="15"/>
      <c r="BA117" s="16"/>
      <c r="BB117" s="16"/>
      <c r="BC117" s="15"/>
      <c r="BD117" s="15"/>
      <c r="BE117" s="16"/>
      <c r="BF117" s="16"/>
      <c r="BG117" s="15"/>
      <c r="BH117" s="15"/>
      <c r="BI117" s="16"/>
      <c r="BJ117" s="16"/>
      <c r="BK117" s="15"/>
      <c r="BL117" s="15"/>
      <c r="BM117" s="16"/>
      <c r="BN117" s="16"/>
      <c r="BO117" s="13"/>
      <c r="BP117" s="13"/>
      <c r="BQ117" s="14"/>
      <c r="BR117" s="13"/>
      <c r="BS117" s="13"/>
    </row>
    <row r="118" spans="1:71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3"/>
      <c r="AF118" s="17"/>
      <c r="AG118" s="15"/>
      <c r="AH118" s="15"/>
      <c r="AI118" s="16"/>
      <c r="AJ118" s="16"/>
      <c r="AK118" s="15"/>
      <c r="AL118" s="15"/>
      <c r="AM118" s="15"/>
      <c r="AN118" s="15"/>
      <c r="AO118" s="15"/>
      <c r="AP118" s="15"/>
      <c r="AQ118" s="16"/>
      <c r="AR118" s="16"/>
      <c r="AS118" s="15"/>
      <c r="AT118" s="15"/>
      <c r="AU118" s="16"/>
      <c r="AV118" s="16"/>
      <c r="AW118" s="13"/>
      <c r="AX118" s="13"/>
      <c r="AY118" s="15"/>
      <c r="AZ118" s="15"/>
      <c r="BA118" s="16"/>
      <c r="BB118" s="16"/>
      <c r="BC118" s="15"/>
      <c r="BD118" s="15"/>
      <c r="BE118" s="15"/>
      <c r="BF118" s="15"/>
      <c r="BG118" s="15"/>
      <c r="BH118" s="15"/>
      <c r="BI118" s="16"/>
      <c r="BJ118" s="16"/>
      <c r="BK118" s="15"/>
      <c r="BL118" s="15"/>
      <c r="BM118" s="16"/>
      <c r="BN118" s="16"/>
      <c r="BO118" s="13"/>
      <c r="BP118" s="13"/>
      <c r="BQ118" s="14"/>
      <c r="BR118" s="14"/>
      <c r="BS118" s="13"/>
    </row>
    <row r="119" spans="1:71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3"/>
      <c r="AF119" s="17"/>
      <c r="AG119" s="15"/>
      <c r="AH119" s="15"/>
      <c r="AI119" s="16"/>
      <c r="AJ119" s="16"/>
      <c r="AK119" s="15"/>
      <c r="AL119" s="15"/>
      <c r="AM119" s="16"/>
      <c r="AN119" s="16"/>
      <c r="AO119" s="15"/>
      <c r="AP119" s="15"/>
      <c r="AQ119" s="16"/>
      <c r="AR119" s="16"/>
      <c r="AS119" s="15"/>
      <c r="AT119" s="15"/>
      <c r="AU119" s="16"/>
      <c r="AV119" s="16"/>
      <c r="AW119" s="13"/>
      <c r="AX119" s="13"/>
      <c r="AY119" s="15"/>
      <c r="AZ119" s="15"/>
      <c r="BA119" s="16"/>
      <c r="BB119" s="16"/>
      <c r="BC119" s="15"/>
      <c r="BD119" s="15"/>
      <c r="BE119" s="16"/>
      <c r="BF119" s="16"/>
      <c r="BG119" s="15"/>
      <c r="BH119" s="15"/>
      <c r="BI119" s="16"/>
      <c r="BJ119" s="16"/>
      <c r="BK119" s="15"/>
      <c r="BL119" s="15"/>
      <c r="BM119" s="16"/>
      <c r="BN119" s="16"/>
      <c r="BO119" s="13"/>
      <c r="BP119" s="13"/>
      <c r="BQ119" s="14"/>
      <c r="BR119" s="13"/>
      <c r="BS119" s="13"/>
    </row>
    <row r="120" spans="1:71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3"/>
      <c r="AF120" s="17"/>
      <c r="AG120" s="15"/>
      <c r="AH120" s="15"/>
      <c r="AI120" s="16"/>
      <c r="AJ120" s="16"/>
      <c r="AK120" s="15"/>
      <c r="AL120" s="15"/>
      <c r="AM120" s="16"/>
      <c r="AN120" s="16"/>
      <c r="AO120" s="15"/>
      <c r="AP120" s="15"/>
      <c r="AQ120" s="16"/>
      <c r="AR120" s="16"/>
      <c r="AS120" s="15"/>
      <c r="AT120" s="15"/>
      <c r="AU120" s="16"/>
      <c r="AV120" s="16"/>
      <c r="AW120" s="13"/>
      <c r="AX120" s="13"/>
      <c r="AY120" s="15"/>
      <c r="AZ120" s="15"/>
      <c r="BA120" s="16"/>
      <c r="BB120" s="16"/>
      <c r="BC120" s="15"/>
      <c r="BD120" s="15"/>
      <c r="BE120" s="16"/>
      <c r="BF120" s="16"/>
      <c r="BG120" s="15"/>
      <c r="BH120" s="15"/>
      <c r="BI120" s="16"/>
      <c r="BJ120" s="16"/>
      <c r="BK120" s="15"/>
      <c r="BL120" s="15"/>
      <c r="BM120" s="16"/>
      <c r="BN120" s="16"/>
      <c r="BO120" s="13"/>
      <c r="BP120" s="13"/>
      <c r="BQ120" s="14"/>
      <c r="BR120" s="13"/>
      <c r="BS120" s="13"/>
    </row>
    <row r="121" spans="1:71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3"/>
      <c r="AF121" s="17"/>
      <c r="AG121" s="15"/>
      <c r="AH121" s="15"/>
      <c r="AI121" s="16"/>
      <c r="AJ121" s="16"/>
      <c r="AK121" s="15"/>
      <c r="AL121" s="15"/>
      <c r="AM121" s="16"/>
      <c r="AN121" s="16"/>
      <c r="AO121" s="15"/>
      <c r="AP121" s="15"/>
      <c r="AQ121" s="15"/>
      <c r="AR121" s="15"/>
      <c r="AS121" s="15"/>
      <c r="AT121" s="15"/>
      <c r="AU121" s="15"/>
      <c r="AV121" s="15"/>
      <c r="AW121" s="13"/>
      <c r="AX121" s="13"/>
      <c r="AY121" s="15"/>
      <c r="AZ121" s="15"/>
      <c r="BA121" s="16"/>
      <c r="BB121" s="16"/>
      <c r="BC121" s="15"/>
      <c r="BD121" s="15"/>
      <c r="BE121" s="16"/>
      <c r="BF121" s="16"/>
      <c r="BG121" s="15"/>
      <c r="BH121" s="15"/>
      <c r="BI121" s="15"/>
      <c r="BJ121" s="15"/>
      <c r="BK121" s="15"/>
      <c r="BL121" s="15"/>
      <c r="BM121" s="15"/>
      <c r="BN121" s="15"/>
      <c r="BO121" s="13"/>
      <c r="BP121" s="13"/>
      <c r="BQ121" s="14"/>
      <c r="BR121" s="13"/>
      <c r="BS121" s="13"/>
    </row>
    <row r="122" spans="1:71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3"/>
      <c r="AF122" s="17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6"/>
      <c r="AR122" s="16"/>
      <c r="AS122" s="15"/>
      <c r="AT122" s="15"/>
      <c r="AU122" s="16"/>
      <c r="AV122" s="16"/>
      <c r="AW122" s="13"/>
      <c r="AX122" s="13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6"/>
      <c r="BJ122" s="16"/>
      <c r="BK122" s="15"/>
      <c r="BL122" s="15"/>
      <c r="BM122" s="16"/>
      <c r="BN122" s="16"/>
      <c r="BO122" s="13"/>
      <c r="BP122" s="13"/>
      <c r="BQ122" s="14"/>
      <c r="BR122" s="14"/>
      <c r="BS122" s="13"/>
    </row>
    <row r="123" spans="1:71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3"/>
      <c r="AF123" s="17"/>
      <c r="AG123" s="15"/>
      <c r="AH123" s="15"/>
      <c r="AI123" s="16"/>
      <c r="AJ123" s="16"/>
      <c r="AK123" s="15"/>
      <c r="AL123" s="15"/>
      <c r="AM123" s="16"/>
      <c r="AN123" s="16"/>
      <c r="AO123" s="15"/>
      <c r="AP123" s="15"/>
      <c r="AQ123" s="16"/>
      <c r="AR123" s="16"/>
      <c r="AS123" s="15"/>
      <c r="AT123" s="15"/>
      <c r="AU123" s="16"/>
      <c r="AV123" s="16"/>
      <c r="AW123" s="13"/>
      <c r="AX123" s="13"/>
      <c r="AY123" s="15"/>
      <c r="AZ123" s="15"/>
      <c r="BA123" s="16"/>
      <c r="BB123" s="16"/>
      <c r="BC123" s="15"/>
      <c r="BD123" s="15"/>
      <c r="BE123" s="16"/>
      <c r="BF123" s="16"/>
      <c r="BG123" s="15"/>
      <c r="BH123" s="15"/>
      <c r="BI123" s="16"/>
      <c r="BJ123" s="16"/>
      <c r="BK123" s="15"/>
      <c r="BL123" s="15"/>
      <c r="BM123" s="16"/>
      <c r="BN123" s="16"/>
      <c r="BO123" s="13"/>
      <c r="BP123" s="13"/>
      <c r="BQ123" s="14"/>
      <c r="BR123" s="13"/>
      <c r="BS123" s="13"/>
    </row>
    <row r="124" spans="1:71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3"/>
      <c r="AF124" s="17"/>
      <c r="AG124" s="15"/>
      <c r="AH124" s="15"/>
      <c r="AI124" s="16"/>
      <c r="AJ124" s="16"/>
      <c r="AK124" s="15"/>
      <c r="AL124" s="15"/>
      <c r="AM124" s="16"/>
      <c r="AN124" s="16"/>
      <c r="AO124" s="15"/>
      <c r="AP124" s="15"/>
      <c r="AQ124" s="16"/>
      <c r="AR124" s="16"/>
      <c r="AS124" s="15"/>
      <c r="AT124" s="15"/>
      <c r="AU124" s="16"/>
      <c r="AV124" s="16"/>
      <c r="AW124" s="13"/>
      <c r="AX124" s="13"/>
      <c r="AY124" s="15"/>
      <c r="AZ124" s="15"/>
      <c r="BA124" s="16"/>
      <c r="BB124" s="16"/>
      <c r="BC124" s="15"/>
      <c r="BD124" s="15"/>
      <c r="BE124" s="16"/>
      <c r="BF124" s="16"/>
      <c r="BG124" s="15"/>
      <c r="BH124" s="15"/>
      <c r="BI124" s="16"/>
      <c r="BJ124" s="16"/>
      <c r="BK124" s="15"/>
      <c r="BL124" s="15"/>
      <c r="BM124" s="16"/>
      <c r="BN124" s="16"/>
      <c r="BO124" s="13"/>
      <c r="BP124" s="13"/>
      <c r="BQ124" s="14"/>
      <c r="BR124" s="13"/>
      <c r="BS124" s="13"/>
    </row>
    <row r="125" spans="1:71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3"/>
      <c r="AF125" s="17"/>
      <c r="AG125" s="15"/>
      <c r="AH125" s="15"/>
      <c r="AI125" s="16"/>
      <c r="AJ125" s="16"/>
      <c r="AK125" s="15"/>
      <c r="AL125" s="15"/>
      <c r="AM125" s="16"/>
      <c r="AN125" s="16"/>
      <c r="AO125" s="15"/>
      <c r="AP125" s="15"/>
      <c r="AQ125" s="16"/>
      <c r="AR125" s="16"/>
      <c r="AS125" s="15"/>
      <c r="AT125" s="15"/>
      <c r="AU125" s="16"/>
      <c r="AV125" s="16"/>
      <c r="AW125" s="13"/>
      <c r="AX125" s="13"/>
      <c r="AY125" s="15"/>
      <c r="AZ125" s="15"/>
      <c r="BA125" s="16"/>
      <c r="BB125" s="16"/>
      <c r="BC125" s="15"/>
      <c r="BD125" s="15"/>
      <c r="BE125" s="16"/>
      <c r="BF125" s="16"/>
      <c r="BG125" s="15"/>
      <c r="BH125" s="15"/>
      <c r="BI125" s="16"/>
      <c r="BJ125" s="16"/>
      <c r="BK125" s="15"/>
      <c r="BL125" s="15"/>
      <c r="BM125" s="16"/>
      <c r="BN125" s="16"/>
      <c r="BO125" s="13"/>
      <c r="BP125" s="13"/>
      <c r="BQ125" s="14"/>
      <c r="BR125" s="14"/>
      <c r="BS125" s="13"/>
    </row>
    <row r="126" spans="1:71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3"/>
      <c r="AF126" s="17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3"/>
      <c r="AX126" s="13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3"/>
      <c r="BP126" s="13"/>
      <c r="BQ126" s="14"/>
      <c r="BR126" s="13"/>
      <c r="BS126" s="13"/>
    </row>
    <row r="127" spans="1:71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3"/>
      <c r="AF127" s="17"/>
      <c r="AG127" s="15"/>
      <c r="AH127" s="15"/>
      <c r="AI127" s="16"/>
      <c r="AJ127" s="16"/>
      <c r="AK127" s="15"/>
      <c r="AL127" s="15"/>
      <c r="AM127" s="16"/>
      <c r="AN127" s="16"/>
      <c r="AO127" s="15"/>
      <c r="AP127" s="15"/>
      <c r="AQ127" s="16"/>
      <c r="AR127" s="16"/>
      <c r="AS127" s="15"/>
      <c r="AT127" s="15"/>
      <c r="AU127" s="16"/>
      <c r="AV127" s="16"/>
      <c r="AW127" s="13"/>
      <c r="AX127" s="13"/>
      <c r="AY127" s="15"/>
      <c r="AZ127" s="15"/>
      <c r="BA127" s="16"/>
      <c r="BB127" s="16"/>
      <c r="BC127" s="15"/>
      <c r="BD127" s="15"/>
      <c r="BE127" s="16"/>
      <c r="BF127" s="16"/>
      <c r="BG127" s="15"/>
      <c r="BH127" s="15"/>
      <c r="BI127" s="16"/>
      <c r="BJ127" s="16"/>
      <c r="BK127" s="15"/>
      <c r="BL127" s="15"/>
      <c r="BM127" s="16"/>
      <c r="BN127" s="16"/>
      <c r="BO127" s="13"/>
      <c r="BP127" s="13"/>
      <c r="BQ127" s="14"/>
      <c r="BR127" s="13"/>
      <c r="BS127" s="13"/>
    </row>
    <row r="128" spans="1:71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3"/>
      <c r="AF128" s="17"/>
      <c r="AG128" s="15"/>
      <c r="AH128" s="15"/>
      <c r="AI128" s="16"/>
      <c r="AJ128" s="16"/>
      <c r="AK128" s="15"/>
      <c r="AL128" s="15"/>
      <c r="AM128" s="16"/>
      <c r="AN128" s="16"/>
      <c r="AO128" s="15"/>
      <c r="AP128" s="15"/>
      <c r="AQ128" s="15"/>
      <c r="AR128" s="15"/>
      <c r="AS128" s="15"/>
      <c r="AT128" s="15"/>
      <c r="AU128" s="15"/>
      <c r="AV128" s="15"/>
      <c r="AW128" s="13"/>
      <c r="AX128" s="13"/>
      <c r="AY128" s="15"/>
      <c r="AZ128" s="15"/>
      <c r="BA128" s="16"/>
      <c r="BB128" s="16"/>
      <c r="BC128" s="15"/>
      <c r="BD128" s="15"/>
      <c r="BE128" s="16"/>
      <c r="BF128" s="16"/>
      <c r="BG128" s="15"/>
      <c r="BH128" s="15"/>
      <c r="BI128" s="15"/>
      <c r="BJ128" s="15"/>
      <c r="BK128" s="15"/>
      <c r="BL128" s="15"/>
      <c r="BM128" s="15"/>
      <c r="BN128" s="15"/>
      <c r="BO128" s="13"/>
      <c r="BP128" s="13"/>
      <c r="BQ128" s="14"/>
      <c r="BR128" s="13"/>
      <c r="BS128" s="13"/>
    </row>
    <row r="129" spans="1:71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3"/>
      <c r="AF129" s="17"/>
      <c r="AG129" s="15"/>
      <c r="AH129" s="15"/>
      <c r="AI129" s="16"/>
      <c r="AJ129" s="16"/>
      <c r="AK129" s="15"/>
      <c r="AL129" s="15"/>
      <c r="AM129" s="16"/>
      <c r="AN129" s="16"/>
      <c r="AO129" s="15"/>
      <c r="AP129" s="15"/>
      <c r="AQ129" s="15"/>
      <c r="AR129" s="15"/>
      <c r="AS129" s="15"/>
      <c r="AT129" s="15"/>
      <c r="AU129" s="15"/>
      <c r="AV129" s="15"/>
      <c r="AW129" s="13"/>
      <c r="AX129" s="13"/>
      <c r="AY129" s="15"/>
      <c r="AZ129" s="15"/>
      <c r="BA129" s="16"/>
      <c r="BB129" s="16"/>
      <c r="BC129" s="15"/>
      <c r="BD129" s="15"/>
      <c r="BE129" s="16"/>
      <c r="BF129" s="16"/>
      <c r="BG129" s="15"/>
      <c r="BH129" s="15"/>
      <c r="BI129" s="15"/>
      <c r="BJ129" s="15"/>
      <c r="BK129" s="15"/>
      <c r="BL129" s="15"/>
      <c r="BM129" s="15"/>
      <c r="BN129" s="15"/>
      <c r="BO129" s="13"/>
      <c r="BP129" s="13"/>
      <c r="BQ129" s="14"/>
      <c r="BR129" s="13"/>
      <c r="BS129" s="13"/>
    </row>
    <row r="130" spans="1:71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3"/>
      <c r="AF130" s="17"/>
      <c r="AG130" s="15"/>
      <c r="AH130" s="15"/>
      <c r="AI130" s="16"/>
      <c r="AJ130" s="16"/>
      <c r="AK130" s="15"/>
      <c r="AL130" s="15"/>
      <c r="AM130" s="16"/>
      <c r="AN130" s="16"/>
      <c r="AO130" s="15"/>
      <c r="AP130" s="15"/>
      <c r="AQ130" s="15"/>
      <c r="AR130" s="15"/>
      <c r="AS130" s="15"/>
      <c r="AT130" s="15"/>
      <c r="AU130" s="15"/>
      <c r="AV130" s="15"/>
      <c r="AW130" s="13"/>
      <c r="AX130" s="13"/>
      <c r="AY130" s="15"/>
      <c r="AZ130" s="15"/>
      <c r="BA130" s="16"/>
      <c r="BB130" s="16"/>
      <c r="BC130" s="15"/>
      <c r="BD130" s="15"/>
      <c r="BE130" s="16"/>
      <c r="BF130" s="16"/>
      <c r="BG130" s="15"/>
      <c r="BH130" s="15"/>
      <c r="BI130" s="15"/>
      <c r="BJ130" s="15"/>
      <c r="BK130" s="15"/>
      <c r="BL130" s="15"/>
      <c r="BM130" s="15"/>
      <c r="BN130" s="15"/>
      <c r="BO130" s="13"/>
      <c r="BP130" s="13"/>
      <c r="BQ130" s="14"/>
      <c r="BR130" s="14"/>
      <c r="BS130" s="13"/>
    </row>
    <row r="131" spans="1:71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3"/>
      <c r="AF131" s="17"/>
      <c r="AG131" s="15"/>
      <c r="AH131" s="15"/>
      <c r="AI131" s="16"/>
      <c r="AJ131" s="16"/>
      <c r="AK131" s="15"/>
      <c r="AL131" s="15"/>
      <c r="AM131" s="16"/>
      <c r="AN131" s="16"/>
      <c r="AO131" s="15"/>
      <c r="AP131" s="15"/>
      <c r="AQ131" s="15"/>
      <c r="AR131" s="15"/>
      <c r="AS131" s="15"/>
      <c r="AT131" s="15"/>
      <c r="AU131" s="15"/>
      <c r="AV131" s="15"/>
      <c r="AW131" s="13"/>
      <c r="AX131" s="13"/>
      <c r="AY131" s="15"/>
      <c r="AZ131" s="15"/>
      <c r="BA131" s="16"/>
      <c r="BB131" s="16"/>
      <c r="BC131" s="15"/>
      <c r="BD131" s="15"/>
      <c r="BE131" s="16"/>
      <c r="BF131" s="16"/>
      <c r="BG131" s="15"/>
      <c r="BH131" s="15"/>
      <c r="BI131" s="15"/>
      <c r="BJ131" s="15"/>
      <c r="BK131" s="15"/>
      <c r="BL131" s="15"/>
      <c r="BM131" s="15"/>
      <c r="BN131" s="15"/>
      <c r="BO131" s="13"/>
      <c r="BP131" s="13"/>
      <c r="BQ131" s="14"/>
      <c r="BR131" s="13"/>
      <c r="BS131" s="13"/>
    </row>
    <row r="132" spans="1:71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3"/>
      <c r="AF132" s="17"/>
      <c r="AG132" s="15"/>
      <c r="AH132" s="15"/>
      <c r="AI132" s="16"/>
      <c r="AJ132" s="16"/>
      <c r="AK132" s="15"/>
      <c r="AL132" s="15"/>
      <c r="AM132" s="16"/>
      <c r="AN132" s="16"/>
      <c r="AO132" s="15"/>
      <c r="AP132" s="15"/>
      <c r="AQ132" s="15"/>
      <c r="AR132" s="15"/>
      <c r="AS132" s="15"/>
      <c r="AT132" s="15"/>
      <c r="AU132" s="15"/>
      <c r="AV132" s="15"/>
      <c r="AW132" s="13"/>
      <c r="AX132" s="13"/>
      <c r="AY132" s="15"/>
      <c r="AZ132" s="15"/>
      <c r="BA132" s="16"/>
      <c r="BB132" s="16"/>
      <c r="BC132" s="15"/>
      <c r="BD132" s="15"/>
      <c r="BE132" s="16"/>
      <c r="BF132" s="16"/>
      <c r="BG132" s="15"/>
      <c r="BH132" s="15"/>
      <c r="BI132" s="15"/>
      <c r="BJ132" s="15"/>
      <c r="BK132" s="15"/>
      <c r="BL132" s="15"/>
      <c r="BM132" s="15"/>
      <c r="BN132" s="15"/>
      <c r="BO132" s="13"/>
      <c r="BP132" s="13"/>
      <c r="BQ132" s="14"/>
      <c r="BR132" s="13"/>
      <c r="BS132" s="13"/>
    </row>
    <row r="133" spans="1:71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3"/>
      <c r="AF133" s="17"/>
      <c r="AG133" s="15"/>
      <c r="AH133" s="15"/>
      <c r="AI133" s="16"/>
      <c r="AJ133" s="16"/>
      <c r="AK133" s="15"/>
      <c r="AL133" s="15"/>
      <c r="AM133" s="16"/>
      <c r="AN133" s="16"/>
      <c r="AO133" s="15"/>
      <c r="AP133" s="15"/>
      <c r="AQ133" s="15"/>
      <c r="AR133" s="15"/>
      <c r="AS133" s="15"/>
      <c r="AT133" s="15"/>
      <c r="AU133" s="15"/>
      <c r="AV133" s="15"/>
      <c r="AW133" s="13"/>
      <c r="AX133" s="13"/>
      <c r="AY133" s="15"/>
      <c r="AZ133" s="15"/>
      <c r="BA133" s="16"/>
      <c r="BB133" s="16"/>
      <c r="BC133" s="15"/>
      <c r="BD133" s="15"/>
      <c r="BE133" s="16"/>
      <c r="BF133" s="16"/>
      <c r="BG133" s="15"/>
      <c r="BH133" s="15"/>
      <c r="BI133" s="15"/>
      <c r="BJ133" s="15"/>
      <c r="BK133" s="15"/>
      <c r="BL133" s="15"/>
      <c r="BM133" s="15"/>
      <c r="BN133" s="15"/>
      <c r="BO133" s="13"/>
      <c r="BP133" s="13"/>
      <c r="BQ133" s="13"/>
      <c r="BR133" s="13"/>
      <c r="BS133" s="13"/>
    </row>
    <row r="134" spans="1:71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3"/>
      <c r="AF134" s="17"/>
      <c r="AG134" s="15"/>
      <c r="AH134" s="15"/>
      <c r="AI134" s="16"/>
      <c r="AJ134" s="16"/>
      <c r="AK134" s="15"/>
      <c r="AL134" s="15"/>
      <c r="AM134" s="16"/>
      <c r="AN134" s="16"/>
      <c r="AO134" s="15"/>
      <c r="AP134" s="15"/>
      <c r="AQ134" s="15"/>
      <c r="AR134" s="15"/>
      <c r="AS134" s="15"/>
      <c r="AT134" s="15"/>
      <c r="AU134" s="15"/>
      <c r="AV134" s="15"/>
      <c r="AW134" s="13"/>
      <c r="AX134" s="13"/>
      <c r="AY134" s="15"/>
      <c r="AZ134" s="15"/>
      <c r="BA134" s="16"/>
      <c r="BB134" s="16"/>
      <c r="BC134" s="15"/>
      <c r="BD134" s="15"/>
      <c r="BE134" s="16"/>
      <c r="BF134" s="16"/>
      <c r="BG134" s="15"/>
      <c r="BH134" s="15"/>
      <c r="BI134" s="15"/>
      <c r="BJ134" s="15"/>
      <c r="BK134" s="15"/>
      <c r="BL134" s="15"/>
      <c r="BM134" s="15"/>
      <c r="BN134" s="15"/>
      <c r="BO134" s="13"/>
      <c r="BP134" s="13"/>
      <c r="BQ134" s="13"/>
      <c r="BR134" s="13"/>
      <c r="BS134" s="13"/>
    </row>
    <row r="135" spans="1:71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3"/>
      <c r="AF135" s="13"/>
      <c r="AG135" s="15"/>
      <c r="AH135" s="15"/>
      <c r="AI135" s="16"/>
      <c r="AJ135" s="16"/>
      <c r="AK135" s="15"/>
      <c r="AL135" s="15"/>
      <c r="AM135" s="16"/>
      <c r="AN135" s="16"/>
      <c r="AO135" s="15"/>
      <c r="AP135" s="15"/>
      <c r="AQ135" s="16"/>
      <c r="AR135" s="16"/>
      <c r="AS135" s="15"/>
      <c r="AT135" s="15"/>
      <c r="AU135" s="16"/>
      <c r="AV135" s="16"/>
      <c r="AW135" s="13"/>
      <c r="AX135" s="13"/>
      <c r="AY135" s="15"/>
      <c r="AZ135" s="15"/>
      <c r="BA135" s="16"/>
      <c r="BB135" s="16"/>
      <c r="BC135" s="15"/>
      <c r="BD135" s="15"/>
      <c r="BE135" s="16"/>
      <c r="BF135" s="16"/>
      <c r="BG135" s="15"/>
      <c r="BH135" s="15"/>
      <c r="BI135" s="16"/>
      <c r="BJ135" s="16"/>
      <c r="BK135" s="15"/>
      <c r="BL135" s="15"/>
      <c r="BM135" s="16"/>
      <c r="BN135" s="16"/>
      <c r="BO135" s="13"/>
      <c r="BP135" s="13"/>
      <c r="BQ135" s="13"/>
      <c r="BR135" s="13"/>
      <c r="BS135" s="13"/>
    </row>
    <row r="136" spans="1:71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3"/>
      <c r="AF136" s="13"/>
      <c r="AG136" s="15"/>
      <c r="AH136" s="15"/>
      <c r="AI136" s="16"/>
      <c r="AJ136" s="16"/>
      <c r="AK136" s="15"/>
      <c r="AL136" s="15"/>
      <c r="AM136" s="16"/>
      <c r="AN136" s="16"/>
      <c r="AO136" s="15"/>
      <c r="AP136" s="15"/>
      <c r="AQ136" s="16"/>
      <c r="AR136" s="16"/>
      <c r="AS136" s="15"/>
      <c r="AT136" s="15"/>
      <c r="AU136" s="16"/>
      <c r="AV136" s="16"/>
      <c r="AW136" s="13"/>
      <c r="AX136" s="13"/>
      <c r="AY136" s="15"/>
      <c r="AZ136" s="15"/>
      <c r="BA136" s="16"/>
      <c r="BB136" s="16"/>
      <c r="BC136" s="15"/>
      <c r="BD136" s="15"/>
      <c r="BE136" s="16"/>
      <c r="BF136" s="16"/>
      <c r="BG136" s="15"/>
      <c r="BH136" s="15"/>
      <c r="BI136" s="16"/>
      <c r="BJ136" s="16"/>
      <c r="BK136" s="15"/>
      <c r="BL136" s="15"/>
      <c r="BM136" s="16"/>
      <c r="BN136" s="16"/>
      <c r="BO136" s="13"/>
      <c r="BP136" s="13"/>
      <c r="BQ136" s="13"/>
      <c r="BR136" s="13"/>
      <c r="BS136" s="13"/>
    </row>
    <row r="137" spans="1:71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3"/>
      <c r="AF137" s="13"/>
      <c r="AG137" s="15"/>
      <c r="AH137" s="15"/>
      <c r="AI137" s="16"/>
      <c r="AJ137" s="16"/>
      <c r="AK137" s="15"/>
      <c r="AL137" s="15"/>
      <c r="AM137" s="16"/>
      <c r="AN137" s="16"/>
      <c r="AO137" s="15"/>
      <c r="AP137" s="15"/>
      <c r="AQ137" s="16"/>
      <c r="AR137" s="16"/>
      <c r="AS137" s="15"/>
      <c r="AT137" s="15"/>
      <c r="AU137" s="16"/>
      <c r="AV137" s="16"/>
      <c r="AW137" s="13"/>
      <c r="AX137" s="13"/>
      <c r="AY137" s="15"/>
      <c r="AZ137" s="15"/>
      <c r="BA137" s="16"/>
      <c r="BB137" s="16"/>
      <c r="BC137" s="15"/>
      <c r="BD137" s="15"/>
      <c r="BE137" s="16"/>
      <c r="BF137" s="16"/>
      <c r="BG137" s="15"/>
      <c r="BH137" s="15"/>
      <c r="BI137" s="16"/>
      <c r="BJ137" s="16"/>
      <c r="BK137" s="15"/>
      <c r="BL137" s="15"/>
      <c r="BM137" s="16"/>
      <c r="BN137" s="16"/>
      <c r="BO137" s="13"/>
      <c r="BP137" s="13"/>
      <c r="BQ137" s="13"/>
      <c r="BR137" s="13"/>
      <c r="BS137" s="13"/>
    </row>
    <row r="138" spans="1:71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3"/>
      <c r="AF138" s="13"/>
      <c r="AG138" s="15"/>
      <c r="AH138" s="15"/>
      <c r="AI138" s="16"/>
      <c r="AJ138" s="16"/>
      <c r="AK138" s="15"/>
      <c r="AL138" s="15"/>
      <c r="AM138" s="16"/>
      <c r="AN138" s="16"/>
      <c r="AO138" s="15"/>
      <c r="AP138" s="15"/>
      <c r="AQ138" s="16"/>
      <c r="AR138" s="16"/>
      <c r="AS138" s="15"/>
      <c r="AT138" s="15"/>
      <c r="AU138" s="16"/>
      <c r="AV138" s="16"/>
      <c r="AW138" s="13"/>
      <c r="AX138" s="13"/>
      <c r="AY138" s="15"/>
      <c r="AZ138" s="15"/>
      <c r="BA138" s="16"/>
      <c r="BB138" s="16"/>
      <c r="BC138" s="15"/>
      <c r="BD138" s="15"/>
      <c r="BE138" s="16"/>
      <c r="BF138" s="16"/>
      <c r="BG138" s="15"/>
      <c r="BH138" s="15"/>
      <c r="BI138" s="16"/>
      <c r="BJ138" s="16"/>
      <c r="BK138" s="15"/>
      <c r="BL138" s="15"/>
      <c r="BM138" s="16"/>
      <c r="BN138" s="16"/>
      <c r="BO138" s="13"/>
      <c r="BP138" s="13"/>
      <c r="BQ138" s="13"/>
      <c r="BR138" s="13"/>
      <c r="BS138" s="13"/>
    </row>
    <row r="139" spans="1:71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3"/>
      <c r="AF139" s="13"/>
      <c r="AG139" s="15"/>
      <c r="AH139" s="15"/>
      <c r="AI139" s="16"/>
      <c r="AJ139" s="16"/>
      <c r="AK139" s="15"/>
      <c r="AL139" s="15"/>
      <c r="AM139" s="16"/>
      <c r="AN139" s="16"/>
      <c r="AO139" s="15"/>
      <c r="AP139" s="15"/>
      <c r="AQ139" s="16"/>
      <c r="AR139" s="16"/>
      <c r="AS139" s="15"/>
      <c r="AT139" s="15"/>
      <c r="AU139" s="16"/>
      <c r="AV139" s="16"/>
      <c r="AW139" s="13"/>
      <c r="AX139" s="13"/>
      <c r="AY139" s="15"/>
      <c r="AZ139" s="15"/>
      <c r="BA139" s="16"/>
      <c r="BB139" s="16"/>
      <c r="BC139" s="15"/>
      <c r="BD139" s="15"/>
      <c r="BE139" s="16"/>
      <c r="BF139" s="16"/>
      <c r="BG139" s="15"/>
      <c r="BH139" s="15"/>
      <c r="BI139" s="16"/>
      <c r="BJ139" s="16"/>
      <c r="BK139" s="15"/>
      <c r="BL139" s="15"/>
      <c r="BM139" s="16"/>
      <c r="BN139" s="16"/>
      <c r="BO139" s="13"/>
      <c r="BP139" s="13"/>
      <c r="BQ139" s="13"/>
      <c r="BR139" s="13"/>
      <c r="BS139" s="13"/>
    </row>
    <row r="140" spans="1:71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3"/>
      <c r="AF140" s="13"/>
      <c r="AG140" s="15"/>
      <c r="AH140" s="15"/>
      <c r="AI140" s="16"/>
      <c r="AJ140" s="16"/>
      <c r="AK140" s="15"/>
      <c r="AL140" s="15"/>
      <c r="AM140" s="16"/>
      <c r="AN140" s="16"/>
      <c r="AO140" s="15"/>
      <c r="AP140" s="15"/>
      <c r="AQ140" s="16"/>
      <c r="AR140" s="16"/>
      <c r="AS140" s="15"/>
      <c r="AT140" s="15"/>
      <c r="AU140" s="16"/>
      <c r="AV140" s="16"/>
      <c r="AW140" s="13"/>
      <c r="AX140" s="13"/>
      <c r="AY140" s="15"/>
      <c r="AZ140" s="15"/>
      <c r="BA140" s="16"/>
      <c r="BB140" s="16"/>
      <c r="BC140" s="15"/>
      <c r="BD140" s="15"/>
      <c r="BE140" s="16"/>
      <c r="BF140" s="16"/>
      <c r="BG140" s="15"/>
      <c r="BH140" s="15"/>
      <c r="BI140" s="16"/>
      <c r="BJ140" s="16"/>
      <c r="BK140" s="15"/>
      <c r="BL140" s="15"/>
      <c r="BM140" s="16"/>
      <c r="BN140" s="16"/>
      <c r="BO140" s="13"/>
      <c r="BP140" s="13"/>
      <c r="BQ140" s="13"/>
      <c r="BR140" s="13"/>
      <c r="BS140" s="13"/>
    </row>
    <row r="141" spans="1:71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3"/>
      <c r="AF141" s="13"/>
      <c r="AG141" s="15"/>
      <c r="AH141" s="15"/>
      <c r="AI141" s="16"/>
      <c r="AJ141" s="16"/>
      <c r="AK141" s="15"/>
      <c r="AL141" s="15"/>
      <c r="AM141" s="16"/>
      <c r="AN141" s="16"/>
      <c r="AO141" s="15"/>
      <c r="AP141" s="15"/>
      <c r="AQ141" s="16"/>
      <c r="AR141" s="16"/>
      <c r="AS141" s="15"/>
      <c r="AT141" s="15"/>
      <c r="AU141" s="16"/>
      <c r="AV141" s="16"/>
      <c r="AW141" s="13"/>
      <c r="AX141" s="13"/>
      <c r="AY141" s="15"/>
      <c r="AZ141" s="15"/>
      <c r="BA141" s="16"/>
      <c r="BB141" s="16"/>
      <c r="BC141" s="15"/>
      <c r="BD141" s="15"/>
      <c r="BE141" s="16"/>
      <c r="BF141" s="16"/>
      <c r="BG141" s="15"/>
      <c r="BH141" s="15"/>
      <c r="BI141" s="16"/>
      <c r="BJ141" s="16"/>
      <c r="BK141" s="15"/>
      <c r="BL141" s="15"/>
      <c r="BM141" s="16"/>
      <c r="BN141" s="16"/>
      <c r="BO141" s="13"/>
      <c r="BP141" s="13"/>
      <c r="BQ141" s="13"/>
      <c r="BR141" s="13"/>
      <c r="BS141" s="13"/>
    </row>
    <row r="142" spans="1:71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3"/>
      <c r="AF142" s="13"/>
      <c r="AG142" s="15"/>
      <c r="AH142" s="15"/>
      <c r="AI142" s="16"/>
      <c r="AJ142" s="16"/>
      <c r="AK142" s="15"/>
      <c r="AL142" s="15"/>
      <c r="AM142" s="16"/>
      <c r="AN142" s="16"/>
      <c r="AO142" s="15"/>
      <c r="AP142" s="15"/>
      <c r="AQ142" s="16"/>
      <c r="AR142" s="16"/>
      <c r="AS142" s="15"/>
      <c r="AT142" s="15"/>
      <c r="AU142" s="16"/>
      <c r="AV142" s="16"/>
      <c r="AW142" s="13"/>
      <c r="AX142" s="13"/>
      <c r="AY142" s="15"/>
      <c r="AZ142" s="15"/>
      <c r="BA142" s="16"/>
      <c r="BB142" s="16"/>
      <c r="BC142" s="15"/>
      <c r="BD142" s="15"/>
      <c r="BE142" s="16"/>
      <c r="BF142" s="16"/>
      <c r="BG142" s="15"/>
      <c r="BH142" s="15"/>
      <c r="BI142" s="16"/>
      <c r="BJ142" s="16"/>
      <c r="BK142" s="15"/>
      <c r="BL142" s="15"/>
      <c r="BM142" s="16"/>
      <c r="BN142" s="16"/>
      <c r="BO142" s="13"/>
      <c r="BP142" s="13"/>
      <c r="BQ142" s="13"/>
      <c r="BR142" s="13"/>
      <c r="BS142" s="13"/>
    </row>
    <row r="143" spans="1:71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3"/>
      <c r="AF143" s="13"/>
      <c r="AG143" s="15"/>
      <c r="AH143" s="15"/>
      <c r="AI143" s="16"/>
      <c r="AJ143" s="16"/>
      <c r="AK143" s="15"/>
      <c r="AL143" s="15"/>
      <c r="AM143" s="16"/>
      <c r="AN143" s="16"/>
      <c r="AO143" s="15"/>
      <c r="AP143" s="15"/>
      <c r="AQ143" s="16"/>
      <c r="AR143" s="16"/>
      <c r="AS143" s="15"/>
      <c r="AT143" s="15"/>
      <c r="AU143" s="16"/>
      <c r="AV143" s="16"/>
      <c r="AW143" s="13"/>
      <c r="AX143" s="13"/>
      <c r="AY143" s="15"/>
      <c r="AZ143" s="15"/>
      <c r="BA143" s="16"/>
      <c r="BB143" s="16"/>
      <c r="BC143" s="15"/>
      <c r="BD143" s="15"/>
      <c r="BE143" s="16"/>
      <c r="BF143" s="16"/>
      <c r="BG143" s="15"/>
      <c r="BH143" s="15"/>
      <c r="BI143" s="16"/>
      <c r="BJ143" s="16"/>
      <c r="BK143" s="15"/>
      <c r="BL143" s="15"/>
      <c r="BM143" s="16"/>
      <c r="BN143" s="16"/>
      <c r="BO143" s="13"/>
      <c r="BP143" s="13"/>
      <c r="BQ143" s="13"/>
      <c r="BR143" s="13"/>
      <c r="BS143" s="13"/>
    </row>
    <row r="144" spans="1:71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3"/>
      <c r="AF144" s="13"/>
      <c r="AG144" s="15"/>
      <c r="AH144" s="15"/>
      <c r="AI144" s="16"/>
      <c r="AJ144" s="16"/>
      <c r="AK144" s="15"/>
      <c r="AL144" s="15"/>
      <c r="AM144" s="16"/>
      <c r="AN144" s="16"/>
      <c r="AO144" s="15"/>
      <c r="AP144" s="15"/>
      <c r="AQ144" s="16"/>
      <c r="AR144" s="16"/>
      <c r="AS144" s="15"/>
      <c r="AT144" s="15"/>
      <c r="AU144" s="16"/>
      <c r="AV144" s="16"/>
      <c r="AW144" s="13"/>
      <c r="AX144" s="13"/>
      <c r="AY144" s="15"/>
      <c r="AZ144" s="15"/>
      <c r="BA144" s="16"/>
      <c r="BB144" s="16"/>
      <c r="BC144" s="15"/>
      <c r="BD144" s="15"/>
      <c r="BE144" s="16"/>
      <c r="BF144" s="16"/>
      <c r="BG144" s="15"/>
      <c r="BH144" s="15"/>
      <c r="BI144" s="16"/>
      <c r="BJ144" s="16"/>
      <c r="BK144" s="15"/>
      <c r="BL144" s="15"/>
      <c r="BM144" s="16"/>
      <c r="BN144" s="16"/>
      <c r="BO144" s="13"/>
      <c r="BP144" s="13"/>
      <c r="BQ144" s="13"/>
      <c r="BR144" s="13"/>
      <c r="BS144" s="13"/>
    </row>
    <row r="145" spans="1:71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3"/>
      <c r="AF145" s="13"/>
      <c r="AG145" s="15"/>
      <c r="AH145" s="15"/>
      <c r="AI145" s="16"/>
      <c r="AJ145" s="16"/>
      <c r="AK145" s="15"/>
      <c r="AL145" s="15"/>
      <c r="AM145" s="16"/>
      <c r="AN145" s="16"/>
      <c r="AO145" s="15"/>
      <c r="AP145" s="15"/>
      <c r="AQ145" s="16"/>
      <c r="AR145" s="16"/>
      <c r="AS145" s="15"/>
      <c r="AT145" s="15"/>
      <c r="AU145" s="16"/>
      <c r="AV145" s="16"/>
      <c r="AW145" s="13"/>
      <c r="AX145" s="13"/>
      <c r="AY145" s="15"/>
      <c r="AZ145" s="15"/>
      <c r="BA145" s="16"/>
      <c r="BB145" s="16"/>
      <c r="BC145" s="15"/>
      <c r="BD145" s="15"/>
      <c r="BE145" s="16"/>
      <c r="BF145" s="16"/>
      <c r="BG145" s="15"/>
      <c r="BH145" s="15"/>
      <c r="BI145" s="16"/>
      <c r="BJ145" s="16"/>
      <c r="BK145" s="15"/>
      <c r="BL145" s="15"/>
      <c r="BM145" s="16"/>
      <c r="BN145" s="16"/>
      <c r="BO145" s="13"/>
      <c r="BP145" s="13"/>
      <c r="BQ145" s="13"/>
      <c r="BR145" s="13"/>
      <c r="BS145" s="13"/>
    </row>
    <row r="146" spans="1:71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3"/>
      <c r="AF146" s="13"/>
      <c r="AG146" s="15"/>
      <c r="AH146" s="15"/>
      <c r="AI146" s="16"/>
      <c r="AJ146" s="16"/>
      <c r="AK146" s="15"/>
      <c r="AL146" s="15"/>
      <c r="AM146" s="16"/>
      <c r="AN146" s="16"/>
      <c r="AO146" s="15"/>
      <c r="AP146" s="15"/>
      <c r="AQ146" s="16"/>
      <c r="AR146" s="16"/>
      <c r="AS146" s="15"/>
      <c r="AT146" s="15"/>
      <c r="AU146" s="16"/>
      <c r="AV146" s="16"/>
      <c r="AW146" s="13"/>
      <c r="AX146" s="13"/>
      <c r="AY146" s="15"/>
      <c r="AZ146" s="15"/>
      <c r="BA146" s="16"/>
      <c r="BB146" s="16"/>
      <c r="BC146" s="15"/>
      <c r="BD146" s="15"/>
      <c r="BE146" s="16"/>
      <c r="BF146" s="16"/>
      <c r="BG146" s="15"/>
      <c r="BH146" s="15"/>
      <c r="BI146" s="16"/>
      <c r="BJ146" s="16"/>
      <c r="BK146" s="15"/>
      <c r="BL146" s="15"/>
      <c r="BM146" s="16"/>
      <c r="BN146" s="16"/>
      <c r="BO146" s="13"/>
      <c r="BP146" s="13"/>
      <c r="BQ146" s="13"/>
      <c r="BR146" s="13"/>
      <c r="BS146" s="13"/>
    </row>
    <row r="147" spans="1:71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3"/>
      <c r="AF147" s="13"/>
      <c r="AG147" s="15"/>
      <c r="AH147" s="15"/>
      <c r="AI147" s="16"/>
      <c r="AJ147" s="16"/>
      <c r="AK147" s="15"/>
      <c r="AL147" s="15"/>
      <c r="AM147" s="16"/>
      <c r="AN147" s="16"/>
      <c r="AO147" s="15"/>
      <c r="AP147" s="15"/>
      <c r="AQ147" s="16"/>
      <c r="AR147" s="16"/>
      <c r="AS147" s="15"/>
      <c r="AT147" s="15"/>
      <c r="AU147" s="16"/>
      <c r="AV147" s="16"/>
      <c r="AW147" s="13"/>
      <c r="AX147" s="13"/>
      <c r="AY147" s="15"/>
      <c r="AZ147" s="15"/>
      <c r="BA147" s="16"/>
      <c r="BB147" s="16"/>
      <c r="BC147" s="15"/>
      <c r="BD147" s="15"/>
      <c r="BE147" s="16"/>
      <c r="BF147" s="16"/>
      <c r="BG147" s="15"/>
      <c r="BH147" s="15"/>
      <c r="BI147" s="16"/>
      <c r="BJ147" s="16"/>
      <c r="BK147" s="15"/>
      <c r="BL147" s="15"/>
      <c r="BM147" s="16"/>
      <c r="BN147" s="16"/>
      <c r="BO147" s="13"/>
      <c r="BP147" s="13"/>
      <c r="BQ147" s="13"/>
      <c r="BR147" s="13"/>
      <c r="BS147" s="13"/>
    </row>
    <row r="148" spans="1:71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3"/>
      <c r="AF148" s="13"/>
      <c r="AG148" s="15"/>
      <c r="AH148" s="15"/>
      <c r="AI148" s="16"/>
      <c r="AJ148" s="16"/>
      <c r="AK148" s="15"/>
      <c r="AL148" s="15"/>
      <c r="AM148" s="16"/>
      <c r="AN148" s="16"/>
      <c r="AO148" s="15"/>
      <c r="AP148" s="15"/>
      <c r="AQ148" s="16"/>
      <c r="AR148" s="16"/>
      <c r="AS148" s="15"/>
      <c r="AT148" s="15"/>
      <c r="AU148" s="16"/>
      <c r="AV148" s="16"/>
      <c r="AW148" s="13"/>
      <c r="AX148" s="13"/>
      <c r="AY148" s="15"/>
      <c r="AZ148" s="15"/>
      <c r="BA148" s="16"/>
      <c r="BB148" s="16"/>
      <c r="BC148" s="15"/>
      <c r="BD148" s="15"/>
      <c r="BE148" s="16"/>
      <c r="BF148" s="16"/>
      <c r="BG148" s="15"/>
      <c r="BH148" s="15"/>
      <c r="BI148" s="16"/>
      <c r="BJ148" s="16"/>
      <c r="BK148" s="15"/>
      <c r="BL148" s="15"/>
      <c r="BM148" s="16"/>
      <c r="BN148" s="16"/>
      <c r="BO148" s="13"/>
      <c r="BP148" s="13"/>
      <c r="BQ148" s="13"/>
      <c r="BR148" s="13"/>
      <c r="BS148" s="13"/>
    </row>
    <row r="149" spans="1:71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3"/>
      <c r="AF149" s="13"/>
      <c r="AG149" s="15"/>
      <c r="AH149" s="15"/>
      <c r="AI149" s="16"/>
      <c r="AJ149" s="16"/>
      <c r="AK149" s="15"/>
      <c r="AL149" s="15"/>
      <c r="AM149" s="16"/>
      <c r="AN149" s="16"/>
      <c r="AO149" s="15"/>
      <c r="AP149" s="15"/>
      <c r="AQ149" s="16"/>
      <c r="AR149" s="16"/>
      <c r="AS149" s="15"/>
      <c r="AT149" s="15"/>
      <c r="AU149" s="16"/>
      <c r="AV149" s="16"/>
      <c r="AW149" s="13"/>
      <c r="AX149" s="13"/>
      <c r="AY149" s="15"/>
      <c r="AZ149" s="15"/>
      <c r="BA149" s="16"/>
      <c r="BB149" s="16"/>
      <c r="BC149" s="15"/>
      <c r="BD149" s="15"/>
      <c r="BE149" s="16"/>
      <c r="BF149" s="16"/>
      <c r="BG149" s="15"/>
      <c r="BH149" s="15"/>
      <c r="BI149" s="16"/>
      <c r="BJ149" s="16"/>
      <c r="BK149" s="15"/>
      <c r="BL149" s="15"/>
      <c r="BM149" s="16"/>
      <c r="BN149" s="16"/>
      <c r="BO149" s="13"/>
      <c r="BP149" s="13"/>
      <c r="BQ149" s="13"/>
      <c r="BR149" s="13"/>
      <c r="BS149" s="13"/>
    </row>
    <row r="150" spans="1:71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3"/>
      <c r="AF150" s="13"/>
      <c r="AG150" s="15"/>
      <c r="AH150" s="15"/>
      <c r="AI150" s="16"/>
      <c r="AJ150" s="16"/>
      <c r="AK150" s="15"/>
      <c r="AL150" s="15"/>
      <c r="AM150" s="16"/>
      <c r="AN150" s="16"/>
      <c r="AO150" s="15"/>
      <c r="AP150" s="15"/>
      <c r="AQ150" s="16"/>
      <c r="AR150" s="16"/>
      <c r="AS150" s="15"/>
      <c r="AT150" s="15"/>
      <c r="AU150" s="16"/>
      <c r="AV150" s="16"/>
      <c r="AW150" s="13"/>
      <c r="AX150" s="13"/>
      <c r="AY150" s="15"/>
      <c r="AZ150" s="15"/>
      <c r="BA150" s="16"/>
      <c r="BB150" s="16"/>
      <c r="BC150" s="15"/>
      <c r="BD150" s="15"/>
      <c r="BE150" s="16"/>
      <c r="BF150" s="16"/>
      <c r="BG150" s="15"/>
      <c r="BH150" s="15"/>
      <c r="BI150" s="16"/>
      <c r="BJ150" s="16"/>
      <c r="BK150" s="15"/>
      <c r="BL150" s="15"/>
      <c r="BM150" s="16"/>
      <c r="BN150" s="16"/>
      <c r="BO150" s="13"/>
      <c r="BP150" s="13"/>
      <c r="BQ150" s="13"/>
      <c r="BR150" s="13"/>
      <c r="BS150" s="13"/>
    </row>
    <row r="151" spans="1:71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3"/>
      <c r="AF151" s="13"/>
      <c r="AG151" s="15"/>
      <c r="AH151" s="15"/>
      <c r="AI151" s="16"/>
      <c r="AJ151" s="16"/>
      <c r="AK151" s="15"/>
      <c r="AL151" s="15"/>
      <c r="AM151" s="16"/>
      <c r="AN151" s="16"/>
      <c r="AO151" s="15"/>
      <c r="AP151" s="15"/>
      <c r="AQ151" s="16"/>
      <c r="AR151" s="16"/>
      <c r="AS151" s="15"/>
      <c r="AT151" s="15"/>
      <c r="AU151" s="16"/>
      <c r="AV151" s="16"/>
      <c r="AW151" s="13"/>
      <c r="AX151" s="13"/>
      <c r="AY151" s="15"/>
      <c r="AZ151" s="15"/>
      <c r="BA151" s="16"/>
      <c r="BB151" s="16"/>
      <c r="BC151" s="15"/>
      <c r="BD151" s="15"/>
      <c r="BE151" s="16"/>
      <c r="BF151" s="16"/>
      <c r="BG151" s="15"/>
      <c r="BH151" s="15"/>
      <c r="BI151" s="16"/>
      <c r="BJ151" s="16"/>
      <c r="BK151" s="15"/>
      <c r="BL151" s="15"/>
      <c r="BM151" s="16"/>
      <c r="BN151" s="16"/>
      <c r="BO151" s="13"/>
      <c r="BP151" s="13"/>
      <c r="BQ151" s="13"/>
      <c r="BR151" s="13"/>
      <c r="BS151" s="13"/>
    </row>
    <row r="152" spans="1:71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3"/>
      <c r="AF152" s="13"/>
      <c r="AG152" s="15"/>
      <c r="AH152" s="15"/>
      <c r="AI152" s="16"/>
      <c r="AJ152" s="16"/>
      <c r="AK152" s="15"/>
      <c r="AL152" s="15"/>
      <c r="AM152" s="16"/>
      <c r="AN152" s="16"/>
      <c r="AO152" s="15"/>
      <c r="AP152" s="15"/>
      <c r="AQ152" s="16"/>
      <c r="AR152" s="16"/>
      <c r="AS152" s="15"/>
      <c r="AT152" s="15"/>
      <c r="AU152" s="16"/>
      <c r="AV152" s="16"/>
      <c r="AW152" s="13"/>
      <c r="AX152" s="13"/>
      <c r="AY152" s="15"/>
      <c r="AZ152" s="15"/>
      <c r="BA152" s="16"/>
      <c r="BB152" s="16"/>
      <c r="BC152" s="15"/>
      <c r="BD152" s="15"/>
      <c r="BE152" s="16"/>
      <c r="BF152" s="16"/>
      <c r="BG152" s="15"/>
      <c r="BH152" s="15"/>
      <c r="BI152" s="16"/>
      <c r="BJ152" s="16"/>
      <c r="BK152" s="15"/>
      <c r="BL152" s="15"/>
      <c r="BM152" s="16"/>
      <c r="BN152" s="16"/>
      <c r="BO152" s="13"/>
      <c r="BP152" s="13"/>
      <c r="BQ152" s="13"/>
      <c r="BR152" s="13"/>
      <c r="BS152" s="13"/>
    </row>
    <row r="153" spans="1:71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3"/>
      <c r="AF153" s="13"/>
      <c r="AG153" s="15"/>
      <c r="AH153" s="15"/>
      <c r="AI153" s="16"/>
      <c r="AJ153" s="16"/>
      <c r="AK153" s="15"/>
      <c r="AL153" s="15"/>
      <c r="AM153" s="16"/>
      <c r="AN153" s="16"/>
      <c r="AO153" s="15"/>
      <c r="AP153" s="15"/>
      <c r="AQ153" s="16"/>
      <c r="AR153" s="16"/>
      <c r="AS153" s="15"/>
      <c r="AT153" s="15"/>
      <c r="AU153" s="16"/>
      <c r="AV153" s="16"/>
      <c r="AW153" s="13"/>
      <c r="AX153" s="13"/>
      <c r="AY153" s="15"/>
      <c r="AZ153" s="15"/>
      <c r="BA153" s="16"/>
      <c r="BB153" s="16"/>
      <c r="BC153" s="15"/>
      <c r="BD153" s="15"/>
      <c r="BE153" s="16"/>
      <c r="BF153" s="16"/>
      <c r="BG153" s="15"/>
      <c r="BH153" s="15"/>
      <c r="BI153" s="16"/>
      <c r="BJ153" s="16"/>
      <c r="BK153" s="15"/>
      <c r="BL153" s="15"/>
      <c r="BM153" s="16"/>
      <c r="BN153" s="16"/>
      <c r="BO153" s="13"/>
      <c r="BP153" s="13"/>
      <c r="BQ153" s="13"/>
      <c r="BR153" s="13"/>
      <c r="BS153" s="13"/>
    </row>
    <row r="154" spans="1:71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3"/>
      <c r="AF154" s="13"/>
      <c r="AG154" s="15"/>
      <c r="AH154" s="15"/>
      <c r="AI154" s="16"/>
      <c r="AJ154" s="16"/>
      <c r="AK154" s="15"/>
      <c r="AL154" s="15"/>
      <c r="AM154" s="16"/>
      <c r="AN154" s="16"/>
      <c r="AO154" s="15"/>
      <c r="AP154" s="15"/>
      <c r="AQ154" s="16"/>
      <c r="AR154" s="16"/>
      <c r="AS154" s="15"/>
      <c r="AT154" s="15"/>
      <c r="AU154" s="16"/>
      <c r="AV154" s="16"/>
      <c r="AW154" s="13"/>
      <c r="AX154" s="13"/>
      <c r="AY154" s="15"/>
      <c r="AZ154" s="15"/>
      <c r="BA154" s="16"/>
      <c r="BB154" s="16"/>
      <c r="BC154" s="15"/>
      <c r="BD154" s="15"/>
      <c r="BE154" s="16"/>
      <c r="BF154" s="16"/>
      <c r="BG154" s="15"/>
      <c r="BH154" s="15"/>
      <c r="BI154" s="16"/>
      <c r="BJ154" s="16"/>
      <c r="BK154" s="15"/>
      <c r="BL154" s="15"/>
      <c r="BM154" s="16"/>
      <c r="BN154" s="16"/>
      <c r="BO154" s="13"/>
      <c r="BP154" s="13"/>
      <c r="BQ154" s="13"/>
      <c r="BR154" s="13"/>
      <c r="BS154" s="13"/>
    </row>
    <row r="155" spans="1:71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3"/>
      <c r="AF155" s="13"/>
      <c r="AG155" s="15"/>
      <c r="AH155" s="15"/>
      <c r="AI155" s="16"/>
      <c r="AJ155" s="16"/>
      <c r="AK155" s="15"/>
      <c r="AL155" s="15"/>
      <c r="AM155" s="16"/>
      <c r="AN155" s="16"/>
      <c r="AO155" s="15"/>
      <c r="AP155" s="15"/>
      <c r="AQ155" s="16"/>
      <c r="AR155" s="16"/>
      <c r="AS155" s="15"/>
      <c r="AT155" s="15"/>
      <c r="AU155" s="16"/>
      <c r="AV155" s="16"/>
      <c r="AW155" s="13"/>
      <c r="AX155" s="13"/>
      <c r="AY155" s="15"/>
      <c r="AZ155" s="15"/>
      <c r="BA155" s="16"/>
      <c r="BB155" s="16"/>
      <c r="BC155" s="15"/>
      <c r="BD155" s="15"/>
      <c r="BE155" s="16"/>
      <c r="BF155" s="16"/>
      <c r="BG155" s="15"/>
      <c r="BH155" s="15"/>
      <c r="BI155" s="16"/>
      <c r="BJ155" s="16"/>
      <c r="BK155" s="15"/>
      <c r="BL155" s="15"/>
      <c r="BM155" s="16"/>
      <c r="BN155" s="16"/>
      <c r="BO155" s="13"/>
      <c r="BP155" s="13"/>
      <c r="BQ155" s="13"/>
      <c r="BR155" s="13"/>
      <c r="BS155" s="13"/>
    </row>
    <row r="156" spans="1:71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3"/>
      <c r="AF156" s="13"/>
      <c r="AG156" s="15"/>
      <c r="AH156" s="15"/>
      <c r="AI156" s="16"/>
      <c r="AJ156" s="16"/>
      <c r="AK156" s="15"/>
      <c r="AL156" s="15"/>
      <c r="AM156" s="16"/>
      <c r="AN156" s="16"/>
      <c r="AO156" s="15"/>
      <c r="AP156" s="15"/>
      <c r="AQ156" s="16"/>
      <c r="AR156" s="16"/>
      <c r="AS156" s="15"/>
      <c r="AT156" s="15"/>
      <c r="AU156" s="16"/>
      <c r="AV156" s="16"/>
      <c r="AW156" s="13"/>
      <c r="AX156" s="13"/>
      <c r="AY156" s="15"/>
      <c r="AZ156" s="15"/>
      <c r="BA156" s="16"/>
      <c r="BB156" s="16"/>
      <c r="BC156" s="15"/>
      <c r="BD156" s="15"/>
      <c r="BE156" s="16"/>
      <c r="BF156" s="16"/>
      <c r="BG156" s="15"/>
      <c r="BH156" s="15"/>
      <c r="BI156" s="16"/>
      <c r="BJ156" s="16"/>
      <c r="BK156" s="15"/>
      <c r="BL156" s="15"/>
      <c r="BM156" s="16"/>
      <c r="BN156" s="16"/>
      <c r="BO156" s="13"/>
      <c r="BP156" s="13"/>
      <c r="BQ156" s="13"/>
      <c r="BR156" s="13"/>
      <c r="BS156" s="13"/>
    </row>
    <row r="157" spans="1:71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3"/>
      <c r="AF157" s="13"/>
      <c r="AG157" s="15"/>
      <c r="AH157" s="15"/>
      <c r="AI157" s="16"/>
      <c r="AJ157" s="16"/>
      <c r="AK157" s="15"/>
      <c r="AL157" s="15"/>
      <c r="AM157" s="16"/>
      <c r="AN157" s="16"/>
      <c r="AO157" s="15"/>
      <c r="AP157" s="15"/>
      <c r="AQ157" s="16"/>
      <c r="AR157" s="16"/>
      <c r="AS157" s="15"/>
      <c r="AT157" s="15"/>
      <c r="AU157" s="16"/>
      <c r="AV157" s="16"/>
      <c r="AW157" s="13"/>
      <c r="AX157" s="13"/>
      <c r="AY157" s="15"/>
      <c r="AZ157" s="15"/>
      <c r="BA157" s="16"/>
      <c r="BB157" s="16"/>
      <c r="BC157" s="15"/>
      <c r="BD157" s="15"/>
      <c r="BE157" s="16"/>
      <c r="BF157" s="16"/>
      <c r="BG157" s="15"/>
      <c r="BH157" s="15"/>
      <c r="BI157" s="16"/>
      <c r="BJ157" s="16"/>
      <c r="BK157" s="15"/>
      <c r="BL157" s="15"/>
      <c r="BM157" s="16"/>
      <c r="BN157" s="16"/>
      <c r="BO157" s="13"/>
      <c r="BP157" s="13"/>
      <c r="BQ157" s="13"/>
      <c r="BR157" s="13"/>
      <c r="BS157" s="13"/>
    </row>
    <row r="158" spans="1:71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3"/>
      <c r="AF158" s="13"/>
      <c r="AG158" s="15"/>
      <c r="AH158" s="15"/>
      <c r="AI158" s="16"/>
      <c r="AJ158" s="16"/>
      <c r="AK158" s="15"/>
      <c r="AL158" s="15"/>
      <c r="AM158" s="16"/>
      <c r="AN158" s="16"/>
      <c r="AO158" s="15"/>
      <c r="AP158" s="15"/>
      <c r="AQ158" s="16"/>
      <c r="AR158" s="16"/>
      <c r="AS158" s="15"/>
      <c r="AT158" s="15"/>
      <c r="AU158" s="16"/>
      <c r="AV158" s="16"/>
      <c r="AW158" s="13"/>
      <c r="AX158" s="13"/>
      <c r="AY158" s="15"/>
      <c r="AZ158" s="15"/>
      <c r="BA158" s="16"/>
      <c r="BB158" s="16"/>
      <c r="BC158" s="15"/>
      <c r="BD158" s="15"/>
      <c r="BE158" s="16"/>
      <c r="BF158" s="16"/>
      <c r="BG158" s="15"/>
      <c r="BH158" s="15"/>
      <c r="BI158" s="16"/>
      <c r="BJ158" s="16"/>
      <c r="BK158" s="15"/>
      <c r="BL158" s="15"/>
      <c r="BM158" s="16"/>
      <c r="BN158" s="16"/>
      <c r="BO158" s="13"/>
      <c r="BP158" s="13"/>
      <c r="BQ158" s="13"/>
      <c r="BR158" s="13"/>
      <c r="BS158" s="13"/>
    </row>
    <row r="159" spans="1:71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3"/>
      <c r="AF159" s="13"/>
      <c r="AG159" s="15"/>
      <c r="AH159" s="15"/>
      <c r="AI159" s="16"/>
      <c r="AJ159" s="16"/>
      <c r="AK159" s="15"/>
      <c r="AL159" s="15"/>
      <c r="AM159" s="16"/>
      <c r="AN159" s="16"/>
      <c r="AO159" s="15"/>
      <c r="AP159" s="15"/>
      <c r="AQ159" s="16"/>
      <c r="AR159" s="16"/>
      <c r="AS159" s="15"/>
      <c r="AT159" s="15"/>
      <c r="AU159" s="16"/>
      <c r="AV159" s="16"/>
      <c r="AW159" s="13"/>
      <c r="AX159" s="13"/>
      <c r="AY159" s="15"/>
      <c r="AZ159" s="15"/>
      <c r="BA159" s="16"/>
      <c r="BB159" s="16"/>
      <c r="BC159" s="15"/>
      <c r="BD159" s="15"/>
      <c r="BE159" s="16"/>
      <c r="BF159" s="16"/>
      <c r="BG159" s="15"/>
      <c r="BH159" s="15"/>
      <c r="BI159" s="16"/>
      <c r="BJ159" s="16"/>
      <c r="BK159" s="15"/>
      <c r="BL159" s="15"/>
      <c r="BM159" s="16"/>
      <c r="BN159" s="16"/>
      <c r="BO159" s="13"/>
      <c r="BP159" s="13"/>
      <c r="BQ159" s="13"/>
      <c r="BR159" s="13"/>
      <c r="BS159" s="13"/>
    </row>
    <row r="160" spans="1:71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3"/>
      <c r="AF160" s="13"/>
      <c r="AG160" s="15"/>
      <c r="AH160" s="15"/>
      <c r="AI160" s="16"/>
      <c r="AJ160" s="16"/>
      <c r="AK160" s="15"/>
      <c r="AL160" s="15"/>
      <c r="AM160" s="16"/>
      <c r="AN160" s="16"/>
      <c r="AO160" s="15"/>
      <c r="AP160" s="15"/>
      <c r="AQ160" s="16"/>
      <c r="AR160" s="16"/>
      <c r="AS160" s="15"/>
      <c r="AT160" s="15"/>
      <c r="AU160" s="16"/>
      <c r="AV160" s="16"/>
      <c r="AW160" s="13"/>
      <c r="AX160" s="13"/>
      <c r="AY160" s="15"/>
      <c r="AZ160" s="15"/>
      <c r="BA160" s="16"/>
      <c r="BB160" s="16"/>
      <c r="BC160" s="15"/>
      <c r="BD160" s="15"/>
      <c r="BE160" s="16"/>
      <c r="BF160" s="16"/>
      <c r="BG160" s="15"/>
      <c r="BH160" s="15"/>
      <c r="BI160" s="16"/>
      <c r="BJ160" s="16"/>
      <c r="BK160" s="15"/>
      <c r="BL160" s="15"/>
      <c r="BM160" s="16"/>
      <c r="BN160" s="16"/>
      <c r="BO160" s="13"/>
      <c r="BP160" s="13"/>
      <c r="BQ160" s="13"/>
      <c r="BR160" s="13"/>
      <c r="BS160" s="13"/>
    </row>
    <row r="161" spans="1:71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3"/>
      <c r="AF161" s="13"/>
      <c r="AG161" s="15"/>
      <c r="AH161" s="15"/>
      <c r="AI161" s="16"/>
      <c r="AJ161" s="16"/>
      <c r="AK161" s="15"/>
      <c r="AL161" s="15"/>
      <c r="AM161" s="16"/>
      <c r="AN161" s="16"/>
      <c r="AO161" s="15"/>
      <c r="AP161" s="15"/>
      <c r="AQ161" s="16"/>
      <c r="AR161" s="16"/>
      <c r="AS161" s="15"/>
      <c r="AT161" s="15"/>
      <c r="AU161" s="16"/>
      <c r="AV161" s="16"/>
      <c r="AW161" s="13"/>
      <c r="AX161" s="13"/>
      <c r="AY161" s="15"/>
      <c r="AZ161" s="15"/>
      <c r="BA161" s="16"/>
      <c r="BB161" s="16"/>
      <c r="BC161" s="15"/>
      <c r="BD161" s="15"/>
      <c r="BE161" s="16"/>
      <c r="BF161" s="16"/>
      <c r="BG161" s="15"/>
      <c r="BH161" s="15"/>
      <c r="BI161" s="16"/>
      <c r="BJ161" s="16"/>
      <c r="BK161" s="15"/>
      <c r="BL161" s="15"/>
      <c r="BM161" s="16"/>
      <c r="BN161" s="16"/>
      <c r="BO161" s="13"/>
      <c r="BP161" s="13"/>
      <c r="BQ161" s="13"/>
      <c r="BR161" s="13"/>
      <c r="BS161" s="13"/>
    </row>
    <row r="162" spans="1:71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3"/>
      <c r="AF162" s="13"/>
      <c r="AG162" s="15"/>
      <c r="AH162" s="15"/>
      <c r="AI162" s="16"/>
      <c r="AJ162" s="16"/>
      <c r="AK162" s="15"/>
      <c r="AL162" s="15"/>
      <c r="AM162" s="16"/>
      <c r="AN162" s="16"/>
      <c r="AO162" s="15"/>
      <c r="AP162" s="15"/>
      <c r="AQ162" s="16"/>
      <c r="AR162" s="16"/>
      <c r="AS162" s="15"/>
      <c r="AT162" s="15"/>
      <c r="AU162" s="16"/>
      <c r="AV162" s="16"/>
      <c r="AW162" s="13"/>
      <c r="AX162" s="13"/>
      <c r="AY162" s="15"/>
      <c r="AZ162" s="15"/>
      <c r="BA162" s="16"/>
      <c r="BB162" s="16"/>
      <c r="BC162" s="15"/>
      <c r="BD162" s="15"/>
      <c r="BE162" s="16"/>
      <c r="BF162" s="16"/>
      <c r="BG162" s="15"/>
      <c r="BH162" s="15"/>
      <c r="BI162" s="16"/>
      <c r="BJ162" s="16"/>
      <c r="BK162" s="15"/>
      <c r="BL162" s="15"/>
      <c r="BM162" s="16"/>
      <c r="BN162" s="16"/>
      <c r="BO162" s="13"/>
      <c r="BP162" s="13"/>
      <c r="BQ162" s="13"/>
      <c r="BR162" s="13"/>
      <c r="BS162" s="13"/>
    </row>
    <row r="163" spans="1:71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3"/>
      <c r="AF163" s="13"/>
      <c r="AG163" s="15"/>
      <c r="AH163" s="15"/>
      <c r="AI163" s="16"/>
      <c r="AJ163" s="16"/>
      <c r="AK163" s="15"/>
      <c r="AL163" s="15"/>
      <c r="AM163" s="16"/>
      <c r="AN163" s="16"/>
      <c r="AO163" s="15"/>
      <c r="AP163" s="15"/>
      <c r="AQ163" s="16"/>
      <c r="AR163" s="16"/>
      <c r="AS163" s="15"/>
      <c r="AT163" s="15"/>
      <c r="AU163" s="16"/>
      <c r="AV163" s="16"/>
      <c r="AW163" s="13"/>
      <c r="AX163" s="13"/>
      <c r="AY163" s="15"/>
      <c r="AZ163" s="15"/>
      <c r="BA163" s="16"/>
      <c r="BB163" s="16"/>
      <c r="BC163" s="15"/>
      <c r="BD163" s="15"/>
      <c r="BE163" s="16"/>
      <c r="BF163" s="16"/>
      <c r="BG163" s="15"/>
      <c r="BH163" s="15"/>
      <c r="BI163" s="16"/>
      <c r="BJ163" s="16"/>
      <c r="BK163" s="15"/>
      <c r="BL163" s="15"/>
      <c r="BM163" s="16"/>
      <c r="BN163" s="16"/>
      <c r="BO163" s="13"/>
      <c r="BP163" s="13"/>
      <c r="BQ163" s="13"/>
      <c r="BR163" s="13"/>
      <c r="BS163" s="13"/>
    </row>
    <row r="164" spans="1:71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3"/>
      <c r="AF164" s="13"/>
      <c r="AG164" s="15"/>
      <c r="AH164" s="15"/>
      <c r="AI164" s="16"/>
      <c r="AJ164" s="16"/>
      <c r="AK164" s="15"/>
      <c r="AL164" s="15"/>
      <c r="AM164" s="16"/>
      <c r="AN164" s="16"/>
      <c r="AO164" s="15"/>
      <c r="AP164" s="15"/>
      <c r="AQ164" s="16"/>
      <c r="AR164" s="16"/>
      <c r="AS164" s="15"/>
      <c r="AT164" s="15"/>
      <c r="AU164" s="16"/>
      <c r="AV164" s="16"/>
      <c r="AW164" s="13"/>
      <c r="AX164" s="13"/>
      <c r="AY164" s="15"/>
      <c r="AZ164" s="15"/>
      <c r="BA164" s="16"/>
      <c r="BB164" s="16"/>
      <c r="BC164" s="15"/>
      <c r="BD164" s="15"/>
      <c r="BE164" s="16"/>
      <c r="BF164" s="16"/>
      <c r="BG164" s="15"/>
      <c r="BH164" s="15"/>
      <c r="BI164" s="16"/>
      <c r="BJ164" s="16"/>
      <c r="BK164" s="15"/>
      <c r="BL164" s="15"/>
      <c r="BM164" s="16"/>
      <c r="BN164" s="16"/>
      <c r="BO164" s="13"/>
      <c r="BP164" s="13"/>
      <c r="BQ164" s="13"/>
      <c r="BR164" s="13"/>
      <c r="BS164" s="13"/>
    </row>
    <row r="165" spans="1:71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3"/>
      <c r="AF165" s="13"/>
      <c r="AG165" s="15"/>
      <c r="AH165" s="15"/>
      <c r="AI165" s="16"/>
      <c r="AJ165" s="16"/>
      <c r="AK165" s="15"/>
      <c r="AL165" s="15"/>
      <c r="AM165" s="16"/>
      <c r="AN165" s="16"/>
      <c r="AO165" s="15"/>
      <c r="AP165" s="15"/>
      <c r="AQ165" s="16"/>
      <c r="AR165" s="16"/>
      <c r="AS165" s="15"/>
      <c r="AT165" s="15"/>
      <c r="AU165" s="16"/>
      <c r="AV165" s="16"/>
      <c r="AW165" s="13"/>
      <c r="AX165" s="13"/>
      <c r="AY165" s="15"/>
      <c r="AZ165" s="15"/>
      <c r="BA165" s="16"/>
      <c r="BB165" s="16"/>
      <c r="BC165" s="15"/>
      <c r="BD165" s="15"/>
      <c r="BE165" s="16"/>
      <c r="BF165" s="16"/>
      <c r="BG165" s="15"/>
      <c r="BH165" s="15"/>
      <c r="BI165" s="16"/>
      <c r="BJ165" s="16"/>
      <c r="BK165" s="15"/>
      <c r="BL165" s="15"/>
      <c r="BM165" s="16"/>
      <c r="BN165" s="16"/>
      <c r="BO165" s="13"/>
      <c r="BP165" s="13"/>
      <c r="BQ165" s="13"/>
      <c r="BR165" s="13"/>
      <c r="BS165" s="13"/>
    </row>
    <row r="166" spans="1:71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3"/>
      <c r="AF166" s="13"/>
      <c r="AG166" s="15"/>
      <c r="AH166" s="15"/>
      <c r="AI166" s="16"/>
      <c r="AJ166" s="16"/>
      <c r="AK166" s="15"/>
      <c r="AL166" s="15"/>
      <c r="AM166" s="16"/>
      <c r="AN166" s="16"/>
      <c r="AO166" s="15"/>
      <c r="AP166" s="15"/>
      <c r="AQ166" s="16"/>
      <c r="AR166" s="16"/>
      <c r="AS166" s="15"/>
      <c r="AT166" s="15"/>
      <c r="AU166" s="16"/>
      <c r="AV166" s="16"/>
      <c r="AW166" s="13"/>
      <c r="AX166" s="13"/>
      <c r="AY166" s="15"/>
      <c r="AZ166" s="15"/>
      <c r="BA166" s="16"/>
      <c r="BB166" s="16"/>
      <c r="BC166" s="15"/>
      <c r="BD166" s="15"/>
      <c r="BE166" s="16"/>
      <c r="BF166" s="16"/>
      <c r="BG166" s="15"/>
      <c r="BH166" s="15"/>
      <c r="BI166" s="16"/>
      <c r="BJ166" s="16"/>
      <c r="BK166" s="15"/>
      <c r="BL166" s="15"/>
      <c r="BM166" s="16"/>
      <c r="BN166" s="16"/>
      <c r="BO166" s="13"/>
      <c r="BP166" s="13"/>
      <c r="BQ166" s="13"/>
      <c r="BR166" s="13"/>
      <c r="BS166" s="13"/>
    </row>
    <row r="167" spans="1:71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3"/>
      <c r="AF167" s="13"/>
      <c r="AG167" s="15"/>
      <c r="AH167" s="15"/>
      <c r="AI167" s="16"/>
      <c r="AJ167" s="16"/>
      <c r="AK167" s="15"/>
      <c r="AL167" s="15"/>
      <c r="AM167" s="16"/>
      <c r="AN167" s="16"/>
      <c r="AO167" s="15"/>
      <c r="AP167" s="15"/>
      <c r="AQ167" s="16"/>
      <c r="AR167" s="16"/>
      <c r="AS167" s="15"/>
      <c r="AT167" s="15"/>
      <c r="AU167" s="16"/>
      <c r="AV167" s="16"/>
      <c r="AW167" s="13"/>
      <c r="AX167" s="13"/>
      <c r="AY167" s="15"/>
      <c r="AZ167" s="15"/>
      <c r="BA167" s="16"/>
      <c r="BB167" s="16"/>
      <c r="BC167" s="15"/>
      <c r="BD167" s="15"/>
      <c r="BE167" s="16"/>
      <c r="BF167" s="16"/>
      <c r="BG167" s="15"/>
      <c r="BH167" s="15"/>
      <c r="BI167" s="16"/>
      <c r="BJ167" s="16"/>
      <c r="BK167" s="15"/>
      <c r="BL167" s="15"/>
      <c r="BM167" s="16"/>
      <c r="BN167" s="16"/>
      <c r="BO167" s="13"/>
      <c r="BP167" s="13"/>
      <c r="BQ167" s="13"/>
      <c r="BR167" s="13"/>
      <c r="BS167" s="13"/>
    </row>
    <row r="168" spans="1:71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3"/>
      <c r="AF168" s="13"/>
      <c r="AG168" s="15"/>
      <c r="AH168" s="15"/>
      <c r="AI168" s="16"/>
      <c r="AJ168" s="16"/>
      <c r="AK168" s="15"/>
      <c r="AL168" s="15"/>
      <c r="AM168" s="16"/>
      <c r="AN168" s="16"/>
      <c r="AO168" s="15"/>
      <c r="AP168" s="15"/>
      <c r="AQ168" s="16"/>
      <c r="AR168" s="16"/>
      <c r="AS168" s="15"/>
      <c r="AT168" s="15"/>
      <c r="AU168" s="16"/>
      <c r="AV168" s="16"/>
      <c r="AW168" s="13"/>
      <c r="AX168" s="13"/>
      <c r="AY168" s="15"/>
      <c r="AZ168" s="15"/>
      <c r="BA168" s="16"/>
      <c r="BB168" s="16"/>
      <c r="BC168" s="15"/>
      <c r="BD168" s="15"/>
      <c r="BE168" s="16"/>
      <c r="BF168" s="16"/>
      <c r="BG168" s="15"/>
      <c r="BH168" s="15"/>
      <c r="BI168" s="16"/>
      <c r="BJ168" s="16"/>
      <c r="BK168" s="15"/>
      <c r="BL168" s="15"/>
      <c r="BM168" s="16"/>
      <c r="BN168" s="16"/>
      <c r="BO168" s="13"/>
      <c r="BP168" s="13"/>
      <c r="BQ168" s="13"/>
      <c r="BR168" s="13"/>
      <c r="BS168" s="13"/>
    </row>
    <row r="169" spans="1:71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3"/>
      <c r="AF169" s="13"/>
      <c r="AG169" s="15"/>
      <c r="AH169" s="15"/>
      <c r="AI169" s="16"/>
      <c r="AJ169" s="16"/>
      <c r="AK169" s="15"/>
      <c r="AL169" s="15"/>
      <c r="AM169" s="16"/>
      <c r="AN169" s="16"/>
      <c r="AO169" s="15"/>
      <c r="AP169" s="15"/>
      <c r="AQ169" s="16"/>
      <c r="AR169" s="16"/>
      <c r="AS169" s="15"/>
      <c r="AT169" s="15"/>
      <c r="AU169" s="16"/>
      <c r="AV169" s="16"/>
      <c r="AW169" s="13"/>
      <c r="AX169" s="13"/>
      <c r="AY169" s="15"/>
      <c r="AZ169" s="15"/>
      <c r="BA169" s="16"/>
      <c r="BB169" s="16"/>
      <c r="BC169" s="15"/>
      <c r="BD169" s="15"/>
      <c r="BE169" s="16"/>
      <c r="BF169" s="16"/>
      <c r="BG169" s="15"/>
      <c r="BH169" s="15"/>
      <c r="BI169" s="16"/>
      <c r="BJ169" s="16"/>
      <c r="BK169" s="15"/>
      <c r="BL169" s="15"/>
      <c r="BM169" s="16"/>
      <c r="BN169" s="16"/>
      <c r="BO169" s="13"/>
      <c r="BP169" s="13"/>
      <c r="BQ169" s="13"/>
      <c r="BR169" s="13"/>
      <c r="BS169" s="13"/>
    </row>
    <row r="170" spans="1:71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3"/>
      <c r="AF170" s="13"/>
      <c r="AG170" s="15"/>
      <c r="AH170" s="15"/>
      <c r="AI170" s="16"/>
      <c r="AJ170" s="16"/>
      <c r="AK170" s="15"/>
      <c r="AL170" s="15"/>
      <c r="AM170" s="16"/>
      <c r="AN170" s="16"/>
      <c r="AO170" s="15"/>
      <c r="AP170" s="15"/>
      <c r="AQ170" s="16"/>
      <c r="AR170" s="16"/>
      <c r="AS170" s="15"/>
      <c r="AT170" s="15"/>
      <c r="AU170" s="16"/>
      <c r="AV170" s="16"/>
      <c r="AW170" s="13"/>
      <c r="AX170" s="13"/>
      <c r="AY170" s="15"/>
      <c r="AZ170" s="15"/>
      <c r="BA170" s="16"/>
      <c r="BB170" s="16"/>
      <c r="BC170" s="15"/>
      <c r="BD170" s="15"/>
      <c r="BE170" s="16"/>
      <c r="BF170" s="16"/>
      <c r="BG170" s="15"/>
      <c r="BH170" s="15"/>
      <c r="BI170" s="16"/>
      <c r="BJ170" s="16"/>
      <c r="BK170" s="15"/>
      <c r="BL170" s="15"/>
      <c r="BM170" s="16"/>
      <c r="BN170" s="16"/>
      <c r="BO170" s="13"/>
      <c r="BP170" s="13"/>
      <c r="BQ170" s="13"/>
      <c r="BR170" s="13"/>
      <c r="BS170" s="13"/>
    </row>
    <row r="171" spans="1:71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3"/>
      <c r="AF171" s="13"/>
      <c r="AG171" s="15"/>
      <c r="AH171" s="15"/>
      <c r="AI171" s="16"/>
      <c r="AJ171" s="16"/>
      <c r="AK171" s="15"/>
      <c r="AL171" s="15"/>
      <c r="AM171" s="16"/>
      <c r="AN171" s="16"/>
      <c r="AO171" s="15"/>
      <c r="AP171" s="15"/>
      <c r="AQ171" s="16"/>
      <c r="AR171" s="16"/>
      <c r="AS171" s="15"/>
      <c r="AT171" s="15"/>
      <c r="AU171" s="16"/>
      <c r="AV171" s="16"/>
      <c r="AW171" s="13"/>
      <c r="AX171" s="13"/>
      <c r="AY171" s="15"/>
      <c r="AZ171" s="15"/>
      <c r="BA171" s="16"/>
      <c r="BB171" s="16"/>
      <c r="BC171" s="15"/>
      <c r="BD171" s="15"/>
      <c r="BE171" s="16"/>
      <c r="BF171" s="16"/>
      <c r="BG171" s="15"/>
      <c r="BH171" s="15"/>
      <c r="BI171" s="16"/>
      <c r="BJ171" s="16"/>
      <c r="BK171" s="15"/>
      <c r="BL171" s="15"/>
      <c r="BM171" s="16"/>
      <c r="BN171" s="16"/>
      <c r="BO171" s="13"/>
      <c r="BP171" s="13"/>
      <c r="BQ171" s="13"/>
      <c r="BR171" s="13"/>
      <c r="BS171" s="13"/>
    </row>
    <row r="172" spans="1:71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3"/>
      <c r="AF172" s="13"/>
      <c r="AG172" s="15"/>
      <c r="AH172" s="15"/>
      <c r="AI172" s="16"/>
      <c r="AJ172" s="16"/>
      <c r="AK172" s="15"/>
      <c r="AL172" s="15"/>
      <c r="AM172" s="16"/>
      <c r="AN172" s="16"/>
      <c r="AO172" s="15"/>
      <c r="AP172" s="15"/>
      <c r="AQ172" s="16"/>
      <c r="AR172" s="16"/>
      <c r="AS172" s="15"/>
      <c r="AT172" s="15"/>
      <c r="AU172" s="16"/>
      <c r="AV172" s="16"/>
      <c r="AW172" s="13"/>
      <c r="AX172" s="13"/>
      <c r="AY172" s="15"/>
      <c r="AZ172" s="15"/>
      <c r="BA172" s="16"/>
      <c r="BB172" s="16"/>
      <c r="BC172" s="15"/>
      <c r="BD172" s="15"/>
      <c r="BE172" s="16"/>
      <c r="BF172" s="16"/>
      <c r="BG172" s="15"/>
      <c r="BH172" s="15"/>
      <c r="BI172" s="16"/>
      <c r="BJ172" s="16"/>
      <c r="BK172" s="15"/>
      <c r="BL172" s="15"/>
      <c r="BM172" s="16"/>
      <c r="BN172" s="16"/>
      <c r="BO172" s="13"/>
      <c r="BP172" s="13"/>
      <c r="BQ172" s="13"/>
      <c r="BR172" s="13"/>
      <c r="BS172" s="13"/>
    </row>
    <row r="173" spans="1:71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3"/>
      <c r="AF173" s="13"/>
      <c r="AG173" s="15"/>
      <c r="AH173" s="15"/>
      <c r="AI173" s="16"/>
      <c r="AJ173" s="16"/>
      <c r="AK173" s="15"/>
      <c r="AL173" s="15"/>
      <c r="AM173" s="16"/>
      <c r="AN173" s="16"/>
      <c r="AO173" s="15"/>
      <c r="AP173" s="15"/>
      <c r="AQ173" s="16"/>
      <c r="AR173" s="16"/>
      <c r="AS173" s="15"/>
      <c r="AT173" s="15"/>
      <c r="AU173" s="16"/>
      <c r="AV173" s="16"/>
      <c r="AW173" s="13"/>
      <c r="AX173" s="13"/>
      <c r="AY173" s="15"/>
      <c r="AZ173" s="15"/>
      <c r="BA173" s="16"/>
      <c r="BB173" s="16"/>
      <c r="BC173" s="15"/>
      <c r="BD173" s="15"/>
      <c r="BE173" s="16"/>
      <c r="BF173" s="16"/>
      <c r="BG173" s="15"/>
      <c r="BH173" s="15"/>
      <c r="BI173" s="16"/>
      <c r="BJ173" s="16"/>
      <c r="BK173" s="15"/>
      <c r="BL173" s="15"/>
      <c r="BM173" s="16"/>
      <c r="BN173" s="16"/>
      <c r="BO173" s="13"/>
      <c r="BP173" s="13"/>
      <c r="BQ173" s="13"/>
      <c r="BR173" s="13"/>
      <c r="BS173" s="13"/>
    </row>
    <row r="174" spans="1:71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3"/>
      <c r="AF174" s="13"/>
      <c r="AG174" s="15"/>
      <c r="AH174" s="15"/>
      <c r="AI174" s="16"/>
      <c r="AJ174" s="16"/>
      <c r="AK174" s="15"/>
      <c r="AL174" s="15"/>
      <c r="AM174" s="16"/>
      <c r="AN174" s="16"/>
      <c r="AO174" s="15"/>
      <c r="AP174" s="15"/>
      <c r="AQ174" s="16"/>
      <c r="AR174" s="16"/>
      <c r="AS174" s="15"/>
      <c r="AT174" s="15"/>
      <c r="AU174" s="16"/>
      <c r="AV174" s="16"/>
      <c r="AW174" s="13"/>
      <c r="AX174" s="13"/>
      <c r="AY174" s="15"/>
      <c r="AZ174" s="15"/>
      <c r="BA174" s="16"/>
      <c r="BB174" s="16"/>
      <c r="BC174" s="15"/>
      <c r="BD174" s="15"/>
      <c r="BE174" s="16"/>
      <c r="BF174" s="16"/>
      <c r="BG174" s="15"/>
      <c r="BH174" s="15"/>
      <c r="BI174" s="16"/>
      <c r="BJ174" s="16"/>
      <c r="BK174" s="15"/>
      <c r="BL174" s="15"/>
      <c r="BM174" s="16"/>
      <c r="BN174" s="16"/>
      <c r="BO174" s="13"/>
      <c r="BP174" s="13"/>
      <c r="BQ174" s="13"/>
      <c r="BR174" s="13"/>
      <c r="BS174" s="13"/>
    </row>
    <row r="175" spans="1:71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3"/>
      <c r="AF175" s="13"/>
      <c r="AG175" s="15"/>
      <c r="AH175" s="15"/>
      <c r="AI175" s="16"/>
      <c r="AJ175" s="16"/>
      <c r="AK175" s="15"/>
      <c r="AL175" s="15"/>
      <c r="AM175" s="16"/>
      <c r="AN175" s="16"/>
      <c r="AO175" s="15"/>
      <c r="AP175" s="15"/>
      <c r="AQ175" s="16"/>
      <c r="AR175" s="16"/>
      <c r="AS175" s="15"/>
      <c r="AT175" s="15"/>
      <c r="AU175" s="16"/>
      <c r="AV175" s="16"/>
      <c r="AW175" s="13"/>
      <c r="AX175" s="13"/>
      <c r="AY175" s="15"/>
      <c r="AZ175" s="15"/>
      <c r="BA175" s="16"/>
      <c r="BB175" s="16"/>
      <c r="BC175" s="15"/>
      <c r="BD175" s="15"/>
      <c r="BE175" s="16"/>
      <c r="BF175" s="16"/>
      <c r="BG175" s="15"/>
      <c r="BH175" s="15"/>
      <c r="BI175" s="16"/>
      <c r="BJ175" s="16"/>
      <c r="BK175" s="15"/>
      <c r="BL175" s="15"/>
      <c r="BM175" s="16"/>
      <c r="BN175" s="16"/>
      <c r="BO175" s="13"/>
      <c r="BP175" s="13"/>
      <c r="BQ175" s="13"/>
      <c r="BR175" s="13"/>
      <c r="BS175" s="13"/>
    </row>
    <row r="176" spans="1:71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3"/>
      <c r="AF176" s="13"/>
      <c r="AG176" s="15"/>
      <c r="AH176" s="15"/>
      <c r="AI176" s="16"/>
      <c r="AJ176" s="16"/>
      <c r="AK176" s="15"/>
      <c r="AL176" s="15"/>
      <c r="AM176" s="16"/>
      <c r="AN176" s="16"/>
      <c r="AO176" s="15"/>
      <c r="AP176" s="15"/>
      <c r="AQ176" s="16"/>
      <c r="AR176" s="16"/>
      <c r="AS176" s="15"/>
      <c r="AT176" s="15"/>
      <c r="AU176" s="16"/>
      <c r="AV176" s="16"/>
      <c r="AW176" s="13"/>
      <c r="AX176" s="13"/>
      <c r="AY176" s="15"/>
      <c r="AZ176" s="15"/>
      <c r="BA176" s="16"/>
      <c r="BB176" s="16"/>
      <c r="BC176" s="15"/>
      <c r="BD176" s="15"/>
      <c r="BE176" s="16"/>
      <c r="BF176" s="16"/>
      <c r="BG176" s="15"/>
      <c r="BH176" s="15"/>
      <c r="BI176" s="16"/>
      <c r="BJ176" s="16"/>
      <c r="BK176" s="15"/>
      <c r="BL176" s="15"/>
      <c r="BM176" s="16"/>
      <c r="BN176" s="16"/>
      <c r="BO176" s="13"/>
      <c r="BP176" s="13"/>
      <c r="BQ176" s="13"/>
      <c r="BR176" s="13"/>
      <c r="BS176" s="13"/>
    </row>
    <row r="177" spans="1:71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3"/>
      <c r="AF177" s="13"/>
      <c r="AG177" s="15"/>
      <c r="AH177" s="15"/>
      <c r="AI177" s="16"/>
      <c r="AJ177" s="16"/>
      <c r="AK177" s="15"/>
      <c r="AL177" s="15"/>
      <c r="AM177" s="16"/>
      <c r="AN177" s="16"/>
      <c r="AO177" s="15"/>
      <c r="AP177" s="15"/>
      <c r="AQ177" s="16"/>
      <c r="AR177" s="16"/>
      <c r="AS177" s="15"/>
      <c r="AT177" s="15"/>
      <c r="AU177" s="16"/>
      <c r="AV177" s="16"/>
      <c r="AW177" s="13"/>
      <c r="AX177" s="13"/>
      <c r="AY177" s="15"/>
      <c r="AZ177" s="15"/>
      <c r="BA177" s="16"/>
      <c r="BB177" s="16"/>
      <c r="BC177" s="15"/>
      <c r="BD177" s="15"/>
      <c r="BE177" s="16"/>
      <c r="BF177" s="16"/>
      <c r="BG177" s="15"/>
      <c r="BH177" s="15"/>
      <c r="BI177" s="16"/>
      <c r="BJ177" s="16"/>
      <c r="BK177" s="15"/>
      <c r="BL177" s="15"/>
      <c r="BM177" s="16"/>
      <c r="BN177" s="16"/>
      <c r="BO177" s="13"/>
      <c r="BP177" s="13"/>
      <c r="BQ177" s="13"/>
      <c r="BR177" s="13"/>
      <c r="BS177" s="13"/>
    </row>
    <row r="178" spans="1:71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3"/>
      <c r="AF178" s="13"/>
      <c r="AG178" s="15"/>
      <c r="AH178" s="15"/>
      <c r="AI178" s="16"/>
      <c r="AJ178" s="16"/>
      <c r="AK178" s="15"/>
      <c r="AL178" s="15"/>
      <c r="AM178" s="16"/>
      <c r="AN178" s="16"/>
      <c r="AO178" s="15"/>
      <c r="AP178" s="15"/>
      <c r="AQ178" s="16"/>
      <c r="AR178" s="16"/>
      <c r="AS178" s="15"/>
      <c r="AT178" s="15"/>
      <c r="AU178" s="16"/>
      <c r="AV178" s="16"/>
      <c r="AW178" s="13"/>
      <c r="AX178" s="13"/>
      <c r="AY178" s="15"/>
      <c r="AZ178" s="15"/>
      <c r="BA178" s="16"/>
      <c r="BB178" s="16"/>
      <c r="BC178" s="15"/>
      <c r="BD178" s="15"/>
      <c r="BE178" s="16"/>
      <c r="BF178" s="16"/>
      <c r="BG178" s="15"/>
      <c r="BH178" s="15"/>
      <c r="BI178" s="16"/>
      <c r="BJ178" s="16"/>
      <c r="BK178" s="15"/>
      <c r="BL178" s="15"/>
      <c r="BM178" s="16"/>
      <c r="BN178" s="16"/>
      <c r="BO178" s="13"/>
      <c r="BP178" s="13"/>
      <c r="BQ178" s="13"/>
      <c r="BR178" s="13"/>
      <c r="BS178" s="13"/>
    </row>
    <row r="179" spans="1:71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3"/>
      <c r="AF179" s="13"/>
      <c r="AG179" s="15"/>
      <c r="AH179" s="15"/>
      <c r="AI179" s="16"/>
      <c r="AJ179" s="16"/>
      <c r="AK179" s="15"/>
      <c r="AL179" s="15"/>
      <c r="AM179" s="16"/>
      <c r="AN179" s="16"/>
      <c r="AO179" s="15"/>
      <c r="AP179" s="15"/>
      <c r="AQ179" s="16"/>
      <c r="AR179" s="16"/>
      <c r="AS179" s="15"/>
      <c r="AT179" s="15"/>
      <c r="AU179" s="16"/>
      <c r="AV179" s="16"/>
      <c r="AW179" s="13"/>
      <c r="AX179" s="13"/>
      <c r="AY179" s="15"/>
      <c r="AZ179" s="15"/>
      <c r="BA179" s="16"/>
      <c r="BB179" s="16"/>
      <c r="BC179" s="15"/>
      <c r="BD179" s="15"/>
      <c r="BE179" s="16"/>
      <c r="BF179" s="16"/>
      <c r="BG179" s="15"/>
      <c r="BH179" s="15"/>
      <c r="BI179" s="16"/>
      <c r="BJ179" s="16"/>
      <c r="BK179" s="15"/>
      <c r="BL179" s="15"/>
      <c r="BM179" s="16"/>
      <c r="BN179" s="16"/>
      <c r="BO179" s="13"/>
      <c r="BP179" s="13"/>
      <c r="BQ179" s="13"/>
      <c r="BR179" s="13"/>
      <c r="BS179" s="13"/>
    </row>
    <row r="180" spans="1:71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3"/>
      <c r="AF180" s="13"/>
      <c r="AG180" s="15"/>
      <c r="AH180" s="15"/>
      <c r="AI180" s="16"/>
      <c r="AJ180" s="16"/>
      <c r="AK180" s="15"/>
      <c r="AL180" s="15"/>
      <c r="AM180" s="16"/>
      <c r="AN180" s="16"/>
      <c r="AO180" s="15"/>
      <c r="AP180" s="15"/>
      <c r="AQ180" s="16"/>
      <c r="AR180" s="16"/>
      <c r="AS180" s="15"/>
      <c r="AT180" s="15"/>
      <c r="AU180" s="16"/>
      <c r="AV180" s="16"/>
      <c r="AW180" s="13"/>
      <c r="AX180" s="13"/>
      <c r="AY180" s="15"/>
      <c r="AZ180" s="15"/>
      <c r="BA180" s="16"/>
      <c r="BB180" s="16"/>
      <c r="BC180" s="15"/>
      <c r="BD180" s="15"/>
      <c r="BE180" s="16"/>
      <c r="BF180" s="16"/>
      <c r="BG180" s="15"/>
      <c r="BH180" s="15"/>
      <c r="BI180" s="16"/>
      <c r="BJ180" s="16"/>
      <c r="BK180" s="15"/>
      <c r="BL180" s="15"/>
      <c r="BM180" s="16"/>
      <c r="BN180" s="16"/>
      <c r="BO180" s="13"/>
      <c r="BP180" s="13"/>
      <c r="BQ180" s="13"/>
      <c r="BR180" s="13"/>
      <c r="BS180" s="13"/>
    </row>
    <row r="181" spans="1:71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3"/>
      <c r="AF181" s="13"/>
      <c r="AG181" s="15"/>
      <c r="AH181" s="15"/>
      <c r="AI181" s="16"/>
      <c r="AJ181" s="16"/>
      <c r="AK181" s="15"/>
      <c r="AL181" s="15"/>
      <c r="AM181" s="16"/>
      <c r="AN181" s="16"/>
      <c r="AO181" s="15"/>
      <c r="AP181" s="15"/>
      <c r="AQ181" s="16"/>
      <c r="AR181" s="16"/>
      <c r="AS181" s="15"/>
      <c r="AT181" s="15"/>
      <c r="AU181" s="16"/>
      <c r="AV181" s="16"/>
      <c r="AW181" s="13"/>
      <c r="AX181" s="13"/>
      <c r="AY181" s="15"/>
      <c r="AZ181" s="15"/>
      <c r="BA181" s="16"/>
      <c r="BB181" s="16"/>
      <c r="BC181" s="15"/>
      <c r="BD181" s="15"/>
      <c r="BE181" s="16"/>
      <c r="BF181" s="16"/>
      <c r="BG181" s="15"/>
      <c r="BH181" s="15"/>
      <c r="BI181" s="16"/>
      <c r="BJ181" s="16"/>
      <c r="BK181" s="15"/>
      <c r="BL181" s="15"/>
      <c r="BM181" s="16"/>
      <c r="BN181" s="16"/>
      <c r="BO181" s="13"/>
      <c r="BP181" s="13"/>
      <c r="BQ181" s="13"/>
      <c r="BR181" s="13"/>
      <c r="BS181" s="13"/>
    </row>
    <row r="182" spans="1:71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3"/>
      <c r="AF182" s="13"/>
      <c r="AG182" s="15"/>
      <c r="AH182" s="15"/>
      <c r="AI182" s="16"/>
      <c r="AJ182" s="16"/>
      <c r="AK182" s="15"/>
      <c r="AL182" s="15"/>
      <c r="AM182" s="16"/>
      <c r="AN182" s="16"/>
      <c r="AO182" s="15"/>
      <c r="AP182" s="15"/>
      <c r="AQ182" s="16"/>
      <c r="AR182" s="16"/>
      <c r="AS182" s="15"/>
      <c r="AT182" s="15"/>
      <c r="AU182" s="16"/>
      <c r="AV182" s="16"/>
      <c r="AW182" s="13"/>
      <c r="AX182" s="13"/>
      <c r="AY182" s="15"/>
      <c r="AZ182" s="15"/>
      <c r="BA182" s="16"/>
      <c r="BB182" s="16"/>
      <c r="BC182" s="15"/>
      <c r="BD182" s="15"/>
      <c r="BE182" s="16"/>
      <c r="BF182" s="16"/>
      <c r="BG182" s="15"/>
      <c r="BH182" s="15"/>
      <c r="BI182" s="16"/>
      <c r="BJ182" s="16"/>
      <c r="BK182" s="15"/>
      <c r="BL182" s="15"/>
      <c r="BM182" s="16"/>
      <c r="BN182" s="16"/>
      <c r="BO182" s="13"/>
      <c r="BP182" s="13"/>
      <c r="BQ182" s="13"/>
      <c r="BR182" s="13"/>
      <c r="BS182" s="13"/>
    </row>
    <row r="183" spans="1:71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3"/>
      <c r="AF183" s="13"/>
      <c r="AG183" s="15"/>
      <c r="AH183" s="15"/>
      <c r="AI183" s="16"/>
      <c r="AJ183" s="16"/>
      <c r="AK183" s="15"/>
      <c r="AL183" s="15"/>
      <c r="AM183" s="16"/>
      <c r="AN183" s="16"/>
      <c r="AO183" s="15"/>
      <c r="AP183" s="15"/>
      <c r="AQ183" s="16"/>
      <c r="AR183" s="16"/>
      <c r="AS183" s="15"/>
      <c r="AT183" s="15"/>
      <c r="AU183" s="16"/>
      <c r="AV183" s="16"/>
      <c r="AW183" s="13"/>
      <c r="AX183" s="13"/>
      <c r="AY183" s="15"/>
      <c r="AZ183" s="15"/>
      <c r="BA183" s="16"/>
      <c r="BB183" s="16"/>
      <c r="BC183" s="15"/>
      <c r="BD183" s="15"/>
      <c r="BE183" s="16"/>
      <c r="BF183" s="16"/>
      <c r="BG183" s="15"/>
      <c r="BH183" s="15"/>
      <c r="BI183" s="16"/>
      <c r="BJ183" s="16"/>
      <c r="BK183" s="15"/>
      <c r="BL183" s="15"/>
      <c r="BM183" s="16"/>
      <c r="BN183" s="16"/>
      <c r="BO183" s="13"/>
      <c r="BP183" s="13"/>
      <c r="BQ183" s="13"/>
      <c r="BR183" s="13"/>
      <c r="BS183" s="13"/>
    </row>
    <row r="184" spans="1:71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3"/>
      <c r="AF184" s="13"/>
      <c r="AG184" s="15"/>
      <c r="AH184" s="15"/>
      <c r="AI184" s="16"/>
      <c r="AJ184" s="16"/>
      <c r="AK184" s="15"/>
      <c r="AL184" s="15"/>
      <c r="AM184" s="16"/>
      <c r="AN184" s="16"/>
      <c r="AO184" s="15"/>
      <c r="AP184" s="15"/>
      <c r="AQ184" s="16"/>
      <c r="AR184" s="16"/>
      <c r="AS184" s="15"/>
      <c r="AT184" s="15"/>
      <c r="AU184" s="16"/>
      <c r="AV184" s="16"/>
      <c r="AW184" s="13"/>
      <c r="AX184" s="13"/>
      <c r="AY184" s="15"/>
      <c r="AZ184" s="15"/>
      <c r="BA184" s="16"/>
      <c r="BB184" s="16"/>
      <c r="BC184" s="15"/>
      <c r="BD184" s="15"/>
      <c r="BE184" s="16"/>
      <c r="BF184" s="16"/>
      <c r="BG184" s="15"/>
      <c r="BH184" s="15"/>
      <c r="BI184" s="16"/>
      <c r="BJ184" s="16"/>
      <c r="BK184" s="15"/>
      <c r="BL184" s="15"/>
      <c r="BM184" s="16"/>
      <c r="BN184" s="16"/>
      <c r="BO184" s="13"/>
      <c r="BP184" s="13"/>
      <c r="BQ184" s="13"/>
      <c r="BR184" s="13"/>
      <c r="BS184" s="13"/>
    </row>
    <row r="185" spans="1:71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3"/>
      <c r="AF185" s="13"/>
      <c r="AG185" s="15"/>
      <c r="AH185" s="15"/>
      <c r="AI185" s="16"/>
      <c r="AJ185" s="16"/>
      <c r="AK185" s="15"/>
      <c r="AL185" s="15"/>
      <c r="AM185" s="16"/>
      <c r="AN185" s="16"/>
      <c r="AO185" s="15"/>
      <c r="AP185" s="15"/>
      <c r="AQ185" s="16"/>
      <c r="AR185" s="16"/>
      <c r="AS185" s="15"/>
      <c r="AT185" s="15"/>
      <c r="AU185" s="16"/>
      <c r="AV185" s="16"/>
      <c r="AW185" s="13"/>
      <c r="AX185" s="13"/>
      <c r="AY185" s="15"/>
      <c r="AZ185" s="15"/>
      <c r="BA185" s="16"/>
      <c r="BB185" s="16"/>
      <c r="BC185" s="15"/>
      <c r="BD185" s="15"/>
      <c r="BE185" s="16"/>
      <c r="BF185" s="16"/>
      <c r="BG185" s="15"/>
      <c r="BH185" s="15"/>
      <c r="BI185" s="16"/>
      <c r="BJ185" s="16"/>
      <c r="BK185" s="15"/>
      <c r="BL185" s="15"/>
      <c r="BM185" s="16"/>
      <c r="BN185" s="16"/>
      <c r="BO185" s="13"/>
      <c r="BP185" s="13"/>
      <c r="BQ185" s="13"/>
      <c r="BR185" s="13"/>
      <c r="BS185" s="13"/>
    </row>
    <row r="186" spans="1:71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3"/>
      <c r="AF186" s="13"/>
      <c r="AG186" s="15"/>
      <c r="AH186" s="15"/>
      <c r="AI186" s="16"/>
      <c r="AJ186" s="16"/>
      <c r="AK186" s="15"/>
      <c r="AL186" s="15"/>
      <c r="AM186" s="16"/>
      <c r="AN186" s="16"/>
      <c r="AO186" s="15"/>
      <c r="AP186" s="15"/>
      <c r="AQ186" s="16"/>
      <c r="AR186" s="16"/>
      <c r="AS186" s="15"/>
      <c r="AT186" s="15"/>
      <c r="AU186" s="16"/>
      <c r="AV186" s="16"/>
      <c r="AW186" s="13"/>
      <c r="AX186" s="13"/>
      <c r="AY186" s="15"/>
      <c r="AZ186" s="15"/>
      <c r="BA186" s="16"/>
      <c r="BB186" s="16"/>
      <c r="BC186" s="15"/>
      <c r="BD186" s="15"/>
      <c r="BE186" s="16"/>
      <c r="BF186" s="16"/>
      <c r="BG186" s="15"/>
      <c r="BH186" s="15"/>
      <c r="BI186" s="16"/>
      <c r="BJ186" s="16"/>
      <c r="BK186" s="15"/>
      <c r="BL186" s="15"/>
      <c r="BM186" s="16"/>
      <c r="BN186" s="16"/>
      <c r="BO186" s="13"/>
      <c r="BP186" s="13"/>
      <c r="BQ186" s="13"/>
      <c r="BR186" s="13"/>
      <c r="BS186" s="13"/>
    </row>
    <row r="187" spans="1:71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3"/>
      <c r="AF187" s="13"/>
      <c r="AG187" s="15"/>
      <c r="AH187" s="15"/>
      <c r="AI187" s="16"/>
      <c r="AJ187" s="16"/>
      <c r="AK187" s="15"/>
      <c r="AL187" s="15"/>
      <c r="AM187" s="16"/>
      <c r="AN187" s="16"/>
      <c r="AO187" s="15"/>
      <c r="AP187" s="15"/>
      <c r="AQ187" s="16"/>
      <c r="AR187" s="16"/>
      <c r="AS187" s="15"/>
      <c r="AT187" s="15"/>
      <c r="AU187" s="16"/>
      <c r="AV187" s="16"/>
      <c r="AW187" s="13"/>
      <c r="AX187" s="13"/>
      <c r="AY187" s="15"/>
      <c r="AZ187" s="15"/>
      <c r="BA187" s="16"/>
      <c r="BB187" s="16"/>
      <c r="BC187" s="15"/>
      <c r="BD187" s="15"/>
      <c r="BE187" s="16"/>
      <c r="BF187" s="16"/>
      <c r="BG187" s="15"/>
      <c r="BH187" s="15"/>
      <c r="BI187" s="16"/>
      <c r="BJ187" s="16"/>
      <c r="BK187" s="15"/>
      <c r="BL187" s="15"/>
      <c r="BM187" s="16"/>
      <c r="BN187" s="16"/>
      <c r="BO187" s="13"/>
      <c r="BP187" s="13"/>
      <c r="BQ187" s="13"/>
      <c r="BR187" s="13"/>
      <c r="BS187" s="13"/>
    </row>
    <row r="188" spans="1:71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3"/>
      <c r="AF188" s="13"/>
      <c r="AG188" s="15"/>
      <c r="AH188" s="15"/>
      <c r="AI188" s="16"/>
      <c r="AJ188" s="16"/>
      <c r="AK188" s="15"/>
      <c r="AL188" s="15"/>
      <c r="AM188" s="16"/>
      <c r="AN188" s="16"/>
      <c r="AO188" s="15"/>
      <c r="AP188" s="15"/>
      <c r="AQ188" s="16"/>
      <c r="AR188" s="16"/>
      <c r="AS188" s="15"/>
      <c r="AT188" s="15"/>
      <c r="AU188" s="16"/>
      <c r="AV188" s="16"/>
      <c r="AW188" s="13"/>
      <c r="AX188" s="13"/>
      <c r="AY188" s="15"/>
      <c r="AZ188" s="15"/>
      <c r="BA188" s="16"/>
      <c r="BB188" s="16"/>
      <c r="BC188" s="15"/>
      <c r="BD188" s="15"/>
      <c r="BE188" s="16"/>
      <c r="BF188" s="16"/>
      <c r="BG188" s="15"/>
      <c r="BH188" s="15"/>
      <c r="BI188" s="16"/>
      <c r="BJ188" s="16"/>
      <c r="BK188" s="15"/>
      <c r="BL188" s="15"/>
      <c r="BM188" s="16"/>
      <c r="BN188" s="16"/>
      <c r="BO188" s="13"/>
      <c r="BP188" s="13"/>
      <c r="BQ188" s="13"/>
      <c r="BR188" s="13"/>
      <c r="BS188" s="13"/>
    </row>
    <row r="189" spans="1:71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3"/>
      <c r="AF189" s="13"/>
      <c r="AG189" s="15"/>
      <c r="AH189" s="15"/>
      <c r="AI189" s="16"/>
      <c r="AJ189" s="16"/>
      <c r="AK189" s="15"/>
      <c r="AL189" s="15"/>
      <c r="AM189" s="16"/>
      <c r="AN189" s="16"/>
      <c r="AO189" s="15"/>
      <c r="AP189" s="15"/>
      <c r="AQ189" s="16"/>
      <c r="AR189" s="16"/>
      <c r="AS189" s="15"/>
      <c r="AT189" s="15"/>
      <c r="AU189" s="16"/>
      <c r="AV189" s="16"/>
      <c r="AW189" s="13"/>
      <c r="AX189" s="13"/>
      <c r="AY189" s="15"/>
      <c r="AZ189" s="15"/>
      <c r="BA189" s="16"/>
      <c r="BB189" s="16"/>
      <c r="BC189" s="15"/>
      <c r="BD189" s="15"/>
      <c r="BE189" s="16"/>
      <c r="BF189" s="16"/>
      <c r="BG189" s="15"/>
      <c r="BH189" s="15"/>
      <c r="BI189" s="16"/>
      <c r="BJ189" s="16"/>
      <c r="BK189" s="15"/>
      <c r="BL189" s="15"/>
      <c r="BM189" s="16"/>
      <c r="BN189" s="16"/>
      <c r="BO189" s="13"/>
      <c r="BP189" s="13"/>
      <c r="BQ189" s="13"/>
      <c r="BR189" s="13"/>
      <c r="BS189" s="13"/>
    </row>
    <row r="190" spans="1:71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3"/>
      <c r="AF190" s="13"/>
      <c r="AG190" s="15"/>
      <c r="AH190" s="15"/>
      <c r="AI190" s="16"/>
      <c r="AJ190" s="16"/>
      <c r="AK190" s="15"/>
      <c r="AL190" s="15"/>
      <c r="AM190" s="16"/>
      <c r="AN190" s="16"/>
      <c r="AO190" s="15"/>
      <c r="AP190" s="15"/>
      <c r="AQ190" s="16"/>
      <c r="AR190" s="16"/>
      <c r="AS190" s="15"/>
      <c r="AT190" s="15"/>
      <c r="AU190" s="16"/>
      <c r="AV190" s="16"/>
      <c r="AW190" s="13"/>
      <c r="AX190" s="13"/>
      <c r="AY190" s="15"/>
      <c r="AZ190" s="15"/>
      <c r="BA190" s="16"/>
      <c r="BB190" s="16"/>
      <c r="BC190" s="15"/>
      <c r="BD190" s="15"/>
      <c r="BE190" s="16"/>
      <c r="BF190" s="16"/>
      <c r="BG190" s="15"/>
      <c r="BH190" s="15"/>
      <c r="BI190" s="16"/>
      <c r="BJ190" s="16"/>
      <c r="BK190" s="15"/>
      <c r="BL190" s="15"/>
      <c r="BM190" s="16"/>
      <c r="BN190" s="16"/>
      <c r="BO190" s="13"/>
      <c r="BP190" s="13"/>
      <c r="BQ190" s="13"/>
      <c r="BR190" s="13"/>
      <c r="BS190" s="13"/>
    </row>
    <row r="191" spans="1:71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3"/>
      <c r="AF191" s="13"/>
      <c r="AG191" s="15"/>
      <c r="AH191" s="15"/>
      <c r="AI191" s="16"/>
      <c r="AJ191" s="16"/>
      <c r="AK191" s="15"/>
      <c r="AL191" s="15"/>
      <c r="AM191" s="16"/>
      <c r="AN191" s="16"/>
      <c r="AO191" s="15"/>
      <c r="AP191" s="15"/>
      <c r="AQ191" s="16"/>
      <c r="AR191" s="16"/>
      <c r="AS191" s="15"/>
      <c r="AT191" s="15"/>
      <c r="AU191" s="16"/>
      <c r="AV191" s="16"/>
      <c r="AW191" s="13"/>
      <c r="AX191" s="13"/>
      <c r="AY191" s="15"/>
      <c r="AZ191" s="15"/>
      <c r="BA191" s="16"/>
      <c r="BB191" s="16"/>
      <c r="BC191" s="15"/>
      <c r="BD191" s="15"/>
      <c r="BE191" s="16"/>
      <c r="BF191" s="16"/>
      <c r="BG191" s="15"/>
      <c r="BH191" s="15"/>
      <c r="BI191" s="16"/>
      <c r="BJ191" s="16"/>
      <c r="BK191" s="15"/>
      <c r="BL191" s="15"/>
      <c r="BM191" s="16"/>
      <c r="BN191" s="16"/>
      <c r="BO191" s="13"/>
      <c r="BP191" s="13"/>
      <c r="BQ191" s="13"/>
      <c r="BR191" s="13"/>
      <c r="BS191" s="13"/>
    </row>
    <row r="192" spans="1:71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3"/>
      <c r="AF192" s="13"/>
      <c r="AG192" s="15"/>
      <c r="AH192" s="15"/>
      <c r="AI192" s="16"/>
      <c r="AJ192" s="16"/>
      <c r="AK192" s="15"/>
      <c r="AL192" s="15"/>
      <c r="AM192" s="16"/>
      <c r="AN192" s="16"/>
      <c r="AO192" s="15"/>
      <c r="AP192" s="15"/>
      <c r="AQ192" s="16"/>
      <c r="AR192" s="16"/>
      <c r="AS192" s="15"/>
      <c r="AT192" s="15"/>
      <c r="AU192" s="16"/>
      <c r="AV192" s="16"/>
      <c r="AW192" s="13"/>
      <c r="AX192" s="13"/>
      <c r="AY192" s="15"/>
      <c r="AZ192" s="15"/>
      <c r="BA192" s="16"/>
      <c r="BB192" s="16"/>
      <c r="BC192" s="15"/>
      <c r="BD192" s="15"/>
      <c r="BE192" s="16"/>
      <c r="BF192" s="16"/>
      <c r="BG192" s="15"/>
      <c r="BH192" s="15"/>
      <c r="BI192" s="16"/>
      <c r="BJ192" s="16"/>
      <c r="BK192" s="15"/>
      <c r="BL192" s="15"/>
      <c r="BM192" s="16"/>
      <c r="BN192" s="16"/>
      <c r="BO192" s="13"/>
      <c r="BP192" s="13"/>
      <c r="BQ192" s="13"/>
      <c r="BR192" s="13"/>
      <c r="BS192" s="13"/>
    </row>
    <row r="193" spans="1:71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3"/>
      <c r="AF193" s="13"/>
      <c r="AG193" s="15"/>
      <c r="AH193" s="15"/>
      <c r="AI193" s="16"/>
      <c r="AJ193" s="16"/>
      <c r="AK193" s="15"/>
      <c r="AL193" s="15"/>
      <c r="AM193" s="16"/>
      <c r="AN193" s="16"/>
      <c r="AO193" s="15"/>
      <c r="AP193" s="15"/>
      <c r="AQ193" s="16"/>
      <c r="AR193" s="16"/>
      <c r="AS193" s="15"/>
      <c r="AT193" s="15"/>
      <c r="AU193" s="16"/>
      <c r="AV193" s="16"/>
      <c r="AW193" s="13"/>
      <c r="AX193" s="13"/>
      <c r="AY193" s="15"/>
      <c r="AZ193" s="15"/>
      <c r="BA193" s="16"/>
      <c r="BB193" s="16"/>
      <c r="BC193" s="15"/>
      <c r="BD193" s="15"/>
      <c r="BE193" s="16"/>
      <c r="BF193" s="16"/>
      <c r="BG193" s="15"/>
      <c r="BH193" s="15"/>
      <c r="BI193" s="16"/>
      <c r="BJ193" s="16"/>
      <c r="BK193" s="15"/>
      <c r="BL193" s="15"/>
      <c r="BM193" s="16"/>
      <c r="BN193" s="16"/>
      <c r="BO193" s="13"/>
      <c r="BP193" s="13"/>
      <c r="BQ193" s="13"/>
      <c r="BR193" s="13"/>
      <c r="BS193" s="13"/>
    </row>
    <row r="194" spans="1:71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3"/>
      <c r="AF194" s="13"/>
      <c r="AG194" s="15"/>
      <c r="AH194" s="15"/>
      <c r="AI194" s="16"/>
      <c r="AJ194" s="16"/>
      <c r="AK194" s="15"/>
      <c r="AL194" s="15"/>
      <c r="AM194" s="16"/>
      <c r="AN194" s="16"/>
      <c r="AO194" s="15"/>
      <c r="AP194" s="15"/>
      <c r="AQ194" s="16"/>
      <c r="AR194" s="16"/>
      <c r="AS194" s="15"/>
      <c r="AT194" s="15"/>
      <c r="AU194" s="16"/>
      <c r="AV194" s="16"/>
      <c r="AW194" s="13"/>
      <c r="AX194" s="13"/>
      <c r="AY194" s="15"/>
      <c r="AZ194" s="15"/>
      <c r="BA194" s="16"/>
      <c r="BB194" s="16"/>
      <c r="BC194" s="15"/>
      <c r="BD194" s="15"/>
      <c r="BE194" s="16"/>
      <c r="BF194" s="16"/>
      <c r="BG194" s="15"/>
      <c r="BH194" s="15"/>
      <c r="BI194" s="16"/>
      <c r="BJ194" s="16"/>
      <c r="BK194" s="15"/>
      <c r="BL194" s="15"/>
      <c r="BM194" s="16"/>
      <c r="BN194" s="16"/>
      <c r="BO194" s="13"/>
      <c r="BP194" s="13"/>
      <c r="BQ194" s="13"/>
      <c r="BR194" s="13"/>
      <c r="BS194" s="13"/>
    </row>
    <row r="195" spans="1:71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3"/>
      <c r="AF195" s="13"/>
      <c r="AG195" s="15"/>
      <c r="AH195" s="15"/>
      <c r="AI195" s="16"/>
      <c r="AJ195" s="16"/>
      <c r="AK195" s="15"/>
      <c r="AL195" s="15"/>
      <c r="AM195" s="16"/>
      <c r="AN195" s="16"/>
      <c r="AO195" s="15"/>
      <c r="AP195" s="15"/>
      <c r="AQ195" s="16"/>
      <c r="AR195" s="16"/>
      <c r="AS195" s="15"/>
      <c r="AT195" s="15"/>
      <c r="AU195" s="16"/>
      <c r="AV195" s="16"/>
      <c r="AW195" s="13"/>
      <c r="AX195" s="13"/>
      <c r="AY195" s="15"/>
      <c r="AZ195" s="15"/>
      <c r="BA195" s="16"/>
      <c r="BB195" s="16"/>
      <c r="BC195" s="15"/>
      <c r="BD195" s="15"/>
      <c r="BE195" s="16"/>
      <c r="BF195" s="16"/>
      <c r="BG195" s="15"/>
      <c r="BH195" s="15"/>
      <c r="BI195" s="16"/>
      <c r="BJ195" s="16"/>
      <c r="BK195" s="15"/>
      <c r="BL195" s="15"/>
      <c r="BM195" s="16"/>
      <c r="BN195" s="16"/>
      <c r="BO195" s="13"/>
      <c r="BP195" s="13"/>
      <c r="BQ195" s="13"/>
      <c r="BR195" s="13"/>
      <c r="BS195" s="13"/>
    </row>
    <row r="196" spans="1:71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3"/>
      <c r="AF196" s="13"/>
      <c r="AG196" s="15"/>
      <c r="AH196" s="15"/>
      <c r="AI196" s="16"/>
      <c r="AJ196" s="16"/>
      <c r="AK196" s="15"/>
      <c r="AL196" s="15"/>
      <c r="AM196" s="16"/>
      <c r="AN196" s="16"/>
      <c r="AO196" s="15"/>
      <c r="AP196" s="15"/>
      <c r="AQ196" s="16"/>
      <c r="AR196" s="16"/>
      <c r="AS196" s="15"/>
      <c r="AT196" s="15"/>
      <c r="AU196" s="16"/>
      <c r="AV196" s="16"/>
      <c r="AW196" s="13"/>
      <c r="AX196" s="13"/>
      <c r="AY196" s="15"/>
      <c r="AZ196" s="15"/>
      <c r="BA196" s="16"/>
      <c r="BB196" s="16"/>
      <c r="BC196" s="15"/>
      <c r="BD196" s="15"/>
      <c r="BE196" s="16"/>
      <c r="BF196" s="16"/>
      <c r="BG196" s="15"/>
      <c r="BH196" s="15"/>
      <c r="BI196" s="16"/>
      <c r="BJ196" s="16"/>
      <c r="BK196" s="15"/>
      <c r="BL196" s="15"/>
      <c r="BM196" s="16"/>
      <c r="BN196" s="16"/>
      <c r="BO196" s="13"/>
      <c r="BP196" s="13"/>
      <c r="BQ196" s="13"/>
      <c r="BR196" s="13"/>
      <c r="BS196" s="13"/>
    </row>
    <row r="197" spans="1:71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3"/>
      <c r="AF197" s="13"/>
      <c r="AG197" s="15"/>
      <c r="AH197" s="15"/>
      <c r="AI197" s="16"/>
      <c r="AJ197" s="16"/>
      <c r="AK197" s="15"/>
      <c r="AL197" s="15"/>
      <c r="AM197" s="16"/>
      <c r="AN197" s="16"/>
      <c r="AO197" s="15"/>
      <c r="AP197" s="15"/>
      <c r="AQ197" s="16"/>
      <c r="AR197" s="16"/>
      <c r="AS197" s="15"/>
      <c r="AT197" s="15"/>
      <c r="AU197" s="16"/>
      <c r="AV197" s="16"/>
      <c r="AW197" s="13"/>
      <c r="AX197" s="13"/>
      <c r="AY197" s="15"/>
      <c r="AZ197" s="15"/>
      <c r="BA197" s="16"/>
      <c r="BB197" s="16"/>
      <c r="BC197" s="15"/>
      <c r="BD197" s="15"/>
      <c r="BE197" s="16"/>
      <c r="BF197" s="16"/>
      <c r="BG197" s="15"/>
      <c r="BH197" s="15"/>
      <c r="BI197" s="16"/>
      <c r="BJ197" s="16"/>
      <c r="BK197" s="15"/>
      <c r="BL197" s="15"/>
      <c r="BM197" s="16"/>
      <c r="BN197" s="16"/>
      <c r="BO197" s="13"/>
      <c r="BP197" s="13"/>
      <c r="BQ197" s="13"/>
      <c r="BR197" s="13"/>
      <c r="BS197" s="13"/>
    </row>
    <row r="198" spans="1:71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3"/>
      <c r="AF198" s="13"/>
      <c r="AG198" s="15"/>
      <c r="AH198" s="15"/>
      <c r="AI198" s="16"/>
      <c r="AJ198" s="16"/>
      <c r="AK198" s="15"/>
      <c r="AL198" s="15"/>
      <c r="AM198" s="16"/>
      <c r="AN198" s="16"/>
      <c r="AO198" s="15"/>
      <c r="AP198" s="15"/>
      <c r="AQ198" s="16"/>
      <c r="AR198" s="16"/>
      <c r="AS198" s="15"/>
      <c r="AT198" s="15"/>
      <c r="AU198" s="16"/>
      <c r="AV198" s="16"/>
      <c r="AW198" s="13"/>
      <c r="AX198" s="13"/>
      <c r="AY198" s="15"/>
      <c r="AZ198" s="15"/>
      <c r="BA198" s="16"/>
      <c r="BB198" s="16"/>
      <c r="BC198" s="15"/>
      <c r="BD198" s="15"/>
      <c r="BE198" s="16"/>
      <c r="BF198" s="16"/>
      <c r="BG198" s="15"/>
      <c r="BH198" s="15"/>
      <c r="BI198" s="16"/>
      <c r="BJ198" s="16"/>
      <c r="BK198" s="15"/>
      <c r="BL198" s="15"/>
      <c r="BM198" s="16"/>
      <c r="BN198" s="16"/>
      <c r="BO198" s="13"/>
      <c r="BP198" s="13"/>
      <c r="BQ198" s="13"/>
      <c r="BR198" s="13"/>
      <c r="BS198" s="13"/>
    </row>
    <row r="199" spans="1:71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3"/>
      <c r="AF199" s="13"/>
      <c r="AG199" s="15"/>
      <c r="AH199" s="15"/>
      <c r="AI199" s="16"/>
      <c r="AJ199" s="16"/>
      <c r="AK199" s="15"/>
      <c r="AL199" s="15"/>
      <c r="AM199" s="16"/>
      <c r="AN199" s="16"/>
      <c r="AO199" s="15"/>
      <c r="AP199" s="15"/>
      <c r="AQ199" s="16"/>
      <c r="AR199" s="16"/>
      <c r="AS199" s="15"/>
      <c r="AT199" s="15"/>
      <c r="AU199" s="16"/>
      <c r="AV199" s="16"/>
      <c r="AW199" s="13"/>
      <c r="AX199" s="13"/>
      <c r="AY199" s="15"/>
      <c r="AZ199" s="15"/>
      <c r="BA199" s="16"/>
      <c r="BB199" s="16"/>
      <c r="BC199" s="15"/>
      <c r="BD199" s="15"/>
      <c r="BE199" s="16"/>
      <c r="BF199" s="16"/>
      <c r="BG199" s="15"/>
      <c r="BH199" s="15"/>
      <c r="BI199" s="16"/>
      <c r="BJ199" s="16"/>
      <c r="BK199" s="15"/>
      <c r="BL199" s="15"/>
      <c r="BM199" s="16"/>
      <c r="BN199" s="16"/>
      <c r="BO199" s="13"/>
      <c r="BP199" s="13"/>
      <c r="BQ199" s="13"/>
      <c r="BR199" s="13"/>
      <c r="BS199" s="13"/>
    </row>
    <row r="200" spans="1:71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3"/>
      <c r="AF200" s="13"/>
      <c r="AG200" s="15"/>
      <c r="AH200" s="15"/>
      <c r="AI200" s="16"/>
      <c r="AJ200" s="16"/>
      <c r="AK200" s="15"/>
      <c r="AL200" s="15"/>
      <c r="AM200" s="16"/>
      <c r="AN200" s="16"/>
      <c r="AO200" s="15"/>
      <c r="AP200" s="15"/>
      <c r="AQ200" s="16"/>
      <c r="AR200" s="16"/>
      <c r="AS200" s="15"/>
      <c r="AT200" s="15"/>
      <c r="AU200" s="16"/>
      <c r="AV200" s="16"/>
      <c r="AW200" s="13"/>
      <c r="AX200" s="13"/>
      <c r="AY200" s="15"/>
      <c r="AZ200" s="15"/>
      <c r="BA200" s="16"/>
      <c r="BB200" s="16"/>
      <c r="BC200" s="15"/>
      <c r="BD200" s="15"/>
      <c r="BE200" s="16"/>
      <c r="BF200" s="16"/>
      <c r="BG200" s="15"/>
      <c r="BH200" s="15"/>
      <c r="BI200" s="16"/>
      <c r="BJ200" s="16"/>
      <c r="BK200" s="15"/>
      <c r="BL200" s="15"/>
      <c r="BM200" s="16"/>
      <c r="BN200" s="16"/>
      <c r="BO200" s="13"/>
      <c r="BP200" s="13"/>
      <c r="BQ200" s="13"/>
      <c r="BR200" s="13"/>
      <c r="BS200" s="13"/>
    </row>
    <row r="201" spans="1:71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3"/>
      <c r="AF201" s="13"/>
      <c r="AG201" s="15"/>
      <c r="AH201" s="15"/>
      <c r="AI201" s="16"/>
      <c r="AJ201" s="16"/>
      <c r="AK201" s="15"/>
      <c r="AL201" s="15"/>
      <c r="AM201" s="16"/>
      <c r="AN201" s="16"/>
      <c r="AO201" s="15"/>
      <c r="AP201" s="15"/>
      <c r="AQ201" s="16"/>
      <c r="AR201" s="16"/>
      <c r="AS201" s="15"/>
      <c r="AT201" s="15"/>
      <c r="AU201" s="16"/>
      <c r="AV201" s="16"/>
      <c r="AW201" s="13"/>
      <c r="AX201" s="13"/>
      <c r="AY201" s="15"/>
      <c r="AZ201" s="15"/>
      <c r="BA201" s="16"/>
      <c r="BB201" s="16"/>
      <c r="BC201" s="15"/>
      <c r="BD201" s="15"/>
      <c r="BE201" s="16"/>
      <c r="BF201" s="16"/>
      <c r="BG201" s="15"/>
      <c r="BH201" s="15"/>
      <c r="BI201" s="16"/>
      <c r="BJ201" s="16"/>
      <c r="BK201" s="15"/>
      <c r="BL201" s="15"/>
      <c r="BM201" s="16"/>
      <c r="BN201" s="16"/>
      <c r="BO201" s="13"/>
      <c r="BP201" s="13"/>
      <c r="BQ201" s="13"/>
      <c r="BR201" s="13"/>
      <c r="BS201" s="13"/>
    </row>
    <row r="202" spans="1:71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3"/>
      <c r="AF202" s="13"/>
      <c r="AG202" s="15"/>
      <c r="AH202" s="15"/>
      <c r="AI202" s="16"/>
      <c r="AJ202" s="16"/>
      <c r="AK202" s="15"/>
      <c r="AL202" s="15"/>
      <c r="AM202" s="16"/>
      <c r="AN202" s="16"/>
      <c r="AO202" s="15"/>
      <c r="AP202" s="15"/>
      <c r="AQ202" s="16"/>
      <c r="AR202" s="16"/>
      <c r="AS202" s="15"/>
      <c r="AT202" s="15"/>
      <c r="AU202" s="16"/>
      <c r="AV202" s="16"/>
      <c r="AW202" s="13"/>
      <c r="AX202" s="13"/>
      <c r="AY202" s="15"/>
      <c r="AZ202" s="15"/>
      <c r="BA202" s="16"/>
      <c r="BB202" s="16"/>
      <c r="BC202" s="15"/>
      <c r="BD202" s="15"/>
      <c r="BE202" s="16"/>
      <c r="BF202" s="16"/>
      <c r="BG202" s="15"/>
      <c r="BH202" s="15"/>
      <c r="BI202" s="16"/>
      <c r="BJ202" s="16"/>
      <c r="BK202" s="15"/>
      <c r="BL202" s="15"/>
      <c r="BM202" s="16"/>
      <c r="BN202" s="16"/>
      <c r="BO202" s="13"/>
      <c r="BP202" s="13"/>
      <c r="BQ202" s="13"/>
      <c r="BR202" s="13"/>
      <c r="BS202" s="13"/>
    </row>
    <row r="203" spans="1:71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3"/>
      <c r="AF203" s="13"/>
      <c r="AG203" s="15"/>
      <c r="AH203" s="15"/>
      <c r="AI203" s="16"/>
      <c r="AJ203" s="16"/>
      <c r="AK203" s="15"/>
      <c r="AL203" s="15"/>
      <c r="AM203" s="16"/>
      <c r="AN203" s="16"/>
      <c r="AO203" s="15"/>
      <c r="AP203" s="15"/>
      <c r="AQ203" s="16"/>
      <c r="AR203" s="16"/>
      <c r="AS203" s="15"/>
      <c r="AT203" s="15"/>
      <c r="AU203" s="16"/>
      <c r="AV203" s="16"/>
      <c r="AW203" s="13"/>
      <c r="AX203" s="13"/>
      <c r="AY203" s="15"/>
      <c r="AZ203" s="15"/>
      <c r="BA203" s="16"/>
      <c r="BB203" s="16"/>
      <c r="BC203" s="15"/>
      <c r="BD203" s="15"/>
      <c r="BE203" s="16"/>
      <c r="BF203" s="16"/>
      <c r="BG203" s="15"/>
      <c r="BH203" s="15"/>
      <c r="BI203" s="16"/>
      <c r="BJ203" s="16"/>
      <c r="BK203" s="15"/>
      <c r="BL203" s="15"/>
      <c r="BM203" s="16"/>
      <c r="BN203" s="16"/>
      <c r="BO203" s="13"/>
      <c r="BP203" s="13"/>
      <c r="BQ203" s="13"/>
      <c r="BR203" s="13"/>
      <c r="BS203" s="13"/>
    </row>
    <row r="204" spans="1:71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3"/>
      <c r="AF204" s="13"/>
      <c r="AG204" s="15"/>
      <c r="AH204" s="15"/>
      <c r="AI204" s="16"/>
      <c r="AJ204" s="16"/>
      <c r="AK204" s="15"/>
      <c r="AL204" s="15"/>
      <c r="AM204" s="16"/>
      <c r="AN204" s="16"/>
      <c r="AO204" s="15"/>
      <c r="AP204" s="15"/>
      <c r="AQ204" s="16"/>
      <c r="AR204" s="16"/>
      <c r="AS204" s="15"/>
      <c r="AT204" s="15"/>
      <c r="AU204" s="16"/>
      <c r="AV204" s="16"/>
      <c r="AW204" s="13"/>
      <c r="AX204" s="13"/>
      <c r="AY204" s="15"/>
      <c r="AZ204" s="15"/>
      <c r="BA204" s="16"/>
      <c r="BB204" s="16"/>
      <c r="BC204" s="15"/>
      <c r="BD204" s="15"/>
      <c r="BE204" s="16"/>
      <c r="BF204" s="16"/>
      <c r="BG204" s="15"/>
      <c r="BH204" s="15"/>
      <c r="BI204" s="16"/>
      <c r="BJ204" s="16"/>
      <c r="BK204" s="15"/>
      <c r="BL204" s="15"/>
      <c r="BM204" s="16"/>
      <c r="BN204" s="16"/>
      <c r="BO204" s="13"/>
      <c r="BP204" s="13"/>
      <c r="BQ204" s="13"/>
      <c r="BR204" s="13"/>
      <c r="BS204" s="13"/>
    </row>
    <row r="205" spans="1:71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3"/>
      <c r="AF205" s="13"/>
      <c r="AG205" s="15"/>
      <c r="AH205" s="15"/>
      <c r="AI205" s="16"/>
      <c r="AJ205" s="16"/>
      <c r="AK205" s="15"/>
      <c r="AL205" s="15"/>
      <c r="AM205" s="16"/>
      <c r="AN205" s="16"/>
      <c r="AO205" s="15"/>
      <c r="AP205" s="15"/>
      <c r="AQ205" s="16"/>
      <c r="AR205" s="16"/>
      <c r="AS205" s="15"/>
      <c r="AT205" s="15"/>
      <c r="AU205" s="16"/>
      <c r="AV205" s="16"/>
      <c r="AW205" s="13"/>
      <c r="AX205" s="13"/>
      <c r="AY205" s="15"/>
      <c r="AZ205" s="15"/>
      <c r="BA205" s="16"/>
      <c r="BB205" s="16"/>
      <c r="BC205" s="15"/>
      <c r="BD205" s="15"/>
      <c r="BE205" s="16"/>
      <c r="BF205" s="16"/>
      <c r="BG205" s="15"/>
      <c r="BH205" s="15"/>
      <c r="BI205" s="16"/>
      <c r="BJ205" s="16"/>
      <c r="BK205" s="15"/>
      <c r="BL205" s="15"/>
      <c r="BM205" s="16"/>
      <c r="BN205" s="16"/>
      <c r="BO205" s="13"/>
      <c r="BP205" s="13"/>
      <c r="BQ205" s="13"/>
      <c r="BR205" s="13"/>
      <c r="BS205" s="13"/>
    </row>
    <row r="206" spans="1:71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3"/>
      <c r="AF206" s="13"/>
      <c r="AG206" s="15"/>
      <c r="AH206" s="15"/>
      <c r="AI206" s="16"/>
      <c r="AJ206" s="16"/>
      <c r="AK206" s="15"/>
      <c r="AL206" s="15"/>
      <c r="AM206" s="16"/>
      <c r="AN206" s="16"/>
      <c r="AO206" s="15"/>
      <c r="AP206" s="15"/>
      <c r="AQ206" s="16"/>
      <c r="AR206" s="16"/>
      <c r="AS206" s="15"/>
      <c r="AT206" s="15"/>
      <c r="AU206" s="16"/>
      <c r="AV206" s="16"/>
      <c r="AW206" s="13"/>
      <c r="AX206" s="13"/>
      <c r="AY206" s="15"/>
      <c r="AZ206" s="15"/>
      <c r="BA206" s="16"/>
      <c r="BB206" s="16"/>
      <c r="BC206" s="15"/>
      <c r="BD206" s="15"/>
      <c r="BE206" s="16"/>
      <c r="BF206" s="16"/>
      <c r="BG206" s="15"/>
      <c r="BH206" s="15"/>
      <c r="BI206" s="16"/>
      <c r="BJ206" s="16"/>
      <c r="BK206" s="15"/>
      <c r="BL206" s="15"/>
      <c r="BM206" s="16"/>
      <c r="BN206" s="16"/>
      <c r="BO206" s="13"/>
      <c r="BP206" s="13"/>
      <c r="BQ206" s="13"/>
      <c r="BR206" s="13"/>
      <c r="BS206" s="13"/>
    </row>
    <row r="207" spans="1:71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3"/>
      <c r="AF207" s="13"/>
      <c r="AG207" s="15"/>
      <c r="AH207" s="15"/>
      <c r="AI207" s="16"/>
      <c r="AJ207" s="16"/>
      <c r="AK207" s="15"/>
      <c r="AL207" s="15"/>
      <c r="AM207" s="16"/>
      <c r="AN207" s="16"/>
      <c r="AO207" s="15"/>
      <c r="AP207" s="15"/>
      <c r="AQ207" s="16"/>
      <c r="AR207" s="16"/>
      <c r="AS207" s="15"/>
      <c r="AT207" s="15"/>
      <c r="AU207" s="16"/>
      <c r="AV207" s="16"/>
      <c r="AW207" s="13"/>
      <c r="AX207" s="13"/>
      <c r="AY207" s="15"/>
      <c r="AZ207" s="15"/>
      <c r="BA207" s="16"/>
      <c r="BB207" s="16"/>
      <c r="BC207" s="15"/>
      <c r="BD207" s="15"/>
      <c r="BE207" s="16"/>
      <c r="BF207" s="16"/>
      <c r="BG207" s="15"/>
      <c r="BH207" s="15"/>
      <c r="BI207" s="16"/>
      <c r="BJ207" s="16"/>
      <c r="BK207" s="15"/>
      <c r="BL207" s="15"/>
      <c r="BM207" s="16"/>
      <c r="BN207" s="16"/>
      <c r="BO207" s="13"/>
      <c r="BP207" s="13"/>
      <c r="BQ207" s="13"/>
      <c r="BR207" s="13"/>
      <c r="BS207" s="13"/>
    </row>
    <row r="208" spans="1:71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3"/>
      <c r="AF208" s="13"/>
      <c r="AG208" s="15"/>
      <c r="AH208" s="15"/>
      <c r="AI208" s="16"/>
      <c r="AJ208" s="16"/>
      <c r="AK208" s="15"/>
      <c r="AL208" s="15"/>
      <c r="AM208" s="16"/>
      <c r="AN208" s="16"/>
      <c r="AO208" s="15"/>
      <c r="AP208" s="15"/>
      <c r="AQ208" s="16"/>
      <c r="AR208" s="16"/>
      <c r="AS208" s="15"/>
      <c r="AT208" s="15"/>
      <c r="AU208" s="16"/>
      <c r="AV208" s="16"/>
      <c r="AW208" s="13"/>
      <c r="AX208" s="13"/>
      <c r="AY208" s="15"/>
      <c r="AZ208" s="15"/>
      <c r="BA208" s="16"/>
      <c r="BB208" s="16"/>
      <c r="BC208" s="15"/>
      <c r="BD208" s="15"/>
      <c r="BE208" s="16"/>
      <c r="BF208" s="16"/>
      <c r="BG208" s="15"/>
      <c r="BH208" s="15"/>
      <c r="BI208" s="16"/>
      <c r="BJ208" s="16"/>
      <c r="BK208" s="15"/>
      <c r="BL208" s="15"/>
      <c r="BM208" s="16"/>
      <c r="BN208" s="16"/>
      <c r="BO208" s="13"/>
      <c r="BP208" s="13"/>
      <c r="BQ208" s="13"/>
      <c r="BR208" s="13"/>
      <c r="BS208" s="13"/>
    </row>
    <row r="209" spans="1:71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3"/>
      <c r="AF209" s="13"/>
      <c r="AG209" s="15"/>
      <c r="AH209" s="15"/>
      <c r="AI209" s="16"/>
      <c r="AJ209" s="16"/>
      <c r="AK209" s="15"/>
      <c r="AL209" s="15"/>
      <c r="AM209" s="16"/>
      <c r="AN209" s="16"/>
      <c r="AO209" s="15"/>
      <c r="AP209" s="15"/>
      <c r="AQ209" s="16"/>
      <c r="AR209" s="16"/>
      <c r="AS209" s="15"/>
      <c r="AT209" s="15"/>
      <c r="AU209" s="16"/>
      <c r="AV209" s="16"/>
      <c r="AW209" s="13"/>
      <c r="AX209" s="13"/>
      <c r="AY209" s="15"/>
      <c r="AZ209" s="15"/>
      <c r="BA209" s="16"/>
      <c r="BB209" s="16"/>
      <c r="BC209" s="15"/>
      <c r="BD209" s="15"/>
      <c r="BE209" s="16"/>
      <c r="BF209" s="16"/>
      <c r="BG209" s="15"/>
      <c r="BH209" s="15"/>
      <c r="BI209" s="16"/>
      <c r="BJ209" s="16"/>
      <c r="BK209" s="15"/>
      <c r="BL209" s="15"/>
      <c r="BM209" s="16"/>
      <c r="BN209" s="16"/>
      <c r="BO209" s="13"/>
      <c r="BP209" s="13"/>
      <c r="BQ209" s="13"/>
      <c r="BR209" s="13"/>
      <c r="BS209" s="13"/>
    </row>
    <row r="210" spans="1:71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3"/>
      <c r="AF210" s="13"/>
      <c r="AG210" s="15"/>
      <c r="AH210" s="15"/>
      <c r="AI210" s="16"/>
      <c r="AJ210" s="16"/>
      <c r="AK210" s="15"/>
      <c r="AL210" s="15"/>
      <c r="AM210" s="16"/>
      <c r="AN210" s="16"/>
      <c r="AO210" s="15"/>
      <c r="AP210" s="15"/>
      <c r="AQ210" s="16"/>
      <c r="AR210" s="16"/>
      <c r="AS210" s="15"/>
      <c r="AT210" s="15"/>
      <c r="AU210" s="16"/>
      <c r="AV210" s="16"/>
      <c r="AW210" s="13"/>
      <c r="AX210" s="13"/>
      <c r="AY210" s="15"/>
      <c r="AZ210" s="15"/>
      <c r="BA210" s="16"/>
      <c r="BB210" s="16"/>
      <c r="BC210" s="15"/>
      <c r="BD210" s="15"/>
      <c r="BE210" s="16"/>
      <c r="BF210" s="16"/>
      <c r="BG210" s="15"/>
      <c r="BH210" s="15"/>
      <c r="BI210" s="16"/>
      <c r="BJ210" s="16"/>
      <c r="BK210" s="15"/>
      <c r="BL210" s="15"/>
      <c r="BM210" s="16"/>
      <c r="BN210" s="16"/>
      <c r="BO210" s="13"/>
      <c r="BP210" s="13"/>
      <c r="BQ210" s="13"/>
      <c r="BR210" s="13"/>
      <c r="BS210" s="13"/>
    </row>
    <row r="211" spans="1:71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3"/>
      <c r="AF211" s="13"/>
      <c r="AG211" s="15"/>
      <c r="AH211" s="15"/>
      <c r="AI211" s="16"/>
      <c r="AJ211" s="16"/>
      <c r="AK211" s="15"/>
      <c r="AL211" s="15"/>
      <c r="AM211" s="16"/>
      <c r="AN211" s="16"/>
      <c r="AO211" s="15"/>
      <c r="AP211" s="15"/>
      <c r="AQ211" s="16"/>
      <c r="AR211" s="16"/>
      <c r="AS211" s="15"/>
      <c r="AT211" s="15"/>
      <c r="AU211" s="16"/>
      <c r="AV211" s="16"/>
      <c r="AW211" s="13"/>
      <c r="AX211" s="13"/>
      <c r="AY211" s="15"/>
      <c r="AZ211" s="15"/>
      <c r="BA211" s="16"/>
      <c r="BB211" s="16"/>
      <c r="BC211" s="15"/>
      <c r="BD211" s="15"/>
      <c r="BE211" s="16"/>
      <c r="BF211" s="16"/>
      <c r="BG211" s="15"/>
      <c r="BH211" s="15"/>
      <c r="BI211" s="16"/>
      <c r="BJ211" s="16"/>
      <c r="BK211" s="15"/>
      <c r="BL211" s="15"/>
      <c r="BM211" s="16"/>
      <c r="BN211" s="16"/>
      <c r="BO211" s="13"/>
      <c r="BP211" s="13"/>
      <c r="BQ211" s="13"/>
      <c r="BR211" s="13"/>
      <c r="BS211" s="13"/>
    </row>
    <row r="212" spans="1:71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3"/>
      <c r="AF212" s="13"/>
      <c r="AG212" s="15"/>
      <c r="AH212" s="15"/>
      <c r="AI212" s="16"/>
      <c r="AJ212" s="16"/>
      <c r="AK212" s="15"/>
      <c r="AL212" s="15"/>
      <c r="AM212" s="16"/>
      <c r="AN212" s="16"/>
      <c r="AO212" s="15"/>
      <c r="AP212" s="15"/>
      <c r="AQ212" s="16"/>
      <c r="AR212" s="16"/>
      <c r="AS212" s="15"/>
      <c r="AT212" s="15"/>
      <c r="AU212" s="16"/>
      <c r="AV212" s="16"/>
      <c r="AW212" s="13"/>
      <c r="AX212" s="13"/>
      <c r="AY212" s="15"/>
      <c r="AZ212" s="15"/>
      <c r="BA212" s="16"/>
      <c r="BB212" s="16"/>
      <c r="BC212" s="15"/>
      <c r="BD212" s="15"/>
      <c r="BE212" s="16"/>
      <c r="BF212" s="16"/>
      <c r="BG212" s="15"/>
      <c r="BH212" s="15"/>
      <c r="BI212" s="16"/>
      <c r="BJ212" s="16"/>
      <c r="BK212" s="15"/>
      <c r="BL212" s="15"/>
      <c r="BM212" s="16"/>
      <c r="BN212" s="16"/>
      <c r="BO212" s="13"/>
      <c r="BP212" s="13"/>
      <c r="BQ212" s="13"/>
      <c r="BR212" s="13"/>
      <c r="BS212" s="13"/>
    </row>
    <row r="213" spans="1:71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3"/>
      <c r="AF213" s="13"/>
      <c r="AG213" s="15"/>
      <c r="AH213" s="15"/>
      <c r="AI213" s="16"/>
      <c r="AJ213" s="16"/>
      <c r="AK213" s="15"/>
      <c r="AL213" s="15"/>
      <c r="AM213" s="16"/>
      <c r="AN213" s="16"/>
      <c r="AO213" s="15"/>
      <c r="AP213" s="15"/>
      <c r="AQ213" s="16"/>
      <c r="AR213" s="16"/>
      <c r="AS213" s="15"/>
      <c r="AT213" s="15"/>
      <c r="AU213" s="16"/>
      <c r="AV213" s="16"/>
      <c r="AW213" s="13"/>
      <c r="AX213" s="13"/>
      <c r="AY213" s="15"/>
      <c r="AZ213" s="15"/>
      <c r="BA213" s="16"/>
      <c r="BB213" s="16"/>
      <c r="BC213" s="15"/>
      <c r="BD213" s="15"/>
      <c r="BE213" s="16"/>
      <c r="BF213" s="16"/>
      <c r="BG213" s="15"/>
      <c r="BH213" s="15"/>
      <c r="BI213" s="16"/>
      <c r="BJ213" s="16"/>
      <c r="BK213" s="15"/>
      <c r="BL213" s="15"/>
      <c r="BM213" s="16"/>
      <c r="BN213" s="16"/>
      <c r="BO213" s="13"/>
      <c r="BP213" s="13"/>
      <c r="BQ213" s="13"/>
      <c r="BR213" s="13"/>
      <c r="BS213" s="13"/>
    </row>
    <row r="214" spans="1:71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3"/>
      <c r="AF214" s="13"/>
      <c r="AG214" s="15"/>
      <c r="AH214" s="15"/>
      <c r="AI214" s="16"/>
      <c r="AJ214" s="16"/>
      <c r="AK214" s="15"/>
      <c r="AL214" s="15"/>
      <c r="AM214" s="16"/>
      <c r="AN214" s="16"/>
      <c r="AO214" s="15"/>
      <c r="AP214" s="15"/>
      <c r="AQ214" s="16"/>
      <c r="AR214" s="16"/>
      <c r="AS214" s="15"/>
      <c r="AT214" s="15"/>
      <c r="AU214" s="16"/>
      <c r="AV214" s="16"/>
      <c r="AW214" s="13"/>
      <c r="AX214" s="13"/>
      <c r="AY214" s="15"/>
      <c r="AZ214" s="15"/>
      <c r="BA214" s="16"/>
      <c r="BB214" s="16"/>
      <c r="BC214" s="15"/>
      <c r="BD214" s="15"/>
      <c r="BE214" s="16"/>
      <c r="BF214" s="16"/>
      <c r="BG214" s="15"/>
      <c r="BH214" s="15"/>
      <c r="BI214" s="16"/>
      <c r="BJ214" s="16"/>
      <c r="BK214" s="15"/>
      <c r="BL214" s="15"/>
      <c r="BM214" s="16"/>
      <c r="BN214" s="16"/>
      <c r="BO214" s="13"/>
      <c r="BP214" s="13"/>
      <c r="BQ214" s="13"/>
      <c r="BR214" s="13"/>
      <c r="BS214" s="13"/>
    </row>
    <row r="215" spans="1:71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3"/>
      <c r="AF215" s="13"/>
      <c r="AG215" s="15"/>
      <c r="AH215" s="15"/>
      <c r="AI215" s="16"/>
      <c r="AJ215" s="16"/>
      <c r="AK215" s="15"/>
      <c r="AL215" s="15"/>
      <c r="AM215" s="16"/>
      <c r="AN215" s="16"/>
      <c r="AO215" s="15"/>
      <c r="AP215" s="15"/>
      <c r="AQ215" s="16"/>
      <c r="AR215" s="16"/>
      <c r="AS215" s="15"/>
      <c r="AT215" s="15"/>
      <c r="AU215" s="16"/>
      <c r="AV215" s="16"/>
      <c r="AW215" s="13"/>
      <c r="AX215" s="13"/>
      <c r="AY215" s="15"/>
      <c r="AZ215" s="15"/>
      <c r="BA215" s="16"/>
      <c r="BB215" s="16"/>
      <c r="BC215" s="15"/>
      <c r="BD215" s="15"/>
      <c r="BE215" s="16"/>
      <c r="BF215" s="16"/>
      <c r="BG215" s="15"/>
      <c r="BH215" s="15"/>
      <c r="BI215" s="16"/>
      <c r="BJ215" s="16"/>
      <c r="BK215" s="15"/>
      <c r="BL215" s="15"/>
      <c r="BM215" s="16"/>
      <c r="BN215" s="16"/>
      <c r="BO215" s="13"/>
      <c r="BP215" s="13"/>
      <c r="BQ215" s="13"/>
      <c r="BR215" s="13"/>
      <c r="BS215" s="13"/>
    </row>
    <row r="216" spans="1:71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3"/>
      <c r="AF216" s="13"/>
      <c r="AG216" s="15"/>
      <c r="AH216" s="15"/>
      <c r="AI216" s="16"/>
      <c r="AJ216" s="16"/>
      <c r="AK216" s="15"/>
      <c r="AL216" s="15"/>
      <c r="AM216" s="16"/>
      <c r="AN216" s="16"/>
      <c r="AO216" s="15"/>
      <c r="AP216" s="15"/>
      <c r="AQ216" s="16"/>
      <c r="AR216" s="16"/>
      <c r="AS216" s="15"/>
      <c r="AT216" s="15"/>
      <c r="AU216" s="16"/>
      <c r="AV216" s="16"/>
      <c r="AW216" s="13"/>
      <c r="AX216" s="13"/>
      <c r="AY216" s="15"/>
      <c r="AZ216" s="15"/>
      <c r="BA216" s="16"/>
      <c r="BB216" s="16"/>
      <c r="BC216" s="15"/>
      <c r="BD216" s="15"/>
      <c r="BE216" s="16"/>
      <c r="BF216" s="16"/>
      <c r="BG216" s="15"/>
      <c r="BH216" s="15"/>
      <c r="BI216" s="16"/>
      <c r="BJ216" s="16"/>
      <c r="BK216" s="15"/>
      <c r="BL216" s="15"/>
      <c r="BM216" s="16"/>
      <c r="BN216" s="16"/>
      <c r="BO216" s="13"/>
      <c r="BP216" s="13"/>
      <c r="BQ216" s="13"/>
      <c r="BR216" s="13"/>
      <c r="BS216" s="13"/>
    </row>
    <row r="217" spans="1:71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3"/>
      <c r="AF217" s="13"/>
      <c r="AG217" s="15"/>
      <c r="AH217" s="15"/>
      <c r="AI217" s="16"/>
      <c r="AJ217" s="16"/>
      <c r="AK217" s="15"/>
      <c r="AL217" s="15"/>
      <c r="AM217" s="16"/>
      <c r="AN217" s="16"/>
      <c r="AO217" s="15"/>
      <c r="AP217" s="15"/>
      <c r="AQ217" s="16"/>
      <c r="AR217" s="16"/>
      <c r="AS217" s="15"/>
      <c r="AT217" s="15"/>
      <c r="AU217" s="16"/>
      <c r="AV217" s="16"/>
      <c r="AW217" s="13"/>
      <c r="AX217" s="13"/>
      <c r="AY217" s="15"/>
      <c r="AZ217" s="15"/>
      <c r="BA217" s="16"/>
      <c r="BB217" s="16"/>
      <c r="BC217" s="15"/>
      <c r="BD217" s="15"/>
      <c r="BE217" s="16"/>
      <c r="BF217" s="16"/>
      <c r="BG217" s="15"/>
      <c r="BH217" s="15"/>
      <c r="BI217" s="16"/>
      <c r="BJ217" s="16"/>
      <c r="BK217" s="15"/>
      <c r="BL217" s="15"/>
      <c r="BM217" s="16"/>
      <c r="BN217" s="16"/>
      <c r="BO217" s="13"/>
      <c r="BP217" s="13"/>
      <c r="BQ217" s="13"/>
      <c r="BR217" s="13"/>
      <c r="BS217" s="13"/>
    </row>
    <row r="218" spans="1:71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3"/>
      <c r="AF218" s="13"/>
      <c r="AG218" s="15"/>
      <c r="AH218" s="15"/>
      <c r="AI218" s="16"/>
      <c r="AJ218" s="16"/>
      <c r="AK218" s="15"/>
      <c r="AL218" s="15"/>
      <c r="AM218" s="16"/>
      <c r="AN218" s="16"/>
      <c r="AO218" s="15"/>
      <c r="AP218" s="15"/>
      <c r="AQ218" s="16"/>
      <c r="AR218" s="16"/>
      <c r="AS218" s="15"/>
      <c r="AT218" s="15"/>
      <c r="AU218" s="16"/>
      <c r="AV218" s="16"/>
      <c r="AW218" s="13"/>
      <c r="AX218" s="13"/>
      <c r="AY218" s="15"/>
      <c r="AZ218" s="15"/>
      <c r="BA218" s="16"/>
      <c r="BB218" s="16"/>
      <c r="BC218" s="15"/>
      <c r="BD218" s="15"/>
      <c r="BE218" s="16"/>
      <c r="BF218" s="16"/>
      <c r="BG218" s="15"/>
      <c r="BH218" s="15"/>
      <c r="BI218" s="16"/>
      <c r="BJ218" s="16"/>
      <c r="BK218" s="15"/>
      <c r="BL218" s="15"/>
      <c r="BM218" s="16"/>
      <c r="BN218" s="16"/>
      <c r="BO218" s="13"/>
      <c r="BP218" s="13"/>
      <c r="BQ218" s="13"/>
      <c r="BR218" s="13"/>
      <c r="BS218" s="13"/>
    </row>
    <row r="219" spans="1:71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3"/>
      <c r="AF219" s="13"/>
      <c r="AG219" s="15"/>
      <c r="AH219" s="15"/>
      <c r="AI219" s="16"/>
      <c r="AJ219" s="16"/>
      <c r="AK219" s="15"/>
      <c r="AL219" s="15"/>
      <c r="AM219" s="16"/>
      <c r="AN219" s="16"/>
      <c r="AO219" s="15"/>
      <c r="AP219" s="15"/>
      <c r="AQ219" s="16"/>
      <c r="AR219" s="16"/>
      <c r="AS219" s="15"/>
      <c r="AT219" s="15"/>
      <c r="AU219" s="16"/>
      <c r="AV219" s="16"/>
      <c r="AW219" s="13"/>
      <c r="AX219" s="13"/>
      <c r="AY219" s="15"/>
      <c r="AZ219" s="15"/>
      <c r="BA219" s="16"/>
      <c r="BB219" s="16"/>
      <c r="BC219" s="15"/>
      <c r="BD219" s="15"/>
      <c r="BE219" s="16"/>
      <c r="BF219" s="16"/>
      <c r="BG219" s="15"/>
      <c r="BH219" s="15"/>
      <c r="BI219" s="16"/>
      <c r="BJ219" s="16"/>
      <c r="BK219" s="15"/>
      <c r="BL219" s="15"/>
      <c r="BM219" s="16"/>
      <c r="BN219" s="16"/>
      <c r="BO219" s="13"/>
      <c r="BP219" s="13"/>
      <c r="BQ219" s="13"/>
      <c r="BR219" s="13"/>
      <c r="BS219" s="13"/>
    </row>
    <row r="220" spans="1:71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3"/>
      <c r="AF220" s="13"/>
      <c r="AG220" s="15"/>
      <c r="AH220" s="15"/>
      <c r="AI220" s="16"/>
      <c r="AJ220" s="16"/>
      <c r="AK220" s="15"/>
      <c r="AL220" s="15"/>
      <c r="AM220" s="16"/>
      <c r="AN220" s="16"/>
      <c r="AO220" s="15"/>
      <c r="AP220" s="15"/>
      <c r="AQ220" s="16"/>
      <c r="AR220" s="16"/>
      <c r="AS220" s="15"/>
      <c r="AT220" s="15"/>
      <c r="AU220" s="16"/>
      <c r="AV220" s="16"/>
      <c r="AW220" s="13"/>
      <c r="AX220" s="13"/>
      <c r="AY220" s="15"/>
      <c r="AZ220" s="15"/>
      <c r="BA220" s="16"/>
      <c r="BB220" s="16"/>
      <c r="BC220" s="15"/>
      <c r="BD220" s="15"/>
      <c r="BE220" s="16"/>
      <c r="BF220" s="16"/>
      <c r="BG220" s="15"/>
      <c r="BH220" s="15"/>
      <c r="BI220" s="16"/>
      <c r="BJ220" s="16"/>
      <c r="BK220" s="15"/>
      <c r="BL220" s="15"/>
      <c r="BM220" s="16"/>
      <c r="BN220" s="16"/>
      <c r="BO220" s="13"/>
      <c r="BP220" s="13"/>
      <c r="BQ220" s="13"/>
      <c r="BR220" s="13"/>
      <c r="BS220" s="13"/>
    </row>
    <row r="221" spans="1:71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3"/>
      <c r="AF221" s="13"/>
      <c r="AG221" s="15"/>
      <c r="AH221" s="15"/>
      <c r="AI221" s="16"/>
      <c r="AJ221" s="16"/>
      <c r="AK221" s="15"/>
      <c r="AL221" s="15"/>
      <c r="AM221" s="16"/>
      <c r="AN221" s="16"/>
      <c r="AO221" s="15"/>
      <c r="AP221" s="15"/>
      <c r="AQ221" s="16"/>
      <c r="AR221" s="16"/>
      <c r="AS221" s="15"/>
      <c r="AT221" s="15"/>
      <c r="AU221" s="16"/>
      <c r="AV221" s="16"/>
      <c r="AW221" s="13"/>
      <c r="AX221" s="13"/>
      <c r="AY221" s="15"/>
      <c r="AZ221" s="15"/>
      <c r="BA221" s="16"/>
      <c r="BB221" s="16"/>
      <c r="BC221" s="15"/>
      <c r="BD221" s="15"/>
      <c r="BE221" s="16"/>
      <c r="BF221" s="16"/>
      <c r="BG221" s="15"/>
      <c r="BH221" s="15"/>
      <c r="BI221" s="16"/>
      <c r="BJ221" s="16"/>
      <c r="BK221" s="15"/>
      <c r="BL221" s="15"/>
      <c r="BM221" s="16"/>
      <c r="BN221" s="16"/>
      <c r="BO221" s="13"/>
      <c r="BP221" s="13"/>
      <c r="BQ221" s="13"/>
      <c r="BR221" s="13"/>
      <c r="BS221" s="13"/>
    </row>
    <row r="222" spans="1:71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3"/>
      <c r="AF222" s="13"/>
      <c r="AG222" s="15"/>
      <c r="AH222" s="15"/>
      <c r="AI222" s="16"/>
      <c r="AJ222" s="16"/>
      <c r="AK222" s="15"/>
      <c r="AL222" s="15"/>
      <c r="AM222" s="16"/>
      <c r="AN222" s="16"/>
      <c r="AO222" s="15"/>
      <c r="AP222" s="15"/>
      <c r="AQ222" s="16"/>
      <c r="AR222" s="16"/>
      <c r="AS222" s="15"/>
      <c r="AT222" s="15"/>
      <c r="AU222" s="16"/>
      <c r="AV222" s="16"/>
      <c r="AW222" s="13"/>
      <c r="AX222" s="13"/>
      <c r="AY222" s="15"/>
      <c r="AZ222" s="15"/>
      <c r="BA222" s="16"/>
      <c r="BB222" s="16"/>
      <c r="BC222" s="15"/>
      <c r="BD222" s="15"/>
      <c r="BE222" s="16"/>
      <c r="BF222" s="16"/>
      <c r="BG222" s="15"/>
      <c r="BH222" s="15"/>
      <c r="BI222" s="16"/>
      <c r="BJ222" s="16"/>
      <c r="BK222" s="15"/>
      <c r="BL222" s="15"/>
      <c r="BM222" s="16"/>
      <c r="BN222" s="16"/>
      <c r="BO222" s="13"/>
      <c r="BP222" s="13"/>
      <c r="BQ222" s="13"/>
      <c r="BR222" s="13"/>
      <c r="BS222" s="13"/>
    </row>
    <row r="223" spans="1:71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3"/>
      <c r="AF223" s="13"/>
      <c r="AG223" s="15"/>
      <c r="AH223" s="15"/>
      <c r="AI223" s="16"/>
      <c r="AJ223" s="16"/>
      <c r="AK223" s="15"/>
      <c r="AL223" s="15"/>
      <c r="AM223" s="16"/>
      <c r="AN223" s="16"/>
      <c r="AO223" s="15"/>
      <c r="AP223" s="15"/>
      <c r="AQ223" s="16"/>
      <c r="AR223" s="16"/>
      <c r="AS223" s="15"/>
      <c r="AT223" s="15"/>
      <c r="AU223" s="16"/>
      <c r="AV223" s="16"/>
      <c r="AW223" s="13"/>
      <c r="AX223" s="13"/>
      <c r="AY223" s="15"/>
      <c r="AZ223" s="15"/>
      <c r="BA223" s="16"/>
      <c r="BB223" s="16"/>
      <c r="BC223" s="15"/>
      <c r="BD223" s="15"/>
      <c r="BE223" s="16"/>
      <c r="BF223" s="16"/>
      <c r="BG223" s="15"/>
      <c r="BH223" s="15"/>
      <c r="BI223" s="16"/>
      <c r="BJ223" s="16"/>
      <c r="BK223" s="15"/>
      <c r="BL223" s="15"/>
      <c r="BM223" s="16"/>
      <c r="BN223" s="16"/>
      <c r="BO223" s="13"/>
      <c r="BP223" s="13"/>
      <c r="BQ223" s="13"/>
      <c r="BR223" s="13"/>
      <c r="BS223" s="13"/>
    </row>
    <row r="224" spans="1:71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3"/>
      <c r="AF224" s="13"/>
      <c r="AG224" s="15"/>
      <c r="AH224" s="15"/>
      <c r="AI224" s="16"/>
      <c r="AJ224" s="16"/>
      <c r="AK224" s="15"/>
      <c r="AL224" s="15"/>
      <c r="AM224" s="16"/>
      <c r="AN224" s="16"/>
      <c r="AO224" s="15"/>
      <c r="AP224" s="15"/>
      <c r="AQ224" s="16"/>
      <c r="AR224" s="16"/>
      <c r="AS224" s="15"/>
      <c r="AT224" s="15"/>
      <c r="AU224" s="16"/>
      <c r="AV224" s="16"/>
      <c r="AW224" s="13"/>
      <c r="AX224" s="13"/>
      <c r="AY224" s="15"/>
      <c r="AZ224" s="15"/>
      <c r="BA224" s="16"/>
      <c r="BB224" s="16"/>
      <c r="BC224" s="15"/>
      <c r="BD224" s="15"/>
      <c r="BE224" s="16"/>
      <c r="BF224" s="16"/>
      <c r="BG224" s="15"/>
      <c r="BH224" s="15"/>
      <c r="BI224" s="16"/>
      <c r="BJ224" s="16"/>
      <c r="BK224" s="15"/>
      <c r="BL224" s="15"/>
      <c r="BM224" s="16"/>
      <c r="BN224" s="16"/>
      <c r="BO224" s="13"/>
      <c r="BP224" s="13"/>
      <c r="BQ224" s="13"/>
      <c r="BR224" s="13"/>
      <c r="BS224" s="13"/>
    </row>
    <row r="225" spans="1:71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3"/>
      <c r="AF225" s="13"/>
      <c r="AG225" s="15"/>
      <c r="AH225" s="15"/>
      <c r="AI225" s="16"/>
      <c r="AJ225" s="16"/>
      <c r="AK225" s="15"/>
      <c r="AL225" s="15"/>
      <c r="AM225" s="16"/>
      <c r="AN225" s="16"/>
      <c r="AO225" s="15"/>
      <c r="AP225" s="15"/>
      <c r="AQ225" s="16"/>
      <c r="AR225" s="16"/>
      <c r="AS225" s="15"/>
      <c r="AT225" s="15"/>
      <c r="AU225" s="16"/>
      <c r="AV225" s="16"/>
      <c r="AW225" s="13"/>
      <c r="AX225" s="13"/>
      <c r="AY225" s="15"/>
      <c r="AZ225" s="15"/>
      <c r="BA225" s="16"/>
      <c r="BB225" s="16"/>
      <c r="BC225" s="15"/>
      <c r="BD225" s="15"/>
      <c r="BE225" s="16"/>
      <c r="BF225" s="16"/>
      <c r="BG225" s="15"/>
      <c r="BH225" s="15"/>
      <c r="BI225" s="16"/>
      <c r="BJ225" s="16"/>
      <c r="BK225" s="15"/>
      <c r="BL225" s="15"/>
      <c r="BM225" s="16"/>
      <c r="BN225" s="16"/>
      <c r="BO225" s="13"/>
      <c r="BP225" s="13"/>
      <c r="BQ225" s="13"/>
      <c r="BR225" s="13"/>
      <c r="BS225" s="13"/>
    </row>
    <row r="226" spans="1:71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3"/>
      <c r="AF226" s="13"/>
      <c r="AG226" s="15"/>
      <c r="AH226" s="15"/>
      <c r="AI226" s="16"/>
      <c r="AJ226" s="16"/>
      <c r="AK226" s="15"/>
      <c r="AL226" s="15"/>
      <c r="AM226" s="16"/>
      <c r="AN226" s="16"/>
      <c r="AO226" s="15"/>
      <c r="AP226" s="15"/>
      <c r="AQ226" s="16"/>
      <c r="AR226" s="16"/>
      <c r="AS226" s="15"/>
      <c r="AT226" s="15"/>
      <c r="AU226" s="16"/>
      <c r="AV226" s="16"/>
      <c r="AW226" s="13"/>
      <c r="AX226" s="13"/>
      <c r="AY226" s="15"/>
      <c r="AZ226" s="15"/>
      <c r="BA226" s="16"/>
      <c r="BB226" s="16"/>
      <c r="BC226" s="15"/>
      <c r="BD226" s="15"/>
      <c r="BE226" s="16"/>
      <c r="BF226" s="16"/>
      <c r="BG226" s="15"/>
      <c r="BH226" s="15"/>
      <c r="BI226" s="16"/>
      <c r="BJ226" s="16"/>
      <c r="BK226" s="15"/>
      <c r="BL226" s="15"/>
      <c r="BM226" s="16"/>
      <c r="BN226" s="16"/>
      <c r="BO226" s="13"/>
      <c r="BP226" s="13"/>
      <c r="BQ226" s="13"/>
      <c r="BR226" s="13"/>
      <c r="BS226" s="13"/>
    </row>
    <row r="227" spans="1:71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3"/>
      <c r="AF227" s="13"/>
      <c r="AG227" s="15"/>
      <c r="AH227" s="15"/>
      <c r="AI227" s="16"/>
      <c r="AJ227" s="16"/>
      <c r="AK227" s="15"/>
      <c r="AL227" s="15"/>
      <c r="AM227" s="16"/>
      <c r="AN227" s="16"/>
      <c r="AO227" s="15"/>
      <c r="AP227" s="15"/>
      <c r="AQ227" s="16"/>
      <c r="AR227" s="16"/>
      <c r="AS227" s="15"/>
      <c r="AT227" s="15"/>
      <c r="AU227" s="16"/>
      <c r="AV227" s="16"/>
      <c r="AW227" s="13"/>
      <c r="AX227" s="13"/>
      <c r="AY227" s="15"/>
      <c r="AZ227" s="15"/>
      <c r="BA227" s="16"/>
      <c r="BB227" s="16"/>
      <c r="BC227" s="15"/>
      <c r="BD227" s="15"/>
      <c r="BE227" s="16"/>
      <c r="BF227" s="16"/>
      <c r="BG227" s="15"/>
      <c r="BH227" s="15"/>
      <c r="BI227" s="16"/>
      <c r="BJ227" s="16"/>
      <c r="BK227" s="15"/>
      <c r="BL227" s="15"/>
      <c r="BM227" s="16"/>
      <c r="BN227" s="16"/>
      <c r="BO227" s="13"/>
      <c r="BP227" s="13"/>
      <c r="BQ227" s="13"/>
      <c r="BR227" s="13"/>
      <c r="BS227" s="13"/>
    </row>
    <row r="228" spans="1:71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3"/>
      <c r="AF228" s="13"/>
      <c r="AG228" s="15"/>
      <c r="AH228" s="15"/>
      <c r="AI228" s="16"/>
      <c r="AJ228" s="16"/>
      <c r="AK228" s="15"/>
      <c r="AL228" s="15"/>
      <c r="AM228" s="16"/>
      <c r="AN228" s="16"/>
      <c r="AO228" s="15"/>
      <c r="AP228" s="15"/>
      <c r="AQ228" s="16"/>
      <c r="AR228" s="16"/>
      <c r="AS228" s="15"/>
      <c r="AT228" s="15"/>
      <c r="AU228" s="16"/>
      <c r="AV228" s="16"/>
      <c r="AW228" s="13"/>
      <c r="AX228" s="13"/>
      <c r="AY228" s="15"/>
      <c r="AZ228" s="15"/>
      <c r="BA228" s="16"/>
      <c r="BB228" s="16"/>
      <c r="BC228" s="15"/>
      <c r="BD228" s="15"/>
      <c r="BE228" s="16"/>
      <c r="BF228" s="16"/>
      <c r="BG228" s="15"/>
      <c r="BH228" s="15"/>
      <c r="BI228" s="16"/>
      <c r="BJ228" s="16"/>
      <c r="BK228" s="15"/>
      <c r="BL228" s="15"/>
      <c r="BM228" s="16"/>
      <c r="BN228" s="16"/>
      <c r="BO228" s="13"/>
      <c r="BP228" s="13"/>
      <c r="BQ228" s="13"/>
      <c r="BR228" s="13"/>
      <c r="BS228" s="13"/>
    </row>
    <row r="229" spans="1:71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3"/>
      <c r="AF229" s="13"/>
      <c r="AG229" s="15"/>
      <c r="AH229" s="15"/>
      <c r="AI229" s="16"/>
      <c r="AJ229" s="16"/>
      <c r="AK229" s="15"/>
      <c r="AL229" s="15"/>
      <c r="AM229" s="16"/>
      <c r="AN229" s="16"/>
      <c r="AO229" s="15"/>
      <c r="AP229" s="15"/>
      <c r="AQ229" s="16"/>
      <c r="AR229" s="16"/>
      <c r="AS229" s="15"/>
      <c r="AT229" s="15"/>
      <c r="AU229" s="16"/>
      <c r="AV229" s="16"/>
      <c r="AW229" s="13"/>
      <c r="AX229" s="13"/>
      <c r="AY229" s="15"/>
      <c r="AZ229" s="15"/>
      <c r="BA229" s="16"/>
      <c r="BB229" s="16"/>
      <c r="BC229" s="15"/>
      <c r="BD229" s="15"/>
      <c r="BE229" s="16"/>
      <c r="BF229" s="16"/>
      <c r="BG229" s="15"/>
      <c r="BH229" s="15"/>
      <c r="BI229" s="16"/>
      <c r="BJ229" s="16"/>
      <c r="BK229" s="15"/>
      <c r="BL229" s="15"/>
      <c r="BM229" s="16"/>
      <c r="BN229" s="16"/>
      <c r="BO229" s="13"/>
      <c r="BP229" s="13"/>
      <c r="BQ229" s="13"/>
      <c r="BR229" s="13"/>
      <c r="BS229" s="13"/>
    </row>
    <row r="230" spans="1:71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3"/>
      <c r="AF230" s="13"/>
      <c r="AG230" s="15"/>
      <c r="AH230" s="15"/>
      <c r="AI230" s="16"/>
      <c r="AJ230" s="16"/>
      <c r="AK230" s="15"/>
      <c r="AL230" s="15"/>
      <c r="AM230" s="16"/>
      <c r="AN230" s="16"/>
      <c r="AO230" s="15"/>
      <c r="AP230" s="15"/>
      <c r="AQ230" s="16"/>
      <c r="AR230" s="16"/>
      <c r="AS230" s="15"/>
      <c r="AT230" s="15"/>
      <c r="AU230" s="16"/>
      <c r="AV230" s="16"/>
      <c r="AW230" s="13"/>
      <c r="AX230" s="13"/>
      <c r="AY230" s="15"/>
      <c r="AZ230" s="15"/>
      <c r="BA230" s="16"/>
      <c r="BB230" s="16"/>
      <c r="BC230" s="15"/>
      <c r="BD230" s="15"/>
      <c r="BE230" s="16"/>
      <c r="BF230" s="16"/>
      <c r="BG230" s="15"/>
      <c r="BH230" s="15"/>
      <c r="BI230" s="16"/>
      <c r="BJ230" s="16"/>
      <c r="BK230" s="15"/>
      <c r="BL230" s="15"/>
      <c r="BM230" s="16"/>
      <c r="BN230" s="16"/>
      <c r="BO230" s="13"/>
      <c r="BP230" s="13"/>
      <c r="BQ230" s="13"/>
      <c r="BR230" s="13"/>
      <c r="BS230" s="13"/>
    </row>
    <row r="231" spans="1:71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3"/>
      <c r="AF231" s="13"/>
      <c r="AG231" s="15"/>
      <c r="AH231" s="15"/>
      <c r="AI231" s="16"/>
      <c r="AJ231" s="16"/>
      <c r="AK231" s="15"/>
      <c r="AL231" s="15"/>
      <c r="AM231" s="16"/>
      <c r="AN231" s="16"/>
      <c r="AO231" s="15"/>
      <c r="AP231" s="15"/>
      <c r="AQ231" s="16"/>
      <c r="AR231" s="16"/>
      <c r="AS231" s="15"/>
      <c r="AT231" s="15"/>
      <c r="AU231" s="16"/>
      <c r="AV231" s="16"/>
      <c r="AW231" s="13"/>
      <c r="AX231" s="13"/>
      <c r="AY231" s="15"/>
      <c r="AZ231" s="15"/>
      <c r="BA231" s="16"/>
      <c r="BB231" s="16"/>
      <c r="BC231" s="15"/>
      <c r="BD231" s="15"/>
      <c r="BE231" s="16"/>
      <c r="BF231" s="16"/>
      <c r="BG231" s="15"/>
      <c r="BH231" s="15"/>
      <c r="BI231" s="16"/>
      <c r="BJ231" s="16"/>
      <c r="BK231" s="15"/>
      <c r="BL231" s="15"/>
      <c r="BM231" s="16"/>
      <c r="BN231" s="16"/>
      <c r="BO231" s="13"/>
      <c r="BP231" s="13"/>
      <c r="BQ231" s="13"/>
      <c r="BR231" s="13"/>
      <c r="BS231" s="13"/>
    </row>
    <row r="232" spans="1:71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3"/>
      <c r="AF232" s="13"/>
      <c r="AG232" s="15"/>
      <c r="AH232" s="15"/>
      <c r="AI232" s="16"/>
      <c r="AJ232" s="16"/>
      <c r="AK232" s="15"/>
      <c r="AL232" s="15"/>
      <c r="AM232" s="16"/>
      <c r="AN232" s="16"/>
      <c r="AO232" s="15"/>
      <c r="AP232" s="15"/>
      <c r="AQ232" s="16"/>
      <c r="AR232" s="16"/>
      <c r="AS232" s="15"/>
      <c r="AT232" s="15"/>
      <c r="AU232" s="16"/>
      <c r="AV232" s="16"/>
      <c r="AW232" s="13"/>
      <c r="AX232" s="13"/>
      <c r="AY232" s="15"/>
      <c r="AZ232" s="15"/>
      <c r="BA232" s="16"/>
      <c r="BB232" s="16"/>
      <c r="BC232" s="15"/>
      <c r="BD232" s="15"/>
      <c r="BE232" s="16"/>
      <c r="BF232" s="16"/>
      <c r="BG232" s="15"/>
      <c r="BH232" s="15"/>
      <c r="BI232" s="16"/>
      <c r="BJ232" s="16"/>
      <c r="BK232" s="15"/>
      <c r="BL232" s="15"/>
      <c r="BM232" s="16"/>
      <c r="BN232" s="16"/>
      <c r="BO232" s="13"/>
      <c r="BP232" s="13"/>
      <c r="BQ232" s="13"/>
      <c r="BR232" s="13"/>
      <c r="BS232" s="13"/>
    </row>
    <row r="233" spans="1:71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3"/>
      <c r="AF233" s="13"/>
      <c r="AG233" s="15"/>
      <c r="AH233" s="15"/>
      <c r="AI233" s="16"/>
      <c r="AJ233" s="16"/>
      <c r="AK233" s="15"/>
      <c r="AL233" s="15"/>
      <c r="AM233" s="16"/>
      <c r="AN233" s="16"/>
      <c r="AO233" s="15"/>
      <c r="AP233" s="15"/>
      <c r="AQ233" s="16"/>
      <c r="AR233" s="16"/>
      <c r="AS233" s="15"/>
      <c r="AT233" s="15"/>
      <c r="AU233" s="16"/>
      <c r="AV233" s="16"/>
      <c r="AW233" s="13"/>
      <c r="AX233" s="13"/>
      <c r="AY233" s="15"/>
      <c r="AZ233" s="15"/>
      <c r="BA233" s="16"/>
      <c r="BB233" s="16"/>
      <c r="BC233" s="15"/>
      <c r="BD233" s="15"/>
      <c r="BE233" s="16"/>
      <c r="BF233" s="16"/>
      <c r="BG233" s="15"/>
      <c r="BH233" s="15"/>
      <c r="BI233" s="16"/>
      <c r="BJ233" s="16"/>
      <c r="BK233" s="15"/>
      <c r="BL233" s="15"/>
      <c r="BM233" s="16"/>
      <c r="BN233" s="16"/>
      <c r="BO233" s="13"/>
      <c r="BP233" s="13"/>
      <c r="BQ233" s="13"/>
      <c r="BR233" s="13"/>
      <c r="BS233" s="13"/>
    </row>
    <row r="234" spans="1:71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3"/>
      <c r="AF234" s="13"/>
      <c r="AG234" s="15"/>
      <c r="AH234" s="15"/>
      <c r="AI234" s="16"/>
      <c r="AJ234" s="16"/>
      <c r="AK234" s="15"/>
      <c r="AL234" s="15"/>
      <c r="AM234" s="16"/>
      <c r="AN234" s="16"/>
      <c r="AO234" s="15"/>
      <c r="AP234" s="15"/>
      <c r="AQ234" s="16"/>
      <c r="AR234" s="16"/>
      <c r="AS234" s="15"/>
      <c r="AT234" s="15"/>
      <c r="AU234" s="16"/>
      <c r="AV234" s="16"/>
      <c r="AW234" s="13"/>
      <c r="AX234" s="13"/>
      <c r="AY234" s="15"/>
      <c r="AZ234" s="15"/>
      <c r="BA234" s="16"/>
      <c r="BB234" s="16"/>
      <c r="BC234" s="15"/>
      <c r="BD234" s="15"/>
      <c r="BE234" s="16"/>
      <c r="BF234" s="16"/>
      <c r="BG234" s="15"/>
      <c r="BH234" s="15"/>
      <c r="BI234" s="16"/>
      <c r="BJ234" s="16"/>
      <c r="BK234" s="15"/>
      <c r="BL234" s="15"/>
      <c r="BM234" s="16"/>
      <c r="BN234" s="16"/>
      <c r="BO234" s="13"/>
      <c r="BP234" s="13"/>
      <c r="BQ234" s="13"/>
      <c r="BR234" s="13"/>
      <c r="BS234" s="13"/>
    </row>
    <row r="235" spans="1:71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3"/>
      <c r="AF235" s="13"/>
      <c r="AG235" s="15"/>
      <c r="AH235" s="15"/>
      <c r="AI235" s="16"/>
      <c r="AJ235" s="16"/>
      <c r="AK235" s="15"/>
      <c r="AL235" s="15"/>
      <c r="AM235" s="16"/>
      <c r="AN235" s="16"/>
      <c r="AO235" s="15"/>
      <c r="AP235" s="15"/>
      <c r="AQ235" s="16"/>
      <c r="AR235" s="16"/>
      <c r="AS235" s="15"/>
      <c r="AT235" s="15"/>
      <c r="AU235" s="16"/>
      <c r="AV235" s="16"/>
      <c r="AW235" s="13"/>
      <c r="AX235" s="13"/>
      <c r="AY235" s="15"/>
      <c r="AZ235" s="15"/>
      <c r="BA235" s="16"/>
      <c r="BB235" s="16"/>
      <c r="BC235" s="15"/>
      <c r="BD235" s="15"/>
      <c r="BE235" s="16"/>
      <c r="BF235" s="16"/>
      <c r="BG235" s="15"/>
      <c r="BH235" s="15"/>
      <c r="BI235" s="16"/>
      <c r="BJ235" s="16"/>
      <c r="BK235" s="15"/>
      <c r="BL235" s="15"/>
      <c r="BM235" s="16"/>
      <c r="BN235" s="16"/>
      <c r="BO235" s="13"/>
      <c r="BP235" s="13"/>
      <c r="BQ235" s="13"/>
      <c r="BR235" s="13"/>
      <c r="BS235" s="13"/>
    </row>
    <row r="236" spans="1:71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3"/>
      <c r="AF236" s="13"/>
      <c r="AG236" s="15"/>
      <c r="AH236" s="15"/>
      <c r="AI236" s="16"/>
      <c r="AJ236" s="16"/>
      <c r="AK236" s="15"/>
      <c r="AL236" s="15"/>
      <c r="AM236" s="16"/>
      <c r="AN236" s="16"/>
      <c r="AO236" s="15"/>
      <c r="AP236" s="15"/>
      <c r="AQ236" s="16"/>
      <c r="AR236" s="16"/>
      <c r="AS236" s="15"/>
      <c r="AT236" s="15"/>
      <c r="AU236" s="16"/>
      <c r="AV236" s="16"/>
      <c r="AW236" s="13"/>
      <c r="AX236" s="13"/>
      <c r="AY236" s="15"/>
      <c r="AZ236" s="15"/>
      <c r="BA236" s="16"/>
      <c r="BB236" s="16"/>
      <c r="BC236" s="15"/>
      <c r="BD236" s="15"/>
      <c r="BE236" s="16"/>
      <c r="BF236" s="16"/>
      <c r="BG236" s="15"/>
      <c r="BH236" s="15"/>
      <c r="BI236" s="16"/>
      <c r="BJ236" s="16"/>
      <c r="BK236" s="15"/>
      <c r="BL236" s="15"/>
      <c r="BM236" s="16"/>
      <c r="BN236" s="16"/>
      <c r="BO236" s="13"/>
      <c r="BP236" s="13"/>
      <c r="BQ236" s="13"/>
      <c r="BR236" s="13"/>
      <c r="BS236" s="13"/>
    </row>
    <row r="237" spans="1:71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3"/>
      <c r="AF237" s="13"/>
      <c r="AG237" s="15"/>
      <c r="AH237" s="15"/>
      <c r="AI237" s="16"/>
      <c r="AJ237" s="16"/>
      <c r="AK237" s="15"/>
      <c r="AL237" s="15"/>
      <c r="AM237" s="16"/>
      <c r="AN237" s="16"/>
      <c r="AO237" s="15"/>
      <c r="AP237" s="15"/>
      <c r="AQ237" s="16"/>
      <c r="AR237" s="16"/>
      <c r="AS237" s="15"/>
      <c r="AT237" s="15"/>
      <c r="AU237" s="16"/>
      <c r="AV237" s="16"/>
      <c r="AW237" s="13"/>
      <c r="AX237" s="13"/>
      <c r="AY237" s="15"/>
      <c r="AZ237" s="15"/>
      <c r="BA237" s="16"/>
      <c r="BB237" s="16"/>
      <c r="BC237" s="15"/>
      <c r="BD237" s="15"/>
      <c r="BE237" s="16"/>
      <c r="BF237" s="16"/>
      <c r="BG237" s="15"/>
      <c r="BH237" s="15"/>
      <c r="BI237" s="16"/>
      <c r="BJ237" s="16"/>
      <c r="BK237" s="15"/>
      <c r="BL237" s="15"/>
      <c r="BM237" s="16"/>
      <c r="BN237" s="16"/>
      <c r="BO237" s="13"/>
      <c r="BP237" s="13"/>
      <c r="BQ237" s="13"/>
      <c r="BR237" s="13"/>
      <c r="BS237" s="13"/>
    </row>
    <row r="238" spans="1:71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3"/>
      <c r="AF238" s="13"/>
      <c r="AG238" s="15"/>
      <c r="AH238" s="15"/>
      <c r="AI238" s="16"/>
      <c r="AJ238" s="16"/>
      <c r="AK238" s="15"/>
      <c r="AL238" s="15"/>
      <c r="AM238" s="16"/>
      <c r="AN238" s="16"/>
      <c r="AO238" s="15"/>
      <c r="AP238" s="15"/>
      <c r="AQ238" s="16"/>
      <c r="AR238" s="16"/>
      <c r="AS238" s="15"/>
      <c r="AT238" s="15"/>
      <c r="AU238" s="16"/>
      <c r="AV238" s="16"/>
      <c r="AW238" s="13"/>
      <c r="AX238" s="13"/>
      <c r="AY238" s="15"/>
      <c r="AZ238" s="15"/>
      <c r="BA238" s="16"/>
      <c r="BB238" s="16"/>
      <c r="BC238" s="15"/>
      <c r="BD238" s="15"/>
      <c r="BE238" s="16"/>
      <c r="BF238" s="16"/>
      <c r="BG238" s="15"/>
      <c r="BH238" s="15"/>
      <c r="BI238" s="16"/>
      <c r="BJ238" s="16"/>
      <c r="BK238" s="15"/>
      <c r="BL238" s="15"/>
      <c r="BM238" s="16"/>
      <c r="BN238" s="16"/>
      <c r="BO238" s="13"/>
      <c r="BP238" s="13"/>
      <c r="BQ238" s="13"/>
      <c r="BR238" s="13"/>
      <c r="BS238" s="13"/>
    </row>
    <row r="239" spans="1:71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3"/>
      <c r="AF239" s="13"/>
      <c r="AG239" s="15"/>
      <c r="AH239" s="15"/>
      <c r="AI239" s="16"/>
      <c r="AJ239" s="16"/>
      <c r="AK239" s="15"/>
      <c r="AL239" s="15"/>
      <c r="AM239" s="16"/>
      <c r="AN239" s="16"/>
      <c r="AO239" s="15"/>
      <c r="AP239" s="15"/>
      <c r="AQ239" s="16"/>
      <c r="AR239" s="16"/>
      <c r="AS239" s="15"/>
      <c r="AT239" s="15"/>
      <c r="AU239" s="16"/>
      <c r="AV239" s="16"/>
      <c r="AW239" s="13"/>
      <c r="AX239" s="13"/>
      <c r="AY239" s="15"/>
      <c r="AZ239" s="15"/>
      <c r="BA239" s="16"/>
      <c r="BB239" s="16"/>
      <c r="BC239" s="15"/>
      <c r="BD239" s="15"/>
      <c r="BE239" s="16"/>
      <c r="BF239" s="16"/>
      <c r="BG239" s="15"/>
      <c r="BH239" s="15"/>
      <c r="BI239" s="16"/>
      <c r="BJ239" s="16"/>
      <c r="BK239" s="15"/>
      <c r="BL239" s="15"/>
      <c r="BM239" s="16"/>
      <c r="BN239" s="16"/>
      <c r="BO239" s="13"/>
      <c r="BP239" s="13"/>
      <c r="BQ239" s="13"/>
      <c r="BR239" s="13"/>
      <c r="BS239" s="13"/>
    </row>
    <row r="240" spans="1:71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3"/>
      <c r="AF240" s="13"/>
      <c r="AG240" s="15"/>
      <c r="AH240" s="15"/>
      <c r="AI240" s="16"/>
      <c r="AJ240" s="16"/>
      <c r="AK240" s="15"/>
      <c r="AL240" s="15"/>
      <c r="AM240" s="16"/>
      <c r="AN240" s="16"/>
      <c r="AO240" s="15"/>
      <c r="AP240" s="15"/>
      <c r="AQ240" s="16"/>
      <c r="AR240" s="16"/>
      <c r="AS240" s="15"/>
      <c r="AT240" s="15"/>
      <c r="AU240" s="16"/>
      <c r="AV240" s="16"/>
      <c r="AW240" s="13"/>
      <c r="AX240" s="13"/>
      <c r="AY240" s="15"/>
      <c r="AZ240" s="15"/>
      <c r="BA240" s="16"/>
      <c r="BB240" s="16"/>
      <c r="BC240" s="15"/>
      <c r="BD240" s="15"/>
      <c r="BE240" s="16"/>
      <c r="BF240" s="16"/>
      <c r="BG240" s="15"/>
      <c r="BH240" s="15"/>
      <c r="BI240" s="16"/>
      <c r="BJ240" s="16"/>
      <c r="BK240" s="15"/>
      <c r="BL240" s="15"/>
      <c r="BM240" s="16"/>
      <c r="BN240" s="16"/>
      <c r="BO240" s="13"/>
      <c r="BP240" s="13"/>
      <c r="BQ240" s="13"/>
      <c r="BR240" s="13"/>
      <c r="BS240" s="13"/>
    </row>
    <row r="241" spans="1:71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3"/>
      <c r="AF241" s="13"/>
      <c r="AG241" s="15"/>
      <c r="AH241" s="15"/>
      <c r="AI241" s="16"/>
      <c r="AJ241" s="16"/>
      <c r="AK241" s="15"/>
      <c r="AL241" s="15"/>
      <c r="AM241" s="16"/>
      <c r="AN241" s="16"/>
      <c r="AO241" s="15"/>
      <c r="AP241" s="15"/>
      <c r="AQ241" s="16"/>
      <c r="AR241" s="16"/>
      <c r="AS241" s="15"/>
      <c r="AT241" s="15"/>
      <c r="AU241" s="16"/>
      <c r="AV241" s="16"/>
      <c r="AW241" s="13"/>
      <c r="AX241" s="13"/>
      <c r="AY241" s="15"/>
      <c r="AZ241" s="15"/>
      <c r="BA241" s="16"/>
      <c r="BB241" s="16"/>
      <c r="BC241" s="15"/>
      <c r="BD241" s="15"/>
      <c r="BE241" s="16"/>
      <c r="BF241" s="16"/>
      <c r="BG241" s="15"/>
      <c r="BH241" s="15"/>
      <c r="BI241" s="16"/>
      <c r="BJ241" s="16"/>
      <c r="BK241" s="15"/>
      <c r="BL241" s="15"/>
      <c r="BM241" s="16"/>
      <c r="BN241" s="16"/>
      <c r="BO241" s="13"/>
      <c r="BP241" s="13"/>
      <c r="BQ241" s="13"/>
      <c r="BR241" s="13"/>
      <c r="BS241" s="13"/>
    </row>
    <row r="242" spans="1:71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3"/>
      <c r="AF242" s="13"/>
      <c r="AG242" s="15"/>
      <c r="AH242" s="15"/>
      <c r="AI242" s="16"/>
      <c r="AJ242" s="16"/>
      <c r="AK242" s="15"/>
      <c r="AL242" s="15"/>
      <c r="AM242" s="16"/>
      <c r="AN242" s="16"/>
      <c r="AO242" s="15"/>
      <c r="AP242" s="15"/>
      <c r="AQ242" s="16"/>
      <c r="AR242" s="16"/>
      <c r="AS242" s="15"/>
      <c r="AT242" s="15"/>
      <c r="AU242" s="16"/>
      <c r="AV242" s="16"/>
      <c r="AW242" s="13"/>
      <c r="AX242" s="13"/>
      <c r="AY242" s="15"/>
      <c r="AZ242" s="15"/>
      <c r="BA242" s="16"/>
      <c r="BB242" s="16"/>
      <c r="BC242" s="15"/>
      <c r="BD242" s="15"/>
      <c r="BE242" s="16"/>
      <c r="BF242" s="16"/>
      <c r="BG242" s="15"/>
      <c r="BH242" s="15"/>
      <c r="BI242" s="16"/>
      <c r="BJ242" s="16"/>
      <c r="BK242" s="15"/>
      <c r="BL242" s="15"/>
      <c r="BM242" s="16"/>
      <c r="BN242" s="16"/>
      <c r="BO242" s="13"/>
      <c r="BP242" s="13"/>
      <c r="BQ242" s="13"/>
      <c r="BR242" s="13"/>
      <c r="BS242" s="13"/>
    </row>
    <row r="243" spans="1:71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3"/>
      <c r="AF243" s="13"/>
      <c r="AG243" s="15"/>
      <c r="AH243" s="15"/>
      <c r="AI243" s="16"/>
      <c r="AJ243" s="16"/>
      <c r="AK243" s="15"/>
      <c r="AL243" s="15"/>
      <c r="AM243" s="16"/>
      <c r="AN243" s="16"/>
      <c r="AO243" s="15"/>
      <c r="AP243" s="15"/>
      <c r="AQ243" s="16"/>
      <c r="AR243" s="16"/>
      <c r="AS243" s="15"/>
      <c r="AT243" s="15"/>
      <c r="AU243" s="16"/>
      <c r="AV243" s="16"/>
      <c r="AW243" s="13"/>
      <c r="AX243" s="13"/>
      <c r="AY243" s="15"/>
      <c r="AZ243" s="15"/>
      <c r="BA243" s="16"/>
      <c r="BB243" s="16"/>
      <c r="BC243" s="15"/>
      <c r="BD243" s="15"/>
      <c r="BE243" s="16"/>
      <c r="BF243" s="16"/>
      <c r="BG243" s="15"/>
      <c r="BH243" s="15"/>
      <c r="BI243" s="16"/>
      <c r="BJ243" s="16"/>
      <c r="BK243" s="15"/>
      <c r="BL243" s="15"/>
      <c r="BM243" s="16"/>
      <c r="BN243" s="16"/>
      <c r="BO243" s="13"/>
      <c r="BP243" s="13"/>
      <c r="BQ243" s="13"/>
      <c r="BR243" s="13"/>
      <c r="BS243" s="13"/>
    </row>
    <row r="244" spans="1:71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3"/>
      <c r="AF244" s="13"/>
      <c r="AG244" s="15"/>
      <c r="AH244" s="15"/>
      <c r="AI244" s="16"/>
      <c r="AJ244" s="16"/>
      <c r="AK244" s="15"/>
      <c r="AL244" s="15"/>
      <c r="AM244" s="16"/>
      <c r="AN244" s="16"/>
      <c r="AO244" s="15"/>
      <c r="AP244" s="15"/>
      <c r="AQ244" s="16"/>
      <c r="AR244" s="16"/>
      <c r="AS244" s="15"/>
      <c r="AT244" s="15"/>
      <c r="AU244" s="16"/>
      <c r="AV244" s="16"/>
      <c r="AW244" s="13"/>
      <c r="AX244" s="13"/>
      <c r="AY244" s="15"/>
      <c r="AZ244" s="15"/>
      <c r="BA244" s="16"/>
      <c r="BB244" s="16"/>
      <c r="BC244" s="15"/>
      <c r="BD244" s="15"/>
      <c r="BE244" s="16"/>
      <c r="BF244" s="16"/>
      <c r="BG244" s="15"/>
      <c r="BH244" s="15"/>
      <c r="BI244" s="16"/>
      <c r="BJ244" s="16"/>
      <c r="BK244" s="15"/>
      <c r="BL244" s="15"/>
      <c r="BM244" s="16"/>
      <c r="BN244" s="16"/>
      <c r="BO244" s="13"/>
      <c r="BP244" s="13"/>
      <c r="BQ244" s="13"/>
      <c r="BR244" s="13"/>
      <c r="BS244" s="13"/>
    </row>
    <row r="245" spans="1:71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3"/>
      <c r="AF245" s="13"/>
      <c r="AG245" s="15"/>
      <c r="AH245" s="15"/>
      <c r="AI245" s="16"/>
      <c r="AJ245" s="16"/>
      <c r="AK245" s="15"/>
      <c r="AL245" s="15"/>
      <c r="AM245" s="16"/>
      <c r="AN245" s="16"/>
      <c r="AO245" s="15"/>
      <c r="AP245" s="15"/>
      <c r="AQ245" s="16"/>
      <c r="AR245" s="16"/>
      <c r="AS245" s="15"/>
      <c r="AT245" s="15"/>
      <c r="AU245" s="16"/>
      <c r="AV245" s="16"/>
      <c r="AW245" s="13"/>
      <c r="AX245" s="13"/>
      <c r="AY245" s="15"/>
      <c r="AZ245" s="15"/>
      <c r="BA245" s="16"/>
      <c r="BB245" s="16"/>
      <c r="BC245" s="15"/>
      <c r="BD245" s="15"/>
      <c r="BE245" s="16"/>
      <c r="BF245" s="16"/>
      <c r="BG245" s="15"/>
      <c r="BH245" s="15"/>
      <c r="BI245" s="16"/>
      <c r="BJ245" s="16"/>
      <c r="BK245" s="15"/>
      <c r="BL245" s="15"/>
      <c r="BM245" s="16"/>
      <c r="BN245" s="16"/>
      <c r="BO245" s="13"/>
      <c r="BP245" s="13"/>
      <c r="BQ245" s="13"/>
      <c r="BR245" s="13"/>
      <c r="BS245" s="13"/>
    </row>
    <row r="246" spans="1:71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3"/>
      <c r="AF246" s="13"/>
      <c r="AG246" s="15"/>
      <c r="AH246" s="15"/>
      <c r="AI246" s="16"/>
      <c r="AJ246" s="16"/>
      <c r="AK246" s="15"/>
      <c r="AL246" s="15"/>
      <c r="AM246" s="16"/>
      <c r="AN246" s="16"/>
      <c r="AO246" s="15"/>
      <c r="AP246" s="15"/>
      <c r="AQ246" s="16"/>
      <c r="AR246" s="16"/>
      <c r="AS246" s="15"/>
      <c r="AT246" s="15"/>
      <c r="AU246" s="16"/>
      <c r="AV246" s="16"/>
      <c r="AW246" s="13"/>
      <c r="AX246" s="13"/>
      <c r="AY246" s="15"/>
      <c r="AZ246" s="15"/>
      <c r="BA246" s="16"/>
      <c r="BB246" s="16"/>
      <c r="BC246" s="15"/>
      <c r="BD246" s="15"/>
      <c r="BE246" s="16"/>
      <c r="BF246" s="16"/>
      <c r="BG246" s="15"/>
      <c r="BH246" s="15"/>
      <c r="BI246" s="16"/>
      <c r="BJ246" s="16"/>
      <c r="BK246" s="15"/>
      <c r="BL246" s="15"/>
      <c r="BM246" s="16"/>
      <c r="BN246" s="16"/>
      <c r="BO246" s="13"/>
      <c r="BP246" s="13"/>
      <c r="BQ246" s="13"/>
      <c r="BR246" s="13"/>
      <c r="BS246" s="13"/>
    </row>
    <row r="247" spans="1:71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3"/>
      <c r="AF247" s="13"/>
      <c r="AG247" s="15"/>
      <c r="AH247" s="15"/>
      <c r="AI247" s="16"/>
      <c r="AJ247" s="16"/>
      <c r="AK247" s="15"/>
      <c r="AL247" s="15"/>
      <c r="AM247" s="16"/>
      <c r="AN247" s="16"/>
      <c r="AO247" s="15"/>
      <c r="AP247" s="15"/>
      <c r="AQ247" s="16"/>
      <c r="AR247" s="16"/>
      <c r="AS247" s="15"/>
      <c r="AT247" s="15"/>
      <c r="AU247" s="16"/>
      <c r="AV247" s="16"/>
      <c r="AW247" s="13"/>
      <c r="AX247" s="13"/>
      <c r="AY247" s="15"/>
      <c r="AZ247" s="15"/>
      <c r="BA247" s="16"/>
      <c r="BB247" s="16"/>
      <c r="BC247" s="15"/>
      <c r="BD247" s="15"/>
      <c r="BE247" s="16"/>
      <c r="BF247" s="16"/>
      <c r="BG247" s="15"/>
      <c r="BH247" s="15"/>
      <c r="BI247" s="16"/>
      <c r="BJ247" s="16"/>
      <c r="BK247" s="15"/>
      <c r="BL247" s="15"/>
      <c r="BM247" s="16"/>
      <c r="BN247" s="16"/>
      <c r="BO247" s="13"/>
      <c r="BP247" s="13"/>
      <c r="BQ247" s="13"/>
      <c r="BR247" s="13"/>
      <c r="BS247" s="13"/>
    </row>
    <row r="248" spans="1:71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3"/>
      <c r="AF248" s="13"/>
      <c r="AG248" s="15"/>
      <c r="AH248" s="15"/>
      <c r="AI248" s="16"/>
      <c r="AJ248" s="16"/>
      <c r="AK248" s="15"/>
      <c r="AL248" s="15"/>
      <c r="AM248" s="16"/>
      <c r="AN248" s="16"/>
      <c r="AO248" s="15"/>
      <c r="AP248" s="15"/>
      <c r="AQ248" s="16"/>
      <c r="AR248" s="16"/>
      <c r="AS248" s="15"/>
      <c r="AT248" s="15"/>
      <c r="AU248" s="16"/>
      <c r="AV248" s="16"/>
      <c r="AW248" s="13"/>
      <c r="AX248" s="13"/>
      <c r="AY248" s="15"/>
      <c r="AZ248" s="15"/>
      <c r="BA248" s="16"/>
      <c r="BB248" s="16"/>
      <c r="BC248" s="15"/>
      <c r="BD248" s="15"/>
      <c r="BE248" s="16"/>
      <c r="BF248" s="16"/>
      <c r="BG248" s="15"/>
      <c r="BH248" s="15"/>
      <c r="BI248" s="16"/>
      <c r="BJ248" s="16"/>
      <c r="BK248" s="15"/>
      <c r="BL248" s="15"/>
      <c r="BM248" s="16"/>
      <c r="BN248" s="16"/>
      <c r="BO248" s="13"/>
      <c r="BP248" s="13"/>
      <c r="BQ248" s="13"/>
      <c r="BR248" s="13"/>
      <c r="BS248" s="13"/>
    </row>
    <row r="249" spans="1:71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3"/>
      <c r="AF249" s="13"/>
      <c r="AG249" s="15"/>
      <c r="AH249" s="15"/>
      <c r="AI249" s="16"/>
      <c r="AJ249" s="16"/>
      <c r="AK249" s="15"/>
      <c r="AL249" s="15"/>
      <c r="AM249" s="16"/>
      <c r="AN249" s="16"/>
      <c r="AO249" s="15"/>
      <c r="AP249" s="15"/>
      <c r="AQ249" s="16"/>
      <c r="AR249" s="16"/>
      <c r="AS249" s="15"/>
      <c r="AT249" s="15"/>
      <c r="AU249" s="16"/>
      <c r="AV249" s="16"/>
      <c r="AW249" s="13"/>
      <c r="AX249" s="13"/>
      <c r="AY249" s="15"/>
      <c r="AZ249" s="15"/>
      <c r="BA249" s="16"/>
      <c r="BB249" s="16"/>
      <c r="BC249" s="15"/>
      <c r="BD249" s="15"/>
      <c r="BE249" s="16"/>
      <c r="BF249" s="16"/>
      <c r="BG249" s="15"/>
      <c r="BH249" s="15"/>
      <c r="BI249" s="16"/>
      <c r="BJ249" s="16"/>
      <c r="BK249" s="15"/>
      <c r="BL249" s="15"/>
      <c r="BM249" s="16"/>
      <c r="BN249" s="16"/>
      <c r="BO249" s="13"/>
      <c r="BP249" s="13"/>
      <c r="BQ249" s="13"/>
      <c r="BR249" s="13"/>
      <c r="BS249" s="13"/>
    </row>
    <row r="250" spans="1:71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3"/>
      <c r="AF250" s="13"/>
      <c r="AG250" s="15"/>
      <c r="AH250" s="15"/>
      <c r="AI250" s="16"/>
      <c r="AJ250" s="16"/>
      <c r="AK250" s="15"/>
      <c r="AL250" s="15"/>
      <c r="AM250" s="16"/>
      <c r="AN250" s="16"/>
      <c r="AO250" s="15"/>
      <c r="AP250" s="15"/>
      <c r="AQ250" s="16"/>
      <c r="AR250" s="16"/>
      <c r="AS250" s="15"/>
      <c r="AT250" s="15"/>
      <c r="AU250" s="16"/>
      <c r="AV250" s="16"/>
      <c r="AW250" s="13"/>
      <c r="AX250" s="13"/>
      <c r="AY250" s="15"/>
      <c r="AZ250" s="15"/>
      <c r="BA250" s="16"/>
      <c r="BB250" s="16"/>
      <c r="BC250" s="15"/>
      <c r="BD250" s="15"/>
      <c r="BE250" s="16"/>
      <c r="BF250" s="16"/>
      <c r="BG250" s="15"/>
      <c r="BH250" s="15"/>
      <c r="BI250" s="16"/>
      <c r="BJ250" s="16"/>
      <c r="BK250" s="15"/>
      <c r="BL250" s="15"/>
      <c r="BM250" s="16"/>
      <c r="BN250" s="16"/>
      <c r="BO250" s="13"/>
      <c r="BP250" s="13"/>
      <c r="BQ250" s="13"/>
      <c r="BR250" s="13"/>
      <c r="BS250" s="13"/>
    </row>
    <row r="251" spans="1:71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3"/>
      <c r="AF251" s="13"/>
      <c r="AG251" s="15"/>
      <c r="AH251" s="15"/>
      <c r="AI251" s="16"/>
      <c r="AJ251" s="16"/>
      <c r="AK251" s="15"/>
      <c r="AL251" s="15"/>
      <c r="AM251" s="16"/>
      <c r="AN251" s="16"/>
      <c r="AO251" s="15"/>
      <c r="AP251" s="15"/>
      <c r="AQ251" s="16"/>
      <c r="AR251" s="16"/>
      <c r="AS251" s="15"/>
      <c r="AT251" s="15"/>
      <c r="AU251" s="16"/>
      <c r="AV251" s="16"/>
      <c r="AW251" s="13"/>
      <c r="AX251" s="13"/>
      <c r="AY251" s="15"/>
      <c r="AZ251" s="15"/>
      <c r="BA251" s="16"/>
      <c r="BB251" s="16"/>
      <c r="BC251" s="15"/>
      <c r="BD251" s="15"/>
      <c r="BE251" s="16"/>
      <c r="BF251" s="16"/>
      <c r="BG251" s="15"/>
      <c r="BH251" s="15"/>
      <c r="BI251" s="16"/>
      <c r="BJ251" s="16"/>
      <c r="BK251" s="15"/>
      <c r="BL251" s="15"/>
      <c r="BM251" s="16"/>
      <c r="BN251" s="16"/>
      <c r="BO251" s="13"/>
      <c r="BP251" s="13"/>
      <c r="BQ251" s="13"/>
      <c r="BR251" s="13"/>
      <c r="BS251" s="13"/>
    </row>
    <row r="252" spans="1:71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3"/>
      <c r="AF252" s="13"/>
      <c r="AG252" s="15"/>
      <c r="AH252" s="15"/>
      <c r="AI252" s="16"/>
      <c r="AJ252" s="16"/>
      <c r="AK252" s="15"/>
      <c r="AL252" s="15"/>
      <c r="AM252" s="16"/>
      <c r="AN252" s="16"/>
      <c r="AO252" s="15"/>
      <c r="AP252" s="15"/>
      <c r="AQ252" s="16"/>
      <c r="AR252" s="16"/>
      <c r="AS252" s="15"/>
      <c r="AT252" s="15"/>
      <c r="AU252" s="16"/>
      <c r="AV252" s="16"/>
      <c r="AW252" s="13"/>
      <c r="AX252" s="13"/>
      <c r="AY252" s="15"/>
      <c r="AZ252" s="15"/>
      <c r="BA252" s="16"/>
      <c r="BB252" s="16"/>
      <c r="BC252" s="15"/>
      <c r="BD252" s="15"/>
      <c r="BE252" s="16"/>
      <c r="BF252" s="16"/>
      <c r="BG252" s="15"/>
      <c r="BH252" s="15"/>
      <c r="BI252" s="16"/>
      <c r="BJ252" s="16"/>
      <c r="BK252" s="15"/>
      <c r="BL252" s="15"/>
      <c r="BM252" s="16"/>
      <c r="BN252" s="16"/>
      <c r="BO252" s="13"/>
      <c r="BP252" s="13"/>
      <c r="BQ252" s="13"/>
      <c r="BR252" s="13"/>
      <c r="BS252" s="13"/>
    </row>
    <row r="253" spans="1:71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3"/>
      <c r="AF253" s="13"/>
      <c r="AG253" s="15"/>
      <c r="AH253" s="15"/>
      <c r="AI253" s="16"/>
      <c r="AJ253" s="16"/>
      <c r="AK253" s="15"/>
      <c r="AL253" s="15"/>
      <c r="AM253" s="16"/>
      <c r="AN253" s="16"/>
      <c r="AO253" s="15"/>
      <c r="AP253" s="15"/>
      <c r="AQ253" s="16"/>
      <c r="AR253" s="16"/>
      <c r="AS253" s="15"/>
      <c r="AT253" s="15"/>
      <c r="AU253" s="16"/>
      <c r="AV253" s="16"/>
      <c r="AW253" s="13"/>
      <c r="AX253" s="13"/>
      <c r="AY253" s="15"/>
      <c r="AZ253" s="15"/>
      <c r="BA253" s="16"/>
      <c r="BB253" s="16"/>
      <c r="BC253" s="15"/>
      <c r="BD253" s="15"/>
      <c r="BE253" s="16"/>
      <c r="BF253" s="16"/>
      <c r="BG253" s="15"/>
      <c r="BH253" s="15"/>
      <c r="BI253" s="16"/>
      <c r="BJ253" s="16"/>
      <c r="BK253" s="15"/>
      <c r="BL253" s="15"/>
      <c r="BM253" s="16"/>
      <c r="BN253" s="16"/>
      <c r="BO253" s="13"/>
      <c r="BP253" s="13"/>
      <c r="BQ253" s="13"/>
      <c r="BR253" s="13"/>
      <c r="BS253" s="13"/>
    </row>
    <row r="254" spans="1:71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3"/>
      <c r="AF254" s="13"/>
      <c r="AG254" s="15"/>
      <c r="AH254" s="15"/>
      <c r="AI254" s="16"/>
      <c r="AJ254" s="16"/>
      <c r="AK254" s="15"/>
      <c r="AL254" s="15"/>
      <c r="AM254" s="16"/>
      <c r="AN254" s="16"/>
      <c r="AO254" s="15"/>
      <c r="AP254" s="15"/>
      <c r="AQ254" s="16"/>
      <c r="AR254" s="16"/>
      <c r="AS254" s="15"/>
      <c r="AT254" s="15"/>
      <c r="AU254" s="16"/>
      <c r="AV254" s="16"/>
      <c r="AW254" s="13"/>
      <c r="AX254" s="13"/>
      <c r="AY254" s="15"/>
      <c r="AZ254" s="15"/>
      <c r="BA254" s="16"/>
      <c r="BB254" s="16"/>
      <c r="BC254" s="15"/>
      <c r="BD254" s="15"/>
      <c r="BE254" s="16"/>
      <c r="BF254" s="16"/>
      <c r="BG254" s="15"/>
      <c r="BH254" s="15"/>
      <c r="BI254" s="16"/>
      <c r="BJ254" s="16"/>
      <c r="BK254" s="15"/>
      <c r="BL254" s="15"/>
      <c r="BM254" s="16"/>
      <c r="BN254" s="16"/>
      <c r="BO254" s="13"/>
      <c r="BP254" s="13"/>
      <c r="BQ254" s="13"/>
      <c r="BR254" s="13"/>
      <c r="BS254" s="13"/>
    </row>
    <row r="255" spans="1:71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3"/>
      <c r="AF255" s="13"/>
      <c r="AG255" s="15"/>
      <c r="AH255" s="15"/>
      <c r="AI255" s="16"/>
      <c r="AJ255" s="16"/>
      <c r="AK255" s="15"/>
      <c r="AL255" s="15"/>
      <c r="AM255" s="16"/>
      <c r="AN255" s="16"/>
      <c r="AO255" s="15"/>
      <c r="AP255" s="15"/>
      <c r="AQ255" s="16"/>
      <c r="AR255" s="16"/>
      <c r="AS255" s="15"/>
      <c r="AT255" s="15"/>
      <c r="AU255" s="16"/>
      <c r="AV255" s="16"/>
      <c r="AW255" s="13"/>
      <c r="AX255" s="13"/>
      <c r="AY255" s="15"/>
      <c r="AZ255" s="15"/>
      <c r="BA255" s="16"/>
      <c r="BB255" s="16"/>
      <c r="BC255" s="15"/>
      <c r="BD255" s="15"/>
      <c r="BE255" s="16"/>
      <c r="BF255" s="16"/>
      <c r="BG255" s="15"/>
      <c r="BH255" s="15"/>
      <c r="BI255" s="16"/>
      <c r="BJ255" s="16"/>
      <c r="BK255" s="15"/>
      <c r="BL255" s="15"/>
      <c r="BM255" s="16"/>
      <c r="BN255" s="16"/>
      <c r="BO255" s="13"/>
      <c r="BP255" s="13"/>
      <c r="BQ255" s="13"/>
      <c r="BR255" s="13"/>
      <c r="BS255" s="13"/>
    </row>
    <row r="256" spans="1:71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3"/>
      <c r="AF256" s="13"/>
      <c r="AG256" s="15"/>
      <c r="AH256" s="15"/>
      <c r="AI256" s="16"/>
      <c r="AJ256" s="16"/>
      <c r="AK256" s="15"/>
      <c r="AL256" s="15"/>
      <c r="AM256" s="16"/>
      <c r="AN256" s="16"/>
      <c r="AO256" s="15"/>
      <c r="AP256" s="15"/>
      <c r="AQ256" s="16"/>
      <c r="AR256" s="16"/>
      <c r="AS256" s="15"/>
      <c r="AT256" s="15"/>
      <c r="AU256" s="16"/>
      <c r="AV256" s="16"/>
      <c r="AW256" s="13"/>
      <c r="AX256" s="13"/>
      <c r="AY256" s="15"/>
      <c r="AZ256" s="15"/>
      <c r="BA256" s="16"/>
      <c r="BB256" s="16"/>
      <c r="BC256" s="15"/>
      <c r="BD256" s="15"/>
      <c r="BE256" s="16"/>
      <c r="BF256" s="16"/>
      <c r="BG256" s="15"/>
      <c r="BH256" s="15"/>
      <c r="BI256" s="16"/>
      <c r="BJ256" s="16"/>
      <c r="BK256" s="15"/>
      <c r="BL256" s="15"/>
      <c r="BM256" s="16"/>
      <c r="BN256" s="16"/>
      <c r="BO256" s="13"/>
      <c r="BP256" s="13"/>
      <c r="BQ256" s="13"/>
      <c r="BR256" s="13"/>
      <c r="BS256" s="13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256"/>
  <sheetViews>
    <sheetView topLeftCell="H1" workbookViewId="0">
      <selection activeCell="O2" sqref="O2"/>
    </sheetView>
  </sheetViews>
  <sheetFormatPr defaultRowHeight="13.15" x14ac:dyDescent="0.4"/>
  <cols>
    <col min="1" max="6" width="9.35546875" style="1" customWidth="1"/>
    <col min="7" max="7" width="13.85546875" style="1" bestFit="1" customWidth="1"/>
    <col min="8" max="8" width="13.35546875" style="1" bestFit="1" customWidth="1"/>
    <col min="9" max="12" width="13.85546875" style="1" bestFit="1" customWidth="1"/>
    <col min="13" max="13" width="12.5" style="1" bestFit="1" customWidth="1"/>
    <col min="14" max="30" width="9.35546875" style="1" customWidth="1"/>
  </cols>
  <sheetData>
    <row r="1" spans="1:74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/>
      <c r="O1" s="15" t="s">
        <v>247</v>
      </c>
      <c r="P1" s="15" t="s">
        <v>248</v>
      </c>
      <c r="Q1" s="15" t="s">
        <v>247</v>
      </c>
      <c r="R1" s="15" t="s">
        <v>248</v>
      </c>
      <c r="S1" s="15" t="s">
        <v>247</v>
      </c>
      <c r="T1" s="15" t="s">
        <v>248</v>
      </c>
      <c r="U1" s="15" t="s">
        <v>247</v>
      </c>
      <c r="V1" s="15" t="s">
        <v>248</v>
      </c>
      <c r="W1" s="15" t="s">
        <v>247</v>
      </c>
      <c r="X1" s="15" t="s">
        <v>248</v>
      </c>
      <c r="Y1" s="15" t="s">
        <v>247</v>
      </c>
      <c r="Z1" s="15" t="s">
        <v>248</v>
      </c>
      <c r="AA1" s="15" t="s">
        <v>247</v>
      </c>
      <c r="AB1" s="15" t="s">
        <v>248</v>
      </c>
      <c r="AC1" s="15" t="s">
        <v>247</v>
      </c>
      <c r="AD1" s="15" t="s">
        <v>248</v>
      </c>
      <c r="AE1" s="13"/>
      <c r="AF1" s="13"/>
      <c r="AG1" s="15" t="s">
        <v>247</v>
      </c>
      <c r="AH1" s="15" t="s">
        <v>248</v>
      </c>
      <c r="AI1" s="15" t="s">
        <v>247</v>
      </c>
      <c r="AJ1" s="15" t="s">
        <v>248</v>
      </c>
      <c r="AK1" s="15" t="s">
        <v>247</v>
      </c>
      <c r="AL1" s="15" t="s">
        <v>248</v>
      </c>
      <c r="AM1" s="15" t="s">
        <v>247</v>
      </c>
      <c r="AN1" s="15" t="s">
        <v>248</v>
      </c>
      <c r="AO1" s="15" t="s">
        <v>247</v>
      </c>
      <c r="AP1" s="15" t="s">
        <v>248</v>
      </c>
      <c r="AQ1" s="15" t="s">
        <v>247</v>
      </c>
      <c r="AR1" s="15" t="s">
        <v>248</v>
      </c>
      <c r="AS1" s="15" t="s">
        <v>247</v>
      </c>
      <c r="AT1" s="15" t="s">
        <v>248</v>
      </c>
      <c r="AU1" s="15" t="s">
        <v>247</v>
      </c>
      <c r="AV1" s="15" t="s">
        <v>248</v>
      </c>
      <c r="AW1" s="15"/>
      <c r="AX1" s="15"/>
      <c r="AY1" s="15" t="s">
        <v>247</v>
      </c>
      <c r="AZ1" s="15" t="s">
        <v>248</v>
      </c>
      <c r="BA1" s="15" t="s">
        <v>247</v>
      </c>
      <c r="BB1" s="15" t="s">
        <v>248</v>
      </c>
      <c r="BC1" s="15" t="s">
        <v>247</v>
      </c>
      <c r="BD1" s="15" t="s">
        <v>248</v>
      </c>
      <c r="BE1" s="15" t="s">
        <v>247</v>
      </c>
      <c r="BF1" s="15" t="s">
        <v>248</v>
      </c>
      <c r="BG1" s="15" t="s">
        <v>247</v>
      </c>
      <c r="BH1" s="15" t="s">
        <v>248</v>
      </c>
      <c r="BI1" s="15" t="s">
        <v>247</v>
      </c>
      <c r="BJ1" s="15" t="s">
        <v>248</v>
      </c>
      <c r="BK1" s="15" t="s">
        <v>247</v>
      </c>
      <c r="BL1" s="15" t="s">
        <v>248</v>
      </c>
      <c r="BM1" s="15" t="s">
        <v>247</v>
      </c>
      <c r="BN1" s="15" t="s">
        <v>248</v>
      </c>
      <c r="BO1" s="15"/>
      <c r="BP1" s="16" t="s">
        <v>194</v>
      </c>
      <c r="BQ1" s="16" t="s">
        <v>192</v>
      </c>
      <c r="BR1" s="16" t="s">
        <v>249</v>
      </c>
      <c r="BS1" s="16"/>
      <c r="BT1" s="16" t="s">
        <v>194</v>
      </c>
      <c r="BU1" s="16" t="s">
        <v>192</v>
      </c>
      <c r="BV1" s="16" t="s">
        <v>249</v>
      </c>
    </row>
    <row r="2" spans="1:74" x14ac:dyDescent="0.4">
      <c r="A2" s="15" t="s">
        <v>163</v>
      </c>
      <c r="B2" s="15"/>
      <c r="C2" s="48" t="s">
        <v>1</v>
      </c>
      <c r="D2" s="15"/>
      <c r="E2" s="15"/>
      <c r="F2" s="15" t="s">
        <v>307</v>
      </c>
      <c r="G2" s="36">
        <f>LN(PCPI!H2)-LN(PCPI!G2)</f>
        <v>3.7483774713247318</v>
      </c>
      <c r="H2" s="36">
        <f>LN(PCPI!I2)-LN(PCPI!H2)</f>
        <v>1.1606017105752802</v>
      </c>
      <c r="I2" s="36">
        <f>LN(PCPI!J2)-LN(PCPI!I2)</f>
        <v>0.62548945077475793</v>
      </c>
      <c r="J2" s="36">
        <f>LN(PCPI!K2)-LN(PCPI!J2)</f>
        <v>1.3511121213988506</v>
      </c>
      <c r="K2" s="36">
        <f>LN(PCPI!L2)-LN(PCPI!K2)</f>
        <v>1.4469299572786785</v>
      </c>
      <c r="L2" s="36">
        <f>LN(PCPI!M2)-LN(PCPI!L2)</f>
        <v>0.92648129458872575</v>
      </c>
      <c r="M2" s="15" t="s">
        <v>163</v>
      </c>
      <c r="N2" s="15"/>
      <c r="O2" s="15">
        <f>CORREL($G2:$L15,dMB!$G2:$L15)</f>
        <v>0.92804243964959687</v>
      </c>
      <c r="P2" s="15">
        <f>O2*SQRT((MIN(COUNT($G2:$L15),COUNT(dMB!$G2:$L15))-2)/(1-O2^2))</f>
        <v>22.004860946018965</v>
      </c>
      <c r="Q2" s="15" t="e">
        <f>CORREL($G2:$M2,[1]DMB!$G2:$AG2)</f>
        <v>#N/A</v>
      </c>
      <c r="R2" s="15" t="e">
        <f>Q2*SQRT((MIN(COUNT($G2:$M2),COUNT([1]DMB!$G2:$AG2))-2)/(1-Q2^2))</f>
        <v>#N/A</v>
      </c>
      <c r="S2" s="15" t="e">
        <f>CORREL($G2:$M2,[1]DM1!$G2:$AH2)</f>
        <v>#N/A</v>
      </c>
      <c r="T2" s="15" t="e">
        <f>S2*SQRT((MIN(COUNT($G2:$M2),COUNT([1]DM1!$G2:$AH2))-2)/(1-S2^2))</f>
        <v>#N/A</v>
      </c>
      <c r="U2" s="15" t="e">
        <f>CORREL($G2:$M2,[1]DM1!$G2:$AG2)</f>
        <v>#N/A</v>
      </c>
      <c r="V2" s="15" t="e">
        <f>U2*SQRT((MIN(COUNT($G2:$M2),COUNT([1]DM1!$G2:$AG2))-2)/(1-U2^2))</f>
        <v>#N/A</v>
      </c>
      <c r="W2" s="15" t="e">
        <f>CORREL($G2:$M2,dBM!$G2:$G2)</f>
        <v>#N/A</v>
      </c>
      <c r="X2" s="15" t="e">
        <f>W2*SQRT((MIN(COUNT($G2:$M2),COUNT(dBM!$G2:$M2))-2)/(1-W2^2))</f>
        <v>#N/A</v>
      </c>
      <c r="Y2" s="15" t="e">
        <f>CORREL($G2:$M2,dBM!#REF!)</f>
        <v>#REF!</v>
      </c>
      <c r="Z2" s="15" t="e">
        <f>Y2*SQRT((MIN(COUNT($G2:$M2),COUNT(dBM!#REF!))-2)/(1-Y2^2))</f>
        <v>#REF!</v>
      </c>
      <c r="AA2" s="15" t="e">
        <f>CORREL($G2:$M2,'[1]D BM wo FCD'!$G2:$AB2)</f>
        <v>#N/A</v>
      </c>
      <c r="AB2" s="15" t="e">
        <f>AA2*SQRT((MIN(COUNT($G2:$M2),COUNT('[1]D BM wo FCD'!$G2:$AB2))-2)/(1-AA2^2))</f>
        <v>#N/A</v>
      </c>
      <c r="AC2" s="15" t="e">
        <f>CORREL($G2:$M2,'[1]D BM wo FCD'!$G2:$AA2)</f>
        <v>#N/A</v>
      </c>
      <c r="AD2" s="15" t="e">
        <f>AC2*SQRT((MIN(COUNT($G2:$M2),COUNT('[1]D BM wo FCD'!$G2:$AA2))-2)/(1-AC2^2))</f>
        <v>#N/A</v>
      </c>
      <c r="AE2" s="13"/>
      <c r="AF2" s="17"/>
      <c r="AG2" s="15" t="e">
        <f>CORREL($G2:$M2,[1]DMB!$V2:$AH2)</f>
        <v>#N/A</v>
      </c>
      <c r="AH2" s="15" t="e">
        <f>AG2*SQRT((MIN(COUNT($G2:$M2),COUNT([1]DMB!$V2:$AH2))-2)/(1-AG2^2))</f>
        <v>#N/A</v>
      </c>
      <c r="AI2" s="15" t="e">
        <f>CORREL($G2:$M2,[1]DMB!$V2:$AG2)</f>
        <v>#N/A</v>
      </c>
      <c r="AJ2" s="15" t="e">
        <f>AI2*SQRT((MIN(COUNT($G2:$M2),COUNT([1]DMB!$V2:$AG2))-2)/(1-AI2^2))</f>
        <v>#N/A</v>
      </c>
      <c r="AK2" s="15" t="e">
        <f>CORREL($G2:$M2,[1]DM1!$V2:$AH2)</f>
        <v>#N/A</v>
      </c>
      <c r="AL2" s="15" t="e">
        <f>AK2*SQRT((MIN(COUNT($G2:$M2),COUNT([1]DM1!$V2:$AH2))-2)/(1-AK2^2))</f>
        <v>#N/A</v>
      </c>
      <c r="AM2" s="15" t="e">
        <f>CORREL($G2:$M2,[1]DM1!$V2:$AG2)</f>
        <v>#N/A</v>
      </c>
      <c r="AN2" s="15" t="e">
        <f>AM2*SQRT((MIN(COUNT($G2:$M2),COUNT([1]DM1!$V2:$AG2))-2)/(1-AM2^2))</f>
        <v>#N/A</v>
      </c>
      <c r="AO2" s="15" t="e">
        <f>CORREL($G2:$M2,dBM!$G2:$G2)</f>
        <v>#N/A</v>
      </c>
      <c r="AP2" s="15" t="e">
        <f>AO2*SQRT((MIN(COUNT($G2:$M2),COUNT(dBM!$G2:$M2))-2)/(1-AO2^2))</f>
        <v>#N/A</v>
      </c>
      <c r="AQ2" s="15" t="e">
        <f>CORREL($G2:$M2,dBM!#REF!)</f>
        <v>#REF!</v>
      </c>
      <c r="AR2" s="15" t="e">
        <f>AQ2*SQRT((MIN(COUNT($G2:$M2),COUNT(dBM!#REF!))-2)/(1-AQ2^2))</f>
        <v>#REF!</v>
      </c>
      <c r="AS2" s="15" t="e">
        <f>CORREL($G2:$M2,'[1]D BM wo FCD'!$P2:$AB2)</f>
        <v>#N/A</v>
      </c>
      <c r="AT2" s="15" t="e">
        <f>AS2*SQRT((MIN(COUNT($G2:$M2),COUNT('[1]D BM wo FCD'!$P2:$AB2))-2)/(1-AS2^2))</f>
        <v>#N/A</v>
      </c>
      <c r="AU2" s="15" t="e">
        <f>CORREL($G2:$M2,'[1]D BM wo FCD'!$P2:$AA2)</f>
        <v>#N/A</v>
      </c>
      <c r="AV2" s="15" t="e">
        <f>AU2*SQRT((MIN(COUNT($G2:$M2),COUNT('[1]D BM wo FCD'!$P2:$AA2))-2)/(1-AU2^2))</f>
        <v>#N/A</v>
      </c>
      <c r="AW2" s="15"/>
      <c r="AX2" s="15"/>
      <c r="AY2" s="15" t="e">
        <f>CORREL($G2:$M2,[1]DMB!$AB2:$AH2)</f>
        <v>#DIV/0!</v>
      </c>
      <c r="AZ2" s="15" t="e">
        <f>AY2*SQRT((MIN(COUNT($G2:$M2),COUNT([1]DMB!$AB2:$AH2))-2)/(1-AY2^2))</f>
        <v>#DIV/0!</v>
      </c>
      <c r="BA2" s="15" t="e">
        <f>CORREL($H2:$M2,[1]DMB!$AB2:$AG2)</f>
        <v>#DIV/0!</v>
      </c>
      <c r="BB2" s="15" t="e">
        <f>BA2*SQRT((MIN(COUNT($H2:$M2),COUNT([1]DMB!$AB2:$AG2))-2)/(1-BA2^2))</f>
        <v>#DIV/0!</v>
      </c>
      <c r="BC2" s="15" t="e">
        <f>CORREL($G2:$M2,[1]DM1!$AB2:$AH2)</f>
        <v>#DIV/0!</v>
      </c>
      <c r="BD2" s="15" t="e">
        <f>BC2*SQRT((MIN(COUNT($G2:$M2),COUNT([1]DM1!$AB2:$AH2))-2)/(1-BC2^2))</f>
        <v>#DIV/0!</v>
      </c>
      <c r="BE2" s="15" t="e">
        <f>CORREL($H2:$M2,[1]DM1!$AB2:$AG2)</f>
        <v>#DIV/0!</v>
      </c>
      <c r="BF2" s="15" t="e">
        <f>BE2*SQRT((MIN(COUNT($H2:$M2),COUNT([1]DM1!$AB2:$AG2))-2)/(1-BE2^2))</f>
        <v>#DIV/0!</v>
      </c>
      <c r="BG2" s="15" t="e">
        <f>CORREL($G2:$M2,dBM!$G2:$G2)</f>
        <v>#N/A</v>
      </c>
      <c r="BH2" s="15" t="e">
        <f>BG2*SQRT((MIN(COUNT($G2:$M2),COUNT(dBM!$G2:$M2))-2)/(1-BG2^2))</f>
        <v>#N/A</v>
      </c>
      <c r="BI2" s="15" t="e">
        <f>CORREL($H2:$M2,dBM!#REF!)</f>
        <v>#REF!</v>
      </c>
      <c r="BJ2" s="15" t="e">
        <f>BI2*SQRT((MIN(COUNT($H2:$M2),COUNT(dBM!#REF!))-2)/(1-BI2^2))</f>
        <v>#REF!</v>
      </c>
      <c r="BK2" s="15" t="e">
        <f>CORREL($G2:$M2,'[1]D BM wo FCD'!$V2:$AB2)</f>
        <v>#DIV/0!</v>
      </c>
      <c r="BL2" s="15" t="e">
        <f>BK2*SQRT((MIN(COUNT($G2:$M2),COUNT('[1]D BM wo FCD'!$V2:$AB2))-2)/(1-BK2^2))</f>
        <v>#DIV/0!</v>
      </c>
      <c r="BM2" s="15" t="e">
        <f>CORREL($H2:$M2,'[1]D BM wo FCD'!$V2:$AA2)</f>
        <v>#DIV/0!</v>
      </c>
      <c r="BN2" s="15" t="e">
        <f>BM2*SQRT((MIN(COUNT($H2:$M2),COUNT('[1]D BM wo FCD'!$V2:$AA2))-2)/(1-BM2^2))</f>
        <v>#DIV/0!</v>
      </c>
      <c r="BO2" s="15"/>
      <c r="BP2" s="16">
        <f t="shared" ref="BP2:BP46" si="0">COUNT($G2:$M2)</f>
        <v>6</v>
      </c>
      <c r="BQ2" s="28">
        <f t="shared" ref="BQ2:BQ46" si="1">AVERAGE($G2:$M2)</f>
        <v>1.5431653343235041</v>
      </c>
      <c r="BR2" s="16">
        <f t="shared" ref="BR2:BR46" si="2">STDEV($G2:$M2)</f>
        <v>1.1205257169644178</v>
      </c>
      <c r="BS2" s="16"/>
      <c r="BT2" s="16">
        <f t="shared" ref="BT2:BT46" si="3">COUNT($G2:$M2)</f>
        <v>6</v>
      </c>
      <c r="BU2" s="28">
        <f t="shared" ref="BU2:BU46" si="4">AVERAGE($G2:$M2)</f>
        <v>1.5431653343235041</v>
      </c>
      <c r="BV2" s="16">
        <f t="shared" ref="BV2:BV46" si="5">STDEV($G2:$M2)</f>
        <v>1.1205257169644178</v>
      </c>
    </row>
    <row r="3" spans="1:74" x14ac:dyDescent="0.4">
      <c r="A3" s="15"/>
      <c r="B3" s="15"/>
      <c r="C3" s="49" t="s">
        <v>2</v>
      </c>
      <c r="D3" s="15"/>
      <c r="E3" s="15"/>
      <c r="F3" s="15" t="s">
        <v>307</v>
      </c>
      <c r="G3" s="36">
        <f>LN(PCPI!H3)-LN(PCPI!G3)</f>
        <v>1.5557482033630166E-3</v>
      </c>
      <c r="H3" s="36">
        <f>LN(PCPI!I3)-LN(PCPI!H3)</f>
        <v>5.2587311742398057E-3</v>
      </c>
      <c r="I3" s="36">
        <f>LN(PCPI!J3)-LN(PCPI!I3)</f>
        <v>9.1612717773816854E-3</v>
      </c>
      <c r="J3" s="36">
        <f>LN(PCPI!K3)-LN(PCPI!J3)</f>
        <v>-1.1737571260226787E-2</v>
      </c>
      <c r="K3" s="36">
        <f>LN(PCPI!L3)-LN(PCPI!K3)</f>
        <v>-9.4034684706425509E-3</v>
      </c>
      <c r="L3" s="36">
        <f>LN(PCPI!M3)-LN(PCPI!L3)</f>
        <v>-1.0723648414695752E-2</v>
      </c>
      <c r="M3" s="15" t="s">
        <v>163</v>
      </c>
      <c r="N3" s="15"/>
      <c r="O3" s="15" t="e">
        <f>CORREL($G3:$M3,[1]DMB!$G3:$AH3)</f>
        <v>#N/A</v>
      </c>
      <c r="P3" s="15" t="e">
        <f>O3*SQRT((MIN(COUNT($G3:$M3),COUNT([1]DMB!$G3:$AH3))-2)/(1-O3^2))</f>
        <v>#N/A</v>
      </c>
      <c r="Q3" s="15" t="e">
        <f>CORREL($G3:$M3,[1]DMB!$G3:$AG3)</f>
        <v>#N/A</v>
      </c>
      <c r="R3" s="15" t="e">
        <f>Q3*SQRT((MIN(COUNT($G3:$M3),COUNT([1]DMB!$G3:$AG3))-2)/(1-Q3^2))</f>
        <v>#N/A</v>
      </c>
      <c r="S3" s="15" t="e">
        <f>CORREL($G3:$M3,[1]DM1!$G3:$AH3)</f>
        <v>#N/A</v>
      </c>
      <c r="T3" s="15" t="e">
        <f>S3*SQRT((MIN(COUNT($G3:$M3),COUNT([1]DM1!$G3:$AH3))-2)/(1-S3^2))</f>
        <v>#N/A</v>
      </c>
      <c r="U3" s="15" t="e">
        <f>CORREL($G3:$M3,[1]DM1!$G3:$AG3)</f>
        <v>#N/A</v>
      </c>
      <c r="V3" s="15" t="e">
        <f>U3*SQRT((MIN(COUNT($G3:$M3),COUNT([1]DM1!$G3:$AG3))-2)/(1-U3^2))</f>
        <v>#N/A</v>
      </c>
      <c r="W3" s="15" t="e">
        <f>CORREL($G3:$M3,dBM!$G3:$G3)</f>
        <v>#N/A</v>
      </c>
      <c r="X3" s="15" t="e">
        <f>W3*SQRT((MIN(COUNT($G3:$M3),COUNT(dBM!$G3:$M3))-2)/(1-W3^2))</f>
        <v>#N/A</v>
      </c>
      <c r="Y3" s="15" t="e">
        <f>CORREL($G3:$M3,dBM!#REF!)</f>
        <v>#REF!</v>
      </c>
      <c r="Z3" s="15" t="e">
        <f>Y3*SQRT((MIN(COUNT($G3:$M3),COUNT(dBM!#REF!))-2)/(1-Y3^2))</f>
        <v>#REF!</v>
      </c>
      <c r="AA3" s="15" t="e">
        <f>CORREL($G3:$M3,'[1]D BM wo FCD'!$G3:$AB3)</f>
        <v>#N/A</v>
      </c>
      <c r="AB3" s="15" t="e">
        <f>AA3*SQRT((MIN(COUNT($G3:$M3),COUNT('[1]D BM wo FCD'!$G3:$AB3))-2)/(1-AA3^2))</f>
        <v>#N/A</v>
      </c>
      <c r="AC3" s="15" t="e">
        <f>CORREL($G3:$M3,'[1]D BM wo FCD'!$G3:$AA3)</f>
        <v>#N/A</v>
      </c>
      <c r="AD3" s="15" t="e">
        <f>AC3*SQRT((MIN(COUNT($G3:$M3),COUNT('[1]D BM wo FCD'!$G3:$AA3))-2)/(1-AC3^2))</f>
        <v>#N/A</v>
      </c>
      <c r="AE3" s="13"/>
      <c r="AF3" s="17"/>
      <c r="AG3" s="15" t="e">
        <f>CORREL($G3:$M3,[1]DMB!$V3:$AH3)</f>
        <v>#N/A</v>
      </c>
      <c r="AH3" s="15" t="e">
        <f>AG3*SQRT((MIN(COUNT($G3:$M3),COUNT([1]DMB!$V3:$AH3))-2)/(1-AG3^2))</f>
        <v>#N/A</v>
      </c>
      <c r="AI3" s="15" t="e">
        <f>CORREL($G3:$M3,[1]DMB!$V3:$AG3)</f>
        <v>#N/A</v>
      </c>
      <c r="AJ3" s="15" t="e">
        <f>AI3*SQRT((MIN(COUNT($G3:$M3),COUNT([1]DMB!$V3:$AG3))-2)/(1-AI3^2))</f>
        <v>#N/A</v>
      </c>
      <c r="AK3" s="15" t="e">
        <f>CORREL($G3:$M3,[1]DM1!$V3:$AH3)</f>
        <v>#N/A</v>
      </c>
      <c r="AL3" s="15" t="e">
        <f>AK3*SQRT((MIN(COUNT($G3:$M3),COUNT([1]DM1!$V3:$AH3))-2)/(1-AK3^2))</f>
        <v>#N/A</v>
      </c>
      <c r="AM3" s="15" t="e">
        <f>CORREL($G3:$M3,[1]DM1!$V3:$AG3)</f>
        <v>#N/A</v>
      </c>
      <c r="AN3" s="15" t="e">
        <f>AM3*SQRT((MIN(COUNT($G3:$M3),COUNT([1]DM1!$V3:$AG3))-2)/(1-AM3^2))</f>
        <v>#N/A</v>
      </c>
      <c r="AO3" s="15" t="e">
        <f>CORREL($G3:$M3,dBM!$G3:$G3)</f>
        <v>#N/A</v>
      </c>
      <c r="AP3" s="15" t="e">
        <f>AO3*SQRT((MIN(COUNT($G3:$M3),COUNT(dBM!$G3:$M3))-2)/(1-AO3^2))</f>
        <v>#N/A</v>
      </c>
      <c r="AQ3" s="15" t="e">
        <f>CORREL($G3:$M3,dBM!#REF!)</f>
        <v>#REF!</v>
      </c>
      <c r="AR3" s="15" t="e">
        <f>AQ3*SQRT((MIN(COUNT($G3:$M3),COUNT(dBM!#REF!))-2)/(1-AQ3^2))</f>
        <v>#REF!</v>
      </c>
      <c r="AS3" s="15" t="e">
        <f>CORREL($G3:$M3,'[1]D BM wo FCD'!$P3:$AB3)</f>
        <v>#N/A</v>
      </c>
      <c r="AT3" s="15" t="e">
        <f>AS3*SQRT((MIN(COUNT($G3:$M3),COUNT('[1]D BM wo FCD'!$P3:$AB3))-2)/(1-AS3^2))</f>
        <v>#N/A</v>
      </c>
      <c r="AU3" s="15" t="e">
        <f>CORREL($G3:$M3,'[1]D BM wo FCD'!$P3:$AA3)</f>
        <v>#N/A</v>
      </c>
      <c r="AV3" s="15" t="e">
        <f>AU3*SQRT((MIN(COUNT($G3:$M3),COUNT('[1]D BM wo FCD'!$P3:$AA3))-2)/(1-AU3^2))</f>
        <v>#N/A</v>
      </c>
      <c r="AW3" s="15"/>
      <c r="AX3" s="15"/>
      <c r="AY3" s="15" t="e">
        <f>CORREL($G3:$M3,[1]DMB!$AB3:$AH3)</f>
        <v>#DIV/0!</v>
      </c>
      <c r="AZ3" s="15" t="e">
        <f>AY3*SQRT((MIN(COUNT($G3:$M3),COUNT([1]DMB!$AB3:$AH3))-2)/(1-AY3^2))</f>
        <v>#DIV/0!</v>
      </c>
      <c r="BA3" s="15" t="e">
        <f>CORREL($H3:$M3,[1]DMB!$AB3:$AG3)</f>
        <v>#DIV/0!</v>
      </c>
      <c r="BB3" s="15" t="e">
        <f>BA3*SQRT((MIN(COUNT($H3:$M3),COUNT([1]DMB!$AB3:$AG3))-2)/(1-BA3^2))</f>
        <v>#DIV/0!</v>
      </c>
      <c r="BC3" s="15" t="e">
        <f>CORREL($G3:$M3,[1]DM1!$AB3:$AH3)</f>
        <v>#DIV/0!</v>
      </c>
      <c r="BD3" s="15" t="e">
        <f>BC3*SQRT((MIN(COUNT($G3:$M3),COUNT([1]DM1!$AB3:$AH3))-2)/(1-BC3^2))</f>
        <v>#DIV/0!</v>
      </c>
      <c r="BE3" s="15" t="e">
        <f>CORREL($H3:$M3,[1]DM1!$AB3:$AG3)</f>
        <v>#DIV/0!</v>
      </c>
      <c r="BF3" s="15" t="e">
        <f>BE3*SQRT((MIN(COUNT($H3:$M3),COUNT([1]DM1!$AB3:$AG3))-2)/(1-BE3^2))</f>
        <v>#DIV/0!</v>
      </c>
      <c r="BG3" s="15" t="e">
        <f>CORREL($G3:$M3,dBM!$G3:$G3)</f>
        <v>#N/A</v>
      </c>
      <c r="BH3" s="15" t="e">
        <f>BG3*SQRT((MIN(COUNT($G3:$M3),COUNT(dBM!$G3:$M3))-2)/(1-BG3^2))</f>
        <v>#N/A</v>
      </c>
      <c r="BI3" s="15" t="e">
        <f>CORREL($H3:$M3,dBM!#REF!)</f>
        <v>#REF!</v>
      </c>
      <c r="BJ3" s="15" t="e">
        <f>BI3*SQRT((MIN(COUNT($H3:$M3),COUNT(dBM!#REF!))-2)/(1-BI3^2))</f>
        <v>#REF!</v>
      </c>
      <c r="BK3" s="15" t="e">
        <f>CORREL($G3:$M3,'[1]D BM wo FCD'!$V3:$AB3)</f>
        <v>#DIV/0!</v>
      </c>
      <c r="BL3" s="15" t="e">
        <f>BK3*SQRT((MIN(COUNT($G3:$M3),COUNT('[1]D BM wo FCD'!$V3:$AB3))-2)/(1-BK3^2))</f>
        <v>#DIV/0!</v>
      </c>
      <c r="BM3" s="15" t="e">
        <f>CORREL($H3:$M3,'[1]D BM wo FCD'!$V3:$AA3)</f>
        <v>#DIV/0!</v>
      </c>
      <c r="BN3" s="15" t="e">
        <f>BM3*SQRT((MIN(COUNT($H3:$M3),COUNT('[1]D BM wo FCD'!$V3:$AA3))-2)/(1-BM3^2))</f>
        <v>#DIV/0!</v>
      </c>
      <c r="BO3" s="15"/>
      <c r="BP3" s="16">
        <f t="shared" si="0"/>
        <v>6</v>
      </c>
      <c r="BQ3" s="28">
        <f t="shared" si="1"/>
        <v>-2.6481561650967636E-3</v>
      </c>
      <c r="BR3" s="16">
        <f t="shared" si="2"/>
        <v>9.089769566442002E-3</v>
      </c>
      <c r="BS3" s="16"/>
      <c r="BT3" s="16">
        <f t="shared" si="3"/>
        <v>6</v>
      </c>
      <c r="BU3" s="28">
        <f t="shared" si="4"/>
        <v>-2.6481561650967636E-3</v>
      </c>
      <c r="BV3" s="16">
        <f t="shared" si="5"/>
        <v>9.089769566442002E-3</v>
      </c>
    </row>
    <row r="4" spans="1:74" x14ac:dyDescent="0.4">
      <c r="A4" s="15"/>
      <c r="B4" s="15"/>
      <c r="C4" s="49" t="s">
        <v>12</v>
      </c>
      <c r="D4" s="15"/>
      <c r="E4" s="15"/>
      <c r="F4" s="15" t="s">
        <v>307</v>
      </c>
      <c r="G4" s="36">
        <f>LN(PCPI!H4)-LN(PCPI!G4)</f>
        <v>0.11715696006511855</v>
      </c>
      <c r="H4" s="36">
        <f>LN(PCPI!I4)-LN(PCPI!H4)</f>
        <v>4.6015402997629629E-2</v>
      </c>
      <c r="I4" s="36">
        <f>LN(PCPI!J4)-LN(PCPI!I4)</f>
        <v>7.3935508313004661E-2</v>
      </c>
      <c r="J4" s="36">
        <f>LN(PCPI!K4)-LN(PCPI!J4)</f>
        <v>2.1379970805408099E-2</v>
      </c>
      <c r="K4" s="36">
        <f>LN(PCPI!L4)-LN(PCPI!K4)</f>
        <v>4.4984046934575694E-2</v>
      </c>
      <c r="L4" s="36">
        <f>LN(PCPI!M4)-LN(PCPI!L4)</f>
        <v>1.5832526200067143E-2</v>
      </c>
      <c r="M4" s="15" t="s">
        <v>163</v>
      </c>
      <c r="N4" s="30"/>
      <c r="O4" s="15" t="e">
        <f>CORREL($G4:$M4,[1]DMB!$G4:$AH4)</f>
        <v>#N/A</v>
      </c>
      <c r="P4" s="15" t="e">
        <f>O4*SQRT((MIN(COUNT($G4:$M4),COUNT([1]DMB!$G4:$AH4))-2)/(1-O4^2))</f>
        <v>#N/A</v>
      </c>
      <c r="Q4" s="15" t="e">
        <f>CORREL($G4:$M4,[1]DMB!$G4:$AG4)</f>
        <v>#N/A</v>
      </c>
      <c r="R4" s="15" t="e">
        <f>Q4*SQRT((MIN(COUNT($G4:$M4),COUNT([1]DMB!$G4:$AG4))-2)/(1-Q4^2))</f>
        <v>#N/A</v>
      </c>
      <c r="S4" s="15" t="e">
        <f>CORREL($G4:$M4,[1]DM1!$G4:$AH4)</f>
        <v>#N/A</v>
      </c>
      <c r="T4" s="15" t="e">
        <f>S4*SQRT((MIN(COUNT($G4:$M4),COUNT([1]DM1!$G4:$AH4))-2)/(1-S4^2))</f>
        <v>#N/A</v>
      </c>
      <c r="U4" s="15" t="e">
        <f>CORREL($G4:$M4,[1]DM1!$G4:$AG4)</f>
        <v>#N/A</v>
      </c>
      <c r="V4" s="15" t="e">
        <f>U4*SQRT((MIN(COUNT($G4:$M4),COUNT([1]DM1!$G4:$AG4))-2)/(1-U4^2))</f>
        <v>#N/A</v>
      </c>
      <c r="W4" s="15" t="e">
        <f>CORREL($G4:$M4,dBM!$G4:$G4)</f>
        <v>#N/A</v>
      </c>
      <c r="X4" s="15" t="e">
        <f>W4*SQRT((MIN(COUNT($G4:$M4),COUNT(dBM!$G4:$M4))-2)/(1-W4^2))</f>
        <v>#N/A</v>
      </c>
      <c r="Y4" s="15" t="e">
        <f>CORREL($G4:$M4,dBM!#REF!)</f>
        <v>#REF!</v>
      </c>
      <c r="Z4" s="15" t="e">
        <f>Y4*SQRT((MIN(COUNT($G4:$M4),COUNT(dBM!#REF!))-2)/(1-Y4^2))</f>
        <v>#REF!</v>
      </c>
      <c r="AA4" s="15" t="e">
        <f>CORREL($G4:$M4,'[1]D BM wo FCD'!$G4:$AB4)</f>
        <v>#N/A</v>
      </c>
      <c r="AB4" s="15" t="e">
        <f>AA4*SQRT((MIN(COUNT($G4:$M4),COUNT('[1]D BM wo FCD'!$G4:$AB4))-2)/(1-AA4^2))</f>
        <v>#N/A</v>
      </c>
      <c r="AC4" s="15" t="e">
        <f>CORREL($G4:$M4,'[1]D BM wo FCD'!$G4:$AA4)</f>
        <v>#N/A</v>
      </c>
      <c r="AD4" s="15" t="e">
        <f>AC4*SQRT((MIN(COUNT($G4:$M4),COUNT('[1]D BM wo FCD'!$G4:$AA4))-2)/(1-AC4^2))</f>
        <v>#N/A</v>
      </c>
      <c r="AE4" s="13"/>
      <c r="AF4" s="17"/>
      <c r="AG4" s="15" t="e">
        <f>CORREL($G4:$M4,[1]DMB!$V4:$AH4)</f>
        <v>#N/A</v>
      </c>
      <c r="AH4" s="15" t="e">
        <f>AG4*SQRT((MIN(COUNT($G4:$M4),COUNT([1]DMB!$V4:$AH4))-2)/(1-AG4^2))</f>
        <v>#N/A</v>
      </c>
      <c r="AI4" s="15" t="e">
        <f>CORREL($G4:$M4,[1]DMB!$V4:$AG4)</f>
        <v>#N/A</v>
      </c>
      <c r="AJ4" s="15" t="e">
        <f>AI4*SQRT((MIN(COUNT($G4:$M4),COUNT([1]DMB!$V4:$AG4))-2)/(1-AI4^2))</f>
        <v>#N/A</v>
      </c>
      <c r="AK4" s="15" t="e">
        <f>CORREL($G4:$M4,[1]DM1!$V4:$AH4)</f>
        <v>#N/A</v>
      </c>
      <c r="AL4" s="15" t="e">
        <f>AK4*SQRT((MIN(COUNT($G4:$M4),COUNT([1]DM1!$V4:$AH4))-2)/(1-AK4^2))</f>
        <v>#N/A</v>
      </c>
      <c r="AM4" s="15" t="e">
        <f>CORREL($G4:$M4,[1]DM1!$V4:$AG4)</f>
        <v>#N/A</v>
      </c>
      <c r="AN4" s="15" t="e">
        <f>AM4*SQRT((MIN(COUNT($G4:$M4),COUNT([1]DM1!$V4:$AG4))-2)/(1-AM4^2))</f>
        <v>#N/A</v>
      </c>
      <c r="AO4" s="15" t="e">
        <f>CORREL($G4:$M4,dBM!$G4:$G4)</f>
        <v>#N/A</v>
      </c>
      <c r="AP4" s="15" t="e">
        <f>AO4*SQRT((MIN(COUNT($G4:$M4),COUNT(dBM!$G4:$M4))-2)/(1-AO4^2))</f>
        <v>#N/A</v>
      </c>
      <c r="AQ4" s="15" t="e">
        <f>CORREL($G4:$M4,dBM!#REF!)</f>
        <v>#REF!</v>
      </c>
      <c r="AR4" s="15" t="e">
        <f>AQ4*SQRT((MIN(COUNT($G4:$M4),COUNT(dBM!#REF!))-2)/(1-AQ4^2))</f>
        <v>#REF!</v>
      </c>
      <c r="AS4" s="15" t="e">
        <f>CORREL($G4:$M4,'[1]D BM wo FCD'!$P4:$AB4)</f>
        <v>#N/A</v>
      </c>
      <c r="AT4" s="15" t="e">
        <f>AS4*SQRT((MIN(COUNT($G4:$M4),COUNT('[1]D BM wo FCD'!$P4:$AB4))-2)/(1-AS4^2))</f>
        <v>#N/A</v>
      </c>
      <c r="AU4" s="15" t="e">
        <f>CORREL($G4:$M4,'[1]D BM wo FCD'!$P4:$AA4)</f>
        <v>#N/A</v>
      </c>
      <c r="AV4" s="15" t="e">
        <f>AU4*SQRT((MIN(COUNT($G4:$M4),COUNT('[1]D BM wo FCD'!$P4:$AA4))-2)/(1-AU4^2))</f>
        <v>#N/A</v>
      </c>
      <c r="AW4" s="15"/>
      <c r="AX4" s="15"/>
      <c r="AY4" s="15" t="e">
        <f>CORREL($G4:$M4,[1]DMB!$AB4:$AH4)</f>
        <v>#DIV/0!</v>
      </c>
      <c r="AZ4" s="15" t="e">
        <f>AY4*SQRT((MIN(COUNT($G4:$M4),COUNT([1]DMB!$AB4:$AH4))-2)/(1-AY4^2))</f>
        <v>#DIV/0!</v>
      </c>
      <c r="BA4" s="15" t="e">
        <f>CORREL($H4:$M4,[1]DMB!$AB4:$AG4)</f>
        <v>#DIV/0!</v>
      </c>
      <c r="BB4" s="15" t="e">
        <f>BA4*SQRT((MIN(COUNT($H4:$M4),COUNT([1]DMB!$AB4:$AG4))-2)/(1-BA4^2))</f>
        <v>#DIV/0!</v>
      </c>
      <c r="BC4" s="15" t="e">
        <f>CORREL($G4:$M4,[1]DM1!$AB4:$AH4)</f>
        <v>#DIV/0!</v>
      </c>
      <c r="BD4" s="15" t="e">
        <f>BC4*SQRT((MIN(COUNT($G4:$M4),COUNT([1]DM1!$AB4:$AH4))-2)/(1-BC4^2))</f>
        <v>#DIV/0!</v>
      </c>
      <c r="BE4" s="15" t="e">
        <f>CORREL($H4:$M4,[1]DM1!$AB4:$AG4)</f>
        <v>#DIV/0!</v>
      </c>
      <c r="BF4" s="15" t="e">
        <f>BE4*SQRT((MIN(COUNT($H4:$M4),COUNT([1]DM1!$AB4:$AG4))-2)/(1-BE4^2))</f>
        <v>#DIV/0!</v>
      </c>
      <c r="BG4" s="15" t="e">
        <f>CORREL($G4:$M4,dBM!$G4:$G4)</f>
        <v>#N/A</v>
      </c>
      <c r="BH4" s="15" t="e">
        <f>BG4*SQRT((MIN(COUNT($G4:$M4),COUNT(dBM!$G4:$M4))-2)/(1-BG4^2))</f>
        <v>#N/A</v>
      </c>
      <c r="BI4" s="15" t="e">
        <f>CORREL($H4:$M4,dBM!#REF!)</f>
        <v>#REF!</v>
      </c>
      <c r="BJ4" s="15" t="e">
        <f>BI4*SQRT((MIN(COUNT($H4:$M4),COUNT(dBM!#REF!))-2)/(1-BI4^2))</f>
        <v>#REF!</v>
      </c>
      <c r="BK4" s="15" t="e">
        <f>CORREL($G4:$M4,'[1]D BM wo FCD'!$V4:$AB4)</f>
        <v>#DIV/0!</v>
      </c>
      <c r="BL4" s="15" t="e">
        <f>BK4*SQRT((MIN(COUNT($G4:$M4),COUNT('[1]D BM wo FCD'!$V4:$AB4))-2)/(1-BK4^2))</f>
        <v>#DIV/0!</v>
      </c>
      <c r="BM4" s="15" t="e">
        <f>CORREL($H4:$M4,'[1]D BM wo FCD'!$V4:$AA4)</f>
        <v>#DIV/0!</v>
      </c>
      <c r="BN4" s="15" t="e">
        <f>BM4*SQRT((MIN(COUNT($H4:$M4),COUNT('[1]D BM wo FCD'!$V4:$AA4))-2)/(1-BM4^2))</f>
        <v>#DIV/0!</v>
      </c>
      <c r="BO4" s="15"/>
      <c r="BP4" s="16">
        <f t="shared" si="0"/>
        <v>6</v>
      </c>
      <c r="BQ4" s="28">
        <f t="shared" si="1"/>
        <v>5.3217402552633963E-2</v>
      </c>
      <c r="BR4" s="16">
        <f t="shared" si="2"/>
        <v>3.7545745174839454E-2</v>
      </c>
      <c r="BS4" s="16"/>
      <c r="BT4" s="16">
        <f t="shared" si="3"/>
        <v>6</v>
      </c>
      <c r="BU4" s="28">
        <f t="shared" si="4"/>
        <v>5.3217402552633963E-2</v>
      </c>
      <c r="BV4" s="16">
        <f t="shared" si="5"/>
        <v>3.7545745174839454E-2</v>
      </c>
    </row>
    <row r="5" spans="1:74" x14ac:dyDescent="0.4">
      <c r="A5" s="15"/>
      <c r="B5" s="15"/>
      <c r="C5" s="49" t="s">
        <v>15</v>
      </c>
      <c r="D5" s="15"/>
      <c r="E5" s="15"/>
      <c r="F5" s="15" t="s">
        <v>307</v>
      </c>
      <c r="G5" s="36">
        <f>LN(PCPI!H5)-LN(PCPI!G5)</f>
        <v>0.79573761307765878</v>
      </c>
      <c r="H5" s="36">
        <f>LN(PCPI!I5)-LN(PCPI!H5)</f>
        <v>2.4496022625874625</v>
      </c>
      <c r="I5" s="36">
        <f>LN(PCPI!J5)-LN(PCPI!I5)</f>
        <v>0.17119538810689239</v>
      </c>
      <c r="J5" s="36">
        <f>LN(PCPI!K5)-LN(PCPI!J5)</f>
        <v>2.5404642586087434E-2</v>
      </c>
      <c r="K5" s="36">
        <f>LN(PCPI!L5)-LN(PCPI!K5)</f>
        <v>9.8181143720440289E-2</v>
      </c>
      <c r="L5" s="36">
        <f>LN(PCPI!M5)-LN(PCPI!L5)</f>
        <v>7.1026340738058025E-2</v>
      </c>
      <c r="M5" s="15" t="s">
        <v>163</v>
      </c>
      <c r="N5" s="15"/>
      <c r="O5" s="15" t="e">
        <f>CORREL($G5:$M5,[1]DMB!$G5:$AH5)</f>
        <v>#N/A</v>
      </c>
      <c r="P5" s="15" t="e">
        <f>O5*SQRT((MIN(COUNT($G5:$M5),COUNT([1]DMB!$G5:$AH5))-2)/(1-O5^2))</f>
        <v>#N/A</v>
      </c>
      <c r="Q5" s="15" t="e">
        <f>CORREL($G5:$M5,[1]DMB!$G5:$AG5)</f>
        <v>#N/A</v>
      </c>
      <c r="R5" s="15" t="e">
        <f>Q5*SQRT((MIN(COUNT($G5:$M5),COUNT([1]DMB!$G5:$AG5))-2)/(1-Q5^2))</f>
        <v>#N/A</v>
      </c>
      <c r="S5" s="15" t="e">
        <f>CORREL($G5:$M5,[1]DM1!$G5:$AH5)</f>
        <v>#N/A</v>
      </c>
      <c r="T5" s="15" t="e">
        <f>S5*SQRT((MIN(COUNT($G5:$M5),COUNT([1]DM1!$G5:$AH5))-2)/(1-S5^2))</f>
        <v>#N/A</v>
      </c>
      <c r="U5" s="15" t="e">
        <f>CORREL($G5:$M5,[1]DM1!$G5:$AG5)</f>
        <v>#N/A</v>
      </c>
      <c r="V5" s="15" t="e">
        <f>U5*SQRT((MIN(COUNT($G5:$M5),COUNT([1]DM1!$G5:$AG5))-2)/(1-U5^2))</f>
        <v>#N/A</v>
      </c>
      <c r="W5" s="15" t="e">
        <f>CORREL($G5:$M5,dBM!$G5:$G5)</f>
        <v>#N/A</v>
      </c>
      <c r="X5" s="15" t="e">
        <f>W5*SQRT((MIN(COUNT($G5:$M5),COUNT(dBM!$G5:$M5))-2)/(1-W5^2))</f>
        <v>#N/A</v>
      </c>
      <c r="Y5" s="15" t="e">
        <f>CORREL($G5:$M5,dBM!#REF!)</f>
        <v>#REF!</v>
      </c>
      <c r="Z5" s="15" t="e">
        <f>Y5*SQRT((MIN(COUNT($G5:$M5),COUNT(dBM!#REF!))-2)/(1-Y5^2))</f>
        <v>#REF!</v>
      </c>
      <c r="AA5" s="15" t="e">
        <f>CORREL($G5:$M5,'[1]D BM wo FCD'!$G5:$AB5)</f>
        <v>#N/A</v>
      </c>
      <c r="AB5" s="15" t="e">
        <f>AA5*SQRT((MIN(COUNT($G5:$M5),COUNT('[1]D BM wo FCD'!$G5:$AB5))-2)/(1-AA5^2))</f>
        <v>#N/A</v>
      </c>
      <c r="AC5" s="15" t="e">
        <f>CORREL($G5:$M5,'[1]D BM wo FCD'!$G5:$AA5)</f>
        <v>#N/A</v>
      </c>
      <c r="AD5" s="15" t="e">
        <f>AC5*SQRT((MIN(COUNT($G5:$M5),COUNT('[1]D BM wo FCD'!$G5:$AA5))-2)/(1-AC5^2))</f>
        <v>#N/A</v>
      </c>
      <c r="AE5" s="13"/>
      <c r="AF5" s="17"/>
      <c r="AG5" s="15" t="e">
        <f>CORREL($G5:$M5,[1]DMB!$V5:$AH5)</f>
        <v>#N/A</v>
      </c>
      <c r="AH5" s="15" t="e">
        <f>AG5*SQRT((MIN(COUNT($G5:$M5),COUNT([1]DMB!$V5:$AH5))-2)/(1-AG5^2))</f>
        <v>#N/A</v>
      </c>
      <c r="AI5" s="15" t="e">
        <f>CORREL($G5:$M5,[1]DMB!$V5:$AG5)</f>
        <v>#N/A</v>
      </c>
      <c r="AJ5" s="15" t="e">
        <f>AI5*SQRT((MIN(COUNT($G5:$M5),COUNT([1]DMB!$V5:$AG5))-2)/(1-AI5^2))</f>
        <v>#N/A</v>
      </c>
      <c r="AK5" s="15" t="e">
        <f>CORREL($G5:$M5,[1]DM1!$V5:$AH5)</f>
        <v>#N/A</v>
      </c>
      <c r="AL5" s="15" t="e">
        <f>AK5*SQRT((MIN(COUNT($G5:$M5),COUNT([1]DM1!$V5:$AH5))-2)/(1-AK5^2))</f>
        <v>#N/A</v>
      </c>
      <c r="AM5" s="15" t="e">
        <f>CORREL($G5:$M5,[1]DM1!$V5:$AG5)</f>
        <v>#N/A</v>
      </c>
      <c r="AN5" s="15" t="e">
        <f>AM5*SQRT((MIN(COUNT($G5:$M5),COUNT([1]DM1!$V5:$AG5))-2)/(1-AM5^2))</f>
        <v>#N/A</v>
      </c>
      <c r="AO5" s="15" t="e">
        <f>CORREL($G5:$M5,dBM!$G5:$G5)</f>
        <v>#N/A</v>
      </c>
      <c r="AP5" s="15" t="e">
        <f>AO5*SQRT((MIN(COUNT($G5:$M5),COUNT(dBM!$G5:$M5))-2)/(1-AO5^2))</f>
        <v>#N/A</v>
      </c>
      <c r="AQ5" s="15" t="e">
        <f>CORREL($G5:$M5,dBM!#REF!)</f>
        <v>#REF!</v>
      </c>
      <c r="AR5" s="15" t="e">
        <f>AQ5*SQRT((MIN(COUNT($G5:$M5),COUNT(dBM!#REF!))-2)/(1-AQ5^2))</f>
        <v>#REF!</v>
      </c>
      <c r="AS5" s="15" t="e">
        <f>CORREL($G5:$M5,'[1]D BM wo FCD'!$P5:$AB5)</f>
        <v>#N/A</v>
      </c>
      <c r="AT5" s="15" t="e">
        <f>AS5*SQRT((MIN(COUNT($G5:$M5),COUNT('[1]D BM wo FCD'!$P5:$AB5))-2)/(1-AS5^2))</f>
        <v>#N/A</v>
      </c>
      <c r="AU5" s="15" t="e">
        <f>CORREL($G5:$M5,'[1]D BM wo FCD'!$P5:$AA5)</f>
        <v>#N/A</v>
      </c>
      <c r="AV5" s="15" t="e">
        <f>AU5*SQRT((MIN(COUNT($G5:$M5),COUNT('[1]D BM wo FCD'!$P5:$AA5))-2)/(1-AU5^2))</f>
        <v>#N/A</v>
      </c>
      <c r="AW5" s="15"/>
      <c r="AX5" s="15"/>
      <c r="AY5" s="15" t="e">
        <f>CORREL($G5:$M5,[1]DMB!$AB5:$AH5)</f>
        <v>#DIV/0!</v>
      </c>
      <c r="AZ5" s="15" t="e">
        <f>AY5*SQRT((MIN(COUNT($G5:$M5),COUNT([1]DMB!$AB5:$AH5))-2)/(1-AY5^2))</f>
        <v>#DIV/0!</v>
      </c>
      <c r="BA5" s="15" t="e">
        <f>CORREL($H5:$M5,[1]DMB!$AB5:$AG5)</f>
        <v>#DIV/0!</v>
      </c>
      <c r="BB5" s="15" t="e">
        <f>BA5*SQRT((MIN(COUNT($H5:$M5),COUNT([1]DMB!$AB5:$AG5))-2)/(1-BA5^2))</f>
        <v>#DIV/0!</v>
      </c>
      <c r="BC5" s="15" t="e">
        <f>CORREL($G5:$M5,[1]DM1!$AB5:$AH5)</f>
        <v>#DIV/0!</v>
      </c>
      <c r="BD5" s="15" t="e">
        <f>BC5*SQRT((MIN(COUNT($G5:$M5),COUNT([1]DM1!$AB5:$AH5))-2)/(1-BC5^2))</f>
        <v>#DIV/0!</v>
      </c>
      <c r="BE5" s="15" t="e">
        <f>CORREL($H5:$M5,[1]DM1!$AB5:$AG5)</f>
        <v>#DIV/0!</v>
      </c>
      <c r="BF5" s="15" t="e">
        <f>BE5*SQRT((MIN(COUNT($H5:$M5),COUNT([1]DM1!$AB5:$AG5))-2)/(1-BE5^2))</f>
        <v>#DIV/0!</v>
      </c>
      <c r="BG5" s="15" t="e">
        <f>CORREL($G5:$M5,dBM!$G5:$G5)</f>
        <v>#N/A</v>
      </c>
      <c r="BH5" s="15" t="e">
        <f>BG5*SQRT((MIN(COUNT($G5:$M5),COUNT(dBM!$G5:$M5))-2)/(1-BG5^2))</f>
        <v>#N/A</v>
      </c>
      <c r="BI5" s="15" t="e">
        <f>CORREL($H5:$M5,dBM!#REF!)</f>
        <v>#REF!</v>
      </c>
      <c r="BJ5" s="15" t="e">
        <f>BI5*SQRT((MIN(COUNT($H5:$M5),COUNT(dBM!#REF!))-2)/(1-BI5^2))</f>
        <v>#REF!</v>
      </c>
      <c r="BK5" s="15" t="e">
        <f>CORREL($G5:$M5,'[1]D BM wo FCD'!$V5:$AB5)</f>
        <v>#DIV/0!</v>
      </c>
      <c r="BL5" s="15" t="e">
        <f>BK5*SQRT((MIN(COUNT($G5:$M5),COUNT('[1]D BM wo FCD'!$V5:$AB5))-2)/(1-BK5^2))</f>
        <v>#DIV/0!</v>
      </c>
      <c r="BM5" s="15" t="e">
        <f>CORREL($H5:$M5,'[1]D BM wo FCD'!$V5:$AA5)</f>
        <v>#DIV/0!</v>
      </c>
      <c r="BN5" s="15" t="e">
        <f>BM5*SQRT((MIN(COUNT($H5:$M5),COUNT('[1]D BM wo FCD'!$V5:$AA5))-2)/(1-BM5^2))</f>
        <v>#DIV/0!</v>
      </c>
      <c r="BO5" s="15"/>
      <c r="BP5" s="16">
        <f t="shared" si="0"/>
        <v>6</v>
      </c>
      <c r="BQ5" s="28">
        <f t="shared" si="1"/>
        <v>0.60185789846943327</v>
      </c>
      <c r="BR5" s="16">
        <f t="shared" si="2"/>
        <v>0.94920909697229294</v>
      </c>
      <c r="BS5" s="16"/>
      <c r="BT5" s="16">
        <f t="shared" si="3"/>
        <v>6</v>
      </c>
      <c r="BU5" s="28">
        <f t="shared" si="4"/>
        <v>0.60185789846943327</v>
      </c>
      <c r="BV5" s="16">
        <f t="shared" si="5"/>
        <v>0.94920909697229294</v>
      </c>
    </row>
    <row r="6" spans="1:74" x14ac:dyDescent="0.4">
      <c r="A6" s="15"/>
      <c r="B6" s="15"/>
      <c r="C6" s="49" t="s">
        <v>16</v>
      </c>
      <c r="D6" s="15"/>
      <c r="E6" s="15"/>
      <c r="F6" s="15" t="s">
        <v>307</v>
      </c>
      <c r="G6" s="36">
        <f>LN(PCPI!H6)-LN(PCPI!G6)</f>
        <v>9.5914331205771752E-2</v>
      </c>
      <c r="H6" s="36">
        <f>LN(PCPI!I6)-LN(PCPI!H6)</f>
        <v>3.1223008323141066E-2</v>
      </c>
      <c r="I6" s="36">
        <f>LN(PCPI!J6)-LN(PCPI!I6)</f>
        <v>0.13807794737095769</v>
      </c>
      <c r="J6" s="36">
        <f>LN(PCPI!K6)-LN(PCPI!J6)</f>
        <v>3.9299623702142128E-2</v>
      </c>
      <c r="K6" s="36">
        <f>LN(PCPI!L6)-LN(PCPI!K6)</f>
        <v>-7.9514544859691227E-3</v>
      </c>
      <c r="L6" s="36">
        <f>LN(PCPI!M6)-LN(PCPI!L6)</f>
        <v>-6.0245944808743346E-3</v>
      </c>
      <c r="M6" s="15" t="s">
        <v>163</v>
      </c>
      <c r="N6" s="15"/>
      <c r="O6" s="15" t="e">
        <f>CORREL($G6:$M6,[1]DMB!$G6:$AH6)</f>
        <v>#N/A</v>
      </c>
      <c r="P6" s="15" t="e">
        <f>O6*SQRT((MIN(COUNT($G6:$M6),COUNT([1]DMB!$G6:$AH6))-2)/(1-O6^2))</f>
        <v>#N/A</v>
      </c>
      <c r="Q6" s="15" t="e">
        <f>CORREL($G6:$M6,[1]DMB!$G6:$AG6)</f>
        <v>#N/A</v>
      </c>
      <c r="R6" s="15" t="e">
        <f>Q6*SQRT((MIN(COUNT($G6:$M6),COUNT([1]DMB!$G6:$AG6))-2)/(1-Q6^2))</f>
        <v>#N/A</v>
      </c>
      <c r="S6" s="15" t="e">
        <f>CORREL($G6:$M6,[1]DM1!$G6:$AH6)</f>
        <v>#N/A</v>
      </c>
      <c r="T6" s="15" t="e">
        <f>S6*SQRT((MIN(COUNT($G6:$M6),COUNT([1]DM1!$G6:$AH6))-2)/(1-S6^2))</f>
        <v>#N/A</v>
      </c>
      <c r="U6" s="15" t="e">
        <f>CORREL($G6:$M6,[1]DM1!$G6:$AG6)</f>
        <v>#N/A</v>
      </c>
      <c r="V6" s="15" t="e">
        <f>U6*SQRT((MIN(COUNT($G6:$M6),COUNT([1]DM1!$G6:$AG6))-2)/(1-U6^2))</f>
        <v>#N/A</v>
      </c>
      <c r="W6" s="15" t="e">
        <f>CORREL($G6:$M6,dBM!$G6:$G6)</f>
        <v>#N/A</v>
      </c>
      <c r="X6" s="15" t="e">
        <f>W6*SQRT((MIN(COUNT($G6:$M6),COUNT(dBM!$G6:$M6))-2)/(1-W6^2))</f>
        <v>#N/A</v>
      </c>
      <c r="Y6" s="15" t="e">
        <f>CORREL($G6:$M6,dBM!#REF!)</f>
        <v>#REF!</v>
      </c>
      <c r="Z6" s="15" t="e">
        <f>Y6*SQRT((MIN(COUNT($G6:$M6),COUNT(dBM!#REF!))-2)/(1-Y6^2))</f>
        <v>#REF!</v>
      </c>
      <c r="AA6" s="15" t="e">
        <f>CORREL($G6:$M6,'[1]D BM wo FCD'!$G6:$AB6)</f>
        <v>#N/A</v>
      </c>
      <c r="AB6" s="15" t="e">
        <f>AA6*SQRT((MIN(COUNT($G6:$M6),COUNT('[1]D BM wo FCD'!$G6:$AB6))-2)/(1-AA6^2))</f>
        <v>#N/A</v>
      </c>
      <c r="AC6" s="15" t="e">
        <f>CORREL($G6:$M6,'[1]D BM wo FCD'!$G6:$AA6)</f>
        <v>#N/A</v>
      </c>
      <c r="AD6" s="15" t="e">
        <f>AC6*SQRT((MIN(COUNT($G6:$M6),COUNT('[1]D BM wo FCD'!$G6:$AA6))-2)/(1-AC6^2))</f>
        <v>#N/A</v>
      </c>
      <c r="AE6" s="13"/>
      <c r="AF6" s="17"/>
      <c r="AG6" s="15" t="e">
        <f>CORREL($G6:$M6,[1]DMB!$V6:$AH6)</f>
        <v>#N/A</v>
      </c>
      <c r="AH6" s="15" t="e">
        <f>AG6*SQRT((MIN(COUNT($G6:$M6),COUNT([1]DMB!$V6:$AH6))-2)/(1-AG6^2))</f>
        <v>#N/A</v>
      </c>
      <c r="AI6" s="15" t="e">
        <f>CORREL($G6:$M6,[1]DMB!$V6:$AG6)</f>
        <v>#N/A</v>
      </c>
      <c r="AJ6" s="15" t="e">
        <f>AI6*SQRT((MIN(COUNT($G6:$M6),COUNT([1]DMB!$V6:$AG6))-2)/(1-AI6^2))</f>
        <v>#N/A</v>
      </c>
      <c r="AK6" s="15" t="e">
        <f>CORREL($G6:$M6,[1]DM1!$V6:$AH6)</f>
        <v>#N/A</v>
      </c>
      <c r="AL6" s="15" t="e">
        <f>AK6*SQRT((MIN(COUNT($G6:$M6),COUNT([1]DM1!$V6:$AH6))-2)/(1-AK6^2))</f>
        <v>#N/A</v>
      </c>
      <c r="AM6" s="15" t="e">
        <f>CORREL($G6:$M6,[1]DM1!$V6:$AG6)</f>
        <v>#N/A</v>
      </c>
      <c r="AN6" s="15" t="e">
        <f>AM6*SQRT((MIN(COUNT($G6:$M6),COUNT([1]DM1!$V6:$AG6))-2)/(1-AM6^2))</f>
        <v>#N/A</v>
      </c>
      <c r="AO6" s="15" t="e">
        <f>CORREL($G6:$M6,dBM!$G6:$G6)</f>
        <v>#N/A</v>
      </c>
      <c r="AP6" s="15" t="e">
        <f>AO6*SQRT((MIN(COUNT($G6:$M6),COUNT(dBM!$G6:$M6))-2)/(1-AO6^2))</f>
        <v>#N/A</v>
      </c>
      <c r="AQ6" s="15" t="e">
        <f>CORREL($G6:$M6,dBM!#REF!)</f>
        <v>#REF!</v>
      </c>
      <c r="AR6" s="15" t="e">
        <f>AQ6*SQRT((MIN(COUNT($G6:$M6),COUNT(dBM!#REF!))-2)/(1-AQ6^2))</f>
        <v>#REF!</v>
      </c>
      <c r="AS6" s="15" t="e">
        <f>CORREL($G6:$M6,'[1]D BM wo FCD'!$P6:$AB6)</f>
        <v>#N/A</v>
      </c>
      <c r="AT6" s="15" t="e">
        <f>AS6*SQRT((MIN(COUNT($G6:$M6),COUNT('[1]D BM wo FCD'!$P6:$AB6))-2)/(1-AS6^2))</f>
        <v>#N/A</v>
      </c>
      <c r="AU6" s="15" t="e">
        <f>CORREL($G6:$M6,'[1]D BM wo FCD'!$P6:$AA6)</f>
        <v>#N/A</v>
      </c>
      <c r="AV6" s="15" t="e">
        <f>AU6*SQRT((MIN(COUNT($G6:$M6),COUNT('[1]D BM wo FCD'!$P6:$AA6))-2)/(1-AU6^2))</f>
        <v>#N/A</v>
      </c>
      <c r="AW6" s="15"/>
      <c r="AX6" s="15"/>
      <c r="AY6" s="15" t="e">
        <f>CORREL($G6:$M6,[1]DMB!$AB6:$AH6)</f>
        <v>#DIV/0!</v>
      </c>
      <c r="AZ6" s="15" t="e">
        <f>AY6*SQRT((MIN(COUNT($G6:$M6),COUNT([1]DMB!$AB6:$AH6))-2)/(1-AY6^2))</f>
        <v>#DIV/0!</v>
      </c>
      <c r="BA6" s="15" t="e">
        <f>CORREL($H6:$M6,[1]DMB!$AB6:$AG6)</f>
        <v>#DIV/0!</v>
      </c>
      <c r="BB6" s="15" t="e">
        <f>BA6*SQRT((MIN(COUNT($H6:$M6),COUNT([1]DMB!$AB6:$AG6))-2)/(1-BA6^2))</f>
        <v>#DIV/0!</v>
      </c>
      <c r="BC6" s="15" t="e">
        <f>CORREL($G6:$M6,[1]DM1!$AB6:$AH6)</f>
        <v>#DIV/0!</v>
      </c>
      <c r="BD6" s="15" t="e">
        <f>BC6*SQRT((MIN(COUNT($G6:$M6),COUNT([1]DM1!$AB6:$AH6))-2)/(1-BC6^2))</f>
        <v>#DIV/0!</v>
      </c>
      <c r="BE6" s="15" t="e">
        <f>CORREL($H6:$M6,[1]DM1!$AB6:$AG6)</f>
        <v>#DIV/0!</v>
      </c>
      <c r="BF6" s="15" t="e">
        <f>BE6*SQRT((MIN(COUNT($H6:$M6),COUNT([1]DM1!$AB6:$AG6))-2)/(1-BE6^2))</f>
        <v>#DIV/0!</v>
      </c>
      <c r="BG6" s="15" t="e">
        <f>CORREL($G6:$M6,dBM!$G6:$G6)</f>
        <v>#N/A</v>
      </c>
      <c r="BH6" s="15" t="e">
        <f>BG6*SQRT((MIN(COUNT($G6:$M6),COUNT(dBM!$G6:$M6))-2)/(1-BG6^2))</f>
        <v>#N/A</v>
      </c>
      <c r="BI6" s="15" t="e">
        <f>CORREL($H6:$M6,dBM!#REF!)</f>
        <v>#REF!</v>
      </c>
      <c r="BJ6" s="15" t="e">
        <f>BI6*SQRT((MIN(COUNT($H6:$M6),COUNT(dBM!#REF!))-2)/(1-BI6^2))</f>
        <v>#REF!</v>
      </c>
      <c r="BK6" s="15" t="e">
        <f>CORREL($G6:$M6,'[1]D BM wo FCD'!$V6:$AB6)</f>
        <v>#DIV/0!</v>
      </c>
      <c r="BL6" s="15" t="e">
        <f>BK6*SQRT((MIN(COUNT($G6:$M6),COUNT('[1]D BM wo FCD'!$V6:$AB6))-2)/(1-BK6^2))</f>
        <v>#DIV/0!</v>
      </c>
      <c r="BM6" s="15" t="e">
        <f>CORREL($H6:$M6,'[1]D BM wo FCD'!$V6:$AA6)</f>
        <v>#DIV/0!</v>
      </c>
      <c r="BN6" s="15" t="e">
        <f>BM6*SQRT((MIN(COUNT($H6:$M6),COUNT('[1]D BM wo FCD'!$V6:$AA6))-2)/(1-BM6^2))</f>
        <v>#DIV/0!</v>
      </c>
      <c r="BO6" s="15"/>
      <c r="BP6" s="16">
        <f t="shared" si="0"/>
        <v>6</v>
      </c>
      <c r="BQ6" s="28">
        <f t="shared" si="1"/>
        <v>4.8423143605861529E-2</v>
      </c>
      <c r="BR6" s="16">
        <f t="shared" si="2"/>
        <v>5.7991605426582965E-2</v>
      </c>
      <c r="BS6" s="16"/>
      <c r="BT6" s="16">
        <f t="shared" si="3"/>
        <v>6</v>
      </c>
      <c r="BU6" s="28">
        <f t="shared" si="4"/>
        <v>4.8423143605861529E-2</v>
      </c>
      <c r="BV6" s="16">
        <f t="shared" si="5"/>
        <v>5.7991605426582965E-2</v>
      </c>
    </row>
    <row r="7" spans="1:74" x14ac:dyDescent="0.4">
      <c r="A7" s="15"/>
      <c r="B7" s="15"/>
      <c r="C7" s="49" t="s">
        <v>31</v>
      </c>
      <c r="D7" s="15"/>
      <c r="E7" s="15"/>
      <c r="F7" s="15" t="s">
        <v>307</v>
      </c>
      <c r="G7" s="36">
        <f>LN(PCPI!H7)-LN(PCPI!G7)</f>
        <v>0.21811564201592315</v>
      </c>
      <c r="H7" s="36">
        <f>LN(PCPI!I7)-LN(PCPI!H7)</f>
        <v>0.26729807383157578</v>
      </c>
      <c r="I7" s="36">
        <f>LN(PCPI!J7)-LN(PCPI!I7)</f>
        <v>0.30820821120318875</v>
      </c>
      <c r="J7" s="36">
        <f>LN(PCPI!K7)-LN(PCPI!J7)</f>
        <v>0.42030347899512766</v>
      </c>
      <c r="K7" s="36">
        <f>LN(PCPI!L7)-LN(PCPI!K7)</f>
        <v>0.67342452990027457</v>
      </c>
      <c r="L7" s="36">
        <f>LN(PCPI!M7)-LN(PCPI!L7)</f>
        <v>0.31974759148112586</v>
      </c>
      <c r="M7" s="15" t="s">
        <v>163</v>
      </c>
      <c r="N7" s="15"/>
      <c r="O7" s="15" t="s">
        <v>163</v>
      </c>
      <c r="P7" s="15" t="s">
        <v>163</v>
      </c>
      <c r="Q7" s="15" t="s">
        <v>163</v>
      </c>
      <c r="R7" s="15" t="s">
        <v>163</v>
      </c>
      <c r="S7" s="15" t="s">
        <v>163</v>
      </c>
      <c r="T7" s="15" t="s">
        <v>163</v>
      </c>
      <c r="U7" s="15" t="s">
        <v>163</v>
      </c>
      <c r="V7" s="15" t="s">
        <v>163</v>
      </c>
      <c r="W7" s="15" t="s">
        <v>163</v>
      </c>
      <c r="X7" s="15" t="s">
        <v>163</v>
      </c>
      <c r="Y7" s="15" t="s">
        <v>163</v>
      </c>
      <c r="Z7" s="15" t="s">
        <v>163</v>
      </c>
      <c r="AA7" s="15" t="s">
        <v>163</v>
      </c>
      <c r="AB7" s="15" t="s">
        <v>163</v>
      </c>
      <c r="AC7" s="15" t="s">
        <v>163</v>
      </c>
      <c r="AD7" s="15" t="s">
        <v>163</v>
      </c>
      <c r="AE7" s="13"/>
      <c r="AF7" s="17"/>
      <c r="AG7" s="15" t="s">
        <v>163</v>
      </c>
      <c r="AH7" s="15" t="s">
        <v>163</v>
      </c>
      <c r="AI7" s="15" t="s">
        <v>163</v>
      </c>
      <c r="AJ7" s="15" t="s">
        <v>163</v>
      </c>
      <c r="AK7" s="15" t="s">
        <v>163</v>
      </c>
      <c r="AL7" s="15" t="s">
        <v>163</v>
      </c>
      <c r="AM7" s="15" t="s">
        <v>163</v>
      </c>
      <c r="AN7" s="15" t="s">
        <v>163</v>
      </c>
      <c r="AO7" s="15" t="s">
        <v>163</v>
      </c>
      <c r="AP7" s="15" t="s">
        <v>163</v>
      </c>
      <c r="AQ7" s="15" t="s">
        <v>163</v>
      </c>
      <c r="AR7" s="15" t="s">
        <v>163</v>
      </c>
      <c r="AS7" s="15" t="s">
        <v>163</v>
      </c>
      <c r="AT7" s="15" t="s">
        <v>163</v>
      </c>
      <c r="AU7" s="15" t="s">
        <v>163</v>
      </c>
      <c r="AV7" s="15" t="s">
        <v>163</v>
      </c>
      <c r="AW7" s="15"/>
      <c r="AX7" s="15"/>
      <c r="AY7" s="15" t="s">
        <v>163</v>
      </c>
      <c r="AZ7" s="15" t="s">
        <v>163</v>
      </c>
      <c r="BA7" s="15" t="s">
        <v>163</v>
      </c>
      <c r="BB7" s="15" t="s">
        <v>163</v>
      </c>
      <c r="BC7" s="15" t="s">
        <v>163</v>
      </c>
      <c r="BD7" s="15" t="s">
        <v>163</v>
      </c>
      <c r="BE7" s="15" t="s">
        <v>163</v>
      </c>
      <c r="BF7" s="15" t="s">
        <v>163</v>
      </c>
      <c r="BG7" s="15" t="s">
        <v>163</v>
      </c>
      <c r="BH7" s="15" t="s">
        <v>163</v>
      </c>
      <c r="BI7" s="15" t="s">
        <v>163</v>
      </c>
      <c r="BJ7" s="15" t="s">
        <v>163</v>
      </c>
      <c r="BK7" s="15" t="s">
        <v>163</v>
      </c>
      <c r="BL7" s="15" t="s">
        <v>163</v>
      </c>
      <c r="BM7" s="15" t="s">
        <v>163</v>
      </c>
      <c r="BN7" s="15" t="s">
        <v>163</v>
      </c>
      <c r="BO7" s="15"/>
      <c r="BP7" s="16">
        <f t="shared" si="0"/>
        <v>6</v>
      </c>
      <c r="BQ7" s="28">
        <f t="shared" si="1"/>
        <v>0.36784958790453598</v>
      </c>
      <c r="BR7" s="16">
        <f t="shared" si="2"/>
        <v>0.16403000534946716</v>
      </c>
      <c r="BS7" s="16"/>
      <c r="BT7" s="16">
        <f t="shared" si="3"/>
        <v>6</v>
      </c>
      <c r="BU7" s="28">
        <f t="shared" si="4"/>
        <v>0.36784958790453598</v>
      </c>
      <c r="BV7" s="16">
        <f t="shared" si="5"/>
        <v>0.16403000534946716</v>
      </c>
    </row>
    <row r="8" spans="1:74" x14ac:dyDescent="0.4">
      <c r="A8" s="15"/>
      <c r="B8" s="15"/>
      <c r="C8" s="49" t="s">
        <v>382</v>
      </c>
      <c r="D8" s="15"/>
      <c r="E8" s="15"/>
      <c r="F8" s="15" t="s">
        <v>307</v>
      </c>
      <c r="G8" s="36">
        <f>LN(PCPI!H8)-LN(PCPI!G8)</f>
        <v>0.41034687262342828</v>
      </c>
      <c r="H8" s="36">
        <f>LN(PCPI!I8)-LN(PCPI!H8)</f>
        <v>0.39945323010917999</v>
      </c>
      <c r="I8" s="36">
        <f>LN(PCPI!J8)-LN(PCPI!I8)</f>
        <v>6.298571677926379E-2</v>
      </c>
      <c r="J8" s="36">
        <f>LN(PCPI!K8)-LN(PCPI!J8)</f>
        <v>-6.9810808309771488E-3</v>
      </c>
      <c r="K8" s="36">
        <f>LN(PCPI!L8)-LN(PCPI!K8)</f>
        <v>8.2835612643784806E-2</v>
      </c>
      <c r="L8" s="36">
        <f>LN(PCPI!M8)-LN(PCPI!L8)</f>
        <v>3.2932935052310874E-2</v>
      </c>
      <c r="M8" s="15" t="s">
        <v>163</v>
      </c>
      <c r="N8" s="15"/>
      <c r="O8" s="15" t="e">
        <f>CORREL($G8:$M8,[1]DMB!$G8:$AH8)</f>
        <v>#N/A</v>
      </c>
      <c r="P8" s="15" t="e">
        <f>O8*SQRT((MIN(COUNT($G8:$M8),COUNT([1]DMB!$G8:$AH8))-2)/(1-O8^2))</f>
        <v>#N/A</v>
      </c>
      <c r="Q8" s="15" t="e">
        <f>CORREL($G8:$M8,[1]DMB!$G8:$AG8)</f>
        <v>#N/A</v>
      </c>
      <c r="R8" s="15" t="e">
        <f>Q8*SQRT((MIN(COUNT($G8:$M8),COUNT([1]DMB!$G8:$AG8))-2)/(1-Q8^2))</f>
        <v>#N/A</v>
      </c>
      <c r="S8" s="15" t="e">
        <f>CORREL($G8:$M8,[1]DM1!$G8:$AH8)</f>
        <v>#N/A</v>
      </c>
      <c r="T8" s="15" t="e">
        <f>S8*SQRT((MIN(COUNT($G8:$M8),COUNT([1]DM1!$G8:$AH8))-2)/(1-S8^2))</f>
        <v>#N/A</v>
      </c>
      <c r="U8" s="15" t="e">
        <f>CORREL($G8:$M8,[1]DM1!$G8:$AG8)</f>
        <v>#N/A</v>
      </c>
      <c r="V8" s="15" t="e">
        <f>U8*SQRT((MIN(COUNT($G8:$M8),COUNT([1]DM1!$G8:$AG8))-2)/(1-U8^2))</f>
        <v>#N/A</v>
      </c>
      <c r="W8" s="15" t="e">
        <f>CORREL($G8:$M8,dBM!$G8:$G8)</f>
        <v>#N/A</v>
      </c>
      <c r="X8" s="15" t="e">
        <f>W8*SQRT((MIN(COUNT($G8:$M8),COUNT(dBM!$G8:$M8))-2)/(1-W8^2))</f>
        <v>#N/A</v>
      </c>
      <c r="Y8" s="15" t="e">
        <f>CORREL($G8:$M8,dBM!#REF!)</f>
        <v>#REF!</v>
      </c>
      <c r="Z8" s="15" t="e">
        <f>Y8*SQRT((MIN(COUNT($G8:$M8),COUNT(dBM!#REF!))-2)/(1-Y8^2))</f>
        <v>#REF!</v>
      </c>
      <c r="AA8" s="15" t="e">
        <f>CORREL($G8:$M8,'[1]D BM wo FCD'!$G8:$AB8)</f>
        <v>#N/A</v>
      </c>
      <c r="AB8" s="15" t="e">
        <f>AA8*SQRT((MIN(COUNT($G8:$M8),COUNT('[1]D BM wo FCD'!$G8:$AB8))-2)/(1-AA8^2))</f>
        <v>#N/A</v>
      </c>
      <c r="AC8" s="15" t="e">
        <f>CORREL($G8:$M8,'[1]D BM wo FCD'!$G8:$AA8)</f>
        <v>#N/A</v>
      </c>
      <c r="AD8" s="15" t="e">
        <f>AC8*SQRT((MIN(COUNT($G8:$M8),COUNT('[1]D BM wo FCD'!$G8:$AA8))-2)/(1-AC8^2))</f>
        <v>#N/A</v>
      </c>
      <c r="AE8" s="13"/>
      <c r="AF8" s="17"/>
      <c r="AG8" s="15" t="e">
        <f>CORREL($G8:$M8,[1]DMB!$V8:$AH8)</f>
        <v>#N/A</v>
      </c>
      <c r="AH8" s="15" t="e">
        <f>AG8*SQRT((MIN(COUNT($G8:$M8),COUNT([1]DMB!$V8:$AH8))-2)/(1-AG8^2))</f>
        <v>#N/A</v>
      </c>
      <c r="AI8" s="15" t="e">
        <f>CORREL($G8:$M8,[1]DMB!$V8:$AG8)</f>
        <v>#N/A</v>
      </c>
      <c r="AJ8" s="15" t="e">
        <f>AI8*SQRT((MIN(COUNT($G8:$M8),COUNT([1]DMB!$V8:$AG8))-2)/(1-AI8^2))</f>
        <v>#N/A</v>
      </c>
      <c r="AK8" s="15" t="e">
        <f>CORREL($G8:$M8,[1]DM1!$V8:$AH8)</f>
        <v>#N/A</v>
      </c>
      <c r="AL8" s="15" t="e">
        <f>AK8*SQRT((MIN(COUNT($G8:$M8),COUNT([1]DM1!$V8:$AH8))-2)/(1-AK8^2))</f>
        <v>#N/A</v>
      </c>
      <c r="AM8" s="15" t="e">
        <f>CORREL($G8:$M8,[1]DM1!$V8:$AG8)</f>
        <v>#N/A</v>
      </c>
      <c r="AN8" s="15" t="e">
        <f>AM8*SQRT((MIN(COUNT($G8:$M8),COUNT([1]DM1!$V8:$AG8))-2)/(1-AM8^2))</f>
        <v>#N/A</v>
      </c>
      <c r="AO8" s="15" t="e">
        <f>CORREL($G8:$M8,dBM!$G8:$G8)</f>
        <v>#N/A</v>
      </c>
      <c r="AP8" s="15" t="e">
        <f>AO8*SQRT((MIN(COUNT($G8:$M8),COUNT(dBM!$G8:$M8))-2)/(1-AO8^2))</f>
        <v>#N/A</v>
      </c>
      <c r="AQ8" s="15" t="e">
        <f>CORREL($G8:$M8,dBM!#REF!)</f>
        <v>#REF!</v>
      </c>
      <c r="AR8" s="15" t="e">
        <f>AQ8*SQRT((MIN(COUNT($G8:$M8),COUNT(dBM!#REF!))-2)/(1-AQ8^2))</f>
        <v>#REF!</v>
      </c>
      <c r="AS8" s="15" t="e">
        <f>CORREL($G8:$M8,'[1]D BM wo FCD'!$P8:$AB8)</f>
        <v>#N/A</v>
      </c>
      <c r="AT8" s="15" t="e">
        <f>AS8*SQRT((MIN(COUNT($G8:$M8),COUNT('[1]D BM wo FCD'!$P8:$AB8))-2)/(1-AS8^2))</f>
        <v>#N/A</v>
      </c>
      <c r="AU8" s="15" t="e">
        <f>CORREL($G8:$M8,'[1]D BM wo FCD'!$P8:$AA8)</f>
        <v>#N/A</v>
      </c>
      <c r="AV8" s="15" t="e">
        <f>AU8*SQRT((MIN(COUNT($G8:$M8),COUNT('[1]D BM wo FCD'!$P8:$AA8))-2)/(1-AU8^2))</f>
        <v>#N/A</v>
      </c>
      <c r="AW8" s="15"/>
      <c r="AX8" s="15"/>
      <c r="AY8" s="15">
        <f>CORREL($G8:$M8,[1]DMB!$AB8:$AH8)</f>
        <v>-0.98593411706701839</v>
      </c>
      <c r="AZ8" s="15">
        <f>AY8*SQRT((MIN(COUNT($G8:$M8),COUNT([1]DMB!$AB8:$AH8))-2)/(1-AY8^2))</f>
        <v>-10.217451968593275</v>
      </c>
      <c r="BA8" s="15">
        <f>CORREL($H8:$M8,[1]DMB!$AB8:$AG8)</f>
        <v>0.8589302315775319</v>
      </c>
      <c r="BB8" s="15">
        <f>BA8*SQRT((MIN(COUNT($H8:$M8),COUNT([1]DMB!$AB8:$AG8))-2)/(1-BA8^2))</f>
        <v>2.3720528703211659</v>
      </c>
      <c r="BC8" s="15">
        <f>CORREL($G8:$M8,[1]DM1!$AB8:$AH8)</f>
        <v>-0.56916185941817032</v>
      </c>
      <c r="BD8" s="15">
        <f>BC8*SQRT((MIN(COUNT($G8:$M8),COUNT([1]DM1!$AB8:$AH8))-2)/(1-BC8^2))</f>
        <v>-1.1989621516794655</v>
      </c>
      <c r="BE8" s="15">
        <f>CORREL($H8:$M8,[1]DM1!$AB8:$AG8)</f>
        <v>0.46430147713795844</v>
      </c>
      <c r="BF8" s="15">
        <f>BE8*SQRT((MIN(COUNT($H8:$M8),COUNT([1]DM1!$AB8:$AG8))-2)/(1-BE8^2))</f>
        <v>0.74137781919304391</v>
      </c>
      <c r="BG8" s="15" t="e">
        <f>CORREL($G8:$M8,dBM!$G8:$G8)</f>
        <v>#N/A</v>
      </c>
      <c r="BH8" s="15" t="e">
        <f>BG8*SQRT((MIN(COUNT($G8:$M8),COUNT(dBM!$G8:$M8))-2)/(1-BG8^2))</f>
        <v>#N/A</v>
      </c>
      <c r="BI8" s="15" t="e">
        <f>CORREL($H8:$M8,dBM!#REF!)</f>
        <v>#REF!</v>
      </c>
      <c r="BJ8" s="15" t="e">
        <f>BI8*SQRT((MIN(COUNT($H8:$M8),COUNT(dBM!#REF!))-2)/(1-BI8^2))</f>
        <v>#REF!</v>
      </c>
      <c r="BK8" s="15" t="e">
        <f>CORREL($G8:$M8,'[1]D BM wo FCD'!$V8:$AB8)</f>
        <v>#DIV/0!</v>
      </c>
      <c r="BL8" s="15" t="e">
        <f>BK8*SQRT((MIN(COUNT($G8:$M8),COUNT('[1]D BM wo FCD'!$V8:$AB8))-2)/(1-BK8^2))</f>
        <v>#DIV/0!</v>
      </c>
      <c r="BM8" s="15" t="e">
        <f>CORREL($H8:$M8,'[1]D BM wo FCD'!$V8:$AA8)</f>
        <v>#DIV/0!</v>
      </c>
      <c r="BN8" s="15" t="e">
        <f>BM8*SQRT((MIN(COUNT($H8:$M8),COUNT('[1]D BM wo FCD'!$V8:$AA8))-2)/(1-BM8^2))</f>
        <v>#DIV/0!</v>
      </c>
      <c r="BO8" s="15"/>
      <c r="BP8" s="16">
        <f t="shared" si="0"/>
        <v>6</v>
      </c>
      <c r="BQ8" s="28">
        <f t="shared" si="1"/>
        <v>0.16359554772949844</v>
      </c>
      <c r="BR8" s="16">
        <f t="shared" si="2"/>
        <v>0.18938250839821252</v>
      </c>
      <c r="BS8" s="16"/>
      <c r="BT8" s="16">
        <f t="shared" si="3"/>
        <v>6</v>
      </c>
      <c r="BU8" s="28">
        <f t="shared" si="4"/>
        <v>0.16359554772949844</v>
      </c>
      <c r="BV8" s="16">
        <f t="shared" si="5"/>
        <v>0.18938250839821252</v>
      </c>
    </row>
    <row r="9" spans="1:74" x14ac:dyDescent="0.4">
      <c r="A9" s="15"/>
      <c r="B9" s="15"/>
      <c r="C9" s="49" t="s">
        <v>63</v>
      </c>
      <c r="D9" s="15"/>
      <c r="E9" s="15"/>
      <c r="F9" s="15" t="s">
        <v>307</v>
      </c>
      <c r="G9" s="36">
        <f>LN(PCPI!H9)-LN(PCPI!G9)</f>
        <v>0.12242281836550983</v>
      </c>
      <c r="H9" s="36">
        <f>LN(PCPI!I9)-LN(PCPI!H9)</f>
        <v>0.24301568559977671</v>
      </c>
      <c r="I9" s="36">
        <f>LN(PCPI!J9)-LN(PCPI!I9)</f>
        <v>0.64700237080517375</v>
      </c>
      <c r="J9" s="36">
        <f>LN(PCPI!K9)-LN(PCPI!J9)</f>
        <v>0.8260118589106451</v>
      </c>
      <c r="K9" s="36">
        <f>LN(PCPI!L9)-LN(PCPI!K9)</f>
        <v>0.22382814302815657</v>
      </c>
      <c r="L9" s="36">
        <f>LN(PCPI!M9)-LN(PCPI!L9)</f>
        <v>7.5209312743468537E-2</v>
      </c>
      <c r="M9" s="15" t="s">
        <v>163</v>
      </c>
      <c r="N9" s="15"/>
      <c r="O9" s="15" t="e">
        <f>CORREL($G9:$M9,[1]DMB!$G9:$AH9)</f>
        <v>#N/A</v>
      </c>
      <c r="P9" s="15" t="e">
        <f>O9*SQRT((MIN(COUNT($G9:$M9),COUNT([1]DMB!$G9:$AH9))-2)/(1-O9^2))</f>
        <v>#N/A</v>
      </c>
      <c r="Q9" s="15" t="e">
        <f>CORREL($G9:$M9,[1]DMB!$G9:$AG9)</f>
        <v>#N/A</v>
      </c>
      <c r="R9" s="15" t="e">
        <f>Q9*SQRT((MIN(COUNT($G9:$M9),COUNT([1]DMB!$G9:$AG9))-2)/(1-Q9^2))</f>
        <v>#N/A</v>
      </c>
      <c r="S9" s="15" t="e">
        <f>CORREL($G9:$M9,[1]DM1!$G9:$AH9)</f>
        <v>#N/A</v>
      </c>
      <c r="T9" s="15" t="e">
        <f>S9*SQRT((MIN(COUNT($G9:$M9),COUNT([1]DM1!$G9:$AH9))-2)/(1-S9^2))</f>
        <v>#N/A</v>
      </c>
      <c r="U9" s="15" t="e">
        <f>CORREL($G9:$M9,[1]DM1!$G9:$AG9)</f>
        <v>#N/A</v>
      </c>
      <c r="V9" s="15" t="e">
        <f>U9*SQRT((MIN(COUNT($G9:$M9),COUNT([1]DM1!$G9:$AG9))-2)/(1-U9^2))</f>
        <v>#N/A</v>
      </c>
      <c r="W9" s="15" t="e">
        <f>CORREL($G9:$M9,dBM!$G9:$G9)</f>
        <v>#N/A</v>
      </c>
      <c r="X9" s="15" t="e">
        <f>W9*SQRT((MIN(COUNT($G9:$M9),COUNT(dBM!$G9:$M9))-2)/(1-W9^2))</f>
        <v>#N/A</v>
      </c>
      <c r="Y9" s="15" t="e">
        <f>CORREL($G9:$M9,dBM!#REF!)</f>
        <v>#REF!</v>
      </c>
      <c r="Z9" s="15" t="e">
        <f>Y9*SQRT((MIN(COUNT($G9:$M9),COUNT(dBM!#REF!))-2)/(1-Y9^2))</f>
        <v>#REF!</v>
      </c>
      <c r="AA9" s="15" t="e">
        <f>CORREL($G9:$M9,'[1]D BM wo FCD'!$G9:$AB9)</f>
        <v>#N/A</v>
      </c>
      <c r="AB9" s="15" t="e">
        <f>AA9*SQRT((MIN(COUNT($G9:$M9),COUNT('[1]D BM wo FCD'!$G9:$AB9))-2)/(1-AA9^2))</f>
        <v>#N/A</v>
      </c>
      <c r="AC9" s="15" t="e">
        <f>CORREL($G9:$M9,'[1]D BM wo FCD'!$G9:$AA9)</f>
        <v>#N/A</v>
      </c>
      <c r="AD9" s="15" t="e">
        <f>AC9*SQRT((MIN(COUNT($G9:$M9),COUNT('[1]D BM wo FCD'!$G9:$AA9))-2)/(1-AC9^2))</f>
        <v>#N/A</v>
      </c>
      <c r="AE9" s="13"/>
      <c r="AF9" s="17"/>
      <c r="AG9" s="15" t="e">
        <f>CORREL($G9:$M9,[1]DMB!$V9:$AH9)</f>
        <v>#N/A</v>
      </c>
      <c r="AH9" s="15" t="e">
        <f>AG9*SQRT((MIN(COUNT($G9:$M9),COUNT([1]DMB!$V9:$AH9))-2)/(1-AG9^2))</f>
        <v>#N/A</v>
      </c>
      <c r="AI9" s="15" t="e">
        <f>CORREL($G9:$M9,[1]DMB!$V9:$AG9)</f>
        <v>#N/A</v>
      </c>
      <c r="AJ9" s="15" t="e">
        <f>AI9*SQRT((MIN(COUNT($G9:$M9),COUNT([1]DMB!$V9:$AG9))-2)/(1-AI9^2))</f>
        <v>#N/A</v>
      </c>
      <c r="AK9" s="15" t="e">
        <f>CORREL($G9:$M9,[1]DM1!$V9:$AH9)</f>
        <v>#N/A</v>
      </c>
      <c r="AL9" s="15" t="e">
        <f>AK9*SQRT((MIN(COUNT($G9:$M9),COUNT([1]DM1!$V9:$AH9))-2)/(1-AK9^2))</f>
        <v>#N/A</v>
      </c>
      <c r="AM9" s="15" t="e">
        <f>CORREL($G9:$M9,[1]DM1!$V9:$AG9)</f>
        <v>#N/A</v>
      </c>
      <c r="AN9" s="15" t="e">
        <f>AM9*SQRT((MIN(COUNT($G9:$M9),COUNT([1]DM1!$V9:$AG9))-2)/(1-AM9^2))</f>
        <v>#N/A</v>
      </c>
      <c r="AO9" s="15" t="e">
        <f>CORREL($G9:$M9,dBM!$G9:$G9)</f>
        <v>#N/A</v>
      </c>
      <c r="AP9" s="15" t="e">
        <f>AO9*SQRT((MIN(COUNT($G9:$M9),COUNT(dBM!$G9:$M9))-2)/(1-AO9^2))</f>
        <v>#N/A</v>
      </c>
      <c r="AQ9" s="15" t="e">
        <f>CORREL($G9:$M9,dBM!#REF!)</f>
        <v>#REF!</v>
      </c>
      <c r="AR9" s="15" t="e">
        <f>AQ9*SQRT((MIN(COUNT($G9:$M9),COUNT(dBM!#REF!))-2)/(1-AQ9^2))</f>
        <v>#REF!</v>
      </c>
      <c r="AS9" s="15" t="e">
        <f>CORREL($G9:$M9,'[1]D BM wo FCD'!$P9:$AB9)</f>
        <v>#N/A</v>
      </c>
      <c r="AT9" s="15" t="e">
        <f>AS9*SQRT((MIN(COUNT($G9:$M9),COUNT('[1]D BM wo FCD'!$P9:$AB9))-2)/(1-AS9^2))</f>
        <v>#N/A</v>
      </c>
      <c r="AU9" s="15" t="e">
        <f>CORREL($G9:$M9,'[1]D BM wo FCD'!$P9:$AA9)</f>
        <v>#N/A</v>
      </c>
      <c r="AV9" s="15" t="e">
        <f>AU9*SQRT((MIN(COUNT($G9:$M9),COUNT('[1]D BM wo FCD'!$P9:$AA9))-2)/(1-AU9^2))</f>
        <v>#N/A</v>
      </c>
      <c r="AW9" s="15"/>
      <c r="AX9" s="15"/>
      <c r="AY9" s="15">
        <f>CORREL($G9:$M9,[1]DMB!$AB9:$AH9)</f>
        <v>1.0852305681545328E-2</v>
      </c>
      <c r="AZ9" s="15">
        <f>AY9*SQRT((MIN(COUNT($G9:$M9),COUNT([1]DMB!$AB9:$AH9))-2)/(1-AY9^2))</f>
        <v>1.8797851787661149E-2</v>
      </c>
      <c r="BA9" s="15">
        <f>CORREL($H9:$M9,[1]DMB!$AB9:$AG9)</f>
        <v>-0.88823570276051445</v>
      </c>
      <c r="BB9" s="15">
        <f>BA9*SQRT((MIN(COUNT($H9:$M9),COUNT([1]DMB!$AB9:$AG9))-2)/(1-BA9^2))</f>
        <v>-2.7344096321153226</v>
      </c>
      <c r="BC9" s="15">
        <f>CORREL($G9:$M9,[1]DM1!$AB9:$AH9)</f>
        <v>-0.46954712723862635</v>
      </c>
      <c r="BD9" s="15">
        <f>BC9*SQRT((MIN(COUNT($G9:$M9),COUNT([1]DM1!$AB9:$AH9))-2)/(1-BC9^2))</f>
        <v>-0.92113790343689772</v>
      </c>
      <c r="BE9" s="15">
        <f>CORREL($H9:$M9,[1]DM1!$AB9:$AG9)</f>
        <v>-0.89794684706960426</v>
      </c>
      <c r="BF9" s="15">
        <f>BE9*SQRT((MIN(COUNT($H9:$M9),COUNT([1]DM1!$AB9:$AG9))-2)/(1-BE9^2))</f>
        <v>-2.8854289942634894</v>
      </c>
      <c r="BG9" s="15" t="e">
        <f>CORREL($G9:$M9,dBM!$G9:$G9)</f>
        <v>#N/A</v>
      </c>
      <c r="BH9" s="15" t="e">
        <f>BG9*SQRT((MIN(COUNT($G9:$M9),COUNT(dBM!$G9:$M9))-2)/(1-BG9^2))</f>
        <v>#N/A</v>
      </c>
      <c r="BI9" s="15" t="e">
        <f>CORREL($H9:$M9,dBM!#REF!)</f>
        <v>#REF!</v>
      </c>
      <c r="BJ9" s="15" t="e">
        <f>BI9*SQRT((MIN(COUNT($H9:$M9),COUNT(dBM!#REF!))-2)/(1-BI9^2))</f>
        <v>#REF!</v>
      </c>
      <c r="BK9" s="15" t="e">
        <f>CORREL($G9:$M9,'[1]D BM wo FCD'!$V9:$AB9)</f>
        <v>#DIV/0!</v>
      </c>
      <c r="BL9" s="15" t="e">
        <f>BK9*SQRT((MIN(COUNT($G9:$M9),COUNT('[1]D BM wo FCD'!$V9:$AB9))-2)/(1-BK9^2))</f>
        <v>#DIV/0!</v>
      </c>
      <c r="BM9" s="15" t="e">
        <f>CORREL($H9:$M9,'[1]D BM wo FCD'!$V9:$AA9)</f>
        <v>#DIV/0!</v>
      </c>
      <c r="BN9" s="15" t="e">
        <f>BM9*SQRT((MIN(COUNT($H9:$M9),COUNT('[1]D BM wo FCD'!$V9:$AA9))-2)/(1-BM9^2))</f>
        <v>#DIV/0!</v>
      </c>
      <c r="BO9" s="15"/>
      <c r="BP9" s="16">
        <f t="shared" si="0"/>
        <v>6</v>
      </c>
      <c r="BQ9" s="28">
        <f t="shared" si="1"/>
        <v>0.35624836490878842</v>
      </c>
      <c r="BR9" s="16">
        <f t="shared" si="2"/>
        <v>0.30634285437277148</v>
      </c>
      <c r="BS9" s="16"/>
      <c r="BT9" s="16">
        <f t="shared" si="3"/>
        <v>6</v>
      </c>
      <c r="BU9" s="28">
        <f t="shared" si="4"/>
        <v>0.35624836490878842</v>
      </c>
      <c r="BV9" s="16">
        <f t="shared" si="5"/>
        <v>0.30634285437277148</v>
      </c>
    </row>
    <row r="10" spans="1:74" x14ac:dyDescent="0.4">
      <c r="A10" s="15"/>
      <c r="B10" s="15"/>
      <c r="C10" s="49" t="s">
        <v>76</v>
      </c>
      <c r="D10" s="15"/>
      <c r="E10" s="15"/>
      <c r="F10" s="15" t="s">
        <v>307</v>
      </c>
      <c r="G10" s="36">
        <f>LN(PCPI!H10)-LN(PCPI!G10)</f>
        <v>0.3844538529222028</v>
      </c>
      <c r="H10" s="36">
        <f>LN(PCPI!I10)-LN(PCPI!H10)</f>
        <v>6.1907032596000278E-2</v>
      </c>
      <c r="I10" s="36">
        <f>LN(PCPI!J10)-LN(PCPI!I10)</f>
        <v>5.5807609091358401E-3</v>
      </c>
      <c r="J10" s="36">
        <f>LN(PCPI!K10)-LN(PCPI!J10)</f>
        <v>2.0100963011308259E-2</v>
      </c>
      <c r="K10" s="15" t="s">
        <v>163</v>
      </c>
      <c r="L10" s="15" t="s">
        <v>163</v>
      </c>
      <c r="M10" s="15" t="s">
        <v>163</v>
      </c>
      <c r="N10" s="15"/>
      <c r="O10" s="15" t="e">
        <f>CORREL($G10:$M10,[1]DMB!$G10:$AH10)</f>
        <v>#N/A</v>
      </c>
      <c r="P10" s="15" t="e">
        <f>O10*SQRT((MIN(COUNT($G10:$M10),COUNT([1]DMB!$G10:$AH10))-2)/(1-O10^2))</f>
        <v>#N/A</v>
      </c>
      <c r="Q10" s="15" t="e">
        <f>CORREL($G10:$M10,[1]DMB!$G10:$AG10)</f>
        <v>#N/A</v>
      </c>
      <c r="R10" s="15" t="e">
        <f>Q10*SQRT((MIN(COUNT($G10:$M10),COUNT([1]DMB!$G10:$AG10))-2)/(1-Q10^2))</f>
        <v>#N/A</v>
      </c>
      <c r="S10" s="15" t="e">
        <f>CORREL($G10:$M10,[1]DM1!$G10:$AH10)</f>
        <v>#N/A</v>
      </c>
      <c r="T10" s="15" t="e">
        <f>S10*SQRT((MIN(COUNT($G10:$M10),COUNT([1]DM1!$G10:$AH10))-2)/(1-S10^2))</f>
        <v>#N/A</v>
      </c>
      <c r="U10" s="15" t="e">
        <f>CORREL($G10:$M10,[1]DM1!$G10:$AG10)</f>
        <v>#N/A</v>
      </c>
      <c r="V10" s="15" t="e">
        <f>U10*SQRT((MIN(COUNT($G10:$M10),COUNT([1]DM1!$G10:$AG10))-2)/(1-U10^2))</f>
        <v>#N/A</v>
      </c>
      <c r="W10" s="15" t="e">
        <f>CORREL($G10:$M10,dBM!$G10:$G10)</f>
        <v>#N/A</v>
      </c>
      <c r="X10" s="15" t="e">
        <f>W10*SQRT((MIN(COUNT($G10:$M10),COUNT(dBM!$G10:$M10))-2)/(1-W10^2))</f>
        <v>#N/A</v>
      </c>
      <c r="Y10" s="15" t="e">
        <f>CORREL($G10:$M10,dBM!#REF!)</f>
        <v>#REF!</v>
      </c>
      <c r="Z10" s="15" t="e">
        <f>Y10*SQRT((MIN(COUNT($G10:$M10),COUNT(dBM!#REF!))-2)/(1-Y10^2))</f>
        <v>#REF!</v>
      </c>
      <c r="AA10" s="15" t="e">
        <f>CORREL($G10:$M10,'[1]D BM wo FCD'!$G10:$AB10)</f>
        <v>#N/A</v>
      </c>
      <c r="AB10" s="15" t="e">
        <f>AA10*SQRT((MIN(COUNT($G10:$M10),COUNT('[1]D BM wo FCD'!$G10:$AB10))-2)/(1-AA10^2))</f>
        <v>#N/A</v>
      </c>
      <c r="AC10" s="15" t="e">
        <f>CORREL($G10:$M10,'[1]D BM wo FCD'!$G10:$AA10)</f>
        <v>#N/A</v>
      </c>
      <c r="AD10" s="15" t="e">
        <f>AC10*SQRT((MIN(COUNT($G10:$M10),COUNT('[1]D BM wo FCD'!$G10:$AA10))-2)/(1-AC10^2))</f>
        <v>#N/A</v>
      </c>
      <c r="AE10" s="13"/>
      <c r="AF10" s="17"/>
      <c r="AG10" s="15" t="e">
        <f>CORREL($G10:$M10,[1]DMB!$V10:$AH10)</f>
        <v>#N/A</v>
      </c>
      <c r="AH10" s="15" t="e">
        <f>AG10*SQRT((MIN(COUNT($G10:$M10),COUNT([1]DMB!$V10:$AH10))-2)/(1-AG10^2))</f>
        <v>#N/A</v>
      </c>
      <c r="AI10" s="15" t="e">
        <f>CORREL($G10:$M10,[1]DMB!$V10:$AG10)</f>
        <v>#N/A</v>
      </c>
      <c r="AJ10" s="15" t="e">
        <f>AI10*SQRT((MIN(COUNT($G10:$M10),COUNT([1]DMB!$V10:$AG10))-2)/(1-AI10^2))</f>
        <v>#N/A</v>
      </c>
      <c r="AK10" s="15" t="e">
        <f>CORREL($G10:$M10,[1]DM1!$V10:$AH10)</f>
        <v>#N/A</v>
      </c>
      <c r="AL10" s="15" t="e">
        <f>AK10*SQRT((MIN(COUNT($G10:$M10),COUNT([1]DM1!$V10:$AH10))-2)/(1-AK10^2))</f>
        <v>#N/A</v>
      </c>
      <c r="AM10" s="15" t="e">
        <f>CORREL($G10:$M10,[1]DM1!$V10:$AG10)</f>
        <v>#N/A</v>
      </c>
      <c r="AN10" s="15" t="e">
        <f>AM10*SQRT((MIN(COUNT($G10:$M10),COUNT([1]DM1!$V10:$AG10))-2)/(1-AM10^2))</f>
        <v>#N/A</v>
      </c>
      <c r="AO10" s="15" t="e">
        <f>CORREL($G10:$M10,dBM!$G10:$G10)</f>
        <v>#N/A</v>
      </c>
      <c r="AP10" s="15" t="e">
        <f>AO10*SQRT((MIN(COUNT($G10:$M10),COUNT(dBM!$G10:$M10))-2)/(1-AO10^2))</f>
        <v>#N/A</v>
      </c>
      <c r="AQ10" s="15" t="e">
        <f>CORREL($G10:$M10,dBM!#REF!)</f>
        <v>#REF!</v>
      </c>
      <c r="AR10" s="15" t="e">
        <f>AQ10*SQRT((MIN(COUNT($G10:$M10),COUNT(dBM!#REF!))-2)/(1-AQ10^2))</f>
        <v>#REF!</v>
      </c>
      <c r="AS10" s="15" t="e">
        <f>CORREL($G10:$M10,'[1]D BM wo FCD'!$P10:$AB10)</f>
        <v>#N/A</v>
      </c>
      <c r="AT10" s="15" t="e">
        <f>AS10*SQRT((MIN(COUNT($G10:$M10),COUNT('[1]D BM wo FCD'!$P10:$AB10))-2)/(1-AS10^2))</f>
        <v>#N/A</v>
      </c>
      <c r="AU10" s="15" t="e">
        <f>CORREL($G10:$M10,'[1]D BM wo FCD'!$P10:$AA10)</f>
        <v>#N/A</v>
      </c>
      <c r="AV10" s="15" t="e">
        <f>AU10*SQRT((MIN(COUNT($G10:$M10),COUNT('[1]D BM wo FCD'!$P10:$AA10))-2)/(1-AU10^2))</f>
        <v>#N/A</v>
      </c>
      <c r="AW10" s="15"/>
      <c r="AX10" s="15"/>
      <c r="AY10" s="15">
        <f>CORREL($G10:$M10,[1]DMB!$AB10:$AH10)</f>
        <v>-1</v>
      </c>
      <c r="AZ10" s="15" t="e">
        <f>AY10*SQRT((MIN(COUNT($G10:$M10),COUNT([1]DMB!$AB10:$AH10))-2)/(1-AY10^2))</f>
        <v>#DIV/0!</v>
      </c>
      <c r="BA10" s="15" t="e">
        <f>CORREL($H10:$M10,[1]DMB!$AB10:$AG10)</f>
        <v>#DIV/0!</v>
      </c>
      <c r="BB10" s="15" t="e">
        <f>BA10*SQRT((MIN(COUNT($H10:$M10),COUNT([1]DMB!$AB10:$AG10))-2)/(1-BA10^2))</f>
        <v>#DIV/0!</v>
      </c>
      <c r="BC10" s="15">
        <f>CORREL($G10:$M10,[1]DM1!$AB10:$AH10)</f>
        <v>1</v>
      </c>
      <c r="BD10" s="15" t="e">
        <f>BC10*SQRT((MIN(COUNT($G10:$M10),COUNT([1]DM1!$AB10:$AH10))-2)/(1-BC10^2))</f>
        <v>#DIV/0!</v>
      </c>
      <c r="BE10" s="15" t="e">
        <f>CORREL($H10:$M10,[1]DM1!$AB10:$AG10)</f>
        <v>#DIV/0!</v>
      </c>
      <c r="BF10" s="15" t="e">
        <f>BE10*SQRT((MIN(COUNT($H10:$M10),COUNT([1]DM1!$AB10:$AG10))-2)/(1-BE10^2))</f>
        <v>#DIV/0!</v>
      </c>
      <c r="BG10" s="15" t="e">
        <f>CORREL($G10:$M10,dBM!$G10:$G10)</f>
        <v>#N/A</v>
      </c>
      <c r="BH10" s="15" t="e">
        <f>BG10*SQRT((MIN(COUNT($G10:$M10),COUNT(dBM!$G10:$M10))-2)/(1-BG10^2))</f>
        <v>#N/A</v>
      </c>
      <c r="BI10" s="15" t="e">
        <f>CORREL($H10:$M10,dBM!#REF!)</f>
        <v>#REF!</v>
      </c>
      <c r="BJ10" s="15" t="e">
        <f>BI10*SQRT((MIN(COUNT($H10:$M10),COUNT(dBM!#REF!))-2)/(1-BI10^2))</f>
        <v>#REF!</v>
      </c>
      <c r="BK10" s="15" t="e">
        <f>CORREL($G10:$M10,'[1]D BM wo FCD'!$V10:$AB10)</f>
        <v>#DIV/0!</v>
      </c>
      <c r="BL10" s="15" t="e">
        <f>BK10*SQRT((MIN(COUNT($G10:$M10),COUNT('[1]D BM wo FCD'!$V10:$AB10))-2)/(1-BK10^2))</f>
        <v>#DIV/0!</v>
      </c>
      <c r="BM10" s="15" t="e">
        <f>CORREL($H10:$M10,'[1]D BM wo FCD'!$V10:$AA10)</f>
        <v>#DIV/0!</v>
      </c>
      <c r="BN10" s="15" t="e">
        <f>BM10*SQRT((MIN(COUNT($H10:$M10),COUNT('[1]D BM wo FCD'!$V10:$AA10))-2)/(1-BM10^2))</f>
        <v>#DIV/0!</v>
      </c>
      <c r="BO10" s="15"/>
      <c r="BP10" s="16">
        <f t="shared" si="0"/>
        <v>4</v>
      </c>
      <c r="BQ10" s="28">
        <f t="shared" si="1"/>
        <v>0.11801065235966179</v>
      </c>
      <c r="BR10" s="16">
        <f t="shared" si="2"/>
        <v>0.17922647036311731</v>
      </c>
      <c r="BS10" s="16"/>
      <c r="BT10" s="16">
        <f t="shared" si="3"/>
        <v>4</v>
      </c>
      <c r="BU10" s="28">
        <f t="shared" si="4"/>
        <v>0.11801065235966179</v>
      </c>
      <c r="BV10" s="16">
        <f t="shared" si="5"/>
        <v>0.17922647036311731</v>
      </c>
    </row>
    <row r="11" spans="1:74" x14ac:dyDescent="0.4">
      <c r="A11" s="15"/>
      <c r="B11" s="15"/>
      <c r="C11" s="49" t="s">
        <v>80</v>
      </c>
      <c r="D11" s="15"/>
      <c r="E11" s="15"/>
      <c r="F11" s="15" t="s">
        <v>307</v>
      </c>
      <c r="G11" s="36">
        <f>LN(PCPI!H11)-LN(PCPI!G11)</f>
        <v>0.10991995154253242</v>
      </c>
      <c r="H11" s="36">
        <f>LN(PCPI!I11)-LN(PCPI!H11)</f>
        <v>8.8237154793102235E-2</v>
      </c>
      <c r="I11" s="36">
        <f>LN(PCPI!J11)-LN(PCPI!I11)</f>
        <v>0.12255776840180754</v>
      </c>
      <c r="J11" s="36">
        <f>LN(PCPI!K11)-LN(PCPI!J11)</f>
        <v>0.10625187552000259</v>
      </c>
      <c r="K11" s="15" t="s">
        <v>163</v>
      </c>
      <c r="L11" s="15" t="s">
        <v>163</v>
      </c>
      <c r="M11" s="15" t="s">
        <v>163</v>
      </c>
      <c r="N11" s="15"/>
      <c r="O11" s="15" t="s">
        <v>163</v>
      </c>
      <c r="P11" s="15" t="s">
        <v>163</v>
      </c>
      <c r="Q11" s="15" t="s">
        <v>163</v>
      </c>
      <c r="R11" s="15" t="s">
        <v>163</v>
      </c>
      <c r="S11" s="15" t="s">
        <v>163</v>
      </c>
      <c r="T11" s="15" t="s">
        <v>163</v>
      </c>
      <c r="U11" s="15" t="s">
        <v>163</v>
      </c>
      <c r="V11" s="15" t="s">
        <v>163</v>
      </c>
      <c r="W11" s="15" t="s">
        <v>163</v>
      </c>
      <c r="X11" s="15" t="s">
        <v>163</v>
      </c>
      <c r="Y11" s="15" t="s">
        <v>163</v>
      </c>
      <c r="Z11" s="15" t="s">
        <v>163</v>
      </c>
      <c r="AA11" s="15" t="s">
        <v>163</v>
      </c>
      <c r="AB11" s="15" t="s">
        <v>163</v>
      </c>
      <c r="AC11" s="15" t="s">
        <v>163</v>
      </c>
      <c r="AD11" s="15" t="s">
        <v>163</v>
      </c>
      <c r="AE11" s="13"/>
      <c r="AF11" s="17"/>
      <c r="AG11" s="15" t="s">
        <v>163</v>
      </c>
      <c r="AH11" s="15" t="s">
        <v>163</v>
      </c>
      <c r="AI11" s="15" t="s">
        <v>163</v>
      </c>
      <c r="AJ11" s="15" t="s">
        <v>163</v>
      </c>
      <c r="AK11" s="15" t="s">
        <v>163</v>
      </c>
      <c r="AL11" s="15" t="s">
        <v>163</v>
      </c>
      <c r="AM11" s="15" t="s">
        <v>163</v>
      </c>
      <c r="AN11" s="15" t="s">
        <v>163</v>
      </c>
      <c r="AO11" s="15" t="s">
        <v>163</v>
      </c>
      <c r="AP11" s="15" t="s">
        <v>163</v>
      </c>
      <c r="AQ11" s="15" t="s">
        <v>163</v>
      </c>
      <c r="AR11" s="15" t="s">
        <v>163</v>
      </c>
      <c r="AS11" s="15" t="s">
        <v>163</v>
      </c>
      <c r="AT11" s="15" t="s">
        <v>163</v>
      </c>
      <c r="AU11" s="15" t="s">
        <v>163</v>
      </c>
      <c r="AV11" s="15" t="s">
        <v>163</v>
      </c>
      <c r="AW11" s="15"/>
      <c r="AX11" s="15"/>
      <c r="AY11" s="15" t="s">
        <v>163</v>
      </c>
      <c r="AZ11" s="15" t="s">
        <v>163</v>
      </c>
      <c r="BA11" s="15" t="s">
        <v>163</v>
      </c>
      <c r="BB11" s="15" t="s">
        <v>163</v>
      </c>
      <c r="BC11" s="15" t="s">
        <v>163</v>
      </c>
      <c r="BD11" s="15" t="s">
        <v>163</v>
      </c>
      <c r="BE11" s="15" t="s">
        <v>163</v>
      </c>
      <c r="BF11" s="15" t="s">
        <v>163</v>
      </c>
      <c r="BG11" s="15" t="s">
        <v>163</v>
      </c>
      <c r="BH11" s="15" t="s">
        <v>163</v>
      </c>
      <c r="BI11" s="15" t="s">
        <v>163</v>
      </c>
      <c r="BJ11" s="15" t="s">
        <v>163</v>
      </c>
      <c r="BK11" s="15" t="s">
        <v>163</v>
      </c>
      <c r="BL11" s="15" t="s">
        <v>163</v>
      </c>
      <c r="BM11" s="15" t="s">
        <v>163</v>
      </c>
      <c r="BN11" s="15" t="s">
        <v>163</v>
      </c>
      <c r="BO11" s="15"/>
      <c r="BP11" s="16">
        <f t="shared" si="0"/>
        <v>4</v>
      </c>
      <c r="BQ11" s="28">
        <f t="shared" si="1"/>
        <v>0.1067416875643612</v>
      </c>
      <c r="BR11" s="16">
        <f t="shared" si="2"/>
        <v>1.417635853446359E-2</v>
      </c>
      <c r="BS11" s="16"/>
      <c r="BT11" s="16">
        <f t="shared" si="3"/>
        <v>4</v>
      </c>
      <c r="BU11" s="28">
        <f t="shared" si="4"/>
        <v>0.1067416875643612</v>
      </c>
      <c r="BV11" s="16">
        <f t="shared" si="5"/>
        <v>1.417635853446359E-2</v>
      </c>
    </row>
    <row r="12" spans="1:74" x14ac:dyDescent="0.4">
      <c r="A12" s="15"/>
      <c r="B12" s="15"/>
      <c r="C12" s="49" t="s">
        <v>86</v>
      </c>
      <c r="D12" s="15"/>
      <c r="E12" s="15"/>
      <c r="F12" s="15" t="s">
        <v>307</v>
      </c>
      <c r="G12" s="36">
        <f>LN(PCPI!H12)-LN(PCPI!G12)</f>
        <v>9.3536933190946137E-2</v>
      </c>
      <c r="H12" s="36">
        <f>LN(PCPI!I12)-LN(PCPI!H12)</f>
        <v>6.7549789702411545E-2</v>
      </c>
      <c r="I12" s="36">
        <f>LN(PCPI!J12)-LN(PCPI!I12)</f>
        <v>0.109163539372922</v>
      </c>
      <c r="J12" s="36">
        <f>LN(PCPI!K12)-LN(PCPI!J12)</f>
        <v>6.5329806872925111E-2</v>
      </c>
      <c r="K12" s="36">
        <f>LN(PCPI!L12)-LN(PCPI!K12)</f>
        <v>8.6028225107255274E-2</v>
      </c>
      <c r="L12" s="36">
        <f>LN(PCPI!M12)-LN(PCPI!L12)</f>
        <v>7.0157422684133053E-2</v>
      </c>
      <c r="M12" s="15" t="s">
        <v>163</v>
      </c>
      <c r="N12" s="15"/>
      <c r="O12" s="15" t="e">
        <f>CORREL($G12:$M12,[1]DMB!$G12:$AH12)</f>
        <v>#N/A</v>
      </c>
      <c r="P12" s="15" t="e">
        <f>O12*SQRT((MIN(COUNT($G12:$M12),COUNT([1]DMB!$G12:$AH12))-2)/(1-O12^2))</f>
        <v>#N/A</v>
      </c>
      <c r="Q12" s="15" t="e">
        <f>CORREL($G12:$M12,[1]DMB!$G12:$AG12)</f>
        <v>#N/A</v>
      </c>
      <c r="R12" s="15" t="e">
        <f>Q12*SQRT((MIN(COUNT($G12:$M12),COUNT([1]DMB!$G12:$AG12))-2)/(1-Q12^2))</f>
        <v>#N/A</v>
      </c>
      <c r="S12" s="15" t="e">
        <f>CORREL($G12:$M12,[1]DM1!$G12:$AH12)</f>
        <v>#N/A</v>
      </c>
      <c r="T12" s="15" t="e">
        <f>S12*SQRT((MIN(COUNT($G12:$M12),COUNT([1]DM1!$G12:$AH12))-2)/(1-S12^2))</f>
        <v>#N/A</v>
      </c>
      <c r="U12" s="15" t="e">
        <f>CORREL($G12:$M12,[1]DM1!$G12:$AG12)</f>
        <v>#N/A</v>
      </c>
      <c r="V12" s="15" t="e">
        <f>U12*SQRT((MIN(COUNT($G12:$M12),COUNT([1]DM1!$G12:$AG12))-2)/(1-U12^2))</f>
        <v>#N/A</v>
      </c>
      <c r="W12" s="15" t="e">
        <f>CORREL($G12:$M12,dBM!$G12:$G12)</f>
        <v>#N/A</v>
      </c>
      <c r="X12" s="15" t="e">
        <f>W12*SQRT((MIN(COUNT($G12:$M12),COUNT(dBM!$G12:$M12))-2)/(1-W12^2))</f>
        <v>#N/A</v>
      </c>
      <c r="Y12" s="15" t="e">
        <f>CORREL($G12:$M12,dBM!#REF!)</f>
        <v>#REF!</v>
      </c>
      <c r="Z12" s="15" t="e">
        <f>Y12*SQRT((MIN(COUNT($G12:$M12),COUNT(dBM!#REF!))-2)/(1-Y12^2))</f>
        <v>#REF!</v>
      </c>
      <c r="AA12" s="15" t="e">
        <f>CORREL($G12:$M12,'[1]D BM wo FCD'!$G12:$AB12)</f>
        <v>#N/A</v>
      </c>
      <c r="AB12" s="15" t="e">
        <f>AA12*SQRT((MIN(COUNT($G12:$M12),COUNT('[1]D BM wo FCD'!$G12:$AB12))-2)/(1-AA12^2))</f>
        <v>#N/A</v>
      </c>
      <c r="AC12" s="15" t="e">
        <f>CORREL($G12:$M12,'[1]D BM wo FCD'!$G12:$AA12)</f>
        <v>#N/A</v>
      </c>
      <c r="AD12" s="15" t="e">
        <f>AC12*SQRT((MIN(COUNT($G12:$M12),COUNT('[1]D BM wo FCD'!$G12:$AA12))-2)/(1-AC12^2))</f>
        <v>#N/A</v>
      </c>
      <c r="AE12" s="13"/>
      <c r="AF12" s="17"/>
      <c r="AG12" s="15" t="e">
        <f>CORREL($G12:$M12,[1]DMB!$V12:$AH12)</f>
        <v>#N/A</v>
      </c>
      <c r="AH12" s="15" t="e">
        <f>AG12*SQRT((MIN(COUNT($G12:$M12),COUNT([1]DMB!$V12:$AH12))-2)/(1-AG12^2))</f>
        <v>#N/A</v>
      </c>
      <c r="AI12" s="15" t="e">
        <f>CORREL($G12:$M12,[1]DMB!$V12:$AG12)</f>
        <v>#N/A</v>
      </c>
      <c r="AJ12" s="15" t="e">
        <f>AI12*SQRT((MIN(COUNT($G12:$M12),COUNT([1]DMB!$V12:$AG12))-2)/(1-AI12^2))</f>
        <v>#N/A</v>
      </c>
      <c r="AK12" s="15" t="e">
        <f>CORREL($G12:$M12,[1]DM1!$V12:$AH12)</f>
        <v>#N/A</v>
      </c>
      <c r="AL12" s="15" t="e">
        <f>AK12*SQRT((MIN(COUNT($G12:$M12),COUNT([1]DM1!$V12:$AH12))-2)/(1-AK12^2))</f>
        <v>#N/A</v>
      </c>
      <c r="AM12" s="15" t="e">
        <f>CORREL($G12:$M12,[1]DM1!$V12:$AG12)</f>
        <v>#N/A</v>
      </c>
      <c r="AN12" s="15" t="e">
        <f>AM12*SQRT((MIN(COUNT($G12:$M12),COUNT([1]DM1!$V12:$AG12))-2)/(1-AM12^2))</f>
        <v>#N/A</v>
      </c>
      <c r="AO12" s="15" t="e">
        <f>CORREL($G12:$M12,dBM!$G12:$G12)</f>
        <v>#N/A</v>
      </c>
      <c r="AP12" s="15" t="e">
        <f>AO12*SQRT((MIN(COUNT($G12:$M12),COUNT(dBM!$G12:$M12))-2)/(1-AO12^2))</f>
        <v>#N/A</v>
      </c>
      <c r="AQ12" s="15" t="e">
        <f>CORREL($G12:$M12,dBM!#REF!)</f>
        <v>#REF!</v>
      </c>
      <c r="AR12" s="15" t="e">
        <f>AQ12*SQRT((MIN(COUNT($G12:$M12),COUNT(dBM!#REF!))-2)/(1-AQ12^2))</f>
        <v>#REF!</v>
      </c>
      <c r="AS12" s="15" t="e">
        <f>CORREL($G12:$M12,'[1]D BM wo FCD'!$P12:$AB12)</f>
        <v>#N/A</v>
      </c>
      <c r="AT12" s="15" t="e">
        <f>AS12*SQRT((MIN(COUNT($G12:$M12),COUNT('[1]D BM wo FCD'!$P12:$AB12))-2)/(1-AS12^2))</f>
        <v>#N/A</v>
      </c>
      <c r="AU12" s="15" t="e">
        <f>CORREL($G12:$M12,'[1]D BM wo FCD'!$P12:$AA12)</f>
        <v>#N/A</v>
      </c>
      <c r="AV12" s="15" t="e">
        <f>AU12*SQRT((MIN(COUNT($G12:$M12),COUNT('[1]D BM wo FCD'!$P12:$AA12))-2)/(1-AU12^2))</f>
        <v>#N/A</v>
      </c>
      <c r="AW12" s="15"/>
      <c r="AX12" s="15"/>
      <c r="AY12" s="15">
        <f>CORREL($G12:$M12,[1]DMB!$AB12:$AH12)</f>
        <v>0.48344833823953742</v>
      </c>
      <c r="AZ12" s="15">
        <f>AY12*SQRT((MIN(COUNT($G12:$M12),COUNT([1]DMB!$AB12:$AH12))-2)/(1-AY12^2))</f>
        <v>0.95657186785275006</v>
      </c>
      <c r="BA12" s="15">
        <f>CORREL($H12:$M12,[1]DMB!$AB12:$AG12)</f>
        <v>-0.99717894032167154</v>
      </c>
      <c r="BB12" s="15">
        <f>BA12*SQRT((MIN(COUNT($H12:$M12),COUNT([1]DMB!$AB12:$AG12))-2)/(1-BA12^2))</f>
        <v>-18.787693651662295</v>
      </c>
      <c r="BC12" s="15">
        <f>CORREL($G12:$M12,[1]DM1!$AB12:$AH12)</f>
        <v>0.17240869616760998</v>
      </c>
      <c r="BD12" s="15">
        <f>BC12*SQRT((MIN(COUNT($G12:$M12),COUNT([1]DM1!$AB12:$AH12))-2)/(1-BC12^2))</f>
        <v>0.30316029435888492</v>
      </c>
      <c r="BE12" s="15">
        <f>CORREL($H12:$M12,[1]DM1!$AB12:$AG12)</f>
        <v>-0.98854112156608065</v>
      </c>
      <c r="BF12" s="15">
        <f>BE12*SQRT((MIN(COUNT($H12:$M12),COUNT([1]DM1!$AB12:$AG12))-2)/(1-BE12^2))</f>
        <v>-9.2612880812159695</v>
      </c>
      <c r="BG12" s="15" t="e">
        <f>CORREL($G12:$M12,dBM!$G12:$G12)</f>
        <v>#N/A</v>
      </c>
      <c r="BH12" s="15" t="e">
        <f>BG12*SQRT((MIN(COUNT($G12:$M12),COUNT(dBM!$G12:$M12))-2)/(1-BG12^2))</f>
        <v>#N/A</v>
      </c>
      <c r="BI12" s="15" t="e">
        <f>CORREL($H12:$M12,dBM!#REF!)</f>
        <v>#REF!</v>
      </c>
      <c r="BJ12" s="15" t="e">
        <f>BI12*SQRT((MIN(COUNT($H12:$M12),COUNT(dBM!#REF!))-2)/(1-BI12^2))</f>
        <v>#REF!</v>
      </c>
      <c r="BK12" s="15" t="e">
        <f>CORREL($G12:$M12,'[1]D BM wo FCD'!$V12:$AB12)</f>
        <v>#DIV/0!</v>
      </c>
      <c r="BL12" s="15" t="e">
        <f>BK12*SQRT((MIN(COUNT($G12:$M12),COUNT('[1]D BM wo FCD'!$V12:$AB12))-2)/(1-BK12^2))</f>
        <v>#DIV/0!</v>
      </c>
      <c r="BM12" s="15" t="e">
        <f>CORREL($H12:$M12,'[1]D BM wo FCD'!$V12:$AA12)</f>
        <v>#DIV/0!</v>
      </c>
      <c r="BN12" s="15" t="e">
        <f>BM12*SQRT((MIN(COUNT($H12:$M12),COUNT('[1]D BM wo FCD'!$V12:$AA12))-2)/(1-BM12^2))</f>
        <v>#DIV/0!</v>
      </c>
      <c r="BO12" s="15"/>
      <c r="BP12" s="16">
        <f t="shared" si="0"/>
        <v>6</v>
      </c>
      <c r="BQ12" s="28">
        <f t="shared" si="1"/>
        <v>8.196095282176552E-2</v>
      </c>
      <c r="BR12" s="16">
        <f t="shared" si="2"/>
        <v>1.7401877497324154E-2</v>
      </c>
      <c r="BS12" s="16"/>
      <c r="BT12" s="16">
        <f t="shared" si="3"/>
        <v>6</v>
      </c>
      <c r="BU12" s="28">
        <f t="shared" si="4"/>
        <v>8.196095282176552E-2</v>
      </c>
      <c r="BV12" s="16">
        <f t="shared" si="5"/>
        <v>1.7401877497324154E-2</v>
      </c>
    </row>
    <row r="13" spans="1:74" x14ac:dyDescent="0.4">
      <c r="A13" s="15"/>
      <c r="B13" s="15"/>
      <c r="C13" s="49" t="s">
        <v>87</v>
      </c>
      <c r="D13" s="15"/>
      <c r="E13" s="15"/>
      <c r="F13" s="15" t="s">
        <v>307</v>
      </c>
      <c r="G13" s="36">
        <f>LN(PCPI!H13)-LN(PCPI!G13)</f>
        <v>0.10919463771259785</v>
      </c>
      <c r="H13" s="36">
        <f>LN(PCPI!I13)-LN(PCPI!H13)</f>
        <v>8.2152997809122219E-2</v>
      </c>
      <c r="I13" s="36">
        <f>LN(PCPI!J13)-LN(PCPI!I13)</f>
        <v>6.9972061610381608E-2</v>
      </c>
      <c r="J13" s="36">
        <f>LN(PCPI!K13)-LN(PCPI!J13)</f>
        <v>3.410824328849138E-2</v>
      </c>
      <c r="K13" s="36">
        <f>LN(PCPI!L13)-LN(PCPI!K13)</f>
        <v>3.6884701546175513E-2</v>
      </c>
      <c r="L13" s="36">
        <f>LN(PCPI!M13)-LN(PCPI!L13)</f>
        <v>1.9578080371917217E-2</v>
      </c>
      <c r="M13" s="15" t="s">
        <v>163</v>
      </c>
      <c r="N13" s="15"/>
      <c r="O13" s="15" t="e">
        <f>CORREL($G13:$M13,[1]DMB!$G13:$AH13)</f>
        <v>#N/A</v>
      </c>
      <c r="P13" s="15" t="e">
        <f>O13*SQRT((MIN(COUNT($G13:$M13),COUNT([1]DMB!$G13:$AH13))-2)/(1-O13^2))</f>
        <v>#N/A</v>
      </c>
      <c r="Q13" s="15" t="e">
        <f>CORREL($G13:$M13,[1]DMB!$G13:$AG13)</f>
        <v>#N/A</v>
      </c>
      <c r="R13" s="15" t="e">
        <f>Q13*SQRT((MIN(COUNT($G13:$M13),COUNT([1]DMB!$G13:$AG13))-2)/(1-Q13^2))</f>
        <v>#N/A</v>
      </c>
      <c r="S13" s="15" t="e">
        <f>CORREL($G13:$M13,[1]DM1!$G13:$AH13)</f>
        <v>#N/A</v>
      </c>
      <c r="T13" s="15" t="e">
        <f>S13*SQRT((MIN(COUNT($G13:$M13),COUNT([1]DM1!$G13:$AH13))-2)/(1-S13^2))</f>
        <v>#N/A</v>
      </c>
      <c r="U13" s="15" t="e">
        <f>CORREL($G13:$M13,[1]DM1!$G13:$AG13)</f>
        <v>#N/A</v>
      </c>
      <c r="V13" s="15" t="e">
        <f>U13*SQRT((MIN(COUNT($G13:$M13),COUNT([1]DM1!$G13:$AG13))-2)/(1-U13^2))</f>
        <v>#N/A</v>
      </c>
      <c r="W13" s="15" t="s">
        <v>163</v>
      </c>
      <c r="X13" s="15" t="s">
        <v>163</v>
      </c>
      <c r="Y13" s="15" t="s">
        <v>163</v>
      </c>
      <c r="Z13" s="15" t="s">
        <v>163</v>
      </c>
      <c r="AA13" s="15" t="s">
        <v>163</v>
      </c>
      <c r="AB13" s="15" t="s">
        <v>163</v>
      </c>
      <c r="AC13" s="15" t="s">
        <v>163</v>
      </c>
      <c r="AD13" s="15" t="s">
        <v>163</v>
      </c>
      <c r="AE13" s="13"/>
      <c r="AF13" s="17"/>
      <c r="AG13" s="15" t="e">
        <f>CORREL($G13:$M13,[1]DMB!$V13:$AH13)</f>
        <v>#N/A</v>
      </c>
      <c r="AH13" s="15" t="e">
        <f>AG13*SQRT((MIN(COUNT($G13:$M13),COUNT([1]DMB!$V13:$AH13))-2)/(1-AG13^2))</f>
        <v>#N/A</v>
      </c>
      <c r="AI13" s="15" t="e">
        <f>CORREL($G13:$M13,[1]DMB!$V13:$AG13)</f>
        <v>#N/A</v>
      </c>
      <c r="AJ13" s="15" t="e">
        <f>AI13*SQRT((MIN(COUNT($G13:$M13),COUNT([1]DMB!$V13:$AG13))-2)/(1-AI13^2))</f>
        <v>#N/A</v>
      </c>
      <c r="AK13" s="15" t="e">
        <f>CORREL($G13:$M13,[1]DM1!$V13:$AH13)</f>
        <v>#N/A</v>
      </c>
      <c r="AL13" s="15" t="e">
        <f>AK13*SQRT((MIN(COUNT($G13:$M13),COUNT([1]DM1!$V13:$AH13))-2)/(1-AK13^2))</f>
        <v>#N/A</v>
      </c>
      <c r="AM13" s="15" t="e">
        <f>CORREL($G13:$M13,[1]DM1!$V13:$AG13)</f>
        <v>#N/A</v>
      </c>
      <c r="AN13" s="15" t="e">
        <f>AM13*SQRT((MIN(COUNT($G13:$M13),COUNT([1]DM1!$V13:$AG13))-2)/(1-AM13^2))</f>
        <v>#N/A</v>
      </c>
      <c r="AO13" s="15" t="s">
        <v>163</v>
      </c>
      <c r="AP13" s="15" t="s">
        <v>163</v>
      </c>
      <c r="AQ13" s="15" t="s">
        <v>163</v>
      </c>
      <c r="AR13" s="15" t="s">
        <v>163</v>
      </c>
      <c r="AS13" s="15" t="s">
        <v>163</v>
      </c>
      <c r="AT13" s="15" t="s">
        <v>163</v>
      </c>
      <c r="AU13" s="15" t="s">
        <v>163</v>
      </c>
      <c r="AV13" s="15" t="s">
        <v>163</v>
      </c>
      <c r="AW13" s="15"/>
      <c r="AX13" s="15"/>
      <c r="AY13" s="15">
        <f>CORREL($G13:$M13,[1]DMB!$AB13:$AH13)</f>
        <v>0.15300932624567817</v>
      </c>
      <c r="AZ13" s="15">
        <f>AY13*SQRT((MIN(COUNT($G13:$M13),COUNT([1]DMB!$AB13:$AH13))-2)/(1-AY13^2))</f>
        <v>0.26817778901480244</v>
      </c>
      <c r="BA13" s="15">
        <f>CORREL($H13:$M13,[1]DMB!$AB13:$AG13)</f>
        <v>-0.76878862253268043</v>
      </c>
      <c r="BB13" s="15">
        <f>BA13*SQRT((MIN(COUNT($H13:$M13),COUNT([1]DMB!$AB13:$AG13))-2)/(1-BA13^2))</f>
        <v>-1.700119218582943</v>
      </c>
      <c r="BC13" s="15">
        <f>CORREL($G13:$M13,[1]DM1!$AB13:$AH13)</f>
        <v>0.31801709428635705</v>
      </c>
      <c r="BD13" s="15">
        <f>BC13*SQRT((MIN(COUNT($G13:$M13),COUNT([1]DM1!$AB13:$AH13))-2)/(1-BC13^2))</f>
        <v>0.58098353742230491</v>
      </c>
      <c r="BE13" s="15">
        <f>CORREL($H13:$M13,[1]DM1!$AB13:$AG13)</f>
        <v>-0.19037843219431913</v>
      </c>
      <c r="BF13" s="15">
        <f>BE13*SQRT((MIN(COUNT($H13:$M13),COUNT([1]DM1!$AB13:$AG13))-2)/(1-BE13^2))</f>
        <v>-0.27425160922994707</v>
      </c>
      <c r="BG13" s="15" t="s">
        <v>163</v>
      </c>
      <c r="BH13" s="15" t="s">
        <v>163</v>
      </c>
      <c r="BI13" s="15" t="s">
        <v>163</v>
      </c>
      <c r="BJ13" s="15" t="s">
        <v>163</v>
      </c>
      <c r="BK13" s="15" t="s">
        <v>163</v>
      </c>
      <c r="BL13" s="15" t="s">
        <v>163</v>
      </c>
      <c r="BM13" s="15" t="s">
        <v>163</v>
      </c>
      <c r="BN13" s="15" t="s">
        <v>163</v>
      </c>
      <c r="BO13" s="15"/>
      <c r="BP13" s="16">
        <f t="shared" si="0"/>
        <v>6</v>
      </c>
      <c r="BQ13" s="28">
        <f t="shared" si="1"/>
        <v>5.8648453723114301E-2</v>
      </c>
      <c r="BR13" s="16">
        <f t="shared" si="2"/>
        <v>3.4170107740453821E-2</v>
      </c>
      <c r="BS13" s="16"/>
      <c r="BT13" s="16">
        <f t="shared" si="3"/>
        <v>6</v>
      </c>
      <c r="BU13" s="28">
        <f t="shared" si="4"/>
        <v>5.8648453723114301E-2</v>
      </c>
      <c r="BV13" s="16">
        <f t="shared" si="5"/>
        <v>3.4170107740453821E-2</v>
      </c>
    </row>
    <row r="14" spans="1:74" x14ac:dyDescent="0.4">
      <c r="A14" s="15"/>
      <c r="B14" s="15"/>
      <c r="C14" s="49" t="s">
        <v>383</v>
      </c>
      <c r="D14" s="15"/>
      <c r="E14" s="15"/>
      <c r="F14" s="15" t="s">
        <v>307</v>
      </c>
      <c r="G14" s="36">
        <f>LN(PCPI!H14)-LN(PCPI!G14)</f>
        <v>0.35098987482958499</v>
      </c>
      <c r="H14" s="36">
        <f>LN(PCPI!I14)-LN(PCPI!H14)</f>
        <v>0.52501616191466027</v>
      </c>
      <c r="I14" s="36">
        <f>LN(PCPI!J14)-LN(PCPI!I14)</f>
        <v>0.35139915850103964</v>
      </c>
      <c r="J14" s="36">
        <f>LN(PCPI!K14)-LN(PCPI!J14)</f>
        <v>0.15129366160065771</v>
      </c>
      <c r="K14" s="36">
        <f>LN(PCPI!L14)-LN(PCPI!K14)</f>
        <v>0.10446001625654056</v>
      </c>
      <c r="L14" s="36">
        <f>LN(PCPI!M14)-LN(PCPI!L14)</f>
        <v>9.0817220725234904E-2</v>
      </c>
      <c r="M14" s="36">
        <f>LN(PCPI!N14)-LN(PCPI!M14)</f>
        <v>8.8024339175806432E-2</v>
      </c>
      <c r="N14" s="15"/>
      <c r="O14" s="15" t="e">
        <f>CORREL($G14:$M14,[1]DMB!$G14:$AH14)</f>
        <v>#N/A</v>
      </c>
      <c r="P14" s="15" t="e">
        <f>O14*SQRT((MIN(COUNT($G14:$M14),COUNT([1]DMB!$G14:$AH14))-2)/(1-O14^2))</f>
        <v>#N/A</v>
      </c>
      <c r="Q14" s="15" t="e">
        <f>CORREL($G14:$M14,[1]DMB!$G14:$AG14)</f>
        <v>#N/A</v>
      </c>
      <c r="R14" s="15" t="e">
        <f>Q14*SQRT((MIN(COUNT($G14:$M14),COUNT([1]DMB!$G14:$AG14))-2)/(1-Q14^2))</f>
        <v>#N/A</v>
      </c>
      <c r="S14" s="15" t="e">
        <f>CORREL($G14:$M14,[1]DM1!$G14:$AH14)</f>
        <v>#N/A</v>
      </c>
      <c r="T14" s="15" t="e">
        <f>S14*SQRT((MIN(COUNT($G14:$M14),COUNT([1]DM1!$G14:$AH14))-2)/(1-S14^2))</f>
        <v>#N/A</v>
      </c>
      <c r="U14" s="15" t="e">
        <f>CORREL($G14:$M14,[1]DM1!$G14:$AG14)</f>
        <v>#N/A</v>
      </c>
      <c r="V14" s="15" t="e">
        <f>U14*SQRT((MIN(COUNT($G14:$M14),COUNT([1]DM1!$G14:$AG14))-2)/(1-U14^2))</f>
        <v>#N/A</v>
      </c>
      <c r="W14" s="15" t="e">
        <f>CORREL($G14:$M14,dBM!$G14:$G14)</f>
        <v>#N/A</v>
      </c>
      <c r="X14" s="15" t="e">
        <f>W14*SQRT((MIN(COUNT($G14:$M14),COUNT(dBM!$G14:$M14))-2)/(1-W14^2))</f>
        <v>#N/A</v>
      </c>
      <c r="Y14" s="15" t="e">
        <f>CORREL($G14:$M14,dBM!#REF!)</f>
        <v>#REF!</v>
      </c>
      <c r="Z14" s="15" t="e">
        <f>Y14*SQRT((MIN(COUNT($G14:$M14),COUNT(dBM!#REF!))-2)/(1-Y14^2))</f>
        <v>#REF!</v>
      </c>
      <c r="AA14" s="15" t="e">
        <f>CORREL($G14:$M14,'[1]D BM wo FCD'!$G14:$AB14)</f>
        <v>#N/A</v>
      </c>
      <c r="AB14" s="15" t="e">
        <f>AA14*SQRT((MIN(COUNT($G14:$M14),COUNT('[1]D BM wo FCD'!$G14:$AB14))-2)/(1-AA14^2))</f>
        <v>#N/A</v>
      </c>
      <c r="AC14" s="15" t="e">
        <f>CORREL($G14:$M14,'[1]D BM wo FCD'!$G14:$AA14)</f>
        <v>#N/A</v>
      </c>
      <c r="AD14" s="15" t="e">
        <f>AC14*SQRT((MIN(COUNT($G14:$M14),COUNT('[1]D BM wo FCD'!$G14:$AA14))-2)/(1-AC14^2))</f>
        <v>#N/A</v>
      </c>
      <c r="AE14" s="13"/>
      <c r="AF14" s="17"/>
      <c r="AG14" s="15" t="e">
        <f>CORREL($G14:$M14,[1]DMB!$V14:$AH14)</f>
        <v>#N/A</v>
      </c>
      <c r="AH14" s="15" t="e">
        <f>AG14*SQRT((MIN(COUNT($G14:$M14),COUNT([1]DMB!$V14:$AH14))-2)/(1-AG14^2))</f>
        <v>#N/A</v>
      </c>
      <c r="AI14" s="15" t="e">
        <f>CORREL($G14:$M14,[1]DMB!$V14:$AG14)</f>
        <v>#N/A</v>
      </c>
      <c r="AJ14" s="15" t="e">
        <f>AI14*SQRT((MIN(COUNT($G14:$M14),COUNT([1]DMB!$V14:$AG14))-2)/(1-AI14^2))</f>
        <v>#N/A</v>
      </c>
      <c r="AK14" s="15" t="e">
        <f>CORREL($G14:$M14,[1]DM1!$V14:$AH14)</f>
        <v>#N/A</v>
      </c>
      <c r="AL14" s="15" t="e">
        <f>AK14*SQRT((MIN(COUNT($G14:$M14),COUNT([1]DM1!$V14:$AH14))-2)/(1-AK14^2))</f>
        <v>#N/A</v>
      </c>
      <c r="AM14" s="15" t="e">
        <f>CORREL($G14:$M14,[1]DM1!$V14:$AG14)</f>
        <v>#N/A</v>
      </c>
      <c r="AN14" s="15" t="e">
        <f>AM14*SQRT((MIN(COUNT($G14:$M14),COUNT([1]DM1!$V14:$AG14))-2)/(1-AM14^2))</f>
        <v>#N/A</v>
      </c>
      <c r="AO14" s="15" t="e">
        <f>CORREL($G14:$M14,dBM!$G14:$G14)</f>
        <v>#N/A</v>
      </c>
      <c r="AP14" s="15" t="e">
        <f>AO14*SQRT((MIN(COUNT($G14:$M14),COUNT(dBM!$G14:$M14))-2)/(1-AO14^2))</f>
        <v>#N/A</v>
      </c>
      <c r="AQ14" s="15" t="e">
        <f>CORREL($G14:$M14,dBM!#REF!)</f>
        <v>#REF!</v>
      </c>
      <c r="AR14" s="15" t="e">
        <f>AQ14*SQRT((MIN(COUNT($G14:$M14),COUNT(dBM!#REF!))-2)/(1-AQ14^2))</f>
        <v>#REF!</v>
      </c>
      <c r="AS14" s="15" t="e">
        <f>CORREL($G14:$M14,'[1]D BM wo FCD'!$P14:$AB14)</f>
        <v>#N/A</v>
      </c>
      <c r="AT14" s="15" t="e">
        <f>AS14*SQRT((MIN(COUNT($G14:$M14),COUNT('[1]D BM wo FCD'!$P14:$AB14))-2)/(1-AS14^2))</f>
        <v>#N/A</v>
      </c>
      <c r="AU14" s="15" t="e">
        <f>CORREL($G14:$M14,'[1]D BM wo FCD'!$P14:$AA14)</f>
        <v>#N/A</v>
      </c>
      <c r="AV14" s="15" t="e">
        <f>AU14*SQRT((MIN(COUNT($G14:$M14),COUNT('[1]D BM wo FCD'!$P14:$AA14))-2)/(1-AU14^2))</f>
        <v>#N/A</v>
      </c>
      <c r="AW14" s="15"/>
      <c r="AX14" s="15"/>
      <c r="AY14" s="15">
        <f>CORREL($G14:$M14,[1]DMB!$AB14:$AH14)</f>
        <v>-4.261600816460482E-2</v>
      </c>
      <c r="AZ14" s="15">
        <f>AY14*SQRT((MIN(COUNT($G14:$M14),COUNT([1]DMB!$AB14:$AH14))-2)/(1-AY14^2))</f>
        <v>-7.3880209661063512E-2</v>
      </c>
      <c r="BA14" s="15">
        <f>CORREL($H14:$M14,[1]DMB!$AB14:$AG14)</f>
        <v>0.17343949860417218</v>
      </c>
      <c r="BB14" s="15">
        <f>BA14*SQRT((MIN(COUNT($H14:$M14),COUNT([1]DMB!$AB14:$AG14))-2)/(1-BA14^2))</f>
        <v>0.24905503834402914</v>
      </c>
      <c r="BC14" s="15">
        <f>CORREL($G14:$M14,[1]DM1!$AB14:$AH14)</f>
        <v>-4.2842375410663137E-2</v>
      </c>
      <c r="BD14" s="15">
        <f>BC14*SQRT((MIN(COUNT($G14:$M14),COUNT([1]DM1!$AB14:$AH14))-2)/(1-BC14^2))</f>
        <v>-7.4273365469605279E-2</v>
      </c>
      <c r="BE14" s="15">
        <f>CORREL($H14:$M14,[1]DM1!$AB14:$AG14)</f>
        <v>0.32786009978661279</v>
      </c>
      <c r="BF14" s="15">
        <f>BE14*SQRT((MIN(COUNT($H14:$M14),COUNT([1]DM1!$AB14:$AG14))-2)/(1-BE14^2))</f>
        <v>0.49079210209133295</v>
      </c>
      <c r="BG14" s="15" t="e">
        <f>CORREL($G14:$M14,dBM!$G14:$G14)</f>
        <v>#N/A</v>
      </c>
      <c r="BH14" s="15" t="e">
        <f>BG14*SQRT((MIN(COUNT($G14:$M14),COUNT(dBM!$G14:$M14))-2)/(1-BG14^2))</f>
        <v>#N/A</v>
      </c>
      <c r="BI14" s="15" t="e">
        <f>CORREL($H14:$M14,dBM!#REF!)</f>
        <v>#REF!</v>
      </c>
      <c r="BJ14" s="15" t="e">
        <f>BI14*SQRT((MIN(COUNT($H14:$M14),COUNT(dBM!#REF!))-2)/(1-BI14^2))</f>
        <v>#REF!</v>
      </c>
      <c r="BK14" s="15" t="e">
        <f>CORREL($G14:$M14,'[1]D BM wo FCD'!$V14:$AB14)</f>
        <v>#DIV/0!</v>
      </c>
      <c r="BL14" s="15" t="e">
        <f>BK14*SQRT((MIN(COUNT($G14:$M14),COUNT('[1]D BM wo FCD'!$V14:$AB14))-2)/(1-BK14^2))</f>
        <v>#DIV/0!</v>
      </c>
      <c r="BM14" s="15" t="e">
        <f>CORREL($H14:$M14,'[1]D BM wo FCD'!$V14:$AA14)</f>
        <v>#DIV/0!</v>
      </c>
      <c r="BN14" s="15" t="e">
        <f>BM14*SQRT((MIN(COUNT($H14:$M14),COUNT('[1]D BM wo FCD'!$V14:$AA14))-2)/(1-BM14^2))</f>
        <v>#DIV/0!</v>
      </c>
      <c r="BO14" s="15"/>
      <c r="BP14" s="16">
        <f t="shared" si="0"/>
        <v>7</v>
      </c>
      <c r="BQ14" s="28">
        <f t="shared" si="1"/>
        <v>0.2374286332862178</v>
      </c>
      <c r="BR14" s="16">
        <f t="shared" si="2"/>
        <v>0.17200216019721126</v>
      </c>
      <c r="BS14" s="16"/>
      <c r="BT14" s="16">
        <f t="shared" si="3"/>
        <v>7</v>
      </c>
      <c r="BU14" s="28">
        <f t="shared" si="4"/>
        <v>0.2374286332862178</v>
      </c>
      <c r="BV14" s="16">
        <f t="shared" si="5"/>
        <v>0.17200216019721126</v>
      </c>
    </row>
    <row r="15" spans="1:74" x14ac:dyDescent="0.4">
      <c r="A15" s="15"/>
      <c r="B15" s="15"/>
      <c r="C15" s="49" t="s">
        <v>121</v>
      </c>
      <c r="D15" s="15"/>
      <c r="E15" s="15"/>
      <c r="F15" s="15" t="s">
        <v>307</v>
      </c>
      <c r="G15" s="36">
        <f>LN(PCPI!H15)-LN(PCPI!G15)</f>
        <v>0.24952876849791306</v>
      </c>
      <c r="H15" s="36">
        <f>LN(PCPI!I15)-LN(PCPI!H15)</f>
        <v>0.18081049336558053</v>
      </c>
      <c r="I15" s="36">
        <f>LN(PCPI!J15)-LN(PCPI!I15)</f>
        <v>0.10265649583923953</v>
      </c>
      <c r="J15" s="36">
        <f>LN(PCPI!K15)-LN(PCPI!J15)</f>
        <v>5.504378885553507E-2</v>
      </c>
      <c r="K15" s="36">
        <f>LN(PCPI!L15)-LN(PCPI!K15)</f>
        <v>4.6538342409676581E-2</v>
      </c>
      <c r="L15" s="36">
        <f>LN(PCPI!M15)-LN(PCPI!L15)</f>
        <v>4.2669956247562979E-2</v>
      </c>
      <c r="M15" s="15" t="s">
        <v>163</v>
      </c>
      <c r="N15" s="15"/>
      <c r="O15" s="15" t="s">
        <v>163</v>
      </c>
      <c r="P15" s="15" t="s">
        <v>163</v>
      </c>
      <c r="Q15" s="15" t="s">
        <v>163</v>
      </c>
      <c r="R15" s="15" t="s">
        <v>163</v>
      </c>
      <c r="S15" s="15" t="s">
        <v>163</v>
      </c>
      <c r="T15" s="15" t="s">
        <v>163</v>
      </c>
      <c r="U15" s="15" t="s">
        <v>163</v>
      </c>
      <c r="V15" s="15" t="s">
        <v>163</v>
      </c>
      <c r="W15" s="15" t="s">
        <v>163</v>
      </c>
      <c r="X15" s="15" t="s">
        <v>163</v>
      </c>
      <c r="Y15" s="15" t="s">
        <v>163</v>
      </c>
      <c r="Z15" s="15" t="s">
        <v>163</v>
      </c>
      <c r="AA15" s="15" t="s">
        <v>163</v>
      </c>
      <c r="AB15" s="15" t="s">
        <v>163</v>
      </c>
      <c r="AC15" s="15" t="s">
        <v>163</v>
      </c>
      <c r="AD15" s="15" t="s">
        <v>163</v>
      </c>
      <c r="AE15" s="13"/>
      <c r="AF15" s="17"/>
      <c r="AG15" s="15" t="s">
        <v>163</v>
      </c>
      <c r="AH15" s="15" t="s">
        <v>163</v>
      </c>
      <c r="AI15" s="15" t="s">
        <v>163</v>
      </c>
      <c r="AJ15" s="15" t="s">
        <v>163</v>
      </c>
      <c r="AK15" s="15" t="s">
        <v>163</v>
      </c>
      <c r="AL15" s="15" t="s">
        <v>163</v>
      </c>
      <c r="AM15" s="15" t="s">
        <v>163</v>
      </c>
      <c r="AN15" s="15" t="s">
        <v>163</v>
      </c>
      <c r="AO15" s="15" t="s">
        <v>163</v>
      </c>
      <c r="AP15" s="15" t="s">
        <v>163</v>
      </c>
      <c r="AQ15" s="15" t="s">
        <v>163</v>
      </c>
      <c r="AR15" s="15" t="s">
        <v>163</v>
      </c>
      <c r="AS15" s="15" t="s">
        <v>163</v>
      </c>
      <c r="AT15" s="15" t="s">
        <v>163</v>
      </c>
      <c r="AU15" s="15" t="s">
        <v>163</v>
      </c>
      <c r="AV15" s="15" t="s">
        <v>163</v>
      </c>
      <c r="AW15" s="15"/>
      <c r="AX15" s="15"/>
      <c r="AY15" s="15" t="s">
        <v>163</v>
      </c>
      <c r="AZ15" s="15" t="s">
        <v>163</v>
      </c>
      <c r="BA15" s="15" t="s">
        <v>163</v>
      </c>
      <c r="BB15" s="15" t="s">
        <v>163</v>
      </c>
      <c r="BC15" s="15" t="s">
        <v>163</v>
      </c>
      <c r="BD15" s="15" t="s">
        <v>163</v>
      </c>
      <c r="BE15" s="15" t="s">
        <v>163</v>
      </c>
      <c r="BF15" s="15" t="s">
        <v>163</v>
      </c>
      <c r="BG15" s="15" t="s">
        <v>163</v>
      </c>
      <c r="BH15" s="15" t="s">
        <v>163</v>
      </c>
      <c r="BI15" s="15" t="s">
        <v>163</v>
      </c>
      <c r="BJ15" s="15" t="s">
        <v>163</v>
      </c>
      <c r="BK15" s="15" t="s">
        <v>163</v>
      </c>
      <c r="BL15" s="15" t="s">
        <v>163</v>
      </c>
      <c r="BM15" s="15" t="s">
        <v>163</v>
      </c>
      <c r="BN15" s="15" t="s">
        <v>163</v>
      </c>
      <c r="BO15" s="15"/>
      <c r="BP15" s="16">
        <f t="shared" si="0"/>
        <v>6</v>
      </c>
      <c r="BQ15" s="28">
        <f t="shared" si="1"/>
        <v>0.11287464086925129</v>
      </c>
      <c r="BR15" s="16">
        <f t="shared" si="2"/>
        <v>8.4932503579005336E-2</v>
      </c>
      <c r="BS15" s="16"/>
      <c r="BT15" s="16">
        <f t="shared" si="3"/>
        <v>6</v>
      </c>
      <c r="BU15" s="28">
        <f t="shared" si="4"/>
        <v>0.11287464086925129</v>
      </c>
      <c r="BV15" s="16">
        <f t="shared" si="5"/>
        <v>8.4932503579005336E-2</v>
      </c>
    </row>
    <row r="16" spans="1:74" x14ac:dyDescent="0.4">
      <c r="A16" s="15"/>
      <c r="B16" s="15"/>
      <c r="C16" s="50" t="s">
        <v>384</v>
      </c>
      <c r="D16" s="15"/>
      <c r="E16" s="15"/>
      <c r="F16" s="15" t="s">
        <v>307</v>
      </c>
      <c r="G16" s="36">
        <f>LN(PCPI!H16)-LN(PCPI!G16)</f>
        <v>-4.5325302388041777E-3</v>
      </c>
      <c r="H16" s="36">
        <f>LN(PCPI!I16)-LN(PCPI!H16)</f>
        <v>2.4024597708929285E-2</v>
      </c>
      <c r="I16" s="36">
        <f>LN(PCPI!J16)-LN(PCPI!I16)</f>
        <v>-2.2335682546774649E-3</v>
      </c>
      <c r="J16" s="36">
        <f>LN(PCPI!K16)-LN(PCPI!J16)</f>
        <v>-1.4397996561325677E-2</v>
      </c>
      <c r="K16" s="36">
        <f>LN(PCPI!L16)-LN(PCPI!K16)</f>
        <v>-7.0734877635558746E-3</v>
      </c>
      <c r="L16" s="15" t="s">
        <v>163</v>
      </c>
      <c r="M16" s="15" t="s">
        <v>163</v>
      </c>
      <c r="N16" s="15"/>
      <c r="O16" s="15" t="e">
        <f>CORREL($G16:$M16,[1]DMB!$G16:$AH16)</f>
        <v>#N/A</v>
      </c>
      <c r="P16" s="15" t="e">
        <f>O16*SQRT((MIN(COUNT($G16:$M16),COUNT([1]DMB!$G16:$AH16))-2)/(1-O16^2))</f>
        <v>#N/A</v>
      </c>
      <c r="Q16" s="15" t="e">
        <f>CORREL($G16:$M16,[1]DMB!$G16:$AG16)</f>
        <v>#N/A</v>
      </c>
      <c r="R16" s="15" t="e">
        <f>Q16*SQRT((MIN(COUNT($G16:$M16),COUNT([1]DMB!$G16:$AG16))-2)/(1-Q16^2))</f>
        <v>#N/A</v>
      </c>
      <c r="S16" s="15" t="e">
        <f>CORREL($G16:$M16,[1]DM1!$G16:$AH16)</f>
        <v>#N/A</v>
      </c>
      <c r="T16" s="15" t="e">
        <f>S16*SQRT((MIN(COUNT($G16:$M16),COUNT([1]DM1!$G16:$AH16))-2)/(1-S16^2))</f>
        <v>#N/A</v>
      </c>
      <c r="U16" s="15" t="e">
        <f>CORREL($G16:$M16,[1]DM1!$G16:$AG16)</f>
        <v>#N/A</v>
      </c>
      <c r="V16" s="15" t="e">
        <f>U16*SQRT((MIN(COUNT($G16:$M16),COUNT([1]DM1!$G16:$AG16))-2)/(1-U16^2))</f>
        <v>#N/A</v>
      </c>
      <c r="W16" s="15" t="s">
        <v>163</v>
      </c>
      <c r="X16" s="15" t="s">
        <v>163</v>
      </c>
      <c r="Y16" s="15" t="s">
        <v>163</v>
      </c>
      <c r="Z16" s="15" t="s">
        <v>163</v>
      </c>
      <c r="AA16" s="15" t="s">
        <v>163</v>
      </c>
      <c r="AB16" s="15" t="s">
        <v>163</v>
      </c>
      <c r="AC16" s="15" t="s">
        <v>163</v>
      </c>
      <c r="AD16" s="15" t="s">
        <v>163</v>
      </c>
      <c r="AE16" s="13"/>
      <c r="AF16" s="17"/>
      <c r="AG16" s="15" t="e">
        <f>CORREL($G16:$M16,[1]DMB!$V16:$AH16)</f>
        <v>#N/A</v>
      </c>
      <c r="AH16" s="15" t="e">
        <f>AG16*SQRT((MIN(COUNT($G16:$M16),COUNT([1]DMB!$V16:$AH16))-2)/(1-AG16^2))</f>
        <v>#N/A</v>
      </c>
      <c r="AI16" s="15" t="e">
        <f>CORREL($G16:$M16,[1]DMB!$V16:$AG16)</f>
        <v>#N/A</v>
      </c>
      <c r="AJ16" s="15" t="e">
        <f>AI16*SQRT((MIN(COUNT($G16:$M16),COUNT([1]DMB!$V16:$AG16))-2)/(1-AI16^2))</f>
        <v>#N/A</v>
      </c>
      <c r="AK16" s="15" t="e">
        <f>CORREL($G16:$M16,[1]DM1!$V16:$AH16)</f>
        <v>#N/A</v>
      </c>
      <c r="AL16" s="15" t="e">
        <f>AK16*SQRT((MIN(COUNT($G16:$M16),COUNT([1]DM1!$V16:$AH16))-2)/(1-AK16^2))</f>
        <v>#N/A</v>
      </c>
      <c r="AM16" s="15" t="e">
        <f>CORREL($G16:$M16,[1]DM1!$V16:$AG16)</f>
        <v>#N/A</v>
      </c>
      <c r="AN16" s="15" t="e">
        <f>AM16*SQRT((MIN(COUNT($G16:$M16),COUNT([1]DM1!$V16:$AG16))-2)/(1-AM16^2))</f>
        <v>#N/A</v>
      </c>
      <c r="AO16" s="15" t="s">
        <v>163</v>
      </c>
      <c r="AP16" s="15" t="s">
        <v>163</v>
      </c>
      <c r="AQ16" s="15" t="s">
        <v>163</v>
      </c>
      <c r="AR16" s="15" t="s">
        <v>163</v>
      </c>
      <c r="AS16" s="15" t="s">
        <v>163</v>
      </c>
      <c r="AT16" s="15" t="s">
        <v>163</v>
      </c>
      <c r="AU16" s="15" t="s">
        <v>163</v>
      </c>
      <c r="AV16" s="15" t="s">
        <v>163</v>
      </c>
      <c r="AW16" s="15"/>
      <c r="AX16" s="15"/>
      <c r="AY16" s="15">
        <f>CORREL($G16:$M16,[1]DMB!$AB16:$AH16)</f>
        <v>-0.9637443869384078</v>
      </c>
      <c r="AZ16" s="15">
        <f>AY16*SQRT((MIN(COUNT($G16:$M16),COUNT([1]DMB!$AB16:$AH16))-2)/(1-AY16^2))</f>
        <v>-6.2559372523428225</v>
      </c>
      <c r="BA16" s="15">
        <f>CORREL($H16:$M16,[1]DMB!$AB16:$AG16)</f>
        <v>1</v>
      </c>
      <c r="BB16" s="15" t="e">
        <f>BA16*SQRT((MIN(COUNT($H16:$M16),COUNT([1]DMB!$AB16:$AG16))-2)/(1-BA16^2))</f>
        <v>#DIV/0!</v>
      </c>
      <c r="BC16" s="15">
        <f>CORREL($G16:$M16,[1]DM1!$AB16:$AH16)</f>
        <v>-0.40596609421291874</v>
      </c>
      <c r="BD16" s="15">
        <f>BC16*SQRT((MIN(COUNT($G16:$M16),COUNT([1]DM1!$AB16:$AH16))-2)/(1-BC16^2))</f>
        <v>-0.76940915570255608</v>
      </c>
      <c r="BE16" s="15">
        <f>CORREL($H16:$M16,[1]DM1!$AB16:$AG16)</f>
        <v>1</v>
      </c>
      <c r="BF16" s="15" t="e">
        <f>BE16*SQRT((MIN(COUNT($H16:$M16),COUNT([1]DM1!$AB16:$AG16))-2)/(1-BE16^2))</f>
        <v>#DIV/0!</v>
      </c>
      <c r="BG16" s="15" t="s">
        <v>163</v>
      </c>
      <c r="BH16" s="15" t="s">
        <v>163</v>
      </c>
      <c r="BI16" s="15" t="s">
        <v>163</v>
      </c>
      <c r="BJ16" s="15" t="s">
        <v>163</v>
      </c>
      <c r="BK16" s="15" t="s">
        <v>163</v>
      </c>
      <c r="BL16" s="15" t="s">
        <v>163</v>
      </c>
      <c r="BM16" s="15" t="s">
        <v>163</v>
      </c>
      <c r="BN16" s="15" t="s">
        <v>163</v>
      </c>
      <c r="BO16" s="15"/>
      <c r="BP16" s="16">
        <f t="shared" si="0"/>
        <v>5</v>
      </c>
      <c r="BQ16" s="28">
        <f t="shared" si="1"/>
        <v>-8.4259702188678172E-4</v>
      </c>
      <c r="BR16" s="16">
        <f t="shared" si="2"/>
        <v>1.4633016076705835E-2</v>
      </c>
      <c r="BS16" s="16"/>
      <c r="BT16" s="16">
        <f t="shared" si="3"/>
        <v>5</v>
      </c>
      <c r="BU16" s="28">
        <f t="shared" si="4"/>
        <v>-8.4259702188678172E-4</v>
      </c>
      <c r="BV16" s="16">
        <f t="shared" si="5"/>
        <v>1.4633016076705835E-2</v>
      </c>
    </row>
    <row r="17" spans="1:74" x14ac:dyDescent="0.4">
      <c r="A17" s="15"/>
      <c r="B17" s="15"/>
      <c r="C17" s="49" t="s">
        <v>13</v>
      </c>
      <c r="D17" s="15"/>
      <c r="E17" s="15"/>
      <c r="F17" s="15" t="s">
        <v>307</v>
      </c>
      <c r="G17" s="15" t="s">
        <v>163</v>
      </c>
      <c r="H17" s="15" t="s">
        <v>163</v>
      </c>
      <c r="I17" s="15" t="s">
        <v>163</v>
      </c>
      <c r="J17" s="15" t="s">
        <v>163</v>
      </c>
      <c r="K17" s="15" t="s">
        <v>163</v>
      </c>
      <c r="L17" s="15" t="s">
        <v>163</v>
      </c>
      <c r="M17" s="15" t="s">
        <v>163</v>
      </c>
      <c r="N17" s="15"/>
      <c r="O17" s="15" t="e">
        <f>CORREL($G17:$M17,[1]DMB!$G17:$AH17)</f>
        <v>#N/A</v>
      </c>
      <c r="P17" s="15" t="e">
        <f>O17*SQRT((MIN(COUNT($G17:$M17),COUNT([1]DMB!$G17:$AH17))-2)/(1-O17^2))</f>
        <v>#N/A</v>
      </c>
      <c r="Q17" s="15" t="e">
        <f>CORREL($G17:$M17,[1]DMB!$G17:$AG17)</f>
        <v>#N/A</v>
      </c>
      <c r="R17" s="15" t="e">
        <f>Q17*SQRT((MIN(COUNT($G17:$M17),COUNT([1]DMB!$G17:$AG17))-2)/(1-Q17^2))</f>
        <v>#N/A</v>
      </c>
      <c r="S17" s="15" t="e">
        <f>CORREL($G17:$M17,[1]DM1!$G17:$AH17)</f>
        <v>#N/A</v>
      </c>
      <c r="T17" s="15" t="e">
        <f>S17*SQRT((MIN(COUNT($G17:$M17),COUNT([1]DM1!$G17:$AH17))-2)/(1-S17^2))</f>
        <v>#N/A</v>
      </c>
      <c r="U17" s="15" t="e">
        <f>CORREL($G17:$M17,[1]DM1!$G17:$AG17)</f>
        <v>#N/A</v>
      </c>
      <c r="V17" s="15" t="e">
        <f>U17*SQRT((MIN(COUNT($G17:$M17),COUNT([1]DM1!$G17:$AG17))-2)/(1-U17^2))</f>
        <v>#N/A</v>
      </c>
      <c r="W17" s="15" t="e">
        <f>CORREL($G17:$M17,dBM!$G17:$G17)</f>
        <v>#VALUE!</v>
      </c>
      <c r="X17" s="15" t="e">
        <f>W17*SQRT((MIN(COUNT($G17:$M17),COUNT(dBM!$G17:$M17))-2)/(1-W17^2))</f>
        <v>#VALUE!</v>
      </c>
      <c r="Y17" s="15" t="e">
        <f>CORREL($G17:$M17,dBM!#REF!)</f>
        <v>#REF!</v>
      </c>
      <c r="Z17" s="15" t="e">
        <f>Y17*SQRT((MIN(COUNT($G17:$M17),COUNT(dBM!#REF!))-2)/(1-Y17^2))</f>
        <v>#REF!</v>
      </c>
      <c r="AA17" s="15" t="e">
        <f>CORREL($G17:$M17,'[1]D BM wo FCD'!$G17:$AB17)</f>
        <v>#N/A</v>
      </c>
      <c r="AB17" s="15" t="e">
        <f>AA17*SQRT((MIN(COUNT($G17:$M17),COUNT('[1]D BM wo FCD'!$G17:$AB17))-2)/(1-AA17^2))</f>
        <v>#N/A</v>
      </c>
      <c r="AC17" s="15" t="e">
        <f>CORREL($G17:$M17,'[1]D BM wo FCD'!$G17:$AA17)</f>
        <v>#N/A</v>
      </c>
      <c r="AD17" s="15" t="e">
        <f>AC17*SQRT((MIN(COUNT($G17:$M17),COUNT('[1]D BM wo FCD'!$G17:$AA17))-2)/(1-AC17^2))</f>
        <v>#N/A</v>
      </c>
      <c r="AE17" s="13"/>
      <c r="AF17" s="17"/>
      <c r="AG17" s="15" t="e">
        <f>CORREL($G17:$M17,[1]DMB!$V17:$AH17)</f>
        <v>#N/A</v>
      </c>
      <c r="AH17" s="15" t="e">
        <f>AG17*SQRT((MIN(COUNT($G17:$M17),COUNT([1]DMB!$V17:$AH17))-2)/(1-AG17^2))</f>
        <v>#N/A</v>
      </c>
      <c r="AI17" s="15" t="e">
        <f>CORREL($G17:$M17,[1]DMB!$V17:$AG17)</f>
        <v>#N/A</v>
      </c>
      <c r="AJ17" s="15" t="e">
        <f>AI17*SQRT((MIN(COUNT($G17:$M17),COUNT([1]DMB!$V17:$AG17))-2)/(1-AI17^2))</f>
        <v>#N/A</v>
      </c>
      <c r="AK17" s="15" t="e">
        <f>CORREL($G17:$M17,[1]DM1!$V17:$AH17)</f>
        <v>#N/A</v>
      </c>
      <c r="AL17" s="15" t="e">
        <f>AK17*SQRT((MIN(COUNT($G17:$M17),COUNT([1]DM1!$V17:$AH17))-2)/(1-AK17^2))</f>
        <v>#N/A</v>
      </c>
      <c r="AM17" s="15" t="e">
        <f>CORREL($G17:$M17,[1]DM1!$V17:$AG17)</f>
        <v>#N/A</v>
      </c>
      <c r="AN17" s="15" t="e">
        <f>AM17*SQRT((MIN(COUNT($G17:$M17),COUNT([1]DM1!$V17:$AG17))-2)/(1-AM17^2))</f>
        <v>#N/A</v>
      </c>
      <c r="AO17" s="15" t="e">
        <f>CORREL($G17:$M17,dBM!$G17:$G17)</f>
        <v>#VALUE!</v>
      </c>
      <c r="AP17" s="15" t="e">
        <f>AO17*SQRT((MIN(COUNT($G17:$M17),COUNT(dBM!$G17:$M17))-2)/(1-AO17^2))</f>
        <v>#VALUE!</v>
      </c>
      <c r="AQ17" s="15" t="e">
        <f>CORREL($G17:$M17,dBM!#REF!)</f>
        <v>#REF!</v>
      </c>
      <c r="AR17" s="15" t="e">
        <f>AQ17*SQRT((MIN(COUNT($G17:$M17),COUNT(dBM!#REF!))-2)/(1-AQ17^2))</f>
        <v>#REF!</v>
      </c>
      <c r="AS17" s="15" t="e">
        <f>CORREL($G17:$M17,'[1]D BM wo FCD'!$P17:$AB17)</f>
        <v>#N/A</v>
      </c>
      <c r="AT17" s="15" t="e">
        <f>AS17*SQRT((MIN(COUNT($G17:$M17),COUNT('[1]D BM wo FCD'!$P17:$AB17))-2)/(1-AS17^2))</f>
        <v>#N/A</v>
      </c>
      <c r="AU17" s="15" t="e">
        <f>CORREL($G17:$M17,'[1]D BM wo FCD'!$P17:$AA17)</f>
        <v>#N/A</v>
      </c>
      <c r="AV17" s="15" t="e">
        <f>AU17*SQRT((MIN(COUNT($G17:$M17),COUNT('[1]D BM wo FCD'!$P17:$AA17))-2)/(1-AU17^2))</f>
        <v>#N/A</v>
      </c>
      <c r="AW17" s="15"/>
      <c r="AX17" s="15"/>
      <c r="AY17" s="15" t="e">
        <f>CORREL($G17:$M17,[1]DMB!$AB17:$AH17)</f>
        <v>#DIV/0!</v>
      </c>
      <c r="AZ17" s="15" t="e">
        <f>AY17*SQRT((MIN(COUNT($G17:$M17),COUNT([1]DMB!$AB17:$AH17))-2)/(1-AY17^2))</f>
        <v>#DIV/0!</v>
      </c>
      <c r="BA17" s="15" t="e">
        <f>CORREL($H17:$M17,[1]DMB!$AB17:$AG17)</f>
        <v>#DIV/0!</v>
      </c>
      <c r="BB17" s="15" t="e">
        <f>BA17*SQRT((MIN(COUNT($H17:$M17),COUNT([1]DMB!$AB17:$AG17))-2)/(1-BA17^2))</f>
        <v>#DIV/0!</v>
      </c>
      <c r="BC17" s="15" t="e">
        <f>CORREL($G17:$M17,[1]DM1!$AB17:$AH17)</f>
        <v>#DIV/0!</v>
      </c>
      <c r="BD17" s="15" t="e">
        <f>BC17*SQRT((MIN(COUNT($G17:$M17),COUNT([1]DM1!$AB17:$AH17))-2)/(1-BC17^2))</f>
        <v>#DIV/0!</v>
      </c>
      <c r="BE17" s="15" t="e">
        <f>CORREL($H17:$M17,[1]DM1!$AB17:$AG17)</f>
        <v>#DIV/0!</v>
      </c>
      <c r="BF17" s="15" t="e">
        <f>BE17*SQRT((MIN(COUNT($H17:$M17),COUNT([1]DM1!$AB17:$AG17))-2)/(1-BE17^2))</f>
        <v>#DIV/0!</v>
      </c>
      <c r="BG17" s="15" t="e">
        <f>CORREL($G17:$M17,dBM!$G17:$G17)</f>
        <v>#VALUE!</v>
      </c>
      <c r="BH17" s="15" t="e">
        <f>BG17*SQRT((MIN(COUNT($G17:$M17),COUNT(dBM!$G17:$M17))-2)/(1-BG17^2))</f>
        <v>#VALUE!</v>
      </c>
      <c r="BI17" s="15" t="e">
        <f>CORREL($H17:$M17,dBM!#REF!)</f>
        <v>#REF!</v>
      </c>
      <c r="BJ17" s="15" t="e">
        <f>BI17*SQRT((MIN(COUNT($H17:$M17),COUNT(dBM!#REF!))-2)/(1-BI17^2))</f>
        <v>#REF!</v>
      </c>
      <c r="BK17" s="15" t="e">
        <f>CORREL($G17:$M17,'[1]D BM wo FCD'!$V17:$AB17)</f>
        <v>#DIV/0!</v>
      </c>
      <c r="BL17" s="15" t="e">
        <f>BK17*SQRT((MIN(COUNT($G17:$M17),COUNT('[1]D BM wo FCD'!$V17:$AB17))-2)/(1-BK17^2))</f>
        <v>#DIV/0!</v>
      </c>
      <c r="BM17" s="15" t="e">
        <f>CORREL($H17:$M17,'[1]D BM wo FCD'!$V17:$AA17)</f>
        <v>#DIV/0!</v>
      </c>
      <c r="BN17" s="15" t="e">
        <f>BM17*SQRT((MIN(COUNT($H17:$M17),COUNT('[1]D BM wo FCD'!$V17:$AA17))-2)/(1-BM17^2))</f>
        <v>#DIV/0!</v>
      </c>
      <c r="BO17" s="15"/>
      <c r="BP17" s="16">
        <f t="shared" si="0"/>
        <v>0</v>
      </c>
      <c r="BQ17" s="28" t="e">
        <f t="shared" si="1"/>
        <v>#DIV/0!</v>
      </c>
      <c r="BR17" s="16" t="e">
        <f t="shared" si="2"/>
        <v>#DIV/0!</v>
      </c>
      <c r="BS17" s="16"/>
      <c r="BT17" s="16">
        <f t="shared" si="3"/>
        <v>0</v>
      </c>
      <c r="BU17" s="28" t="e">
        <f t="shared" si="4"/>
        <v>#DIV/0!</v>
      </c>
      <c r="BV17" s="16" t="e">
        <f t="shared" si="5"/>
        <v>#DIV/0!</v>
      </c>
    </row>
    <row r="18" spans="1:74" x14ac:dyDescent="0.4">
      <c r="A18" s="15"/>
      <c r="B18" s="15"/>
      <c r="C18" s="49" t="s">
        <v>23</v>
      </c>
      <c r="D18" s="15"/>
      <c r="E18" s="15"/>
      <c r="F18" s="15" t="s">
        <v>307</v>
      </c>
      <c r="G18" s="36">
        <f>LN(PCPI!H18)-LN(PCPI!G18)</f>
        <v>1.8592752995783774</v>
      </c>
      <c r="H18" s="36">
        <f>LN(PCPI!I18)-LN(PCPI!H18)</f>
        <v>1.0134629560865447</v>
      </c>
      <c r="I18" s="36">
        <f>LN(PCPI!J18)-LN(PCPI!I18)</f>
        <v>0.25579509559908509</v>
      </c>
      <c r="J18" s="36">
        <f>LN(PCPI!K18)-LN(PCPI!J18)</f>
        <v>1.3478003212522438</v>
      </c>
      <c r="K18" s="36">
        <f>LN(PCPI!L18)-LN(PCPI!K18)</f>
        <v>1.8718181783747827</v>
      </c>
      <c r="L18" s="36">
        <f>LN(PCPI!M18)-LN(PCPI!L18)</f>
        <v>1.5201247836774687</v>
      </c>
      <c r="M18" s="15" t="s">
        <v>163</v>
      </c>
      <c r="N18" s="15"/>
      <c r="O18" s="15" t="e">
        <f>CORREL($G18:$M18,[1]DMB!$G18:$AH18)</f>
        <v>#N/A</v>
      </c>
      <c r="P18" s="15" t="e">
        <f>O18*SQRT((MIN(COUNT($G18:$M18),COUNT([1]DMB!$G18:$AH18))-2)/(1-O18^2))</f>
        <v>#N/A</v>
      </c>
      <c r="Q18" s="15" t="e">
        <f>CORREL($G18:$M18,[1]DMB!$G18:$AG18)</f>
        <v>#N/A</v>
      </c>
      <c r="R18" s="15" t="e">
        <f>Q18*SQRT((MIN(COUNT($G18:$M18),COUNT([1]DMB!$G18:$AG18))-2)/(1-Q18^2))</f>
        <v>#N/A</v>
      </c>
      <c r="S18" s="15" t="e">
        <f>CORREL($G18:$M18,[1]DM1!$G18:$AH18)</f>
        <v>#N/A</v>
      </c>
      <c r="T18" s="15" t="e">
        <f>S18*SQRT((MIN(COUNT($G18:$M18),COUNT([1]DM1!$G18:$AH18))-2)/(1-S18^2))</f>
        <v>#N/A</v>
      </c>
      <c r="U18" s="15" t="e">
        <f>CORREL($G18:$M18,[1]DM1!$G18:$AG18)</f>
        <v>#N/A</v>
      </c>
      <c r="V18" s="15" t="e">
        <f>U18*SQRT((MIN(COUNT($G18:$M18),COUNT([1]DM1!$G18:$AG18))-2)/(1-U18^2))</f>
        <v>#N/A</v>
      </c>
      <c r="W18" s="15" t="e">
        <f>CORREL($G18:$M18,dBM!$G18:$G18)</f>
        <v>#N/A</v>
      </c>
      <c r="X18" s="15" t="e">
        <f>W18*SQRT((MIN(COUNT($G18:$M18),COUNT(dBM!$G18:$M18))-2)/(1-W18^2))</f>
        <v>#N/A</v>
      </c>
      <c r="Y18" s="15" t="e">
        <f>CORREL($G18:$M18,dBM!#REF!)</f>
        <v>#REF!</v>
      </c>
      <c r="Z18" s="15" t="e">
        <f>Y18*SQRT((MIN(COUNT($G18:$M18),COUNT(dBM!#REF!))-2)/(1-Y18^2))</f>
        <v>#REF!</v>
      </c>
      <c r="AA18" s="15" t="e">
        <f>CORREL($G18:$M18,'[1]D BM wo FCD'!$G18:$AB18)</f>
        <v>#N/A</v>
      </c>
      <c r="AB18" s="15" t="e">
        <f>AA18*SQRT((MIN(COUNT($G18:$M18),COUNT('[1]D BM wo FCD'!$G18:$AB18))-2)/(1-AA18^2))</f>
        <v>#N/A</v>
      </c>
      <c r="AC18" s="15" t="e">
        <f>CORREL($G18:$M18,'[1]D BM wo FCD'!$G18:$AA18)</f>
        <v>#N/A</v>
      </c>
      <c r="AD18" s="15" t="e">
        <f>AC18*SQRT((MIN(COUNT($G18:$M18),COUNT('[1]D BM wo FCD'!$G18:$AA18))-2)/(1-AC18^2))</f>
        <v>#N/A</v>
      </c>
      <c r="AE18" s="13"/>
      <c r="AF18" s="17"/>
      <c r="AG18" s="15" t="e">
        <f>CORREL($G18:$M18,[1]DMB!$V18:$AH18)</f>
        <v>#N/A</v>
      </c>
      <c r="AH18" s="15" t="e">
        <f>AG18*SQRT((MIN(COUNT($G18:$M18),COUNT([1]DMB!$V18:$AH18))-2)/(1-AG18^2))</f>
        <v>#N/A</v>
      </c>
      <c r="AI18" s="15" t="e">
        <f>CORREL($G18:$M18,[1]DMB!$V18:$AG18)</f>
        <v>#N/A</v>
      </c>
      <c r="AJ18" s="15" t="e">
        <f>AI18*SQRT((MIN(COUNT($G18:$M18),COUNT([1]DMB!$V18:$AG18))-2)/(1-AI18^2))</f>
        <v>#N/A</v>
      </c>
      <c r="AK18" s="15" t="e">
        <f>CORREL($G18:$M18,[1]DM1!$V18:$AH18)</f>
        <v>#N/A</v>
      </c>
      <c r="AL18" s="15" t="e">
        <f>AK18*SQRT((MIN(COUNT($G18:$M18),COUNT([1]DM1!$V18:$AH18))-2)/(1-AK18^2))</f>
        <v>#N/A</v>
      </c>
      <c r="AM18" s="15" t="e">
        <f>CORREL($G18:$M18,[1]DM1!$V18:$AG18)</f>
        <v>#N/A</v>
      </c>
      <c r="AN18" s="15" t="e">
        <f>AM18*SQRT((MIN(COUNT($G18:$M18),COUNT([1]DM1!$V18:$AG18))-2)/(1-AM18^2))</f>
        <v>#N/A</v>
      </c>
      <c r="AO18" s="15" t="e">
        <f>CORREL($G18:$M18,dBM!$G18:$G18)</f>
        <v>#N/A</v>
      </c>
      <c r="AP18" s="15" t="e">
        <f>AO18*SQRT((MIN(COUNT($G18:$M18),COUNT(dBM!$G18:$M18))-2)/(1-AO18^2))</f>
        <v>#N/A</v>
      </c>
      <c r="AQ18" s="15" t="e">
        <f>CORREL($G18:$M18,dBM!#REF!)</f>
        <v>#REF!</v>
      </c>
      <c r="AR18" s="15" t="e">
        <f>AQ18*SQRT((MIN(COUNT($G18:$M18),COUNT(dBM!#REF!))-2)/(1-AQ18^2))</f>
        <v>#REF!</v>
      </c>
      <c r="AS18" s="15" t="e">
        <f>CORREL($G18:$M18,'[1]D BM wo FCD'!$P18:$AB18)</f>
        <v>#N/A</v>
      </c>
      <c r="AT18" s="15" t="e">
        <f>AS18*SQRT((MIN(COUNT($G18:$M18),COUNT('[1]D BM wo FCD'!$P18:$AB18))-2)/(1-AS18^2))</f>
        <v>#N/A</v>
      </c>
      <c r="AU18" s="15" t="e">
        <f>CORREL($G18:$M18,'[1]D BM wo FCD'!$P18:$AA18)</f>
        <v>#N/A</v>
      </c>
      <c r="AV18" s="15" t="e">
        <f>AU18*SQRT((MIN(COUNT($G18:$M18),COUNT('[1]D BM wo FCD'!$P18:$AA18))-2)/(1-AU18^2))</f>
        <v>#N/A</v>
      </c>
      <c r="AW18" s="15"/>
      <c r="AX18" s="15"/>
      <c r="AY18" s="15">
        <f>CORREL($G18:$M18,[1]DMB!$AB18:$AH18)</f>
        <v>0.8011968675069171</v>
      </c>
      <c r="AZ18" s="15">
        <f>AY18*SQRT((MIN(COUNT($G18:$M18),COUNT([1]DMB!$AB18:$AH18))-2)/(1-AY18^2))</f>
        <v>2.3190369416960883</v>
      </c>
      <c r="BA18" s="15">
        <f>CORREL($H18:$M18,[1]DMB!$AB18:$AG18)</f>
        <v>0.60082239463448606</v>
      </c>
      <c r="BB18" s="15">
        <f>BA18*SQRT((MIN(COUNT($H18:$M18),COUNT([1]DMB!$AB18:$AG18))-2)/(1-BA18^2))</f>
        <v>1.0629343691267501</v>
      </c>
      <c r="BC18" s="15">
        <f>CORREL($G18:$M18,[1]DM1!$AB18:$AH18)</f>
        <v>0.26221320291303918</v>
      </c>
      <c r="BD18" s="15">
        <f>BC18*SQRT((MIN(COUNT($G18:$M18),COUNT([1]DM1!$AB18:$AH18))-2)/(1-BC18^2))</f>
        <v>0.4706340923289023</v>
      </c>
      <c r="BE18" s="15">
        <f>CORREL($H18:$M18,[1]DM1!$AB18:$AG18)</f>
        <v>6.979287259179455E-2</v>
      </c>
      <c r="BF18" s="15">
        <f>BE18*SQRT((MIN(COUNT($H18:$M18),COUNT([1]DM1!$AB18:$AG18))-2)/(1-BE18^2))</f>
        <v>9.8943299783684505E-2</v>
      </c>
      <c r="BG18" s="15" t="e">
        <f>CORREL($G18:$M18,dBM!$G18:$G18)</f>
        <v>#N/A</v>
      </c>
      <c r="BH18" s="15" t="e">
        <f>BG18*SQRT((MIN(COUNT($G18:$M18),COUNT(dBM!$G18:$M18))-2)/(1-BG18^2))</f>
        <v>#N/A</v>
      </c>
      <c r="BI18" s="15" t="e">
        <f>CORREL($H18:$M18,dBM!#REF!)</f>
        <v>#REF!</v>
      </c>
      <c r="BJ18" s="15" t="e">
        <f>BI18*SQRT((MIN(COUNT($H18:$M18),COUNT(dBM!#REF!))-2)/(1-BI18^2))</f>
        <v>#REF!</v>
      </c>
      <c r="BK18" s="15">
        <f>CORREL($G18:$M18,'[1]D BM wo FCD'!$V18:$AB18)</f>
        <v>-1</v>
      </c>
      <c r="BL18" s="15" t="e">
        <f>BK18*SQRT((MIN(COUNT($G18:$M18),COUNT('[1]D BM wo FCD'!$V18:$AB18))-2)/(1-BK18^2))</f>
        <v>#DIV/0!</v>
      </c>
      <c r="BM18" s="15">
        <f>CORREL($H18:$M18,'[1]D BM wo FCD'!$V18:$AA18)</f>
        <v>1</v>
      </c>
      <c r="BN18" s="15" t="e">
        <f>BM18*SQRT((MIN(COUNT($H18:$M18),COUNT('[1]D BM wo FCD'!$V18:$AA18))-2)/(1-BM18^2))</f>
        <v>#DIV/0!</v>
      </c>
      <c r="BO18" s="15"/>
      <c r="BP18" s="16">
        <f t="shared" si="0"/>
        <v>6</v>
      </c>
      <c r="BQ18" s="28">
        <f t="shared" si="1"/>
        <v>1.3113794390947504</v>
      </c>
      <c r="BR18" s="16">
        <f t="shared" si="2"/>
        <v>0.61027782051195778</v>
      </c>
      <c r="BS18" s="16"/>
      <c r="BT18" s="16">
        <f t="shared" si="3"/>
        <v>6</v>
      </c>
      <c r="BU18" s="28">
        <f t="shared" si="4"/>
        <v>1.3113794390947504</v>
      </c>
      <c r="BV18" s="16">
        <f t="shared" si="5"/>
        <v>0.61027782051195778</v>
      </c>
    </row>
    <row r="19" spans="1:74" x14ac:dyDescent="0.4">
      <c r="A19" s="15"/>
      <c r="B19" s="15"/>
      <c r="C19" s="49" t="s">
        <v>24</v>
      </c>
      <c r="D19" s="15"/>
      <c r="E19" s="15"/>
      <c r="F19" s="15" t="s">
        <v>307</v>
      </c>
      <c r="G19" s="36">
        <f>LN(PCPI!H19)-LN(PCPI!G19)</f>
        <v>0.16145957242450493</v>
      </c>
      <c r="H19" s="36">
        <f>LN(PCPI!I19)-LN(PCPI!H19)</f>
        <v>0.12426394353043424</v>
      </c>
      <c r="I19" s="36">
        <f>LN(PCPI!J19)-LN(PCPI!I19)</f>
        <v>0.11034292418522007</v>
      </c>
      <c r="J19" s="36">
        <f>LN(PCPI!K19)-LN(PCPI!J19)</f>
        <v>9.5727218027723104E-2</v>
      </c>
      <c r="K19" s="36">
        <f>LN(PCPI!L19)-LN(PCPI!K19)</f>
        <v>0.10429266428667638</v>
      </c>
      <c r="L19" s="36">
        <f>LN(PCPI!M19)-LN(PCPI!L19)</f>
        <v>0.10640275194681514</v>
      </c>
      <c r="M19" s="15" t="s">
        <v>163</v>
      </c>
      <c r="N19" s="15"/>
      <c r="O19" s="15" t="e">
        <f>CORREL($G19:$M19,[1]DMB!$G19:$AH19)</f>
        <v>#N/A</v>
      </c>
      <c r="P19" s="15" t="e">
        <f>O19*SQRT((MIN(COUNT($G19:$M19),COUNT([1]DMB!$G19:$AH19))-2)/(1-O19^2))</f>
        <v>#N/A</v>
      </c>
      <c r="Q19" s="15" t="e">
        <f>CORREL($G19:$M19,[1]DMB!$G19:$AG19)</f>
        <v>#N/A</v>
      </c>
      <c r="R19" s="15" t="e">
        <f>Q19*SQRT((MIN(COUNT($G19:$M19),COUNT([1]DMB!$G19:$AG19))-2)/(1-Q19^2))</f>
        <v>#N/A</v>
      </c>
      <c r="S19" s="15" t="e">
        <f>CORREL($G19:$M19,[1]DM1!$G19:$AH19)</f>
        <v>#N/A</v>
      </c>
      <c r="T19" s="15" t="e">
        <f>S19*SQRT((MIN(COUNT($G19:$M19),COUNT([1]DM1!$G19:$AH19))-2)/(1-S19^2))</f>
        <v>#N/A</v>
      </c>
      <c r="U19" s="15" t="e">
        <f>CORREL($G19:$M19,[1]DM1!$G19:$AG19)</f>
        <v>#N/A</v>
      </c>
      <c r="V19" s="15" t="e">
        <f>U19*SQRT((MIN(COUNT($G19:$M19),COUNT([1]DM1!$G19:$AG19))-2)/(1-U19^2))</f>
        <v>#N/A</v>
      </c>
      <c r="W19" s="15" t="s">
        <v>163</v>
      </c>
      <c r="X19" s="15" t="s">
        <v>163</v>
      </c>
      <c r="Y19" s="15" t="s">
        <v>163</v>
      </c>
      <c r="Z19" s="15" t="s">
        <v>163</v>
      </c>
      <c r="AA19" s="15" t="s">
        <v>163</v>
      </c>
      <c r="AB19" s="15" t="s">
        <v>163</v>
      </c>
      <c r="AC19" s="15" t="s">
        <v>163</v>
      </c>
      <c r="AD19" s="15" t="s">
        <v>163</v>
      </c>
      <c r="AE19" s="13"/>
      <c r="AF19" s="17"/>
      <c r="AG19" s="15" t="e">
        <f>CORREL($G19:$M19,[1]DMB!$V19:$AH19)</f>
        <v>#N/A</v>
      </c>
      <c r="AH19" s="15" t="e">
        <f>AG19*SQRT((MIN(COUNT($G19:$M19),COUNT([1]DMB!$V19:$AH19))-2)/(1-AG19^2))</f>
        <v>#N/A</v>
      </c>
      <c r="AI19" s="15" t="e">
        <f>CORREL($G19:$M19,[1]DMB!$V19:$AG19)</f>
        <v>#N/A</v>
      </c>
      <c r="AJ19" s="15" t="e">
        <f>AI19*SQRT((MIN(COUNT($G19:$M19),COUNT([1]DMB!$V19:$AG19))-2)/(1-AI19^2))</f>
        <v>#N/A</v>
      </c>
      <c r="AK19" s="15" t="e">
        <f>CORREL($G19:$M19,[1]DM1!$V19:$AH19)</f>
        <v>#N/A</v>
      </c>
      <c r="AL19" s="15" t="e">
        <f>AK19*SQRT((MIN(COUNT($G19:$M19),COUNT([1]DM1!$V19:$AH19))-2)/(1-AK19^2))</f>
        <v>#N/A</v>
      </c>
      <c r="AM19" s="15" t="e">
        <f>CORREL($G19:$M19,[1]DM1!$V19:$AG19)</f>
        <v>#N/A</v>
      </c>
      <c r="AN19" s="15" t="e">
        <f>AM19*SQRT((MIN(COUNT($G19:$M19),COUNT([1]DM1!$V19:$AG19))-2)/(1-AM19^2))</f>
        <v>#N/A</v>
      </c>
      <c r="AO19" s="15" t="s">
        <v>163</v>
      </c>
      <c r="AP19" s="15" t="s">
        <v>163</v>
      </c>
      <c r="AQ19" s="15" t="s">
        <v>163</v>
      </c>
      <c r="AR19" s="15" t="s">
        <v>163</v>
      </c>
      <c r="AS19" s="15" t="s">
        <v>163</v>
      </c>
      <c r="AT19" s="15" t="s">
        <v>163</v>
      </c>
      <c r="AU19" s="15" t="s">
        <v>163</v>
      </c>
      <c r="AV19" s="15" t="s">
        <v>163</v>
      </c>
      <c r="AW19" s="15"/>
      <c r="AX19" s="15"/>
      <c r="AY19" s="15">
        <f>CORREL($G19:$M19,[1]DMB!$AB19:$AH19)</f>
        <v>-0.61699036810450214</v>
      </c>
      <c r="AZ19" s="15">
        <f>AY19*SQRT((MIN(COUNT($G19:$M19),COUNT([1]DMB!$AB19:$AH19))-2)/(1-AY19^2))</f>
        <v>-1.3579395811592698</v>
      </c>
      <c r="BA19" s="15">
        <f>CORREL($H19:$M19,[1]DMB!$AB19:$AG19)</f>
        <v>-0.16839867515230508</v>
      </c>
      <c r="BB19" s="15">
        <f>BA19*SQRT((MIN(COUNT($H19:$M19),COUNT([1]DMB!$AB19:$AG19))-2)/(1-BA19^2))</f>
        <v>-0.24160201612379456</v>
      </c>
      <c r="BC19" s="15">
        <f>CORREL($G19:$M19,[1]DM1!$AB19:$AH19)</f>
        <v>-0.77533389945275621</v>
      </c>
      <c r="BD19" s="15">
        <f>BC19*SQRT((MIN(COUNT($G19:$M19),COUNT([1]DM1!$AB19:$AH19))-2)/(1-BC19^2))</f>
        <v>-2.1263786519571743</v>
      </c>
      <c r="BE19" s="15">
        <f>CORREL($H19:$M19,[1]DM1!$AB19:$AG19)</f>
        <v>0.56491883493967154</v>
      </c>
      <c r="BF19" s="15">
        <f>BE19*SQRT((MIN(COUNT($H19:$M19),COUNT([1]DM1!$AB19:$AG19))-2)/(1-BE19^2))</f>
        <v>0.96821097761982033</v>
      </c>
      <c r="BG19" s="15" t="s">
        <v>163</v>
      </c>
      <c r="BH19" s="15" t="s">
        <v>163</v>
      </c>
      <c r="BI19" s="15" t="s">
        <v>163</v>
      </c>
      <c r="BJ19" s="15" t="s">
        <v>163</v>
      </c>
      <c r="BK19" s="15" t="s">
        <v>163</v>
      </c>
      <c r="BL19" s="15" t="s">
        <v>163</v>
      </c>
      <c r="BM19" s="15" t="s">
        <v>163</v>
      </c>
      <c r="BN19" s="15" t="s">
        <v>163</v>
      </c>
      <c r="BO19" s="15"/>
      <c r="BP19" s="16">
        <f t="shared" si="0"/>
        <v>6</v>
      </c>
      <c r="BQ19" s="28">
        <f t="shared" si="1"/>
        <v>0.11708151240022897</v>
      </c>
      <c r="BR19" s="16">
        <f t="shared" si="2"/>
        <v>2.3664338353862217E-2</v>
      </c>
      <c r="BS19" s="16"/>
      <c r="BT19" s="16">
        <f t="shared" si="3"/>
        <v>6</v>
      </c>
      <c r="BU19" s="28">
        <f t="shared" si="4"/>
        <v>0.11708151240022897</v>
      </c>
      <c r="BV19" s="16">
        <f t="shared" si="5"/>
        <v>2.3664338353862217E-2</v>
      </c>
    </row>
    <row r="20" spans="1:74" x14ac:dyDescent="0.4">
      <c r="A20" s="15"/>
      <c r="B20" s="15"/>
      <c r="C20" s="49" t="s">
        <v>370</v>
      </c>
      <c r="D20" s="15"/>
      <c r="E20" s="15"/>
      <c r="F20" s="15" t="s">
        <v>307</v>
      </c>
      <c r="G20" s="36">
        <f>LN(PCPI!H20)-LN(PCPI!G20)</f>
        <v>2.4505343269990654E-2</v>
      </c>
      <c r="H20" s="36">
        <f>LN(PCPI!I20)-LN(PCPI!H20)</f>
        <v>3.9421013604628463E-2</v>
      </c>
      <c r="I20" s="36">
        <f>LN(PCPI!J20)-LN(PCPI!I20)</f>
        <v>4.5838830346195181E-2</v>
      </c>
      <c r="J20" s="36">
        <f>LN(PCPI!K20)-LN(PCPI!J20)</f>
        <v>7.8509492780831636E-3</v>
      </c>
      <c r="K20" s="36">
        <f>LN(PCPI!L20)-LN(PCPI!K20)</f>
        <v>2.4301803453061765E-2</v>
      </c>
      <c r="L20" s="36">
        <f>LN(PCPI!M20)-LN(PCPI!L20)</f>
        <v>4.1938821544457383E-2</v>
      </c>
      <c r="M20" s="15" t="s">
        <v>163</v>
      </c>
      <c r="N20" s="15"/>
      <c r="O20" s="15" t="e">
        <f>CORREL($G20:$M20,[1]DMB!$G20:$AH20)</f>
        <v>#N/A</v>
      </c>
      <c r="P20" s="15" t="e">
        <f>O20*SQRT((MIN(COUNT($G20:$M20),COUNT([1]DMB!$G20:$AH20))-2)/(1-O20^2))</f>
        <v>#N/A</v>
      </c>
      <c r="Q20" s="15" t="e">
        <f>CORREL($G20:$M20,[1]DMB!$G20:$AG20)</f>
        <v>#N/A</v>
      </c>
      <c r="R20" s="15" t="e">
        <f>Q20*SQRT((MIN(COUNT($G20:$M20),COUNT([1]DMB!$G20:$AG20))-2)/(1-Q20^2))</f>
        <v>#N/A</v>
      </c>
      <c r="S20" s="15" t="e">
        <f>CORREL($G20:$M20,[1]DM1!$G20:$AH20)</f>
        <v>#N/A</v>
      </c>
      <c r="T20" s="15" t="e">
        <f>S20*SQRT((MIN(COUNT($G20:$M20),COUNT([1]DM1!$G20:$AH20))-2)/(1-S20^2))</f>
        <v>#N/A</v>
      </c>
      <c r="U20" s="15" t="e">
        <f>CORREL($G20:$M20,[1]DM1!$G20:$AG20)</f>
        <v>#N/A</v>
      </c>
      <c r="V20" s="15" t="e">
        <f>U20*SQRT((MIN(COUNT($G20:$M20),COUNT([1]DM1!$G20:$AG20))-2)/(1-U20^2))</f>
        <v>#N/A</v>
      </c>
      <c r="W20" s="15" t="e">
        <f>CORREL($G20:$M20,dBM!$G20:$G20)</f>
        <v>#VALUE!</v>
      </c>
      <c r="X20" s="15" t="e">
        <f>W20*SQRT((MIN(COUNT($G20:$M20),COUNT(dBM!$G20:$M20))-2)/(1-W20^2))</f>
        <v>#VALUE!</v>
      </c>
      <c r="Y20" s="15" t="e">
        <f>CORREL($G20:$M20,dBM!#REF!)</f>
        <v>#REF!</v>
      </c>
      <c r="Z20" s="15" t="e">
        <f>Y20*SQRT((MIN(COUNT($G20:$M20),COUNT(dBM!#REF!))-2)/(1-Y20^2))</f>
        <v>#REF!</v>
      </c>
      <c r="AA20" s="15" t="e">
        <f>CORREL($G20:$M20,'[1]D BM wo FCD'!$G20:$AB20)</f>
        <v>#N/A</v>
      </c>
      <c r="AB20" s="15" t="e">
        <f>AA20*SQRT((MIN(COUNT($G20:$M20),COUNT('[1]D BM wo FCD'!$G20:$AB20))-2)/(1-AA20^2))</f>
        <v>#N/A</v>
      </c>
      <c r="AC20" s="15" t="e">
        <f>CORREL($G20:$M20,'[1]D BM wo FCD'!$G20:$AA20)</f>
        <v>#N/A</v>
      </c>
      <c r="AD20" s="15" t="e">
        <f>AC20*SQRT((MIN(COUNT($G20:$M20),COUNT('[1]D BM wo FCD'!$G20:$AA20))-2)/(1-AC20^2))</f>
        <v>#N/A</v>
      </c>
      <c r="AE20" s="13"/>
      <c r="AF20" s="17"/>
      <c r="AG20" s="15" t="e">
        <f>CORREL($G20:$M20,[1]DMB!$V20:$AH20)</f>
        <v>#N/A</v>
      </c>
      <c r="AH20" s="15" t="e">
        <f>AG20*SQRT((MIN(COUNT($G20:$M20),COUNT([1]DMB!$V20:$AH20))-2)/(1-AG20^2))</f>
        <v>#N/A</v>
      </c>
      <c r="AI20" s="15" t="e">
        <f>CORREL($G20:$M20,[1]DMB!$V20:$AG20)</f>
        <v>#N/A</v>
      </c>
      <c r="AJ20" s="15" t="e">
        <f>AI20*SQRT((MIN(COUNT($G20:$M20),COUNT([1]DMB!$V20:$AG20))-2)/(1-AI20^2))</f>
        <v>#N/A</v>
      </c>
      <c r="AK20" s="15" t="e">
        <f>CORREL($G20:$M20,[1]DM1!$V20:$AH20)</f>
        <v>#N/A</v>
      </c>
      <c r="AL20" s="15" t="e">
        <f>AK20*SQRT((MIN(COUNT($G20:$M20),COUNT([1]DM1!$V20:$AH20))-2)/(1-AK20^2))</f>
        <v>#N/A</v>
      </c>
      <c r="AM20" s="15" t="e">
        <f>CORREL($G20:$M20,[1]DM1!$V20:$AG20)</f>
        <v>#N/A</v>
      </c>
      <c r="AN20" s="15" t="e">
        <f>AM20*SQRT((MIN(COUNT($G20:$M20),COUNT([1]DM1!$V20:$AG20))-2)/(1-AM20^2))</f>
        <v>#N/A</v>
      </c>
      <c r="AO20" s="15" t="e">
        <f>CORREL($G20:$M20,dBM!$G20:$G20)</f>
        <v>#VALUE!</v>
      </c>
      <c r="AP20" s="15" t="e">
        <f>AO20*SQRT((MIN(COUNT($G20:$M20),COUNT(dBM!$G20:$M20))-2)/(1-AO20^2))</f>
        <v>#VALUE!</v>
      </c>
      <c r="AQ20" s="15" t="e">
        <f>CORREL($G20:$M20,dBM!#REF!)</f>
        <v>#REF!</v>
      </c>
      <c r="AR20" s="15" t="e">
        <f>AQ20*SQRT((MIN(COUNT($G20:$M20),COUNT(dBM!#REF!))-2)/(1-AQ20^2))</f>
        <v>#REF!</v>
      </c>
      <c r="AS20" s="15" t="e">
        <f>CORREL($G20:$M20,'[1]D BM wo FCD'!$P20:$AB20)</f>
        <v>#N/A</v>
      </c>
      <c r="AT20" s="15" t="e">
        <f>AS20*SQRT((MIN(COUNT($G20:$M20),COUNT('[1]D BM wo FCD'!$P20:$AB20))-2)/(1-AS20^2))</f>
        <v>#N/A</v>
      </c>
      <c r="AU20" s="15" t="e">
        <f>CORREL($G20:$M20,'[1]D BM wo FCD'!$P20:$AA20)</f>
        <v>#N/A</v>
      </c>
      <c r="AV20" s="15" t="e">
        <f>AU20*SQRT((MIN(COUNT($G20:$M20),COUNT('[1]D BM wo FCD'!$P20:$AA20))-2)/(1-AU20^2))</f>
        <v>#N/A</v>
      </c>
      <c r="AW20" s="15"/>
      <c r="AX20" s="15"/>
      <c r="AY20" s="15">
        <f>CORREL($G20:$M20,[1]DMB!$AB20:$AH20)</f>
        <v>-3.2436714472438587E-2</v>
      </c>
      <c r="AZ20" s="15">
        <f>AY20*SQRT((MIN(COUNT($G20:$M20),COUNT([1]DMB!$AB20:$AH20))-2)/(1-AY20^2))</f>
        <v>-5.621161653688219E-2</v>
      </c>
      <c r="BA20" s="15">
        <f>CORREL($H20:$M20,[1]DMB!$AB20:$AG20)</f>
        <v>0.72140933665045437</v>
      </c>
      <c r="BB20" s="15">
        <f>BA20*SQRT((MIN(COUNT($H20:$M20),COUNT([1]DMB!$AB20:$AG20))-2)/(1-BA20^2))</f>
        <v>1.4732328725052599</v>
      </c>
      <c r="BC20" s="15">
        <f>CORREL($G20:$M20,[1]DM1!$AB20:$AH20)</f>
        <v>-0.13321217785089415</v>
      </c>
      <c r="BD20" s="15">
        <f>BC20*SQRT((MIN(COUNT($G20:$M20),COUNT([1]DM1!$AB20:$AH20))-2)/(1-BC20^2))</f>
        <v>-0.23280512616139346</v>
      </c>
      <c r="BE20" s="15">
        <f>CORREL($H20:$M20,[1]DM1!$AB20:$AG20)</f>
        <v>0.57375870096685655</v>
      </c>
      <c r="BF20" s="15">
        <f>BE20*SQRT((MIN(COUNT($H20:$M20),COUNT([1]DM1!$AB20:$AG20))-2)/(1-BE20^2))</f>
        <v>0.99071205368986093</v>
      </c>
      <c r="BG20" s="15" t="e">
        <f>CORREL($G20:$M20,dBM!$G20:$G20)</f>
        <v>#VALUE!</v>
      </c>
      <c r="BH20" s="15" t="e">
        <f>BG20*SQRT((MIN(COUNT($G20:$M20),COUNT(dBM!$G20:$M20))-2)/(1-BG20^2))</f>
        <v>#VALUE!</v>
      </c>
      <c r="BI20" s="15" t="e">
        <f>CORREL($H20:$M20,dBM!#REF!)</f>
        <v>#REF!</v>
      </c>
      <c r="BJ20" s="15" t="e">
        <f>BI20*SQRT((MIN(COUNT($H20:$M20),COUNT(dBM!#REF!))-2)/(1-BI20^2))</f>
        <v>#REF!</v>
      </c>
      <c r="BK20" s="15">
        <f>CORREL($G20:$M20,'[1]D BM wo FCD'!$V20:$AB20)</f>
        <v>-0.99999999999999978</v>
      </c>
      <c r="BL20" s="15">
        <f>BK20*SQRT((MIN(COUNT($G20:$M20),COUNT('[1]D BM wo FCD'!$V20:$AB20))-2)/(1-BK20^2))</f>
        <v>0</v>
      </c>
      <c r="BM20" s="15">
        <f>CORREL($H20:$M20,'[1]D BM wo FCD'!$V20:$AA20)</f>
        <v>-1</v>
      </c>
      <c r="BN20" s="15" t="e">
        <f>BM20*SQRT((MIN(COUNT($H20:$M20),COUNT('[1]D BM wo FCD'!$V20:$AA20))-2)/(1-BM20^2))</f>
        <v>#DIV/0!</v>
      </c>
      <c r="BO20" s="15"/>
      <c r="BP20" s="16">
        <f t="shared" si="0"/>
        <v>6</v>
      </c>
      <c r="BQ20" s="28">
        <f t="shared" si="1"/>
        <v>3.06427935827361E-2</v>
      </c>
      <c r="BR20" s="16">
        <f t="shared" si="2"/>
        <v>1.4373041061339303E-2</v>
      </c>
      <c r="BS20" s="16"/>
      <c r="BT20" s="16">
        <f t="shared" si="3"/>
        <v>6</v>
      </c>
      <c r="BU20" s="28">
        <f t="shared" si="4"/>
        <v>3.06427935827361E-2</v>
      </c>
      <c r="BV20" s="16">
        <f t="shared" si="5"/>
        <v>1.4373041061339303E-2</v>
      </c>
    </row>
    <row r="21" spans="1:74" x14ac:dyDescent="0.4">
      <c r="A21" s="15"/>
      <c r="B21" s="15"/>
      <c r="C21" s="49" t="s">
        <v>26</v>
      </c>
      <c r="D21" s="15"/>
      <c r="E21" s="15"/>
      <c r="F21" s="15" t="s">
        <v>307</v>
      </c>
      <c r="G21" s="36">
        <f>LN(PCPI!H21)-LN(PCPI!G21)</f>
        <v>4.2101176018634945E-2</v>
      </c>
      <c r="H21" s="36">
        <f>LN(PCPI!I21)-LN(PCPI!H21)</f>
        <v>4.0860344695712314E-2</v>
      </c>
      <c r="I21" s="36">
        <f>LN(PCPI!J21)-LN(PCPI!I21)</f>
        <v>6.2004249535838163E-2</v>
      </c>
      <c r="J21" s="36">
        <f>LN(PCPI!K21)-LN(PCPI!J21)</f>
        <v>3.4016885278254527E-2</v>
      </c>
      <c r="K21" s="36">
        <f>LN(PCPI!L21)-LN(PCPI!K21)</f>
        <v>5.1335099533769579E-2</v>
      </c>
      <c r="L21" s="36">
        <f>LN(PCPI!M21)-LN(PCPI!L21)</f>
        <v>4.6556118672967273E-2</v>
      </c>
      <c r="M21" s="15" t="s">
        <v>163</v>
      </c>
      <c r="N21" s="15"/>
      <c r="O21" s="15" t="e">
        <f>CORREL($G21:$M21,[1]DMB!$G21:$AH21)</f>
        <v>#N/A</v>
      </c>
      <c r="P21" s="15" t="e">
        <f>O21*SQRT((MIN(COUNT($G21:$M21),COUNT([1]DMB!$G21:$AH21))-2)/(1-O21^2))</f>
        <v>#N/A</v>
      </c>
      <c r="Q21" s="15" t="e">
        <f>CORREL($G21:$M21,[1]DMB!$G21:$AG21)</f>
        <v>#N/A</v>
      </c>
      <c r="R21" s="15" t="e">
        <f>Q21*SQRT((MIN(COUNT($G21:$M21),COUNT([1]DMB!$G21:$AG21))-2)/(1-Q21^2))</f>
        <v>#N/A</v>
      </c>
      <c r="S21" s="15" t="e">
        <f>CORREL($G21:$M21,[1]DM1!$G21:$AH21)</f>
        <v>#N/A</v>
      </c>
      <c r="T21" s="15" t="e">
        <f>S21*SQRT((MIN(COUNT($G21:$M21),COUNT([1]DM1!$G21:$AH21))-2)/(1-S21^2))</f>
        <v>#N/A</v>
      </c>
      <c r="U21" s="15" t="e">
        <f>CORREL($G21:$M21,[1]DM1!$G21:$AG21)</f>
        <v>#N/A</v>
      </c>
      <c r="V21" s="15" t="e">
        <f>U21*SQRT((MIN(COUNT($G21:$M21),COUNT([1]DM1!$G21:$AG21))-2)/(1-U21^2))</f>
        <v>#N/A</v>
      </c>
      <c r="W21" s="15" t="e">
        <f>CORREL($G21:$M21,dBM!$G21:$G21)</f>
        <v>#N/A</v>
      </c>
      <c r="X21" s="15" t="e">
        <f>W21*SQRT((MIN(COUNT($G21:$M21),COUNT(dBM!$G21:$M21))-2)/(1-W21^2))</f>
        <v>#N/A</v>
      </c>
      <c r="Y21" s="15" t="e">
        <f>CORREL($G21:$M21,dBM!#REF!)</f>
        <v>#REF!</v>
      </c>
      <c r="Z21" s="15" t="e">
        <f>Y21*SQRT((MIN(COUNT($G21:$M21),COUNT(dBM!#REF!))-2)/(1-Y21^2))</f>
        <v>#REF!</v>
      </c>
      <c r="AA21" s="15" t="e">
        <f>CORREL($G21:$M21,'[1]D BM wo FCD'!$G21:$AB21)</f>
        <v>#N/A</v>
      </c>
      <c r="AB21" s="15" t="e">
        <f>AA21*SQRT((MIN(COUNT($G21:$M21),COUNT('[1]D BM wo FCD'!$G21:$AB21))-2)/(1-AA21^2))</f>
        <v>#N/A</v>
      </c>
      <c r="AC21" s="15" t="e">
        <f>CORREL($G21:$M21,'[1]D BM wo FCD'!$G21:$AA21)</f>
        <v>#N/A</v>
      </c>
      <c r="AD21" s="15" t="e">
        <f>AC21*SQRT((MIN(COUNT($G21:$M21),COUNT('[1]D BM wo FCD'!$G21:$AA21))-2)/(1-AC21^2))</f>
        <v>#N/A</v>
      </c>
      <c r="AE21" s="13"/>
      <c r="AF21" s="17"/>
      <c r="AG21" s="15" t="e">
        <f>CORREL($G21:$M21,[1]DMB!$V21:$AH21)</f>
        <v>#N/A</v>
      </c>
      <c r="AH21" s="15" t="e">
        <f>AG21*SQRT((MIN(COUNT($G21:$M21),COUNT([1]DMB!$V21:$AH21))-2)/(1-AG21^2))</f>
        <v>#N/A</v>
      </c>
      <c r="AI21" s="15" t="e">
        <f>CORREL($G21:$M21,[1]DMB!$V21:$AG21)</f>
        <v>#N/A</v>
      </c>
      <c r="AJ21" s="15" t="e">
        <f>AI21*SQRT((MIN(COUNT($G21:$M21),COUNT([1]DMB!$V21:$AG21))-2)/(1-AI21^2))</f>
        <v>#N/A</v>
      </c>
      <c r="AK21" s="15" t="e">
        <f>CORREL($G21:$M21,[1]DM1!$V21:$AH21)</f>
        <v>#N/A</v>
      </c>
      <c r="AL21" s="15" t="e">
        <f>AK21*SQRT((MIN(COUNT($G21:$M21),COUNT([1]DM1!$V21:$AH21))-2)/(1-AK21^2))</f>
        <v>#N/A</v>
      </c>
      <c r="AM21" s="15" t="e">
        <f>CORREL($G21:$M21,[1]DM1!$V21:$AG21)</f>
        <v>#N/A</v>
      </c>
      <c r="AN21" s="15" t="e">
        <f>AM21*SQRT((MIN(COUNT($G21:$M21),COUNT([1]DM1!$V21:$AG21))-2)/(1-AM21^2))</f>
        <v>#N/A</v>
      </c>
      <c r="AO21" s="15" t="e">
        <f>CORREL($G21:$M21,dBM!$G21:$G21)</f>
        <v>#N/A</v>
      </c>
      <c r="AP21" s="15" t="e">
        <f>AO21*SQRT((MIN(COUNT($G21:$M21),COUNT(dBM!$G21:$M21))-2)/(1-AO21^2))</f>
        <v>#N/A</v>
      </c>
      <c r="AQ21" s="15" t="e">
        <f>CORREL($G21:$M21,dBM!#REF!)</f>
        <v>#REF!</v>
      </c>
      <c r="AR21" s="15" t="e">
        <f>AQ21*SQRT((MIN(COUNT($G21:$M21),COUNT(dBM!#REF!))-2)/(1-AQ21^2))</f>
        <v>#REF!</v>
      </c>
      <c r="AS21" s="15" t="e">
        <f>CORREL($G21:$M21,'[1]D BM wo FCD'!$P21:$AB21)</f>
        <v>#N/A</v>
      </c>
      <c r="AT21" s="15" t="e">
        <f>AS21*SQRT((MIN(COUNT($G21:$M21),COUNT('[1]D BM wo FCD'!$P21:$AB21))-2)/(1-AS21^2))</f>
        <v>#N/A</v>
      </c>
      <c r="AU21" s="15" t="e">
        <f>CORREL($G21:$M21,'[1]D BM wo FCD'!$P21:$AA21)</f>
        <v>#N/A</v>
      </c>
      <c r="AV21" s="15" t="e">
        <f>AU21*SQRT((MIN(COUNT($G21:$M21),COUNT('[1]D BM wo FCD'!$P21:$AA21))-2)/(1-AU21^2))</f>
        <v>#N/A</v>
      </c>
      <c r="AW21" s="15"/>
      <c r="AX21" s="15"/>
      <c r="AY21" s="15">
        <f>CORREL($G21:$M21,[1]DMB!$AB21:$AH21)</f>
        <v>0.27805659546699474</v>
      </c>
      <c r="AZ21" s="15">
        <f>AY21*SQRT((MIN(COUNT($G21:$M21),COUNT([1]DMB!$AB21:$AH21))-2)/(1-AY21^2))</f>
        <v>0.50138023411153587</v>
      </c>
      <c r="BA21" s="15">
        <f>CORREL($H21:$M21,[1]DMB!$AB21:$AG21)</f>
        <v>0.12404999866186198</v>
      </c>
      <c r="BB21" s="15">
        <f>BA21*SQRT((MIN(COUNT($H21:$M21),COUNT([1]DMB!$AB21:$AG21))-2)/(1-BA21^2))</f>
        <v>0.17679878992744139</v>
      </c>
      <c r="BC21" s="15">
        <f>CORREL($G21:$M21,[1]DM1!$AB21:$AH21)</f>
        <v>0.24590335556831652</v>
      </c>
      <c r="BD21" s="15">
        <f>BC21*SQRT((MIN(COUNT($G21:$M21),COUNT([1]DM1!$AB21:$AH21))-2)/(1-BC21^2))</f>
        <v>0.43940945798998277</v>
      </c>
      <c r="BE21" s="15">
        <f>CORREL($H21:$M21,[1]DM1!$AB21:$AG21)</f>
        <v>0.16579253751567427</v>
      </c>
      <c r="BF21" s="15">
        <f>BE21*SQRT((MIN(COUNT($H21:$M21),COUNT([1]DM1!$AB21:$AG21))-2)/(1-BE21^2))</f>
        <v>0.23775644897579842</v>
      </c>
      <c r="BG21" s="15" t="e">
        <f>CORREL($G21:$M21,dBM!$G21:$G21)</f>
        <v>#N/A</v>
      </c>
      <c r="BH21" s="15" t="e">
        <f>BG21*SQRT((MIN(COUNT($G21:$M21),COUNT(dBM!$G21:$M21))-2)/(1-BG21^2))</f>
        <v>#N/A</v>
      </c>
      <c r="BI21" s="15" t="e">
        <f>CORREL($H21:$M21,dBM!#REF!)</f>
        <v>#REF!</v>
      </c>
      <c r="BJ21" s="15" t="e">
        <f>BI21*SQRT((MIN(COUNT($H21:$M21),COUNT(dBM!#REF!))-2)/(1-BI21^2))</f>
        <v>#REF!</v>
      </c>
      <c r="BK21" s="15">
        <f>CORREL($G21:$M21,'[1]D BM wo FCD'!$V21:$AB21)</f>
        <v>-1</v>
      </c>
      <c r="BL21" s="15" t="e">
        <f>BK21*SQRT((MIN(COUNT($G21:$M21),COUNT('[1]D BM wo FCD'!$V21:$AB21))-2)/(1-BK21^2))</f>
        <v>#DIV/0!</v>
      </c>
      <c r="BM21" s="15">
        <f>CORREL($H21:$M21,'[1]D BM wo FCD'!$V21:$AA21)</f>
        <v>1</v>
      </c>
      <c r="BN21" s="15" t="e">
        <f>BM21*SQRT((MIN(COUNT($H21:$M21),COUNT('[1]D BM wo FCD'!$V21:$AA21))-2)/(1-BM21^2))</f>
        <v>#DIV/0!</v>
      </c>
      <c r="BO21" s="15"/>
      <c r="BP21" s="16">
        <f t="shared" si="0"/>
        <v>6</v>
      </c>
      <c r="BQ21" s="28">
        <f t="shared" si="1"/>
        <v>4.6145645622529465E-2</v>
      </c>
      <c r="BR21" s="16">
        <f t="shared" si="2"/>
        <v>9.6952896383133164E-3</v>
      </c>
      <c r="BS21" s="16"/>
      <c r="BT21" s="16">
        <f t="shared" si="3"/>
        <v>6</v>
      </c>
      <c r="BU21" s="28">
        <f t="shared" si="4"/>
        <v>4.6145645622529465E-2</v>
      </c>
      <c r="BV21" s="16">
        <f t="shared" si="5"/>
        <v>9.6952896383133164E-3</v>
      </c>
    </row>
    <row r="22" spans="1:74" x14ac:dyDescent="0.4">
      <c r="A22" s="15"/>
      <c r="B22" s="15"/>
      <c r="C22" s="49" t="s">
        <v>34</v>
      </c>
      <c r="D22" s="15"/>
      <c r="E22" s="15"/>
      <c r="F22" s="15" t="s">
        <v>307</v>
      </c>
      <c r="G22" s="36">
        <f>LN(PCPI!H22)-LN(PCPI!G22)</f>
        <v>0.20742338117028947</v>
      </c>
      <c r="H22" s="36">
        <f>LN(PCPI!I22)-LN(PCPI!H22)</f>
        <v>0.10058604638716417</v>
      </c>
      <c r="I22" s="36">
        <f>LN(PCPI!J22)-LN(PCPI!I22)</f>
        <v>7.8888195326712207E-2</v>
      </c>
      <c r="J22" s="36">
        <f>LN(PCPI!K22)-LN(PCPI!J22)</f>
        <v>3.2429540805244628E-2</v>
      </c>
      <c r="K22" s="36">
        <f>LN(PCPI!L22)-LN(PCPI!K22)</f>
        <v>3.9470152990111806E-2</v>
      </c>
      <c r="L22" s="36">
        <f>LN(PCPI!M22)-LN(PCPI!L22)</f>
        <v>5.5806137814239598E-2</v>
      </c>
      <c r="M22" s="15" t="s">
        <v>163</v>
      </c>
      <c r="N22" s="15"/>
      <c r="O22" s="15" t="e">
        <f>CORREL($G22:$M22,[1]DMB!$G22:$AH22)</f>
        <v>#N/A</v>
      </c>
      <c r="P22" s="15" t="e">
        <f>O22*SQRT((MIN(COUNT($G22:$M22),COUNT([1]DMB!$G22:$AH22))-2)/(1-O22^2))</f>
        <v>#N/A</v>
      </c>
      <c r="Q22" s="15" t="e">
        <f>CORREL($G22:$M22,[1]DMB!$G22:$AG22)</f>
        <v>#N/A</v>
      </c>
      <c r="R22" s="15" t="e">
        <f>Q22*SQRT((MIN(COUNT($G22:$M22),COUNT([1]DMB!$G22:$AG22))-2)/(1-Q22^2))</f>
        <v>#N/A</v>
      </c>
      <c r="S22" s="15" t="e">
        <f>CORREL($G22:$M22,[1]DM1!$G22:$AH22)</f>
        <v>#N/A</v>
      </c>
      <c r="T22" s="15" t="e">
        <f>S22*SQRT((MIN(COUNT($G22:$M22),COUNT([1]DM1!$G22:$AH22))-2)/(1-S22^2))</f>
        <v>#N/A</v>
      </c>
      <c r="U22" s="15" t="e">
        <f>CORREL($G22:$M22,[1]DM1!$G22:$AG22)</f>
        <v>#N/A</v>
      </c>
      <c r="V22" s="15" t="e">
        <f>U22*SQRT((MIN(COUNT($G22:$M22),COUNT([1]DM1!$G22:$AG22))-2)/(1-U22^2))</f>
        <v>#N/A</v>
      </c>
      <c r="W22" s="15" t="s">
        <v>163</v>
      </c>
      <c r="X22" s="15" t="s">
        <v>163</v>
      </c>
      <c r="Y22" s="15" t="s">
        <v>163</v>
      </c>
      <c r="Z22" s="15" t="s">
        <v>163</v>
      </c>
      <c r="AA22" s="15" t="s">
        <v>163</v>
      </c>
      <c r="AB22" s="15" t="s">
        <v>163</v>
      </c>
      <c r="AC22" s="15" t="s">
        <v>163</v>
      </c>
      <c r="AD22" s="15" t="s">
        <v>163</v>
      </c>
      <c r="AE22" s="13"/>
      <c r="AF22" s="17"/>
      <c r="AG22" s="15" t="e">
        <f>CORREL($G22:$M22,[1]DMB!$V22:$AH22)</f>
        <v>#N/A</v>
      </c>
      <c r="AH22" s="15" t="e">
        <f>AG22*SQRT((MIN(COUNT($G22:$M22),COUNT([1]DMB!$V22:$AH22))-2)/(1-AG22^2))</f>
        <v>#N/A</v>
      </c>
      <c r="AI22" s="15" t="e">
        <f>CORREL($G22:$M22,[1]DMB!$V22:$AG22)</f>
        <v>#N/A</v>
      </c>
      <c r="AJ22" s="15" t="e">
        <f>AI22*SQRT((MIN(COUNT($G22:$M22),COUNT([1]DMB!$V22:$AG22))-2)/(1-AI22^2))</f>
        <v>#N/A</v>
      </c>
      <c r="AK22" s="15" t="e">
        <f>CORREL($G22:$M22,[1]DM1!$V22:$AH22)</f>
        <v>#N/A</v>
      </c>
      <c r="AL22" s="15" t="e">
        <f>AK22*SQRT((MIN(COUNT($G22:$M22),COUNT([1]DM1!$V22:$AH22))-2)/(1-AK22^2))</f>
        <v>#N/A</v>
      </c>
      <c r="AM22" s="15" t="e">
        <f>CORREL($G22:$M22,[1]DM1!$V22:$AG22)</f>
        <v>#N/A</v>
      </c>
      <c r="AN22" s="15" t="e">
        <f>AM22*SQRT((MIN(COUNT($G22:$M22),COUNT([1]DM1!$V22:$AG22))-2)/(1-AM22^2))</f>
        <v>#N/A</v>
      </c>
      <c r="AO22" s="15" t="s">
        <v>163</v>
      </c>
      <c r="AP22" s="15" t="s">
        <v>163</v>
      </c>
      <c r="AQ22" s="15" t="s">
        <v>163</v>
      </c>
      <c r="AR22" s="15" t="s">
        <v>163</v>
      </c>
      <c r="AS22" s="15" t="s">
        <v>163</v>
      </c>
      <c r="AT22" s="15" t="s">
        <v>163</v>
      </c>
      <c r="AU22" s="15" t="s">
        <v>163</v>
      </c>
      <c r="AV22" s="15" t="s">
        <v>163</v>
      </c>
      <c r="AW22" s="15"/>
      <c r="AX22" s="15"/>
      <c r="AY22" s="15">
        <f>CORREL($G22:$M22,[1]DMB!$AB22:$AH22)</f>
        <v>-0.86842517364484606</v>
      </c>
      <c r="AZ22" s="15">
        <f>AY22*SQRT((MIN(COUNT($G22:$M22),COUNT([1]DMB!$AB22:$AH22))-2)/(1-AY22^2))</f>
        <v>-3.0336730520083273</v>
      </c>
      <c r="BA22" s="15">
        <f>CORREL($H22:$M22,[1]DMB!$AB22:$AG22)</f>
        <v>0.73414389819755621</v>
      </c>
      <c r="BB22" s="15">
        <f>BA22*SQRT((MIN(COUNT($H22:$M22),COUNT([1]DMB!$AB22:$AG22))-2)/(1-BA22^2))</f>
        <v>1.5290803562142425</v>
      </c>
      <c r="BC22" s="15">
        <f>CORREL($G22:$M22,[1]DM1!$AB22:$AH22)</f>
        <v>-0.76505215436016982</v>
      </c>
      <c r="BD22" s="15">
        <f>BC22*SQRT((MIN(COUNT($G22:$M22),COUNT([1]DM1!$AB22:$AH22))-2)/(1-BC22^2))</f>
        <v>-2.0577241990546491</v>
      </c>
      <c r="BE22" s="15">
        <f>CORREL($H22:$M22,[1]DM1!$AB22:$AG22)</f>
        <v>0.98263277728694176</v>
      </c>
      <c r="BF22" s="15">
        <f>BE22*SQRT((MIN(COUNT($H22:$M22),COUNT([1]DM1!$AB22:$AG22))-2)/(1-BE22^2))</f>
        <v>7.4889325104131164</v>
      </c>
      <c r="BG22" s="15" t="s">
        <v>163</v>
      </c>
      <c r="BH22" s="15" t="s">
        <v>163</v>
      </c>
      <c r="BI22" s="15" t="s">
        <v>163</v>
      </c>
      <c r="BJ22" s="15" t="s">
        <v>163</v>
      </c>
      <c r="BK22" s="15" t="s">
        <v>163</v>
      </c>
      <c r="BL22" s="15" t="s">
        <v>163</v>
      </c>
      <c r="BM22" s="15" t="s">
        <v>163</v>
      </c>
      <c r="BN22" s="15" t="s">
        <v>163</v>
      </c>
      <c r="BO22" s="15"/>
      <c r="BP22" s="16">
        <f t="shared" si="0"/>
        <v>6</v>
      </c>
      <c r="BQ22" s="28">
        <f t="shared" si="1"/>
        <v>8.5767242415626985E-2</v>
      </c>
      <c r="BR22" s="16">
        <f t="shared" si="2"/>
        <v>6.4735049282409085E-2</v>
      </c>
      <c r="BS22" s="16"/>
      <c r="BT22" s="16">
        <f t="shared" si="3"/>
        <v>6</v>
      </c>
      <c r="BU22" s="28">
        <f t="shared" si="4"/>
        <v>8.5767242415626985E-2</v>
      </c>
      <c r="BV22" s="16">
        <f t="shared" si="5"/>
        <v>6.4735049282409085E-2</v>
      </c>
    </row>
    <row r="23" spans="1:74" x14ac:dyDescent="0.4">
      <c r="A23" s="15"/>
      <c r="B23" s="15"/>
      <c r="C23" s="49" t="s">
        <v>40</v>
      </c>
      <c r="D23" s="15"/>
      <c r="E23" s="15"/>
      <c r="F23" s="15" t="s">
        <v>307</v>
      </c>
      <c r="G23" s="36">
        <f>LN(PCPI!H23)-LN(PCPI!G23)</f>
        <v>0.38227167231136949</v>
      </c>
      <c r="H23" s="36">
        <f>LN(PCPI!I23)-LN(PCPI!H23)</f>
        <v>0.24596286806498213</v>
      </c>
      <c r="I23" s="36">
        <f>LN(PCPI!J23)-LN(PCPI!I23)</f>
        <v>0.13648847447850621</v>
      </c>
      <c r="J23" s="36">
        <f>LN(PCPI!K23)-LN(PCPI!J23)</f>
        <v>0.11697087403764961</v>
      </c>
      <c r="K23" s="36">
        <f>LN(PCPI!L23)-LN(PCPI!K23)</f>
        <v>0.22468811285925128</v>
      </c>
      <c r="L23" s="36">
        <f>LN(PCPI!M23)-LN(PCPI!L23)</f>
        <v>0.28446747789470006</v>
      </c>
      <c r="M23" s="15" t="s">
        <v>163</v>
      </c>
      <c r="N23" s="15"/>
      <c r="O23" s="15" t="e">
        <f>CORREL($G23:$M23,[1]DMB!$G23:$AH23)</f>
        <v>#N/A</v>
      </c>
      <c r="P23" s="15" t="e">
        <f>O23*SQRT((MIN(COUNT($G23:$M23),COUNT([1]DMB!$G23:$AH23))-2)/(1-O23^2))</f>
        <v>#N/A</v>
      </c>
      <c r="Q23" s="15" t="e">
        <f>CORREL($G23:$M23,[1]DMB!$G23:$AG23)</f>
        <v>#N/A</v>
      </c>
      <c r="R23" s="15" t="e">
        <f>Q23*SQRT((MIN(COUNT($G23:$M23),COUNT([1]DMB!$G23:$AG23))-2)/(1-Q23^2))</f>
        <v>#N/A</v>
      </c>
      <c r="S23" s="15" t="e">
        <f>CORREL($G23:$M23,[1]DM1!$G23:$AH23)</f>
        <v>#N/A</v>
      </c>
      <c r="T23" s="15" t="e">
        <f>S23*SQRT((MIN(COUNT($G23:$M23),COUNT([1]DM1!$G23:$AH23))-2)/(1-S23^2))</f>
        <v>#N/A</v>
      </c>
      <c r="U23" s="15" t="e">
        <f>CORREL($G23:$M23,[1]DM1!$G23:$AG23)</f>
        <v>#N/A</v>
      </c>
      <c r="V23" s="15" t="e">
        <f>U23*SQRT((MIN(COUNT($G23:$M23),COUNT([1]DM1!$G23:$AG23))-2)/(1-U23^2))</f>
        <v>#N/A</v>
      </c>
      <c r="W23" s="15" t="s">
        <v>163</v>
      </c>
      <c r="X23" s="15" t="s">
        <v>163</v>
      </c>
      <c r="Y23" s="15" t="s">
        <v>163</v>
      </c>
      <c r="Z23" s="15" t="s">
        <v>163</v>
      </c>
      <c r="AA23" s="15" t="s">
        <v>163</v>
      </c>
      <c r="AB23" s="15" t="s">
        <v>163</v>
      </c>
      <c r="AC23" s="15" t="s">
        <v>163</v>
      </c>
      <c r="AD23" s="15" t="s">
        <v>163</v>
      </c>
      <c r="AE23" s="13"/>
      <c r="AF23" s="17"/>
      <c r="AG23" s="15" t="e">
        <f>CORREL($G23:$M23,[1]DMB!$V23:$AH23)</f>
        <v>#N/A</v>
      </c>
      <c r="AH23" s="15" t="e">
        <f>AG23*SQRT((MIN(COUNT($G23:$M23),COUNT([1]DMB!$V23:$AH23))-2)/(1-AG23^2))</f>
        <v>#N/A</v>
      </c>
      <c r="AI23" s="15" t="e">
        <f>CORREL($G23:$M23,[1]DMB!$V23:$AG23)</f>
        <v>#N/A</v>
      </c>
      <c r="AJ23" s="15" t="e">
        <f>AI23*SQRT((MIN(COUNT($G23:$M23),COUNT([1]DMB!$V23:$AG23))-2)/(1-AI23^2))</f>
        <v>#N/A</v>
      </c>
      <c r="AK23" s="15" t="e">
        <f>CORREL($G23:$M23,[1]DM1!$V23:$AH23)</f>
        <v>#N/A</v>
      </c>
      <c r="AL23" s="15" t="e">
        <f>AK23*SQRT((MIN(COUNT($G23:$M23),COUNT([1]DM1!$V23:$AH23))-2)/(1-AK23^2))</f>
        <v>#N/A</v>
      </c>
      <c r="AM23" s="15" t="e">
        <f>CORREL($G23:$M23,[1]DM1!$V23:$AG23)</f>
        <v>#N/A</v>
      </c>
      <c r="AN23" s="15" t="e">
        <f>AM23*SQRT((MIN(COUNT($G23:$M23),COUNT([1]DM1!$V23:$AG23))-2)/(1-AM23^2))</f>
        <v>#N/A</v>
      </c>
      <c r="AO23" s="15" t="s">
        <v>163</v>
      </c>
      <c r="AP23" s="15" t="s">
        <v>163</v>
      </c>
      <c r="AQ23" s="15" t="s">
        <v>163</v>
      </c>
      <c r="AR23" s="15" t="s">
        <v>163</v>
      </c>
      <c r="AS23" s="15" t="s">
        <v>163</v>
      </c>
      <c r="AT23" s="15" t="s">
        <v>163</v>
      </c>
      <c r="AU23" s="15" t="s">
        <v>163</v>
      </c>
      <c r="AV23" s="15" t="s">
        <v>163</v>
      </c>
      <c r="AW23" s="15"/>
      <c r="AX23" s="15"/>
      <c r="AY23" s="15">
        <f>CORREL($G23:$M23,[1]DMB!$AB23:$AH23)</f>
        <v>8.4352915488735983E-2</v>
      </c>
      <c r="AZ23" s="15">
        <f>AY23*SQRT((MIN(COUNT($G23:$M23),COUNT([1]DMB!$AB23:$AH23))-2)/(1-AY23^2))</f>
        <v>0.14662611945042997</v>
      </c>
      <c r="BA23" s="15">
        <f>CORREL($H23:$M23,[1]DMB!$AB23:$AG23)</f>
        <v>0.90979173484128817</v>
      </c>
      <c r="BB23" s="15">
        <f>BA23*SQRT((MIN(COUNT($H23:$M23),COUNT([1]DMB!$AB23:$AG23))-2)/(1-BA23^2))</f>
        <v>3.0998509687612881</v>
      </c>
      <c r="BC23" s="15">
        <f>CORREL($G23:$M23,[1]DM1!$AB23:$AH23)</f>
        <v>8.08506641250544E-2</v>
      </c>
      <c r="BD23" s="15">
        <f>BC23*SQRT((MIN(COUNT($G23:$M23),COUNT([1]DM1!$AB23:$AH23))-2)/(1-BC23^2))</f>
        <v>0.14049741483779371</v>
      </c>
      <c r="BE23" s="15">
        <f>CORREL($H23:$M23,[1]DM1!$AB23:$AG23)</f>
        <v>0.75543941332337483</v>
      </c>
      <c r="BF23" s="15">
        <f>BE23*SQRT((MIN(COUNT($H23:$M23),COUNT([1]DM1!$AB23:$AG23))-2)/(1-BE23^2))</f>
        <v>1.6305288256689074</v>
      </c>
      <c r="BG23" s="15" t="s">
        <v>163</v>
      </c>
      <c r="BH23" s="15" t="s">
        <v>163</v>
      </c>
      <c r="BI23" s="15" t="s">
        <v>163</v>
      </c>
      <c r="BJ23" s="15" t="s">
        <v>163</v>
      </c>
      <c r="BK23" s="15" t="s">
        <v>163</v>
      </c>
      <c r="BL23" s="15" t="s">
        <v>163</v>
      </c>
      <c r="BM23" s="15" t="s">
        <v>163</v>
      </c>
      <c r="BN23" s="15" t="s">
        <v>163</v>
      </c>
      <c r="BO23" s="15"/>
      <c r="BP23" s="16">
        <f t="shared" si="0"/>
        <v>6</v>
      </c>
      <c r="BQ23" s="28">
        <f t="shared" si="1"/>
        <v>0.23180824660774313</v>
      </c>
      <c r="BR23" s="16">
        <f t="shared" si="2"/>
        <v>9.7915032374983363E-2</v>
      </c>
      <c r="BS23" s="16"/>
      <c r="BT23" s="16">
        <f t="shared" si="3"/>
        <v>6</v>
      </c>
      <c r="BU23" s="28">
        <f t="shared" si="4"/>
        <v>0.23180824660774313</v>
      </c>
      <c r="BV23" s="16">
        <f t="shared" si="5"/>
        <v>9.7915032374983363E-2</v>
      </c>
    </row>
    <row r="24" spans="1:74" x14ac:dyDescent="0.4">
      <c r="A24" s="15"/>
      <c r="B24" s="15"/>
      <c r="C24" s="49" t="s">
        <v>42</v>
      </c>
      <c r="D24" s="15"/>
      <c r="E24" s="15"/>
      <c r="F24" s="15" t="s">
        <v>307</v>
      </c>
      <c r="G24" s="36">
        <f>LN(PCPI!H24)-LN(PCPI!G24)</f>
        <v>2.9414942993750692E-2</v>
      </c>
      <c r="H24" s="36">
        <f>LN(PCPI!I24)-LN(PCPI!H24)</f>
        <v>1.91863629966047E-2</v>
      </c>
      <c r="I24" s="36">
        <f>LN(PCPI!J24)-LN(PCPI!I24)</f>
        <v>4.977118330189878E-2</v>
      </c>
      <c r="J24" s="36">
        <f>LN(PCPI!K24)-LN(PCPI!J24)</f>
        <v>4.4534891545487731E-2</v>
      </c>
      <c r="K24" s="36">
        <f>LN(PCPI!L24)-LN(PCPI!K24)</f>
        <v>6.5473246240681959E-2</v>
      </c>
      <c r="L24" s="36">
        <f>LN(PCPI!M24)-LN(PCPI!L24)</f>
        <v>5.2377519026804542E-2</v>
      </c>
      <c r="M24" s="36">
        <f>LN(PCPI!N24)-LN(PCPI!M24)</f>
        <v>3.5226782249614175E-2</v>
      </c>
      <c r="N24" s="15"/>
      <c r="O24" s="15" t="s">
        <v>163</v>
      </c>
      <c r="P24" s="15" t="s">
        <v>163</v>
      </c>
      <c r="Q24" s="15" t="s">
        <v>163</v>
      </c>
      <c r="R24" s="15" t="s">
        <v>163</v>
      </c>
      <c r="S24" s="15" t="s">
        <v>163</v>
      </c>
      <c r="T24" s="15" t="s">
        <v>163</v>
      </c>
      <c r="U24" s="15" t="s">
        <v>163</v>
      </c>
      <c r="V24" s="15" t="s">
        <v>163</v>
      </c>
      <c r="W24" s="15" t="s">
        <v>163</v>
      </c>
      <c r="X24" s="15" t="s">
        <v>163</v>
      </c>
      <c r="Y24" s="15" t="s">
        <v>163</v>
      </c>
      <c r="Z24" s="15" t="s">
        <v>163</v>
      </c>
      <c r="AA24" s="15" t="s">
        <v>163</v>
      </c>
      <c r="AB24" s="15" t="s">
        <v>163</v>
      </c>
      <c r="AC24" s="15" t="s">
        <v>163</v>
      </c>
      <c r="AD24" s="15" t="s">
        <v>163</v>
      </c>
      <c r="AE24" s="13"/>
      <c r="AF24" s="17"/>
      <c r="AG24" s="15" t="s">
        <v>163</v>
      </c>
      <c r="AH24" s="15" t="s">
        <v>163</v>
      </c>
      <c r="AI24" s="15" t="s">
        <v>163</v>
      </c>
      <c r="AJ24" s="15" t="s">
        <v>163</v>
      </c>
      <c r="AK24" s="15" t="s">
        <v>163</v>
      </c>
      <c r="AL24" s="15" t="s">
        <v>163</v>
      </c>
      <c r="AM24" s="15" t="s">
        <v>163</v>
      </c>
      <c r="AN24" s="15" t="s">
        <v>163</v>
      </c>
      <c r="AO24" s="15" t="s">
        <v>163</v>
      </c>
      <c r="AP24" s="15" t="s">
        <v>163</v>
      </c>
      <c r="AQ24" s="15" t="s">
        <v>163</v>
      </c>
      <c r="AR24" s="15" t="s">
        <v>163</v>
      </c>
      <c r="AS24" s="15" t="s">
        <v>163</v>
      </c>
      <c r="AT24" s="15" t="s">
        <v>163</v>
      </c>
      <c r="AU24" s="15" t="s">
        <v>163</v>
      </c>
      <c r="AV24" s="15" t="s">
        <v>163</v>
      </c>
      <c r="AW24" s="15"/>
      <c r="AX24" s="15"/>
      <c r="AY24" s="15" t="s">
        <v>163</v>
      </c>
      <c r="AZ24" s="15" t="s">
        <v>163</v>
      </c>
      <c r="BA24" s="15" t="s">
        <v>163</v>
      </c>
      <c r="BB24" s="15" t="s">
        <v>163</v>
      </c>
      <c r="BC24" s="15" t="s">
        <v>163</v>
      </c>
      <c r="BD24" s="15" t="s">
        <v>163</v>
      </c>
      <c r="BE24" s="15" t="s">
        <v>163</v>
      </c>
      <c r="BF24" s="15" t="s">
        <v>163</v>
      </c>
      <c r="BG24" s="15" t="s">
        <v>163</v>
      </c>
      <c r="BH24" s="15" t="s">
        <v>163</v>
      </c>
      <c r="BI24" s="15" t="s">
        <v>163</v>
      </c>
      <c r="BJ24" s="15" t="s">
        <v>163</v>
      </c>
      <c r="BK24" s="15" t="s">
        <v>163</v>
      </c>
      <c r="BL24" s="15" t="s">
        <v>163</v>
      </c>
      <c r="BM24" s="15" t="s">
        <v>163</v>
      </c>
      <c r="BN24" s="15" t="s">
        <v>163</v>
      </c>
      <c r="BO24" s="15"/>
      <c r="BP24" s="16">
        <f t="shared" si="0"/>
        <v>7</v>
      </c>
      <c r="BQ24" s="28">
        <f t="shared" si="1"/>
        <v>4.2283561193548938E-2</v>
      </c>
      <c r="BR24" s="16">
        <f t="shared" si="2"/>
        <v>1.5543822344693951E-2</v>
      </c>
      <c r="BS24" s="16"/>
      <c r="BT24" s="16">
        <f t="shared" si="3"/>
        <v>7</v>
      </c>
      <c r="BU24" s="28">
        <f t="shared" si="4"/>
        <v>4.2283561193548938E-2</v>
      </c>
      <c r="BV24" s="16">
        <f t="shared" si="5"/>
        <v>1.5543822344693951E-2</v>
      </c>
    </row>
    <row r="25" spans="1:74" x14ac:dyDescent="0.4">
      <c r="A25" s="15"/>
      <c r="B25" s="15"/>
      <c r="C25" s="49" t="s">
        <v>46</v>
      </c>
      <c r="D25" s="15"/>
      <c r="E25" s="15"/>
      <c r="F25" s="15" t="s">
        <v>307</v>
      </c>
      <c r="G25" s="36">
        <f>LN(PCPI!H25)-LN(PCPI!G25)</f>
        <v>0.21380274394712906</v>
      </c>
      <c r="H25" s="36">
        <f>LN(PCPI!I25)-LN(PCPI!H25)</f>
        <v>0.18373501573755568</v>
      </c>
      <c r="I25" s="36">
        <f>LN(PCPI!J25)-LN(PCPI!I25)</f>
        <v>0.12844529336261523</v>
      </c>
      <c r="J25" s="36">
        <f>LN(PCPI!K25)-LN(PCPI!J25)</f>
        <v>0.11023451658016636</v>
      </c>
      <c r="K25" s="36">
        <f>LN(PCPI!L25)-LN(PCPI!K25)</f>
        <v>0.10488000893240557</v>
      </c>
      <c r="L25" s="36">
        <f>LN(PCPI!M25)-LN(PCPI!L25)</f>
        <v>9.2266909343639014E-2</v>
      </c>
      <c r="M25" s="15" t="s">
        <v>163</v>
      </c>
      <c r="N25" s="15"/>
      <c r="O25" s="15" t="e">
        <f>CORREL($G25:$M25,[1]DMB!$G25:$AH25)</f>
        <v>#N/A</v>
      </c>
      <c r="P25" s="15" t="e">
        <f>O25*SQRT((MIN(COUNT($G25:$M25),COUNT([1]DMB!$G25:$AH25))-2)/(1-O25^2))</f>
        <v>#N/A</v>
      </c>
      <c r="Q25" s="15" t="e">
        <f>CORREL($G25:$M25,[1]DMB!$G25:$AG25)</f>
        <v>#N/A</v>
      </c>
      <c r="R25" s="15" t="e">
        <f>Q25*SQRT((MIN(COUNT($G25:$M25),COUNT([1]DMB!$G25:$AG25))-2)/(1-Q25^2))</f>
        <v>#N/A</v>
      </c>
      <c r="S25" s="15" t="e">
        <f>CORREL($G25:$M25,[1]DM1!$G25:$AH25)</f>
        <v>#N/A</v>
      </c>
      <c r="T25" s="15" t="e">
        <f>S25*SQRT((MIN(COUNT($G25:$M25),COUNT([1]DM1!$G25:$AH25))-2)/(1-S25^2))</f>
        <v>#N/A</v>
      </c>
      <c r="U25" s="15" t="e">
        <f>CORREL($G25:$M25,[1]DM1!$G25:$AG25)</f>
        <v>#N/A</v>
      </c>
      <c r="V25" s="15" t="e">
        <f>U25*SQRT((MIN(COUNT($G25:$M25),COUNT([1]DM1!$G25:$AG25))-2)/(1-U25^2))</f>
        <v>#N/A</v>
      </c>
      <c r="W25" s="15" t="e">
        <f>CORREL($G25:$M25,dBM!$G25:$G25)</f>
        <v>#N/A</v>
      </c>
      <c r="X25" s="15" t="e">
        <f>W25*SQRT((MIN(COUNT($G25:$M25),COUNT(dBM!$G25:$M25))-2)/(1-W25^2))</f>
        <v>#N/A</v>
      </c>
      <c r="Y25" s="15" t="e">
        <f>CORREL($G25:$M25,dBM!#REF!)</f>
        <v>#REF!</v>
      </c>
      <c r="Z25" s="15" t="e">
        <f>Y25*SQRT((MIN(COUNT($G25:$M25),COUNT(dBM!#REF!))-2)/(1-Y25^2))</f>
        <v>#REF!</v>
      </c>
      <c r="AA25" s="15" t="e">
        <f>CORREL($G25:$M25,'[1]D BM wo FCD'!$G25:$AB25)</f>
        <v>#N/A</v>
      </c>
      <c r="AB25" s="15" t="e">
        <f>AA25*SQRT((MIN(COUNT($G25:$M25),COUNT('[1]D BM wo FCD'!$G25:$AB25))-2)/(1-AA25^2))</f>
        <v>#N/A</v>
      </c>
      <c r="AC25" s="15" t="e">
        <f>CORREL($G25:$M25,'[1]D BM wo FCD'!$G25:$AA25)</f>
        <v>#N/A</v>
      </c>
      <c r="AD25" s="15" t="e">
        <f>AC25*SQRT((MIN(COUNT($G25:$M25),COUNT('[1]D BM wo FCD'!$G25:$AA25))-2)/(1-AC25^2))</f>
        <v>#N/A</v>
      </c>
      <c r="AE25" s="13"/>
      <c r="AF25" s="17"/>
      <c r="AG25" s="15" t="e">
        <f>CORREL($G25:$M25,[1]DMB!$V25:$AH25)</f>
        <v>#N/A</v>
      </c>
      <c r="AH25" s="15" t="e">
        <f>AG25*SQRT((MIN(COUNT($G25:$M25),COUNT([1]DMB!$V25:$AH25))-2)/(1-AG25^2))</f>
        <v>#N/A</v>
      </c>
      <c r="AI25" s="15" t="e">
        <f>CORREL($G25:$M25,[1]DMB!$V25:$AG25)</f>
        <v>#N/A</v>
      </c>
      <c r="AJ25" s="15" t="e">
        <f>AI25*SQRT((MIN(COUNT($G25:$M25),COUNT([1]DMB!$V25:$AG25))-2)/(1-AI25^2))</f>
        <v>#N/A</v>
      </c>
      <c r="AK25" s="15" t="e">
        <f>CORREL($G25:$M25,[1]DM1!$V25:$AH25)</f>
        <v>#N/A</v>
      </c>
      <c r="AL25" s="15" t="e">
        <f>AK25*SQRT((MIN(COUNT($G25:$M25),COUNT([1]DM1!$V25:$AH25))-2)/(1-AK25^2))</f>
        <v>#N/A</v>
      </c>
      <c r="AM25" s="15" t="e">
        <f>CORREL($G25:$M25,[1]DM1!$V25:$AG25)</f>
        <v>#N/A</v>
      </c>
      <c r="AN25" s="15" t="e">
        <f>AM25*SQRT((MIN(COUNT($G25:$M25),COUNT([1]DM1!$V25:$AG25))-2)/(1-AM25^2))</f>
        <v>#N/A</v>
      </c>
      <c r="AO25" s="15" t="e">
        <f>CORREL($G25:$M25,dBM!$G25:$G25)</f>
        <v>#N/A</v>
      </c>
      <c r="AP25" s="15" t="e">
        <f>AO25*SQRT((MIN(COUNT($G25:$M25),COUNT(dBM!$G25:$M25))-2)/(1-AO25^2))</f>
        <v>#N/A</v>
      </c>
      <c r="AQ25" s="15" t="e">
        <f>CORREL($G25:$M25,dBM!#REF!)</f>
        <v>#REF!</v>
      </c>
      <c r="AR25" s="15" t="e">
        <f>AQ25*SQRT((MIN(COUNT($G25:$M25),COUNT(dBM!#REF!))-2)/(1-AQ25^2))</f>
        <v>#REF!</v>
      </c>
      <c r="AS25" s="15" t="e">
        <f>CORREL($G25:$M25,'[1]D BM wo FCD'!$P25:$AB25)</f>
        <v>#N/A</v>
      </c>
      <c r="AT25" s="15" t="e">
        <f>AS25*SQRT((MIN(COUNT($G25:$M25),COUNT('[1]D BM wo FCD'!$P25:$AB25))-2)/(1-AS25^2))</f>
        <v>#N/A</v>
      </c>
      <c r="AU25" s="15" t="e">
        <f>CORREL($G25:$M25,'[1]D BM wo FCD'!$P25:$AA25)</f>
        <v>#N/A</v>
      </c>
      <c r="AV25" s="15" t="e">
        <f>AU25*SQRT((MIN(COUNT($G25:$M25),COUNT('[1]D BM wo FCD'!$P25:$AA25))-2)/(1-AU25^2))</f>
        <v>#N/A</v>
      </c>
      <c r="AW25" s="15"/>
      <c r="AX25" s="15"/>
      <c r="AY25" s="15" t="s">
        <v>163</v>
      </c>
      <c r="AZ25" s="15" t="s">
        <v>163</v>
      </c>
      <c r="BA25" s="15" t="s">
        <v>163</v>
      </c>
      <c r="BB25" s="15" t="s">
        <v>163</v>
      </c>
      <c r="BC25" s="15" t="s">
        <v>163</v>
      </c>
      <c r="BD25" s="15" t="s">
        <v>163</v>
      </c>
      <c r="BE25" s="15" t="s">
        <v>163</v>
      </c>
      <c r="BF25" s="15" t="s">
        <v>163</v>
      </c>
      <c r="BG25" s="15" t="e">
        <f>CORREL($G25:$M25,dBM!$G25:$G25)</f>
        <v>#N/A</v>
      </c>
      <c r="BH25" s="15" t="e">
        <f>BG25*SQRT((MIN(COUNT($G25:$M25),COUNT(dBM!$G25:$M25))-2)/(1-BG25^2))</f>
        <v>#N/A</v>
      </c>
      <c r="BI25" s="15" t="e">
        <f>CORREL($H25:$M25,dBM!#REF!)</f>
        <v>#REF!</v>
      </c>
      <c r="BJ25" s="15" t="e">
        <f>BI25*SQRT((MIN(COUNT($H25:$M25),COUNT(dBM!#REF!))-2)/(1-BI25^2))</f>
        <v>#REF!</v>
      </c>
      <c r="BK25" s="15">
        <f>CORREL($G25:$M25,'[1]D BM wo FCD'!$V25:$AB25)</f>
        <v>-0.35552909589427906</v>
      </c>
      <c r="BL25" s="15">
        <f>BK25*SQRT((MIN(COUNT($G25:$M25),COUNT('[1]D BM wo FCD'!$V25:$AB25))-2)/(1-BK25^2))</f>
        <v>-0.53794028255674453</v>
      </c>
      <c r="BM25" s="15">
        <f>CORREL($H25:$M25,'[1]D BM wo FCD'!$V25:$AA25)</f>
        <v>0.16997500226148698</v>
      </c>
      <c r="BN25" s="15">
        <f>BM25*SQRT((MIN(COUNT($H25:$M25),COUNT('[1]D BM wo FCD'!$V25:$AA25))-2)/(1-BM25^2))</f>
        <v>0.17248493850842267</v>
      </c>
      <c r="BO25" s="15"/>
      <c r="BP25" s="16">
        <f t="shared" si="0"/>
        <v>6</v>
      </c>
      <c r="BQ25" s="28">
        <f t="shared" si="1"/>
        <v>0.13889408131725181</v>
      </c>
      <c r="BR25" s="16">
        <f t="shared" si="2"/>
        <v>4.8751646626101416E-2</v>
      </c>
      <c r="BS25" s="16"/>
      <c r="BT25" s="16">
        <f t="shared" si="3"/>
        <v>6</v>
      </c>
      <c r="BU25" s="28">
        <f t="shared" si="4"/>
        <v>0.13889408131725181</v>
      </c>
      <c r="BV25" s="16">
        <f t="shared" si="5"/>
        <v>4.8751646626101416E-2</v>
      </c>
    </row>
    <row r="26" spans="1:74" x14ac:dyDescent="0.4">
      <c r="A26" s="15"/>
      <c r="B26" s="15"/>
      <c r="C26" s="49" t="s">
        <v>50</v>
      </c>
      <c r="D26" s="15"/>
      <c r="E26" s="15"/>
      <c r="F26" s="15" t="s">
        <v>307</v>
      </c>
      <c r="G26" s="36">
        <f>LN(PCPI!H26)-LN(PCPI!G26)</f>
        <v>7.6683660254922792E-2</v>
      </c>
      <c r="H26" s="36">
        <f>LN(PCPI!I26)-LN(PCPI!H26)</f>
        <v>6.513885172791678E-2</v>
      </c>
      <c r="I26" s="36">
        <f>LN(PCPI!J26)-LN(PCPI!I26)</f>
        <v>0.45516830941700182</v>
      </c>
      <c r="J26" s="36">
        <f>LN(PCPI!K26)-LN(PCPI!J26)</f>
        <v>0.18638925190063027</v>
      </c>
      <c r="K26" s="36">
        <f>LN(PCPI!L26)-LN(PCPI!K26)</f>
        <v>3.6525006127187787E-2</v>
      </c>
      <c r="L26" s="36">
        <f>LN(PCPI!M26)-LN(PCPI!L26)</f>
        <v>0.10887317168221777</v>
      </c>
      <c r="M26" s="15" t="s">
        <v>163</v>
      </c>
      <c r="N26" s="15"/>
      <c r="O26" s="15" t="e">
        <f>CORREL($G26:$M26,[1]DMB!$G26:$AH26)</f>
        <v>#N/A</v>
      </c>
      <c r="P26" s="15" t="e">
        <f>O26*SQRT((MIN(COUNT($G26:$M26),COUNT([1]DMB!$G26:$AH26))-2)/(1-O26^2))</f>
        <v>#N/A</v>
      </c>
      <c r="Q26" s="15" t="e">
        <f>CORREL($G26:$M26,[1]DMB!$G26:$AG26)</f>
        <v>#N/A</v>
      </c>
      <c r="R26" s="15" t="e">
        <f>Q26*SQRT((MIN(COUNT($G26:$M26),COUNT([1]DMB!$G26:$AG26))-2)/(1-Q26^2))</f>
        <v>#N/A</v>
      </c>
      <c r="S26" s="15" t="e">
        <f>CORREL($G26:$M26,[1]DM1!$G26:$AH26)</f>
        <v>#N/A</v>
      </c>
      <c r="T26" s="15" t="e">
        <f>S26*SQRT((MIN(COUNT($G26:$M26),COUNT([1]DM1!$G26:$AH26))-2)/(1-S26^2))</f>
        <v>#N/A</v>
      </c>
      <c r="U26" s="15" t="e">
        <f>CORREL($G26:$M26,[1]DM1!$G26:$AG26)</f>
        <v>#N/A</v>
      </c>
      <c r="V26" s="15" t="e">
        <f>U26*SQRT((MIN(COUNT($G26:$M26),COUNT([1]DM1!$G26:$AG26))-2)/(1-U26^2))</f>
        <v>#N/A</v>
      </c>
      <c r="W26" s="15" t="e">
        <f>CORREL($G26:$M26,dBM!$G26:$G26)</f>
        <v>#N/A</v>
      </c>
      <c r="X26" s="15" t="e">
        <f>W26*SQRT((MIN(COUNT($G26:$M26),COUNT(dBM!$G26:$M26))-2)/(1-W26^2))</f>
        <v>#N/A</v>
      </c>
      <c r="Y26" s="15" t="e">
        <f>CORREL($G26:$M26,dBM!#REF!)</f>
        <v>#REF!</v>
      </c>
      <c r="Z26" s="15" t="e">
        <f>Y26*SQRT((MIN(COUNT($G26:$M26),COUNT(dBM!#REF!))-2)/(1-Y26^2))</f>
        <v>#REF!</v>
      </c>
      <c r="AA26" s="15" t="e">
        <f>CORREL($G26:$M26,'[1]D BM wo FCD'!$G26:$AB26)</f>
        <v>#N/A</v>
      </c>
      <c r="AB26" s="15" t="e">
        <f>AA26*SQRT((MIN(COUNT($G26:$M26),COUNT('[1]D BM wo FCD'!$G26:$AB26))-2)/(1-AA26^2))</f>
        <v>#N/A</v>
      </c>
      <c r="AC26" s="15" t="e">
        <f>CORREL($G26:$M26,'[1]D BM wo FCD'!$G26:$AA26)</f>
        <v>#N/A</v>
      </c>
      <c r="AD26" s="15" t="e">
        <f>AC26*SQRT((MIN(COUNT($G26:$M26),COUNT('[1]D BM wo FCD'!$G26:$AA26))-2)/(1-AC26^2))</f>
        <v>#N/A</v>
      </c>
      <c r="AE26" s="13"/>
      <c r="AF26" s="17"/>
      <c r="AG26" s="15" t="e">
        <f>CORREL($G26:$M26,[1]DMB!$V26:$AH26)</f>
        <v>#N/A</v>
      </c>
      <c r="AH26" s="15" t="e">
        <f>AG26*SQRT((MIN(COUNT($G26:$M26),COUNT([1]DMB!$V26:$AH26))-2)/(1-AG26^2))</f>
        <v>#N/A</v>
      </c>
      <c r="AI26" s="15" t="e">
        <f>CORREL($G26:$M26,[1]DMB!$V26:$AG26)</f>
        <v>#N/A</v>
      </c>
      <c r="AJ26" s="15" t="e">
        <f>AI26*SQRT((MIN(COUNT($G26:$M26),COUNT([1]DMB!$V26:$AG26))-2)/(1-AI26^2))</f>
        <v>#N/A</v>
      </c>
      <c r="AK26" s="15" t="e">
        <f>CORREL($G26:$M26,[1]DM1!$V26:$AH26)</f>
        <v>#N/A</v>
      </c>
      <c r="AL26" s="15" t="e">
        <f>AK26*SQRT((MIN(COUNT($G26:$M26),COUNT([1]DM1!$V26:$AH26))-2)/(1-AK26^2))</f>
        <v>#N/A</v>
      </c>
      <c r="AM26" s="15" t="e">
        <f>CORREL($G26:$M26,[1]DM1!$V26:$AG26)</f>
        <v>#N/A</v>
      </c>
      <c r="AN26" s="15" t="e">
        <f>AM26*SQRT((MIN(COUNT($G26:$M26),COUNT([1]DM1!$V26:$AG26))-2)/(1-AM26^2))</f>
        <v>#N/A</v>
      </c>
      <c r="AO26" s="15" t="e">
        <f>CORREL($G26:$M26,dBM!$G26:$G26)</f>
        <v>#N/A</v>
      </c>
      <c r="AP26" s="15" t="e">
        <f>AO26*SQRT((MIN(COUNT($G26:$M26),COUNT(dBM!$G26:$M26))-2)/(1-AO26^2))</f>
        <v>#N/A</v>
      </c>
      <c r="AQ26" s="15" t="e">
        <f>CORREL($G26:$M26,dBM!#REF!)</f>
        <v>#REF!</v>
      </c>
      <c r="AR26" s="15" t="e">
        <f>AQ26*SQRT((MIN(COUNT($G26:$M26),COUNT(dBM!#REF!))-2)/(1-AQ26^2))</f>
        <v>#REF!</v>
      </c>
      <c r="AS26" s="15" t="e">
        <f>CORREL($G26:$M26,'[1]D BM wo FCD'!$P26:$AB26)</f>
        <v>#N/A</v>
      </c>
      <c r="AT26" s="15" t="e">
        <f>AS26*SQRT((MIN(COUNT($G26:$M26),COUNT('[1]D BM wo FCD'!$P26:$AB26))-2)/(1-AS26^2))</f>
        <v>#N/A</v>
      </c>
      <c r="AU26" s="15" t="e">
        <f>CORREL($G26:$M26,'[1]D BM wo FCD'!$P26:$AA26)</f>
        <v>#N/A</v>
      </c>
      <c r="AV26" s="15" t="e">
        <f>AU26*SQRT((MIN(COUNT($G26:$M26),COUNT('[1]D BM wo FCD'!$P26:$AA26))-2)/(1-AU26^2))</f>
        <v>#N/A</v>
      </c>
      <c r="AW26" s="15"/>
      <c r="AX26" s="15"/>
      <c r="AY26" s="15">
        <f>CORREL($G26:$M26,[1]DMB!$AB26:$AH26)</f>
        <v>-0.3573348386131926</v>
      </c>
      <c r="AZ26" s="15">
        <f>AY26*SQRT((MIN(COUNT($G26:$M26),COUNT([1]DMB!$AB26:$AH26))-2)/(1-AY26^2))</f>
        <v>-0.76519034022001042</v>
      </c>
      <c r="BA26" s="15">
        <f>CORREL($H26:$M26,[1]DMB!$AB26:$AG26)</f>
        <v>8.360393526396831E-2</v>
      </c>
      <c r="BB26" s="15">
        <f>BA26*SQRT((MIN(COUNT($H26:$M26),COUNT([1]DMB!$AB26:$AG26))-2)/(1-BA26^2))</f>
        <v>0.14531500229830505</v>
      </c>
      <c r="BC26" s="15">
        <f>CORREL($G26:$M26,[1]DM1!$AB26:$AH26)</f>
        <v>-0.4977230035222639</v>
      </c>
      <c r="BD26" s="15">
        <f>BC26*SQRT((MIN(COUNT($G26:$M26),COUNT([1]DM1!$AB26:$AH26))-2)/(1-BC26^2))</f>
        <v>-1.1477051079505016</v>
      </c>
      <c r="BE26" s="15">
        <f>CORREL($H26:$M26,[1]DM1!$AB26:$AG26)</f>
        <v>0.15171735946327375</v>
      </c>
      <c r="BF26" s="15">
        <f>BE26*SQRT((MIN(COUNT($H26:$M26),COUNT([1]DM1!$AB26:$AG26))-2)/(1-BE26^2))</f>
        <v>0.26585978954848605</v>
      </c>
      <c r="BG26" s="15" t="e">
        <f>CORREL($G26:$M26,dBM!$G26:$G26)</f>
        <v>#N/A</v>
      </c>
      <c r="BH26" s="15" t="e">
        <f>BG26*SQRT((MIN(COUNT($G26:$M26),COUNT(dBM!$G26:$M26))-2)/(1-BG26^2))</f>
        <v>#N/A</v>
      </c>
      <c r="BI26" s="15" t="e">
        <f>CORREL($H26:$M26,dBM!#REF!)</f>
        <v>#REF!</v>
      </c>
      <c r="BJ26" s="15" t="e">
        <f>BI26*SQRT((MIN(COUNT($H26:$M26),COUNT(dBM!#REF!))-2)/(1-BI26^2))</f>
        <v>#REF!</v>
      </c>
      <c r="BK26" s="15">
        <f>CORREL($G26:$M26,'[1]D BM wo FCD'!$V26:$AB26)</f>
        <v>-0.16797690206503463</v>
      </c>
      <c r="BL26" s="15">
        <f>BK26*SQRT((MIN(COUNT($G26:$M26),COUNT('[1]D BM wo FCD'!$V26:$AB26))-2)/(1-BK26^2))</f>
        <v>-0.24097930454228095</v>
      </c>
      <c r="BM26" s="15">
        <f>CORREL($H26:$M26,'[1]D BM wo FCD'!$V26:$AA26)</f>
        <v>-0.8591056285136861</v>
      </c>
      <c r="BN26" s="15">
        <f>BM26*SQRT((MIN(COUNT($H26:$M26),COUNT('[1]D BM wo FCD'!$V26:$AA26))-2)/(1-BM26^2))</f>
        <v>-1.6786018966288536</v>
      </c>
      <c r="BO26" s="15"/>
      <c r="BP26" s="16">
        <f t="shared" si="0"/>
        <v>6</v>
      </c>
      <c r="BQ26" s="28">
        <f t="shared" si="1"/>
        <v>0.15479637518497955</v>
      </c>
      <c r="BR26" s="16">
        <f t="shared" si="2"/>
        <v>0.15585796985615794</v>
      </c>
      <c r="BS26" s="16"/>
      <c r="BT26" s="16">
        <f t="shared" si="3"/>
        <v>6</v>
      </c>
      <c r="BU26" s="28">
        <f t="shared" si="4"/>
        <v>0.15479637518497955</v>
      </c>
      <c r="BV26" s="16">
        <f t="shared" si="5"/>
        <v>0.15585796985615794</v>
      </c>
    </row>
    <row r="27" spans="1:74" x14ac:dyDescent="0.4">
      <c r="A27" s="15"/>
      <c r="B27" s="15"/>
      <c r="C27" s="49" t="s">
        <v>55</v>
      </c>
      <c r="D27" s="15"/>
      <c r="E27" s="15"/>
      <c r="F27" s="15" t="s">
        <v>307</v>
      </c>
      <c r="G27" s="36">
        <f>LN(PCPI!H27)-LN(PCPI!G27)</f>
        <v>0.23433395737127594</v>
      </c>
      <c r="H27" s="36">
        <f>LN(PCPI!I27)-LN(PCPI!H27)</f>
        <v>9.2192165780404345E-2</v>
      </c>
      <c r="I27" s="36">
        <f>LN(PCPI!J27)-LN(PCPI!I27)</f>
        <v>8.2794881245128238E-2</v>
      </c>
      <c r="J27" s="36">
        <f>LN(PCPI!K27)-LN(PCPI!J27)</f>
        <v>5.783711199958308E-2</v>
      </c>
      <c r="K27" s="36">
        <f>LN(PCPI!L27)-LN(PCPI!K27)</f>
        <v>7.8543894810207071E-2</v>
      </c>
      <c r="L27" s="36">
        <f>LN(PCPI!M27)-LN(PCPI!L27)</f>
        <v>6.7571013008870473E-2</v>
      </c>
      <c r="M27" s="15" t="s">
        <v>163</v>
      </c>
      <c r="N27" s="15"/>
      <c r="O27" s="15" t="e">
        <f>CORREL($G27:$M27,[1]DMB!$G27:$AH27)</f>
        <v>#N/A</v>
      </c>
      <c r="P27" s="15" t="e">
        <f>O27*SQRT((MIN(COUNT($G27:$M27),COUNT([1]DMB!$G27:$AH27))-2)/(1-O27^2))</f>
        <v>#N/A</v>
      </c>
      <c r="Q27" s="15" t="e">
        <f>CORREL($G27:$M27,[1]DMB!$G27:$AG27)</f>
        <v>#N/A</v>
      </c>
      <c r="R27" s="15" t="e">
        <f>Q27*SQRT((MIN(COUNT($G27:$M27),COUNT([1]DMB!$G27:$AG27))-2)/(1-Q27^2))</f>
        <v>#N/A</v>
      </c>
      <c r="S27" s="15" t="e">
        <f>CORREL($G27:$M27,[1]DM1!$G27:$AH27)</f>
        <v>#N/A</v>
      </c>
      <c r="T27" s="15" t="e">
        <f>S27*SQRT((MIN(COUNT($G27:$M27),COUNT([1]DM1!$G27:$AH27))-2)/(1-S27^2))</f>
        <v>#N/A</v>
      </c>
      <c r="U27" s="15" t="e">
        <f>CORREL($G27:$M27,[1]DM1!$G27:$AG27)</f>
        <v>#N/A</v>
      </c>
      <c r="V27" s="15" t="e">
        <f>U27*SQRT((MIN(COUNT($G27:$M27),COUNT([1]DM1!$G27:$AG27))-2)/(1-U27^2))</f>
        <v>#N/A</v>
      </c>
      <c r="W27" s="15" t="s">
        <v>163</v>
      </c>
      <c r="X27" s="15" t="s">
        <v>163</v>
      </c>
      <c r="Y27" s="15" t="s">
        <v>163</v>
      </c>
      <c r="Z27" s="15" t="s">
        <v>163</v>
      </c>
      <c r="AA27" s="15" t="s">
        <v>163</v>
      </c>
      <c r="AB27" s="15" t="s">
        <v>163</v>
      </c>
      <c r="AC27" s="15" t="s">
        <v>163</v>
      </c>
      <c r="AD27" s="15" t="s">
        <v>163</v>
      </c>
      <c r="AE27" s="13"/>
      <c r="AF27" s="17"/>
      <c r="AG27" s="15" t="e">
        <f>CORREL($G27:$M27,[1]DMB!$V27:$AH27)</f>
        <v>#N/A</v>
      </c>
      <c r="AH27" s="15" t="e">
        <f>AG27*SQRT((MIN(COUNT($G27:$M27),COUNT([1]DMB!$V27:$AH27))-2)/(1-AG27^2))</f>
        <v>#N/A</v>
      </c>
      <c r="AI27" s="15" t="e">
        <f>CORREL($G27:$M27,[1]DMB!$V27:$AG27)</f>
        <v>#N/A</v>
      </c>
      <c r="AJ27" s="15" t="e">
        <f>AI27*SQRT((MIN(COUNT($G27:$M27),COUNT([1]DMB!$V27:$AG27))-2)/(1-AI27^2))</f>
        <v>#N/A</v>
      </c>
      <c r="AK27" s="15" t="e">
        <f>CORREL($G27:$M27,[1]DM1!$V27:$AH27)</f>
        <v>#N/A</v>
      </c>
      <c r="AL27" s="15" t="e">
        <f>AK27*SQRT((MIN(COUNT($G27:$M27),COUNT([1]DM1!$V27:$AH27))-2)/(1-AK27^2))</f>
        <v>#N/A</v>
      </c>
      <c r="AM27" s="15" t="e">
        <f>CORREL($G27:$M27,[1]DM1!$V27:$AG27)</f>
        <v>#N/A</v>
      </c>
      <c r="AN27" s="15" t="e">
        <f>AM27*SQRT((MIN(COUNT($G27:$M27),COUNT([1]DM1!$V27:$AG27))-2)/(1-AM27^2))</f>
        <v>#N/A</v>
      </c>
      <c r="AO27" s="15" t="s">
        <v>163</v>
      </c>
      <c r="AP27" s="15" t="s">
        <v>163</v>
      </c>
      <c r="AQ27" s="15" t="s">
        <v>163</v>
      </c>
      <c r="AR27" s="15" t="s">
        <v>163</v>
      </c>
      <c r="AS27" s="15" t="s">
        <v>163</v>
      </c>
      <c r="AT27" s="15" t="s">
        <v>163</v>
      </c>
      <c r="AU27" s="15" t="s">
        <v>163</v>
      </c>
      <c r="AV27" s="15" t="s">
        <v>163</v>
      </c>
      <c r="AW27" s="15"/>
      <c r="AX27" s="15"/>
      <c r="AY27" s="15">
        <f>CORREL($G27:$M27,[1]DMB!$AB27:$AH27)</f>
        <v>0.53342883982556144</v>
      </c>
      <c r="AZ27" s="15">
        <f>AY27*SQRT((MIN(COUNT($G27:$M27),COUNT([1]DMB!$AB27:$AH27))-2)/(1-AY27^2))</f>
        <v>1.2612922552420247</v>
      </c>
      <c r="BA27" s="15">
        <f>CORREL($H27:$M27,[1]DMB!$AB27:$AG27)</f>
        <v>0.79614092359067357</v>
      </c>
      <c r="BB27" s="15">
        <f>BA27*SQRT((MIN(COUNT($H27:$M27),COUNT([1]DMB!$AB27:$AG27))-2)/(1-BA27^2))</f>
        <v>2.2788479315213541</v>
      </c>
      <c r="BC27" s="15">
        <f>CORREL($G27:$M27,[1]DM1!$AB27:$AH27)</f>
        <v>0.40039935013818478</v>
      </c>
      <c r="BD27" s="15">
        <f>BC27*SQRT((MIN(COUNT($G27:$M27),COUNT([1]DM1!$AB27:$AH27))-2)/(1-BC27^2))</f>
        <v>0.87390930164632796</v>
      </c>
      <c r="BE27" s="15">
        <f>CORREL($H27:$M27,[1]DM1!$AB27:$AG27)</f>
        <v>0.57565419233753645</v>
      </c>
      <c r="BF27" s="15">
        <f>BE27*SQRT((MIN(COUNT($H27:$M27),COUNT([1]DM1!$AB27:$AG27))-2)/(1-BE27^2))</f>
        <v>1.2193598380640225</v>
      </c>
      <c r="BG27" s="15" t="s">
        <v>163</v>
      </c>
      <c r="BH27" s="15" t="s">
        <v>163</v>
      </c>
      <c r="BI27" s="15" t="s">
        <v>163</v>
      </c>
      <c r="BJ27" s="15" t="s">
        <v>163</v>
      </c>
      <c r="BK27" s="15" t="s">
        <v>163</v>
      </c>
      <c r="BL27" s="15" t="s">
        <v>163</v>
      </c>
      <c r="BM27" s="15" t="s">
        <v>163</v>
      </c>
      <c r="BN27" s="15" t="s">
        <v>163</v>
      </c>
      <c r="BO27" s="15"/>
      <c r="BP27" s="16">
        <f t="shared" si="0"/>
        <v>6</v>
      </c>
      <c r="BQ27" s="28">
        <f t="shared" si="1"/>
        <v>0.1022121707025782</v>
      </c>
      <c r="BR27" s="16">
        <f t="shared" si="2"/>
        <v>6.5822399023456518E-2</v>
      </c>
      <c r="BS27" s="16"/>
      <c r="BT27" s="16">
        <f t="shared" si="3"/>
        <v>6</v>
      </c>
      <c r="BU27" s="28">
        <f t="shared" si="4"/>
        <v>0.1022121707025782</v>
      </c>
      <c r="BV27" s="16">
        <f t="shared" si="5"/>
        <v>6.5822399023456518E-2</v>
      </c>
    </row>
    <row r="28" spans="1:74" x14ac:dyDescent="0.4">
      <c r="A28" s="15"/>
      <c r="B28" s="15"/>
      <c r="C28" s="49" t="s">
        <v>57</v>
      </c>
      <c r="D28" s="15"/>
      <c r="E28" s="15"/>
      <c r="F28" s="15" t="s">
        <v>307</v>
      </c>
      <c r="G28" s="36">
        <f>LN(PCPI!H28)-LN(PCPI!G28)</f>
        <v>6.2986235967320781E-2</v>
      </c>
      <c r="H28" s="36">
        <f>LN(PCPI!I28)-LN(PCPI!H28)</f>
        <v>2.9926542412976431E-2</v>
      </c>
      <c r="I28" s="36">
        <f>LN(PCPI!J28)-LN(PCPI!I28)</f>
        <v>3.0448374092689079E-2</v>
      </c>
      <c r="J28" s="36">
        <f>LN(PCPI!K28)-LN(PCPI!J28)</f>
        <v>6.0442622663332557E-3</v>
      </c>
      <c r="K28" s="36">
        <f>LN(PCPI!L28)-LN(PCPI!K28)</f>
        <v>6.6466711163908343E-3</v>
      </c>
      <c r="L28" s="36">
        <f>LN(PCPI!M28)-LN(PCPI!L28)</f>
        <v>1.7720580781343642E-2</v>
      </c>
      <c r="M28" s="15" t="s">
        <v>163</v>
      </c>
      <c r="N28" s="15"/>
      <c r="O28" s="15" t="e">
        <f>CORREL($G28:$M28,[1]DMB!$G28:$AH28)</f>
        <v>#N/A</v>
      </c>
      <c r="P28" s="15" t="e">
        <f>O28*SQRT((MIN(COUNT($G28:$M28),COUNT([1]DMB!$G28:$AH28))-2)/(1-O28^2))</f>
        <v>#N/A</v>
      </c>
      <c r="Q28" s="15" t="e">
        <f>CORREL($G28:$M28,[1]DMB!$G28:$AG28)</f>
        <v>#N/A</v>
      </c>
      <c r="R28" s="15" t="e">
        <f>Q28*SQRT((MIN(COUNT($G28:$M28),COUNT([1]DMB!$G28:$AG28))-2)/(1-Q28^2))</f>
        <v>#N/A</v>
      </c>
      <c r="S28" s="15" t="e">
        <f>CORREL($G28:$M28,[1]DM1!$G28:$AH28)</f>
        <v>#N/A</v>
      </c>
      <c r="T28" s="15" t="e">
        <f>S28*SQRT((MIN(COUNT($G28:$M28),COUNT([1]DM1!$G28:$AH28))-2)/(1-S28^2))</f>
        <v>#N/A</v>
      </c>
      <c r="U28" s="15" t="e">
        <f>CORREL($G28:$M28,[1]DM1!$G28:$AG28)</f>
        <v>#N/A</v>
      </c>
      <c r="V28" s="15" t="e">
        <f>U28*SQRT((MIN(COUNT($G28:$M28),COUNT([1]DM1!$G28:$AG28))-2)/(1-U28^2))</f>
        <v>#N/A</v>
      </c>
      <c r="W28" s="15" t="e">
        <f>CORREL($G28:$M28,dBM!$G28:$G28)</f>
        <v>#VALUE!</v>
      </c>
      <c r="X28" s="15" t="e">
        <f>W28*SQRT((MIN(COUNT($G28:$M28),COUNT(dBM!$G28:$M28))-2)/(1-W28^2))</f>
        <v>#VALUE!</v>
      </c>
      <c r="Y28" s="15" t="e">
        <f>CORREL($G28:$M28,dBM!#REF!)</f>
        <v>#REF!</v>
      </c>
      <c r="Z28" s="15" t="e">
        <f>Y28*SQRT((MIN(COUNT($G28:$M28),COUNT(dBM!#REF!))-2)/(1-Y28^2))</f>
        <v>#REF!</v>
      </c>
      <c r="AA28" s="15" t="e">
        <f>CORREL($G28:$M28,'[1]D BM wo FCD'!$G28:$AB28)</f>
        <v>#N/A</v>
      </c>
      <c r="AB28" s="15" t="e">
        <f>AA28*SQRT((MIN(COUNT($G28:$M28),COUNT('[1]D BM wo FCD'!$G28:$AB28))-2)/(1-AA28^2))</f>
        <v>#N/A</v>
      </c>
      <c r="AC28" s="15" t="e">
        <f>CORREL($G28:$M28,'[1]D BM wo FCD'!$G28:$AA28)</f>
        <v>#N/A</v>
      </c>
      <c r="AD28" s="15" t="e">
        <f>AC28*SQRT((MIN(COUNT($G28:$M28),COUNT('[1]D BM wo FCD'!$G28:$AA28))-2)/(1-AC28^2))</f>
        <v>#N/A</v>
      </c>
      <c r="AE28" s="13"/>
      <c r="AF28" s="17"/>
      <c r="AG28" s="15" t="e">
        <f>CORREL($G28:$M28,[1]DMB!$V28:$AH28)</f>
        <v>#N/A</v>
      </c>
      <c r="AH28" s="15" t="e">
        <f>AG28*SQRT((MIN(COUNT($G28:$M28),COUNT([1]DMB!$V28:$AH28))-2)/(1-AG28^2))</f>
        <v>#N/A</v>
      </c>
      <c r="AI28" s="15" t="e">
        <f>CORREL($G28:$M28,[1]DMB!$V28:$AG28)</f>
        <v>#N/A</v>
      </c>
      <c r="AJ28" s="15" t="e">
        <f>AI28*SQRT((MIN(COUNT($G28:$M28),COUNT([1]DMB!$V28:$AG28))-2)/(1-AI28^2))</f>
        <v>#N/A</v>
      </c>
      <c r="AK28" s="15" t="e">
        <f>CORREL($G28:$M28,[1]DM1!$V28:$AH28)</f>
        <v>#N/A</v>
      </c>
      <c r="AL28" s="15" t="e">
        <f>AK28*SQRT((MIN(COUNT($G28:$M28),COUNT([1]DM1!$V28:$AH28))-2)/(1-AK28^2))</f>
        <v>#N/A</v>
      </c>
      <c r="AM28" s="15" t="e">
        <f>CORREL($G28:$M28,[1]DM1!$V28:$AG28)</f>
        <v>#N/A</v>
      </c>
      <c r="AN28" s="15" t="e">
        <f>AM28*SQRT((MIN(COUNT($G28:$M28),COUNT([1]DM1!$V28:$AG28))-2)/(1-AM28^2))</f>
        <v>#N/A</v>
      </c>
      <c r="AO28" s="15" t="e">
        <f>CORREL($G28:$M28,dBM!$G28:$G28)</f>
        <v>#VALUE!</v>
      </c>
      <c r="AP28" s="15" t="e">
        <f>AO28*SQRT((MIN(COUNT($G28:$M28),COUNT(dBM!$G28:$M28))-2)/(1-AO28^2))</f>
        <v>#VALUE!</v>
      </c>
      <c r="AQ28" s="15" t="e">
        <f>CORREL($G28:$M28,dBM!#REF!)</f>
        <v>#REF!</v>
      </c>
      <c r="AR28" s="15" t="e">
        <f>AQ28*SQRT((MIN(COUNT($G28:$M28),COUNT(dBM!#REF!))-2)/(1-AQ28^2))</f>
        <v>#REF!</v>
      </c>
      <c r="AS28" s="15" t="e">
        <f>CORREL($G28:$M28,'[1]D BM wo FCD'!$P28:$AB28)</f>
        <v>#N/A</v>
      </c>
      <c r="AT28" s="15" t="e">
        <f>AS28*SQRT((MIN(COUNT($G28:$M28),COUNT('[1]D BM wo FCD'!$P28:$AB28))-2)/(1-AS28^2))</f>
        <v>#N/A</v>
      </c>
      <c r="AU28" s="15" t="e">
        <f>CORREL($G28:$M28,'[1]D BM wo FCD'!$P28:$AA28)</f>
        <v>#N/A</v>
      </c>
      <c r="AV28" s="15" t="e">
        <f>AU28*SQRT((MIN(COUNT($G28:$M28),COUNT('[1]D BM wo FCD'!$P28:$AA28))-2)/(1-AU28^2))</f>
        <v>#N/A</v>
      </c>
      <c r="AW28" s="15"/>
      <c r="AX28" s="15"/>
      <c r="AY28" s="15">
        <f>CORREL($G28:$M28,[1]DMB!$AB28:$AH28)</f>
        <v>0.65791528353842399</v>
      </c>
      <c r="AZ28" s="15">
        <f>AY28*SQRT((MIN(COUNT($G28:$M28),COUNT([1]DMB!$AB28:$AH28))-2)/(1-AY28^2))</f>
        <v>1.7472376028189496</v>
      </c>
      <c r="BA28" s="15">
        <f>CORREL($H28:$M28,[1]DMB!$AB28:$AG28)</f>
        <v>-4.5558205852247596E-2</v>
      </c>
      <c r="BB28" s="15">
        <f>BA28*SQRT((MIN(COUNT($H28:$M28),COUNT([1]DMB!$AB28:$AG28))-2)/(1-BA28^2))</f>
        <v>-7.8991144857913836E-2</v>
      </c>
      <c r="BC28" s="15">
        <f>CORREL($G28:$M28,[1]DM1!$AB28:$AH28)</f>
        <v>0.63696104972858214</v>
      </c>
      <c r="BD28" s="15">
        <f>BC28*SQRT((MIN(COUNT($G28:$M28),COUNT([1]DM1!$AB28:$AH28))-2)/(1-BC28^2))</f>
        <v>1.6525213812265944</v>
      </c>
      <c r="BE28" s="15">
        <f>CORREL($H28:$M28,[1]DM1!$AB28:$AG28)</f>
        <v>0.4272427079531001</v>
      </c>
      <c r="BF28" s="15">
        <f>BE28*SQRT((MIN(COUNT($H28:$M28),COUNT([1]DM1!$AB28:$AG28))-2)/(1-BE28^2))</f>
        <v>0.8184667791276059</v>
      </c>
      <c r="BG28" s="15" t="e">
        <f>CORREL($G28:$M28,dBM!$G28:$G28)</f>
        <v>#VALUE!</v>
      </c>
      <c r="BH28" s="15" t="e">
        <f>BG28*SQRT((MIN(COUNT($G28:$M28),COUNT(dBM!$G28:$M28))-2)/(1-BG28^2))</f>
        <v>#VALUE!</v>
      </c>
      <c r="BI28" s="15" t="e">
        <f>CORREL($H28:$M28,dBM!#REF!)</f>
        <v>#REF!</v>
      </c>
      <c r="BJ28" s="15" t="e">
        <f>BI28*SQRT((MIN(COUNT($H28:$M28),COUNT(dBM!#REF!))-2)/(1-BI28^2))</f>
        <v>#REF!</v>
      </c>
      <c r="BK28" s="15">
        <f>CORREL($G28:$M28,'[1]D BM wo FCD'!$V28:$AB28)</f>
        <v>1.0000000000000002</v>
      </c>
      <c r="BL28" s="15" t="e">
        <f>BK28*SQRT((MIN(COUNT($G28:$M28),COUNT('[1]D BM wo FCD'!$V28:$AB28))-2)/(1-BK28^2))</f>
        <v>#NUM!</v>
      </c>
      <c r="BM28" s="15">
        <f>CORREL($H28:$M28,'[1]D BM wo FCD'!$V28:$AA28)</f>
        <v>-1.0000000000000002</v>
      </c>
      <c r="BN28" s="15">
        <f>BM28*SQRT((MIN(COUNT($H28:$M28),COUNT('[1]D BM wo FCD'!$V28:$AA28))-2)/(1-BM28^2))</f>
        <v>0</v>
      </c>
      <c r="BO28" s="15"/>
      <c r="BP28" s="16">
        <f t="shared" si="0"/>
        <v>6</v>
      </c>
      <c r="BQ28" s="28">
        <f t="shared" si="1"/>
        <v>2.5628777772842337E-2</v>
      </c>
      <c r="BR28" s="16">
        <f t="shared" si="2"/>
        <v>2.1183447182828469E-2</v>
      </c>
      <c r="BS28" s="16"/>
      <c r="BT28" s="16">
        <f t="shared" si="3"/>
        <v>6</v>
      </c>
      <c r="BU28" s="28">
        <f t="shared" si="4"/>
        <v>2.5628777772842337E-2</v>
      </c>
      <c r="BV28" s="16">
        <f t="shared" si="5"/>
        <v>2.1183447182828469E-2</v>
      </c>
    </row>
    <row r="29" spans="1:74" x14ac:dyDescent="0.4">
      <c r="A29" s="15"/>
      <c r="B29" s="15"/>
      <c r="C29" s="49" t="s">
        <v>369</v>
      </c>
      <c r="D29" s="15"/>
      <c r="E29" s="15"/>
      <c r="F29" s="15" t="s">
        <v>307</v>
      </c>
      <c r="G29" s="36">
        <f>LN(PCPI!H29)-LN(PCPI!G29)</f>
        <v>0.27723270034130199</v>
      </c>
      <c r="H29" s="36">
        <f>LN(PCPI!I29)-LN(PCPI!H29)</f>
        <v>0.21054798192603563</v>
      </c>
      <c r="I29" s="36">
        <f>LN(PCPI!J29)-LN(PCPI!I29)</f>
        <v>9.9459582610071706E-2</v>
      </c>
      <c r="J29" s="36">
        <f>LN(PCPI!K29)-LN(PCPI!J29)</f>
        <v>0.30675561077022184</v>
      </c>
      <c r="K29" s="36">
        <f>LN(PCPI!L29)-LN(PCPI!K29)</f>
        <v>0.17133530676406927</v>
      </c>
      <c r="L29" s="36">
        <f>LN(PCPI!M29)-LN(PCPI!L29)</f>
        <v>6.7019324870614128E-2</v>
      </c>
      <c r="M29" s="15" t="s">
        <v>163</v>
      </c>
      <c r="N29" s="15"/>
      <c r="O29" s="15" t="e">
        <f>CORREL($G29:$M29,[1]DMB!$G29:$AH29)</f>
        <v>#N/A</v>
      </c>
      <c r="P29" s="15" t="e">
        <f>O29*SQRT((MIN(COUNT($G29:$M29),COUNT([1]DMB!$G29:$AH29))-2)/(1-O29^2))</f>
        <v>#N/A</v>
      </c>
      <c r="Q29" s="15" t="e">
        <f>CORREL($G29:$M29,[1]DMB!$G29:$AG29)</f>
        <v>#N/A</v>
      </c>
      <c r="R29" s="15" t="e">
        <f>Q29*SQRT((MIN(COUNT($G29:$M29),COUNT([1]DMB!$G29:$AG29))-2)/(1-Q29^2))</f>
        <v>#N/A</v>
      </c>
      <c r="S29" s="15" t="e">
        <f>CORREL($G29:$M29,[1]DM1!$G29:$AH29)</f>
        <v>#N/A</v>
      </c>
      <c r="T29" s="15" t="e">
        <f>S29*SQRT((MIN(COUNT($G29:$M29),COUNT([1]DM1!$G29:$AH29))-2)/(1-S29^2))</f>
        <v>#N/A</v>
      </c>
      <c r="U29" s="15" t="e">
        <f>CORREL($G29:$M29,[1]DM1!$G29:$AG29)</f>
        <v>#N/A</v>
      </c>
      <c r="V29" s="15" t="e">
        <f>U29*SQRT((MIN(COUNT($G29:$M29),COUNT([1]DM1!$G29:$AG29))-2)/(1-U29^2))</f>
        <v>#N/A</v>
      </c>
      <c r="W29" s="15" t="e">
        <f>CORREL($G29:$M29,dBM!$G29:$G29)</f>
        <v>#N/A</v>
      </c>
      <c r="X29" s="15" t="e">
        <f>W29*SQRT((MIN(COUNT($G29:$M29),COUNT(dBM!$G29:$M29))-2)/(1-W29^2))</f>
        <v>#N/A</v>
      </c>
      <c r="Y29" s="15" t="e">
        <f>CORREL($G29:$M29,dBM!#REF!)</f>
        <v>#REF!</v>
      </c>
      <c r="Z29" s="15" t="e">
        <f>Y29*SQRT((MIN(COUNT($G29:$M29),COUNT(dBM!#REF!))-2)/(1-Y29^2))</f>
        <v>#REF!</v>
      </c>
      <c r="AA29" s="15" t="e">
        <f>CORREL($G29:$M29,'[1]D BM wo FCD'!$G29:$AB29)</f>
        <v>#N/A</v>
      </c>
      <c r="AB29" s="15" t="e">
        <f>AA29*SQRT((MIN(COUNT($G29:$M29),COUNT('[1]D BM wo FCD'!$G29:$AB29))-2)/(1-AA29^2))</f>
        <v>#N/A</v>
      </c>
      <c r="AC29" s="15" t="e">
        <f>CORREL($G29:$M29,'[1]D BM wo FCD'!$G29:$AA29)</f>
        <v>#N/A</v>
      </c>
      <c r="AD29" s="15" t="e">
        <f>AC29*SQRT((MIN(COUNT($G29:$M29),COUNT('[1]D BM wo FCD'!$G29:$AA29))-2)/(1-AC29^2))</f>
        <v>#N/A</v>
      </c>
      <c r="AE29" s="13"/>
      <c r="AF29" s="17"/>
      <c r="AG29" s="15" t="e">
        <f>CORREL($G29:$M29,[1]DMB!$V29:$AH29)</f>
        <v>#N/A</v>
      </c>
      <c r="AH29" s="15" t="e">
        <f>AG29*SQRT((MIN(COUNT($G29:$M29),COUNT([1]DMB!$V29:$AH29))-2)/(1-AG29^2))</f>
        <v>#N/A</v>
      </c>
      <c r="AI29" s="15" t="e">
        <f>CORREL($G29:$M29,[1]DMB!$V29:$AG29)</f>
        <v>#N/A</v>
      </c>
      <c r="AJ29" s="15" t="e">
        <f>AI29*SQRT((MIN(COUNT($G29:$M29),COUNT([1]DMB!$V29:$AG29))-2)/(1-AI29^2))</f>
        <v>#N/A</v>
      </c>
      <c r="AK29" s="15" t="e">
        <f>CORREL($G29:$M29,[1]DM1!$V29:$AH29)</f>
        <v>#N/A</v>
      </c>
      <c r="AL29" s="15" t="e">
        <f>AK29*SQRT((MIN(COUNT($G29:$M29),COUNT([1]DM1!$V29:$AH29))-2)/(1-AK29^2))</f>
        <v>#N/A</v>
      </c>
      <c r="AM29" s="15" t="e">
        <f>CORREL($G29:$M29,[1]DM1!$V29:$AG29)</f>
        <v>#N/A</v>
      </c>
      <c r="AN29" s="15" t="e">
        <f>AM29*SQRT((MIN(COUNT($G29:$M29),COUNT([1]DM1!$V29:$AG29))-2)/(1-AM29^2))</f>
        <v>#N/A</v>
      </c>
      <c r="AO29" s="15" t="e">
        <f>CORREL($G29:$M29,dBM!$G29:$G29)</f>
        <v>#N/A</v>
      </c>
      <c r="AP29" s="15" t="e">
        <f>AO29*SQRT((MIN(COUNT($G29:$M29),COUNT(dBM!$G29:$M29))-2)/(1-AO29^2))</f>
        <v>#N/A</v>
      </c>
      <c r="AQ29" s="15" t="e">
        <f>CORREL($G29:$M29,dBM!#REF!)</f>
        <v>#REF!</v>
      </c>
      <c r="AR29" s="15" t="e">
        <f>AQ29*SQRT((MIN(COUNT($G29:$M29),COUNT(dBM!#REF!))-2)/(1-AQ29^2))</f>
        <v>#REF!</v>
      </c>
      <c r="AS29" s="15" t="e">
        <f>CORREL($G29:$M29,'[1]D BM wo FCD'!$P29:$AB29)</f>
        <v>#N/A</v>
      </c>
      <c r="AT29" s="15" t="e">
        <f>AS29*SQRT((MIN(COUNT($G29:$M29),COUNT('[1]D BM wo FCD'!$P29:$AB29))-2)/(1-AS29^2))</f>
        <v>#N/A</v>
      </c>
      <c r="AU29" s="15" t="e">
        <f>CORREL($G29:$M29,'[1]D BM wo FCD'!$P29:$AA29)</f>
        <v>#N/A</v>
      </c>
      <c r="AV29" s="15" t="e">
        <f>AU29*SQRT((MIN(COUNT($G29:$M29),COUNT('[1]D BM wo FCD'!$P29:$AA29))-2)/(1-AU29^2))</f>
        <v>#N/A</v>
      </c>
      <c r="AW29" s="15"/>
      <c r="AX29" s="15"/>
      <c r="AY29" s="15">
        <f>CORREL($G29:$M29,[1]DMB!$AB29:$AH29)</f>
        <v>-0.36533378309192649</v>
      </c>
      <c r="AZ29" s="15">
        <f>AY29*SQRT((MIN(COUNT($G29:$M29),COUNT([1]DMB!$AB29:$AH29))-2)/(1-AY29^2))</f>
        <v>-0.78492420322970347</v>
      </c>
      <c r="BA29" s="15">
        <f>CORREL($H29:$M29,[1]DMB!$AB29:$AG29)</f>
        <v>0.59302708865277376</v>
      </c>
      <c r="BB29" s="15">
        <f>BA29*SQRT((MIN(COUNT($H29:$M29),COUNT([1]DMB!$AB29:$AG29))-2)/(1-BA29^2))</f>
        <v>1.2756772990785139</v>
      </c>
      <c r="BC29" s="15">
        <f>CORREL($G29:$M29,[1]DM1!$AB29:$AH29)</f>
        <v>-2.3832051341852938E-2</v>
      </c>
      <c r="BD29" s="15">
        <f>BC29*SQRT((MIN(COUNT($G29:$M29),COUNT([1]DM1!$AB29:$AH29))-2)/(1-BC29^2))</f>
        <v>-4.7677644263220922E-2</v>
      </c>
      <c r="BE29" s="15">
        <f>CORREL($H29:$M29,[1]DM1!$AB29:$AG29)</f>
        <v>4.959557307228276E-2</v>
      </c>
      <c r="BF29" s="15">
        <f>BE29*SQRT((MIN(COUNT($H29:$M29),COUNT([1]DM1!$AB29:$AG29))-2)/(1-BE29^2))</f>
        <v>8.6007895225082523E-2</v>
      </c>
      <c r="BG29" s="15" t="e">
        <f>CORREL($G29:$M29,dBM!$G29:$G29)</f>
        <v>#N/A</v>
      </c>
      <c r="BH29" s="15" t="e">
        <f>BG29*SQRT((MIN(COUNT($G29:$M29),COUNT(dBM!$G29:$M29))-2)/(1-BG29^2))</f>
        <v>#N/A</v>
      </c>
      <c r="BI29" s="15" t="e">
        <f>CORREL($H29:$M29,dBM!#REF!)</f>
        <v>#REF!</v>
      </c>
      <c r="BJ29" s="15" t="e">
        <f>BI29*SQRT((MIN(COUNT($H29:$M29),COUNT(dBM!#REF!))-2)/(1-BI29^2))</f>
        <v>#REF!</v>
      </c>
      <c r="BK29" s="15" t="e">
        <f>CORREL($G29:$M29,'[1]D BM wo FCD'!$V29:$AB29)</f>
        <v>#DIV/0!</v>
      </c>
      <c r="BL29" s="15" t="e">
        <f>BK29*SQRT((MIN(COUNT($G29:$M29),COUNT('[1]D BM wo FCD'!$V29:$AB29))-2)/(1-BK29^2))</f>
        <v>#DIV/0!</v>
      </c>
      <c r="BM29" s="15" t="e">
        <f>CORREL($H29:$M29,'[1]D BM wo FCD'!$V29:$AA29)</f>
        <v>#DIV/0!</v>
      </c>
      <c r="BN29" s="15" t="e">
        <f>BM29*SQRT((MIN(COUNT($H29:$M29),COUNT('[1]D BM wo FCD'!$V29:$AA29))-2)/(1-BM29^2))</f>
        <v>#DIV/0!</v>
      </c>
      <c r="BO29" s="15"/>
      <c r="BP29" s="16">
        <f t="shared" si="0"/>
        <v>6</v>
      </c>
      <c r="BQ29" s="28">
        <f t="shared" si="1"/>
        <v>0.18872508454705242</v>
      </c>
      <c r="BR29" s="16">
        <f t="shared" si="2"/>
        <v>9.5209314848848731E-2</v>
      </c>
      <c r="BS29" s="16"/>
      <c r="BT29" s="16">
        <f t="shared" si="3"/>
        <v>6</v>
      </c>
      <c r="BU29" s="28">
        <f t="shared" si="4"/>
        <v>0.18872508454705242</v>
      </c>
      <c r="BV29" s="16">
        <f t="shared" si="5"/>
        <v>9.5209314848848731E-2</v>
      </c>
    </row>
    <row r="30" spans="1:74" x14ac:dyDescent="0.4">
      <c r="A30" s="15"/>
      <c r="B30" s="15"/>
      <c r="C30" s="49" t="s">
        <v>65</v>
      </c>
      <c r="D30" s="15"/>
      <c r="E30" s="15"/>
      <c r="F30" s="15" t="s">
        <v>307</v>
      </c>
      <c r="G30" s="36">
        <f>LN(PCPI!H30)-LN(PCPI!G30)</f>
        <v>8.5069889157664669E-2</v>
      </c>
      <c r="H30" s="36">
        <f>LN(PCPI!I30)-LN(PCPI!H30)</f>
        <v>7.4622442703194736E-2</v>
      </c>
      <c r="I30" s="36">
        <f>LN(PCPI!J30)-LN(PCPI!I30)</f>
        <v>4.4485122512695874E-2</v>
      </c>
      <c r="J30" s="36">
        <f>LN(PCPI!K30)-LN(PCPI!J30)</f>
        <v>2.4683288157447691E-3</v>
      </c>
      <c r="K30" s="36">
        <f>LN(PCPI!L30)-LN(PCPI!K30)</f>
        <v>-4.0080213975395296E-3</v>
      </c>
      <c r="L30" s="36">
        <f>LN(PCPI!M30)-LN(PCPI!L30)</f>
        <v>-4.0080213975386414E-3</v>
      </c>
      <c r="M30" s="36">
        <f>LN(PCPI!N30)-LN(PCPI!M30)</f>
        <v>4.879016416943216E-2</v>
      </c>
      <c r="N30" s="15"/>
      <c r="O30" s="15" t="e">
        <f>CORREL($G30:$M30,[1]DMB!$G30:$AH30)</f>
        <v>#N/A</v>
      </c>
      <c r="P30" s="15" t="e">
        <f>O30*SQRT((MIN(COUNT($G30:$M30),COUNT([1]DMB!$G30:$AH30))-2)/(1-O30^2))</f>
        <v>#N/A</v>
      </c>
      <c r="Q30" s="15" t="e">
        <f>CORREL($G30:$M30,[1]DMB!$G30:$AG30)</f>
        <v>#N/A</v>
      </c>
      <c r="R30" s="15" t="e">
        <f>Q30*SQRT((MIN(COUNT($G30:$M30),COUNT([1]DMB!$G30:$AG30))-2)/(1-Q30^2))</f>
        <v>#N/A</v>
      </c>
      <c r="S30" s="15" t="e">
        <f>CORREL($G30:$M30,[1]DM1!$G30:$AH30)</f>
        <v>#N/A</v>
      </c>
      <c r="T30" s="15" t="e">
        <f>S30*SQRT((MIN(COUNT($G30:$M30),COUNT([1]DM1!$G30:$AH30))-2)/(1-S30^2))</f>
        <v>#N/A</v>
      </c>
      <c r="U30" s="15" t="e">
        <f>CORREL($G30:$M30,[1]DM1!$G30:$AG30)</f>
        <v>#N/A</v>
      </c>
      <c r="V30" s="15" t="e">
        <f>U30*SQRT((MIN(COUNT($G30:$M30),COUNT([1]DM1!$G30:$AG30))-2)/(1-U30^2))</f>
        <v>#N/A</v>
      </c>
      <c r="W30" s="15" t="s">
        <v>163</v>
      </c>
      <c r="X30" s="15" t="s">
        <v>163</v>
      </c>
      <c r="Y30" s="15" t="s">
        <v>163</v>
      </c>
      <c r="Z30" s="15" t="s">
        <v>163</v>
      </c>
      <c r="AA30" s="15" t="s">
        <v>163</v>
      </c>
      <c r="AB30" s="15" t="s">
        <v>163</v>
      </c>
      <c r="AC30" s="15" t="s">
        <v>163</v>
      </c>
      <c r="AD30" s="15" t="s">
        <v>163</v>
      </c>
      <c r="AE30" s="13"/>
      <c r="AF30" s="17"/>
      <c r="AG30" s="15" t="e">
        <f>CORREL($G30:$M30,[1]DMB!$V30:$AH30)</f>
        <v>#N/A</v>
      </c>
      <c r="AH30" s="15" t="e">
        <f>AG30*SQRT((MIN(COUNT($G30:$M30),COUNT([1]DMB!$V30:$AH30))-2)/(1-AG30^2))</f>
        <v>#N/A</v>
      </c>
      <c r="AI30" s="15" t="e">
        <f>CORREL($G30:$M30,[1]DMB!$V30:$AG30)</f>
        <v>#N/A</v>
      </c>
      <c r="AJ30" s="15" t="e">
        <f>AI30*SQRT((MIN(COUNT($G30:$M30),COUNT([1]DMB!$V30:$AG30))-2)/(1-AI30^2))</f>
        <v>#N/A</v>
      </c>
      <c r="AK30" s="15" t="e">
        <f>CORREL($G30:$M30,[1]DM1!$V30:$AH30)</f>
        <v>#N/A</v>
      </c>
      <c r="AL30" s="15" t="e">
        <f>AK30*SQRT((MIN(COUNT($G30:$M30),COUNT([1]DM1!$V30:$AH30))-2)/(1-AK30^2))</f>
        <v>#N/A</v>
      </c>
      <c r="AM30" s="15" t="e">
        <f>CORREL($G30:$M30,[1]DM1!$V30:$AG30)</f>
        <v>#N/A</v>
      </c>
      <c r="AN30" s="15" t="e">
        <f>AM30*SQRT((MIN(COUNT($G30:$M30),COUNT([1]DM1!$V30:$AG30))-2)/(1-AM30^2))</f>
        <v>#N/A</v>
      </c>
      <c r="AO30" s="15" t="s">
        <v>163</v>
      </c>
      <c r="AP30" s="15" t="s">
        <v>163</v>
      </c>
      <c r="AQ30" s="15" t="s">
        <v>163</v>
      </c>
      <c r="AR30" s="15" t="s">
        <v>163</v>
      </c>
      <c r="AS30" s="15" t="s">
        <v>163</v>
      </c>
      <c r="AT30" s="15" t="s">
        <v>163</v>
      </c>
      <c r="AU30" s="15" t="s">
        <v>163</v>
      </c>
      <c r="AV30" s="15" t="s">
        <v>163</v>
      </c>
      <c r="AW30" s="15"/>
      <c r="AX30" s="15"/>
      <c r="AY30" s="15">
        <f>CORREL($G30:$M30,[1]DMB!$AB30:$AH30)</f>
        <v>9.0787785280424416E-2</v>
      </c>
      <c r="AZ30" s="15">
        <f>AY30*SQRT((MIN(COUNT($G30:$M30),COUNT([1]DMB!$AB30:$AH30))-2)/(1-AY30^2))</f>
        <v>0.203849504529653</v>
      </c>
      <c r="BA30" s="15">
        <f>CORREL($H30:$M30,[1]DMB!$AB30:$AG30)</f>
        <v>-0.19843897146100758</v>
      </c>
      <c r="BB30" s="15">
        <f>BA30*SQRT((MIN(COUNT($H30:$M30),COUNT([1]DMB!$AB30:$AG30))-2)/(1-BA30^2))</f>
        <v>-0.40493070022271632</v>
      </c>
      <c r="BC30" s="15">
        <f>CORREL($G30:$M30,[1]DM1!$AB30:$AH30)</f>
        <v>0.10416380049219802</v>
      </c>
      <c r="BD30" s="15">
        <f>BC30*SQRT((MIN(COUNT($G30:$M30),COUNT([1]DM1!$AB30:$AH30))-2)/(1-BC30^2))</f>
        <v>0.23419130299522073</v>
      </c>
      <c r="BE30" s="15">
        <f>CORREL($H30:$M30,[1]DM1!$AB30:$AG30)</f>
        <v>-0.68369480361065815</v>
      </c>
      <c r="BF30" s="15">
        <f>BE30*SQRT((MIN(COUNT($H30:$M30),COUNT([1]DM1!$AB30:$AG30))-2)/(1-BE30^2))</f>
        <v>-1.8737317919483416</v>
      </c>
      <c r="BG30" s="15" t="s">
        <v>163</v>
      </c>
      <c r="BH30" s="15" t="s">
        <v>163</v>
      </c>
      <c r="BI30" s="15" t="s">
        <v>163</v>
      </c>
      <c r="BJ30" s="15" t="s">
        <v>163</v>
      </c>
      <c r="BK30" s="15" t="s">
        <v>163</v>
      </c>
      <c r="BL30" s="15" t="s">
        <v>163</v>
      </c>
      <c r="BM30" s="15" t="s">
        <v>163</v>
      </c>
      <c r="BN30" s="15" t="s">
        <v>163</v>
      </c>
      <c r="BO30" s="15"/>
      <c r="BP30" s="16">
        <f t="shared" si="0"/>
        <v>7</v>
      </c>
      <c r="BQ30" s="28">
        <f t="shared" si="1"/>
        <v>3.5345700651950578E-2</v>
      </c>
      <c r="BR30" s="16">
        <f t="shared" si="2"/>
        <v>3.7545067312689785E-2</v>
      </c>
      <c r="BS30" s="16"/>
      <c r="BT30" s="16">
        <f t="shared" si="3"/>
        <v>7</v>
      </c>
      <c r="BU30" s="28">
        <f t="shared" si="4"/>
        <v>3.5345700651950578E-2</v>
      </c>
      <c r="BV30" s="16">
        <f t="shared" si="5"/>
        <v>3.7545067312689785E-2</v>
      </c>
    </row>
    <row r="31" spans="1:74" x14ac:dyDescent="0.4">
      <c r="A31" s="15"/>
      <c r="B31" s="15"/>
      <c r="C31" s="49" t="s">
        <v>69</v>
      </c>
      <c r="D31" s="15"/>
      <c r="E31" s="15"/>
      <c r="F31" s="15" t="s">
        <v>307</v>
      </c>
      <c r="G31" s="36">
        <f>LN(PCPI!H31)-LN(PCPI!G31)</f>
        <v>0.31919560149010895</v>
      </c>
      <c r="H31" s="36">
        <f>LN(PCPI!I31)-LN(PCPI!H31)</f>
        <v>8.7437017000729256E-2</v>
      </c>
      <c r="I31" s="36">
        <f>LN(PCPI!J31)-LN(PCPI!I31)</f>
        <v>0.2604289412665004</v>
      </c>
      <c r="J31" s="36">
        <f>LN(PCPI!K31)-LN(PCPI!J31)</f>
        <v>0.37021205243237354</v>
      </c>
      <c r="K31" s="36">
        <f>LN(PCPI!L31)-LN(PCPI!K31)</f>
        <v>0.25913975179571569</v>
      </c>
      <c r="L31" s="36">
        <f>LN(PCPI!M31)-LN(PCPI!L31)</f>
        <v>0.24090507055537635</v>
      </c>
      <c r="M31" s="15" t="s">
        <v>163</v>
      </c>
      <c r="N31" s="15"/>
      <c r="O31" s="15" t="e">
        <f>CORREL($G31:$M31,[1]DMB!$G31:$AH31)</f>
        <v>#N/A</v>
      </c>
      <c r="P31" s="15" t="e">
        <f>O31*SQRT((MIN(COUNT($G31:$M31),COUNT([1]DMB!$G31:$AH31))-2)/(1-O31^2))</f>
        <v>#N/A</v>
      </c>
      <c r="Q31" s="15" t="e">
        <f>CORREL($G31:$M31,[1]DMB!$G31:$AG31)</f>
        <v>#N/A</v>
      </c>
      <c r="R31" s="15" t="e">
        <f>Q31*SQRT((MIN(COUNT($G31:$M31),COUNT([1]DMB!$G31:$AG31))-2)/(1-Q31^2))</f>
        <v>#N/A</v>
      </c>
      <c r="S31" s="15" t="e">
        <f>CORREL($G31:$M31,[1]DM1!$G31:$AH31)</f>
        <v>#N/A</v>
      </c>
      <c r="T31" s="15" t="e">
        <f>S31*SQRT((MIN(COUNT($G31:$M31),COUNT([1]DM1!$G31:$AH31))-2)/(1-S31^2))</f>
        <v>#N/A</v>
      </c>
      <c r="U31" s="15" t="e">
        <f>CORREL($G31:$M31,[1]DM1!$G31:$AG31)</f>
        <v>#N/A</v>
      </c>
      <c r="V31" s="15" t="e">
        <f>U31*SQRT((MIN(COUNT($G31:$M31),COUNT([1]DM1!$G31:$AG31))-2)/(1-U31^2))</f>
        <v>#N/A</v>
      </c>
      <c r="W31" s="15" t="e">
        <f>CORREL($G31:$M31,dBM!$G31:$G31)</f>
        <v>#N/A</v>
      </c>
      <c r="X31" s="15" t="e">
        <f>W31*SQRT((MIN(COUNT($G31:$M31),COUNT(dBM!$G31:$M31))-2)/(1-W31^2))</f>
        <v>#N/A</v>
      </c>
      <c r="Y31" s="15" t="e">
        <f>CORREL($G31:$M31,dBM!#REF!)</f>
        <v>#REF!</v>
      </c>
      <c r="Z31" s="15" t="e">
        <f>Y31*SQRT((MIN(COUNT($G31:$M31),COUNT(dBM!#REF!))-2)/(1-Y31^2))</f>
        <v>#REF!</v>
      </c>
      <c r="AA31" s="15" t="e">
        <f>CORREL($G31:$M31,'[1]D BM wo FCD'!$G31:$AB31)</f>
        <v>#N/A</v>
      </c>
      <c r="AB31" s="15" t="e">
        <f>AA31*SQRT((MIN(COUNT($G31:$M31),COUNT('[1]D BM wo FCD'!$G31:$AB31))-2)/(1-AA31^2))</f>
        <v>#N/A</v>
      </c>
      <c r="AC31" s="15" t="e">
        <f>CORREL($G31:$M31,'[1]D BM wo FCD'!$G31:$AA31)</f>
        <v>#N/A</v>
      </c>
      <c r="AD31" s="15" t="e">
        <f>AC31*SQRT((MIN(COUNT($G31:$M31),COUNT('[1]D BM wo FCD'!$G31:$AA31))-2)/(1-AC31^2))</f>
        <v>#N/A</v>
      </c>
      <c r="AE31" s="13"/>
      <c r="AF31" s="17"/>
      <c r="AG31" s="15" t="e">
        <f>CORREL($G31:$M31,[1]DMB!$V31:$AH31)</f>
        <v>#N/A</v>
      </c>
      <c r="AH31" s="15" t="e">
        <f>AG31*SQRT((MIN(COUNT($G31:$M31),COUNT([1]DMB!$V31:$AH31))-2)/(1-AG31^2))</f>
        <v>#N/A</v>
      </c>
      <c r="AI31" s="15" t="e">
        <f>CORREL($G31:$M31,[1]DMB!$V31:$AG31)</f>
        <v>#N/A</v>
      </c>
      <c r="AJ31" s="15" t="e">
        <f>AI31*SQRT((MIN(COUNT($G31:$M31),COUNT([1]DMB!$V31:$AG31))-2)/(1-AI31^2))</f>
        <v>#N/A</v>
      </c>
      <c r="AK31" s="15" t="e">
        <f>CORREL($G31:$M31,[1]DM1!$V31:$AH31)</f>
        <v>#N/A</v>
      </c>
      <c r="AL31" s="15" t="e">
        <f>AK31*SQRT((MIN(COUNT($G31:$M31),COUNT([1]DM1!$V31:$AH31))-2)/(1-AK31^2))</f>
        <v>#N/A</v>
      </c>
      <c r="AM31" s="15" t="e">
        <f>CORREL($G31:$M31,[1]DM1!$V31:$AG31)</f>
        <v>#N/A</v>
      </c>
      <c r="AN31" s="15" t="e">
        <f>AM31*SQRT((MIN(COUNT($G31:$M31),COUNT([1]DM1!$V31:$AG31))-2)/(1-AM31^2))</f>
        <v>#N/A</v>
      </c>
      <c r="AO31" s="15" t="e">
        <f>CORREL($G31:$M31,dBM!$G31:$G31)</f>
        <v>#N/A</v>
      </c>
      <c r="AP31" s="15" t="e">
        <f>AO31*SQRT((MIN(COUNT($G31:$M31),COUNT(dBM!$G31:$M31))-2)/(1-AO31^2))</f>
        <v>#N/A</v>
      </c>
      <c r="AQ31" s="15" t="e">
        <f>CORREL($G31:$M31,dBM!#REF!)</f>
        <v>#REF!</v>
      </c>
      <c r="AR31" s="15" t="e">
        <f>AQ31*SQRT((MIN(COUNT($G31:$M31),COUNT(dBM!#REF!))-2)/(1-AQ31^2))</f>
        <v>#REF!</v>
      </c>
      <c r="AS31" s="15" t="e">
        <f>CORREL($G31:$M31,'[1]D BM wo FCD'!$P31:$AB31)</f>
        <v>#N/A</v>
      </c>
      <c r="AT31" s="15" t="e">
        <f>AS31*SQRT((MIN(COUNT($G31:$M31),COUNT('[1]D BM wo FCD'!$P31:$AB31))-2)/(1-AS31^2))</f>
        <v>#N/A</v>
      </c>
      <c r="AU31" s="15" t="e">
        <f>CORREL($G31:$M31,'[1]D BM wo FCD'!$P31:$AA31)</f>
        <v>#N/A</v>
      </c>
      <c r="AV31" s="15" t="e">
        <f>AU31*SQRT((MIN(COUNT($G31:$M31),COUNT('[1]D BM wo FCD'!$P31:$AA31))-2)/(1-AU31^2))</f>
        <v>#N/A</v>
      </c>
      <c r="AW31" s="15"/>
      <c r="AX31" s="15"/>
      <c r="AY31" s="15">
        <f>CORREL($G31:$M31,[1]DMB!$AB31:$AH31)</f>
        <v>4.4309484097296965E-2</v>
      </c>
      <c r="AZ31" s="15">
        <f>AY31*SQRT((MIN(COUNT($G31:$M31),COUNT([1]DMB!$AB31:$AH31))-2)/(1-AY31^2))</f>
        <v>8.870609065953379E-2</v>
      </c>
      <c r="BA31" s="15">
        <f>CORREL($H31:$M31,[1]DMB!$AB31:$AG31)</f>
        <v>0.77699480643717611</v>
      </c>
      <c r="BB31" s="15">
        <f>BA31*SQRT((MIN(COUNT($H31:$M31),COUNT([1]DMB!$AB31:$AG31))-2)/(1-BA31^2))</f>
        <v>2.1378546526986391</v>
      </c>
      <c r="BC31" s="15">
        <f>CORREL($G31:$M31,[1]DM1!$AB31:$AH31)</f>
        <v>0.22554413969956505</v>
      </c>
      <c r="BD31" s="15">
        <f>BC31*SQRT((MIN(COUNT($G31:$M31),COUNT([1]DM1!$AB31:$AH31))-2)/(1-BC31^2))</f>
        <v>0.46301891078104512</v>
      </c>
      <c r="BE31" s="15">
        <f>CORREL($H31:$M31,[1]DM1!$AB31:$AG31)</f>
        <v>0.25431851596904692</v>
      </c>
      <c r="BF31" s="15">
        <f>BE31*SQRT((MIN(COUNT($H31:$M31),COUNT([1]DM1!$AB31:$AG31))-2)/(1-BE31^2))</f>
        <v>0.45546814867861912</v>
      </c>
      <c r="BG31" s="15" t="e">
        <f>CORREL($G31:$M31,dBM!$G31:$G31)</f>
        <v>#N/A</v>
      </c>
      <c r="BH31" s="15" t="e">
        <f>BG31*SQRT((MIN(COUNT($G31:$M31),COUNT(dBM!$G31:$M31))-2)/(1-BG31^2))</f>
        <v>#N/A</v>
      </c>
      <c r="BI31" s="15" t="e">
        <f>CORREL($H31:$M31,dBM!#REF!)</f>
        <v>#REF!</v>
      </c>
      <c r="BJ31" s="15" t="e">
        <f>BI31*SQRT((MIN(COUNT($H31:$M31),COUNT(dBM!#REF!))-2)/(1-BI31^2))</f>
        <v>#REF!</v>
      </c>
      <c r="BK31" s="15" t="e">
        <f>CORREL($G31:$M31,'[1]D BM wo FCD'!$V31:$AB31)</f>
        <v>#DIV/0!</v>
      </c>
      <c r="BL31" s="15" t="e">
        <f>BK31*SQRT((MIN(COUNT($G31:$M31),COUNT('[1]D BM wo FCD'!$V31:$AB31))-2)/(1-BK31^2))</f>
        <v>#DIV/0!</v>
      </c>
      <c r="BM31" s="15" t="e">
        <f>CORREL($H31:$M31,'[1]D BM wo FCD'!$V31:$AA31)</f>
        <v>#DIV/0!</v>
      </c>
      <c r="BN31" s="15" t="e">
        <f>BM31*SQRT((MIN(COUNT($H31:$M31),COUNT('[1]D BM wo FCD'!$V31:$AA31))-2)/(1-BM31^2))</f>
        <v>#DIV/0!</v>
      </c>
      <c r="BO31" s="15"/>
      <c r="BP31" s="16">
        <f t="shared" si="0"/>
        <v>6</v>
      </c>
      <c r="BQ31" s="28">
        <f t="shared" si="1"/>
        <v>0.25621973909013401</v>
      </c>
      <c r="BR31" s="16">
        <f t="shared" si="2"/>
        <v>9.5612339111159655E-2</v>
      </c>
      <c r="BS31" s="16"/>
      <c r="BT31" s="16">
        <f t="shared" si="3"/>
        <v>6</v>
      </c>
      <c r="BU31" s="28">
        <f t="shared" si="4"/>
        <v>0.25621973909013401</v>
      </c>
      <c r="BV31" s="16">
        <f t="shared" si="5"/>
        <v>9.5612339111159655E-2</v>
      </c>
    </row>
    <row r="32" spans="1:74" x14ac:dyDescent="0.4">
      <c r="A32" s="15"/>
      <c r="B32" s="15"/>
      <c r="C32" s="49" t="s">
        <v>73</v>
      </c>
      <c r="D32" s="15"/>
      <c r="E32" s="15"/>
      <c r="F32" s="15" t="s">
        <v>307</v>
      </c>
      <c r="G32" s="36">
        <f>LN(PCPI!H32)-LN(PCPI!G32)</f>
        <v>0.18971933927473916</v>
      </c>
      <c r="H32" s="36">
        <f>LN(PCPI!I32)-LN(PCPI!H32)</f>
        <v>7.7023883701773599E-2</v>
      </c>
      <c r="I32" s="36">
        <f>LN(PCPI!J32)-LN(PCPI!I32)</f>
        <v>6.431143462584199E-2</v>
      </c>
      <c r="J32" s="36">
        <f>LN(PCPI!K32)-LN(PCPI!J32)</f>
        <v>0.37802265426915493</v>
      </c>
      <c r="K32" s="36">
        <f>LN(PCPI!L32)-LN(PCPI!K32)</f>
        <v>0.27225662145998442</v>
      </c>
      <c r="L32" s="36">
        <f>LN(PCPI!M32)-LN(PCPI!L32)</f>
        <v>9.3187057646690441E-2</v>
      </c>
      <c r="M32" s="15" t="s">
        <v>163</v>
      </c>
      <c r="N32" s="15"/>
      <c r="O32" s="15" t="e">
        <f>CORREL($G32:$M32,[1]DMB!$G32:$AH32)</f>
        <v>#N/A</v>
      </c>
      <c r="P32" s="15" t="e">
        <f>O32*SQRT((MIN(COUNT($G32:$M32),COUNT([1]DMB!$G32:$AH32))-2)/(1-O32^2))</f>
        <v>#N/A</v>
      </c>
      <c r="Q32" s="15" t="e">
        <f>CORREL($G32:$M32,[1]DMB!$G32:$AG32)</f>
        <v>#N/A</v>
      </c>
      <c r="R32" s="15" t="e">
        <f>Q32*SQRT((MIN(COUNT($G32:$M32),COUNT([1]DMB!$G32:$AG32))-2)/(1-Q32^2))</f>
        <v>#N/A</v>
      </c>
      <c r="S32" s="15" t="e">
        <f>CORREL($G32:$M32,[1]DM1!$G32:$AH32)</f>
        <v>#N/A</v>
      </c>
      <c r="T32" s="15" t="e">
        <f>S32*SQRT((MIN(COUNT($G32:$M32),COUNT([1]DM1!$G32:$AH32))-2)/(1-S32^2))</f>
        <v>#N/A</v>
      </c>
      <c r="U32" s="15" t="e">
        <f>CORREL($G32:$M32,[1]DM1!$G32:$AG32)</f>
        <v>#N/A</v>
      </c>
      <c r="V32" s="15" t="e">
        <f>U32*SQRT((MIN(COUNT($G32:$M32),COUNT([1]DM1!$G32:$AG32))-2)/(1-U32^2))</f>
        <v>#N/A</v>
      </c>
      <c r="W32" s="15" t="e">
        <f>CORREL($G32:$M32,dBM!$G32:$G32)</f>
        <v>#N/A</v>
      </c>
      <c r="X32" s="15" t="e">
        <f>W32*SQRT((MIN(COUNT($G32:$M32),COUNT(dBM!$G32:$M32))-2)/(1-W32^2))</f>
        <v>#N/A</v>
      </c>
      <c r="Y32" s="15" t="e">
        <f>CORREL($G32:$M32,dBM!#REF!)</f>
        <v>#REF!</v>
      </c>
      <c r="Z32" s="15" t="e">
        <f>Y32*SQRT((MIN(COUNT($G32:$M32),COUNT(dBM!#REF!))-2)/(1-Y32^2))</f>
        <v>#REF!</v>
      </c>
      <c r="AA32" s="15" t="e">
        <f>CORREL($G32:$M32,'[1]D BM wo FCD'!$G32:$AB32)</f>
        <v>#N/A</v>
      </c>
      <c r="AB32" s="15" t="e">
        <f>AA32*SQRT((MIN(COUNT($G32:$M32),COUNT('[1]D BM wo FCD'!$G32:$AB32))-2)/(1-AA32^2))</f>
        <v>#N/A</v>
      </c>
      <c r="AC32" s="15" t="e">
        <f>CORREL($G32:$M32,'[1]D BM wo FCD'!$G32:$AA32)</f>
        <v>#N/A</v>
      </c>
      <c r="AD32" s="15" t="e">
        <f>AC32*SQRT((MIN(COUNT($G32:$M32),COUNT('[1]D BM wo FCD'!$G32:$AA32))-2)/(1-AC32^2))</f>
        <v>#N/A</v>
      </c>
      <c r="AE32" s="13"/>
      <c r="AF32" s="17"/>
      <c r="AG32" s="15" t="e">
        <f>CORREL($G32:$M32,[1]DMB!$V32:$AH32)</f>
        <v>#N/A</v>
      </c>
      <c r="AH32" s="15" t="e">
        <f>AG32*SQRT((MIN(COUNT($G32:$M32),COUNT([1]DMB!$V32:$AH32))-2)/(1-AG32^2))</f>
        <v>#N/A</v>
      </c>
      <c r="AI32" s="15" t="e">
        <f>CORREL($G32:$M32,[1]DMB!$V32:$AG32)</f>
        <v>#N/A</v>
      </c>
      <c r="AJ32" s="15" t="e">
        <f>AI32*SQRT((MIN(COUNT($G32:$M32),COUNT([1]DMB!$V32:$AG32))-2)/(1-AI32^2))</f>
        <v>#N/A</v>
      </c>
      <c r="AK32" s="15" t="e">
        <f>CORREL($G32:$M32,[1]DM1!$V32:$AH32)</f>
        <v>#N/A</v>
      </c>
      <c r="AL32" s="15" t="e">
        <f>AK32*SQRT((MIN(COUNT($G32:$M32),COUNT([1]DM1!$V32:$AH32))-2)/(1-AK32^2))</f>
        <v>#N/A</v>
      </c>
      <c r="AM32" s="15" t="e">
        <f>CORREL($G32:$M32,[1]DM1!$V32:$AG32)</f>
        <v>#N/A</v>
      </c>
      <c r="AN32" s="15" t="e">
        <f>AM32*SQRT((MIN(COUNT($G32:$M32),COUNT([1]DM1!$V32:$AG32))-2)/(1-AM32^2))</f>
        <v>#N/A</v>
      </c>
      <c r="AO32" s="15" t="e">
        <f>CORREL($G32:$M32,dBM!$G32:$G32)</f>
        <v>#N/A</v>
      </c>
      <c r="AP32" s="15" t="e">
        <f>AO32*SQRT((MIN(COUNT($G32:$M32),COUNT(dBM!$G32:$M32))-2)/(1-AO32^2))</f>
        <v>#N/A</v>
      </c>
      <c r="AQ32" s="15" t="e">
        <f>CORREL($G32:$M32,dBM!#REF!)</f>
        <v>#REF!</v>
      </c>
      <c r="AR32" s="15" t="e">
        <f>AQ32*SQRT((MIN(COUNT($G32:$M32),COUNT(dBM!#REF!))-2)/(1-AQ32^2))</f>
        <v>#REF!</v>
      </c>
      <c r="AS32" s="15" t="e">
        <f>CORREL($G32:$M32,'[1]D BM wo FCD'!$P32:$AB32)</f>
        <v>#N/A</v>
      </c>
      <c r="AT32" s="15" t="e">
        <f>AS32*SQRT((MIN(COUNT($G32:$M32),COUNT('[1]D BM wo FCD'!$P32:$AB32))-2)/(1-AS32^2))</f>
        <v>#N/A</v>
      </c>
      <c r="AU32" s="15" t="e">
        <f>CORREL($G32:$M32,'[1]D BM wo FCD'!$P32:$AA32)</f>
        <v>#N/A</v>
      </c>
      <c r="AV32" s="15" t="e">
        <f>AU32*SQRT((MIN(COUNT($G32:$M32),COUNT('[1]D BM wo FCD'!$P32:$AA32))-2)/(1-AU32^2))</f>
        <v>#N/A</v>
      </c>
      <c r="AW32" s="15"/>
      <c r="AX32" s="15"/>
      <c r="AY32" s="15">
        <f>CORREL($G32:$M32,[1]DMB!$AB32:$AH32)</f>
        <v>0.53074649598542079</v>
      </c>
      <c r="AZ32" s="15">
        <f>AY32*SQRT((MIN(COUNT($G32:$M32),COUNT([1]DMB!$AB32:$AH32))-2)/(1-AY32^2))</f>
        <v>1.2524538501712275</v>
      </c>
      <c r="BA32" s="15">
        <f>CORREL($H32:$M32,[1]DMB!$AB32:$AG32)</f>
        <v>-0.85037603865069578</v>
      </c>
      <c r="BB32" s="15">
        <f>BA32*SQRT((MIN(COUNT($H32:$M32),COUNT([1]DMB!$AB32:$AG32))-2)/(1-BA32^2))</f>
        <v>-2.7992460205507395</v>
      </c>
      <c r="BC32" s="15">
        <f>CORREL($G32:$M32,[1]DM1!$AB32:$AH32)</f>
        <v>-0.55042378650468937</v>
      </c>
      <c r="BD32" s="15">
        <f>BC32*SQRT((MIN(COUNT($G32:$M32),COUNT([1]DM1!$AB32:$AH32))-2)/(1-BC32^2))</f>
        <v>-1.318561270762737</v>
      </c>
      <c r="BE32" s="15">
        <f>CORREL($H32:$M32,[1]DM1!$AB32:$AG32)</f>
        <v>-0.56756727335776658</v>
      </c>
      <c r="BF32" s="15">
        <f>BE32*SQRT((MIN(COUNT($H32:$M32),COUNT([1]DM1!$AB32:$AG32))-2)/(1-BE32^2))</f>
        <v>-1.1940035055736324</v>
      </c>
      <c r="BG32" s="15" t="e">
        <f>CORREL($G32:$M32,dBM!$G32:$G32)</f>
        <v>#N/A</v>
      </c>
      <c r="BH32" s="15" t="e">
        <f>BG32*SQRT((MIN(COUNT($G32:$M32),COUNT(dBM!$G32:$M32))-2)/(1-BG32^2))</f>
        <v>#N/A</v>
      </c>
      <c r="BI32" s="15" t="e">
        <f>CORREL($H32:$M32,dBM!#REF!)</f>
        <v>#REF!</v>
      </c>
      <c r="BJ32" s="15" t="e">
        <f>BI32*SQRT((MIN(COUNT($H32:$M32),COUNT(dBM!#REF!))-2)/(1-BI32^2))</f>
        <v>#REF!</v>
      </c>
      <c r="BK32" s="15" t="e">
        <f>CORREL($G32:$M32,'[1]D BM wo FCD'!$V32:$AB32)</f>
        <v>#DIV/0!</v>
      </c>
      <c r="BL32" s="15" t="e">
        <f>BK32*SQRT((MIN(COUNT($G32:$M32),COUNT('[1]D BM wo FCD'!$V32:$AB32))-2)/(1-BK32^2))</f>
        <v>#DIV/0!</v>
      </c>
      <c r="BM32" s="15" t="e">
        <f>CORREL($H32:$M32,'[1]D BM wo FCD'!$V32:$AA32)</f>
        <v>#DIV/0!</v>
      </c>
      <c r="BN32" s="15" t="e">
        <f>BM32*SQRT((MIN(COUNT($H32:$M32),COUNT('[1]D BM wo FCD'!$V32:$AA32))-2)/(1-BM32^2))</f>
        <v>#DIV/0!</v>
      </c>
      <c r="BO32" s="15"/>
      <c r="BP32" s="16">
        <f t="shared" si="0"/>
        <v>6</v>
      </c>
      <c r="BQ32" s="28">
        <f t="shared" si="1"/>
        <v>0.17908683182969742</v>
      </c>
      <c r="BR32" s="16">
        <f t="shared" si="2"/>
        <v>0.12596676526174819</v>
      </c>
      <c r="BS32" s="16"/>
      <c r="BT32" s="16">
        <f t="shared" si="3"/>
        <v>6</v>
      </c>
      <c r="BU32" s="28">
        <f t="shared" si="4"/>
        <v>0.17908683182969742</v>
      </c>
      <c r="BV32" s="16">
        <f t="shared" si="5"/>
        <v>0.12596676526174819</v>
      </c>
    </row>
    <row r="33" spans="1:74" x14ac:dyDescent="0.4">
      <c r="A33" s="15"/>
      <c r="B33" s="15"/>
      <c r="C33" s="49" t="s">
        <v>74</v>
      </c>
      <c r="D33" s="15"/>
      <c r="E33" s="15"/>
      <c r="F33" s="15" t="s">
        <v>307</v>
      </c>
      <c r="G33" s="36">
        <f>LN(PCPI!H33)-LN(PCPI!G33)</f>
        <v>0.38451349562238502</v>
      </c>
      <c r="H33" s="36">
        <f>LN(PCPI!I33)-LN(PCPI!H33)</f>
        <v>0.311565442290207</v>
      </c>
      <c r="I33" s="36">
        <f>LN(PCPI!J33)-LN(PCPI!I33)</f>
        <v>8.9447959400950516E-2</v>
      </c>
      <c r="J33" s="36">
        <f>LN(PCPI!K33)-LN(PCPI!J33)</f>
        <v>7.2924586185778573E-2</v>
      </c>
      <c r="K33" s="36">
        <f>LN(PCPI!L33)-LN(PCPI!K33)</f>
        <v>0.10971088788529038</v>
      </c>
      <c r="L33" s="36">
        <f>LN(PCPI!M33)-LN(PCPI!L33)</f>
        <v>7.6918212225385751E-2</v>
      </c>
      <c r="M33" s="15" t="s">
        <v>163</v>
      </c>
      <c r="N33" s="15"/>
      <c r="O33" s="15" t="e">
        <f>CORREL($G33:$M33,[1]DMB!$G33:$AH33)</f>
        <v>#N/A</v>
      </c>
      <c r="P33" s="15" t="e">
        <f>O33*SQRT((MIN(COUNT($G33:$M33),COUNT([1]DMB!$G33:$AH33))-2)/(1-O33^2))</f>
        <v>#N/A</v>
      </c>
      <c r="Q33" s="15" t="e">
        <f>CORREL($G33:$M33,[1]DMB!$G33:$AG33)</f>
        <v>#N/A</v>
      </c>
      <c r="R33" s="15" t="e">
        <f>Q33*SQRT((MIN(COUNT($G33:$M33),COUNT([1]DMB!$G33:$AG33))-2)/(1-Q33^2))</f>
        <v>#N/A</v>
      </c>
      <c r="S33" s="15" t="e">
        <f>CORREL($G33:$M33,[1]DM1!$G33:$AH33)</f>
        <v>#N/A</v>
      </c>
      <c r="T33" s="15" t="e">
        <f>S33*SQRT((MIN(COUNT($G33:$M33),COUNT([1]DM1!$G33:$AH33))-2)/(1-S33^2))</f>
        <v>#N/A</v>
      </c>
      <c r="U33" s="15" t="e">
        <f>CORREL($G33:$M33,[1]DM1!$G33:$AG33)</f>
        <v>#N/A</v>
      </c>
      <c r="V33" s="15" t="e">
        <f>U33*SQRT((MIN(COUNT($G33:$M33),COUNT([1]DM1!$G33:$AG33))-2)/(1-U33^2))</f>
        <v>#N/A</v>
      </c>
      <c r="W33" s="15" t="s">
        <v>163</v>
      </c>
      <c r="X33" s="15" t="s">
        <v>163</v>
      </c>
      <c r="Y33" s="15" t="s">
        <v>163</v>
      </c>
      <c r="Z33" s="15" t="s">
        <v>163</v>
      </c>
      <c r="AA33" s="15" t="s">
        <v>163</v>
      </c>
      <c r="AB33" s="15" t="s">
        <v>163</v>
      </c>
      <c r="AC33" s="15" t="s">
        <v>163</v>
      </c>
      <c r="AD33" s="15" t="s">
        <v>163</v>
      </c>
      <c r="AE33" s="13"/>
      <c r="AF33" s="17"/>
      <c r="AG33" s="15" t="e">
        <f>CORREL($G33:$M33,[1]DMB!$V33:$AH33)</f>
        <v>#N/A</v>
      </c>
      <c r="AH33" s="15" t="e">
        <f>AG33*SQRT((MIN(COUNT($G33:$M33),COUNT([1]DMB!$V33:$AH33))-2)/(1-AG33^2))</f>
        <v>#N/A</v>
      </c>
      <c r="AI33" s="15" t="e">
        <f>CORREL($G33:$M33,[1]DMB!$V33:$AG33)</f>
        <v>#N/A</v>
      </c>
      <c r="AJ33" s="15" t="e">
        <f>AI33*SQRT((MIN(COUNT($G33:$M33),COUNT([1]DMB!$V33:$AG33))-2)/(1-AI33^2))</f>
        <v>#N/A</v>
      </c>
      <c r="AK33" s="15" t="e">
        <f>CORREL($G33:$M33,[1]DM1!$V33:$AH33)</f>
        <v>#N/A</v>
      </c>
      <c r="AL33" s="15" t="e">
        <f>AK33*SQRT((MIN(COUNT($G33:$M33),COUNT([1]DM1!$V33:$AH33))-2)/(1-AK33^2))</f>
        <v>#N/A</v>
      </c>
      <c r="AM33" s="15" t="e">
        <f>CORREL($G33:$M33,[1]DM1!$V33:$AG33)</f>
        <v>#N/A</v>
      </c>
      <c r="AN33" s="15" t="e">
        <f>AM33*SQRT((MIN(COUNT($G33:$M33),COUNT([1]DM1!$V33:$AG33))-2)/(1-AM33^2))</f>
        <v>#N/A</v>
      </c>
      <c r="AO33" s="15" t="s">
        <v>163</v>
      </c>
      <c r="AP33" s="15" t="s">
        <v>163</v>
      </c>
      <c r="AQ33" s="15" t="s">
        <v>163</v>
      </c>
      <c r="AR33" s="15" t="s">
        <v>163</v>
      </c>
      <c r="AS33" s="15" t="s">
        <v>163</v>
      </c>
      <c r="AT33" s="15" t="s">
        <v>163</v>
      </c>
      <c r="AU33" s="15" t="s">
        <v>163</v>
      </c>
      <c r="AV33" s="15" t="s">
        <v>163</v>
      </c>
      <c r="AW33" s="15"/>
      <c r="AX33" s="15"/>
      <c r="AY33" s="15">
        <f>CORREL($G33:$M33,[1]DMB!$AB33:$AH33)</f>
        <v>0.62792452329192727</v>
      </c>
      <c r="AZ33" s="15">
        <f>AY33*SQRT((MIN(COUNT($G33:$M33),COUNT([1]DMB!$AB33:$AH33))-2)/(1-AY33^2))</f>
        <v>1.6136330635434097</v>
      </c>
      <c r="BA33" s="15">
        <f>CORREL($H33:$M33,[1]DMB!$AB33:$AG33)</f>
        <v>0.7736632870761162</v>
      </c>
      <c r="BB33" s="15">
        <f>BA33*SQRT((MIN(COUNT($H33:$M33),COUNT([1]DMB!$AB33:$AG33))-2)/(1-BA33^2))</f>
        <v>2.1149471797126216</v>
      </c>
      <c r="BC33" s="15">
        <f>CORREL($G33:$M33,[1]DM1!$AB33:$AH33)</f>
        <v>0.35558417663081926</v>
      </c>
      <c r="BD33" s="15">
        <f>BC33*SQRT((MIN(COUNT($G33:$M33),COUNT([1]DM1!$AB33:$AH33))-2)/(1-BC33^2))</f>
        <v>0.7608973632663435</v>
      </c>
      <c r="BE33" s="15">
        <f>CORREL($H33:$M33,[1]DM1!$AB33:$AG33)</f>
        <v>0.7259459094130275</v>
      </c>
      <c r="BF33" s="15">
        <f>BE33*SQRT((MIN(COUNT($H33:$M33),COUNT([1]DM1!$AB33:$AG33))-2)/(1-BE33^2))</f>
        <v>1.828239782198011</v>
      </c>
      <c r="BG33" s="15" t="s">
        <v>163</v>
      </c>
      <c r="BH33" s="15" t="s">
        <v>163</v>
      </c>
      <c r="BI33" s="15" t="s">
        <v>163</v>
      </c>
      <c r="BJ33" s="15" t="s">
        <v>163</v>
      </c>
      <c r="BK33" s="15" t="s">
        <v>163</v>
      </c>
      <c r="BL33" s="15" t="s">
        <v>163</v>
      </c>
      <c r="BM33" s="15" t="s">
        <v>163</v>
      </c>
      <c r="BN33" s="15" t="s">
        <v>163</v>
      </c>
      <c r="BO33" s="15"/>
      <c r="BP33" s="16">
        <f t="shared" si="0"/>
        <v>6</v>
      </c>
      <c r="BQ33" s="28">
        <f t="shared" si="1"/>
        <v>0.17418009726833286</v>
      </c>
      <c r="BR33" s="16">
        <f t="shared" si="2"/>
        <v>0.13723209423651028</v>
      </c>
      <c r="BS33" s="16"/>
      <c r="BT33" s="16">
        <f t="shared" si="3"/>
        <v>6</v>
      </c>
      <c r="BU33" s="28">
        <f t="shared" si="4"/>
        <v>0.17418009726833286</v>
      </c>
      <c r="BV33" s="16">
        <f t="shared" si="5"/>
        <v>0.13723209423651028</v>
      </c>
    </row>
    <row r="34" spans="1:74" x14ac:dyDescent="0.4">
      <c r="A34" s="15"/>
      <c r="B34" s="15"/>
      <c r="C34" s="49" t="s">
        <v>84</v>
      </c>
      <c r="D34" s="15"/>
      <c r="E34" s="15"/>
      <c r="F34" s="15" t="s">
        <v>307</v>
      </c>
      <c r="G34" s="36">
        <f>LN(PCPI!H34)-LN(PCPI!G34)</f>
        <v>9.8702678662598409E-2</v>
      </c>
      <c r="H34" s="36">
        <f>LN(PCPI!I34)-LN(PCPI!H34)</f>
        <v>0.10773712526121759</v>
      </c>
      <c r="I34" s="36">
        <f>LN(PCPI!J34)-LN(PCPI!I34)</f>
        <v>6.0417580660139691E-2</v>
      </c>
      <c r="J34" s="36">
        <f>LN(PCPI!K34)-LN(PCPI!J34)</f>
        <v>4.0591284844714082E-2</v>
      </c>
      <c r="K34" s="36">
        <f>LN(PCPI!L34)-LN(PCPI!K34)</f>
        <v>4.2740133039782968E-2</v>
      </c>
      <c r="L34" s="36">
        <f>LN(PCPI!M34)-LN(PCPI!L34)</f>
        <v>3.0997198766727685E-2</v>
      </c>
      <c r="M34" s="15" t="s">
        <v>163</v>
      </c>
      <c r="N34" s="15"/>
      <c r="O34" s="15" t="e">
        <f>CORREL($G34:$M34,[1]DMB!$G34:$AH34)</f>
        <v>#N/A</v>
      </c>
      <c r="P34" s="15" t="e">
        <f>O34*SQRT((MIN(COUNT($G34:$M34),COUNT([1]DMB!$G34:$AH34))-2)/(1-O34^2))</f>
        <v>#N/A</v>
      </c>
      <c r="Q34" s="15" t="e">
        <f>CORREL($G34:$M34,[1]DMB!$G34:$AG34)</f>
        <v>#N/A</v>
      </c>
      <c r="R34" s="15" t="e">
        <f>Q34*SQRT((MIN(COUNT($G34:$M34),COUNT([1]DMB!$G34:$AG34))-2)/(1-Q34^2))</f>
        <v>#N/A</v>
      </c>
      <c r="S34" s="15" t="e">
        <f>CORREL($G34:$M34,[1]DM1!$G34:$AH34)</f>
        <v>#N/A</v>
      </c>
      <c r="T34" s="15" t="e">
        <f>S34*SQRT((MIN(COUNT($G34:$M34),COUNT([1]DM1!$G34:$AH34))-2)/(1-S34^2))</f>
        <v>#N/A</v>
      </c>
      <c r="U34" s="15" t="e">
        <f>CORREL($G34:$M34,[1]DM1!$G34:$AG34)</f>
        <v>#N/A</v>
      </c>
      <c r="V34" s="15" t="e">
        <f>U34*SQRT((MIN(COUNT($G34:$M34),COUNT([1]DM1!$G34:$AG34))-2)/(1-U34^2))</f>
        <v>#N/A</v>
      </c>
      <c r="W34" s="15" t="e">
        <f>CORREL($G34:$M34,dBM!$G34:$G34)</f>
        <v>#N/A</v>
      </c>
      <c r="X34" s="15" t="e">
        <f>W34*SQRT((MIN(COUNT($G34:$M34),COUNT(dBM!$G34:$M34))-2)/(1-W34^2))</f>
        <v>#N/A</v>
      </c>
      <c r="Y34" s="15" t="e">
        <f>CORREL($G34:$M34,dBM!#REF!)</f>
        <v>#REF!</v>
      </c>
      <c r="Z34" s="15" t="e">
        <f>Y34*SQRT((MIN(COUNT($G34:$M34),COUNT(dBM!#REF!))-2)/(1-Y34^2))</f>
        <v>#REF!</v>
      </c>
      <c r="AA34" s="15" t="e">
        <f>CORREL($G34:$M34,'[1]D BM wo FCD'!$G34:$AB34)</f>
        <v>#N/A</v>
      </c>
      <c r="AB34" s="15" t="e">
        <f>AA34*SQRT((MIN(COUNT($G34:$M34),COUNT('[1]D BM wo FCD'!$G34:$AB34))-2)/(1-AA34^2))</f>
        <v>#N/A</v>
      </c>
      <c r="AC34" s="15" t="e">
        <f>CORREL($G34:$M34,'[1]D BM wo FCD'!$G34:$AA34)</f>
        <v>#N/A</v>
      </c>
      <c r="AD34" s="15" t="e">
        <f>AC34*SQRT((MIN(COUNT($G34:$M34),COUNT('[1]D BM wo FCD'!$G34:$AA34))-2)/(1-AC34^2))</f>
        <v>#N/A</v>
      </c>
      <c r="AE34" s="13"/>
      <c r="AF34" s="17"/>
      <c r="AG34" s="15" t="e">
        <f>CORREL($G34:$M34,[1]DMB!$V34:$AH34)</f>
        <v>#N/A</v>
      </c>
      <c r="AH34" s="15" t="e">
        <f>AG34*SQRT((MIN(COUNT($G34:$M34),COUNT([1]DMB!$V34:$AH34))-2)/(1-AG34^2))</f>
        <v>#N/A</v>
      </c>
      <c r="AI34" s="15" t="e">
        <f>CORREL($G34:$M34,[1]DMB!$V34:$AG34)</f>
        <v>#N/A</v>
      </c>
      <c r="AJ34" s="15" t="e">
        <f>AI34*SQRT((MIN(COUNT($G34:$M34),COUNT([1]DMB!$V34:$AG34))-2)/(1-AI34^2))</f>
        <v>#N/A</v>
      </c>
      <c r="AK34" s="15" t="e">
        <f>CORREL($G34:$M34,[1]DM1!$V34:$AH34)</f>
        <v>#N/A</v>
      </c>
      <c r="AL34" s="15" t="e">
        <f>AK34*SQRT((MIN(COUNT($G34:$M34),COUNT([1]DM1!$V34:$AH34))-2)/(1-AK34^2))</f>
        <v>#N/A</v>
      </c>
      <c r="AM34" s="15" t="e">
        <f>CORREL($G34:$M34,[1]DM1!$V34:$AG34)</f>
        <v>#N/A</v>
      </c>
      <c r="AN34" s="15" t="e">
        <f>AM34*SQRT((MIN(COUNT($G34:$M34),COUNT([1]DM1!$V34:$AG34))-2)/(1-AM34^2))</f>
        <v>#N/A</v>
      </c>
      <c r="AO34" s="15" t="e">
        <f>CORREL($G34:$M34,dBM!$G34:$G34)</f>
        <v>#N/A</v>
      </c>
      <c r="AP34" s="15" t="e">
        <f>AO34*SQRT((MIN(COUNT($G34:$M34),COUNT(dBM!$G34:$M34))-2)/(1-AO34^2))</f>
        <v>#N/A</v>
      </c>
      <c r="AQ34" s="15" t="e">
        <f>CORREL($G34:$M34,dBM!#REF!)</f>
        <v>#REF!</v>
      </c>
      <c r="AR34" s="15" t="e">
        <f>AQ34*SQRT((MIN(COUNT($G34:$M34),COUNT(dBM!#REF!))-2)/(1-AQ34^2))</f>
        <v>#REF!</v>
      </c>
      <c r="AS34" s="15" t="e">
        <f>CORREL($G34:$M34,'[1]D BM wo FCD'!$P34:$AB34)</f>
        <v>#N/A</v>
      </c>
      <c r="AT34" s="15" t="e">
        <f>AS34*SQRT((MIN(COUNT($G34:$M34),COUNT('[1]D BM wo FCD'!$P34:$AB34))-2)/(1-AS34^2))</f>
        <v>#N/A</v>
      </c>
      <c r="AU34" s="15" t="e">
        <f>CORREL($G34:$M34,'[1]D BM wo FCD'!$P34:$AA34)</f>
        <v>#N/A</v>
      </c>
      <c r="AV34" s="15" t="e">
        <f>AU34*SQRT((MIN(COUNT($G34:$M34),COUNT('[1]D BM wo FCD'!$P34:$AA34))-2)/(1-AU34^2))</f>
        <v>#N/A</v>
      </c>
      <c r="AW34" s="15"/>
      <c r="AX34" s="15"/>
      <c r="AY34" s="15" t="e">
        <f>CORREL($G34:$M34,[1]DMB!$AB34:$AH34)</f>
        <v>#DIV/0!</v>
      </c>
      <c r="AZ34" s="15" t="e">
        <f>AY34*SQRT((MIN(COUNT($G34:$M34),COUNT([1]DMB!$AB34:$AH34))-2)/(1-AY34^2))</f>
        <v>#DIV/0!</v>
      </c>
      <c r="BA34" s="15" t="e">
        <f>CORREL($H34:$M34,[1]DMB!$AB34:$AG34)</f>
        <v>#DIV/0!</v>
      </c>
      <c r="BB34" s="15" t="e">
        <f>BA34*SQRT((MIN(COUNT($H34:$M34),COUNT([1]DMB!$AB34:$AG34))-2)/(1-BA34^2))</f>
        <v>#DIV/0!</v>
      </c>
      <c r="BC34" s="15" t="e">
        <f>CORREL($G34:$M34,[1]DM1!$AB34:$AH34)</f>
        <v>#DIV/0!</v>
      </c>
      <c r="BD34" s="15" t="e">
        <f>BC34*SQRT((MIN(COUNT($G34:$M34),COUNT([1]DM1!$AB34:$AH34))-2)/(1-BC34^2))</f>
        <v>#DIV/0!</v>
      </c>
      <c r="BE34" s="15" t="e">
        <f>CORREL($H34:$M34,[1]DM1!$AB34:$AG34)</f>
        <v>#DIV/0!</v>
      </c>
      <c r="BF34" s="15" t="e">
        <f>BE34*SQRT((MIN(COUNT($H34:$M34),COUNT([1]DM1!$AB34:$AG34))-2)/(1-BE34^2))</f>
        <v>#DIV/0!</v>
      </c>
      <c r="BG34" s="15" t="e">
        <f>CORREL($G34:$M34,dBM!$G34:$G34)</f>
        <v>#N/A</v>
      </c>
      <c r="BH34" s="15" t="e">
        <f>BG34*SQRT((MIN(COUNT($G34:$M34),COUNT(dBM!$G34:$M34))-2)/(1-BG34^2))</f>
        <v>#N/A</v>
      </c>
      <c r="BI34" s="15" t="e">
        <f>CORREL($H34:$M34,dBM!#REF!)</f>
        <v>#REF!</v>
      </c>
      <c r="BJ34" s="15" t="e">
        <f>BI34*SQRT((MIN(COUNT($H34:$M34),COUNT(dBM!#REF!))-2)/(1-BI34^2))</f>
        <v>#REF!</v>
      </c>
      <c r="BK34" s="15" t="e">
        <f>CORREL($G34:$M34,'[1]D BM wo FCD'!$V34:$AB34)</f>
        <v>#DIV/0!</v>
      </c>
      <c r="BL34" s="15" t="e">
        <f>BK34*SQRT((MIN(COUNT($G34:$M34),COUNT('[1]D BM wo FCD'!$V34:$AB34))-2)/(1-BK34^2))</f>
        <v>#DIV/0!</v>
      </c>
      <c r="BM34" s="15" t="e">
        <f>CORREL($H34:$M34,'[1]D BM wo FCD'!$V34:$AA34)</f>
        <v>#DIV/0!</v>
      </c>
      <c r="BN34" s="15" t="e">
        <f>BM34*SQRT((MIN(COUNT($H34:$M34),COUNT('[1]D BM wo FCD'!$V34:$AA34))-2)/(1-BM34^2))</f>
        <v>#DIV/0!</v>
      </c>
      <c r="BO34" s="15"/>
      <c r="BP34" s="16">
        <f t="shared" si="0"/>
        <v>6</v>
      </c>
      <c r="BQ34" s="28">
        <f t="shared" si="1"/>
        <v>6.35310002058634E-2</v>
      </c>
      <c r="BR34" s="16">
        <f t="shared" si="2"/>
        <v>3.2304367424825176E-2</v>
      </c>
      <c r="BS34" s="16"/>
      <c r="BT34" s="16">
        <f t="shared" si="3"/>
        <v>6</v>
      </c>
      <c r="BU34" s="28">
        <f t="shared" si="4"/>
        <v>6.35310002058634E-2</v>
      </c>
      <c r="BV34" s="16">
        <f t="shared" si="5"/>
        <v>3.2304367424825176E-2</v>
      </c>
    </row>
    <row r="35" spans="1:74" x14ac:dyDescent="0.4">
      <c r="A35" s="15"/>
      <c r="B35" s="15"/>
      <c r="C35" s="49" t="s">
        <v>88</v>
      </c>
      <c r="D35" s="15"/>
      <c r="E35" s="15"/>
      <c r="F35" s="15" t="s">
        <v>307</v>
      </c>
      <c r="G35" s="36">
        <f>LN(PCPI!H35)-LN(PCPI!G35)</f>
        <v>8.6265444217599629E-2</v>
      </c>
      <c r="H35" s="36">
        <f>LN(PCPI!I35)-LN(PCPI!H35)</f>
        <v>5.7740060545277139E-2</v>
      </c>
      <c r="I35" s="36">
        <f>LN(PCPI!J35)-LN(PCPI!I35)</f>
        <v>9.2622774328495083E-2</v>
      </c>
      <c r="J35" s="36">
        <f>LN(PCPI!K35)-LN(PCPI!J35)</f>
        <v>6.4310184568481255E-2</v>
      </c>
      <c r="K35" s="36">
        <f>LN(PCPI!L35)-LN(PCPI!K35)</f>
        <v>4.2200354490376846E-2</v>
      </c>
      <c r="L35" s="36">
        <f>LN(PCPI!M35)-LN(PCPI!L35)</f>
        <v>5.9442365825026044E-2</v>
      </c>
      <c r="M35" s="15" t="s">
        <v>163</v>
      </c>
      <c r="N35" s="15"/>
      <c r="O35" s="15" t="e">
        <f>CORREL($G35:$M35,[1]DMB!$G35:$AH35)</f>
        <v>#N/A</v>
      </c>
      <c r="P35" s="15" t="e">
        <f>O35*SQRT((MIN(COUNT($G35:$M35),COUNT([1]DMB!$G35:$AH35))-2)/(1-O35^2))</f>
        <v>#N/A</v>
      </c>
      <c r="Q35" s="15" t="e">
        <f>CORREL($G35:$M35,[1]DMB!$G35:$AG35)</f>
        <v>#N/A</v>
      </c>
      <c r="R35" s="15" t="e">
        <f>Q35*SQRT((MIN(COUNT($G35:$M35),COUNT([1]DMB!$G35:$AG35))-2)/(1-Q35^2))</f>
        <v>#N/A</v>
      </c>
      <c r="S35" s="15" t="e">
        <f>CORREL($G35:$M35,[1]DM1!$G35:$AH35)</f>
        <v>#N/A</v>
      </c>
      <c r="T35" s="15" t="e">
        <f>S35*SQRT((MIN(COUNT($G35:$M35),COUNT([1]DM1!$G35:$AH35))-2)/(1-S35^2))</f>
        <v>#N/A</v>
      </c>
      <c r="U35" s="15" t="e">
        <f>CORREL($G35:$M35,[1]DM1!$G35:$AG35)</f>
        <v>#N/A</v>
      </c>
      <c r="V35" s="15" t="e">
        <f>U35*SQRT((MIN(COUNT($G35:$M35),COUNT([1]DM1!$G35:$AG35))-2)/(1-U35^2))</f>
        <v>#N/A</v>
      </c>
      <c r="W35" s="15" t="e">
        <f>CORREL($G35:$M35,dBM!$G35:$G35)</f>
        <v>#N/A</v>
      </c>
      <c r="X35" s="15" t="e">
        <f>W35*SQRT((MIN(COUNT($G35:$M35),COUNT(dBM!$G35:$M35))-2)/(1-W35^2))</f>
        <v>#N/A</v>
      </c>
      <c r="Y35" s="15" t="e">
        <f>CORREL($G35:$M35,dBM!#REF!)</f>
        <v>#REF!</v>
      </c>
      <c r="Z35" s="15" t="e">
        <f>Y35*SQRT((MIN(COUNT($G35:$M35),COUNT(dBM!#REF!))-2)/(1-Y35^2))</f>
        <v>#REF!</v>
      </c>
      <c r="AA35" s="15" t="e">
        <f>CORREL($G35:$M35,'[1]D BM wo FCD'!$G35:$AB35)</f>
        <v>#N/A</v>
      </c>
      <c r="AB35" s="15" t="e">
        <f>AA35*SQRT((MIN(COUNT($G35:$M35),COUNT('[1]D BM wo FCD'!$G35:$AB35))-2)/(1-AA35^2))</f>
        <v>#N/A</v>
      </c>
      <c r="AC35" s="15" t="e">
        <f>CORREL($G35:$M35,'[1]D BM wo FCD'!$G35:$AA35)</f>
        <v>#N/A</v>
      </c>
      <c r="AD35" s="15" t="e">
        <f>AC35*SQRT((MIN(COUNT($G35:$M35),COUNT('[1]D BM wo FCD'!$G35:$AA35))-2)/(1-AC35^2))</f>
        <v>#N/A</v>
      </c>
      <c r="AE35" s="13"/>
      <c r="AF35" s="17"/>
      <c r="AG35" s="15" t="e">
        <f>CORREL($G35:$M35,[1]DMB!$V35:$AH35)</f>
        <v>#N/A</v>
      </c>
      <c r="AH35" s="15" t="e">
        <f>AG35*SQRT((MIN(COUNT($G35:$M35),COUNT([1]DMB!$V35:$AH35))-2)/(1-AG35^2))</f>
        <v>#N/A</v>
      </c>
      <c r="AI35" s="15" t="e">
        <f>CORREL($G35:$M35,[1]DMB!$V35:$AG35)</f>
        <v>#N/A</v>
      </c>
      <c r="AJ35" s="15" t="e">
        <f>AI35*SQRT((MIN(COUNT($G35:$M35),COUNT([1]DMB!$V35:$AG35))-2)/(1-AI35^2))</f>
        <v>#N/A</v>
      </c>
      <c r="AK35" s="15" t="e">
        <f>CORREL($G35:$M35,[1]DM1!$V35:$AH35)</f>
        <v>#N/A</v>
      </c>
      <c r="AL35" s="15" t="e">
        <f>AK35*SQRT((MIN(COUNT($G35:$M35),COUNT([1]DM1!$V35:$AH35))-2)/(1-AK35^2))</f>
        <v>#N/A</v>
      </c>
      <c r="AM35" s="15" t="e">
        <f>CORREL($G35:$M35,[1]DM1!$V35:$AG35)</f>
        <v>#N/A</v>
      </c>
      <c r="AN35" s="15" t="e">
        <f>AM35*SQRT((MIN(COUNT($G35:$M35),COUNT([1]DM1!$V35:$AG35))-2)/(1-AM35^2))</f>
        <v>#N/A</v>
      </c>
      <c r="AO35" s="15" t="e">
        <f>CORREL($G35:$M35,dBM!$G35:$G35)</f>
        <v>#N/A</v>
      </c>
      <c r="AP35" s="15" t="e">
        <f>AO35*SQRT((MIN(COUNT($G35:$M35),COUNT(dBM!$G35:$M35))-2)/(1-AO35^2))</f>
        <v>#N/A</v>
      </c>
      <c r="AQ35" s="15" t="e">
        <f>CORREL($G35:$M35,dBM!#REF!)</f>
        <v>#REF!</v>
      </c>
      <c r="AR35" s="15" t="e">
        <f>AQ35*SQRT((MIN(COUNT($G35:$M35),COUNT(dBM!#REF!))-2)/(1-AQ35^2))</f>
        <v>#REF!</v>
      </c>
      <c r="AS35" s="15" t="e">
        <f>CORREL($G35:$M35,'[1]D BM wo FCD'!$P35:$AB35)</f>
        <v>#N/A</v>
      </c>
      <c r="AT35" s="15" t="e">
        <f>AS35*SQRT((MIN(COUNT($G35:$M35),COUNT('[1]D BM wo FCD'!$P35:$AB35))-2)/(1-AS35^2))</f>
        <v>#N/A</v>
      </c>
      <c r="AU35" s="15" t="e">
        <f>CORREL($G35:$M35,'[1]D BM wo FCD'!$P35:$AA35)</f>
        <v>#N/A</v>
      </c>
      <c r="AV35" s="15" t="e">
        <f>AU35*SQRT((MIN(COUNT($G35:$M35),COUNT('[1]D BM wo FCD'!$P35:$AA35))-2)/(1-AU35^2))</f>
        <v>#N/A</v>
      </c>
      <c r="AW35" s="15"/>
      <c r="AX35" s="15"/>
      <c r="AY35" s="15" t="e">
        <f>CORREL($G35:$M35,[1]DMB!$AB35:$AH35)</f>
        <v>#DIV/0!</v>
      </c>
      <c r="AZ35" s="15" t="e">
        <f>AY35*SQRT((MIN(COUNT($G35:$M35),COUNT([1]DMB!$AB35:$AH35))-2)/(1-AY35^2))</f>
        <v>#DIV/0!</v>
      </c>
      <c r="BA35" s="15" t="e">
        <f>CORREL($H35:$M35,[1]DMB!$AB35:$AG35)</f>
        <v>#DIV/0!</v>
      </c>
      <c r="BB35" s="15" t="e">
        <f>BA35*SQRT((MIN(COUNT($H35:$M35),COUNT([1]DMB!$AB35:$AG35))-2)/(1-BA35^2))</f>
        <v>#DIV/0!</v>
      </c>
      <c r="BC35" s="15" t="e">
        <f>CORREL($G35:$M35,[1]DM1!$AB35:$AH35)</f>
        <v>#DIV/0!</v>
      </c>
      <c r="BD35" s="15" t="e">
        <f>BC35*SQRT((MIN(COUNT($G35:$M35),COUNT([1]DM1!$AB35:$AH35))-2)/(1-BC35^2))</f>
        <v>#DIV/0!</v>
      </c>
      <c r="BE35" s="15" t="e">
        <f>CORREL($H35:$M35,[1]DM1!$AB35:$AG35)</f>
        <v>#DIV/0!</v>
      </c>
      <c r="BF35" s="15" t="e">
        <f>BE35*SQRT((MIN(COUNT($H35:$M35),COUNT([1]DM1!$AB35:$AG35))-2)/(1-BE35^2))</f>
        <v>#DIV/0!</v>
      </c>
      <c r="BG35" s="15" t="e">
        <f>CORREL($G35:$M35,dBM!$G35:$G35)</f>
        <v>#N/A</v>
      </c>
      <c r="BH35" s="15" t="e">
        <f>BG35*SQRT((MIN(COUNT($G35:$M35),COUNT(dBM!$G35:$M35))-2)/(1-BG35^2))</f>
        <v>#N/A</v>
      </c>
      <c r="BI35" s="15" t="e">
        <f>CORREL($H35:$M35,dBM!#REF!)</f>
        <v>#REF!</v>
      </c>
      <c r="BJ35" s="15" t="e">
        <f>BI35*SQRT((MIN(COUNT($H35:$M35),COUNT(dBM!#REF!))-2)/(1-BI35^2))</f>
        <v>#REF!</v>
      </c>
      <c r="BK35" s="15" t="e">
        <f>CORREL($G35:$M35,'[1]D BM wo FCD'!$V35:$AB35)</f>
        <v>#DIV/0!</v>
      </c>
      <c r="BL35" s="15" t="e">
        <f>BK35*SQRT((MIN(COUNT($G35:$M35),COUNT('[1]D BM wo FCD'!$V35:$AB35))-2)/(1-BK35^2))</f>
        <v>#DIV/0!</v>
      </c>
      <c r="BM35" s="15" t="e">
        <f>CORREL($H35:$M35,'[1]D BM wo FCD'!$V35:$AA35)</f>
        <v>#DIV/0!</v>
      </c>
      <c r="BN35" s="15" t="e">
        <f>BM35*SQRT((MIN(COUNT($H35:$M35),COUNT('[1]D BM wo FCD'!$V35:$AA35))-2)/(1-BM35^2))</f>
        <v>#DIV/0!</v>
      </c>
      <c r="BO35" s="15"/>
      <c r="BP35" s="16">
        <f t="shared" si="0"/>
        <v>6</v>
      </c>
      <c r="BQ35" s="28">
        <f t="shared" si="1"/>
        <v>6.7096863995875999E-2</v>
      </c>
      <c r="BR35" s="16">
        <f t="shared" si="2"/>
        <v>1.8935413630944132E-2</v>
      </c>
      <c r="BS35" s="16"/>
      <c r="BT35" s="16">
        <f t="shared" si="3"/>
        <v>6</v>
      </c>
      <c r="BU35" s="28">
        <f t="shared" si="4"/>
        <v>6.7096863995875999E-2</v>
      </c>
      <c r="BV35" s="16">
        <f t="shared" si="5"/>
        <v>1.8935413630944132E-2</v>
      </c>
    </row>
    <row r="36" spans="1:74" x14ac:dyDescent="0.4">
      <c r="A36" s="15"/>
      <c r="B36" s="15"/>
      <c r="C36" s="49" t="s">
        <v>93</v>
      </c>
      <c r="D36" s="15"/>
      <c r="E36" s="15"/>
      <c r="F36" s="15" t="s">
        <v>307</v>
      </c>
      <c r="G36" s="36">
        <f>LN(PCPI!H36)-LN(PCPI!G36)</f>
        <v>0.39023115637648331</v>
      </c>
      <c r="H36" s="36">
        <f>LN(PCPI!I36)-LN(PCPI!H36)</f>
        <v>0.13751897936920709</v>
      </c>
      <c r="I36" s="36">
        <f>LN(PCPI!J36)-LN(PCPI!I36)</f>
        <v>0.24427331018735821</v>
      </c>
      <c r="J36" s="36">
        <f>LN(PCPI!K36)-LN(PCPI!J36)</f>
        <v>0.61884181228887325</v>
      </c>
      <c r="K36" s="36">
        <f>LN(PCPI!L36)-LN(PCPI!K36)</f>
        <v>0.18856662111815581</v>
      </c>
      <c r="L36" s="36">
        <f>LN(PCPI!M36)-LN(PCPI!L36)</f>
        <v>0.19465319925792635</v>
      </c>
      <c r="M36" s="15" t="s">
        <v>163</v>
      </c>
      <c r="N36" s="15"/>
      <c r="O36" s="15" t="e">
        <f>CORREL($G36:$M36,[1]DMB!$G36:$AH36)</f>
        <v>#N/A</v>
      </c>
      <c r="P36" s="15" t="e">
        <f>O36*SQRT((MIN(COUNT($G36:$M36),COUNT([1]DMB!$G36:$AH36))-2)/(1-O36^2))</f>
        <v>#N/A</v>
      </c>
      <c r="Q36" s="15" t="e">
        <f>CORREL($G36:$M36,[1]DMB!$G36:$AG36)</f>
        <v>#N/A</v>
      </c>
      <c r="R36" s="15" t="e">
        <f>Q36*SQRT((MIN(COUNT($G36:$M36),COUNT([1]DMB!$G36:$AG36))-2)/(1-Q36^2))</f>
        <v>#N/A</v>
      </c>
      <c r="S36" s="15" t="e">
        <f>CORREL($G36:$M36,[1]DM1!$G36:$AH36)</f>
        <v>#N/A</v>
      </c>
      <c r="T36" s="15" t="e">
        <f>S36*SQRT((MIN(COUNT($G36:$M36),COUNT([1]DM1!$G36:$AH36))-2)/(1-S36^2))</f>
        <v>#N/A</v>
      </c>
      <c r="U36" s="15" t="e">
        <f>CORREL($G36:$M36,[1]DM1!$G36:$AG36)</f>
        <v>#N/A</v>
      </c>
      <c r="V36" s="15" t="e">
        <f>U36*SQRT((MIN(COUNT($G36:$M36),COUNT([1]DM1!$G36:$AG36))-2)/(1-U36^2))</f>
        <v>#N/A</v>
      </c>
      <c r="W36" s="15" t="e">
        <f>CORREL($G36:$M36,dBM!$G36:$G36)</f>
        <v>#N/A</v>
      </c>
      <c r="X36" s="15" t="e">
        <f>W36*SQRT((MIN(COUNT($G36:$M36),COUNT(dBM!$G36:$M36))-2)/(1-W36^2))</f>
        <v>#N/A</v>
      </c>
      <c r="Y36" s="15" t="e">
        <f>CORREL($G36:$M36,dBM!#REF!)</f>
        <v>#REF!</v>
      </c>
      <c r="Z36" s="15" t="e">
        <f>Y36*SQRT((MIN(COUNT($G36:$M36),COUNT(dBM!#REF!))-2)/(1-Y36^2))</f>
        <v>#REF!</v>
      </c>
      <c r="AA36" s="15" t="e">
        <f>CORREL($G36:$M36,'[1]D BM wo FCD'!$G36:$AB36)</f>
        <v>#N/A</v>
      </c>
      <c r="AB36" s="15" t="e">
        <f>AA36*SQRT((MIN(COUNT($G36:$M36),COUNT('[1]D BM wo FCD'!$G36:$AB36))-2)/(1-AA36^2))</f>
        <v>#N/A</v>
      </c>
      <c r="AC36" s="15" t="e">
        <f>CORREL($G36:$M36,'[1]D BM wo FCD'!$G36:$AA36)</f>
        <v>#N/A</v>
      </c>
      <c r="AD36" s="15" t="e">
        <f>AC36*SQRT((MIN(COUNT($G36:$M36),COUNT('[1]D BM wo FCD'!$G36:$AA36))-2)/(1-AC36^2))</f>
        <v>#N/A</v>
      </c>
      <c r="AE36" s="13"/>
      <c r="AF36" s="17"/>
      <c r="AG36" s="15" t="e">
        <f>CORREL($G36:$M36,[1]DMB!$V36:$AH36)</f>
        <v>#N/A</v>
      </c>
      <c r="AH36" s="15" t="e">
        <f>AG36*SQRT((MIN(COUNT($G36:$M36),COUNT([1]DMB!$V36:$AH36))-2)/(1-AG36^2))</f>
        <v>#N/A</v>
      </c>
      <c r="AI36" s="15" t="e">
        <f>CORREL($G36:$M36,[1]DMB!$V36:$AG36)</f>
        <v>#N/A</v>
      </c>
      <c r="AJ36" s="15" t="e">
        <f>AI36*SQRT((MIN(COUNT($G36:$M36),COUNT([1]DMB!$V36:$AG36))-2)/(1-AI36^2))</f>
        <v>#N/A</v>
      </c>
      <c r="AK36" s="15" t="e">
        <f>CORREL($G36:$M36,[1]DM1!$V36:$AH36)</f>
        <v>#N/A</v>
      </c>
      <c r="AL36" s="15" t="e">
        <f>AK36*SQRT((MIN(COUNT($G36:$M36),COUNT([1]DM1!$V36:$AH36))-2)/(1-AK36^2))</f>
        <v>#N/A</v>
      </c>
      <c r="AM36" s="15" t="e">
        <f>CORREL($G36:$M36,[1]DM1!$V36:$AG36)</f>
        <v>#N/A</v>
      </c>
      <c r="AN36" s="15" t="e">
        <f>AM36*SQRT((MIN(COUNT($G36:$M36),COUNT([1]DM1!$V36:$AG36))-2)/(1-AM36^2))</f>
        <v>#N/A</v>
      </c>
      <c r="AO36" s="15" t="e">
        <f>CORREL($G36:$M36,dBM!$G36:$G36)</f>
        <v>#N/A</v>
      </c>
      <c r="AP36" s="15" t="e">
        <f>AO36*SQRT((MIN(COUNT($G36:$M36),COUNT(dBM!$G36:$M36))-2)/(1-AO36^2))</f>
        <v>#N/A</v>
      </c>
      <c r="AQ36" s="15" t="e">
        <f>CORREL($G36:$M36,dBM!#REF!)</f>
        <v>#REF!</v>
      </c>
      <c r="AR36" s="15" t="e">
        <f>AQ36*SQRT((MIN(COUNT($G36:$M36),COUNT(dBM!#REF!))-2)/(1-AQ36^2))</f>
        <v>#REF!</v>
      </c>
      <c r="AS36" s="15" t="e">
        <f>CORREL($G36:$M36,'[1]D BM wo FCD'!$P36:$AB36)</f>
        <v>#N/A</v>
      </c>
      <c r="AT36" s="15" t="e">
        <f>AS36*SQRT((MIN(COUNT($G36:$M36),COUNT('[1]D BM wo FCD'!$P36:$AB36))-2)/(1-AS36^2))</f>
        <v>#N/A</v>
      </c>
      <c r="AU36" s="15" t="e">
        <f>CORREL($G36:$M36,'[1]D BM wo FCD'!$P36:$AA36)</f>
        <v>#N/A</v>
      </c>
      <c r="AV36" s="15" t="e">
        <f>AU36*SQRT((MIN(COUNT($G36:$M36),COUNT('[1]D BM wo FCD'!$P36:$AA36))-2)/(1-AU36^2))</f>
        <v>#N/A</v>
      </c>
      <c r="AW36" s="15"/>
      <c r="AX36" s="15"/>
      <c r="AY36" s="15" t="e">
        <f>CORREL($G36:$M36,[1]DMB!$AB36:$AH36)</f>
        <v>#DIV/0!</v>
      </c>
      <c r="AZ36" s="15" t="e">
        <f>AY36*SQRT((MIN(COUNT($G36:$M36),COUNT([1]DMB!$AB36:$AH36))-2)/(1-AY36^2))</f>
        <v>#DIV/0!</v>
      </c>
      <c r="BA36" s="15" t="e">
        <f>CORREL($H36:$M36,[1]DMB!$AB36:$AG36)</f>
        <v>#DIV/0!</v>
      </c>
      <c r="BB36" s="15" t="e">
        <f>BA36*SQRT((MIN(COUNT($H36:$M36),COUNT([1]DMB!$AB36:$AG36))-2)/(1-BA36^2))</f>
        <v>#DIV/0!</v>
      </c>
      <c r="BC36" s="15" t="e">
        <f>CORREL($G36:$M36,[1]DM1!$AB36:$AH36)</f>
        <v>#DIV/0!</v>
      </c>
      <c r="BD36" s="15" t="e">
        <f>BC36*SQRT((MIN(COUNT($G36:$M36),COUNT([1]DM1!$AB36:$AH36))-2)/(1-BC36^2))</f>
        <v>#DIV/0!</v>
      </c>
      <c r="BE36" s="15" t="e">
        <f>CORREL($H36:$M36,[1]DM1!$AB36:$AG36)</f>
        <v>#DIV/0!</v>
      </c>
      <c r="BF36" s="15" t="e">
        <f>BE36*SQRT((MIN(COUNT($H36:$M36),COUNT([1]DM1!$AB36:$AG36))-2)/(1-BE36^2))</f>
        <v>#DIV/0!</v>
      </c>
      <c r="BG36" s="15" t="e">
        <f>CORREL($G36:$M36,dBM!$G36:$G36)</f>
        <v>#N/A</v>
      </c>
      <c r="BH36" s="15" t="e">
        <f>BG36*SQRT((MIN(COUNT($G36:$M36),COUNT(dBM!$G36:$M36))-2)/(1-BG36^2))</f>
        <v>#N/A</v>
      </c>
      <c r="BI36" s="15" t="e">
        <f>CORREL($H36:$M36,dBM!#REF!)</f>
        <v>#REF!</v>
      </c>
      <c r="BJ36" s="15" t="e">
        <f>BI36*SQRT((MIN(COUNT($H36:$M36),COUNT(dBM!#REF!))-2)/(1-BI36^2))</f>
        <v>#REF!</v>
      </c>
      <c r="BK36" s="15" t="e">
        <f>CORREL($G36:$M36,'[1]D BM wo FCD'!$V36:$AB36)</f>
        <v>#DIV/0!</v>
      </c>
      <c r="BL36" s="15" t="e">
        <f>BK36*SQRT((MIN(COUNT($G36:$M36),COUNT('[1]D BM wo FCD'!$V36:$AB36))-2)/(1-BK36^2))</f>
        <v>#DIV/0!</v>
      </c>
      <c r="BM36" s="15" t="e">
        <f>CORREL($H36:$M36,'[1]D BM wo FCD'!$V36:$AA36)</f>
        <v>#DIV/0!</v>
      </c>
      <c r="BN36" s="15" t="e">
        <f>BM36*SQRT((MIN(COUNT($H36:$M36),COUNT('[1]D BM wo FCD'!$V36:$AA36))-2)/(1-BM36^2))</f>
        <v>#DIV/0!</v>
      </c>
      <c r="BO36" s="15"/>
      <c r="BP36" s="16">
        <f t="shared" si="0"/>
        <v>6</v>
      </c>
      <c r="BQ36" s="28">
        <f t="shared" si="1"/>
        <v>0.29568084643300069</v>
      </c>
      <c r="BR36" s="16">
        <f t="shared" si="2"/>
        <v>0.18039441493449404</v>
      </c>
      <c r="BS36" s="16"/>
      <c r="BT36" s="16">
        <f t="shared" si="3"/>
        <v>6</v>
      </c>
      <c r="BU36" s="28">
        <f t="shared" si="4"/>
        <v>0.29568084643300069</v>
      </c>
      <c r="BV36" s="16">
        <f t="shared" si="5"/>
        <v>0.18039441493449404</v>
      </c>
    </row>
    <row r="37" spans="1:74" x14ac:dyDescent="0.4">
      <c r="A37" s="15"/>
      <c r="B37" s="15"/>
      <c r="C37" s="49" t="s">
        <v>97</v>
      </c>
      <c r="D37" s="15"/>
      <c r="E37" s="15"/>
      <c r="F37" s="15" t="s">
        <v>307</v>
      </c>
      <c r="G37" s="36">
        <f>LN(PCPI!H37)-LN(PCPI!G37)</f>
        <v>0.20812755734607258</v>
      </c>
      <c r="H37" s="36">
        <f>LN(PCPI!I37)-LN(PCPI!H37)</f>
        <v>0.13932304603354506</v>
      </c>
      <c r="I37" s="36">
        <f>LN(PCPI!J37)-LN(PCPI!I37)</f>
        <v>0.30400013281372917</v>
      </c>
      <c r="J37" s="36">
        <f>LN(PCPI!K37)-LN(PCPI!J37)</f>
        <v>0.29333404786414441</v>
      </c>
      <c r="K37" s="36">
        <f>LN(PCPI!L37)-LN(PCPI!K37)</f>
        <v>-8.3993665091686154E-3</v>
      </c>
      <c r="L37" s="36">
        <f>LN(PCPI!M37)-LN(PCPI!L37)</f>
        <v>2.0686893724476185E-2</v>
      </c>
      <c r="M37" s="15" t="s">
        <v>163</v>
      </c>
      <c r="N37" s="15"/>
      <c r="O37" s="15" t="e">
        <f>CORREL($G37:$M37,[1]DMB!$G37:$AH37)</f>
        <v>#N/A</v>
      </c>
      <c r="P37" s="15" t="e">
        <f>O37*SQRT((MIN(COUNT($G37:$M37),COUNT([1]DMB!$G37:$AH37))-2)/(1-O37^2))</f>
        <v>#N/A</v>
      </c>
      <c r="Q37" s="15" t="e">
        <f>CORREL($G37:$M37,[1]DMB!$G37:$AG37)</f>
        <v>#N/A</v>
      </c>
      <c r="R37" s="15" t="e">
        <f>Q37*SQRT((MIN(COUNT($G37:$M37),COUNT([1]DMB!$G37:$AG37))-2)/(1-Q37^2))</f>
        <v>#N/A</v>
      </c>
      <c r="S37" s="15" t="e">
        <f>CORREL($G37:$M37,[1]DM1!$G37:$AH37)</f>
        <v>#N/A</v>
      </c>
      <c r="T37" s="15" t="e">
        <f>S37*SQRT((MIN(COUNT($G37:$M37),COUNT([1]DM1!$G37:$AH37))-2)/(1-S37^2))</f>
        <v>#N/A</v>
      </c>
      <c r="U37" s="15" t="e">
        <f>CORREL($G37:$M37,[1]DM1!$G37:$AG37)</f>
        <v>#N/A</v>
      </c>
      <c r="V37" s="15" t="e">
        <f>U37*SQRT((MIN(COUNT($G37:$M37),COUNT([1]DM1!$G37:$AG37))-2)/(1-U37^2))</f>
        <v>#N/A</v>
      </c>
      <c r="W37" s="15" t="s">
        <v>163</v>
      </c>
      <c r="X37" s="15" t="s">
        <v>163</v>
      </c>
      <c r="Y37" s="15" t="s">
        <v>163</v>
      </c>
      <c r="Z37" s="15" t="s">
        <v>163</v>
      </c>
      <c r="AA37" s="15" t="s">
        <v>163</v>
      </c>
      <c r="AB37" s="15" t="s">
        <v>163</v>
      </c>
      <c r="AC37" s="15" t="s">
        <v>163</v>
      </c>
      <c r="AD37" s="15" t="s">
        <v>163</v>
      </c>
      <c r="AE37" s="13"/>
      <c r="AF37" s="17"/>
      <c r="AG37" s="15" t="e">
        <f>CORREL($G37:$M37,[1]DMB!$V37:$AH37)</f>
        <v>#N/A</v>
      </c>
      <c r="AH37" s="15" t="e">
        <f>AG37*SQRT((MIN(COUNT($G37:$M37),COUNT([1]DMB!$V37:$AH37))-2)/(1-AG37^2))</f>
        <v>#N/A</v>
      </c>
      <c r="AI37" s="15" t="e">
        <f>CORREL($G37:$M37,[1]DMB!$V37:$AG37)</f>
        <v>#N/A</v>
      </c>
      <c r="AJ37" s="15" t="e">
        <f>AI37*SQRT((MIN(COUNT($G37:$M37),COUNT([1]DMB!$V37:$AG37))-2)/(1-AI37^2))</f>
        <v>#N/A</v>
      </c>
      <c r="AK37" s="15" t="e">
        <f>CORREL($G37:$M37,[1]DM1!$V37:$AH37)</f>
        <v>#N/A</v>
      </c>
      <c r="AL37" s="15" t="e">
        <f>AK37*SQRT((MIN(COUNT($G37:$M37),COUNT([1]DM1!$V37:$AH37))-2)/(1-AK37^2))</f>
        <v>#N/A</v>
      </c>
      <c r="AM37" s="15" t="e">
        <f>CORREL($G37:$M37,[1]DM1!$V37:$AG37)</f>
        <v>#N/A</v>
      </c>
      <c r="AN37" s="15" t="e">
        <f>AM37*SQRT((MIN(COUNT($G37:$M37),COUNT([1]DM1!$V37:$AG37))-2)/(1-AM37^2))</f>
        <v>#N/A</v>
      </c>
      <c r="AO37" s="15" t="s">
        <v>163</v>
      </c>
      <c r="AP37" s="15" t="s">
        <v>163</v>
      </c>
      <c r="AQ37" s="15" t="s">
        <v>163</v>
      </c>
      <c r="AR37" s="15" t="s">
        <v>163</v>
      </c>
      <c r="AS37" s="15" t="s">
        <v>163</v>
      </c>
      <c r="AT37" s="15" t="s">
        <v>163</v>
      </c>
      <c r="AU37" s="15" t="s">
        <v>163</v>
      </c>
      <c r="AV37" s="15" t="s">
        <v>163</v>
      </c>
      <c r="AW37" s="15"/>
      <c r="AX37" s="15"/>
      <c r="AY37" s="15" t="e">
        <f>CORREL($G37:$M37,[1]DMB!$AB37:$AH37)</f>
        <v>#DIV/0!</v>
      </c>
      <c r="AZ37" s="15" t="e">
        <f>AY37*SQRT((MIN(COUNT($G37:$M37),COUNT([1]DMB!$AB37:$AH37))-2)/(1-AY37^2))</f>
        <v>#DIV/0!</v>
      </c>
      <c r="BA37" s="15" t="e">
        <f>CORREL($H37:$M37,[1]DMB!$AB37:$AG37)</f>
        <v>#DIV/0!</v>
      </c>
      <c r="BB37" s="15" t="e">
        <f>BA37*SQRT((MIN(COUNT($H37:$M37),COUNT([1]DMB!$AB37:$AG37))-2)/(1-BA37^2))</f>
        <v>#DIV/0!</v>
      </c>
      <c r="BC37" s="15" t="e">
        <f>CORREL($G37:$M37,[1]DM1!$AB37:$AH37)</f>
        <v>#DIV/0!</v>
      </c>
      <c r="BD37" s="15" t="e">
        <f>BC37*SQRT((MIN(COUNT($G37:$M37),COUNT([1]DM1!$AB37:$AH37))-2)/(1-BC37^2))</f>
        <v>#DIV/0!</v>
      </c>
      <c r="BE37" s="15" t="e">
        <f>CORREL($H37:$M37,[1]DM1!$AB37:$AG37)</f>
        <v>#DIV/0!</v>
      </c>
      <c r="BF37" s="15" t="e">
        <f>BE37*SQRT((MIN(COUNT($H37:$M37),COUNT([1]DM1!$AB37:$AG37))-2)/(1-BE37^2))</f>
        <v>#DIV/0!</v>
      </c>
      <c r="BG37" s="15" t="s">
        <v>163</v>
      </c>
      <c r="BH37" s="15" t="s">
        <v>163</v>
      </c>
      <c r="BI37" s="15" t="s">
        <v>163</v>
      </c>
      <c r="BJ37" s="15" t="s">
        <v>163</v>
      </c>
      <c r="BK37" s="15" t="s">
        <v>163</v>
      </c>
      <c r="BL37" s="15" t="s">
        <v>163</v>
      </c>
      <c r="BM37" s="15" t="s">
        <v>163</v>
      </c>
      <c r="BN37" s="15" t="s">
        <v>163</v>
      </c>
      <c r="BO37" s="15"/>
      <c r="BP37" s="16">
        <f t="shared" si="0"/>
        <v>6</v>
      </c>
      <c r="BQ37" s="28">
        <f t="shared" si="1"/>
        <v>0.1595120518787998</v>
      </c>
      <c r="BR37" s="16">
        <f t="shared" si="2"/>
        <v>0.13343377715724816</v>
      </c>
      <c r="BS37" s="16"/>
      <c r="BT37" s="16">
        <f t="shared" si="3"/>
        <v>6</v>
      </c>
      <c r="BU37" s="28">
        <f t="shared" si="4"/>
        <v>0.1595120518787998</v>
      </c>
      <c r="BV37" s="16">
        <f t="shared" si="5"/>
        <v>0.13343377715724816</v>
      </c>
    </row>
    <row r="38" spans="1:74" x14ac:dyDescent="0.4">
      <c r="A38" s="15"/>
      <c r="B38" s="15"/>
      <c r="C38" s="49" t="s">
        <v>110</v>
      </c>
      <c r="D38" s="15"/>
      <c r="E38" s="15"/>
      <c r="F38" s="15" t="s">
        <v>307</v>
      </c>
      <c r="G38" s="36">
        <f>LN(PCPI!H38)-LN(PCPI!G38)</f>
        <v>1.6452280179359846</v>
      </c>
      <c r="H38" s="36">
        <f>LN(PCPI!I38)-LN(PCPI!H38)</f>
        <v>0.63106032738094164</v>
      </c>
      <c r="I38" s="36">
        <f>LN(PCPI!J38)-LN(PCPI!I38)</f>
        <v>0.35887783738794088</v>
      </c>
      <c r="J38" s="36">
        <f>LN(PCPI!K38)-LN(PCPI!J38)</f>
        <v>0.24294621463523747</v>
      </c>
      <c r="K38" s="36">
        <f>LN(PCPI!L38)-LN(PCPI!K38)</f>
        <v>0.28450728374908962</v>
      </c>
      <c r="L38" s="36">
        <f>LN(PCPI!M38)-LN(PCPI!L38)</f>
        <v>0.32642190076771183</v>
      </c>
      <c r="M38" s="36">
        <f>LN(PCPI!N38)-LN(PCPI!M38)</f>
        <v>0.10165365372649937</v>
      </c>
      <c r="N38" s="15"/>
      <c r="O38" s="15" t="s">
        <v>163</v>
      </c>
      <c r="P38" s="15" t="s">
        <v>163</v>
      </c>
      <c r="Q38" s="15" t="s">
        <v>163</v>
      </c>
      <c r="R38" s="15" t="s">
        <v>163</v>
      </c>
      <c r="S38" s="15" t="s">
        <v>163</v>
      </c>
      <c r="T38" s="15" t="s">
        <v>163</v>
      </c>
      <c r="U38" s="15" t="s">
        <v>163</v>
      </c>
      <c r="V38" s="15" t="s">
        <v>163</v>
      </c>
      <c r="W38" s="15" t="s">
        <v>163</v>
      </c>
      <c r="X38" s="15" t="s">
        <v>163</v>
      </c>
      <c r="Y38" s="15" t="s">
        <v>163</v>
      </c>
      <c r="Z38" s="15" t="s">
        <v>163</v>
      </c>
      <c r="AA38" s="15" t="s">
        <v>163</v>
      </c>
      <c r="AB38" s="15" t="s">
        <v>163</v>
      </c>
      <c r="AC38" s="15" t="s">
        <v>163</v>
      </c>
      <c r="AD38" s="15" t="s">
        <v>163</v>
      </c>
      <c r="AE38" s="13"/>
      <c r="AF38" s="17"/>
      <c r="AG38" s="15" t="s">
        <v>163</v>
      </c>
      <c r="AH38" s="15" t="s">
        <v>163</v>
      </c>
      <c r="AI38" s="15" t="s">
        <v>163</v>
      </c>
      <c r="AJ38" s="15" t="s">
        <v>163</v>
      </c>
      <c r="AK38" s="15" t="s">
        <v>163</v>
      </c>
      <c r="AL38" s="15" t="s">
        <v>163</v>
      </c>
      <c r="AM38" s="15" t="s">
        <v>163</v>
      </c>
      <c r="AN38" s="15" t="s">
        <v>163</v>
      </c>
      <c r="AO38" s="15" t="s">
        <v>163</v>
      </c>
      <c r="AP38" s="15" t="s">
        <v>163</v>
      </c>
      <c r="AQ38" s="15" t="s">
        <v>163</v>
      </c>
      <c r="AR38" s="15" t="s">
        <v>163</v>
      </c>
      <c r="AS38" s="15" t="s">
        <v>163</v>
      </c>
      <c r="AT38" s="15" t="s">
        <v>163</v>
      </c>
      <c r="AU38" s="15" t="s">
        <v>163</v>
      </c>
      <c r="AV38" s="15" t="s">
        <v>163</v>
      </c>
      <c r="AW38" s="15"/>
      <c r="AX38" s="15"/>
      <c r="AY38" s="15" t="s">
        <v>163</v>
      </c>
      <c r="AZ38" s="15" t="s">
        <v>163</v>
      </c>
      <c r="BA38" s="15" t="s">
        <v>163</v>
      </c>
      <c r="BB38" s="15" t="s">
        <v>163</v>
      </c>
      <c r="BC38" s="15" t="s">
        <v>163</v>
      </c>
      <c r="BD38" s="15" t="s">
        <v>163</v>
      </c>
      <c r="BE38" s="15" t="s">
        <v>163</v>
      </c>
      <c r="BF38" s="15" t="s">
        <v>163</v>
      </c>
      <c r="BG38" s="15" t="s">
        <v>163</v>
      </c>
      <c r="BH38" s="15" t="s">
        <v>163</v>
      </c>
      <c r="BI38" s="15" t="s">
        <v>163</v>
      </c>
      <c r="BJ38" s="15" t="s">
        <v>163</v>
      </c>
      <c r="BK38" s="15" t="s">
        <v>163</v>
      </c>
      <c r="BL38" s="15" t="s">
        <v>163</v>
      </c>
      <c r="BM38" s="15" t="s">
        <v>163</v>
      </c>
      <c r="BN38" s="15" t="s">
        <v>163</v>
      </c>
      <c r="BO38" s="15"/>
      <c r="BP38" s="16">
        <f t="shared" si="0"/>
        <v>7</v>
      </c>
      <c r="BQ38" s="28">
        <f t="shared" si="1"/>
        <v>0.51295646222620073</v>
      </c>
      <c r="BR38" s="16">
        <f t="shared" si="2"/>
        <v>0.52421168200693602</v>
      </c>
      <c r="BS38" s="16"/>
      <c r="BT38" s="16">
        <f t="shared" si="3"/>
        <v>7</v>
      </c>
      <c r="BU38" s="28">
        <f t="shared" si="4"/>
        <v>0.51295646222620073</v>
      </c>
      <c r="BV38" s="16">
        <f t="shared" si="5"/>
        <v>0.52421168200693602</v>
      </c>
    </row>
    <row r="39" spans="1:74" x14ac:dyDescent="0.4">
      <c r="A39" s="15"/>
      <c r="B39" s="15"/>
      <c r="C39" s="49" t="s">
        <v>111</v>
      </c>
      <c r="D39" s="15"/>
      <c r="E39" s="15"/>
      <c r="F39" s="15" t="s">
        <v>307</v>
      </c>
      <c r="G39" s="36">
        <f>LN(PCPI!H39)-LN(PCPI!G39)</f>
        <v>0.19043240511211934</v>
      </c>
      <c r="H39" s="36">
        <f>LN(PCPI!I39)-LN(PCPI!H39)</f>
        <v>0.14920120790266989</v>
      </c>
      <c r="I39" s="36">
        <f>LN(PCPI!J39)-LN(PCPI!I39)</f>
        <v>0.12044397264760676</v>
      </c>
      <c r="J39" s="36">
        <f>LN(PCPI!K39)-LN(PCPI!J39)</f>
        <v>7.5946020256206559E-2</v>
      </c>
      <c r="K39" s="36">
        <f>LN(PCPI!L39)-LN(PCPI!K39)</f>
        <v>5.7551302559276429E-2</v>
      </c>
      <c r="L39" s="36">
        <f>LN(PCPI!M39)-LN(PCPI!L39)</f>
        <v>5.0042412989553142E-2</v>
      </c>
      <c r="M39" s="15" t="s">
        <v>163</v>
      </c>
      <c r="N39" s="15"/>
      <c r="O39" s="15" t="s">
        <v>163</v>
      </c>
      <c r="P39" s="15" t="s">
        <v>163</v>
      </c>
      <c r="Q39" s="15" t="s">
        <v>163</v>
      </c>
      <c r="R39" s="15" t="s">
        <v>163</v>
      </c>
      <c r="S39" s="15" t="s">
        <v>163</v>
      </c>
      <c r="T39" s="15" t="s">
        <v>163</v>
      </c>
      <c r="U39" s="15" t="s">
        <v>163</v>
      </c>
      <c r="V39" s="15" t="s">
        <v>163</v>
      </c>
      <c r="W39" s="15" t="s">
        <v>163</v>
      </c>
      <c r="X39" s="15" t="s">
        <v>163</v>
      </c>
      <c r="Y39" s="15" t="s">
        <v>163</v>
      </c>
      <c r="Z39" s="15" t="s">
        <v>163</v>
      </c>
      <c r="AA39" s="15" t="s">
        <v>163</v>
      </c>
      <c r="AB39" s="15" t="s">
        <v>163</v>
      </c>
      <c r="AC39" s="15" t="s">
        <v>163</v>
      </c>
      <c r="AD39" s="15" t="s">
        <v>163</v>
      </c>
      <c r="AE39" s="13"/>
      <c r="AF39" s="17"/>
      <c r="AG39" s="15" t="s">
        <v>163</v>
      </c>
      <c r="AH39" s="15" t="s">
        <v>163</v>
      </c>
      <c r="AI39" s="15" t="s">
        <v>163</v>
      </c>
      <c r="AJ39" s="15" t="s">
        <v>163</v>
      </c>
      <c r="AK39" s="15" t="s">
        <v>163</v>
      </c>
      <c r="AL39" s="15" t="s">
        <v>163</v>
      </c>
      <c r="AM39" s="15" t="s">
        <v>163</v>
      </c>
      <c r="AN39" s="15" t="s">
        <v>163</v>
      </c>
      <c r="AO39" s="15" t="s">
        <v>163</v>
      </c>
      <c r="AP39" s="15" t="s">
        <v>163</v>
      </c>
      <c r="AQ39" s="15" t="s">
        <v>163</v>
      </c>
      <c r="AR39" s="15" t="s">
        <v>163</v>
      </c>
      <c r="AS39" s="15" t="s">
        <v>163</v>
      </c>
      <c r="AT39" s="15" t="s">
        <v>163</v>
      </c>
      <c r="AU39" s="15" t="s">
        <v>163</v>
      </c>
      <c r="AV39" s="15" t="s">
        <v>163</v>
      </c>
      <c r="AW39" s="15"/>
      <c r="AX39" s="15"/>
      <c r="AY39" s="15" t="s">
        <v>163</v>
      </c>
      <c r="AZ39" s="15" t="s">
        <v>163</v>
      </c>
      <c r="BA39" s="15" t="s">
        <v>163</v>
      </c>
      <c r="BB39" s="15" t="s">
        <v>163</v>
      </c>
      <c r="BC39" s="15" t="s">
        <v>163</v>
      </c>
      <c r="BD39" s="15" t="s">
        <v>163</v>
      </c>
      <c r="BE39" s="15" t="s">
        <v>163</v>
      </c>
      <c r="BF39" s="15" t="s">
        <v>163</v>
      </c>
      <c r="BG39" s="15" t="s">
        <v>163</v>
      </c>
      <c r="BH39" s="15" t="s">
        <v>163</v>
      </c>
      <c r="BI39" s="15" t="s">
        <v>163</v>
      </c>
      <c r="BJ39" s="15" t="s">
        <v>163</v>
      </c>
      <c r="BK39" s="15" t="s">
        <v>163</v>
      </c>
      <c r="BL39" s="15" t="s">
        <v>163</v>
      </c>
      <c r="BM39" s="15" t="s">
        <v>163</v>
      </c>
      <c r="BN39" s="15" t="s">
        <v>163</v>
      </c>
      <c r="BO39" s="15"/>
      <c r="BP39" s="16">
        <f t="shared" si="0"/>
        <v>6</v>
      </c>
      <c r="BQ39" s="28">
        <f t="shared" si="1"/>
        <v>0.10726955357790535</v>
      </c>
      <c r="BR39" s="16">
        <f t="shared" si="2"/>
        <v>5.5813802363865836E-2</v>
      </c>
      <c r="BS39" s="16"/>
      <c r="BT39" s="16">
        <f t="shared" si="3"/>
        <v>6</v>
      </c>
      <c r="BU39" s="28">
        <f t="shared" si="4"/>
        <v>0.10726955357790535</v>
      </c>
      <c r="BV39" s="16">
        <f t="shared" si="5"/>
        <v>5.5813802363865836E-2</v>
      </c>
    </row>
    <row r="40" spans="1:74" x14ac:dyDescent="0.4">
      <c r="A40" s="15"/>
      <c r="B40" s="15"/>
      <c r="C40" s="49" t="s">
        <v>112</v>
      </c>
      <c r="D40" s="15"/>
      <c r="E40" s="15"/>
      <c r="F40" s="15" t="s">
        <v>307</v>
      </c>
      <c r="G40" s="36">
        <f>LN(PCPI!H40)-LN(PCPI!G40)</f>
        <v>5.6501823620563663E-2</v>
      </c>
      <c r="H40" s="36">
        <f>LN(PCPI!I40)-LN(PCPI!H40)</f>
        <v>5.4607730066707383E-2</v>
      </c>
      <c r="I40" s="36">
        <f>LN(PCPI!J40)-LN(PCPI!I40)</f>
        <v>7.7610831542876291E-2</v>
      </c>
      <c r="J40" s="36">
        <f>LN(PCPI!K40)-LN(PCPI!J40)</f>
        <v>3.1256130154178052E-3</v>
      </c>
      <c r="K40" s="36">
        <f>LN(PCPI!L40)-LN(PCPI!K40)</f>
        <v>1.5355140405909573E-2</v>
      </c>
      <c r="L40" s="36">
        <f>LN(PCPI!M40)-LN(PCPI!L40)</f>
        <v>1.6472965509966464E-2</v>
      </c>
      <c r="M40" s="15" t="s">
        <v>163</v>
      </c>
      <c r="N40" s="15"/>
      <c r="O40" s="15" t="e">
        <f>CORREL($G40:$M40,[1]DMB!$G40:$AH40)</f>
        <v>#N/A</v>
      </c>
      <c r="P40" s="15" t="e">
        <f>O40*SQRT((MIN(COUNT($G40:$M40),COUNT([1]DMB!$G40:$AH40))-2)/(1-O40^2))</f>
        <v>#N/A</v>
      </c>
      <c r="Q40" s="15" t="e">
        <f>CORREL($G40:$M40,[1]DMB!$G40:$AG40)</f>
        <v>#N/A</v>
      </c>
      <c r="R40" s="15" t="e">
        <f>Q40*SQRT((MIN(COUNT($G40:$M40),COUNT([1]DMB!$G40:$AG40))-2)/(1-Q40^2))</f>
        <v>#N/A</v>
      </c>
      <c r="S40" s="15" t="e">
        <f>CORREL($G40:$M40,[1]DM1!$G40:$AH40)</f>
        <v>#N/A</v>
      </c>
      <c r="T40" s="15" t="e">
        <f>S40*SQRT((MIN(COUNT($G40:$M40),COUNT([1]DM1!$G40:$AH40))-2)/(1-S40^2))</f>
        <v>#N/A</v>
      </c>
      <c r="U40" s="15" t="e">
        <f>CORREL($G40:$M40,[1]DM1!$G40:$AG40)</f>
        <v>#N/A</v>
      </c>
      <c r="V40" s="15" t="e">
        <f>U40*SQRT((MIN(COUNT($G40:$M40),COUNT([1]DM1!$G40:$AG40))-2)/(1-U40^2))</f>
        <v>#N/A</v>
      </c>
      <c r="W40" s="15" t="e">
        <f>CORREL($G40:$M40,dBM!$G40:$G40)</f>
        <v>#N/A</v>
      </c>
      <c r="X40" s="15" t="e">
        <f>W40*SQRT((MIN(COUNT($G40:$M40),COUNT(dBM!$G40:$M40))-2)/(1-W40^2))</f>
        <v>#N/A</v>
      </c>
      <c r="Y40" s="15" t="e">
        <f>CORREL($G40:$M40,dBM!#REF!)</f>
        <v>#REF!</v>
      </c>
      <c r="Z40" s="15" t="e">
        <f>Y40*SQRT((MIN(COUNT($G40:$M40),COUNT(dBM!#REF!))-2)/(1-Y40^2))</f>
        <v>#REF!</v>
      </c>
      <c r="AA40" s="15" t="e">
        <f>CORREL($G40:$M40,'[1]D BM wo FCD'!$G40:$AB40)</f>
        <v>#N/A</v>
      </c>
      <c r="AB40" s="15" t="e">
        <f>AA40*SQRT((MIN(COUNT($G40:$M40),COUNT('[1]D BM wo FCD'!$G40:$AB40))-2)/(1-AA40^2))</f>
        <v>#N/A</v>
      </c>
      <c r="AC40" s="15" t="e">
        <f>CORREL($G40:$M40,'[1]D BM wo FCD'!$G40:$AA40)</f>
        <v>#N/A</v>
      </c>
      <c r="AD40" s="15" t="e">
        <f>AC40*SQRT((MIN(COUNT($G40:$M40),COUNT('[1]D BM wo FCD'!$G40:$AA40))-2)/(1-AC40^2))</f>
        <v>#N/A</v>
      </c>
      <c r="AE40" s="13"/>
      <c r="AF40" s="17"/>
      <c r="AG40" s="15" t="e">
        <f>CORREL($G40:$M40,[1]DMB!$V40:$AH40)</f>
        <v>#N/A</v>
      </c>
      <c r="AH40" s="15" t="e">
        <f>AG40*SQRT((MIN(COUNT($G40:$M40),COUNT([1]DMB!$V40:$AH40))-2)/(1-AG40^2))</f>
        <v>#N/A</v>
      </c>
      <c r="AI40" s="15" t="e">
        <f>CORREL($G40:$M40,[1]DMB!$V40:$AG40)</f>
        <v>#N/A</v>
      </c>
      <c r="AJ40" s="15" t="e">
        <f>AI40*SQRT((MIN(COUNT($G40:$M40),COUNT([1]DMB!$V40:$AG40))-2)/(1-AI40^2))</f>
        <v>#N/A</v>
      </c>
      <c r="AK40" s="15" t="e">
        <f>CORREL($G40:$M40,[1]DM1!$V40:$AH40)</f>
        <v>#N/A</v>
      </c>
      <c r="AL40" s="15" t="e">
        <f>AK40*SQRT((MIN(COUNT($G40:$M40),COUNT([1]DM1!$V40:$AH40))-2)/(1-AK40^2))</f>
        <v>#N/A</v>
      </c>
      <c r="AM40" s="15" t="e">
        <f>CORREL($G40:$M40,[1]DM1!$V40:$AG40)</f>
        <v>#N/A</v>
      </c>
      <c r="AN40" s="15" t="e">
        <f>AM40*SQRT((MIN(COUNT($G40:$M40),COUNT([1]DM1!$V40:$AG40))-2)/(1-AM40^2))</f>
        <v>#N/A</v>
      </c>
      <c r="AO40" s="15" t="e">
        <f>CORREL($G40:$M40,dBM!$G40:$G40)</f>
        <v>#N/A</v>
      </c>
      <c r="AP40" s="15" t="e">
        <f>AO40*SQRT((MIN(COUNT($G40:$M40),COUNT(dBM!$G40:$M40))-2)/(1-AO40^2))</f>
        <v>#N/A</v>
      </c>
      <c r="AQ40" s="15" t="e">
        <f>CORREL($G40:$M40,dBM!#REF!)</f>
        <v>#REF!</v>
      </c>
      <c r="AR40" s="15" t="e">
        <f>AQ40*SQRT((MIN(COUNT($G40:$M40),COUNT(dBM!#REF!))-2)/(1-AQ40^2))</f>
        <v>#REF!</v>
      </c>
      <c r="AS40" s="15" t="e">
        <f>CORREL($G40:$M40,'[1]D BM wo FCD'!$P40:$AB40)</f>
        <v>#N/A</v>
      </c>
      <c r="AT40" s="15" t="e">
        <f>AS40*SQRT((MIN(COUNT($G40:$M40),COUNT('[1]D BM wo FCD'!$P40:$AB40))-2)/(1-AS40^2))</f>
        <v>#N/A</v>
      </c>
      <c r="AU40" s="15" t="e">
        <f>CORREL($G40:$M40,'[1]D BM wo FCD'!$P40:$AA40)</f>
        <v>#N/A</v>
      </c>
      <c r="AV40" s="15" t="e">
        <f>AU40*SQRT((MIN(COUNT($G40:$M40),COUNT('[1]D BM wo FCD'!$P40:$AA40))-2)/(1-AU40^2))</f>
        <v>#N/A</v>
      </c>
      <c r="AW40" s="15"/>
      <c r="AX40" s="15"/>
      <c r="AY40" s="15" t="e">
        <f>CORREL($G40:$M40,[1]DMB!$AB40:$AH40)</f>
        <v>#DIV/0!</v>
      </c>
      <c r="AZ40" s="15" t="e">
        <f>AY40*SQRT((MIN(COUNT($G40:$M40),COUNT([1]DMB!$AB40:$AH40))-2)/(1-AY40^2))</f>
        <v>#DIV/0!</v>
      </c>
      <c r="BA40" s="15" t="e">
        <f>CORREL($H40:$M40,[1]DMB!$AB40:$AG40)</f>
        <v>#DIV/0!</v>
      </c>
      <c r="BB40" s="15" t="e">
        <f>BA40*SQRT((MIN(COUNT($H40:$M40),COUNT([1]DMB!$AB40:$AG40))-2)/(1-BA40^2))</f>
        <v>#DIV/0!</v>
      </c>
      <c r="BC40" s="15" t="e">
        <f>CORREL($G40:$M40,[1]DM1!$AB40:$AH40)</f>
        <v>#DIV/0!</v>
      </c>
      <c r="BD40" s="15" t="e">
        <f>BC40*SQRT((MIN(COUNT($G40:$M40),COUNT([1]DM1!$AB40:$AH40))-2)/(1-BC40^2))</f>
        <v>#DIV/0!</v>
      </c>
      <c r="BE40" s="15" t="e">
        <f>CORREL($H40:$M40,[1]DM1!$AB40:$AG40)</f>
        <v>#DIV/0!</v>
      </c>
      <c r="BF40" s="15" t="e">
        <f>BE40*SQRT((MIN(COUNT($H40:$M40),COUNT([1]DM1!$AB40:$AG40))-2)/(1-BE40^2))</f>
        <v>#DIV/0!</v>
      </c>
      <c r="BG40" s="15" t="e">
        <f>CORREL($G40:$M40,dBM!$G40:$G40)</f>
        <v>#N/A</v>
      </c>
      <c r="BH40" s="15" t="e">
        <f>BG40*SQRT((MIN(COUNT($G40:$M40),COUNT(dBM!$G40:$M40))-2)/(1-BG40^2))</f>
        <v>#N/A</v>
      </c>
      <c r="BI40" s="15" t="e">
        <f>CORREL($H40:$M40,dBM!#REF!)</f>
        <v>#REF!</v>
      </c>
      <c r="BJ40" s="15" t="e">
        <f>BI40*SQRT((MIN(COUNT($H40:$M40),COUNT(dBM!#REF!))-2)/(1-BI40^2))</f>
        <v>#REF!</v>
      </c>
      <c r="BK40" s="15" t="e">
        <f>CORREL($G40:$M40,'[1]D BM wo FCD'!$V40:$AB40)</f>
        <v>#DIV/0!</v>
      </c>
      <c r="BL40" s="15" t="e">
        <f>BK40*SQRT((MIN(COUNT($G40:$M40),COUNT('[1]D BM wo FCD'!$V40:$AB40))-2)/(1-BK40^2))</f>
        <v>#DIV/0!</v>
      </c>
      <c r="BM40" s="15" t="e">
        <f>CORREL($H40:$M40,'[1]D BM wo FCD'!$V40:$AA40)</f>
        <v>#DIV/0!</v>
      </c>
      <c r="BN40" s="15" t="e">
        <f>BM40*SQRT((MIN(COUNT($H40:$M40),COUNT('[1]D BM wo FCD'!$V40:$AA40))-2)/(1-BM40^2))</f>
        <v>#DIV/0!</v>
      </c>
      <c r="BO40" s="15"/>
      <c r="BP40" s="16">
        <f t="shared" si="0"/>
        <v>6</v>
      </c>
      <c r="BQ40" s="28">
        <f t="shared" si="1"/>
        <v>3.7279017360240196E-2</v>
      </c>
      <c r="BR40" s="16">
        <f t="shared" si="2"/>
        <v>2.9585330833011615E-2</v>
      </c>
      <c r="BS40" s="16"/>
      <c r="BT40" s="16">
        <f t="shared" si="3"/>
        <v>6</v>
      </c>
      <c r="BU40" s="28">
        <f t="shared" si="4"/>
        <v>3.7279017360240196E-2</v>
      </c>
      <c r="BV40" s="16">
        <f t="shared" si="5"/>
        <v>2.9585330833011615E-2</v>
      </c>
    </row>
    <row r="41" spans="1:74" x14ac:dyDescent="0.4">
      <c r="A41" s="15"/>
      <c r="B41" s="15"/>
      <c r="C41" s="49" t="s">
        <v>115</v>
      </c>
      <c r="D41" s="15"/>
      <c r="E41" s="15"/>
      <c r="F41" s="15" t="s">
        <v>307</v>
      </c>
      <c r="G41" s="36">
        <f>LN(PCPI!H41)-LN(PCPI!G41)</f>
        <v>0.58971204783092013</v>
      </c>
      <c r="H41" s="36">
        <f>LN(PCPI!I41)-LN(PCPI!H41)</f>
        <v>0.61914127333094537</v>
      </c>
      <c r="I41" s="36">
        <f>LN(PCPI!J41)-LN(PCPI!I41)</f>
        <v>0.61324503136682207</v>
      </c>
      <c r="J41" s="36">
        <f>LN(PCPI!K41)-LN(PCPI!J41)</f>
        <v>0.49997180886382164</v>
      </c>
      <c r="K41" s="36">
        <f>LN(PCPI!L41)-LN(PCPI!K41)</f>
        <v>0.43770886192020431</v>
      </c>
      <c r="L41" s="36">
        <f>LN(PCPI!M41)-LN(PCPI!L41)</f>
        <v>0.4343776435482205</v>
      </c>
      <c r="M41" s="15" t="s">
        <v>163</v>
      </c>
      <c r="N41" s="15"/>
      <c r="O41" s="15" t="s">
        <v>163</v>
      </c>
      <c r="P41" s="15" t="s">
        <v>163</v>
      </c>
      <c r="Q41" s="15" t="s">
        <v>163</v>
      </c>
      <c r="R41" s="15" t="s">
        <v>163</v>
      </c>
      <c r="S41" s="15" t="s">
        <v>163</v>
      </c>
      <c r="T41" s="15" t="s">
        <v>163</v>
      </c>
      <c r="U41" s="15" t="s">
        <v>163</v>
      </c>
      <c r="V41" s="15" t="s">
        <v>163</v>
      </c>
      <c r="W41" s="15" t="s">
        <v>163</v>
      </c>
      <c r="X41" s="15" t="s">
        <v>163</v>
      </c>
      <c r="Y41" s="15" t="s">
        <v>163</v>
      </c>
      <c r="Z41" s="15" t="s">
        <v>163</v>
      </c>
      <c r="AA41" s="15" t="s">
        <v>163</v>
      </c>
      <c r="AB41" s="15" t="s">
        <v>163</v>
      </c>
      <c r="AC41" s="15" t="s">
        <v>163</v>
      </c>
      <c r="AD41" s="15" t="s">
        <v>163</v>
      </c>
      <c r="AE41" s="13"/>
      <c r="AF41" s="17"/>
      <c r="AG41" s="15" t="s">
        <v>163</v>
      </c>
      <c r="AH41" s="15" t="s">
        <v>163</v>
      </c>
      <c r="AI41" s="15" t="s">
        <v>163</v>
      </c>
      <c r="AJ41" s="15" t="s">
        <v>163</v>
      </c>
      <c r="AK41" s="15" t="s">
        <v>163</v>
      </c>
      <c r="AL41" s="15" t="s">
        <v>163</v>
      </c>
      <c r="AM41" s="15" t="s">
        <v>163</v>
      </c>
      <c r="AN41" s="15" t="s">
        <v>163</v>
      </c>
      <c r="AO41" s="15" t="s">
        <v>163</v>
      </c>
      <c r="AP41" s="15" t="s">
        <v>163</v>
      </c>
      <c r="AQ41" s="15" t="s">
        <v>163</v>
      </c>
      <c r="AR41" s="15" t="s">
        <v>163</v>
      </c>
      <c r="AS41" s="15" t="s">
        <v>163</v>
      </c>
      <c r="AT41" s="15" t="s">
        <v>163</v>
      </c>
      <c r="AU41" s="15" t="s">
        <v>163</v>
      </c>
      <c r="AV41" s="15" t="s">
        <v>163</v>
      </c>
      <c r="AW41" s="15"/>
      <c r="AX41" s="15"/>
      <c r="AY41" s="15" t="s">
        <v>163</v>
      </c>
      <c r="AZ41" s="15" t="s">
        <v>163</v>
      </c>
      <c r="BA41" s="15" t="s">
        <v>163</v>
      </c>
      <c r="BB41" s="15" t="s">
        <v>163</v>
      </c>
      <c r="BC41" s="15" t="s">
        <v>163</v>
      </c>
      <c r="BD41" s="15" t="s">
        <v>163</v>
      </c>
      <c r="BE41" s="15" t="s">
        <v>163</v>
      </c>
      <c r="BF41" s="15" t="s">
        <v>163</v>
      </c>
      <c r="BG41" s="15" t="s">
        <v>163</v>
      </c>
      <c r="BH41" s="15" t="s">
        <v>163</v>
      </c>
      <c r="BI41" s="15" t="s">
        <v>163</v>
      </c>
      <c r="BJ41" s="15" t="s">
        <v>163</v>
      </c>
      <c r="BK41" s="15" t="s">
        <v>163</v>
      </c>
      <c r="BL41" s="15" t="s">
        <v>163</v>
      </c>
      <c r="BM41" s="15" t="s">
        <v>163</v>
      </c>
      <c r="BN41" s="15" t="s">
        <v>163</v>
      </c>
      <c r="BO41" s="15"/>
      <c r="BP41" s="16">
        <f t="shared" si="0"/>
        <v>6</v>
      </c>
      <c r="BQ41" s="28">
        <f t="shared" si="1"/>
        <v>0.53235944447682237</v>
      </c>
      <c r="BR41" s="16">
        <f t="shared" si="2"/>
        <v>8.5989546026733393E-2</v>
      </c>
      <c r="BS41" s="16"/>
      <c r="BT41" s="16">
        <f t="shared" si="3"/>
        <v>6</v>
      </c>
      <c r="BU41" s="28">
        <f t="shared" si="4"/>
        <v>0.53235944447682237</v>
      </c>
      <c r="BV41" s="16">
        <f t="shared" si="5"/>
        <v>8.5989546026733393E-2</v>
      </c>
    </row>
    <row r="42" spans="1:74" x14ac:dyDescent="0.4">
      <c r="A42" s="15"/>
      <c r="B42" s="15"/>
      <c r="C42" s="49" t="s">
        <v>116</v>
      </c>
      <c r="D42" s="15"/>
      <c r="E42" s="15"/>
      <c r="F42" s="15" t="s">
        <v>307</v>
      </c>
      <c r="G42" s="36">
        <f>LN(PCPI!H42)-LN(PCPI!G42)</f>
        <v>2.3909548174800639</v>
      </c>
      <c r="H42" s="36">
        <f>LN(PCPI!I42)-LN(PCPI!H42)</f>
        <v>0.60825574541489136</v>
      </c>
      <c r="I42" s="36">
        <f>LN(PCPI!J42)-LN(PCPI!I42)</f>
        <v>0.15529288440603661</v>
      </c>
      <c r="J42" s="36">
        <f>LN(PCPI!K42)-LN(PCPI!J42)</f>
        <v>0.21082802559155933</v>
      </c>
      <c r="K42" s="36">
        <f>LN(PCPI!L42)-LN(PCPI!K42)</f>
        <v>7.7331342936325598E-2</v>
      </c>
      <c r="L42" s="36">
        <f>LN(PCPI!M42)-LN(PCPI!L42)</f>
        <v>0.10678949418151618</v>
      </c>
      <c r="M42" s="36">
        <f>LN(PCPI!N42)-LN(PCPI!M42)</f>
        <v>0.10436001532424299</v>
      </c>
      <c r="N42" s="15"/>
      <c r="O42" s="15" t="e">
        <f>CORREL($G42:$M42,[1]DMB!$G42:$AH42)</f>
        <v>#N/A</v>
      </c>
      <c r="P42" s="15" t="e">
        <f>O42*SQRT((MIN(COUNT($G42:$M42),COUNT([1]DMB!$G42:$AH42))-2)/(1-O42^2))</f>
        <v>#N/A</v>
      </c>
      <c r="Q42" s="15" t="e">
        <f>CORREL($G42:$M42,[1]DMB!$G42:$AG42)</f>
        <v>#N/A</v>
      </c>
      <c r="R42" s="15" t="e">
        <f>Q42*SQRT((MIN(COUNT($G42:$M42),COUNT([1]DMB!$G42:$AG42))-2)/(1-Q42^2))</f>
        <v>#N/A</v>
      </c>
      <c r="S42" s="15" t="e">
        <f>CORREL($G42:$M42,[1]DM1!$G42:$AH42)</f>
        <v>#N/A</v>
      </c>
      <c r="T42" s="15" t="e">
        <f>S42*SQRT((MIN(COUNT($G42:$M42),COUNT([1]DM1!$G42:$AH42))-2)/(1-S42^2))</f>
        <v>#N/A</v>
      </c>
      <c r="U42" s="15" t="e">
        <f>CORREL($G42:$M42,[1]DM1!$G42:$AG42)</f>
        <v>#N/A</v>
      </c>
      <c r="V42" s="15" t="e">
        <f>U42*SQRT((MIN(COUNT($G42:$M42),COUNT([1]DM1!$G42:$AG42))-2)/(1-U42^2))</f>
        <v>#N/A</v>
      </c>
      <c r="W42" s="15" t="e">
        <f>CORREL($G42:$M42,dBM!$G42:$G42)</f>
        <v>#N/A</v>
      </c>
      <c r="X42" s="15" t="e">
        <f>W42*SQRT((MIN(COUNT($G42:$M42),COUNT(dBM!$G42:$M42))-2)/(1-W42^2))</f>
        <v>#N/A</v>
      </c>
      <c r="Y42" s="15" t="e">
        <f>CORREL($G42:$M42,dBM!#REF!)</f>
        <v>#REF!</v>
      </c>
      <c r="Z42" s="15" t="e">
        <f>Y42*SQRT((MIN(COUNT($G42:$M42),COUNT(dBM!#REF!))-2)/(1-Y42^2))</f>
        <v>#REF!</v>
      </c>
      <c r="AA42" s="15" t="e">
        <f>CORREL($G42:$M42,'[1]D BM wo FCD'!$G42:$AB42)</f>
        <v>#N/A</v>
      </c>
      <c r="AB42" s="15" t="e">
        <f>AA42*SQRT((MIN(COUNT($G42:$M42),COUNT('[1]D BM wo FCD'!$G42:$AB42))-2)/(1-AA42^2))</f>
        <v>#N/A</v>
      </c>
      <c r="AC42" s="15" t="e">
        <f>CORREL($G42:$M42,'[1]D BM wo FCD'!$G42:$AA42)</f>
        <v>#N/A</v>
      </c>
      <c r="AD42" s="15" t="e">
        <f>AC42*SQRT((MIN(COUNT($G42:$M42),COUNT('[1]D BM wo FCD'!$G42:$AA42))-2)/(1-AC42^2))</f>
        <v>#N/A</v>
      </c>
      <c r="AE42" s="13"/>
      <c r="AF42" s="17"/>
      <c r="AG42" s="15" t="e">
        <f>CORREL($G42:$M42,[1]DMB!$V42:$AH42)</f>
        <v>#N/A</v>
      </c>
      <c r="AH42" s="15" t="e">
        <f>AG42*SQRT((MIN(COUNT($G42:$M42),COUNT([1]DMB!$V42:$AH42))-2)/(1-AG42^2))</f>
        <v>#N/A</v>
      </c>
      <c r="AI42" s="15" t="e">
        <f>CORREL($G42:$M42,[1]DMB!$V42:$AG42)</f>
        <v>#N/A</v>
      </c>
      <c r="AJ42" s="15" t="e">
        <f>AI42*SQRT((MIN(COUNT($G42:$M42),COUNT([1]DMB!$V42:$AG42))-2)/(1-AI42^2))</f>
        <v>#N/A</v>
      </c>
      <c r="AK42" s="15" t="e">
        <f>CORREL($G42:$M42,[1]DM1!$V42:$AH42)</f>
        <v>#N/A</v>
      </c>
      <c r="AL42" s="15" t="e">
        <f>AK42*SQRT((MIN(COUNT($G42:$M42),COUNT([1]DM1!$V42:$AH42))-2)/(1-AK42^2))</f>
        <v>#N/A</v>
      </c>
      <c r="AM42" s="15" t="e">
        <f>CORREL($G42:$M42,[1]DM1!$V42:$AG42)</f>
        <v>#N/A</v>
      </c>
      <c r="AN42" s="15" t="e">
        <f>AM42*SQRT((MIN(COUNT($G42:$M42),COUNT([1]DM1!$V42:$AG42))-2)/(1-AM42^2))</f>
        <v>#N/A</v>
      </c>
      <c r="AO42" s="15" t="e">
        <f>CORREL($G42:$M42,dBM!$G42:$G42)</f>
        <v>#N/A</v>
      </c>
      <c r="AP42" s="15" t="e">
        <f>AO42*SQRT((MIN(COUNT($G42:$M42),COUNT(dBM!$G42:$M42))-2)/(1-AO42^2))</f>
        <v>#N/A</v>
      </c>
      <c r="AQ42" s="15" t="e">
        <f>CORREL($G42:$M42,dBM!#REF!)</f>
        <v>#REF!</v>
      </c>
      <c r="AR42" s="15" t="e">
        <f>AQ42*SQRT((MIN(COUNT($G42:$M42),COUNT(dBM!#REF!))-2)/(1-AQ42^2))</f>
        <v>#REF!</v>
      </c>
      <c r="AS42" s="15" t="e">
        <f>CORREL($G42:$M42,'[1]D BM wo FCD'!$P42:$AB42)</f>
        <v>#N/A</v>
      </c>
      <c r="AT42" s="15" t="e">
        <f>AS42*SQRT((MIN(COUNT($G42:$M42),COUNT('[1]D BM wo FCD'!$P42:$AB42))-2)/(1-AS42^2))</f>
        <v>#N/A</v>
      </c>
      <c r="AU42" s="15" t="e">
        <f>CORREL($G42:$M42,'[1]D BM wo FCD'!$P42:$AA42)</f>
        <v>#N/A</v>
      </c>
      <c r="AV42" s="15" t="e">
        <f>AU42*SQRT((MIN(COUNT($G42:$M42),COUNT('[1]D BM wo FCD'!$P42:$AA42))-2)/(1-AU42^2))</f>
        <v>#N/A</v>
      </c>
      <c r="AW42" s="15"/>
      <c r="AX42" s="15"/>
      <c r="AY42" s="15" t="e">
        <f>CORREL($G42:$M42,[1]DMB!$AB42:$AH42)</f>
        <v>#DIV/0!</v>
      </c>
      <c r="AZ42" s="15" t="e">
        <f>AY42*SQRT((MIN(COUNT($G42:$M42),COUNT([1]DMB!$AB42:$AH42))-2)/(1-AY42^2))</f>
        <v>#DIV/0!</v>
      </c>
      <c r="BA42" s="15" t="e">
        <f>CORREL($H42:$M42,[1]DMB!$AB42:$AG42)</f>
        <v>#DIV/0!</v>
      </c>
      <c r="BB42" s="15" t="e">
        <f>BA42*SQRT((MIN(COUNT($H42:$M42),COUNT([1]DMB!$AB42:$AG42))-2)/(1-BA42^2))</f>
        <v>#DIV/0!</v>
      </c>
      <c r="BC42" s="15" t="e">
        <f>CORREL($G42:$M42,[1]DM1!$AB42:$AH42)</f>
        <v>#DIV/0!</v>
      </c>
      <c r="BD42" s="15" t="e">
        <f>BC42*SQRT((MIN(COUNT($G42:$M42),COUNT([1]DM1!$AB42:$AH42))-2)/(1-BC42^2))</f>
        <v>#DIV/0!</v>
      </c>
      <c r="BE42" s="15" t="e">
        <f>CORREL($H42:$M42,[1]DM1!$AB42:$AG42)</f>
        <v>#DIV/0!</v>
      </c>
      <c r="BF42" s="15" t="e">
        <f>BE42*SQRT((MIN(COUNT($H42:$M42),COUNT([1]DM1!$AB42:$AG42))-2)/(1-BE42^2))</f>
        <v>#DIV/0!</v>
      </c>
      <c r="BG42" s="15" t="e">
        <f>CORREL($G42:$M42,dBM!$G42:$G42)</f>
        <v>#N/A</v>
      </c>
      <c r="BH42" s="15" t="e">
        <f>BG42*SQRT((MIN(COUNT($G42:$M42),COUNT(dBM!$G42:$M42))-2)/(1-BG42^2))</f>
        <v>#N/A</v>
      </c>
      <c r="BI42" s="15" t="e">
        <f>CORREL($H42:$M42,dBM!#REF!)</f>
        <v>#REF!</v>
      </c>
      <c r="BJ42" s="15" t="e">
        <f>BI42*SQRT((MIN(COUNT($H42:$M42),COUNT(dBM!#REF!))-2)/(1-BI42^2))</f>
        <v>#REF!</v>
      </c>
      <c r="BK42" s="15" t="e">
        <f>CORREL($G42:$M42,'[1]D BM wo FCD'!$V42:$AB42)</f>
        <v>#DIV/0!</v>
      </c>
      <c r="BL42" s="15" t="e">
        <f>BK42*SQRT((MIN(COUNT($G42:$M42),COUNT('[1]D BM wo FCD'!$V42:$AB42))-2)/(1-BK42^2))</f>
        <v>#DIV/0!</v>
      </c>
      <c r="BM42" s="15" t="e">
        <f>CORREL($H42:$M42,'[1]D BM wo FCD'!$V42:$AA42)</f>
        <v>#DIV/0!</v>
      </c>
      <c r="BN42" s="15" t="e">
        <f>BM42*SQRT((MIN(COUNT($H42:$M42),COUNT('[1]D BM wo FCD'!$V42:$AA42))-2)/(1-BM42^2))</f>
        <v>#DIV/0!</v>
      </c>
      <c r="BO42" s="15"/>
      <c r="BP42" s="16">
        <f t="shared" si="0"/>
        <v>7</v>
      </c>
      <c r="BQ42" s="28">
        <f t="shared" si="1"/>
        <v>0.52197318933351944</v>
      </c>
      <c r="BR42" s="16">
        <f t="shared" si="2"/>
        <v>0.84422423958020432</v>
      </c>
      <c r="BS42" s="16"/>
      <c r="BT42" s="16">
        <f t="shared" si="3"/>
        <v>7</v>
      </c>
      <c r="BU42" s="28">
        <f t="shared" si="4"/>
        <v>0.52197318933351944</v>
      </c>
      <c r="BV42" s="16">
        <f t="shared" si="5"/>
        <v>0.84422423958020432</v>
      </c>
    </row>
    <row r="43" spans="1:74" x14ac:dyDescent="0.4">
      <c r="A43" s="15"/>
      <c r="B43" s="15"/>
      <c r="C43" s="49" t="s">
        <v>125</v>
      </c>
      <c r="D43" s="15"/>
      <c r="E43" s="15"/>
      <c r="F43" s="15" t="s">
        <v>307</v>
      </c>
      <c r="G43" s="36">
        <f>LN(PCPI!H43)-LN(PCPI!G43)</f>
        <v>5.5198160464761337E-2</v>
      </c>
      <c r="H43" s="36">
        <f>LN(PCPI!I43)-LN(PCPI!H43)</f>
        <v>3.1590969607631969E-2</v>
      </c>
      <c r="I43" s="36">
        <f>LN(PCPI!J43)-LN(PCPI!I43)</f>
        <v>7.0143391129422916E-2</v>
      </c>
      <c r="J43" s="36">
        <f>LN(PCPI!K43)-LN(PCPI!J43)</f>
        <v>4.0346063917335862E-2</v>
      </c>
      <c r="K43" s="36">
        <f>LN(PCPI!L43)-LN(PCPI!K43)</f>
        <v>-1.7251324878571062E-2</v>
      </c>
      <c r="L43" s="36">
        <f>LN(PCPI!M43)-LN(PCPI!L43)</f>
        <v>-4.3247835265107781E-3</v>
      </c>
      <c r="M43" s="15" t="s">
        <v>163</v>
      </c>
      <c r="N43" s="15"/>
      <c r="O43" s="15" t="s">
        <v>163</v>
      </c>
      <c r="P43" s="15" t="s">
        <v>163</v>
      </c>
      <c r="Q43" s="15" t="s">
        <v>163</v>
      </c>
      <c r="R43" s="15" t="s">
        <v>163</v>
      </c>
      <c r="S43" s="15" t="s">
        <v>163</v>
      </c>
      <c r="T43" s="15" t="s">
        <v>163</v>
      </c>
      <c r="U43" s="15" t="s">
        <v>163</v>
      </c>
      <c r="V43" s="15" t="s">
        <v>163</v>
      </c>
      <c r="W43" s="15" t="e">
        <f>CORREL($G43:$M43,dBM!$G43:$G43)</f>
        <v>#N/A</v>
      </c>
      <c r="X43" s="15" t="e">
        <f>W43*SQRT((MIN(COUNT($G43:$M43),COUNT(dBM!$G43:$M43))-2)/(1-W43^2))</f>
        <v>#N/A</v>
      </c>
      <c r="Y43" s="15" t="e">
        <f>CORREL($G43:$M43,dBM!#REF!)</f>
        <v>#REF!</v>
      </c>
      <c r="Z43" s="15" t="e">
        <f>Y43*SQRT((MIN(COUNT($G43:$M43),COUNT(dBM!#REF!))-2)/(1-Y43^2))</f>
        <v>#REF!</v>
      </c>
      <c r="AA43" s="15" t="e">
        <f>CORREL($G43:$M43,'[1]D BM wo FCD'!$G43:$AB43)</f>
        <v>#N/A</v>
      </c>
      <c r="AB43" s="15" t="e">
        <f>AA43*SQRT((MIN(COUNT($G43:$M43),COUNT('[1]D BM wo FCD'!$G43:$AB43))-2)/(1-AA43^2))</f>
        <v>#N/A</v>
      </c>
      <c r="AC43" s="15" t="e">
        <f>CORREL($G43:$M43,'[1]D BM wo FCD'!$G43:$AA43)</f>
        <v>#N/A</v>
      </c>
      <c r="AD43" s="15" t="e">
        <f>AC43*SQRT((MIN(COUNT($G43:$M43),COUNT('[1]D BM wo FCD'!$G43:$AA43))-2)/(1-AC43^2))</f>
        <v>#N/A</v>
      </c>
      <c r="AE43" s="13"/>
      <c r="AF43" s="17"/>
      <c r="AG43" s="15" t="s">
        <v>163</v>
      </c>
      <c r="AH43" s="15" t="s">
        <v>163</v>
      </c>
      <c r="AI43" s="15" t="s">
        <v>163</v>
      </c>
      <c r="AJ43" s="15" t="s">
        <v>163</v>
      </c>
      <c r="AK43" s="15" t="s">
        <v>163</v>
      </c>
      <c r="AL43" s="15" t="s">
        <v>163</v>
      </c>
      <c r="AM43" s="15" t="s">
        <v>163</v>
      </c>
      <c r="AN43" s="15" t="s">
        <v>163</v>
      </c>
      <c r="AO43" s="15" t="e">
        <f>CORREL($G43:$M43,dBM!$G43:$G43)</f>
        <v>#N/A</v>
      </c>
      <c r="AP43" s="15" t="e">
        <f>AO43*SQRT((MIN(COUNT($G43:$M43),COUNT(dBM!$G43:$M43))-2)/(1-AO43^2))</f>
        <v>#N/A</v>
      </c>
      <c r="AQ43" s="15" t="e">
        <f>CORREL($G43:$M43,dBM!#REF!)</f>
        <v>#REF!</v>
      </c>
      <c r="AR43" s="15" t="e">
        <f>AQ43*SQRT((MIN(COUNT($G43:$M43),COUNT(dBM!#REF!))-2)/(1-AQ43^2))</f>
        <v>#REF!</v>
      </c>
      <c r="AS43" s="15" t="e">
        <f>CORREL($G43:$M43,'[1]D BM wo FCD'!$P43:$AB43)</f>
        <v>#N/A</v>
      </c>
      <c r="AT43" s="15" t="e">
        <f>AS43*SQRT((MIN(COUNT($G43:$M43),COUNT('[1]D BM wo FCD'!$P43:$AB43))-2)/(1-AS43^2))</f>
        <v>#N/A</v>
      </c>
      <c r="AU43" s="15" t="e">
        <f>CORREL($G43:$M43,'[1]D BM wo FCD'!$P43:$AA43)</f>
        <v>#N/A</v>
      </c>
      <c r="AV43" s="15" t="e">
        <f>AU43*SQRT((MIN(COUNT($G43:$M43),COUNT('[1]D BM wo FCD'!$P43:$AA43))-2)/(1-AU43^2))</f>
        <v>#N/A</v>
      </c>
      <c r="AW43" s="15"/>
      <c r="AX43" s="15"/>
      <c r="AY43" s="15" t="s">
        <v>163</v>
      </c>
      <c r="AZ43" s="15" t="s">
        <v>163</v>
      </c>
      <c r="BA43" s="15" t="s">
        <v>163</v>
      </c>
      <c r="BB43" s="15" t="s">
        <v>163</v>
      </c>
      <c r="BC43" s="15" t="s">
        <v>163</v>
      </c>
      <c r="BD43" s="15" t="s">
        <v>163</v>
      </c>
      <c r="BE43" s="15" t="s">
        <v>163</v>
      </c>
      <c r="BF43" s="15" t="s">
        <v>163</v>
      </c>
      <c r="BG43" s="15" t="e">
        <f>CORREL($G43:$M43,dBM!$G43:$G43)</f>
        <v>#N/A</v>
      </c>
      <c r="BH43" s="15" t="e">
        <f>BG43*SQRT((MIN(COUNT($G43:$M43),COUNT(dBM!$G43:$M43))-2)/(1-BG43^2))</f>
        <v>#N/A</v>
      </c>
      <c r="BI43" s="15" t="e">
        <f>CORREL($H43:$M43,dBM!#REF!)</f>
        <v>#REF!</v>
      </c>
      <c r="BJ43" s="15" t="e">
        <f>BI43*SQRT((MIN(COUNT($H43:$M43),COUNT(dBM!#REF!))-2)/(1-BI43^2))</f>
        <v>#REF!</v>
      </c>
      <c r="BK43" s="15" t="s">
        <v>163</v>
      </c>
      <c r="BL43" s="15" t="s">
        <v>163</v>
      </c>
      <c r="BM43" s="15" t="s">
        <v>163</v>
      </c>
      <c r="BN43" s="15" t="s">
        <v>163</v>
      </c>
      <c r="BO43" s="15"/>
      <c r="BP43" s="16">
        <f t="shared" si="0"/>
        <v>6</v>
      </c>
      <c r="BQ43" s="28">
        <f t="shared" si="1"/>
        <v>2.9283746119011706E-2</v>
      </c>
      <c r="BR43" s="16">
        <f t="shared" si="2"/>
        <v>3.3952354010411738E-2</v>
      </c>
      <c r="BS43" s="16"/>
      <c r="BT43" s="16">
        <f t="shared" si="3"/>
        <v>6</v>
      </c>
      <c r="BU43" s="28">
        <f t="shared" si="4"/>
        <v>2.9283746119011706E-2</v>
      </c>
      <c r="BV43" s="16">
        <f t="shared" si="5"/>
        <v>3.3952354010411738E-2</v>
      </c>
    </row>
    <row r="44" spans="1:74" x14ac:dyDescent="0.4">
      <c r="A44" s="15"/>
      <c r="B44" s="15"/>
      <c r="C44" s="49" t="s">
        <v>126</v>
      </c>
      <c r="D44" s="15"/>
      <c r="E44" s="15"/>
      <c r="F44" s="15" t="s">
        <v>307</v>
      </c>
      <c r="G44" s="36">
        <f>LN(PCPI!H44)-LN(PCPI!G44)</f>
        <v>0.26365264772494434</v>
      </c>
      <c r="H44" s="36">
        <f>LN(PCPI!I44)-LN(PCPI!H44)</f>
        <v>5.2937149955527119E-2</v>
      </c>
      <c r="I44" s="36">
        <f>LN(PCPI!J44)-LN(PCPI!I44)</f>
        <v>7.6173421800415753E-2</v>
      </c>
      <c r="J44" s="15" t="s">
        <v>163</v>
      </c>
      <c r="K44" s="15" t="s">
        <v>163</v>
      </c>
      <c r="L44" s="15" t="s">
        <v>163</v>
      </c>
      <c r="M44" s="15" t="s">
        <v>163</v>
      </c>
      <c r="N44" s="15"/>
      <c r="O44" s="15" t="e">
        <f>CORREL($G44:$M44,[1]DMB!$G44:$AH44)</f>
        <v>#N/A</v>
      </c>
      <c r="P44" s="15" t="e">
        <f>O44*SQRT((MIN(COUNT($G44:$M44),COUNT([1]DMB!$G44:$AH44))-2)/(1-O44^2))</f>
        <v>#N/A</v>
      </c>
      <c r="Q44" s="15" t="e">
        <f>CORREL($G44:$M44,[1]DMB!$G44:$AG44)</f>
        <v>#N/A</v>
      </c>
      <c r="R44" s="15" t="e">
        <f>Q44*SQRT((MIN(COUNT($G44:$M44),COUNT([1]DMB!$G44:$AG44))-2)/(1-Q44^2))</f>
        <v>#N/A</v>
      </c>
      <c r="S44" s="15" t="e">
        <f>CORREL($G44:$M44,[1]DM1!$G44:$AH44)</f>
        <v>#N/A</v>
      </c>
      <c r="T44" s="15" t="e">
        <f>S44*SQRT((MIN(COUNT($G44:$M44),COUNT([1]DM1!$G44:$AH44))-2)/(1-S44^2))</f>
        <v>#N/A</v>
      </c>
      <c r="U44" s="15" t="e">
        <f>CORREL($G44:$M44,[1]DM1!$G44:$AG44)</f>
        <v>#N/A</v>
      </c>
      <c r="V44" s="15" t="e">
        <f>U44*SQRT((MIN(COUNT($G44:$M44),COUNT([1]DM1!$G44:$AG44))-2)/(1-U44^2))</f>
        <v>#N/A</v>
      </c>
      <c r="W44" s="15" t="s">
        <v>163</v>
      </c>
      <c r="X44" s="15" t="s">
        <v>163</v>
      </c>
      <c r="Y44" s="15" t="s">
        <v>163</v>
      </c>
      <c r="Z44" s="15" t="s">
        <v>163</v>
      </c>
      <c r="AA44" s="15" t="s">
        <v>163</v>
      </c>
      <c r="AB44" s="15" t="s">
        <v>163</v>
      </c>
      <c r="AC44" s="15" t="s">
        <v>163</v>
      </c>
      <c r="AD44" s="15" t="s">
        <v>163</v>
      </c>
      <c r="AE44" s="13"/>
      <c r="AF44" s="17"/>
      <c r="AG44" s="15" t="e">
        <f>CORREL($G44:$M44,[1]DMB!$V44:$AH44)</f>
        <v>#N/A</v>
      </c>
      <c r="AH44" s="15" t="e">
        <f>AG44*SQRT((MIN(COUNT($G44:$M44),COUNT([1]DMB!$V44:$AH44))-2)/(1-AG44^2))</f>
        <v>#N/A</v>
      </c>
      <c r="AI44" s="15" t="e">
        <f>CORREL($G44:$M44,[1]DMB!$V44:$AG44)</f>
        <v>#N/A</v>
      </c>
      <c r="AJ44" s="15" t="e">
        <f>AI44*SQRT((MIN(COUNT($G44:$M44),COUNT([1]DMB!$V44:$AG44))-2)/(1-AI44^2))</f>
        <v>#N/A</v>
      </c>
      <c r="AK44" s="15" t="e">
        <f>CORREL($G44:$M44,[1]DM1!$V44:$AH44)</f>
        <v>#N/A</v>
      </c>
      <c r="AL44" s="15" t="e">
        <f>AK44*SQRT((MIN(COUNT($G44:$M44),COUNT([1]DM1!$V44:$AH44))-2)/(1-AK44^2))</f>
        <v>#N/A</v>
      </c>
      <c r="AM44" s="15" t="e">
        <f>CORREL($G44:$M44,[1]DM1!$V44:$AG44)</f>
        <v>#N/A</v>
      </c>
      <c r="AN44" s="15" t="e">
        <f>AM44*SQRT((MIN(COUNT($G44:$M44),COUNT([1]DM1!$V44:$AG44))-2)/(1-AM44^2))</f>
        <v>#N/A</v>
      </c>
      <c r="AO44" s="15" t="s">
        <v>163</v>
      </c>
      <c r="AP44" s="15" t="s">
        <v>163</v>
      </c>
      <c r="AQ44" s="15" t="s">
        <v>163</v>
      </c>
      <c r="AR44" s="15" t="s">
        <v>163</v>
      </c>
      <c r="AS44" s="15" t="s">
        <v>163</v>
      </c>
      <c r="AT44" s="15" t="s">
        <v>163</v>
      </c>
      <c r="AU44" s="15" t="s">
        <v>163</v>
      </c>
      <c r="AV44" s="15" t="s">
        <v>163</v>
      </c>
      <c r="AW44" s="15"/>
      <c r="AX44" s="15"/>
      <c r="AY44" s="15" t="e">
        <f>CORREL($G44:$M44,[1]DMB!$AB44:$AH44)</f>
        <v>#DIV/0!</v>
      </c>
      <c r="AZ44" s="15" t="e">
        <f>AY44*SQRT((MIN(COUNT($G44:$M44),COUNT([1]DMB!$AB44:$AH44))-2)/(1-AY44^2))</f>
        <v>#DIV/0!</v>
      </c>
      <c r="BA44" s="15" t="e">
        <f>CORREL($H44:$M44,[1]DMB!$AB44:$AG44)</f>
        <v>#DIV/0!</v>
      </c>
      <c r="BB44" s="15" t="e">
        <f>BA44*SQRT((MIN(COUNT($H44:$M44),COUNT([1]DMB!$AB44:$AG44))-2)/(1-BA44^2))</f>
        <v>#DIV/0!</v>
      </c>
      <c r="BC44" s="15" t="e">
        <f>CORREL($G44:$M44,[1]DM1!$AB44:$AH44)</f>
        <v>#DIV/0!</v>
      </c>
      <c r="BD44" s="15" t="e">
        <f>BC44*SQRT((MIN(COUNT($G44:$M44),COUNT([1]DM1!$AB44:$AH44))-2)/(1-BC44^2))</f>
        <v>#DIV/0!</v>
      </c>
      <c r="BE44" s="15" t="e">
        <f>CORREL($H44:$M44,[1]DM1!$AB44:$AG44)</f>
        <v>#DIV/0!</v>
      </c>
      <c r="BF44" s="15" t="e">
        <f>BE44*SQRT((MIN(COUNT($H44:$M44),COUNT([1]DM1!$AB44:$AG44))-2)/(1-BE44^2))</f>
        <v>#DIV/0!</v>
      </c>
      <c r="BG44" s="15" t="s">
        <v>163</v>
      </c>
      <c r="BH44" s="15" t="s">
        <v>163</v>
      </c>
      <c r="BI44" s="15" t="s">
        <v>163</v>
      </c>
      <c r="BJ44" s="15" t="s">
        <v>163</v>
      </c>
      <c r="BK44" s="15" t="s">
        <v>163</v>
      </c>
      <c r="BL44" s="15" t="s">
        <v>163</v>
      </c>
      <c r="BM44" s="15" t="s">
        <v>163</v>
      </c>
      <c r="BN44" s="15" t="s">
        <v>163</v>
      </c>
      <c r="BO44" s="15"/>
      <c r="BP44" s="16">
        <f t="shared" si="0"/>
        <v>3</v>
      </c>
      <c r="BQ44" s="28">
        <f t="shared" si="1"/>
        <v>0.13092107316029575</v>
      </c>
      <c r="BR44" s="16">
        <f t="shared" si="2"/>
        <v>0.11553455867021151</v>
      </c>
      <c r="BS44" s="16"/>
      <c r="BT44" s="16">
        <f t="shared" si="3"/>
        <v>3</v>
      </c>
      <c r="BU44" s="28">
        <f t="shared" si="4"/>
        <v>0.13092107316029575</v>
      </c>
      <c r="BV44" s="16">
        <f t="shared" si="5"/>
        <v>0.11553455867021151</v>
      </c>
    </row>
    <row r="45" spans="1:74" x14ac:dyDescent="0.4">
      <c r="A45" s="15"/>
      <c r="B45" s="15"/>
      <c r="C45" s="49" t="s">
        <v>365</v>
      </c>
      <c r="D45" s="15"/>
      <c r="E45" s="15"/>
      <c r="F45" s="15" t="s">
        <v>307</v>
      </c>
      <c r="G45" s="36">
        <f>LN(PCPI!H45)-LN(PCPI!G45)</f>
        <v>0.38031287674483405</v>
      </c>
      <c r="H45" s="36">
        <f>LN(PCPI!I45)-LN(PCPI!H45)</f>
        <v>0.22161410926231007</v>
      </c>
      <c r="I45" s="15" t="s">
        <v>163</v>
      </c>
      <c r="J45" s="15" t="s">
        <v>163</v>
      </c>
      <c r="K45" s="15" t="s">
        <v>163</v>
      </c>
      <c r="L45" s="15" t="s">
        <v>163</v>
      </c>
      <c r="M45" s="15" t="s">
        <v>163</v>
      </c>
      <c r="N45" s="15"/>
      <c r="O45" s="15" t="e">
        <f>CORREL($G45:$M45,[1]DMB!$G45:$AH45)</f>
        <v>#N/A</v>
      </c>
      <c r="P45" s="15" t="e">
        <f>O45*SQRT((MIN(COUNT($G45:$M45),COUNT([1]DMB!$G45:$AH45))-2)/(1-O45^2))</f>
        <v>#N/A</v>
      </c>
      <c r="Q45" s="15" t="e">
        <f>CORREL($G45:$M45,[1]DMB!$G45:$AG45)</f>
        <v>#N/A</v>
      </c>
      <c r="R45" s="15" t="e">
        <f>Q45*SQRT((MIN(COUNT($G45:$M45),COUNT([1]DMB!$G45:$AG45))-2)/(1-Q45^2))</f>
        <v>#N/A</v>
      </c>
      <c r="S45" s="15" t="e">
        <f>CORREL($G45:$M45,[1]DM1!$G45:$AH45)</f>
        <v>#N/A</v>
      </c>
      <c r="T45" s="15" t="e">
        <f>S45*SQRT((MIN(COUNT($G45:$M45),COUNT([1]DM1!$G45:$AH45))-2)/(1-S45^2))</f>
        <v>#N/A</v>
      </c>
      <c r="U45" s="15" t="e">
        <f>CORREL($G45:$M45,[1]DM1!$G45:$AG45)</f>
        <v>#N/A</v>
      </c>
      <c r="V45" s="15" t="e">
        <f>U45*SQRT((MIN(COUNT($G45:$M45),COUNT([1]DM1!$G45:$AG45))-2)/(1-U45^2))</f>
        <v>#N/A</v>
      </c>
      <c r="W45" s="15" t="e">
        <f>CORREL($G45:$M45,dBM!$G45:$G45)</f>
        <v>#N/A</v>
      </c>
      <c r="X45" s="15" t="e">
        <f>W45*SQRT((MIN(COUNT($G45:$M45),COUNT(dBM!$G45:$M45))-2)/(1-W45^2))</f>
        <v>#N/A</v>
      </c>
      <c r="Y45" s="15" t="e">
        <f>CORREL($G45:$M45,dBM!#REF!)</f>
        <v>#REF!</v>
      </c>
      <c r="Z45" s="15" t="e">
        <f>Y45*SQRT((MIN(COUNT($G45:$M45),COUNT(dBM!#REF!))-2)/(1-Y45^2))</f>
        <v>#REF!</v>
      </c>
      <c r="AA45" s="15" t="e">
        <f>CORREL($G45:$M45,'[1]D BM wo FCD'!$G45:$AB45)</f>
        <v>#N/A</v>
      </c>
      <c r="AB45" s="15" t="e">
        <f>AA45*SQRT((MIN(COUNT($G45:$M45),COUNT('[1]D BM wo FCD'!$G45:$AB45))-2)/(1-AA45^2))</f>
        <v>#N/A</v>
      </c>
      <c r="AC45" s="15" t="e">
        <f>CORREL($G45:$M45,'[1]D BM wo FCD'!$G45:$AA45)</f>
        <v>#N/A</v>
      </c>
      <c r="AD45" s="15" t="e">
        <f>AC45*SQRT((MIN(COUNT($G45:$M45),COUNT('[1]D BM wo FCD'!$G45:$AA45))-2)/(1-AC45^2))</f>
        <v>#N/A</v>
      </c>
      <c r="AE45" s="13"/>
      <c r="AF45" s="17"/>
      <c r="AG45" s="15" t="e">
        <f>CORREL($G45:$M45,[1]DMB!$V45:$AH45)</f>
        <v>#N/A</v>
      </c>
      <c r="AH45" s="15" t="e">
        <f>AG45*SQRT((MIN(COUNT($G45:$M45),COUNT([1]DMB!$V45:$AH45))-2)/(1-AG45^2))</f>
        <v>#N/A</v>
      </c>
      <c r="AI45" s="15" t="e">
        <f>CORREL($G45:$M45,[1]DMB!$V45:$AG45)</f>
        <v>#N/A</v>
      </c>
      <c r="AJ45" s="15" t="e">
        <f>AI45*SQRT((MIN(COUNT($G45:$M45),COUNT([1]DMB!$V45:$AG45))-2)/(1-AI45^2))</f>
        <v>#N/A</v>
      </c>
      <c r="AK45" s="15" t="e">
        <f>CORREL($G45:$M45,[1]DM1!$V45:$AH45)</f>
        <v>#N/A</v>
      </c>
      <c r="AL45" s="15" t="e">
        <f>AK45*SQRT((MIN(COUNT($G45:$M45),COUNT([1]DM1!$V45:$AH45))-2)/(1-AK45^2))</f>
        <v>#N/A</v>
      </c>
      <c r="AM45" s="15" t="e">
        <f>CORREL($G45:$M45,[1]DM1!$V45:$AG45)</f>
        <v>#N/A</v>
      </c>
      <c r="AN45" s="15" t="e">
        <f>AM45*SQRT((MIN(COUNT($G45:$M45),COUNT([1]DM1!$V45:$AG45))-2)/(1-AM45^2))</f>
        <v>#N/A</v>
      </c>
      <c r="AO45" s="15" t="e">
        <f>CORREL($G45:$M45,dBM!$G45:$G45)</f>
        <v>#N/A</v>
      </c>
      <c r="AP45" s="15" t="e">
        <f>AO45*SQRT((MIN(COUNT($G45:$M45),COUNT(dBM!$G45:$M45))-2)/(1-AO45^2))</f>
        <v>#N/A</v>
      </c>
      <c r="AQ45" s="15" t="e">
        <f>CORREL($G45:$M45,dBM!#REF!)</f>
        <v>#REF!</v>
      </c>
      <c r="AR45" s="15" t="e">
        <f>AQ45*SQRT((MIN(COUNT($G45:$M45),COUNT(dBM!#REF!))-2)/(1-AQ45^2))</f>
        <v>#REF!</v>
      </c>
      <c r="AS45" s="15" t="e">
        <f>CORREL($G45:$M45,'[1]D BM wo FCD'!$P45:$AB45)</f>
        <v>#N/A</v>
      </c>
      <c r="AT45" s="15" t="e">
        <f>AS45*SQRT((MIN(COUNT($G45:$M45),COUNT('[1]D BM wo FCD'!$P45:$AB45))-2)/(1-AS45^2))</f>
        <v>#N/A</v>
      </c>
      <c r="AU45" s="15" t="e">
        <f>CORREL($G45:$M45,'[1]D BM wo FCD'!$P45:$AA45)</f>
        <v>#N/A</v>
      </c>
      <c r="AV45" s="15" t="e">
        <f>AU45*SQRT((MIN(COUNT($G45:$M45),COUNT('[1]D BM wo FCD'!$P45:$AA45))-2)/(1-AU45^2))</f>
        <v>#N/A</v>
      </c>
      <c r="AW45" s="15"/>
      <c r="AX45" s="15"/>
      <c r="AY45" s="15" t="e">
        <f>CORREL($G45:$M45,[1]DMB!$AB45:$AH45)</f>
        <v>#DIV/0!</v>
      </c>
      <c r="AZ45" s="15" t="e">
        <f>AY45*SQRT((MIN(COUNT($G45:$M45),COUNT([1]DMB!$AB45:$AH45))-2)/(1-AY45^2))</f>
        <v>#DIV/0!</v>
      </c>
      <c r="BA45" s="15" t="e">
        <f>CORREL($H45:$M45,[1]DMB!$AB45:$AG45)</f>
        <v>#DIV/0!</v>
      </c>
      <c r="BB45" s="15" t="e">
        <f>BA45*SQRT((MIN(COUNT($H45:$M45),COUNT([1]DMB!$AB45:$AG45))-2)/(1-BA45^2))</f>
        <v>#DIV/0!</v>
      </c>
      <c r="BC45" s="15" t="e">
        <f>CORREL($G45:$M45,[1]DM1!$AB45:$AH45)</f>
        <v>#DIV/0!</v>
      </c>
      <c r="BD45" s="15" t="e">
        <f>BC45*SQRT((MIN(COUNT($G45:$M45),COUNT([1]DM1!$AB45:$AH45))-2)/(1-BC45^2))</f>
        <v>#DIV/0!</v>
      </c>
      <c r="BE45" s="15" t="e">
        <f>CORREL($H45:$M45,[1]DM1!$AB45:$AG45)</f>
        <v>#DIV/0!</v>
      </c>
      <c r="BF45" s="15" t="e">
        <f>BE45*SQRT((MIN(COUNT($H45:$M45),COUNT([1]DM1!$AB45:$AG45))-2)/(1-BE45^2))</f>
        <v>#DIV/0!</v>
      </c>
      <c r="BG45" s="15" t="e">
        <f>CORREL($G45:$M45,dBM!$G45:$G45)</f>
        <v>#N/A</v>
      </c>
      <c r="BH45" s="15" t="e">
        <f>BG45*SQRT((MIN(COUNT($G45:$M45),COUNT(dBM!$G45:$M45))-2)/(1-BG45^2))</f>
        <v>#N/A</v>
      </c>
      <c r="BI45" s="15" t="e">
        <f>CORREL($H45:$M45,dBM!#REF!)</f>
        <v>#REF!</v>
      </c>
      <c r="BJ45" s="15" t="e">
        <f>BI45*SQRT((MIN(COUNT($H45:$M45),COUNT(dBM!#REF!))-2)/(1-BI45^2))</f>
        <v>#REF!</v>
      </c>
      <c r="BK45" s="15" t="e">
        <f>CORREL($G45:$M45,'[1]D BM wo FCD'!$V45:$AB45)</f>
        <v>#DIV/0!</v>
      </c>
      <c r="BL45" s="15" t="e">
        <f>BK45*SQRT((MIN(COUNT($G45:$M45),COUNT('[1]D BM wo FCD'!$V45:$AB45))-2)/(1-BK45^2))</f>
        <v>#DIV/0!</v>
      </c>
      <c r="BM45" s="15" t="e">
        <f>CORREL($H45:$M45,'[1]D BM wo FCD'!$V45:$AA45)</f>
        <v>#DIV/0!</v>
      </c>
      <c r="BN45" s="15" t="e">
        <f>BM45*SQRT((MIN(COUNT($H45:$M45),COUNT('[1]D BM wo FCD'!$V45:$AA45))-2)/(1-BM45^2))</f>
        <v>#DIV/0!</v>
      </c>
      <c r="BO45" s="15"/>
      <c r="BP45" s="16">
        <f t="shared" si="0"/>
        <v>2</v>
      </c>
      <c r="BQ45" s="28">
        <f t="shared" si="1"/>
        <v>0.30096349300357206</v>
      </c>
      <c r="BR45" s="16">
        <f t="shared" si="2"/>
        <v>0.11221697465283986</v>
      </c>
      <c r="BS45" s="16"/>
      <c r="BT45" s="16">
        <f t="shared" si="3"/>
        <v>2</v>
      </c>
      <c r="BU45" s="28">
        <f t="shared" si="4"/>
        <v>0.30096349300357206</v>
      </c>
      <c r="BV45" s="16">
        <f t="shared" si="5"/>
        <v>0.11221697465283986</v>
      </c>
    </row>
    <row r="46" spans="1:74" x14ac:dyDescent="0.4">
      <c r="A46" s="15"/>
      <c r="B46" s="15"/>
      <c r="C46" s="49" t="s">
        <v>0</v>
      </c>
      <c r="D46" s="15"/>
      <c r="E46" s="15"/>
      <c r="F46" s="15" t="s">
        <v>307</v>
      </c>
      <c r="G46" s="36">
        <f>LN(PCPI!H46)-LN(PCPI!G46)</f>
        <v>0.11978527702118402</v>
      </c>
      <c r="H46" s="36">
        <f>LN(PCPI!I46)-LN(PCPI!H46)</f>
        <v>0.28653347087693781</v>
      </c>
      <c r="I46" s="36">
        <f>LN(PCPI!J46)-LN(PCPI!I46)</f>
        <v>0.1876644154962479</v>
      </c>
      <c r="J46" s="36">
        <f>LN(PCPI!K46)-LN(PCPI!J46)</f>
        <v>3.8868130815759017E-3</v>
      </c>
      <c r="K46" s="36">
        <f>LN(PCPI!L46)-LN(PCPI!K46)</f>
        <v>5.0005631447369581E-4</v>
      </c>
      <c r="L46" s="36">
        <f>LN(PCPI!M46)-LN(PCPI!L46)</f>
        <v>3.0602803396367229E-2</v>
      </c>
      <c r="M46" s="15" t="s">
        <v>163</v>
      </c>
      <c r="N46" s="15"/>
      <c r="O46" s="15" t="e">
        <f>CORREL($G46:$M46,[1]DMB!$G46:$AH46)</f>
        <v>#N/A</v>
      </c>
      <c r="P46" s="15" t="e">
        <f>O46*SQRT((MIN(COUNT($G46:$M46),COUNT([1]DMB!$G46:$AH46))-2)/(1-O46^2))</f>
        <v>#N/A</v>
      </c>
      <c r="Q46" s="15" t="e">
        <f>CORREL($G46:$M46,[1]DMB!$G46:$AG46)</f>
        <v>#N/A</v>
      </c>
      <c r="R46" s="15" t="e">
        <f>Q46*SQRT((MIN(COUNT($G46:$M46),COUNT([1]DMB!$G46:$AG46))-2)/(1-Q46^2))</f>
        <v>#N/A</v>
      </c>
      <c r="S46" s="15" t="e">
        <f>CORREL($G46:$M46,[1]DM1!$G46:$AH46)</f>
        <v>#N/A</v>
      </c>
      <c r="T46" s="15" t="e">
        <f>S46*SQRT((MIN(COUNT($G46:$M46),COUNT([1]DM1!$G46:$AH46))-2)/(1-S46^2))</f>
        <v>#N/A</v>
      </c>
      <c r="U46" s="15" t="e">
        <f>CORREL($G46:$M46,[1]DM1!$G46:$AG46)</f>
        <v>#N/A</v>
      </c>
      <c r="V46" s="15" t="e">
        <f>U46*SQRT((MIN(COUNT($G46:$M46),COUNT([1]DM1!$G46:$AG46))-2)/(1-U46^2))</f>
        <v>#N/A</v>
      </c>
      <c r="W46" s="15" t="s">
        <v>163</v>
      </c>
      <c r="X46" s="15" t="s">
        <v>163</v>
      </c>
      <c r="Y46" s="15" t="s">
        <v>163</v>
      </c>
      <c r="Z46" s="15" t="s">
        <v>163</v>
      </c>
      <c r="AA46" s="15" t="s">
        <v>163</v>
      </c>
      <c r="AB46" s="15" t="s">
        <v>163</v>
      </c>
      <c r="AC46" s="15" t="s">
        <v>163</v>
      </c>
      <c r="AD46" s="15" t="s">
        <v>163</v>
      </c>
      <c r="AE46" s="13"/>
      <c r="AF46" s="17"/>
      <c r="AG46" s="15" t="e">
        <f>CORREL($G46:$M46,[1]DMB!$V46:$AH46)</f>
        <v>#N/A</v>
      </c>
      <c r="AH46" s="15" t="e">
        <f>AG46*SQRT((MIN(COUNT($G46:$M46),COUNT([1]DMB!$V46:$AH46))-2)/(1-AG46^2))</f>
        <v>#N/A</v>
      </c>
      <c r="AI46" s="15" t="e">
        <f>CORREL($G46:$M46,[1]DMB!$V46:$AG46)</f>
        <v>#N/A</v>
      </c>
      <c r="AJ46" s="15" t="e">
        <f>AI46*SQRT((MIN(COUNT($G46:$M46),COUNT([1]DMB!$V46:$AG46))-2)/(1-AI46^2))</f>
        <v>#N/A</v>
      </c>
      <c r="AK46" s="15" t="e">
        <f>CORREL($G46:$M46,[1]DM1!$V46:$AH46)</f>
        <v>#N/A</v>
      </c>
      <c r="AL46" s="15" t="e">
        <f>AK46*SQRT((MIN(COUNT($G46:$M46),COUNT([1]DM1!$V46:$AH46))-2)/(1-AK46^2))</f>
        <v>#N/A</v>
      </c>
      <c r="AM46" s="15" t="e">
        <f>CORREL($G46:$M46,[1]DM1!$V46:$AG46)</f>
        <v>#N/A</v>
      </c>
      <c r="AN46" s="15" t="e">
        <f>AM46*SQRT((MIN(COUNT($G46:$M46),COUNT([1]DM1!$V46:$AG46))-2)/(1-AM46^2))</f>
        <v>#N/A</v>
      </c>
      <c r="AO46" s="15" t="s">
        <v>163</v>
      </c>
      <c r="AP46" s="15" t="s">
        <v>163</v>
      </c>
      <c r="AQ46" s="15" t="s">
        <v>163</v>
      </c>
      <c r="AR46" s="15" t="s">
        <v>163</v>
      </c>
      <c r="AS46" s="15" t="s">
        <v>163</v>
      </c>
      <c r="AT46" s="15" t="s">
        <v>163</v>
      </c>
      <c r="AU46" s="15" t="s">
        <v>163</v>
      </c>
      <c r="AV46" s="15" t="s">
        <v>163</v>
      </c>
      <c r="AW46" s="15"/>
      <c r="AX46" s="15"/>
      <c r="AY46" s="15" t="e">
        <f>CORREL($G46:$M46,[1]DMB!$AB46:$AH46)</f>
        <v>#DIV/0!</v>
      </c>
      <c r="AZ46" s="15" t="e">
        <f>AY46*SQRT((MIN(COUNT($G46:$M46),COUNT([1]DMB!$AB46:$AH46))-2)/(1-AY46^2))</f>
        <v>#DIV/0!</v>
      </c>
      <c r="BA46" s="15" t="e">
        <f>CORREL($H46:$M46,[1]DMB!$AB46:$AG46)</f>
        <v>#DIV/0!</v>
      </c>
      <c r="BB46" s="15" t="e">
        <f>BA46*SQRT((MIN(COUNT($H46:$M46),COUNT([1]DMB!$AB46:$AG46))-2)/(1-BA46^2))</f>
        <v>#DIV/0!</v>
      </c>
      <c r="BC46" s="15" t="e">
        <f>CORREL($G46:$M46,[1]DM1!$AB46:$AH46)</f>
        <v>#DIV/0!</v>
      </c>
      <c r="BD46" s="15" t="e">
        <f>BC46*SQRT((MIN(COUNT($G46:$M46),COUNT([1]DM1!$AB46:$AH46))-2)/(1-BC46^2))</f>
        <v>#DIV/0!</v>
      </c>
      <c r="BE46" s="15" t="e">
        <f>CORREL($H46:$M46,[1]DM1!$AB46:$AG46)</f>
        <v>#DIV/0!</v>
      </c>
      <c r="BF46" s="15" t="e">
        <f>BE46*SQRT((MIN(COUNT($H46:$M46),COUNT([1]DM1!$AB46:$AG46))-2)/(1-BE46^2))</f>
        <v>#DIV/0!</v>
      </c>
      <c r="BG46" s="15" t="s">
        <v>163</v>
      </c>
      <c r="BH46" s="15" t="s">
        <v>163</v>
      </c>
      <c r="BI46" s="15" t="s">
        <v>163</v>
      </c>
      <c r="BJ46" s="15" t="s">
        <v>163</v>
      </c>
      <c r="BK46" s="15" t="s">
        <v>163</v>
      </c>
      <c r="BL46" s="15" t="s">
        <v>163</v>
      </c>
      <c r="BM46" s="15" t="s">
        <v>163</v>
      </c>
      <c r="BN46" s="15" t="s">
        <v>163</v>
      </c>
      <c r="BO46" s="15"/>
      <c r="BP46" s="16">
        <f t="shared" si="0"/>
        <v>6</v>
      </c>
      <c r="BQ46" s="28">
        <f t="shared" si="1"/>
        <v>0.10482880603113109</v>
      </c>
      <c r="BR46" s="16">
        <f t="shared" si="2"/>
        <v>0.11548618347825471</v>
      </c>
      <c r="BS46" s="16"/>
      <c r="BT46" s="16">
        <f t="shared" si="3"/>
        <v>6</v>
      </c>
      <c r="BU46" s="28">
        <f t="shared" si="4"/>
        <v>0.10482880603113109</v>
      </c>
      <c r="BV46" s="16">
        <f t="shared" si="5"/>
        <v>0.11548618347825471</v>
      </c>
    </row>
    <row r="47" spans="1:74" x14ac:dyDescent="0.4">
      <c r="A47" s="15"/>
      <c r="B47" s="15"/>
      <c r="C47" s="49" t="s">
        <v>3</v>
      </c>
      <c r="D47" s="15"/>
      <c r="E47" s="15"/>
      <c r="F47" s="15" t="s">
        <v>307</v>
      </c>
      <c r="G47" s="36">
        <f>LN(PCPI!H47)-LN(PCPI!G47)</f>
        <v>0.17140299690831018</v>
      </c>
      <c r="H47" s="36">
        <f>LN(PCPI!I47)-LN(PCPI!H47)</f>
        <v>0.13023661889667704</v>
      </c>
      <c r="I47" s="36">
        <f>LN(PCPI!J47)-LN(PCPI!I47)</f>
        <v>8.3180910994995472E-2</v>
      </c>
      <c r="J47" s="36">
        <f>LN(PCPI!K47)-LN(PCPI!J47)</f>
        <v>6.6033270029572932E-3</v>
      </c>
      <c r="K47" s="36">
        <f>LN(PCPI!L47)-LN(PCPI!K47)</f>
        <v>-8.1293915036670938E-3</v>
      </c>
      <c r="L47" s="36">
        <f>LN(PCPI!M47)-LN(PCPI!L47)</f>
        <v>3.0955675146669748E-2</v>
      </c>
      <c r="M47" s="15" t="s">
        <v>163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3"/>
      <c r="AF47" s="17"/>
      <c r="AG47" s="15"/>
      <c r="AH47" s="15"/>
      <c r="AI47" s="16"/>
      <c r="AJ47" s="16"/>
      <c r="AK47" s="15"/>
      <c r="AL47" s="15"/>
      <c r="AM47" s="16"/>
      <c r="AN47" s="16"/>
      <c r="AO47" s="15"/>
      <c r="AP47" s="15"/>
      <c r="AQ47" s="15"/>
      <c r="AR47" s="15"/>
      <c r="AS47" s="15"/>
      <c r="AT47" s="15"/>
      <c r="AU47" s="15"/>
      <c r="AV47" s="15"/>
      <c r="AW47" s="13"/>
      <c r="AX47" s="13"/>
      <c r="AY47" s="15"/>
      <c r="AZ47" s="15"/>
      <c r="BA47" s="16"/>
      <c r="BB47" s="16"/>
      <c r="BC47" s="15"/>
      <c r="BD47" s="15"/>
      <c r="BE47" s="16"/>
      <c r="BF47" s="16"/>
      <c r="BG47" s="15"/>
      <c r="BH47" s="15"/>
      <c r="BI47" s="15"/>
      <c r="BJ47" s="15"/>
      <c r="BK47" s="15"/>
      <c r="BL47" s="15"/>
      <c r="BM47" s="15"/>
      <c r="BN47" s="15"/>
      <c r="BO47" s="13"/>
      <c r="BP47" s="13"/>
      <c r="BQ47" s="14"/>
      <c r="BR47" s="13"/>
      <c r="BS47" s="13"/>
      <c r="BT47" s="13"/>
      <c r="BU47" s="14"/>
      <c r="BV47" s="13"/>
    </row>
    <row r="48" spans="1:74" x14ac:dyDescent="0.4">
      <c r="A48" s="15"/>
      <c r="B48" s="15"/>
      <c r="C48" s="49" t="s">
        <v>6</v>
      </c>
      <c r="D48" s="15"/>
      <c r="E48" s="15"/>
      <c r="F48" s="15" t="s">
        <v>307</v>
      </c>
      <c r="G48" s="36">
        <f>LN(PCPI!H48)-LN(PCPI!G48)</f>
        <v>0.18031421837909445</v>
      </c>
      <c r="H48" s="36">
        <f>LN(PCPI!I48)-LN(PCPI!H48)</f>
        <v>3.5361547254257886E-2</v>
      </c>
      <c r="I48" s="36">
        <f>LN(PCPI!J48)-LN(PCPI!I48)</f>
        <v>-6.9286521030438308E-3</v>
      </c>
      <c r="J48" s="36">
        <f>LN(PCPI!K48)-LN(PCPI!J48)</f>
        <v>-8.9843528576334819E-2</v>
      </c>
      <c r="K48" s="36">
        <f>LN(PCPI!L48)-LN(PCPI!K48)</f>
        <v>1.7550821169881381E-2</v>
      </c>
      <c r="L48" s="36">
        <f>LN(PCPI!M48)-LN(PCPI!L48)</f>
        <v>1.5342438563781258E-2</v>
      </c>
      <c r="M48" s="15" t="s">
        <v>163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3"/>
      <c r="AF48" s="17"/>
      <c r="AG48" s="15"/>
      <c r="AH48" s="15"/>
      <c r="AI48" s="16"/>
      <c r="AJ48" s="16"/>
      <c r="AK48" s="15"/>
      <c r="AL48" s="15"/>
      <c r="AM48" s="16"/>
      <c r="AN48" s="16"/>
      <c r="AO48" s="15"/>
      <c r="AP48" s="15"/>
      <c r="AQ48" s="16"/>
      <c r="AR48" s="16"/>
      <c r="AS48" s="15"/>
      <c r="AT48" s="15"/>
      <c r="AU48" s="16"/>
      <c r="AV48" s="16"/>
      <c r="AW48" s="13"/>
      <c r="AX48" s="13"/>
      <c r="AY48" s="15"/>
      <c r="AZ48" s="15"/>
      <c r="BA48" s="16"/>
      <c r="BB48" s="16"/>
      <c r="BC48" s="15"/>
      <c r="BD48" s="15"/>
      <c r="BE48" s="16"/>
      <c r="BF48" s="16"/>
      <c r="BG48" s="15"/>
      <c r="BH48" s="15"/>
      <c r="BI48" s="16"/>
      <c r="BJ48" s="16"/>
      <c r="BK48" s="15"/>
      <c r="BL48" s="15"/>
      <c r="BM48" s="16"/>
      <c r="BN48" s="16"/>
      <c r="BO48" s="13"/>
      <c r="BP48" s="13"/>
      <c r="BQ48" s="14"/>
      <c r="BR48" s="13"/>
      <c r="BS48" s="13"/>
      <c r="BT48" s="13"/>
      <c r="BU48" s="14"/>
      <c r="BV48" s="13"/>
    </row>
    <row r="49" spans="1:74" x14ac:dyDescent="0.4">
      <c r="A49" s="15"/>
      <c r="B49" s="15"/>
      <c r="C49" s="49" t="s">
        <v>8</v>
      </c>
      <c r="D49" s="15"/>
      <c r="E49" s="15"/>
      <c r="F49" s="15" t="s">
        <v>307</v>
      </c>
      <c r="G49" s="36">
        <f>LN(PCPI!H49)-LN(PCPI!G49)</f>
        <v>0.42338413867951807</v>
      </c>
      <c r="H49" s="36">
        <f>LN(PCPI!I49)-LN(PCPI!H49)</f>
        <v>0.4941953991903576</v>
      </c>
      <c r="I49" s="36">
        <f>LN(PCPI!J49)-LN(PCPI!I49)</f>
        <v>0.54748691082443557</v>
      </c>
      <c r="J49" s="36">
        <f>LN(PCPI!K49)-LN(PCPI!J49)</f>
        <v>1.3703650309892526</v>
      </c>
      <c r="K49" s="36">
        <f>LN(PCPI!L49)-LN(PCPI!K49)</f>
        <v>0.98812843060423639</v>
      </c>
      <c r="L49" s="36">
        <f>LN(PCPI!M49)-LN(PCPI!L49)</f>
        <v>0.47707192197307613</v>
      </c>
      <c r="M49" s="15" t="s">
        <v>163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3"/>
      <c r="AF49" s="17"/>
      <c r="AG49" s="15"/>
      <c r="AH49" s="15"/>
      <c r="AI49" s="16"/>
      <c r="AJ49" s="16"/>
      <c r="AK49" s="15"/>
      <c r="AL49" s="15"/>
      <c r="AM49" s="16"/>
      <c r="AN49" s="16"/>
      <c r="AO49" s="15"/>
      <c r="AP49" s="15"/>
      <c r="AQ49" s="16"/>
      <c r="AR49" s="16"/>
      <c r="AS49" s="15"/>
      <c r="AT49" s="15"/>
      <c r="AU49" s="16"/>
      <c r="AV49" s="16"/>
      <c r="AW49" s="13"/>
      <c r="AX49" s="13"/>
      <c r="AY49" s="15"/>
      <c r="AZ49" s="15"/>
      <c r="BA49" s="16"/>
      <c r="BB49" s="16"/>
      <c r="BC49" s="15"/>
      <c r="BD49" s="15"/>
      <c r="BE49" s="16"/>
      <c r="BF49" s="16"/>
      <c r="BG49" s="15"/>
      <c r="BH49" s="15"/>
      <c r="BI49" s="16"/>
      <c r="BJ49" s="16"/>
      <c r="BK49" s="15"/>
      <c r="BL49" s="15"/>
      <c r="BM49" s="16"/>
      <c r="BN49" s="16"/>
      <c r="BO49" s="13"/>
      <c r="BP49" s="13"/>
      <c r="BQ49" s="14"/>
      <c r="BR49" s="13"/>
      <c r="BS49" s="13"/>
      <c r="BT49" s="13"/>
      <c r="BU49" s="14"/>
      <c r="BV49" s="13"/>
    </row>
    <row r="50" spans="1:74" x14ac:dyDescent="0.4">
      <c r="A50" s="15"/>
      <c r="B50" s="15"/>
      <c r="C50" s="49" t="s">
        <v>14</v>
      </c>
      <c r="D50" s="15"/>
      <c r="E50" s="15"/>
      <c r="F50" s="15" t="s">
        <v>307</v>
      </c>
      <c r="G50" s="36">
        <f>LN(PCPI!H50)-LN(PCPI!G50)</f>
        <v>0.14632852095308646</v>
      </c>
      <c r="H50" s="36">
        <f>LN(PCPI!I50)-LN(PCPI!H50)</f>
        <v>6.6973684902896125E-2</v>
      </c>
      <c r="I50" s="36">
        <f>LN(PCPI!J50)-LN(PCPI!I50)</f>
        <v>3.1494136742246326E-2</v>
      </c>
      <c r="J50" s="36">
        <f>LN(PCPI!K50)-LN(PCPI!J50)</f>
        <v>4.747302860832292E-2</v>
      </c>
      <c r="K50" s="36">
        <f>LN(PCPI!L50)-LN(PCPI!K50)</f>
        <v>6.8020254322144424E-2</v>
      </c>
      <c r="L50" s="36">
        <f>LN(PCPI!M50)-LN(PCPI!L50)</f>
        <v>6.6305363857452448E-2</v>
      </c>
      <c r="M50" s="15" t="s">
        <v>163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3"/>
      <c r="AF50" s="17"/>
      <c r="AG50" s="15"/>
      <c r="AH50" s="15"/>
      <c r="AI50" s="16"/>
      <c r="AJ50" s="16"/>
      <c r="AK50" s="15"/>
      <c r="AL50" s="15"/>
      <c r="AM50" s="16"/>
      <c r="AN50" s="16"/>
      <c r="AO50" s="15"/>
      <c r="AP50" s="15"/>
      <c r="AQ50" s="16"/>
      <c r="AR50" s="16"/>
      <c r="AS50" s="15"/>
      <c r="AT50" s="15"/>
      <c r="AU50" s="16"/>
      <c r="AV50" s="16"/>
      <c r="AW50" s="13"/>
      <c r="AX50" s="13"/>
      <c r="AY50" s="15"/>
      <c r="AZ50" s="15"/>
      <c r="BA50" s="16"/>
      <c r="BB50" s="16"/>
      <c r="BC50" s="15"/>
      <c r="BD50" s="15"/>
      <c r="BE50" s="16"/>
      <c r="BF50" s="16"/>
      <c r="BG50" s="15"/>
      <c r="BH50" s="15"/>
      <c r="BI50" s="16"/>
      <c r="BJ50" s="16"/>
      <c r="BK50" s="15"/>
      <c r="BL50" s="15"/>
      <c r="BM50" s="16"/>
      <c r="BN50" s="16"/>
      <c r="BO50" s="13"/>
      <c r="BP50" s="13"/>
      <c r="BQ50" s="14"/>
      <c r="BR50" s="14"/>
      <c r="BS50" s="13"/>
      <c r="BT50" s="13"/>
      <c r="BU50" s="14"/>
      <c r="BV50" s="14"/>
    </row>
    <row r="51" spans="1:74" x14ac:dyDescent="0.4">
      <c r="A51" s="15"/>
      <c r="B51" s="15"/>
      <c r="C51" s="49" t="s">
        <v>19</v>
      </c>
      <c r="D51" s="15"/>
      <c r="E51" s="15"/>
      <c r="F51" s="15" t="s">
        <v>307</v>
      </c>
      <c r="G51" s="36">
        <f>LN(PCPI!H51)-LN(PCPI!G51)</f>
        <v>7.1003050860370287E-2</v>
      </c>
      <c r="H51" s="36">
        <f>LN(PCPI!I51)-LN(PCPI!H51)</f>
        <v>5.9544636193344047E-2</v>
      </c>
      <c r="I51" s="36">
        <f>LN(PCPI!J51)-LN(PCPI!I51)</f>
        <v>4.9817256864977288E-2</v>
      </c>
      <c r="J51" s="36">
        <f>LN(PCPI!K51)-LN(PCPI!J51)</f>
        <v>3.2838483800729179E-2</v>
      </c>
      <c r="K51" s="36">
        <f>LN(PCPI!L51)-LN(PCPI!K51)</f>
        <v>3.7712836196020838E-2</v>
      </c>
      <c r="L51" s="36">
        <f>LN(PCPI!M51)-LN(PCPI!L51)</f>
        <v>3.5069957855100142E-2</v>
      </c>
      <c r="M51" s="15" t="s">
        <v>163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3"/>
      <c r="AF51" s="17"/>
      <c r="AG51" s="15"/>
      <c r="AH51" s="15"/>
      <c r="AI51" s="16"/>
      <c r="AJ51" s="16"/>
      <c r="AK51" s="15"/>
      <c r="AL51" s="15"/>
      <c r="AM51" s="16"/>
      <c r="AN51" s="16"/>
      <c r="AO51" s="15"/>
      <c r="AP51" s="15"/>
      <c r="AQ51" s="16"/>
      <c r="AR51" s="16"/>
      <c r="AS51" s="15"/>
      <c r="AT51" s="15"/>
      <c r="AU51" s="16"/>
      <c r="AV51" s="16"/>
      <c r="AW51" s="13"/>
      <c r="AX51" s="13"/>
      <c r="AY51" s="15"/>
      <c r="AZ51" s="15"/>
      <c r="BA51" s="16"/>
      <c r="BB51" s="16"/>
      <c r="BC51" s="15"/>
      <c r="BD51" s="15"/>
      <c r="BE51" s="16"/>
      <c r="BF51" s="16"/>
      <c r="BG51" s="15"/>
      <c r="BH51" s="15"/>
      <c r="BI51" s="16"/>
      <c r="BJ51" s="16"/>
      <c r="BK51" s="15"/>
      <c r="BL51" s="15"/>
      <c r="BM51" s="16"/>
      <c r="BN51" s="16"/>
      <c r="BO51" s="13"/>
      <c r="BP51" s="13"/>
      <c r="BQ51" s="14"/>
      <c r="BR51" s="13"/>
      <c r="BS51" s="13"/>
      <c r="BT51" s="13"/>
      <c r="BU51" s="14"/>
      <c r="BV51" s="13"/>
    </row>
    <row r="52" spans="1:74" x14ac:dyDescent="0.4">
      <c r="A52" s="15"/>
      <c r="B52" s="15"/>
      <c r="C52" s="49" t="s">
        <v>264</v>
      </c>
      <c r="D52" s="15"/>
      <c r="E52" s="15"/>
      <c r="F52" s="15" t="s">
        <v>307</v>
      </c>
      <c r="G52" s="36">
        <f>LN(PCPI!H52)-LN(PCPI!G52)</f>
        <v>6.1302736299483129E-2</v>
      </c>
      <c r="H52" s="36">
        <f>LN(PCPI!I52)-LN(PCPI!H52)</f>
        <v>5.6169208288183725E-2</v>
      </c>
      <c r="I52" s="36">
        <f>LN(PCPI!J52)-LN(PCPI!I52)</f>
        <v>2.8146512141081992E-2</v>
      </c>
      <c r="J52" s="36">
        <f>LN(PCPI!K52)-LN(PCPI!J52)</f>
        <v>-4.0421526872040481E-2</v>
      </c>
      <c r="K52" s="36">
        <f>LN(PCPI!L52)-LN(PCPI!K52)</f>
        <v>-3.8175086295128224E-2</v>
      </c>
      <c r="L52" s="36">
        <f>LN(PCPI!M52)-LN(PCPI!L52)</f>
        <v>-1.62330247006226E-2</v>
      </c>
      <c r="M52" s="15" t="s">
        <v>163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3"/>
      <c r="AF52" s="17"/>
      <c r="AG52" s="15"/>
      <c r="AH52" s="15"/>
      <c r="AI52" s="16"/>
      <c r="AJ52" s="16"/>
      <c r="AK52" s="15"/>
      <c r="AL52" s="15"/>
      <c r="AM52" s="16"/>
      <c r="AN52" s="16"/>
      <c r="AO52" s="15"/>
      <c r="AP52" s="15"/>
      <c r="AQ52" s="15"/>
      <c r="AR52" s="15"/>
      <c r="AS52" s="15"/>
      <c r="AT52" s="15"/>
      <c r="AU52" s="15"/>
      <c r="AV52" s="15"/>
      <c r="AW52" s="13"/>
      <c r="AX52" s="13"/>
      <c r="AY52" s="15"/>
      <c r="AZ52" s="15"/>
      <c r="BA52" s="16"/>
      <c r="BB52" s="16"/>
      <c r="BC52" s="15"/>
      <c r="BD52" s="15"/>
      <c r="BE52" s="16"/>
      <c r="BF52" s="16"/>
      <c r="BG52" s="15"/>
      <c r="BH52" s="15"/>
      <c r="BI52" s="15"/>
      <c r="BJ52" s="15"/>
      <c r="BK52" s="15"/>
      <c r="BL52" s="15"/>
      <c r="BM52" s="15"/>
      <c r="BN52" s="15"/>
      <c r="BO52" s="13"/>
      <c r="BP52" s="13"/>
      <c r="BQ52" s="14"/>
      <c r="BR52" s="13"/>
      <c r="BS52" s="13"/>
      <c r="BT52" s="13"/>
      <c r="BU52" s="14"/>
      <c r="BV52" s="13"/>
    </row>
    <row r="53" spans="1:74" x14ac:dyDescent="0.4">
      <c r="A53" s="15"/>
      <c r="B53" s="15"/>
      <c r="C53" s="49" t="s">
        <v>21</v>
      </c>
      <c r="D53" s="15"/>
      <c r="E53" s="15"/>
      <c r="F53" s="15" t="s">
        <v>307</v>
      </c>
      <c r="G53" s="36">
        <f>LN(PCPI!H53)-LN(PCPI!G53)</f>
        <v>0.18430848117210985</v>
      </c>
      <c r="H53" s="36">
        <f>LN(PCPI!I53)-LN(PCPI!H53)</f>
        <v>0.17278966516859207</v>
      </c>
      <c r="I53" s="36">
        <f>LN(PCPI!J53)-LN(PCPI!I53)</f>
        <v>0.18527320404498582</v>
      </c>
      <c r="J53" s="36">
        <f>LN(PCPI!K53)-LN(PCPI!J53)</f>
        <v>0.1062902151147691</v>
      </c>
      <c r="K53" s="36">
        <f>LN(PCPI!L53)-LN(PCPI!K53)</f>
        <v>9.0624697089995543E-2</v>
      </c>
      <c r="L53" s="36">
        <f>LN(PCPI!M53)-LN(PCPI!L53)</f>
        <v>8.3417488608895418E-2</v>
      </c>
      <c r="M53" s="15" t="s">
        <v>163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3"/>
      <c r="AF53" s="17"/>
      <c r="AG53" s="15"/>
      <c r="AH53" s="15"/>
      <c r="AI53" s="16"/>
      <c r="AJ53" s="16"/>
      <c r="AK53" s="15"/>
      <c r="AL53" s="15"/>
      <c r="AM53" s="16"/>
      <c r="AN53" s="16"/>
      <c r="AO53" s="15"/>
      <c r="AP53" s="15"/>
      <c r="AQ53" s="16"/>
      <c r="AR53" s="16"/>
      <c r="AS53" s="15"/>
      <c r="AT53" s="15"/>
      <c r="AU53" s="16"/>
      <c r="AV53" s="16"/>
      <c r="AW53" s="13"/>
      <c r="AX53" s="13"/>
      <c r="AY53" s="15"/>
      <c r="AZ53" s="15"/>
      <c r="BA53" s="16"/>
      <c r="BB53" s="16"/>
      <c r="BC53" s="15"/>
      <c r="BD53" s="15"/>
      <c r="BE53" s="16"/>
      <c r="BF53" s="16"/>
      <c r="BG53" s="15"/>
      <c r="BH53" s="15"/>
      <c r="BI53" s="16"/>
      <c r="BJ53" s="16"/>
      <c r="BK53" s="15"/>
      <c r="BL53" s="15"/>
      <c r="BM53" s="16"/>
      <c r="BN53" s="16"/>
      <c r="BO53" s="13"/>
      <c r="BP53" s="13"/>
      <c r="BQ53" s="14"/>
      <c r="BR53" s="13"/>
      <c r="BS53" s="13"/>
      <c r="BT53" s="13"/>
      <c r="BU53" s="14"/>
      <c r="BV53" s="13"/>
    </row>
    <row r="54" spans="1:74" x14ac:dyDescent="0.4">
      <c r="A54" s="15"/>
      <c r="B54" s="15"/>
      <c r="C54" s="49" t="s">
        <v>373</v>
      </c>
      <c r="D54" s="15"/>
      <c r="E54" s="15"/>
      <c r="F54" s="15" t="s">
        <v>307</v>
      </c>
      <c r="G54" s="36">
        <f>LN(PCPI!H54)-LN(PCPI!G54)</f>
        <v>8.4341148433750845E-2</v>
      </c>
      <c r="H54" s="36">
        <f>LN(PCPI!I54)-LN(PCPI!H54)</f>
        <v>8.2020388781473663E-2</v>
      </c>
      <c r="I54" s="36">
        <f>LN(PCPI!J54)-LN(PCPI!I54)</f>
        <v>0.1009902687633053</v>
      </c>
      <c r="J54" s="36">
        <f>LN(PCPI!K54)-LN(PCPI!J54)</f>
        <v>2.120488388391184E-2</v>
      </c>
      <c r="K54" s="36">
        <f>LN(PCPI!L54)-LN(PCPI!K54)</f>
        <v>3.828599778292574E-2</v>
      </c>
      <c r="L54" s="36">
        <f>LN(PCPI!M54)-LN(PCPI!L54)</f>
        <v>4.5984437963329405E-2</v>
      </c>
      <c r="M54" s="15" t="s">
        <v>163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3"/>
      <c r="AF54" s="17"/>
      <c r="AG54" s="15"/>
      <c r="AH54" s="15"/>
      <c r="AI54" s="16"/>
      <c r="AJ54" s="16"/>
      <c r="AK54" s="15"/>
      <c r="AL54" s="15"/>
      <c r="AM54" s="16"/>
      <c r="AN54" s="16"/>
      <c r="AO54" s="15"/>
      <c r="AP54" s="15"/>
      <c r="AQ54" s="15"/>
      <c r="AR54" s="15"/>
      <c r="AS54" s="15"/>
      <c r="AT54" s="15"/>
      <c r="AU54" s="15"/>
      <c r="AV54" s="15"/>
      <c r="AW54" s="13"/>
      <c r="AX54" s="13"/>
      <c r="AY54" s="15"/>
      <c r="AZ54" s="15"/>
      <c r="BA54" s="16"/>
      <c r="BB54" s="16"/>
      <c r="BC54" s="15"/>
      <c r="BD54" s="15"/>
      <c r="BE54" s="16"/>
      <c r="BF54" s="16"/>
      <c r="BG54" s="15"/>
      <c r="BH54" s="15"/>
      <c r="BI54" s="15"/>
      <c r="BJ54" s="15"/>
      <c r="BK54" s="15"/>
      <c r="BL54" s="15"/>
      <c r="BM54" s="15"/>
      <c r="BN54" s="15"/>
      <c r="BO54" s="13"/>
      <c r="BP54" s="13"/>
      <c r="BQ54" s="14"/>
      <c r="BR54" s="13"/>
      <c r="BS54" s="13"/>
      <c r="BT54" s="13"/>
      <c r="BU54" s="14"/>
      <c r="BV54" s="13"/>
    </row>
    <row r="55" spans="1:74" x14ac:dyDescent="0.4">
      <c r="A55" s="15"/>
      <c r="B55" s="15"/>
      <c r="C55" s="50" t="s">
        <v>32</v>
      </c>
      <c r="D55" s="15"/>
      <c r="E55" s="15"/>
      <c r="F55" s="15" t="s">
        <v>307</v>
      </c>
      <c r="G55" s="36">
        <f>LN(PCPI!H55)-LN(PCPI!G55)</f>
        <v>6.9405754079734372E-2</v>
      </c>
      <c r="H55" s="36">
        <f>LN(PCPI!I55)-LN(PCPI!H55)</f>
        <v>4.5218132895726626E-2</v>
      </c>
      <c r="I55" s="36">
        <f>LN(PCPI!J55)-LN(PCPI!I55)</f>
        <v>4.0936894087734821E-2</v>
      </c>
      <c r="J55" s="36">
        <f>LN(PCPI!K55)-LN(PCPI!J55)</f>
        <v>3.0330340707657832E-2</v>
      </c>
      <c r="K55" s="36">
        <f>LN(PCPI!L55)-LN(PCPI!K55)</f>
        <v>2.6484229646452029E-2</v>
      </c>
      <c r="L55" s="36">
        <f>LN(PCPI!M55)-LN(PCPI!L55)</f>
        <v>2.2443814765799708E-2</v>
      </c>
      <c r="M55" s="15" t="s">
        <v>163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3"/>
      <c r="AF55" s="17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3"/>
      <c r="AX55" s="13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3"/>
      <c r="BP55" s="13"/>
      <c r="BQ55" s="14"/>
      <c r="BR55" s="14"/>
      <c r="BS55" s="13"/>
      <c r="BT55" s="13"/>
      <c r="BU55" s="14"/>
      <c r="BV55" s="14"/>
    </row>
    <row r="56" spans="1:74" x14ac:dyDescent="0.4">
      <c r="A56" s="15"/>
      <c r="B56" s="15"/>
      <c r="C56" s="49" t="s">
        <v>33</v>
      </c>
      <c r="D56" s="15"/>
      <c r="E56" s="15"/>
      <c r="F56" s="15" t="s">
        <v>307</v>
      </c>
      <c r="G56" s="36">
        <f>LN(PCPI!H56)-LN(PCPI!G56)</f>
        <v>9.3389430908444204E-2</v>
      </c>
      <c r="H56" s="36">
        <f>LN(PCPI!I56)-LN(PCPI!H56)</f>
        <v>4.3922491282861742E-2</v>
      </c>
      <c r="I56" s="36">
        <f>LN(PCPI!J56)-LN(PCPI!I56)</f>
        <v>2.5151626988526132E-2</v>
      </c>
      <c r="J56" s="36">
        <f>LN(PCPI!K56)-LN(PCPI!J56)</f>
        <v>5.1350642627747689E-3</v>
      </c>
      <c r="K56" s="36">
        <f>LN(PCPI!L56)-LN(PCPI!K56)</f>
        <v>2.2458778642898025E-2</v>
      </c>
      <c r="L56" s="36">
        <f>LN(PCPI!M56)-LN(PCPI!L56)</f>
        <v>3.6821882245367199E-2</v>
      </c>
      <c r="M56" s="15" t="s">
        <v>163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3"/>
      <c r="AF56" s="17"/>
      <c r="AG56" s="15"/>
      <c r="AH56" s="15"/>
      <c r="AI56" s="16"/>
      <c r="AJ56" s="16"/>
      <c r="AK56" s="15"/>
      <c r="AL56" s="15"/>
      <c r="AM56" s="16"/>
      <c r="AN56" s="16"/>
      <c r="AO56" s="15"/>
      <c r="AP56" s="15"/>
      <c r="AQ56" s="16"/>
      <c r="AR56" s="16"/>
      <c r="AS56" s="15"/>
      <c r="AT56" s="15"/>
      <c r="AU56" s="16"/>
      <c r="AV56" s="16"/>
      <c r="AW56" s="13"/>
      <c r="AX56" s="13"/>
      <c r="AY56" s="15"/>
      <c r="AZ56" s="15"/>
      <c r="BA56" s="16"/>
      <c r="BB56" s="16"/>
      <c r="BC56" s="15"/>
      <c r="BD56" s="15"/>
      <c r="BE56" s="16"/>
      <c r="BF56" s="16"/>
      <c r="BG56" s="15"/>
      <c r="BH56" s="15"/>
      <c r="BI56" s="16"/>
      <c r="BJ56" s="16"/>
      <c r="BK56" s="15"/>
      <c r="BL56" s="15"/>
      <c r="BM56" s="16"/>
      <c r="BN56" s="16"/>
      <c r="BO56" s="13"/>
      <c r="BP56" s="13"/>
      <c r="BQ56" s="14"/>
      <c r="BR56" s="14"/>
      <c r="BS56" s="13"/>
      <c r="BT56" s="13"/>
      <c r="BU56" s="14"/>
      <c r="BV56" s="14"/>
    </row>
    <row r="57" spans="1:74" x14ac:dyDescent="0.4">
      <c r="A57" s="15"/>
      <c r="B57" s="15"/>
      <c r="C57" s="49" t="s">
        <v>38</v>
      </c>
      <c r="D57" s="15"/>
      <c r="E57" s="15"/>
      <c r="F57" s="15" t="s">
        <v>307</v>
      </c>
      <c r="G57" s="36">
        <f>LN(PCPI!H57)-LN(PCPI!G57)</f>
        <v>0.33187238779556605</v>
      </c>
      <c r="H57" s="36">
        <f>LN(PCPI!I57)-LN(PCPI!H57)</f>
        <v>6.8477169744211253E-2</v>
      </c>
      <c r="I57" s="36">
        <f>LN(PCPI!J57)-LN(PCPI!I57)</f>
        <v>3.5046704594665634E-2</v>
      </c>
      <c r="J57" s="36">
        <f>LN(PCPI!K57)-LN(PCPI!J57)</f>
        <v>0.17557112230813043</v>
      </c>
      <c r="K57" s="36">
        <f>LN(PCPI!L57)-LN(PCPI!K57)</f>
        <v>3.9835543470096546E-2</v>
      </c>
      <c r="L57" s="36">
        <f>LN(PCPI!M57)-LN(PCPI!L57)</f>
        <v>4.5413464010723992E-2</v>
      </c>
      <c r="M57" s="15" t="s">
        <v>163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3"/>
      <c r="AF57" s="17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3"/>
      <c r="AX57" s="13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3"/>
      <c r="BP57" s="13"/>
      <c r="BQ57" s="14"/>
      <c r="BR57" s="14"/>
      <c r="BS57" s="13"/>
      <c r="BT57" s="13"/>
      <c r="BU57" s="14"/>
      <c r="BV57" s="14"/>
    </row>
    <row r="58" spans="1:74" x14ac:dyDescent="0.4">
      <c r="A58" s="15"/>
      <c r="B58" s="15"/>
      <c r="C58" s="49" t="s">
        <v>329</v>
      </c>
      <c r="D58" s="15"/>
      <c r="E58" s="15"/>
      <c r="F58" s="15" t="s">
        <v>307</v>
      </c>
      <c r="G58" s="36">
        <f>LN(PCPI!H58)-LN(PCPI!G58)</f>
        <v>0.10487264545830222</v>
      </c>
      <c r="H58" s="36">
        <f>LN(PCPI!I58)-LN(PCPI!H58)</f>
        <v>8.8312140993648924E-2</v>
      </c>
      <c r="I58" s="36">
        <f>LN(PCPI!J58)-LN(PCPI!I58)</f>
        <v>6.7374289161728385E-2</v>
      </c>
      <c r="J58" s="36">
        <f>LN(PCPI!K58)-LN(PCPI!J58)</f>
        <v>4.7487785782777792E-2</v>
      </c>
      <c r="K58" s="36">
        <f>LN(PCPI!L58)-LN(PCPI!K58)</f>
        <v>5.8057351288641534E-2</v>
      </c>
      <c r="L58" s="36">
        <f>LN(PCPI!M58)-LN(PCPI!L58)</f>
        <v>7.3568244833736252E-2</v>
      </c>
      <c r="M58" s="15" t="s">
        <v>163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3"/>
      <c r="AF58" s="17"/>
      <c r="AG58" s="15"/>
      <c r="AH58" s="15"/>
      <c r="AI58" s="16"/>
      <c r="AJ58" s="16"/>
      <c r="AK58" s="15"/>
      <c r="AL58" s="15"/>
      <c r="AM58" s="16"/>
      <c r="AN58" s="16"/>
      <c r="AO58" s="15"/>
      <c r="AP58" s="15"/>
      <c r="AQ58" s="16"/>
      <c r="AR58" s="16"/>
      <c r="AS58" s="15"/>
      <c r="AT58" s="15"/>
      <c r="AU58" s="16"/>
      <c r="AV58" s="16"/>
      <c r="AW58" s="13"/>
      <c r="AX58" s="13"/>
      <c r="AY58" s="15"/>
      <c r="AZ58" s="15"/>
      <c r="BA58" s="16"/>
      <c r="BB58" s="16"/>
      <c r="BC58" s="15"/>
      <c r="BD58" s="15"/>
      <c r="BE58" s="16"/>
      <c r="BF58" s="16"/>
      <c r="BG58" s="15"/>
      <c r="BH58" s="15"/>
      <c r="BI58" s="16"/>
      <c r="BJ58" s="16"/>
      <c r="BK58" s="15"/>
      <c r="BL58" s="15"/>
      <c r="BM58" s="16"/>
      <c r="BN58" s="16"/>
      <c r="BO58" s="13"/>
      <c r="BP58" s="13"/>
      <c r="BQ58" s="14"/>
      <c r="BR58" s="13"/>
      <c r="BS58" s="13"/>
      <c r="BT58" s="13"/>
      <c r="BU58" s="14"/>
      <c r="BV58" s="13"/>
    </row>
    <row r="59" spans="1:74" x14ac:dyDescent="0.4">
      <c r="A59" s="15"/>
      <c r="B59" s="15"/>
      <c r="C59" s="49" t="s">
        <v>45</v>
      </c>
      <c r="D59" s="15"/>
      <c r="E59" s="15"/>
      <c r="F59" s="15" t="s">
        <v>307</v>
      </c>
      <c r="G59" s="36">
        <f>LN(PCPI!H59)-LN(PCPI!G59)</f>
        <v>0.18717307093189017</v>
      </c>
      <c r="H59" s="36">
        <f>LN(PCPI!I59)-LN(PCPI!H59)</f>
        <v>0.18696913455025488</v>
      </c>
      <c r="I59" s="36">
        <f>LN(PCPI!J59)-LN(PCPI!I59)</f>
        <v>0.1010603268682706</v>
      </c>
      <c r="J59" s="36">
        <f>LN(PCPI!K59)-LN(PCPI!J59)</f>
        <v>8.3154389337684265E-2</v>
      </c>
      <c r="K59" s="36">
        <f>LN(PCPI!L59)-LN(PCPI!K59)</f>
        <v>0.12845010083175357</v>
      </c>
      <c r="L59" s="36">
        <f>LN(PCPI!M59)-LN(PCPI!L59)</f>
        <v>0.13257261680638077</v>
      </c>
      <c r="M59" s="15" t="s">
        <v>163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3"/>
      <c r="AF59" s="17"/>
      <c r="AG59" s="15"/>
      <c r="AH59" s="15"/>
      <c r="AI59" s="16"/>
      <c r="AJ59" s="16"/>
      <c r="AK59" s="15"/>
      <c r="AL59" s="15"/>
      <c r="AM59" s="16"/>
      <c r="AN59" s="16"/>
      <c r="AO59" s="15"/>
      <c r="AP59" s="15"/>
      <c r="AQ59" s="15"/>
      <c r="AR59" s="15"/>
      <c r="AS59" s="15"/>
      <c r="AT59" s="15"/>
      <c r="AU59" s="15"/>
      <c r="AV59" s="15"/>
      <c r="AW59" s="13"/>
      <c r="AX59" s="13"/>
      <c r="AY59" s="15"/>
      <c r="AZ59" s="15"/>
      <c r="BA59" s="16"/>
      <c r="BB59" s="16"/>
      <c r="BC59" s="15"/>
      <c r="BD59" s="15"/>
      <c r="BE59" s="16"/>
      <c r="BF59" s="16"/>
      <c r="BG59" s="15"/>
      <c r="BH59" s="15"/>
      <c r="BI59" s="15"/>
      <c r="BJ59" s="15"/>
      <c r="BK59" s="15"/>
      <c r="BL59" s="15"/>
      <c r="BM59" s="15"/>
      <c r="BN59" s="15"/>
      <c r="BO59" s="13"/>
      <c r="BP59" s="13"/>
      <c r="BQ59" s="14"/>
      <c r="BR59" s="14"/>
      <c r="BS59" s="13"/>
      <c r="BT59" s="13"/>
      <c r="BU59" s="14"/>
      <c r="BV59" s="14"/>
    </row>
    <row r="60" spans="1:74" x14ac:dyDescent="0.4">
      <c r="A60" s="15"/>
      <c r="B60" s="15"/>
      <c r="C60" s="49" t="s">
        <v>48</v>
      </c>
      <c r="D60" s="15"/>
      <c r="E60" s="15"/>
      <c r="F60" s="15" t="s">
        <v>307</v>
      </c>
      <c r="G60" s="36">
        <f>LN(PCPI!H60)-LN(PCPI!G60)</f>
        <v>0.21048896846300824</v>
      </c>
      <c r="H60" s="36">
        <f>LN(PCPI!I60)-LN(PCPI!H60)</f>
        <v>0.16817301806351459</v>
      </c>
      <c r="I60" s="36">
        <f>LN(PCPI!J60)-LN(PCPI!I60)</f>
        <v>0.13256275917651372</v>
      </c>
      <c r="J60" s="36">
        <f>LN(PCPI!K60)-LN(PCPI!J60)</f>
        <v>9.5591283728483134E-2</v>
      </c>
      <c r="K60" s="36">
        <f>LN(PCPI!L60)-LN(PCPI!K60)</f>
        <v>9.333418399617166E-2</v>
      </c>
      <c r="L60" s="36">
        <f>LN(PCPI!M60)-LN(PCPI!L60)</f>
        <v>8.7520531460202555E-2</v>
      </c>
      <c r="M60" s="15" t="s">
        <v>163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3"/>
      <c r="AF60" s="17"/>
      <c r="AG60" s="15"/>
      <c r="AH60" s="15"/>
      <c r="AI60" s="16"/>
      <c r="AJ60" s="16"/>
      <c r="AK60" s="15"/>
      <c r="AL60" s="15"/>
      <c r="AM60" s="16"/>
      <c r="AN60" s="16"/>
      <c r="AO60" s="15"/>
      <c r="AP60" s="15"/>
      <c r="AQ60" s="16"/>
      <c r="AR60" s="16"/>
      <c r="AS60" s="15"/>
      <c r="AT60" s="15"/>
      <c r="AU60" s="16"/>
      <c r="AV60" s="16"/>
      <c r="AW60" s="13"/>
      <c r="AX60" s="13"/>
      <c r="AY60" s="15"/>
      <c r="AZ60" s="15"/>
      <c r="BA60" s="16"/>
      <c r="BB60" s="16"/>
      <c r="BC60" s="15"/>
      <c r="BD60" s="15"/>
      <c r="BE60" s="16"/>
      <c r="BF60" s="16"/>
      <c r="BG60" s="15"/>
      <c r="BH60" s="15"/>
      <c r="BI60" s="16"/>
      <c r="BJ60" s="16"/>
      <c r="BK60" s="15"/>
      <c r="BL60" s="15"/>
      <c r="BM60" s="16"/>
      <c r="BN60" s="16"/>
      <c r="BO60" s="13"/>
      <c r="BP60" s="13"/>
      <c r="BQ60" s="14"/>
      <c r="BR60" s="13"/>
      <c r="BS60" s="13"/>
      <c r="BT60" s="13"/>
      <c r="BU60" s="14"/>
      <c r="BV60" s="13"/>
    </row>
    <row r="61" spans="1:74" x14ac:dyDescent="0.4">
      <c r="A61" s="15"/>
      <c r="B61" s="15"/>
      <c r="C61" s="50" t="s">
        <v>53</v>
      </c>
      <c r="D61" s="15"/>
      <c r="E61" s="15"/>
      <c r="F61" s="15" t="s">
        <v>307</v>
      </c>
      <c r="G61" s="36">
        <f>LN(PCPI!H61)-LN(PCPI!G61)</f>
        <v>0.10684886716430064</v>
      </c>
      <c r="H61" s="36">
        <f>LN(PCPI!I61)-LN(PCPI!H61)</f>
        <v>8.6187211284958209E-2</v>
      </c>
      <c r="I61" s="36">
        <f>LN(PCPI!J61)-LN(PCPI!I61)</f>
        <v>5.2922519201890061E-2</v>
      </c>
      <c r="J61" s="36">
        <f>LN(PCPI!K61)-LN(PCPI!J61)</f>
        <v>5.0641448983526516E-2</v>
      </c>
      <c r="K61" s="36">
        <f>LN(PCPI!L61)-LN(PCPI!K61)</f>
        <v>1.1185622730348399E-2</v>
      </c>
      <c r="L61" s="36">
        <f>LN(PCPI!M61)-LN(PCPI!L61)</f>
        <v>1.1096452285734415E-2</v>
      </c>
      <c r="M61" s="15" t="s">
        <v>163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3"/>
      <c r="AF61" s="17"/>
      <c r="AG61" s="15"/>
      <c r="AH61" s="15"/>
      <c r="AI61" s="16"/>
      <c r="AJ61" s="16"/>
      <c r="AK61" s="15"/>
      <c r="AL61" s="15"/>
      <c r="AM61" s="16"/>
      <c r="AN61" s="16"/>
      <c r="AO61" s="15"/>
      <c r="AP61" s="15"/>
      <c r="AQ61" s="16"/>
      <c r="AR61" s="16"/>
      <c r="AS61" s="15"/>
      <c r="AT61" s="15"/>
      <c r="AU61" s="16"/>
      <c r="AV61" s="16"/>
      <c r="AW61" s="13"/>
      <c r="AX61" s="13"/>
      <c r="AY61" s="15"/>
      <c r="AZ61" s="15"/>
      <c r="BA61" s="16"/>
      <c r="BB61" s="16"/>
      <c r="BC61" s="15"/>
      <c r="BD61" s="15"/>
      <c r="BE61" s="16"/>
      <c r="BF61" s="16"/>
      <c r="BG61" s="15"/>
      <c r="BH61" s="15"/>
      <c r="BI61" s="16"/>
      <c r="BJ61" s="16"/>
      <c r="BK61" s="15"/>
      <c r="BL61" s="15"/>
      <c r="BM61" s="16"/>
      <c r="BN61" s="16"/>
      <c r="BO61" s="13"/>
      <c r="BP61" s="13"/>
      <c r="BQ61" s="14"/>
      <c r="BR61" s="13"/>
      <c r="BS61" s="13"/>
      <c r="BT61" s="13"/>
      <c r="BU61" s="14"/>
      <c r="BV61" s="13"/>
    </row>
    <row r="62" spans="1:74" x14ac:dyDescent="0.4">
      <c r="A62" s="15"/>
      <c r="B62" s="15"/>
      <c r="C62" s="49" t="s">
        <v>58</v>
      </c>
      <c r="D62" s="15"/>
      <c r="E62" s="15"/>
      <c r="F62" s="15" t="s">
        <v>307</v>
      </c>
      <c r="G62" s="36">
        <f>LN(PCPI!H62)-LN(PCPI!G62)</f>
        <v>0.33146199489755013</v>
      </c>
      <c r="H62" s="36">
        <f>LN(PCPI!I62)-LN(PCPI!H62)</f>
        <v>0.15935441064357825</v>
      </c>
      <c r="I62" s="36">
        <f>LN(PCPI!J62)-LN(PCPI!I62)</f>
        <v>6.8866363624686677E-2</v>
      </c>
      <c r="J62" s="36">
        <f>LN(PCPI!K62)-LN(PCPI!J62)</f>
        <v>8.0026392146121061E-2</v>
      </c>
      <c r="K62" s="36">
        <f>LN(PCPI!L62)-LN(PCPI!K62)</f>
        <v>0.12367844434841491</v>
      </c>
      <c r="L62" s="36">
        <f>LN(PCPI!M62)-LN(PCPI!L62)</f>
        <v>8.0337941960896941E-2</v>
      </c>
      <c r="M62" s="15" t="s">
        <v>163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3"/>
      <c r="AF62" s="17"/>
      <c r="AG62" s="15"/>
      <c r="AH62" s="15"/>
      <c r="AI62" s="16"/>
      <c r="AJ62" s="16"/>
      <c r="AK62" s="15"/>
      <c r="AL62" s="15"/>
      <c r="AM62" s="16"/>
      <c r="AN62" s="16"/>
      <c r="AO62" s="15"/>
      <c r="AP62" s="15"/>
      <c r="AQ62" s="16"/>
      <c r="AR62" s="16"/>
      <c r="AS62" s="15"/>
      <c r="AT62" s="15"/>
      <c r="AU62" s="16"/>
      <c r="AV62" s="16"/>
      <c r="AW62" s="13"/>
      <c r="AX62" s="13"/>
      <c r="AY62" s="15"/>
      <c r="AZ62" s="15"/>
      <c r="BA62" s="16"/>
      <c r="BB62" s="16"/>
      <c r="BC62" s="15"/>
      <c r="BD62" s="15"/>
      <c r="BE62" s="16"/>
      <c r="BF62" s="16"/>
      <c r="BG62" s="15"/>
      <c r="BH62" s="15"/>
      <c r="BI62" s="16"/>
      <c r="BJ62" s="16"/>
      <c r="BK62" s="15"/>
      <c r="BL62" s="15"/>
      <c r="BM62" s="16"/>
      <c r="BN62" s="16"/>
      <c r="BO62" s="13"/>
      <c r="BP62" s="13"/>
      <c r="BQ62" s="14"/>
      <c r="BR62" s="13"/>
      <c r="BS62" s="13"/>
      <c r="BT62" s="13"/>
      <c r="BU62" s="14"/>
      <c r="BV62" s="13"/>
    </row>
    <row r="63" spans="1:74" x14ac:dyDescent="0.4">
      <c r="A63" s="15"/>
      <c r="B63" s="15"/>
      <c r="C63" s="49" t="s">
        <v>64</v>
      </c>
      <c r="D63" s="15"/>
      <c r="E63" s="15"/>
      <c r="F63" s="15" t="s">
        <v>307</v>
      </c>
      <c r="G63" s="36">
        <f>LN(PCPI!H63)-LN(PCPI!G63)</f>
        <v>0.16221475205581548</v>
      </c>
      <c r="H63" s="36">
        <f>LN(PCPI!I63)-LN(PCPI!H63)</f>
        <v>8.100684668226954E-2</v>
      </c>
      <c r="I63" s="36">
        <f>LN(PCPI!J63)-LN(PCPI!I63)</f>
        <v>4.5530609331621896E-2</v>
      </c>
      <c r="J63" s="36">
        <f>LN(PCPI!K63)-LN(PCPI!J63)</f>
        <v>2.3322873548384138E-2</v>
      </c>
      <c r="K63" s="36">
        <f>LN(PCPI!L63)-LN(PCPI!K63)</f>
        <v>2.6183445287569107E-2</v>
      </c>
      <c r="L63" s="36">
        <f>LN(PCPI!M63)-LN(PCPI!L63)</f>
        <v>2.4588276256304553E-2</v>
      </c>
      <c r="M63" s="15" t="s">
        <v>163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3"/>
      <c r="AF63" s="17"/>
      <c r="AG63" s="15"/>
      <c r="AH63" s="15"/>
      <c r="AI63" s="16"/>
      <c r="AJ63" s="16"/>
      <c r="AK63" s="15"/>
      <c r="AL63" s="15"/>
      <c r="AM63" s="16"/>
      <c r="AN63" s="16"/>
      <c r="AO63" s="15"/>
      <c r="AP63" s="15"/>
      <c r="AQ63" s="15"/>
      <c r="AR63" s="15"/>
      <c r="AS63" s="15"/>
      <c r="AT63" s="15"/>
      <c r="AU63" s="15"/>
      <c r="AV63" s="15"/>
      <c r="AW63" s="13"/>
      <c r="AX63" s="13"/>
      <c r="AY63" s="15"/>
      <c r="AZ63" s="15"/>
      <c r="BA63" s="16"/>
      <c r="BB63" s="16"/>
      <c r="BC63" s="15"/>
      <c r="BD63" s="15"/>
      <c r="BE63" s="16"/>
      <c r="BF63" s="16"/>
      <c r="BG63" s="15"/>
      <c r="BH63" s="15"/>
      <c r="BI63" s="15"/>
      <c r="BJ63" s="15"/>
      <c r="BK63" s="15"/>
      <c r="BL63" s="15"/>
      <c r="BM63" s="15"/>
      <c r="BN63" s="15"/>
      <c r="BO63" s="13"/>
      <c r="BP63" s="13"/>
      <c r="BQ63" s="14"/>
      <c r="BR63" s="14"/>
      <c r="BS63" s="13"/>
      <c r="BT63" s="13"/>
      <c r="BU63" s="14"/>
      <c r="BV63" s="14"/>
    </row>
    <row r="64" spans="1:74" x14ac:dyDescent="0.4">
      <c r="A64" s="15"/>
      <c r="B64" s="15"/>
      <c r="C64" s="49" t="s">
        <v>66</v>
      </c>
      <c r="D64" s="15"/>
      <c r="E64" s="15"/>
      <c r="F64" s="15" t="s">
        <v>307</v>
      </c>
      <c r="G64" s="36">
        <f>LN(PCPI!H64)-LN(PCPI!G64)</f>
        <v>0.22008389533413908</v>
      </c>
      <c r="H64" s="36">
        <f>LN(PCPI!I64)-LN(PCPI!H64)</f>
        <v>8.5056796166671944E-2</v>
      </c>
      <c r="I64" s="36">
        <f>LN(PCPI!J64)-LN(PCPI!I64)</f>
        <v>4.9503569628674526E-2</v>
      </c>
      <c r="J64" s="36">
        <f>LN(PCPI!K64)-LN(PCPI!J64)</f>
        <v>7.5088320209681925E-3</v>
      </c>
      <c r="K64" s="36">
        <f>LN(PCPI!L64)-LN(PCPI!K64)</f>
        <v>1.0013434803668453E-2</v>
      </c>
      <c r="L64" s="36">
        <f>LN(PCPI!M64)-LN(PCPI!L64)</f>
        <v>1.2279002970011277E-2</v>
      </c>
      <c r="M64" s="15" t="s">
        <v>163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3"/>
      <c r="AF64" s="17"/>
      <c r="AG64" s="15"/>
      <c r="AH64" s="15"/>
      <c r="AI64" s="16"/>
      <c r="AJ64" s="16"/>
      <c r="AK64" s="15"/>
      <c r="AL64" s="15"/>
      <c r="AM64" s="16"/>
      <c r="AN64" s="16"/>
      <c r="AO64" s="15"/>
      <c r="AP64" s="15"/>
      <c r="AQ64" s="16"/>
      <c r="AR64" s="16"/>
      <c r="AS64" s="15"/>
      <c r="AT64" s="15"/>
      <c r="AU64" s="16"/>
      <c r="AV64" s="16"/>
      <c r="AW64" s="13"/>
      <c r="AX64" s="13"/>
      <c r="AY64" s="15"/>
      <c r="AZ64" s="15"/>
      <c r="BA64" s="16"/>
      <c r="BB64" s="16"/>
      <c r="BC64" s="15"/>
      <c r="BD64" s="15"/>
      <c r="BE64" s="16"/>
      <c r="BF64" s="16"/>
      <c r="BG64" s="15"/>
      <c r="BH64" s="15"/>
      <c r="BI64" s="16"/>
      <c r="BJ64" s="16"/>
      <c r="BK64" s="15"/>
      <c r="BL64" s="15"/>
      <c r="BM64" s="16"/>
      <c r="BN64" s="16"/>
      <c r="BO64" s="13"/>
      <c r="BP64" s="13"/>
      <c r="BQ64" s="14"/>
      <c r="BR64" s="13"/>
      <c r="BS64" s="13"/>
      <c r="BT64" s="13"/>
      <c r="BU64" s="14"/>
      <c r="BV64" s="13"/>
    </row>
    <row r="65" spans="1:74" x14ac:dyDescent="0.4">
      <c r="A65" s="15"/>
      <c r="B65" s="15"/>
      <c r="C65" s="49" t="s">
        <v>68</v>
      </c>
      <c r="D65" s="15"/>
      <c r="E65" s="15"/>
      <c r="F65" s="15" t="s">
        <v>307</v>
      </c>
      <c r="G65" s="36">
        <f>LN(PCPI!H65)-LN(PCPI!G65)</f>
        <v>2.6366599716743266E-2</v>
      </c>
      <c r="H65" s="36">
        <f>LN(PCPI!I65)-LN(PCPI!H65)</f>
        <v>1.0860631564443501E-2</v>
      </c>
      <c r="I65" s="36">
        <f>LN(PCPI!J65)-LN(PCPI!I65)</f>
        <v>5.4268070032001958E-3</v>
      </c>
      <c r="J65" s="36">
        <f>LN(PCPI!K65)-LN(PCPI!J65)</f>
        <v>-1.2680003355703739E-2</v>
      </c>
      <c r="K65" s="15" t="s">
        <v>163</v>
      </c>
      <c r="L65" s="15" t="s">
        <v>163</v>
      </c>
      <c r="M65" s="15" t="s">
        <v>163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3"/>
      <c r="AF65" s="17"/>
      <c r="AG65" s="15"/>
      <c r="AH65" s="15"/>
      <c r="AI65" s="16"/>
      <c r="AJ65" s="16"/>
      <c r="AK65" s="15"/>
      <c r="AL65" s="15"/>
      <c r="AM65" s="16"/>
      <c r="AN65" s="16"/>
      <c r="AO65" s="15"/>
      <c r="AP65" s="15"/>
      <c r="AQ65" s="16"/>
      <c r="AR65" s="16"/>
      <c r="AS65" s="15"/>
      <c r="AT65" s="15"/>
      <c r="AU65" s="16"/>
      <c r="AV65" s="16"/>
      <c r="AW65" s="13"/>
      <c r="AX65" s="13"/>
      <c r="AY65" s="15"/>
      <c r="AZ65" s="15"/>
      <c r="BA65" s="16"/>
      <c r="BB65" s="16"/>
      <c r="BC65" s="15"/>
      <c r="BD65" s="15"/>
      <c r="BE65" s="16"/>
      <c r="BF65" s="16"/>
      <c r="BG65" s="15"/>
      <c r="BH65" s="15"/>
      <c r="BI65" s="16"/>
      <c r="BJ65" s="16"/>
      <c r="BK65" s="15"/>
      <c r="BL65" s="15"/>
      <c r="BM65" s="16"/>
      <c r="BN65" s="16"/>
      <c r="BO65" s="13"/>
      <c r="BP65" s="13"/>
      <c r="BQ65" s="14"/>
      <c r="BR65" s="13"/>
      <c r="BS65" s="13"/>
      <c r="BT65" s="13"/>
      <c r="BU65" s="14"/>
      <c r="BV65" s="13"/>
    </row>
    <row r="66" spans="1:74" x14ac:dyDescent="0.4">
      <c r="A66" s="15"/>
      <c r="B66" s="15"/>
      <c r="C66" s="49" t="s">
        <v>70</v>
      </c>
      <c r="D66" s="15"/>
      <c r="E66" s="15"/>
      <c r="F66" s="15" t="s">
        <v>307</v>
      </c>
      <c r="G66" s="36">
        <f>LN(PCPI!H66)-LN(PCPI!G66)</f>
        <v>3.429088397570812E-2</v>
      </c>
      <c r="H66" s="36">
        <f>LN(PCPI!I66)-LN(PCPI!H66)</f>
        <v>2.6276865263718641E-2</v>
      </c>
      <c r="I66" s="36">
        <f>LN(PCPI!J66)-LN(PCPI!I66)</f>
        <v>5.136154109182911E-2</v>
      </c>
      <c r="J66" s="36">
        <f>LN(PCPI!K66)-LN(PCPI!J66)</f>
        <v>2.7075734623895897E-2</v>
      </c>
      <c r="K66" s="36">
        <f>LN(PCPI!L66)-LN(PCPI!K66)</f>
        <v>1.5230822277897182E-2</v>
      </c>
      <c r="L66" s="36">
        <f>LN(PCPI!M66)-LN(PCPI!L66)</f>
        <v>1.4068421372414264E-2</v>
      </c>
      <c r="M66" s="15" t="s">
        <v>163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3"/>
      <c r="AF66" s="17"/>
      <c r="AG66" s="15"/>
      <c r="AH66" s="15"/>
      <c r="AI66" s="16"/>
      <c r="AJ66" s="16"/>
      <c r="AK66" s="15"/>
      <c r="AL66" s="15"/>
      <c r="AM66" s="16"/>
      <c r="AN66" s="16"/>
      <c r="AO66" s="15"/>
      <c r="AP66" s="15"/>
      <c r="AQ66" s="16"/>
      <c r="AR66" s="16"/>
      <c r="AS66" s="15"/>
      <c r="AT66" s="15"/>
      <c r="AU66" s="16"/>
      <c r="AV66" s="16"/>
      <c r="AW66" s="13"/>
      <c r="AX66" s="13"/>
      <c r="AY66" s="15"/>
      <c r="AZ66" s="15"/>
      <c r="BA66" s="16"/>
      <c r="BB66" s="16"/>
      <c r="BC66" s="15"/>
      <c r="BD66" s="15"/>
      <c r="BE66" s="16"/>
      <c r="BF66" s="16"/>
      <c r="BG66" s="15"/>
      <c r="BH66" s="15"/>
      <c r="BI66" s="16"/>
      <c r="BJ66" s="16"/>
      <c r="BK66" s="15"/>
      <c r="BL66" s="15"/>
      <c r="BM66" s="16"/>
      <c r="BN66" s="16"/>
      <c r="BO66" s="13"/>
      <c r="BP66" s="13"/>
      <c r="BQ66" s="14"/>
      <c r="BR66" s="13"/>
      <c r="BS66" s="13"/>
      <c r="BT66" s="13"/>
      <c r="BU66" s="14"/>
      <c r="BV66" s="13"/>
    </row>
    <row r="67" spans="1:74" x14ac:dyDescent="0.4">
      <c r="A67" s="15"/>
      <c r="B67" s="15"/>
      <c r="C67" s="49" t="s">
        <v>71</v>
      </c>
      <c r="D67" s="15"/>
      <c r="E67" s="15"/>
      <c r="F67" s="15" t="s">
        <v>307</v>
      </c>
      <c r="G67" s="36">
        <f>LN(PCPI!H67)-LN(PCPI!G67)</f>
        <v>6.3453307762635802E-2</v>
      </c>
      <c r="H67" s="36">
        <f>LN(PCPI!I67)-LN(PCPI!H67)</f>
        <v>6.609989546390338E-2</v>
      </c>
      <c r="I67" s="36">
        <f>LN(PCPI!J67)-LN(PCPI!I67)</f>
        <v>6.5888795712382375E-2</v>
      </c>
      <c r="J67" s="36">
        <f>LN(PCPI!K67)-LN(PCPI!J67)</f>
        <v>6.6809187304083473E-2</v>
      </c>
      <c r="K67" s="36">
        <f>LN(PCPI!L67)-LN(PCPI!K67)</f>
        <v>4.1135112753408087E-2</v>
      </c>
      <c r="L67" s="36">
        <f>LN(PCPI!M67)-LN(PCPI!L67)</f>
        <v>5.2491346927723725E-2</v>
      </c>
      <c r="M67" s="15" t="s">
        <v>163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3"/>
      <c r="AF67" s="17"/>
      <c r="AG67" s="15"/>
      <c r="AH67" s="15"/>
      <c r="AI67" s="16"/>
      <c r="AJ67" s="16"/>
      <c r="AK67" s="15"/>
      <c r="AL67" s="15"/>
      <c r="AM67" s="16"/>
      <c r="AN67" s="16"/>
      <c r="AO67" s="15"/>
      <c r="AP67" s="15"/>
      <c r="AQ67" s="16"/>
      <c r="AR67" s="16"/>
      <c r="AS67" s="15"/>
      <c r="AT67" s="15"/>
      <c r="AU67" s="16"/>
      <c r="AV67" s="16"/>
      <c r="AW67" s="13"/>
      <c r="AX67" s="13"/>
      <c r="AY67" s="15"/>
      <c r="AZ67" s="15"/>
      <c r="BA67" s="16"/>
      <c r="BB67" s="16"/>
      <c r="BC67" s="15"/>
      <c r="BD67" s="15"/>
      <c r="BE67" s="16"/>
      <c r="BF67" s="16"/>
      <c r="BG67" s="15"/>
      <c r="BH67" s="15"/>
      <c r="BI67" s="16"/>
      <c r="BJ67" s="16"/>
      <c r="BK67" s="15"/>
      <c r="BL67" s="15"/>
      <c r="BM67" s="16"/>
      <c r="BN67" s="16"/>
      <c r="BO67" s="13"/>
      <c r="BP67" s="13"/>
      <c r="BQ67" s="14"/>
      <c r="BR67" s="13"/>
      <c r="BS67" s="13"/>
      <c r="BT67" s="13"/>
      <c r="BU67" s="14"/>
      <c r="BV67" s="13"/>
    </row>
    <row r="68" spans="1:74" x14ac:dyDescent="0.4">
      <c r="A68" s="15"/>
      <c r="B68" s="15"/>
      <c r="C68" s="49" t="s">
        <v>72</v>
      </c>
      <c r="D68" s="15"/>
      <c r="E68" s="15"/>
      <c r="F68" s="15" t="s">
        <v>307</v>
      </c>
      <c r="G68" s="36">
        <f>LN(PCPI!H68)-LN(PCPI!G68)</f>
        <v>0.29548399456874019</v>
      </c>
      <c r="H68" s="36">
        <f>LN(PCPI!I68)-LN(PCPI!H68)</f>
        <v>0.1875286789110362</v>
      </c>
      <c r="I68" s="36">
        <f>LN(PCPI!J68)-LN(PCPI!I68)</f>
        <v>0.14779907991980767</v>
      </c>
      <c r="J68" s="36">
        <f>LN(PCPI!K68)-LN(PCPI!J68)</f>
        <v>0.1534556248528034</v>
      </c>
      <c r="K68" s="36">
        <f>LN(PCPI!L68)-LN(PCPI!K68)</f>
        <v>9.0708874916401783E-2</v>
      </c>
      <c r="L68" s="36">
        <f>LN(PCPI!M68)-LN(PCPI!L68)</f>
        <v>6.1682888462796015E-2</v>
      </c>
      <c r="M68" s="15" t="s">
        <v>163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3"/>
      <c r="AF68" s="17"/>
      <c r="AG68" s="15"/>
      <c r="AH68" s="15"/>
      <c r="AI68" s="16"/>
      <c r="AJ68" s="16"/>
      <c r="AK68" s="15"/>
      <c r="AL68" s="15"/>
      <c r="AM68" s="16"/>
      <c r="AN68" s="16"/>
      <c r="AO68" s="15"/>
      <c r="AP68" s="15"/>
      <c r="AQ68" s="16"/>
      <c r="AR68" s="16"/>
      <c r="AS68" s="15"/>
      <c r="AT68" s="15"/>
      <c r="AU68" s="16"/>
      <c r="AV68" s="16"/>
      <c r="AW68" s="13"/>
      <c r="AX68" s="13"/>
      <c r="AY68" s="15"/>
      <c r="AZ68" s="15"/>
      <c r="BA68" s="16"/>
      <c r="BB68" s="16"/>
      <c r="BC68" s="15"/>
      <c r="BD68" s="15"/>
      <c r="BE68" s="16"/>
      <c r="BF68" s="16"/>
      <c r="BG68" s="15"/>
      <c r="BH68" s="15"/>
      <c r="BI68" s="16"/>
      <c r="BJ68" s="16"/>
      <c r="BK68" s="15"/>
      <c r="BL68" s="15"/>
      <c r="BM68" s="16"/>
      <c r="BN68" s="16"/>
      <c r="BO68" s="13"/>
      <c r="BP68" s="13"/>
      <c r="BQ68" s="14"/>
      <c r="BR68" s="13"/>
      <c r="BS68" s="13"/>
      <c r="BT68" s="13"/>
      <c r="BU68" s="14"/>
      <c r="BV68" s="13"/>
    </row>
    <row r="69" spans="1:74" x14ac:dyDescent="0.4">
      <c r="A69" s="15"/>
      <c r="B69" s="15"/>
      <c r="C69" s="49" t="s">
        <v>371</v>
      </c>
      <c r="D69" s="15"/>
      <c r="E69" s="15"/>
      <c r="F69" s="15" t="s">
        <v>307</v>
      </c>
      <c r="G69" s="36">
        <f>LN(PCPI!H69)-LN(PCPI!G69)</f>
        <v>0.11003930770941395</v>
      </c>
      <c r="H69" s="36">
        <f>LN(PCPI!I69)-LN(PCPI!H69)</f>
        <v>3.8668150630593701E-2</v>
      </c>
      <c r="I69" s="36">
        <f>LN(PCPI!J69)-LN(PCPI!I69)</f>
        <v>0.1274242785848001</v>
      </c>
      <c r="J69" s="36">
        <f>LN(PCPI!K69)-LN(PCPI!J69)</f>
        <v>0.13917204442626652</v>
      </c>
      <c r="K69" s="36">
        <f>LN(PCPI!L69)-LN(PCPI!K69)</f>
        <v>0.1449302446256775</v>
      </c>
      <c r="L69" s="36">
        <f>LN(PCPI!M69)-LN(PCPI!L69)</f>
        <v>8.8909496592161297E-2</v>
      </c>
      <c r="M69" s="15" t="s">
        <v>163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3"/>
      <c r="AF69" s="17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3"/>
      <c r="AX69" s="13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3"/>
      <c r="BP69" s="13"/>
      <c r="BQ69" s="14"/>
      <c r="BR69" s="13"/>
      <c r="BS69" s="13"/>
      <c r="BT69" s="13"/>
      <c r="BU69" s="14"/>
      <c r="BV69" s="13"/>
    </row>
    <row r="70" spans="1:74" x14ac:dyDescent="0.4">
      <c r="A70" s="15"/>
      <c r="B70" s="15"/>
      <c r="C70" s="49" t="s">
        <v>90</v>
      </c>
      <c r="D70" s="15"/>
      <c r="E70" s="15"/>
      <c r="F70" s="15" t="s">
        <v>307</v>
      </c>
      <c r="G70" s="36">
        <f>LN(PCPI!H70)-LN(PCPI!G70)</f>
        <v>0.1807972392198911</v>
      </c>
      <c r="H70" s="36">
        <f>LN(PCPI!I70)-LN(PCPI!H70)</f>
        <v>0.14047140248658074</v>
      </c>
      <c r="I70" s="36">
        <f>LN(PCPI!J70)-LN(PCPI!I70)</f>
        <v>0.110871684427023</v>
      </c>
      <c r="J70" s="36">
        <f>LN(PCPI!K70)-LN(PCPI!J70)</f>
        <v>7.0540490994980942E-2</v>
      </c>
      <c r="K70" s="36">
        <f>LN(PCPI!L70)-LN(PCPI!K70)</f>
        <v>9.6480525942176598E-2</v>
      </c>
      <c r="L70" s="36">
        <f>LN(PCPI!M70)-LN(PCPI!L70)</f>
        <v>5.3601256181136314E-2</v>
      </c>
      <c r="M70" s="15" t="s">
        <v>163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3"/>
      <c r="AF70" s="17"/>
      <c r="AG70" s="15"/>
      <c r="AH70" s="15"/>
      <c r="AI70" s="16"/>
      <c r="AJ70" s="16"/>
      <c r="AK70" s="15"/>
      <c r="AL70" s="15"/>
      <c r="AM70" s="16"/>
      <c r="AN70" s="16"/>
      <c r="AO70" s="15"/>
      <c r="AP70" s="15"/>
      <c r="AQ70" s="16"/>
      <c r="AR70" s="16"/>
      <c r="AS70" s="15"/>
      <c r="AT70" s="15"/>
      <c r="AU70" s="16"/>
      <c r="AV70" s="16"/>
      <c r="AW70" s="13"/>
      <c r="AX70" s="13"/>
      <c r="AY70" s="15"/>
      <c r="AZ70" s="15"/>
      <c r="BA70" s="16"/>
      <c r="BB70" s="16"/>
      <c r="BC70" s="15"/>
      <c r="BD70" s="15"/>
      <c r="BE70" s="16"/>
      <c r="BF70" s="16"/>
      <c r="BG70" s="15"/>
      <c r="BH70" s="15"/>
      <c r="BI70" s="16"/>
      <c r="BJ70" s="16"/>
      <c r="BK70" s="15"/>
      <c r="BL70" s="15"/>
      <c r="BM70" s="16"/>
      <c r="BN70" s="16"/>
      <c r="BO70" s="13"/>
      <c r="BP70" s="13"/>
      <c r="BQ70" s="14"/>
      <c r="BR70" s="14"/>
      <c r="BS70" s="13"/>
      <c r="BT70" s="13"/>
      <c r="BU70" s="14"/>
      <c r="BV70" s="14"/>
    </row>
    <row r="71" spans="1:74" x14ac:dyDescent="0.4">
      <c r="A71" s="15"/>
      <c r="B71" s="15"/>
      <c r="C71" s="49" t="s">
        <v>92</v>
      </c>
      <c r="D71" s="15"/>
      <c r="E71" s="15"/>
      <c r="F71" s="15" t="s">
        <v>307</v>
      </c>
      <c r="G71" s="36">
        <f>LN(PCPI!H71)-LN(PCPI!G71)</f>
        <v>0.32807494454782926</v>
      </c>
      <c r="H71" s="36">
        <f>LN(PCPI!I71)-LN(PCPI!H71)</f>
        <v>0.93516540104959578</v>
      </c>
      <c r="I71" s="36">
        <f>LN(PCPI!J71)-LN(PCPI!I71)</f>
        <v>0.46434127052105989</v>
      </c>
      <c r="J71" s="36">
        <f>LN(PCPI!K71)-LN(PCPI!J71)</f>
        <v>0.37709156694455004</v>
      </c>
      <c r="K71" s="36">
        <f>LN(PCPI!L71)-LN(PCPI!K71)</f>
        <v>0.37615022188564673</v>
      </c>
      <c r="L71" s="36">
        <f>LN(PCPI!M71)-LN(PCPI!L71)</f>
        <v>0.29615433613980802</v>
      </c>
      <c r="M71" s="15" t="s">
        <v>163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3"/>
      <c r="AF71" s="17"/>
      <c r="AG71" s="15"/>
      <c r="AH71" s="15"/>
      <c r="AI71" s="16"/>
      <c r="AJ71" s="16"/>
      <c r="AK71" s="15"/>
      <c r="AL71" s="15"/>
      <c r="AM71" s="16"/>
      <c r="AN71" s="16"/>
      <c r="AO71" s="15"/>
      <c r="AP71" s="15"/>
      <c r="AQ71" s="16"/>
      <c r="AR71" s="16"/>
      <c r="AS71" s="15"/>
      <c r="AT71" s="15"/>
      <c r="AU71" s="16"/>
      <c r="AV71" s="16"/>
      <c r="AW71" s="13"/>
      <c r="AX71" s="13"/>
      <c r="AY71" s="15"/>
      <c r="AZ71" s="15"/>
      <c r="BA71" s="16"/>
      <c r="BB71" s="16"/>
      <c r="BC71" s="15"/>
      <c r="BD71" s="15"/>
      <c r="BE71" s="16"/>
      <c r="BF71" s="16"/>
      <c r="BG71" s="15"/>
      <c r="BH71" s="15"/>
      <c r="BI71" s="16"/>
      <c r="BJ71" s="16"/>
      <c r="BK71" s="15"/>
      <c r="BL71" s="15"/>
      <c r="BM71" s="16"/>
      <c r="BN71" s="16"/>
      <c r="BO71" s="13"/>
      <c r="BP71" s="13"/>
      <c r="BQ71" s="14"/>
      <c r="BR71" s="13"/>
      <c r="BS71" s="13"/>
      <c r="BT71" s="13"/>
      <c r="BU71" s="14"/>
      <c r="BV71" s="13"/>
    </row>
    <row r="72" spans="1:74" x14ac:dyDescent="0.4">
      <c r="A72" s="15"/>
      <c r="B72" s="15"/>
      <c r="C72" s="49" t="s">
        <v>95</v>
      </c>
      <c r="D72" s="15"/>
      <c r="E72" s="15"/>
      <c r="F72" s="15" t="s">
        <v>307</v>
      </c>
      <c r="G72" s="36">
        <f>LN(PCPI!H72)-LN(PCPI!G72)</f>
        <v>1.2146625784827947E-2</v>
      </c>
      <c r="H72" s="36">
        <f>LN(PCPI!I72)-LN(PCPI!H72)</f>
        <v>5.7134696597138657E-4</v>
      </c>
      <c r="I72" s="36">
        <f>LN(PCPI!J72)-LN(PCPI!I72)</f>
        <v>-3.5762859087915544E-3</v>
      </c>
      <c r="J72" s="36">
        <f>LN(PCPI!K72)-LN(PCPI!J72)</f>
        <v>-1.5816600981461093E-2</v>
      </c>
      <c r="K72" s="36">
        <f>LN(PCPI!L72)-LN(PCPI!K72)</f>
        <v>-8.1131899915920513E-3</v>
      </c>
      <c r="L72" s="36">
        <f>LN(PCPI!M72)-LN(PCPI!L72)</f>
        <v>-4.6342353708981321E-3</v>
      </c>
      <c r="M72" s="15" t="s">
        <v>163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3"/>
      <c r="AF72" s="17"/>
      <c r="AG72" s="15"/>
      <c r="AH72" s="15"/>
      <c r="AI72" s="16"/>
      <c r="AJ72" s="16"/>
      <c r="AK72" s="15"/>
      <c r="AL72" s="15"/>
      <c r="AM72" s="16"/>
      <c r="AN72" s="16"/>
      <c r="AO72" s="15"/>
      <c r="AP72" s="15"/>
      <c r="AQ72" s="16"/>
      <c r="AR72" s="16"/>
      <c r="AS72" s="15"/>
      <c r="AT72" s="15"/>
      <c r="AU72" s="16"/>
      <c r="AV72" s="16"/>
      <c r="AW72" s="13"/>
      <c r="AX72" s="13"/>
      <c r="AY72" s="15"/>
      <c r="AZ72" s="15"/>
      <c r="BA72" s="16"/>
      <c r="BB72" s="16"/>
      <c r="BC72" s="15"/>
      <c r="BD72" s="15"/>
      <c r="BE72" s="16"/>
      <c r="BF72" s="16"/>
      <c r="BG72" s="15"/>
      <c r="BH72" s="15"/>
      <c r="BI72" s="16"/>
      <c r="BJ72" s="16"/>
      <c r="BK72" s="15"/>
      <c r="BL72" s="15"/>
      <c r="BM72" s="16"/>
      <c r="BN72" s="16"/>
      <c r="BO72" s="13"/>
      <c r="BP72" s="13"/>
      <c r="BQ72" s="14"/>
      <c r="BR72" s="13"/>
      <c r="BS72" s="13"/>
      <c r="BT72" s="13"/>
      <c r="BU72" s="14"/>
      <c r="BV72" s="13"/>
    </row>
    <row r="73" spans="1:74" x14ac:dyDescent="0.4">
      <c r="A73" s="15"/>
      <c r="B73" s="15"/>
      <c r="C73" s="49" t="s">
        <v>372</v>
      </c>
      <c r="D73" s="15"/>
      <c r="E73" s="15"/>
      <c r="F73" s="15" t="s">
        <v>307</v>
      </c>
      <c r="G73" s="36">
        <f>LN(PCPI!H73)-LN(PCPI!G73)</f>
        <v>5.6467805546577488E-2</v>
      </c>
      <c r="H73" s="36">
        <f>LN(PCPI!I73)-LN(PCPI!H73)</f>
        <v>5.9301709210330955E-2</v>
      </c>
      <c r="I73" s="36">
        <f>LN(PCPI!J73)-LN(PCPI!I73)</f>
        <v>6.4834776377964864E-2</v>
      </c>
      <c r="J73" s="36">
        <f>LN(PCPI!K73)-LN(PCPI!J73)</f>
        <v>0.10048264994384581</v>
      </c>
      <c r="K73" s="36">
        <f>LN(PCPI!L73)-LN(PCPI!K73)</f>
        <v>0.11364806986955056</v>
      </c>
      <c r="L73" s="36">
        <f>LN(PCPI!M73)-LN(PCPI!L73)</f>
        <v>7.0734575714294756E-2</v>
      </c>
      <c r="M73" s="15" t="s">
        <v>163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3"/>
      <c r="AF73" s="17"/>
      <c r="AG73" s="15"/>
      <c r="AH73" s="15"/>
      <c r="AI73" s="16"/>
      <c r="AJ73" s="16"/>
      <c r="AK73" s="15"/>
      <c r="AL73" s="15"/>
      <c r="AM73" s="16"/>
      <c r="AN73" s="16"/>
      <c r="AO73" s="15"/>
      <c r="AP73" s="15"/>
      <c r="AQ73" s="15"/>
      <c r="AR73" s="15"/>
      <c r="AS73" s="15"/>
      <c r="AT73" s="15"/>
      <c r="AU73" s="15"/>
      <c r="AV73" s="15"/>
      <c r="AW73" s="13"/>
      <c r="AX73" s="13"/>
      <c r="AY73" s="15"/>
      <c r="AZ73" s="15"/>
      <c r="BA73" s="16"/>
      <c r="BB73" s="16"/>
      <c r="BC73" s="15"/>
      <c r="BD73" s="15"/>
      <c r="BE73" s="16"/>
      <c r="BF73" s="16"/>
      <c r="BG73" s="15"/>
      <c r="BH73" s="15"/>
      <c r="BI73" s="15"/>
      <c r="BJ73" s="15"/>
      <c r="BK73" s="15"/>
      <c r="BL73" s="15"/>
      <c r="BM73" s="15"/>
      <c r="BN73" s="15"/>
      <c r="BO73" s="13"/>
      <c r="BP73" s="13"/>
      <c r="BQ73" s="14"/>
      <c r="BR73" s="13"/>
      <c r="BS73" s="13"/>
      <c r="BT73" s="13"/>
      <c r="BU73" s="14"/>
      <c r="BV73" s="13"/>
    </row>
    <row r="74" spans="1:74" x14ac:dyDescent="0.4">
      <c r="A74" s="15"/>
      <c r="B74" s="15"/>
      <c r="C74" s="49" t="s">
        <v>374</v>
      </c>
      <c r="D74" s="15"/>
      <c r="E74" s="15"/>
      <c r="F74" s="15" t="s">
        <v>307</v>
      </c>
      <c r="G74" s="36">
        <f>LN(PCPI!H74)-LN(PCPI!G74)</f>
        <v>0.1113119779911429</v>
      </c>
      <c r="H74" s="36">
        <f>LN(PCPI!I74)-LN(PCPI!H74)</f>
        <v>7.7738529136771817E-2</v>
      </c>
      <c r="I74" s="36">
        <f>LN(PCPI!J74)-LN(PCPI!I74)</f>
        <v>0.11647061567949457</v>
      </c>
      <c r="J74" s="36">
        <f>LN(PCPI!K74)-LN(PCPI!J74)</f>
        <v>7.9373774239665629E-2</v>
      </c>
      <c r="K74" s="15" t="s">
        <v>163</v>
      </c>
      <c r="L74" s="15" t="s">
        <v>163</v>
      </c>
      <c r="M74" s="15" t="s">
        <v>163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3"/>
      <c r="AF74" s="17"/>
      <c r="AG74" s="15"/>
      <c r="AH74" s="15"/>
      <c r="AI74" s="16"/>
      <c r="AJ74" s="16"/>
      <c r="AK74" s="15"/>
      <c r="AL74" s="15"/>
      <c r="AM74" s="16"/>
      <c r="AN74" s="16"/>
      <c r="AO74" s="15"/>
      <c r="AP74" s="15"/>
      <c r="AQ74" s="16"/>
      <c r="AR74" s="16"/>
      <c r="AS74" s="15"/>
      <c r="AT74" s="15"/>
      <c r="AU74" s="16"/>
      <c r="AV74" s="16"/>
      <c r="AW74" s="13"/>
      <c r="AX74" s="13"/>
      <c r="AY74" s="15"/>
      <c r="AZ74" s="15"/>
      <c r="BA74" s="16"/>
      <c r="BB74" s="16"/>
      <c r="BC74" s="15"/>
      <c r="BD74" s="15"/>
      <c r="BE74" s="16"/>
      <c r="BF74" s="16"/>
      <c r="BG74" s="15"/>
      <c r="BH74" s="15"/>
      <c r="BI74" s="16"/>
      <c r="BJ74" s="16"/>
      <c r="BK74" s="15"/>
      <c r="BL74" s="15"/>
      <c r="BM74" s="16"/>
      <c r="BN74" s="16"/>
      <c r="BO74" s="13"/>
      <c r="BP74" s="13"/>
      <c r="BQ74" s="14"/>
      <c r="BR74" s="13"/>
      <c r="BS74" s="13"/>
      <c r="BT74" s="13"/>
      <c r="BU74" s="14"/>
      <c r="BV74" s="13"/>
    </row>
    <row r="75" spans="1:74" x14ac:dyDescent="0.4">
      <c r="A75" s="15"/>
      <c r="B75" s="15"/>
      <c r="C75" s="49" t="s">
        <v>105</v>
      </c>
      <c r="D75" s="15"/>
      <c r="E75" s="15"/>
      <c r="F75" s="15" t="s">
        <v>307</v>
      </c>
      <c r="G75" s="36">
        <f>LN(PCPI!H75)-LN(PCPI!G75)</f>
        <v>2.0651030552209626E-2</v>
      </c>
      <c r="H75" s="36">
        <f>LN(PCPI!I75)-LN(PCPI!H75)</f>
        <v>8.5307440533054724E-2</v>
      </c>
      <c r="I75" s="36">
        <f>LN(PCPI!J75)-LN(PCPI!I75)</f>
        <v>3.3883018546291943E-2</v>
      </c>
      <c r="J75" s="36">
        <f>LN(PCPI!K75)-LN(PCPI!J75)</f>
        <v>3.8372597144088694E-2</v>
      </c>
      <c r="K75" s="15" t="s">
        <v>163</v>
      </c>
      <c r="L75" s="15" t="s">
        <v>163</v>
      </c>
      <c r="M75" s="15" t="s">
        <v>163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3"/>
      <c r="AF75" s="17"/>
      <c r="AG75" s="15"/>
      <c r="AH75" s="15"/>
      <c r="AI75" s="16"/>
      <c r="AJ75" s="16"/>
      <c r="AK75" s="15"/>
      <c r="AL75" s="15"/>
      <c r="AM75" s="16"/>
      <c r="AN75" s="16"/>
      <c r="AO75" s="15"/>
      <c r="AP75" s="15"/>
      <c r="AQ75" s="16"/>
      <c r="AR75" s="16"/>
      <c r="AS75" s="15"/>
      <c r="AT75" s="15"/>
      <c r="AU75" s="16"/>
      <c r="AV75" s="16"/>
      <c r="AW75" s="13"/>
      <c r="AX75" s="13"/>
      <c r="AY75" s="15"/>
      <c r="AZ75" s="15"/>
      <c r="BA75" s="16"/>
      <c r="BB75" s="16"/>
      <c r="BC75" s="15"/>
      <c r="BD75" s="15"/>
      <c r="BE75" s="16"/>
      <c r="BF75" s="16"/>
      <c r="BG75" s="15"/>
      <c r="BH75" s="15"/>
      <c r="BI75" s="16"/>
      <c r="BJ75" s="16"/>
      <c r="BK75" s="15"/>
      <c r="BL75" s="15"/>
      <c r="BM75" s="16"/>
      <c r="BN75" s="16"/>
      <c r="BO75" s="13"/>
      <c r="BP75" s="13"/>
      <c r="BQ75" s="14"/>
      <c r="BR75" s="13"/>
      <c r="BS75" s="13"/>
      <c r="BT75" s="13"/>
      <c r="BU75" s="14"/>
      <c r="BV75" s="13"/>
    </row>
    <row r="76" spans="1:74" x14ac:dyDescent="0.4">
      <c r="A76" s="15"/>
      <c r="B76" s="15"/>
      <c r="C76" s="49" t="s">
        <v>113</v>
      </c>
      <c r="D76" s="15"/>
      <c r="E76" s="15"/>
      <c r="F76" s="15" t="s">
        <v>307</v>
      </c>
      <c r="G76" s="36">
        <f>LN(PCPI!H76)-LN(PCPI!G76)</f>
        <v>3.3479015225621467E-2</v>
      </c>
      <c r="H76" s="36">
        <f>LN(PCPI!I76)-LN(PCPI!H76)</f>
        <v>3.5618837627234612E-2</v>
      </c>
      <c r="I76" s="36">
        <f>LN(PCPI!J76)-LN(PCPI!I76)</f>
        <v>5.4608529149583696E-2</v>
      </c>
      <c r="J76" s="36">
        <f>LN(PCPI!K76)-LN(PCPI!J76)</f>
        <v>3.3813194890920606E-2</v>
      </c>
      <c r="K76" s="36">
        <f>LN(PCPI!L76)-LN(PCPI!K76)</f>
        <v>3.4936676650056953E-2</v>
      </c>
      <c r="L76" s="15" t="s">
        <v>163</v>
      </c>
      <c r="M76" s="15" t="s">
        <v>163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3"/>
      <c r="AF76" s="17"/>
      <c r="AG76" s="15"/>
      <c r="AH76" s="15"/>
      <c r="AI76" s="16"/>
      <c r="AJ76" s="16"/>
      <c r="AK76" s="15"/>
      <c r="AL76" s="15"/>
      <c r="AM76" s="16"/>
      <c r="AN76" s="16"/>
      <c r="AO76" s="15"/>
      <c r="AP76" s="15"/>
      <c r="AQ76" s="16"/>
      <c r="AR76" s="16"/>
      <c r="AS76" s="15"/>
      <c r="AT76" s="15"/>
      <c r="AU76" s="16"/>
      <c r="AV76" s="16"/>
      <c r="AW76" s="13"/>
      <c r="AX76" s="13"/>
      <c r="AY76" s="15"/>
      <c r="AZ76" s="15"/>
      <c r="BA76" s="16"/>
      <c r="BB76" s="16"/>
      <c r="BC76" s="15"/>
      <c r="BD76" s="15"/>
      <c r="BE76" s="16"/>
      <c r="BF76" s="16"/>
      <c r="BG76" s="15"/>
      <c r="BH76" s="15"/>
      <c r="BI76" s="16"/>
      <c r="BJ76" s="16"/>
      <c r="BK76" s="15"/>
      <c r="BL76" s="15"/>
      <c r="BM76" s="16"/>
      <c r="BN76" s="16"/>
      <c r="BO76" s="13"/>
      <c r="BP76" s="13"/>
      <c r="BQ76" s="14"/>
      <c r="BR76" s="13"/>
      <c r="BS76" s="13"/>
      <c r="BT76" s="13"/>
      <c r="BU76" s="14"/>
      <c r="BV76" s="13"/>
    </row>
    <row r="77" spans="1:74" x14ac:dyDescent="0.4">
      <c r="A77" s="15"/>
      <c r="B77" s="15"/>
      <c r="C77" s="49" t="s">
        <v>117</v>
      </c>
      <c r="D77" s="15"/>
      <c r="E77" s="15"/>
      <c r="F77" s="15" t="s">
        <v>307</v>
      </c>
      <c r="G77" s="36">
        <f>LN(PCPI!H77)-LN(PCPI!G77)</f>
        <v>2.9341356097821958E-2</v>
      </c>
      <c r="H77" s="36">
        <f>LN(PCPI!I77)-LN(PCPI!H77)</f>
        <v>2.9051769137140582E-2</v>
      </c>
      <c r="I77" s="36">
        <f>LN(PCPI!J77)-LN(PCPI!I77)</f>
        <v>1.9384862787442003E-2</v>
      </c>
      <c r="J77" s="36">
        <f>LN(PCPI!K77)-LN(PCPI!J77)</f>
        <v>2.0734569827461691E-2</v>
      </c>
      <c r="K77" s="36">
        <f>LN(PCPI!L77)-LN(PCPI!K77)</f>
        <v>1.3477270441325295E-2</v>
      </c>
      <c r="L77" s="36">
        <f>LN(PCPI!M77)-LN(PCPI!L77)</f>
        <v>8.6198425905283926E-3</v>
      </c>
      <c r="M77" s="36">
        <f>LN(PCPI!N77)-LN(PCPI!M77)</f>
        <v>1.8902601803980623E-2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3"/>
      <c r="AF77" s="17"/>
      <c r="AG77" s="15"/>
      <c r="AH77" s="15"/>
      <c r="AI77" s="16"/>
      <c r="AJ77" s="16"/>
      <c r="AK77" s="15"/>
      <c r="AL77" s="15"/>
      <c r="AM77" s="16"/>
      <c r="AN77" s="16"/>
      <c r="AO77" s="15"/>
      <c r="AP77" s="15"/>
      <c r="AQ77" s="15"/>
      <c r="AR77" s="15"/>
      <c r="AS77" s="15"/>
      <c r="AT77" s="15"/>
      <c r="AU77" s="15"/>
      <c r="AV77" s="15"/>
      <c r="AW77" s="13"/>
      <c r="AX77" s="13"/>
      <c r="AY77" s="15"/>
      <c r="AZ77" s="15"/>
      <c r="BA77" s="16"/>
      <c r="BB77" s="16"/>
      <c r="BC77" s="15"/>
      <c r="BD77" s="15"/>
      <c r="BE77" s="16"/>
      <c r="BF77" s="16"/>
      <c r="BG77" s="15"/>
      <c r="BH77" s="15"/>
      <c r="BI77" s="15"/>
      <c r="BJ77" s="15"/>
      <c r="BK77" s="15"/>
      <c r="BL77" s="15"/>
      <c r="BM77" s="15"/>
      <c r="BN77" s="15"/>
      <c r="BO77" s="13"/>
      <c r="BP77" s="13"/>
      <c r="BQ77" s="14"/>
      <c r="BR77" s="13"/>
      <c r="BS77" s="13"/>
      <c r="BT77" s="13"/>
      <c r="BU77" s="14"/>
      <c r="BV77" s="13"/>
    </row>
    <row r="78" spans="1:74" x14ac:dyDescent="0.4">
      <c r="A78" s="15"/>
      <c r="B78" s="15"/>
      <c r="C78" s="49" t="s">
        <v>118</v>
      </c>
      <c r="D78" s="15"/>
      <c r="E78" s="15"/>
      <c r="F78" s="15" t="s">
        <v>307</v>
      </c>
      <c r="G78" s="36">
        <f>LN(PCPI!H78)-LN(PCPI!G78)</f>
        <v>6.9721605729962555E-2</v>
      </c>
      <c r="H78" s="36">
        <f>LN(PCPI!I78)-LN(PCPI!H78)</f>
        <v>6.6983763660757312E-2</v>
      </c>
      <c r="I78" s="36">
        <f>LN(PCPI!J78)-LN(PCPI!I78)</f>
        <v>-1.9270143381078242E-4</v>
      </c>
      <c r="J78" s="36">
        <f>LN(PCPI!K78)-LN(PCPI!J78)</f>
        <v>6.1611824381464508E-2</v>
      </c>
      <c r="K78" s="36">
        <f>LN(PCPI!L78)-LN(PCPI!K78)</f>
        <v>2.7870401137936263E-2</v>
      </c>
      <c r="L78" s="36">
        <f>LN(PCPI!M78)-LN(PCPI!L78)</f>
        <v>1.9841766946458783E-2</v>
      </c>
      <c r="M78" s="15" t="s">
        <v>163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3"/>
      <c r="AF78" s="17"/>
      <c r="AG78" s="15"/>
      <c r="AH78" s="15"/>
      <c r="AI78" s="16"/>
      <c r="AJ78" s="16"/>
      <c r="AK78" s="15"/>
      <c r="AL78" s="15"/>
      <c r="AM78" s="16"/>
      <c r="AN78" s="16"/>
      <c r="AO78" s="15"/>
      <c r="AP78" s="15"/>
      <c r="AQ78" s="16"/>
      <c r="AR78" s="16"/>
      <c r="AS78" s="15"/>
      <c r="AT78" s="15"/>
      <c r="AU78" s="16"/>
      <c r="AV78" s="16"/>
      <c r="AW78" s="13"/>
      <c r="AX78" s="13"/>
      <c r="AY78" s="15"/>
      <c r="AZ78" s="15"/>
      <c r="BA78" s="16"/>
      <c r="BB78" s="16"/>
      <c r="BC78" s="15"/>
      <c r="BD78" s="15"/>
      <c r="BE78" s="16"/>
      <c r="BF78" s="16"/>
      <c r="BG78" s="15"/>
      <c r="BH78" s="15"/>
      <c r="BI78" s="16"/>
      <c r="BJ78" s="16"/>
      <c r="BK78" s="15"/>
      <c r="BL78" s="15"/>
      <c r="BM78" s="16"/>
      <c r="BN78" s="16"/>
      <c r="BO78" s="13"/>
      <c r="BP78" s="13"/>
      <c r="BQ78" s="14"/>
      <c r="BR78" s="13"/>
      <c r="BS78" s="13"/>
      <c r="BT78" s="13"/>
      <c r="BU78" s="14"/>
      <c r="BV78" s="13"/>
    </row>
    <row r="79" spans="1:74" x14ac:dyDescent="0.4">
      <c r="A79" s="15"/>
      <c r="B79" s="15"/>
      <c r="C79" s="49" t="s">
        <v>120</v>
      </c>
      <c r="D79" s="15"/>
      <c r="E79" s="15"/>
      <c r="F79" s="15" t="s">
        <v>307</v>
      </c>
      <c r="G79" s="36">
        <f>LN(PCPI!H79)-LN(PCPI!G79)</f>
        <v>0.58959337323889294</v>
      </c>
      <c r="H79" s="36">
        <f>LN(PCPI!I79)-LN(PCPI!H79)</f>
        <v>0.14790779995449199</v>
      </c>
      <c r="I79" s="36">
        <f>LN(PCPI!J79)-LN(PCPI!I79)</f>
        <v>0.10054338221244397</v>
      </c>
      <c r="J79" s="36">
        <f>LN(PCPI!K79)-LN(PCPI!J79)</f>
        <v>0.20443908275899592</v>
      </c>
      <c r="K79" s="15" t="s">
        <v>163</v>
      </c>
      <c r="L79" s="15" t="s">
        <v>163</v>
      </c>
      <c r="M79" s="15" t="s">
        <v>163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3"/>
      <c r="AF79" s="17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6"/>
      <c r="AR79" s="16"/>
      <c r="AS79" s="15"/>
      <c r="AT79" s="15"/>
      <c r="AU79" s="16"/>
      <c r="AV79" s="16"/>
      <c r="AW79" s="13"/>
      <c r="AX79" s="13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6"/>
      <c r="BJ79" s="15"/>
      <c r="BK79" s="15"/>
      <c r="BL79" s="15"/>
      <c r="BM79" s="16"/>
      <c r="BN79" s="15"/>
      <c r="BO79" s="13"/>
      <c r="BP79" s="13"/>
      <c r="BQ79" s="14"/>
      <c r="BR79" s="13"/>
      <c r="BS79" s="13"/>
      <c r="BT79" s="13"/>
      <c r="BU79" s="14"/>
      <c r="BV79" s="13"/>
    </row>
    <row r="80" spans="1:74" x14ac:dyDescent="0.4">
      <c r="A80" s="15"/>
      <c r="B80" s="15"/>
      <c r="C80" s="49" t="s">
        <v>123</v>
      </c>
      <c r="D80" s="15"/>
      <c r="E80" s="15"/>
      <c r="F80" s="15" t="s">
        <v>307</v>
      </c>
      <c r="G80" s="36">
        <f>LN(PCPI!H80)-LN(PCPI!G80)</f>
        <v>0.43152742243196673</v>
      </c>
      <c r="H80" s="36">
        <f>LN(PCPI!I80)-LN(PCPI!H80)</f>
        <v>0.53565402629711389</v>
      </c>
      <c r="I80" s="36">
        <f>LN(PCPI!J80)-LN(PCPI!I80)</f>
        <v>0.25449763659178437</v>
      </c>
      <c r="J80" s="36">
        <f>LN(PCPI!K80)-LN(PCPI!J80)</f>
        <v>0.2554364615187561</v>
      </c>
      <c r="K80" s="36">
        <f>LN(PCPI!L80)-LN(PCPI!K80)</f>
        <v>0.22322351531100004</v>
      </c>
      <c r="L80" s="36">
        <f>LN(PCPI!M80)-LN(PCPI!L80)</f>
        <v>0.24096334660320196</v>
      </c>
      <c r="M80" s="36">
        <f>LN(PCPI!N80)-LN(PCPI!M80)</f>
        <v>0.20863886511132801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3"/>
      <c r="AF80" s="17"/>
      <c r="AG80" s="15"/>
      <c r="AH80" s="15"/>
      <c r="AI80" s="16"/>
      <c r="AJ80" s="16"/>
      <c r="AK80" s="15"/>
      <c r="AL80" s="15"/>
      <c r="AM80" s="16"/>
      <c r="AN80" s="16"/>
      <c r="AO80" s="15"/>
      <c r="AP80" s="15"/>
      <c r="AQ80" s="16"/>
      <c r="AR80" s="16"/>
      <c r="AS80" s="15"/>
      <c r="AT80" s="15"/>
      <c r="AU80" s="16"/>
      <c r="AV80" s="16"/>
      <c r="AW80" s="13"/>
      <c r="AX80" s="13"/>
      <c r="AY80" s="15"/>
      <c r="AZ80" s="15"/>
      <c r="BA80" s="16"/>
      <c r="BB80" s="16"/>
      <c r="BC80" s="15"/>
      <c r="BD80" s="15"/>
      <c r="BE80" s="16"/>
      <c r="BF80" s="16"/>
      <c r="BG80" s="15"/>
      <c r="BH80" s="15"/>
      <c r="BI80" s="16"/>
      <c r="BJ80" s="16"/>
      <c r="BK80" s="15"/>
      <c r="BL80" s="15"/>
      <c r="BM80" s="16"/>
      <c r="BN80" s="16"/>
      <c r="BO80" s="13"/>
      <c r="BP80" s="13"/>
      <c r="BQ80" s="14"/>
      <c r="BR80" s="13"/>
      <c r="BS80" s="13"/>
      <c r="BT80" s="13"/>
      <c r="BU80" s="14"/>
      <c r="BV80" s="13"/>
    </row>
    <row r="81" spans="1:74" x14ac:dyDescent="0.4">
      <c r="A81" s="15"/>
      <c r="B81" s="15"/>
      <c r="C81" s="49" t="s">
        <v>290</v>
      </c>
      <c r="D81" s="15"/>
      <c r="E81" s="15"/>
      <c r="F81" s="15" t="s">
        <v>307</v>
      </c>
      <c r="G81" s="36">
        <f>LN(PCPI!H81)-LN(PCPI!G81)</f>
        <v>0.6925327030020032</v>
      </c>
      <c r="H81" s="36">
        <f>LN(PCPI!I81)-LN(PCPI!H81)</f>
        <v>0.40572388152362482</v>
      </c>
      <c r="I81" s="36">
        <f>LN(PCPI!J81)-LN(PCPI!I81)</f>
        <v>0.30588590813812644</v>
      </c>
      <c r="J81" s="36">
        <f>LN(PCPI!K81)-LN(PCPI!J81)</f>
        <v>0.21163256496718308</v>
      </c>
      <c r="K81" s="36">
        <f>LN(PCPI!L81)-LN(PCPI!K81)</f>
        <v>0.15018402857473756</v>
      </c>
      <c r="L81" s="36">
        <f>LN(PCPI!M81)-LN(PCPI!L81)</f>
        <v>0.11809164319787868</v>
      </c>
      <c r="M81" s="15" t="s">
        <v>163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3"/>
      <c r="AF81" s="17"/>
      <c r="AG81" s="15"/>
      <c r="AH81" s="15"/>
      <c r="AI81" s="16"/>
      <c r="AJ81" s="16"/>
      <c r="AK81" s="15"/>
      <c r="AL81" s="15"/>
      <c r="AM81" s="16"/>
      <c r="AN81" s="16"/>
      <c r="AO81" s="15"/>
      <c r="AP81" s="15"/>
      <c r="AQ81" s="16"/>
      <c r="AR81" s="16"/>
      <c r="AS81" s="15"/>
      <c r="AT81" s="15"/>
      <c r="AU81" s="16"/>
      <c r="AV81" s="16"/>
      <c r="AW81" s="13"/>
      <c r="AX81" s="13"/>
      <c r="AY81" s="15"/>
      <c r="AZ81" s="15"/>
      <c r="BA81" s="16"/>
      <c r="BB81" s="16"/>
      <c r="BC81" s="15"/>
      <c r="BD81" s="15"/>
      <c r="BE81" s="16"/>
      <c r="BF81" s="16"/>
      <c r="BG81" s="15"/>
      <c r="BH81" s="15"/>
      <c r="BI81" s="16"/>
      <c r="BJ81" s="16"/>
      <c r="BK81" s="15"/>
      <c r="BL81" s="15"/>
      <c r="BM81" s="16"/>
      <c r="BN81" s="16"/>
      <c r="BO81" s="13"/>
      <c r="BP81" s="13"/>
      <c r="BQ81" s="14"/>
      <c r="BR81" s="14"/>
      <c r="BS81" s="13"/>
      <c r="BT81" s="13"/>
      <c r="BU81" s="14"/>
      <c r="BV81" s="14"/>
    </row>
    <row r="82" spans="1:74" x14ac:dyDescent="0.4">
      <c r="A82" s="15"/>
      <c r="B82" s="15"/>
      <c r="C82" s="49" t="s">
        <v>20</v>
      </c>
      <c r="D82" s="15"/>
      <c r="E82" s="15"/>
      <c r="F82" s="15" t="s">
        <v>307</v>
      </c>
      <c r="G82" s="36">
        <f>LN(PCPI!H82)-LN(PCPI!G82)</f>
        <v>7.9956689151753579E-2</v>
      </c>
      <c r="H82" s="36">
        <f>LN(PCPI!I82)-LN(PCPI!H82)</f>
        <v>2.768173276605701E-2</v>
      </c>
      <c r="I82" s="36">
        <f>LN(PCPI!J82)-LN(PCPI!I82)</f>
        <v>-8.4821333936018206E-3</v>
      </c>
      <c r="J82" s="36">
        <f>LN(PCPI!K82)-LN(PCPI!J82)</f>
        <v>-1.4178963381573872E-2</v>
      </c>
      <c r="K82" s="36">
        <f>LN(PCPI!L82)-LN(PCPI!K82)</f>
        <v>2.5497942864731726E-3</v>
      </c>
      <c r="L82" s="36">
        <f>LN(PCPI!M82)-LN(PCPI!L82)</f>
        <v>3.4102427154278914E-3</v>
      </c>
      <c r="M82" s="15" t="s">
        <v>163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3"/>
      <c r="AF82" s="17"/>
      <c r="AG82" s="15"/>
      <c r="AH82" s="15"/>
      <c r="AI82" s="16"/>
      <c r="AJ82" s="16"/>
      <c r="AK82" s="15"/>
      <c r="AL82" s="15"/>
      <c r="AM82" s="16"/>
      <c r="AN82" s="16"/>
      <c r="AO82" s="15"/>
      <c r="AP82" s="15"/>
      <c r="AQ82" s="16"/>
      <c r="AR82" s="15"/>
      <c r="AS82" s="15"/>
      <c r="AT82" s="15"/>
      <c r="AU82" s="16"/>
      <c r="AV82" s="15"/>
      <c r="AW82" s="13"/>
      <c r="AX82" s="13"/>
      <c r="AY82" s="15"/>
      <c r="AZ82" s="15"/>
      <c r="BA82" s="16"/>
      <c r="BB82" s="16"/>
      <c r="BC82" s="15"/>
      <c r="BD82" s="15"/>
      <c r="BE82" s="16"/>
      <c r="BF82" s="16"/>
      <c r="BG82" s="15"/>
      <c r="BH82" s="15"/>
      <c r="BI82" s="16"/>
      <c r="BJ82" s="15"/>
      <c r="BK82" s="15"/>
      <c r="BL82" s="15"/>
      <c r="BM82" s="16"/>
      <c r="BN82" s="15"/>
      <c r="BO82" s="13"/>
      <c r="BP82" s="13"/>
      <c r="BQ82" s="14"/>
      <c r="BR82" s="14"/>
      <c r="BS82" s="13"/>
      <c r="BT82" s="13"/>
      <c r="BU82" s="14"/>
      <c r="BV82" s="14"/>
    </row>
    <row r="83" spans="1:74" x14ac:dyDescent="0.4">
      <c r="A83" s="15"/>
      <c r="B83" s="15"/>
      <c r="C83" s="49" t="s">
        <v>35</v>
      </c>
      <c r="D83" s="15"/>
      <c r="E83" s="15"/>
      <c r="F83" s="15" t="s">
        <v>307</v>
      </c>
      <c r="G83" s="36">
        <f>LN(PCPI!H83)-LN(PCPI!G83)</f>
        <v>3.004569157807957E-2</v>
      </c>
      <c r="H83" s="36">
        <f>LN(PCPI!I83)-LN(PCPI!H83)</f>
        <v>3.3126605438055456E-2</v>
      </c>
      <c r="I83" s="36">
        <f>LN(PCPI!J83)-LN(PCPI!I83)</f>
        <v>5.5545217376982592E-2</v>
      </c>
      <c r="J83" s="36">
        <f>LN(PCPI!K83)-LN(PCPI!J83)</f>
        <v>1.9495459144561522E-2</v>
      </c>
      <c r="K83" s="36">
        <f>LN(PCPI!L83)-LN(PCPI!K83)</f>
        <v>1.086243554902655E-2</v>
      </c>
      <c r="L83" s="36">
        <f>LN(PCPI!M83)-LN(PCPI!L83)</f>
        <v>4.1839111430083342E-2</v>
      </c>
      <c r="M83" s="15" t="s">
        <v>163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3"/>
      <c r="AF83" s="17"/>
      <c r="AG83" s="15"/>
      <c r="AH83" s="15"/>
      <c r="AI83" s="16"/>
      <c r="AJ83" s="16"/>
      <c r="AK83" s="15"/>
      <c r="AL83" s="15"/>
      <c r="AM83" s="16"/>
      <c r="AN83" s="16"/>
      <c r="AO83" s="15"/>
      <c r="AP83" s="15"/>
      <c r="AQ83" s="15"/>
      <c r="AR83" s="15"/>
      <c r="AS83" s="15"/>
      <c r="AT83" s="15"/>
      <c r="AU83" s="15"/>
      <c r="AV83" s="15"/>
      <c r="AW83" s="13"/>
      <c r="AX83" s="13"/>
      <c r="AY83" s="15"/>
      <c r="AZ83" s="15"/>
      <c r="BA83" s="16"/>
      <c r="BB83" s="16"/>
      <c r="BC83" s="15"/>
      <c r="BD83" s="15"/>
      <c r="BE83" s="16"/>
      <c r="BF83" s="16"/>
      <c r="BG83" s="15"/>
      <c r="BH83" s="15"/>
      <c r="BI83" s="15"/>
      <c r="BJ83" s="15"/>
      <c r="BK83" s="15"/>
      <c r="BL83" s="15"/>
      <c r="BM83" s="15"/>
      <c r="BN83" s="15"/>
      <c r="BO83" s="13"/>
      <c r="BP83" s="13"/>
      <c r="BQ83" s="14"/>
      <c r="BR83" s="14"/>
      <c r="BS83" s="13"/>
      <c r="BT83" s="13"/>
      <c r="BU83" s="14"/>
      <c r="BV83" s="14"/>
    </row>
    <row r="84" spans="1:74" x14ac:dyDescent="0.4">
      <c r="A84" s="15"/>
      <c r="B84" s="15"/>
      <c r="C84" s="49" t="s">
        <v>60</v>
      </c>
      <c r="D84" s="15"/>
      <c r="E84" s="15"/>
      <c r="F84" s="15" t="s">
        <v>307</v>
      </c>
      <c r="G84" s="36">
        <f>LN(PCPI!H84)-LN(PCPI!G84)</f>
        <v>4.807171202574434E-2</v>
      </c>
      <c r="H84" s="36">
        <f>LN(PCPI!I84)-LN(PCPI!H84)</f>
        <v>4.3436109684781954E-2</v>
      </c>
      <c r="I84" s="36">
        <f>LN(PCPI!J84)-LN(PCPI!I84)</f>
        <v>7.2681551434803815E-2</v>
      </c>
      <c r="J84" s="36">
        <f>LN(PCPI!K84)-LN(PCPI!J84)</f>
        <v>8.2135985373890108E-3</v>
      </c>
      <c r="K84" s="36">
        <f>LN(PCPI!L84)-LN(PCPI!K84)</f>
        <v>2.2245608947314643E-2</v>
      </c>
      <c r="L84" s="36">
        <f>LN(PCPI!M84)-LN(PCPI!L84)</f>
        <v>3.9781453345010043E-2</v>
      </c>
      <c r="M84" s="15" t="s">
        <v>163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3"/>
      <c r="AF84" s="17"/>
      <c r="AG84" s="15"/>
      <c r="AH84" s="15"/>
      <c r="AI84" s="16"/>
      <c r="AJ84" s="16"/>
      <c r="AK84" s="15"/>
      <c r="AL84" s="15"/>
      <c r="AM84" s="16"/>
      <c r="AN84" s="16"/>
      <c r="AO84" s="15"/>
      <c r="AP84" s="15"/>
      <c r="AQ84" s="16"/>
      <c r="AR84" s="16"/>
      <c r="AS84" s="15"/>
      <c r="AT84" s="15"/>
      <c r="AU84" s="16"/>
      <c r="AV84" s="16"/>
      <c r="AW84" s="13"/>
      <c r="AX84" s="13"/>
      <c r="AY84" s="15"/>
      <c r="AZ84" s="15"/>
      <c r="BA84" s="16"/>
      <c r="BB84" s="16"/>
      <c r="BC84" s="15"/>
      <c r="BD84" s="15"/>
      <c r="BE84" s="16"/>
      <c r="BF84" s="16"/>
      <c r="BG84" s="15"/>
      <c r="BH84" s="15"/>
      <c r="BI84" s="16"/>
      <c r="BJ84" s="16"/>
      <c r="BK84" s="15"/>
      <c r="BL84" s="15"/>
      <c r="BM84" s="16"/>
      <c r="BN84" s="16"/>
      <c r="BO84" s="13"/>
      <c r="BP84" s="13"/>
      <c r="BQ84" s="14"/>
      <c r="BR84" s="13"/>
      <c r="BS84" s="13"/>
      <c r="BT84" s="13"/>
      <c r="BU84" s="14"/>
      <c r="BV84" s="13"/>
    </row>
    <row r="85" spans="1:74" x14ac:dyDescent="0.4">
      <c r="A85" s="15"/>
      <c r="B85" s="15"/>
      <c r="C85" s="49" t="s">
        <v>61</v>
      </c>
      <c r="D85" s="15"/>
      <c r="E85" s="15"/>
      <c r="F85" s="15" t="s">
        <v>307</v>
      </c>
      <c r="G85" s="36">
        <f>LN(PCPI!H85)-LN(PCPI!G85)</f>
        <v>3.4965001362289527E-2</v>
      </c>
      <c r="H85" s="36">
        <f>LN(PCPI!I85)-LN(PCPI!H85)</f>
        <v>6.5474925419826135E-3</v>
      </c>
      <c r="I85" s="36">
        <f>LN(PCPI!J85)-LN(PCPI!I85)</f>
        <v>1.504891179414436E-3</v>
      </c>
      <c r="J85" s="36">
        <f>LN(PCPI!K85)-LN(PCPI!J85)</f>
        <v>2.9469740680240442E-2</v>
      </c>
      <c r="K85" s="36">
        <f>LN(PCPI!L85)-LN(PCPI!K85)</f>
        <v>1.7967079441338463E-2</v>
      </c>
      <c r="L85" s="36">
        <f>LN(PCPI!M85)-LN(PCPI!L85)</f>
        <v>1.6435595758488297E-2</v>
      </c>
      <c r="M85" s="15" t="s">
        <v>163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3"/>
      <c r="AF85" s="17"/>
      <c r="AG85" s="15"/>
      <c r="AH85" s="15"/>
      <c r="AI85" s="16"/>
      <c r="AJ85" s="16"/>
      <c r="AK85" s="15"/>
      <c r="AL85" s="15"/>
      <c r="AM85" s="16"/>
      <c r="AN85" s="16"/>
      <c r="AO85" s="15"/>
      <c r="AP85" s="15"/>
      <c r="AQ85" s="15"/>
      <c r="AR85" s="15"/>
      <c r="AS85" s="15"/>
      <c r="AT85" s="15"/>
      <c r="AU85" s="15"/>
      <c r="AV85" s="15"/>
      <c r="AW85" s="13"/>
      <c r="AX85" s="13"/>
      <c r="AY85" s="15"/>
      <c r="AZ85" s="15"/>
      <c r="BA85" s="16"/>
      <c r="BB85" s="16"/>
      <c r="BC85" s="15"/>
      <c r="BD85" s="15"/>
      <c r="BE85" s="16"/>
      <c r="BF85" s="16"/>
      <c r="BG85" s="15"/>
      <c r="BH85" s="15"/>
      <c r="BI85" s="15"/>
      <c r="BJ85" s="15"/>
      <c r="BK85" s="15"/>
      <c r="BL85" s="15"/>
      <c r="BM85" s="15"/>
      <c r="BN85" s="15"/>
      <c r="BO85" s="13"/>
      <c r="BP85" s="13"/>
      <c r="BQ85" s="14"/>
      <c r="BR85" s="13"/>
      <c r="BS85" s="13"/>
      <c r="BT85" s="13"/>
      <c r="BU85" s="14"/>
      <c r="BV85" s="13"/>
    </row>
    <row r="86" spans="1:74" x14ac:dyDescent="0.4">
      <c r="A86" s="15"/>
      <c r="B86" s="15"/>
      <c r="C86" s="49" t="s">
        <v>274</v>
      </c>
      <c r="D86" s="15"/>
      <c r="E86" s="15"/>
      <c r="F86" s="15" t="s">
        <v>307</v>
      </c>
      <c r="G86" s="36">
        <f>LN(PCPI!H86)-LN(PCPI!G86)</f>
        <v>3.5394029061352583E-2</v>
      </c>
      <c r="H86" s="36">
        <f>LN(PCPI!I86)-LN(PCPI!H86)</f>
        <v>3.2046319582656579E-2</v>
      </c>
      <c r="I86" s="36">
        <f>LN(PCPI!J86)-LN(PCPI!I86)</f>
        <v>1.1248534320578152E-2</v>
      </c>
      <c r="J86" s="36">
        <f>LN(PCPI!K86)-LN(PCPI!J86)</f>
        <v>3.6954085376557089E-3</v>
      </c>
      <c r="K86" s="36">
        <f>LN(PCPI!L86)-LN(PCPI!K86)</f>
        <v>5.6526008957639817E-2</v>
      </c>
      <c r="L86" s="36">
        <f>LN(PCPI!M86)-LN(PCPI!L86)</f>
        <v>1.786221183449932E-2</v>
      </c>
      <c r="M86" s="15" t="s">
        <v>163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3"/>
      <c r="AF86" s="17"/>
      <c r="AG86" s="15"/>
      <c r="AH86" s="15"/>
      <c r="AI86" s="16"/>
      <c r="AJ86" s="16"/>
      <c r="AK86" s="15"/>
      <c r="AL86" s="15"/>
      <c r="AM86" s="16"/>
      <c r="AN86" s="16"/>
      <c r="AO86" s="15"/>
      <c r="AP86" s="15"/>
      <c r="AQ86" s="16"/>
      <c r="AR86" s="16"/>
      <c r="AS86" s="15"/>
      <c r="AT86" s="15"/>
      <c r="AU86" s="16"/>
      <c r="AV86" s="16"/>
      <c r="AW86" s="13"/>
      <c r="AX86" s="13"/>
      <c r="AY86" s="15"/>
      <c r="AZ86" s="15"/>
      <c r="BA86" s="16"/>
      <c r="BB86" s="16"/>
      <c r="BC86" s="15"/>
      <c r="BD86" s="15"/>
      <c r="BE86" s="16"/>
      <c r="BF86" s="16"/>
      <c r="BG86" s="15"/>
      <c r="BH86" s="15"/>
      <c r="BI86" s="16"/>
      <c r="BJ86" s="16"/>
      <c r="BK86" s="15"/>
      <c r="BL86" s="15"/>
      <c r="BM86" s="16"/>
      <c r="BN86" s="16"/>
      <c r="BO86" s="13"/>
      <c r="BP86" s="13"/>
      <c r="BQ86" s="14"/>
      <c r="BR86" s="14"/>
      <c r="BS86" s="13"/>
      <c r="BT86" s="13"/>
      <c r="BU86" s="14"/>
      <c r="BV86" s="14"/>
    </row>
    <row r="87" spans="1:74" x14ac:dyDescent="0.4">
      <c r="A87" s="15"/>
      <c r="B87" s="15"/>
      <c r="C87" s="49" t="s">
        <v>376</v>
      </c>
      <c r="D87" s="15"/>
      <c r="E87" s="15"/>
      <c r="F87" s="15" t="s">
        <v>307</v>
      </c>
      <c r="G87" s="36">
        <f>LN(PCPI!H87)-LN(PCPI!G87)</f>
        <v>1.4306154085144129E-3</v>
      </c>
      <c r="H87" s="36">
        <f>LN(PCPI!I87)-LN(PCPI!H87)</f>
        <v>9.5260783579398378E-4</v>
      </c>
      <c r="I87" s="36">
        <f>LN(PCPI!J87)-LN(PCPI!I87)</f>
        <v>-8.1701163093717E-3</v>
      </c>
      <c r="J87" s="36">
        <f>LN(PCPI!K87)-LN(PCPI!J87)</f>
        <v>4.0100304362038486E-3</v>
      </c>
      <c r="K87" s="36">
        <f>LN(PCPI!L87)-LN(PCPI!K87)</f>
        <v>-1.115081769917925E-2</v>
      </c>
      <c r="L87" s="36">
        <f>LN(PCPI!M87)-LN(PCPI!L87)</f>
        <v>-1.0850322605651996E-2</v>
      </c>
      <c r="M87" s="15" t="s">
        <v>163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3"/>
      <c r="AF87" s="17"/>
      <c r="AG87" s="15"/>
      <c r="AH87" s="15"/>
      <c r="AI87" s="16"/>
      <c r="AJ87" s="16"/>
      <c r="AK87" s="15"/>
      <c r="AL87" s="15"/>
      <c r="AM87" s="16"/>
      <c r="AN87" s="16"/>
      <c r="AO87" s="15"/>
      <c r="AP87" s="15"/>
      <c r="AQ87" s="15"/>
      <c r="AR87" s="15"/>
      <c r="AS87" s="15"/>
      <c r="AT87" s="15"/>
      <c r="AU87" s="15"/>
      <c r="AV87" s="15"/>
      <c r="AW87" s="13"/>
      <c r="AX87" s="13"/>
      <c r="AY87" s="15"/>
      <c r="AZ87" s="15"/>
      <c r="BA87" s="16"/>
      <c r="BB87" s="16"/>
      <c r="BC87" s="15"/>
      <c r="BD87" s="15"/>
      <c r="BE87" s="16"/>
      <c r="BF87" s="16"/>
      <c r="BG87" s="15"/>
      <c r="BH87" s="15"/>
      <c r="BI87" s="15"/>
      <c r="BJ87" s="15"/>
      <c r="BK87" s="15"/>
      <c r="BL87" s="15"/>
      <c r="BM87" s="15"/>
      <c r="BN87" s="15"/>
      <c r="BO87" s="13"/>
      <c r="BP87" s="13"/>
      <c r="BQ87" s="14"/>
      <c r="BR87" s="13"/>
      <c r="BS87" s="13"/>
      <c r="BT87" s="13"/>
      <c r="BU87" s="14"/>
      <c r="BV87" s="13"/>
    </row>
    <row r="88" spans="1:74" x14ac:dyDescent="0.4">
      <c r="A88" s="15"/>
      <c r="B88" s="15"/>
      <c r="C88" s="49" t="s">
        <v>98</v>
      </c>
      <c r="D88" s="15"/>
      <c r="E88" s="15"/>
      <c r="F88" s="15" t="s">
        <v>307</v>
      </c>
      <c r="G88" s="36">
        <f>LN(PCPI!H88)-LN(PCPI!G88)</f>
        <v>1.3737018874309115E-2</v>
      </c>
      <c r="H88" s="36">
        <f>LN(PCPI!I88)-LN(PCPI!H88)</f>
        <v>1.9837785358428839E-2</v>
      </c>
      <c r="I88" s="36">
        <f>LN(PCPI!J88)-LN(PCPI!I88)</f>
        <v>-2.6786071960316349E-3</v>
      </c>
      <c r="J88" s="36">
        <f>LN(PCPI!K88)-LN(PCPI!J88)</f>
        <v>1.6708437799728415E-4</v>
      </c>
      <c r="K88" s="36">
        <f>LN(PCPI!L88)-LN(PCPI!K88)</f>
        <v>1.35243712508748E-2</v>
      </c>
      <c r="L88" s="36">
        <f>LN(PCPI!M88)-LN(PCPI!L88)</f>
        <v>9.9225874599682129E-3</v>
      </c>
      <c r="M88" s="15" t="s">
        <v>163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3"/>
      <c r="AF88" s="17"/>
      <c r="AG88" s="15"/>
      <c r="AH88" s="15"/>
      <c r="AI88" s="16"/>
      <c r="AJ88" s="16"/>
      <c r="AK88" s="15"/>
      <c r="AL88" s="15"/>
      <c r="AM88" s="16"/>
      <c r="AN88" s="16"/>
      <c r="AO88" s="15"/>
      <c r="AP88" s="15"/>
      <c r="AQ88" s="16"/>
      <c r="AR88" s="16"/>
      <c r="AS88" s="15"/>
      <c r="AT88" s="15"/>
      <c r="AU88" s="16"/>
      <c r="AV88" s="16"/>
      <c r="AW88" s="13"/>
      <c r="AX88" s="13"/>
      <c r="AY88" s="15"/>
      <c r="AZ88" s="15"/>
      <c r="BA88" s="16"/>
      <c r="BB88" s="16"/>
      <c r="BC88" s="15"/>
      <c r="BD88" s="15"/>
      <c r="BE88" s="16"/>
      <c r="BF88" s="16"/>
      <c r="BG88" s="15"/>
      <c r="BH88" s="15"/>
      <c r="BI88" s="16"/>
      <c r="BJ88" s="16"/>
      <c r="BK88" s="15"/>
      <c r="BL88" s="15"/>
      <c r="BM88" s="16"/>
      <c r="BN88" s="16"/>
      <c r="BO88" s="13"/>
      <c r="BP88" s="13"/>
      <c r="BQ88" s="14"/>
      <c r="BR88" s="13"/>
      <c r="BS88" s="13"/>
      <c r="BT88" s="13"/>
      <c r="BU88" s="14"/>
      <c r="BV88" s="13"/>
    </row>
    <row r="89" spans="1:74" x14ac:dyDescent="0.4">
      <c r="A89" s="15"/>
      <c r="B89" s="15"/>
      <c r="C89" s="49" t="s">
        <v>100</v>
      </c>
      <c r="D89" s="15"/>
      <c r="E89" s="15"/>
      <c r="F89" s="15" t="s">
        <v>307</v>
      </c>
      <c r="G89" s="36">
        <f>LN(PCPI!H89)-LN(PCPI!G89)</f>
        <v>9.2419963214693368E-2</v>
      </c>
      <c r="H89" s="36">
        <f>LN(PCPI!I89)-LN(PCPI!H89)</f>
        <v>8.7012457633197648E-2</v>
      </c>
      <c r="I89" s="36">
        <f>LN(PCPI!J89)-LN(PCPI!I89)</f>
        <v>8.216184601413179E-2</v>
      </c>
      <c r="J89" s="36">
        <f>LN(PCPI!K89)-LN(PCPI!J89)</f>
        <v>6.43349089889238E-2</v>
      </c>
      <c r="K89" s="36">
        <f>LN(PCPI!L89)-LN(PCPI!K89)</f>
        <v>0.10300158473122245</v>
      </c>
      <c r="L89" s="36">
        <f>LN(PCPI!M89)-LN(PCPI!L89)</f>
        <v>8.9866119249556675E-2</v>
      </c>
      <c r="M89" s="15" t="s">
        <v>163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3"/>
      <c r="AF89" s="17"/>
      <c r="AG89" s="15"/>
      <c r="AH89" s="15"/>
      <c r="AI89" s="16"/>
      <c r="AJ89" s="16"/>
      <c r="AK89" s="15"/>
      <c r="AL89" s="15"/>
      <c r="AM89" s="16"/>
      <c r="AN89" s="16"/>
      <c r="AO89" s="15"/>
      <c r="AP89" s="15"/>
      <c r="AQ89" s="16"/>
      <c r="AR89" s="16"/>
      <c r="AS89" s="15"/>
      <c r="AT89" s="15"/>
      <c r="AU89" s="16"/>
      <c r="AV89" s="16"/>
      <c r="AW89" s="13"/>
      <c r="AX89" s="13"/>
      <c r="AY89" s="15"/>
      <c r="AZ89" s="15"/>
      <c r="BA89" s="16"/>
      <c r="BB89" s="16"/>
      <c r="BC89" s="15"/>
      <c r="BD89" s="15"/>
      <c r="BE89" s="16"/>
      <c r="BF89" s="16"/>
      <c r="BG89" s="15"/>
      <c r="BH89" s="15"/>
      <c r="BI89" s="16"/>
      <c r="BJ89" s="16"/>
      <c r="BK89" s="15"/>
      <c r="BL89" s="15"/>
      <c r="BM89" s="16"/>
      <c r="BN89" s="16"/>
      <c r="BO89" s="13"/>
      <c r="BP89" s="13"/>
      <c r="BQ89" s="14"/>
      <c r="BR89" s="13"/>
      <c r="BS89" s="13"/>
      <c r="BT89" s="13"/>
      <c r="BU89" s="14"/>
      <c r="BV89" s="13"/>
    </row>
    <row r="90" spans="1:74" x14ac:dyDescent="0.4">
      <c r="A90" s="15"/>
      <c r="B90" s="15"/>
      <c r="C90" s="49" t="s">
        <v>102</v>
      </c>
      <c r="D90" s="15"/>
      <c r="E90" s="15"/>
      <c r="F90" s="15" t="s">
        <v>307</v>
      </c>
      <c r="G90" s="36">
        <f>LN(PCPI!H90)-LN(PCPI!G90)</f>
        <v>7.0962771751063691E-2</v>
      </c>
      <c r="H90" s="36">
        <f>LN(PCPI!I90)-LN(PCPI!H90)</f>
        <v>8.2480688652460721E-2</v>
      </c>
      <c r="I90" s="36">
        <f>LN(PCPI!J90)-LN(PCPI!I90)</f>
        <v>6.6541696068167511E-2</v>
      </c>
      <c r="J90" s="36">
        <f>LN(PCPI!K90)-LN(PCPI!J90)</f>
        <v>5.0517155087032251E-2</v>
      </c>
      <c r="K90" s="36">
        <f>LN(PCPI!L90)-LN(PCPI!K90)</f>
        <v>5.2013091470972661E-2</v>
      </c>
      <c r="L90" s="36">
        <f>LN(PCPI!M90)-LN(PCPI!L90)</f>
        <v>5.5452688122316296E-2</v>
      </c>
      <c r="M90" s="15" t="s">
        <v>163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3"/>
      <c r="AF90" s="17"/>
      <c r="AG90" s="15"/>
      <c r="AH90" s="15"/>
      <c r="AI90" s="16"/>
      <c r="AJ90" s="16"/>
      <c r="AK90" s="15"/>
      <c r="AL90" s="15"/>
      <c r="AM90" s="16"/>
      <c r="AN90" s="16"/>
      <c r="AO90" s="15"/>
      <c r="AP90" s="15"/>
      <c r="AQ90" s="16"/>
      <c r="AR90" s="16"/>
      <c r="AS90" s="15"/>
      <c r="AT90" s="15"/>
      <c r="AU90" s="16"/>
      <c r="AV90" s="16"/>
      <c r="AW90" s="13"/>
      <c r="AX90" s="13"/>
      <c r="AY90" s="15"/>
      <c r="AZ90" s="15"/>
      <c r="BA90" s="16"/>
      <c r="BB90" s="16"/>
      <c r="BC90" s="15"/>
      <c r="BD90" s="15"/>
      <c r="BE90" s="16"/>
      <c r="BF90" s="16"/>
      <c r="BG90" s="15"/>
      <c r="BH90" s="15"/>
      <c r="BI90" s="16"/>
      <c r="BJ90" s="16"/>
      <c r="BK90" s="15"/>
      <c r="BL90" s="15"/>
      <c r="BM90" s="16"/>
      <c r="BN90" s="16"/>
      <c r="BO90" s="13"/>
      <c r="BP90" s="13"/>
      <c r="BQ90" s="14"/>
      <c r="BR90" s="14"/>
      <c r="BS90" s="13"/>
      <c r="BT90" s="13"/>
      <c r="BU90" s="14"/>
      <c r="BV90" s="14"/>
    </row>
    <row r="91" spans="1:74" x14ac:dyDescent="0.4">
      <c r="A91" s="15"/>
      <c r="B91" s="15"/>
      <c r="C91" s="49" t="s">
        <v>109</v>
      </c>
      <c r="D91" s="15"/>
      <c r="E91" s="15"/>
      <c r="F91" s="15" t="s">
        <v>307</v>
      </c>
      <c r="G91" s="36">
        <f>LN(PCPI!H91)-LN(PCPI!G91)</f>
        <v>3.0283914772898157E-2</v>
      </c>
      <c r="H91" s="36">
        <f>LN(PCPI!I91)-LN(PCPI!H91)</f>
        <v>9.2018914268372498E-3</v>
      </c>
      <c r="I91" s="36">
        <f>LN(PCPI!J91)-LN(PCPI!I91)</f>
        <v>1.6691350801369964E-2</v>
      </c>
      <c r="J91" s="36">
        <f>LN(PCPI!K91)-LN(PCPI!J91)</f>
        <v>1.7528346030877273E-3</v>
      </c>
      <c r="K91" s="36">
        <f>LN(PCPI!L91)-LN(PCPI!K91)</f>
        <v>1.2448845195716096E-2</v>
      </c>
      <c r="L91" s="36">
        <f>LN(PCPI!M91)-LN(PCPI!L91)</f>
        <v>-5.6054484972811736E-5</v>
      </c>
      <c r="M91" s="15" t="s">
        <v>163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3"/>
      <c r="AF91" s="17"/>
      <c r="AG91" s="15"/>
      <c r="AH91" s="15"/>
      <c r="AI91" s="16"/>
      <c r="AJ91" s="16"/>
      <c r="AK91" s="15"/>
      <c r="AL91" s="15"/>
      <c r="AM91" s="16"/>
      <c r="AN91" s="16"/>
      <c r="AO91" s="15"/>
      <c r="AP91" s="15"/>
      <c r="AQ91" s="16"/>
      <c r="AR91" s="16"/>
      <c r="AS91" s="15"/>
      <c r="AT91" s="15"/>
      <c r="AU91" s="16"/>
      <c r="AV91" s="16"/>
      <c r="AW91" s="13"/>
      <c r="AX91" s="13"/>
      <c r="AY91" s="15"/>
      <c r="AZ91" s="15"/>
      <c r="BA91" s="16"/>
      <c r="BB91" s="16"/>
      <c r="BC91" s="15"/>
      <c r="BD91" s="15"/>
      <c r="BE91" s="16"/>
      <c r="BF91" s="16"/>
      <c r="BG91" s="15"/>
      <c r="BH91" s="15"/>
      <c r="BI91" s="16"/>
      <c r="BJ91" s="16"/>
      <c r="BK91" s="15"/>
      <c r="BL91" s="15"/>
      <c r="BM91" s="16"/>
      <c r="BN91" s="16"/>
      <c r="BO91" s="13"/>
      <c r="BP91" s="13"/>
      <c r="BQ91" s="14"/>
      <c r="BR91" s="13"/>
      <c r="BS91" s="13"/>
      <c r="BT91" s="13"/>
      <c r="BU91" s="14"/>
      <c r="BV91" s="13"/>
    </row>
    <row r="92" spans="1:74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3"/>
      <c r="AF92" s="17"/>
      <c r="AG92" s="15"/>
      <c r="AH92" s="15"/>
      <c r="AI92" s="16"/>
      <c r="AJ92" s="16"/>
      <c r="AK92" s="15"/>
      <c r="AL92" s="15"/>
      <c r="AM92" s="16"/>
      <c r="AN92" s="16"/>
      <c r="AO92" s="15"/>
      <c r="AP92" s="15"/>
      <c r="AQ92" s="16"/>
      <c r="AR92" s="16"/>
      <c r="AS92" s="15"/>
      <c r="AT92" s="15"/>
      <c r="AU92" s="16"/>
      <c r="AV92" s="16"/>
      <c r="AW92" s="13"/>
      <c r="AX92" s="13"/>
      <c r="AY92" s="15"/>
      <c r="AZ92" s="15"/>
      <c r="BA92" s="16"/>
      <c r="BB92" s="16"/>
      <c r="BC92" s="15"/>
      <c r="BD92" s="15"/>
      <c r="BE92" s="16"/>
      <c r="BF92" s="16"/>
      <c r="BG92" s="15"/>
      <c r="BH92" s="15"/>
      <c r="BI92" s="16"/>
      <c r="BJ92" s="16"/>
      <c r="BK92" s="15"/>
      <c r="BL92" s="15"/>
      <c r="BM92" s="16"/>
      <c r="BN92" s="16"/>
      <c r="BO92" s="13"/>
      <c r="BP92" s="13"/>
      <c r="BQ92" s="14"/>
      <c r="BR92" s="13"/>
      <c r="BS92" s="13"/>
      <c r="BT92" s="13"/>
      <c r="BU92" s="14"/>
      <c r="BV92" s="13"/>
    </row>
    <row r="93" spans="1:74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3"/>
      <c r="AF93" s="17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3"/>
      <c r="AX93" s="13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3"/>
      <c r="BP93" s="13"/>
      <c r="BQ93" s="14"/>
      <c r="BR93" s="13"/>
      <c r="BS93" s="13"/>
      <c r="BT93" s="13"/>
      <c r="BU93" s="14"/>
      <c r="BV93" s="13"/>
    </row>
    <row r="94" spans="1:74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3"/>
      <c r="AF94" s="17"/>
      <c r="AG94" s="15"/>
      <c r="AH94" s="15"/>
      <c r="AI94" s="16"/>
      <c r="AJ94" s="16"/>
      <c r="AK94" s="15"/>
      <c r="AL94" s="15"/>
      <c r="AM94" s="16"/>
      <c r="AN94" s="16"/>
      <c r="AO94" s="15"/>
      <c r="AP94" s="15"/>
      <c r="AQ94" s="16"/>
      <c r="AR94" s="16"/>
      <c r="AS94" s="15"/>
      <c r="AT94" s="15"/>
      <c r="AU94" s="16"/>
      <c r="AV94" s="16"/>
      <c r="AW94" s="13"/>
      <c r="AX94" s="13"/>
      <c r="AY94" s="15"/>
      <c r="AZ94" s="15"/>
      <c r="BA94" s="16"/>
      <c r="BB94" s="16"/>
      <c r="BC94" s="15"/>
      <c r="BD94" s="15"/>
      <c r="BE94" s="16"/>
      <c r="BF94" s="16"/>
      <c r="BG94" s="15"/>
      <c r="BH94" s="15"/>
      <c r="BI94" s="16"/>
      <c r="BJ94" s="16"/>
      <c r="BK94" s="15"/>
      <c r="BL94" s="15"/>
      <c r="BM94" s="16"/>
      <c r="BN94" s="16"/>
      <c r="BO94" s="13"/>
      <c r="BP94" s="13"/>
      <c r="BQ94" s="14"/>
      <c r="BR94" s="14"/>
      <c r="BS94" s="13"/>
      <c r="BT94" s="13"/>
      <c r="BU94" s="14"/>
      <c r="BV94" s="14"/>
    </row>
    <row r="95" spans="1:74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3"/>
      <c r="AF95" s="17"/>
      <c r="AG95" s="15"/>
      <c r="AH95" s="15"/>
      <c r="AI95" s="16"/>
      <c r="AJ95" s="16"/>
      <c r="AK95" s="15"/>
      <c r="AL95" s="15"/>
      <c r="AM95" s="16"/>
      <c r="AN95" s="16"/>
      <c r="AO95" s="15"/>
      <c r="AP95" s="15"/>
      <c r="AQ95" s="16"/>
      <c r="AR95" s="16"/>
      <c r="AS95" s="15"/>
      <c r="AT95" s="15"/>
      <c r="AU95" s="16"/>
      <c r="AV95" s="16"/>
      <c r="AW95" s="13"/>
      <c r="AX95" s="13"/>
      <c r="AY95" s="15"/>
      <c r="AZ95" s="15"/>
      <c r="BA95" s="16"/>
      <c r="BB95" s="16"/>
      <c r="BC95" s="15"/>
      <c r="BD95" s="15"/>
      <c r="BE95" s="16"/>
      <c r="BF95" s="16"/>
      <c r="BG95" s="15"/>
      <c r="BH95" s="15"/>
      <c r="BI95" s="16"/>
      <c r="BJ95" s="16"/>
      <c r="BK95" s="15"/>
      <c r="BL95" s="15"/>
      <c r="BM95" s="16"/>
      <c r="BN95" s="16"/>
      <c r="BO95" s="13"/>
      <c r="BP95" s="13"/>
      <c r="BQ95" s="14"/>
      <c r="BR95" s="13"/>
      <c r="BS95" s="13"/>
      <c r="BT95" s="13"/>
      <c r="BU95" s="14"/>
      <c r="BV95" s="13"/>
    </row>
    <row r="96" spans="1:74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3"/>
      <c r="AF96" s="17"/>
      <c r="AG96" s="15"/>
      <c r="AH96" s="15"/>
      <c r="AI96" s="16"/>
      <c r="AJ96" s="16"/>
      <c r="AK96" s="15"/>
      <c r="AL96" s="15"/>
      <c r="AM96" s="16"/>
      <c r="AN96" s="16"/>
      <c r="AO96" s="15"/>
      <c r="AP96" s="15"/>
      <c r="AQ96" s="16"/>
      <c r="AR96" s="16"/>
      <c r="AS96" s="15"/>
      <c r="AT96" s="15"/>
      <c r="AU96" s="16"/>
      <c r="AV96" s="16"/>
      <c r="AW96" s="13"/>
      <c r="AX96" s="13"/>
      <c r="AY96" s="15"/>
      <c r="AZ96" s="15"/>
      <c r="BA96" s="16"/>
      <c r="BB96" s="16"/>
      <c r="BC96" s="15"/>
      <c r="BD96" s="15"/>
      <c r="BE96" s="16"/>
      <c r="BF96" s="16"/>
      <c r="BG96" s="15"/>
      <c r="BH96" s="15"/>
      <c r="BI96" s="16"/>
      <c r="BJ96" s="16"/>
      <c r="BK96" s="15"/>
      <c r="BL96" s="15"/>
      <c r="BM96" s="16"/>
      <c r="BN96" s="16"/>
      <c r="BO96" s="13"/>
      <c r="BP96" s="13"/>
      <c r="BQ96" s="14"/>
      <c r="BR96" s="13"/>
      <c r="BS96" s="13"/>
      <c r="BT96" s="13"/>
      <c r="BU96" s="14"/>
      <c r="BV96" s="13"/>
    </row>
    <row r="97" spans="1:74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3"/>
      <c r="AF97" s="17"/>
      <c r="AG97" s="15"/>
      <c r="AH97" s="15"/>
      <c r="AI97" s="16"/>
      <c r="AJ97" s="16"/>
      <c r="AK97" s="15"/>
      <c r="AL97" s="15"/>
      <c r="AM97" s="16"/>
      <c r="AN97" s="16"/>
      <c r="AO97" s="15"/>
      <c r="AP97" s="15"/>
      <c r="AQ97" s="16"/>
      <c r="AR97" s="16"/>
      <c r="AS97" s="15"/>
      <c r="AT97" s="15"/>
      <c r="AU97" s="16"/>
      <c r="AV97" s="16"/>
      <c r="AW97" s="13"/>
      <c r="AX97" s="13"/>
      <c r="AY97" s="15"/>
      <c r="AZ97" s="15"/>
      <c r="BA97" s="16"/>
      <c r="BB97" s="16"/>
      <c r="BC97" s="15"/>
      <c r="BD97" s="15"/>
      <c r="BE97" s="16"/>
      <c r="BF97" s="16"/>
      <c r="BG97" s="15"/>
      <c r="BH97" s="15"/>
      <c r="BI97" s="16"/>
      <c r="BJ97" s="16"/>
      <c r="BK97" s="15"/>
      <c r="BL97" s="15"/>
      <c r="BM97" s="16"/>
      <c r="BN97" s="16"/>
      <c r="BO97" s="13"/>
      <c r="BP97" s="13"/>
      <c r="BQ97" s="14"/>
      <c r="BR97" s="13"/>
      <c r="BS97" s="13"/>
      <c r="BT97" s="13"/>
      <c r="BU97" s="14"/>
      <c r="BV97" s="13"/>
    </row>
    <row r="98" spans="1:74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3"/>
      <c r="AF98" s="17"/>
      <c r="AG98" s="15"/>
      <c r="AH98" s="15"/>
      <c r="AI98" s="16"/>
      <c r="AJ98" s="16"/>
      <c r="AK98" s="15"/>
      <c r="AL98" s="15"/>
      <c r="AM98" s="16"/>
      <c r="AN98" s="16"/>
      <c r="AO98" s="15"/>
      <c r="AP98" s="15"/>
      <c r="AQ98" s="15"/>
      <c r="AR98" s="15"/>
      <c r="AS98" s="15"/>
      <c r="AT98" s="15"/>
      <c r="AU98" s="15"/>
      <c r="AV98" s="15"/>
      <c r="AW98" s="13"/>
      <c r="AX98" s="13"/>
      <c r="AY98" s="15"/>
      <c r="AZ98" s="15"/>
      <c r="BA98" s="16"/>
      <c r="BB98" s="16"/>
      <c r="BC98" s="15"/>
      <c r="BD98" s="15"/>
      <c r="BE98" s="16"/>
      <c r="BF98" s="16"/>
      <c r="BG98" s="15"/>
      <c r="BH98" s="15"/>
      <c r="BI98" s="15"/>
      <c r="BJ98" s="15"/>
      <c r="BK98" s="15"/>
      <c r="BL98" s="15"/>
      <c r="BM98" s="15"/>
      <c r="BN98" s="15"/>
      <c r="BO98" s="13"/>
      <c r="BP98" s="13"/>
      <c r="BQ98" s="14"/>
      <c r="BR98" s="13"/>
      <c r="BS98" s="13"/>
      <c r="BT98" s="13"/>
      <c r="BU98" s="14"/>
      <c r="BV98" s="13"/>
    </row>
    <row r="99" spans="1:74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3"/>
      <c r="AF99" s="17"/>
      <c r="AG99" s="15"/>
      <c r="AH99" s="15"/>
      <c r="AI99" s="16"/>
      <c r="AJ99" s="16"/>
      <c r="AK99" s="15"/>
      <c r="AL99" s="15"/>
      <c r="AM99" s="16"/>
      <c r="AN99" s="16"/>
      <c r="AO99" s="15"/>
      <c r="AP99" s="15"/>
      <c r="AQ99" s="16"/>
      <c r="AR99" s="16"/>
      <c r="AS99" s="15"/>
      <c r="AT99" s="15"/>
      <c r="AU99" s="16"/>
      <c r="AV99" s="16"/>
      <c r="AW99" s="13"/>
      <c r="AX99" s="13"/>
      <c r="AY99" s="15"/>
      <c r="AZ99" s="15"/>
      <c r="BA99" s="16"/>
      <c r="BB99" s="16"/>
      <c r="BC99" s="15"/>
      <c r="BD99" s="15"/>
      <c r="BE99" s="16"/>
      <c r="BF99" s="16"/>
      <c r="BG99" s="15"/>
      <c r="BH99" s="15"/>
      <c r="BI99" s="16"/>
      <c r="BJ99" s="16"/>
      <c r="BK99" s="15"/>
      <c r="BL99" s="15"/>
      <c r="BM99" s="16"/>
      <c r="BN99" s="16"/>
      <c r="BO99" s="13"/>
      <c r="BP99" s="13"/>
      <c r="BQ99" s="14"/>
      <c r="BR99" s="13"/>
      <c r="BS99" s="13"/>
      <c r="BT99" s="13"/>
      <c r="BU99" s="14"/>
      <c r="BV99" s="13"/>
    </row>
    <row r="100" spans="1:74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3"/>
      <c r="AF100" s="17"/>
      <c r="AG100" s="15"/>
      <c r="AH100" s="15"/>
      <c r="AI100" s="16"/>
      <c r="AJ100" s="16"/>
      <c r="AK100" s="15"/>
      <c r="AL100" s="15"/>
      <c r="AM100" s="16"/>
      <c r="AN100" s="16"/>
      <c r="AO100" s="15"/>
      <c r="AP100" s="15"/>
      <c r="AQ100" s="16"/>
      <c r="AR100" s="16"/>
      <c r="AS100" s="15"/>
      <c r="AT100" s="15"/>
      <c r="AU100" s="16"/>
      <c r="AV100" s="16"/>
      <c r="AW100" s="13"/>
      <c r="AX100" s="13"/>
      <c r="AY100" s="15"/>
      <c r="AZ100" s="15"/>
      <c r="BA100" s="16"/>
      <c r="BB100" s="16"/>
      <c r="BC100" s="15"/>
      <c r="BD100" s="15"/>
      <c r="BE100" s="16"/>
      <c r="BF100" s="16"/>
      <c r="BG100" s="15"/>
      <c r="BH100" s="15"/>
      <c r="BI100" s="16"/>
      <c r="BJ100" s="16"/>
      <c r="BK100" s="15"/>
      <c r="BL100" s="15"/>
      <c r="BM100" s="16"/>
      <c r="BN100" s="16"/>
      <c r="BO100" s="13"/>
      <c r="BP100" s="13"/>
      <c r="BQ100" s="14"/>
      <c r="BR100" s="13"/>
      <c r="BS100" s="13"/>
      <c r="BT100" s="13"/>
      <c r="BU100" s="14"/>
      <c r="BV100" s="13"/>
    </row>
    <row r="101" spans="1:74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3"/>
      <c r="AF101" s="17"/>
      <c r="AG101" s="15"/>
      <c r="AH101" s="15"/>
      <c r="AI101" s="16"/>
      <c r="AJ101" s="16"/>
      <c r="AK101" s="15"/>
      <c r="AL101" s="15"/>
      <c r="AM101" s="16"/>
      <c r="AN101" s="16"/>
      <c r="AO101" s="15"/>
      <c r="AP101" s="15"/>
      <c r="AQ101" s="16"/>
      <c r="AR101" s="16"/>
      <c r="AS101" s="15"/>
      <c r="AT101" s="15"/>
      <c r="AU101" s="16"/>
      <c r="AV101" s="16"/>
      <c r="AW101" s="13"/>
      <c r="AX101" s="13"/>
      <c r="AY101" s="15"/>
      <c r="AZ101" s="15"/>
      <c r="BA101" s="16"/>
      <c r="BB101" s="16"/>
      <c r="BC101" s="15"/>
      <c r="BD101" s="15"/>
      <c r="BE101" s="16"/>
      <c r="BF101" s="16"/>
      <c r="BG101" s="15"/>
      <c r="BH101" s="15"/>
      <c r="BI101" s="16"/>
      <c r="BJ101" s="16"/>
      <c r="BK101" s="15"/>
      <c r="BL101" s="15"/>
      <c r="BM101" s="16"/>
      <c r="BN101" s="16"/>
      <c r="BO101" s="13"/>
      <c r="BP101" s="13"/>
      <c r="BQ101" s="14"/>
      <c r="BR101" s="14"/>
      <c r="BS101" s="13"/>
      <c r="BT101" s="13"/>
      <c r="BU101" s="14"/>
      <c r="BV101" s="14"/>
    </row>
    <row r="102" spans="1:74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3"/>
      <c r="AF102" s="17"/>
      <c r="AG102" s="15"/>
      <c r="AH102" s="15"/>
      <c r="AI102" s="16"/>
      <c r="AJ102" s="16"/>
      <c r="AK102" s="15"/>
      <c r="AL102" s="15"/>
      <c r="AM102" s="16"/>
      <c r="AN102" s="16"/>
      <c r="AO102" s="15"/>
      <c r="AP102" s="15"/>
      <c r="AQ102" s="15"/>
      <c r="AR102" s="15"/>
      <c r="AS102" s="15"/>
      <c r="AT102" s="15"/>
      <c r="AU102" s="15"/>
      <c r="AV102" s="15"/>
      <c r="AW102" s="13"/>
      <c r="AX102" s="13"/>
      <c r="AY102" s="15"/>
      <c r="AZ102" s="15"/>
      <c r="BA102" s="16"/>
      <c r="BB102" s="16"/>
      <c r="BC102" s="15"/>
      <c r="BD102" s="15"/>
      <c r="BE102" s="16"/>
      <c r="BF102" s="16"/>
      <c r="BG102" s="15"/>
      <c r="BH102" s="15"/>
      <c r="BI102" s="15"/>
      <c r="BJ102" s="15"/>
      <c r="BK102" s="15"/>
      <c r="BL102" s="15"/>
      <c r="BM102" s="15"/>
      <c r="BN102" s="15"/>
      <c r="BO102" s="13"/>
      <c r="BP102" s="13"/>
      <c r="BQ102" s="14"/>
      <c r="BR102" s="14"/>
      <c r="BS102" s="13"/>
      <c r="BT102" s="13"/>
      <c r="BU102" s="14"/>
      <c r="BV102" s="14"/>
    </row>
    <row r="103" spans="1:74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3"/>
      <c r="AF103" s="17"/>
      <c r="AG103" s="15"/>
      <c r="AH103" s="15"/>
      <c r="AI103" s="16"/>
      <c r="AJ103" s="16"/>
      <c r="AK103" s="15"/>
      <c r="AL103" s="15"/>
      <c r="AM103" s="16"/>
      <c r="AN103" s="16"/>
      <c r="AO103" s="15"/>
      <c r="AP103" s="15"/>
      <c r="AQ103" s="15"/>
      <c r="AR103" s="15"/>
      <c r="AS103" s="15"/>
      <c r="AT103" s="15"/>
      <c r="AU103" s="15"/>
      <c r="AV103" s="15"/>
      <c r="AW103" s="13"/>
      <c r="AX103" s="13"/>
      <c r="AY103" s="15"/>
      <c r="AZ103" s="15"/>
      <c r="BA103" s="16"/>
      <c r="BB103" s="16"/>
      <c r="BC103" s="15"/>
      <c r="BD103" s="15"/>
      <c r="BE103" s="16"/>
      <c r="BF103" s="16"/>
      <c r="BG103" s="15"/>
      <c r="BH103" s="15"/>
      <c r="BI103" s="15"/>
      <c r="BJ103" s="15"/>
      <c r="BK103" s="15"/>
      <c r="BL103" s="15"/>
      <c r="BM103" s="15"/>
      <c r="BN103" s="15"/>
      <c r="BO103" s="13"/>
      <c r="BP103" s="13"/>
      <c r="BQ103" s="14"/>
      <c r="BR103" s="13"/>
      <c r="BS103" s="13"/>
      <c r="BT103" s="13"/>
      <c r="BU103" s="14"/>
      <c r="BV103" s="13"/>
    </row>
    <row r="104" spans="1:74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3"/>
      <c r="AF104" s="17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3"/>
      <c r="AX104" s="13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3"/>
      <c r="BP104" s="13"/>
      <c r="BQ104" s="14"/>
      <c r="BR104" s="14"/>
      <c r="BS104" s="13"/>
      <c r="BT104" s="13"/>
      <c r="BU104" s="14"/>
      <c r="BV104" s="14"/>
    </row>
    <row r="105" spans="1:74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3"/>
      <c r="AF105" s="17"/>
      <c r="AG105" s="15"/>
      <c r="AH105" s="15"/>
      <c r="AI105" s="16"/>
      <c r="AJ105" s="16"/>
      <c r="AK105" s="15"/>
      <c r="AL105" s="15"/>
      <c r="AM105" s="16"/>
      <c r="AN105" s="16"/>
      <c r="AO105" s="15"/>
      <c r="AP105" s="15"/>
      <c r="AQ105" s="15"/>
      <c r="AR105" s="15"/>
      <c r="AS105" s="15"/>
      <c r="AT105" s="15"/>
      <c r="AU105" s="15"/>
      <c r="AV105" s="15"/>
      <c r="AW105" s="13"/>
      <c r="AX105" s="13"/>
      <c r="AY105" s="15"/>
      <c r="AZ105" s="15"/>
      <c r="BA105" s="16"/>
      <c r="BB105" s="16"/>
      <c r="BC105" s="15"/>
      <c r="BD105" s="15"/>
      <c r="BE105" s="16"/>
      <c r="BF105" s="16"/>
      <c r="BG105" s="15"/>
      <c r="BH105" s="15"/>
      <c r="BI105" s="15"/>
      <c r="BJ105" s="15"/>
      <c r="BK105" s="15"/>
      <c r="BL105" s="15"/>
      <c r="BM105" s="15"/>
      <c r="BN105" s="15"/>
      <c r="BO105" s="13"/>
      <c r="BP105" s="13"/>
      <c r="BQ105" s="14"/>
      <c r="BR105" s="13"/>
      <c r="BS105" s="13"/>
      <c r="BT105" s="13"/>
      <c r="BU105" s="14"/>
      <c r="BV105" s="13"/>
    </row>
    <row r="106" spans="1:74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3"/>
      <c r="AF106" s="17"/>
      <c r="AG106" s="15"/>
      <c r="AH106" s="15"/>
      <c r="AI106" s="16"/>
      <c r="AJ106" s="16"/>
      <c r="AK106" s="15"/>
      <c r="AL106" s="15"/>
      <c r="AM106" s="16"/>
      <c r="AN106" s="16"/>
      <c r="AO106" s="15"/>
      <c r="AP106" s="15"/>
      <c r="AQ106" s="15"/>
      <c r="AR106" s="15"/>
      <c r="AS106" s="15"/>
      <c r="AT106" s="15"/>
      <c r="AU106" s="15"/>
      <c r="AV106" s="15"/>
      <c r="AW106" s="13"/>
      <c r="AX106" s="13"/>
      <c r="AY106" s="15"/>
      <c r="AZ106" s="15"/>
      <c r="BA106" s="16"/>
      <c r="BB106" s="16"/>
      <c r="BC106" s="15"/>
      <c r="BD106" s="15"/>
      <c r="BE106" s="16"/>
      <c r="BF106" s="16"/>
      <c r="BG106" s="15"/>
      <c r="BH106" s="15"/>
      <c r="BI106" s="15"/>
      <c r="BJ106" s="15"/>
      <c r="BK106" s="15"/>
      <c r="BL106" s="15"/>
      <c r="BM106" s="15"/>
      <c r="BN106" s="15"/>
      <c r="BO106" s="13"/>
      <c r="BP106" s="13"/>
      <c r="BQ106" s="14"/>
      <c r="BR106" s="14"/>
      <c r="BS106" s="13"/>
      <c r="BT106" s="13"/>
      <c r="BU106" s="14"/>
      <c r="BV106" s="14"/>
    </row>
    <row r="107" spans="1:74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3"/>
      <c r="AF107" s="17"/>
      <c r="AG107" s="15"/>
      <c r="AH107" s="15"/>
      <c r="AI107" s="16"/>
      <c r="AJ107" s="16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3"/>
      <c r="AX107" s="13"/>
      <c r="AY107" s="15"/>
      <c r="AZ107" s="15"/>
      <c r="BA107" s="16"/>
      <c r="BB107" s="16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3"/>
      <c r="BP107" s="13"/>
      <c r="BQ107" s="14"/>
      <c r="BR107" s="13"/>
      <c r="BS107" s="13"/>
      <c r="BT107" s="13"/>
      <c r="BU107" s="14"/>
      <c r="BV107" s="13"/>
    </row>
    <row r="108" spans="1:74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3"/>
      <c r="AF108" s="17"/>
      <c r="AG108" s="15"/>
      <c r="AH108" s="15"/>
      <c r="AI108" s="16"/>
      <c r="AJ108" s="16"/>
      <c r="AK108" s="15"/>
      <c r="AL108" s="15"/>
      <c r="AM108" s="16"/>
      <c r="AN108" s="16"/>
      <c r="AO108" s="15"/>
      <c r="AP108" s="15"/>
      <c r="AQ108" s="15"/>
      <c r="AR108" s="15"/>
      <c r="AS108" s="15"/>
      <c r="AT108" s="15"/>
      <c r="AU108" s="15"/>
      <c r="AV108" s="15"/>
      <c r="AW108" s="13"/>
      <c r="AX108" s="13"/>
      <c r="AY108" s="15"/>
      <c r="AZ108" s="15"/>
      <c r="BA108" s="16"/>
      <c r="BB108" s="16"/>
      <c r="BC108" s="15"/>
      <c r="BD108" s="15"/>
      <c r="BE108" s="16"/>
      <c r="BF108" s="16"/>
      <c r="BG108" s="15"/>
      <c r="BH108" s="15"/>
      <c r="BI108" s="15"/>
      <c r="BJ108" s="15"/>
      <c r="BK108" s="15"/>
      <c r="BL108" s="15"/>
      <c r="BM108" s="15"/>
      <c r="BN108" s="15"/>
      <c r="BO108" s="13"/>
      <c r="BP108" s="13"/>
      <c r="BQ108" s="14"/>
      <c r="BR108" s="13"/>
      <c r="BS108" s="13"/>
      <c r="BT108" s="13"/>
      <c r="BU108" s="14"/>
      <c r="BV108" s="13"/>
    </row>
    <row r="109" spans="1:74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3"/>
      <c r="AF109" s="17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6"/>
      <c r="AR109" s="16"/>
      <c r="AS109" s="15"/>
      <c r="AT109" s="15"/>
      <c r="AU109" s="16"/>
      <c r="AV109" s="16"/>
      <c r="AW109" s="13"/>
      <c r="AX109" s="13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6"/>
      <c r="BJ109" s="16"/>
      <c r="BK109" s="15"/>
      <c r="BL109" s="15"/>
      <c r="BM109" s="16"/>
      <c r="BN109" s="16"/>
      <c r="BO109" s="13"/>
      <c r="BP109" s="13"/>
      <c r="BQ109" s="14"/>
      <c r="BR109" s="13"/>
      <c r="BS109" s="13"/>
      <c r="BT109" s="13"/>
      <c r="BU109" s="14"/>
      <c r="BV109" s="13"/>
    </row>
    <row r="110" spans="1:74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3"/>
      <c r="AF110" s="17"/>
      <c r="AG110" s="15"/>
      <c r="AH110" s="15"/>
      <c r="AI110" s="16"/>
      <c r="AJ110" s="16"/>
      <c r="AK110" s="15"/>
      <c r="AL110" s="15"/>
      <c r="AM110" s="16"/>
      <c r="AN110" s="16"/>
      <c r="AO110" s="15"/>
      <c r="AP110" s="15"/>
      <c r="AQ110" s="16"/>
      <c r="AR110" s="16"/>
      <c r="AS110" s="15"/>
      <c r="AT110" s="15"/>
      <c r="AU110" s="16"/>
      <c r="AV110" s="16"/>
      <c r="AW110" s="13"/>
      <c r="AX110" s="13"/>
      <c r="AY110" s="15"/>
      <c r="AZ110" s="15"/>
      <c r="BA110" s="16"/>
      <c r="BB110" s="16"/>
      <c r="BC110" s="15"/>
      <c r="BD110" s="15"/>
      <c r="BE110" s="16"/>
      <c r="BF110" s="16"/>
      <c r="BG110" s="15"/>
      <c r="BH110" s="15"/>
      <c r="BI110" s="16"/>
      <c r="BJ110" s="16"/>
      <c r="BK110" s="15"/>
      <c r="BL110" s="15"/>
      <c r="BM110" s="16"/>
      <c r="BN110" s="16"/>
      <c r="BO110" s="13"/>
      <c r="BP110" s="13"/>
      <c r="BQ110" s="14"/>
      <c r="BR110" s="14"/>
      <c r="BS110" s="13"/>
      <c r="BT110" s="13"/>
      <c r="BU110" s="14"/>
      <c r="BV110" s="14"/>
    </row>
    <row r="111" spans="1:74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3"/>
      <c r="AF111" s="17"/>
      <c r="AG111" s="15"/>
      <c r="AH111" s="15"/>
      <c r="AI111" s="16"/>
      <c r="AJ111" s="16"/>
      <c r="AK111" s="15"/>
      <c r="AL111" s="15"/>
      <c r="AM111" s="16"/>
      <c r="AN111" s="16"/>
      <c r="AO111" s="15"/>
      <c r="AP111" s="15"/>
      <c r="AQ111" s="16"/>
      <c r="AR111" s="16"/>
      <c r="AS111" s="15"/>
      <c r="AT111" s="15"/>
      <c r="AU111" s="16"/>
      <c r="AV111" s="16"/>
      <c r="AW111" s="13"/>
      <c r="AX111" s="13"/>
      <c r="AY111" s="15"/>
      <c r="AZ111" s="15"/>
      <c r="BA111" s="16"/>
      <c r="BB111" s="16"/>
      <c r="BC111" s="15"/>
      <c r="BD111" s="15"/>
      <c r="BE111" s="16"/>
      <c r="BF111" s="16"/>
      <c r="BG111" s="15"/>
      <c r="BH111" s="15"/>
      <c r="BI111" s="16"/>
      <c r="BJ111" s="16"/>
      <c r="BK111" s="15"/>
      <c r="BL111" s="15"/>
      <c r="BM111" s="16"/>
      <c r="BN111" s="16"/>
      <c r="BO111" s="13"/>
      <c r="BP111" s="13"/>
      <c r="BQ111" s="14"/>
      <c r="BR111" s="14"/>
      <c r="BS111" s="13"/>
      <c r="BT111" s="13"/>
      <c r="BU111" s="14"/>
      <c r="BV111" s="14"/>
    </row>
    <row r="112" spans="1:74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3"/>
      <c r="AF112" s="17"/>
      <c r="AG112" s="15"/>
      <c r="AH112" s="15"/>
      <c r="AI112" s="16"/>
      <c r="AJ112" s="16"/>
      <c r="AK112" s="15"/>
      <c r="AL112" s="15"/>
      <c r="AM112" s="16"/>
      <c r="AN112" s="16"/>
      <c r="AO112" s="15"/>
      <c r="AP112" s="15"/>
      <c r="AQ112" s="16"/>
      <c r="AR112" s="16"/>
      <c r="AS112" s="15"/>
      <c r="AT112" s="15"/>
      <c r="AU112" s="16"/>
      <c r="AV112" s="16"/>
      <c r="AW112" s="13"/>
      <c r="AX112" s="13"/>
      <c r="AY112" s="15"/>
      <c r="AZ112" s="15"/>
      <c r="BA112" s="16"/>
      <c r="BB112" s="16"/>
      <c r="BC112" s="15"/>
      <c r="BD112" s="15"/>
      <c r="BE112" s="16"/>
      <c r="BF112" s="16"/>
      <c r="BG112" s="15"/>
      <c r="BH112" s="15"/>
      <c r="BI112" s="16"/>
      <c r="BJ112" s="16"/>
      <c r="BK112" s="15"/>
      <c r="BL112" s="15"/>
      <c r="BM112" s="16"/>
      <c r="BN112" s="16"/>
      <c r="BO112" s="13"/>
      <c r="BP112" s="13"/>
      <c r="BQ112" s="14"/>
      <c r="BR112" s="14"/>
      <c r="BS112" s="13"/>
      <c r="BT112" s="13"/>
      <c r="BU112" s="14"/>
      <c r="BV112" s="14"/>
    </row>
    <row r="113" spans="1:74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3"/>
      <c r="AF113" s="17"/>
      <c r="AG113" s="15"/>
      <c r="AH113" s="15"/>
      <c r="AI113" s="16"/>
      <c r="AJ113" s="16"/>
      <c r="AK113" s="15"/>
      <c r="AL113" s="15"/>
      <c r="AM113" s="16"/>
      <c r="AN113" s="16"/>
      <c r="AO113" s="15"/>
      <c r="AP113" s="15"/>
      <c r="AQ113" s="15"/>
      <c r="AR113" s="15"/>
      <c r="AS113" s="15"/>
      <c r="AT113" s="15"/>
      <c r="AU113" s="15"/>
      <c r="AV113" s="15"/>
      <c r="AW113" s="13"/>
      <c r="AX113" s="13"/>
      <c r="AY113" s="15"/>
      <c r="AZ113" s="15"/>
      <c r="BA113" s="16"/>
      <c r="BB113" s="16"/>
      <c r="BC113" s="15"/>
      <c r="BD113" s="15"/>
      <c r="BE113" s="16"/>
      <c r="BF113" s="16"/>
      <c r="BG113" s="15"/>
      <c r="BH113" s="15"/>
      <c r="BI113" s="15"/>
      <c r="BJ113" s="15"/>
      <c r="BK113" s="15"/>
      <c r="BL113" s="15"/>
      <c r="BM113" s="15"/>
      <c r="BN113" s="15"/>
      <c r="BO113" s="13"/>
      <c r="BP113" s="13"/>
      <c r="BQ113" s="14"/>
      <c r="BR113" s="13"/>
      <c r="BS113" s="13"/>
      <c r="BT113" s="13"/>
      <c r="BU113" s="14"/>
      <c r="BV113" s="13"/>
    </row>
    <row r="114" spans="1:74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3"/>
      <c r="AF114" s="17"/>
      <c r="AG114" s="15"/>
      <c r="AH114" s="15"/>
      <c r="AI114" s="16"/>
      <c r="AJ114" s="16"/>
      <c r="AK114" s="15"/>
      <c r="AL114" s="15"/>
      <c r="AM114" s="16"/>
      <c r="AN114" s="16"/>
      <c r="AO114" s="15"/>
      <c r="AP114" s="15"/>
      <c r="AQ114" s="16"/>
      <c r="AR114" s="16"/>
      <c r="AS114" s="15"/>
      <c r="AT114" s="15"/>
      <c r="AU114" s="16"/>
      <c r="AV114" s="16"/>
      <c r="AW114" s="13"/>
      <c r="AX114" s="13"/>
      <c r="AY114" s="15"/>
      <c r="AZ114" s="15"/>
      <c r="BA114" s="16"/>
      <c r="BB114" s="16"/>
      <c r="BC114" s="15"/>
      <c r="BD114" s="15"/>
      <c r="BE114" s="16"/>
      <c r="BF114" s="16"/>
      <c r="BG114" s="15"/>
      <c r="BH114" s="15"/>
      <c r="BI114" s="16"/>
      <c r="BJ114" s="16"/>
      <c r="BK114" s="15"/>
      <c r="BL114" s="15"/>
      <c r="BM114" s="16"/>
      <c r="BN114" s="16"/>
      <c r="BO114" s="13"/>
      <c r="BP114" s="13"/>
      <c r="BQ114" s="14"/>
      <c r="BR114" s="13"/>
      <c r="BS114" s="13"/>
      <c r="BT114" s="13"/>
      <c r="BU114" s="14"/>
      <c r="BV114" s="13"/>
    </row>
    <row r="115" spans="1:74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3"/>
      <c r="AF115" s="17"/>
      <c r="AG115" s="15"/>
      <c r="AH115" s="15"/>
      <c r="AI115" s="16"/>
      <c r="AJ115" s="16"/>
      <c r="AK115" s="15"/>
      <c r="AL115" s="15"/>
      <c r="AM115" s="16"/>
      <c r="AN115" s="16"/>
      <c r="AO115" s="15"/>
      <c r="AP115" s="15"/>
      <c r="AQ115" s="16"/>
      <c r="AR115" s="16"/>
      <c r="AS115" s="15"/>
      <c r="AT115" s="15"/>
      <c r="AU115" s="16"/>
      <c r="AV115" s="16"/>
      <c r="AW115" s="13"/>
      <c r="AX115" s="13"/>
      <c r="AY115" s="15"/>
      <c r="AZ115" s="15"/>
      <c r="BA115" s="16"/>
      <c r="BB115" s="16"/>
      <c r="BC115" s="15"/>
      <c r="BD115" s="15"/>
      <c r="BE115" s="16"/>
      <c r="BF115" s="16"/>
      <c r="BG115" s="15"/>
      <c r="BH115" s="15"/>
      <c r="BI115" s="16"/>
      <c r="BJ115" s="16"/>
      <c r="BK115" s="15"/>
      <c r="BL115" s="15"/>
      <c r="BM115" s="16"/>
      <c r="BN115" s="16"/>
      <c r="BO115" s="13"/>
      <c r="BP115" s="13"/>
      <c r="BQ115" s="14"/>
      <c r="BR115" s="13"/>
      <c r="BS115" s="13"/>
      <c r="BT115" s="13"/>
      <c r="BU115" s="14"/>
      <c r="BV115" s="13"/>
    </row>
    <row r="116" spans="1:74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3"/>
      <c r="AF116" s="17"/>
      <c r="AG116" s="15"/>
      <c r="AH116" s="15"/>
      <c r="AI116" s="16"/>
      <c r="AJ116" s="16"/>
      <c r="AK116" s="15"/>
      <c r="AL116" s="15"/>
      <c r="AM116" s="16"/>
      <c r="AN116" s="16"/>
      <c r="AO116" s="15"/>
      <c r="AP116" s="15"/>
      <c r="AQ116" s="16"/>
      <c r="AR116" s="16"/>
      <c r="AS116" s="15"/>
      <c r="AT116" s="15"/>
      <c r="AU116" s="16"/>
      <c r="AV116" s="16"/>
      <c r="AW116" s="13"/>
      <c r="AX116" s="13"/>
      <c r="AY116" s="15"/>
      <c r="AZ116" s="15"/>
      <c r="BA116" s="16"/>
      <c r="BB116" s="16"/>
      <c r="BC116" s="15"/>
      <c r="BD116" s="15"/>
      <c r="BE116" s="16"/>
      <c r="BF116" s="16"/>
      <c r="BG116" s="15"/>
      <c r="BH116" s="15"/>
      <c r="BI116" s="16"/>
      <c r="BJ116" s="16"/>
      <c r="BK116" s="15"/>
      <c r="BL116" s="15"/>
      <c r="BM116" s="16"/>
      <c r="BN116" s="16"/>
      <c r="BO116" s="13"/>
      <c r="BP116" s="13"/>
      <c r="BQ116" s="14"/>
      <c r="BR116" s="13"/>
      <c r="BS116" s="13"/>
      <c r="BT116" s="13"/>
      <c r="BU116" s="14"/>
      <c r="BV116" s="13"/>
    </row>
    <row r="117" spans="1:74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3"/>
      <c r="AF117" s="17"/>
      <c r="AG117" s="15"/>
      <c r="AH117" s="15"/>
      <c r="AI117" s="16"/>
      <c r="AJ117" s="16"/>
      <c r="AK117" s="15"/>
      <c r="AL117" s="15"/>
      <c r="AM117" s="16"/>
      <c r="AN117" s="16"/>
      <c r="AO117" s="15"/>
      <c r="AP117" s="15"/>
      <c r="AQ117" s="16"/>
      <c r="AR117" s="16"/>
      <c r="AS117" s="15"/>
      <c r="AT117" s="15"/>
      <c r="AU117" s="16"/>
      <c r="AV117" s="16"/>
      <c r="AW117" s="13"/>
      <c r="AX117" s="13"/>
      <c r="AY117" s="15"/>
      <c r="AZ117" s="15"/>
      <c r="BA117" s="16"/>
      <c r="BB117" s="16"/>
      <c r="BC117" s="15"/>
      <c r="BD117" s="15"/>
      <c r="BE117" s="16"/>
      <c r="BF117" s="16"/>
      <c r="BG117" s="15"/>
      <c r="BH117" s="15"/>
      <c r="BI117" s="16"/>
      <c r="BJ117" s="16"/>
      <c r="BK117" s="15"/>
      <c r="BL117" s="15"/>
      <c r="BM117" s="16"/>
      <c r="BN117" s="16"/>
      <c r="BO117" s="13"/>
      <c r="BP117" s="13"/>
      <c r="BQ117" s="14"/>
      <c r="BR117" s="13"/>
      <c r="BS117" s="13"/>
      <c r="BT117" s="13"/>
      <c r="BU117" s="14"/>
      <c r="BV117" s="13"/>
    </row>
    <row r="118" spans="1:74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3"/>
      <c r="AF118" s="17"/>
      <c r="AG118" s="15"/>
      <c r="AH118" s="15"/>
      <c r="AI118" s="16"/>
      <c r="AJ118" s="16"/>
      <c r="AK118" s="15"/>
      <c r="AL118" s="15"/>
      <c r="AM118" s="15"/>
      <c r="AN118" s="15"/>
      <c r="AO118" s="15"/>
      <c r="AP118" s="15"/>
      <c r="AQ118" s="16"/>
      <c r="AR118" s="16"/>
      <c r="AS118" s="15"/>
      <c r="AT118" s="15"/>
      <c r="AU118" s="16"/>
      <c r="AV118" s="16"/>
      <c r="AW118" s="13"/>
      <c r="AX118" s="13"/>
      <c r="AY118" s="15"/>
      <c r="AZ118" s="15"/>
      <c r="BA118" s="16"/>
      <c r="BB118" s="16"/>
      <c r="BC118" s="15"/>
      <c r="BD118" s="15"/>
      <c r="BE118" s="15"/>
      <c r="BF118" s="15"/>
      <c r="BG118" s="15"/>
      <c r="BH118" s="15"/>
      <c r="BI118" s="16"/>
      <c r="BJ118" s="16"/>
      <c r="BK118" s="15"/>
      <c r="BL118" s="15"/>
      <c r="BM118" s="16"/>
      <c r="BN118" s="16"/>
      <c r="BO118" s="13"/>
      <c r="BP118" s="13"/>
      <c r="BQ118" s="14"/>
      <c r="BR118" s="14"/>
      <c r="BS118" s="13"/>
      <c r="BT118" s="13"/>
      <c r="BU118" s="14"/>
      <c r="BV118" s="14"/>
    </row>
    <row r="119" spans="1:74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3"/>
      <c r="AF119" s="17"/>
      <c r="AG119" s="15"/>
      <c r="AH119" s="15"/>
      <c r="AI119" s="16"/>
      <c r="AJ119" s="16"/>
      <c r="AK119" s="15"/>
      <c r="AL119" s="15"/>
      <c r="AM119" s="16"/>
      <c r="AN119" s="16"/>
      <c r="AO119" s="15"/>
      <c r="AP119" s="15"/>
      <c r="AQ119" s="16"/>
      <c r="AR119" s="16"/>
      <c r="AS119" s="15"/>
      <c r="AT119" s="15"/>
      <c r="AU119" s="16"/>
      <c r="AV119" s="16"/>
      <c r="AW119" s="13"/>
      <c r="AX119" s="13"/>
      <c r="AY119" s="15"/>
      <c r="AZ119" s="15"/>
      <c r="BA119" s="16"/>
      <c r="BB119" s="16"/>
      <c r="BC119" s="15"/>
      <c r="BD119" s="15"/>
      <c r="BE119" s="16"/>
      <c r="BF119" s="16"/>
      <c r="BG119" s="15"/>
      <c r="BH119" s="15"/>
      <c r="BI119" s="16"/>
      <c r="BJ119" s="16"/>
      <c r="BK119" s="15"/>
      <c r="BL119" s="15"/>
      <c r="BM119" s="16"/>
      <c r="BN119" s="16"/>
      <c r="BO119" s="13"/>
      <c r="BP119" s="13"/>
      <c r="BQ119" s="14"/>
      <c r="BR119" s="13"/>
      <c r="BS119" s="13"/>
      <c r="BT119" s="13"/>
      <c r="BU119" s="14"/>
      <c r="BV119" s="13"/>
    </row>
    <row r="120" spans="1:74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3"/>
      <c r="AF120" s="17"/>
      <c r="AG120" s="15"/>
      <c r="AH120" s="15"/>
      <c r="AI120" s="16"/>
      <c r="AJ120" s="16"/>
      <c r="AK120" s="15"/>
      <c r="AL120" s="15"/>
      <c r="AM120" s="16"/>
      <c r="AN120" s="16"/>
      <c r="AO120" s="15"/>
      <c r="AP120" s="15"/>
      <c r="AQ120" s="16"/>
      <c r="AR120" s="16"/>
      <c r="AS120" s="15"/>
      <c r="AT120" s="15"/>
      <c r="AU120" s="16"/>
      <c r="AV120" s="16"/>
      <c r="AW120" s="13"/>
      <c r="AX120" s="13"/>
      <c r="AY120" s="15"/>
      <c r="AZ120" s="15"/>
      <c r="BA120" s="16"/>
      <c r="BB120" s="16"/>
      <c r="BC120" s="15"/>
      <c r="BD120" s="15"/>
      <c r="BE120" s="16"/>
      <c r="BF120" s="16"/>
      <c r="BG120" s="15"/>
      <c r="BH120" s="15"/>
      <c r="BI120" s="16"/>
      <c r="BJ120" s="16"/>
      <c r="BK120" s="15"/>
      <c r="BL120" s="15"/>
      <c r="BM120" s="16"/>
      <c r="BN120" s="16"/>
      <c r="BO120" s="13"/>
      <c r="BP120" s="13"/>
      <c r="BQ120" s="14"/>
      <c r="BR120" s="13"/>
      <c r="BS120" s="13"/>
      <c r="BT120" s="13"/>
      <c r="BU120" s="14"/>
      <c r="BV120" s="13"/>
    </row>
    <row r="121" spans="1:74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3"/>
      <c r="AF121" s="17"/>
      <c r="AG121" s="15"/>
      <c r="AH121" s="15"/>
      <c r="AI121" s="16"/>
      <c r="AJ121" s="16"/>
      <c r="AK121" s="15"/>
      <c r="AL121" s="15"/>
      <c r="AM121" s="16"/>
      <c r="AN121" s="16"/>
      <c r="AO121" s="15"/>
      <c r="AP121" s="15"/>
      <c r="AQ121" s="15"/>
      <c r="AR121" s="15"/>
      <c r="AS121" s="15"/>
      <c r="AT121" s="15"/>
      <c r="AU121" s="15"/>
      <c r="AV121" s="15"/>
      <c r="AW121" s="13"/>
      <c r="AX121" s="13"/>
      <c r="AY121" s="15"/>
      <c r="AZ121" s="15"/>
      <c r="BA121" s="16"/>
      <c r="BB121" s="16"/>
      <c r="BC121" s="15"/>
      <c r="BD121" s="15"/>
      <c r="BE121" s="16"/>
      <c r="BF121" s="16"/>
      <c r="BG121" s="15"/>
      <c r="BH121" s="15"/>
      <c r="BI121" s="15"/>
      <c r="BJ121" s="15"/>
      <c r="BK121" s="15"/>
      <c r="BL121" s="15"/>
      <c r="BM121" s="15"/>
      <c r="BN121" s="15"/>
      <c r="BO121" s="13"/>
      <c r="BP121" s="13"/>
      <c r="BQ121" s="14"/>
      <c r="BR121" s="13"/>
      <c r="BS121" s="13"/>
      <c r="BT121" s="13"/>
      <c r="BU121" s="14"/>
      <c r="BV121" s="13"/>
    </row>
    <row r="122" spans="1:74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3"/>
      <c r="AF122" s="17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6"/>
      <c r="AR122" s="16"/>
      <c r="AS122" s="15"/>
      <c r="AT122" s="15"/>
      <c r="AU122" s="16"/>
      <c r="AV122" s="16"/>
      <c r="AW122" s="13"/>
      <c r="AX122" s="13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6"/>
      <c r="BJ122" s="16"/>
      <c r="BK122" s="15"/>
      <c r="BL122" s="15"/>
      <c r="BM122" s="16"/>
      <c r="BN122" s="16"/>
      <c r="BO122" s="13"/>
      <c r="BP122" s="13"/>
      <c r="BQ122" s="14"/>
      <c r="BR122" s="14"/>
      <c r="BS122" s="13"/>
      <c r="BT122" s="13"/>
      <c r="BU122" s="14"/>
      <c r="BV122" s="14"/>
    </row>
    <row r="123" spans="1:74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3"/>
      <c r="AF123" s="17"/>
      <c r="AG123" s="15"/>
      <c r="AH123" s="15"/>
      <c r="AI123" s="16"/>
      <c r="AJ123" s="16"/>
      <c r="AK123" s="15"/>
      <c r="AL123" s="15"/>
      <c r="AM123" s="16"/>
      <c r="AN123" s="16"/>
      <c r="AO123" s="15"/>
      <c r="AP123" s="15"/>
      <c r="AQ123" s="16"/>
      <c r="AR123" s="16"/>
      <c r="AS123" s="15"/>
      <c r="AT123" s="15"/>
      <c r="AU123" s="16"/>
      <c r="AV123" s="16"/>
      <c r="AW123" s="13"/>
      <c r="AX123" s="13"/>
      <c r="AY123" s="15"/>
      <c r="AZ123" s="15"/>
      <c r="BA123" s="16"/>
      <c r="BB123" s="16"/>
      <c r="BC123" s="15"/>
      <c r="BD123" s="15"/>
      <c r="BE123" s="16"/>
      <c r="BF123" s="16"/>
      <c r="BG123" s="15"/>
      <c r="BH123" s="15"/>
      <c r="BI123" s="16"/>
      <c r="BJ123" s="16"/>
      <c r="BK123" s="15"/>
      <c r="BL123" s="15"/>
      <c r="BM123" s="16"/>
      <c r="BN123" s="16"/>
      <c r="BO123" s="13"/>
      <c r="BP123" s="13"/>
      <c r="BQ123" s="14"/>
      <c r="BR123" s="13"/>
      <c r="BS123" s="13"/>
      <c r="BT123" s="13"/>
      <c r="BU123" s="14"/>
      <c r="BV123" s="13"/>
    </row>
    <row r="124" spans="1:74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3"/>
      <c r="AF124" s="17"/>
      <c r="AG124" s="15"/>
      <c r="AH124" s="15"/>
      <c r="AI124" s="16"/>
      <c r="AJ124" s="16"/>
      <c r="AK124" s="15"/>
      <c r="AL124" s="15"/>
      <c r="AM124" s="16"/>
      <c r="AN124" s="16"/>
      <c r="AO124" s="15"/>
      <c r="AP124" s="15"/>
      <c r="AQ124" s="16"/>
      <c r="AR124" s="16"/>
      <c r="AS124" s="15"/>
      <c r="AT124" s="15"/>
      <c r="AU124" s="16"/>
      <c r="AV124" s="16"/>
      <c r="AW124" s="13"/>
      <c r="AX124" s="13"/>
      <c r="AY124" s="15"/>
      <c r="AZ124" s="15"/>
      <c r="BA124" s="16"/>
      <c r="BB124" s="16"/>
      <c r="BC124" s="15"/>
      <c r="BD124" s="15"/>
      <c r="BE124" s="16"/>
      <c r="BF124" s="16"/>
      <c r="BG124" s="15"/>
      <c r="BH124" s="15"/>
      <c r="BI124" s="16"/>
      <c r="BJ124" s="16"/>
      <c r="BK124" s="15"/>
      <c r="BL124" s="15"/>
      <c r="BM124" s="16"/>
      <c r="BN124" s="16"/>
      <c r="BO124" s="13"/>
      <c r="BP124" s="13"/>
      <c r="BQ124" s="14"/>
      <c r="BR124" s="13"/>
      <c r="BS124" s="13"/>
      <c r="BT124" s="13"/>
      <c r="BU124" s="14"/>
      <c r="BV124" s="13"/>
    </row>
    <row r="125" spans="1:74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3"/>
      <c r="AF125" s="17"/>
      <c r="AG125" s="15"/>
      <c r="AH125" s="15"/>
      <c r="AI125" s="16"/>
      <c r="AJ125" s="16"/>
      <c r="AK125" s="15"/>
      <c r="AL125" s="15"/>
      <c r="AM125" s="16"/>
      <c r="AN125" s="16"/>
      <c r="AO125" s="15"/>
      <c r="AP125" s="15"/>
      <c r="AQ125" s="16"/>
      <c r="AR125" s="16"/>
      <c r="AS125" s="15"/>
      <c r="AT125" s="15"/>
      <c r="AU125" s="16"/>
      <c r="AV125" s="16"/>
      <c r="AW125" s="13"/>
      <c r="AX125" s="13"/>
      <c r="AY125" s="15"/>
      <c r="AZ125" s="15"/>
      <c r="BA125" s="16"/>
      <c r="BB125" s="16"/>
      <c r="BC125" s="15"/>
      <c r="BD125" s="15"/>
      <c r="BE125" s="16"/>
      <c r="BF125" s="16"/>
      <c r="BG125" s="15"/>
      <c r="BH125" s="15"/>
      <c r="BI125" s="16"/>
      <c r="BJ125" s="16"/>
      <c r="BK125" s="15"/>
      <c r="BL125" s="15"/>
      <c r="BM125" s="16"/>
      <c r="BN125" s="16"/>
      <c r="BO125" s="13"/>
      <c r="BP125" s="13"/>
      <c r="BQ125" s="14"/>
      <c r="BR125" s="14"/>
      <c r="BS125" s="13"/>
      <c r="BT125" s="13"/>
      <c r="BU125" s="14"/>
      <c r="BV125" s="14"/>
    </row>
    <row r="126" spans="1:74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3"/>
      <c r="AF126" s="17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3"/>
      <c r="AX126" s="13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3"/>
      <c r="BP126" s="13"/>
      <c r="BQ126" s="14"/>
      <c r="BR126" s="13"/>
      <c r="BS126" s="13"/>
      <c r="BT126" s="13"/>
      <c r="BU126" s="14"/>
      <c r="BV126" s="13"/>
    </row>
    <row r="127" spans="1:74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3"/>
      <c r="AF127" s="17"/>
      <c r="AG127" s="15"/>
      <c r="AH127" s="15"/>
      <c r="AI127" s="16"/>
      <c r="AJ127" s="16"/>
      <c r="AK127" s="15"/>
      <c r="AL127" s="15"/>
      <c r="AM127" s="16"/>
      <c r="AN127" s="16"/>
      <c r="AO127" s="15"/>
      <c r="AP127" s="15"/>
      <c r="AQ127" s="16"/>
      <c r="AR127" s="16"/>
      <c r="AS127" s="15"/>
      <c r="AT127" s="15"/>
      <c r="AU127" s="16"/>
      <c r="AV127" s="16"/>
      <c r="AW127" s="13"/>
      <c r="AX127" s="13"/>
      <c r="AY127" s="15"/>
      <c r="AZ127" s="15"/>
      <c r="BA127" s="16"/>
      <c r="BB127" s="16"/>
      <c r="BC127" s="15"/>
      <c r="BD127" s="15"/>
      <c r="BE127" s="16"/>
      <c r="BF127" s="16"/>
      <c r="BG127" s="15"/>
      <c r="BH127" s="15"/>
      <c r="BI127" s="16"/>
      <c r="BJ127" s="16"/>
      <c r="BK127" s="15"/>
      <c r="BL127" s="15"/>
      <c r="BM127" s="16"/>
      <c r="BN127" s="16"/>
      <c r="BO127" s="13"/>
      <c r="BP127" s="13"/>
      <c r="BQ127" s="14"/>
      <c r="BR127" s="13"/>
      <c r="BS127" s="13"/>
      <c r="BT127" s="13"/>
      <c r="BU127" s="14"/>
      <c r="BV127" s="13"/>
    </row>
    <row r="128" spans="1:74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3"/>
      <c r="AF128" s="17"/>
      <c r="AG128" s="15"/>
      <c r="AH128" s="15"/>
      <c r="AI128" s="16"/>
      <c r="AJ128" s="16"/>
      <c r="AK128" s="15"/>
      <c r="AL128" s="15"/>
      <c r="AM128" s="16"/>
      <c r="AN128" s="16"/>
      <c r="AO128" s="15"/>
      <c r="AP128" s="15"/>
      <c r="AQ128" s="15"/>
      <c r="AR128" s="15"/>
      <c r="AS128" s="15"/>
      <c r="AT128" s="15"/>
      <c r="AU128" s="15"/>
      <c r="AV128" s="15"/>
      <c r="AW128" s="13"/>
      <c r="AX128" s="13"/>
      <c r="AY128" s="15"/>
      <c r="AZ128" s="15"/>
      <c r="BA128" s="16"/>
      <c r="BB128" s="16"/>
      <c r="BC128" s="15"/>
      <c r="BD128" s="15"/>
      <c r="BE128" s="16"/>
      <c r="BF128" s="16"/>
      <c r="BG128" s="15"/>
      <c r="BH128" s="15"/>
      <c r="BI128" s="15"/>
      <c r="BJ128" s="15"/>
      <c r="BK128" s="15"/>
      <c r="BL128" s="15"/>
      <c r="BM128" s="15"/>
      <c r="BN128" s="15"/>
      <c r="BO128" s="13"/>
      <c r="BP128" s="13"/>
      <c r="BQ128" s="14"/>
      <c r="BR128" s="13"/>
      <c r="BS128" s="13"/>
      <c r="BT128" s="13"/>
      <c r="BU128" s="14"/>
      <c r="BV128" s="13"/>
    </row>
    <row r="129" spans="1:74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3"/>
      <c r="AF129" s="17"/>
      <c r="AG129" s="15"/>
      <c r="AH129" s="15"/>
      <c r="AI129" s="16"/>
      <c r="AJ129" s="16"/>
      <c r="AK129" s="15"/>
      <c r="AL129" s="15"/>
      <c r="AM129" s="16"/>
      <c r="AN129" s="16"/>
      <c r="AO129" s="15"/>
      <c r="AP129" s="15"/>
      <c r="AQ129" s="15"/>
      <c r="AR129" s="15"/>
      <c r="AS129" s="15"/>
      <c r="AT129" s="15"/>
      <c r="AU129" s="15"/>
      <c r="AV129" s="15"/>
      <c r="AW129" s="13"/>
      <c r="AX129" s="13"/>
      <c r="AY129" s="15"/>
      <c r="AZ129" s="15"/>
      <c r="BA129" s="16"/>
      <c r="BB129" s="16"/>
      <c r="BC129" s="15"/>
      <c r="BD129" s="15"/>
      <c r="BE129" s="16"/>
      <c r="BF129" s="16"/>
      <c r="BG129" s="15"/>
      <c r="BH129" s="15"/>
      <c r="BI129" s="15"/>
      <c r="BJ129" s="15"/>
      <c r="BK129" s="15"/>
      <c r="BL129" s="15"/>
      <c r="BM129" s="15"/>
      <c r="BN129" s="15"/>
      <c r="BO129" s="13"/>
      <c r="BP129" s="13"/>
      <c r="BQ129" s="14"/>
      <c r="BR129" s="13"/>
      <c r="BS129" s="13"/>
      <c r="BT129" s="13"/>
      <c r="BU129" s="14"/>
      <c r="BV129" s="13"/>
    </row>
    <row r="130" spans="1:74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3"/>
      <c r="AF130" s="17"/>
      <c r="AG130" s="15"/>
      <c r="AH130" s="15"/>
      <c r="AI130" s="16"/>
      <c r="AJ130" s="16"/>
      <c r="AK130" s="15"/>
      <c r="AL130" s="15"/>
      <c r="AM130" s="16"/>
      <c r="AN130" s="16"/>
      <c r="AO130" s="15"/>
      <c r="AP130" s="15"/>
      <c r="AQ130" s="15"/>
      <c r="AR130" s="15"/>
      <c r="AS130" s="15"/>
      <c r="AT130" s="15"/>
      <c r="AU130" s="15"/>
      <c r="AV130" s="15"/>
      <c r="AW130" s="13"/>
      <c r="AX130" s="13"/>
      <c r="AY130" s="15"/>
      <c r="AZ130" s="15"/>
      <c r="BA130" s="16"/>
      <c r="BB130" s="16"/>
      <c r="BC130" s="15"/>
      <c r="BD130" s="15"/>
      <c r="BE130" s="16"/>
      <c r="BF130" s="16"/>
      <c r="BG130" s="15"/>
      <c r="BH130" s="15"/>
      <c r="BI130" s="15"/>
      <c r="BJ130" s="15"/>
      <c r="BK130" s="15"/>
      <c r="BL130" s="15"/>
      <c r="BM130" s="15"/>
      <c r="BN130" s="15"/>
      <c r="BO130" s="13"/>
      <c r="BP130" s="13"/>
      <c r="BQ130" s="14"/>
      <c r="BR130" s="14"/>
      <c r="BS130" s="13"/>
      <c r="BT130" s="13"/>
      <c r="BU130" s="14"/>
      <c r="BV130" s="14"/>
    </row>
    <row r="131" spans="1:74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3"/>
      <c r="AF131" s="17"/>
      <c r="AG131" s="15"/>
      <c r="AH131" s="15"/>
      <c r="AI131" s="16"/>
      <c r="AJ131" s="16"/>
      <c r="AK131" s="15"/>
      <c r="AL131" s="15"/>
      <c r="AM131" s="16"/>
      <c r="AN131" s="16"/>
      <c r="AO131" s="15"/>
      <c r="AP131" s="15"/>
      <c r="AQ131" s="15"/>
      <c r="AR131" s="15"/>
      <c r="AS131" s="15"/>
      <c r="AT131" s="15"/>
      <c r="AU131" s="15"/>
      <c r="AV131" s="15"/>
      <c r="AW131" s="13"/>
      <c r="AX131" s="13"/>
      <c r="AY131" s="15"/>
      <c r="AZ131" s="15"/>
      <c r="BA131" s="16"/>
      <c r="BB131" s="16"/>
      <c r="BC131" s="15"/>
      <c r="BD131" s="15"/>
      <c r="BE131" s="16"/>
      <c r="BF131" s="16"/>
      <c r="BG131" s="15"/>
      <c r="BH131" s="15"/>
      <c r="BI131" s="15"/>
      <c r="BJ131" s="15"/>
      <c r="BK131" s="15"/>
      <c r="BL131" s="15"/>
      <c r="BM131" s="15"/>
      <c r="BN131" s="15"/>
      <c r="BO131" s="13"/>
      <c r="BP131" s="13"/>
      <c r="BQ131" s="14"/>
      <c r="BR131" s="13"/>
      <c r="BS131" s="13"/>
      <c r="BT131" s="13"/>
      <c r="BU131" s="14"/>
      <c r="BV131" s="13"/>
    </row>
    <row r="132" spans="1:74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3"/>
      <c r="AF132" s="17"/>
      <c r="AG132" s="15"/>
      <c r="AH132" s="15"/>
      <c r="AI132" s="16"/>
      <c r="AJ132" s="16"/>
      <c r="AK132" s="15"/>
      <c r="AL132" s="15"/>
      <c r="AM132" s="16"/>
      <c r="AN132" s="16"/>
      <c r="AO132" s="15"/>
      <c r="AP132" s="15"/>
      <c r="AQ132" s="15"/>
      <c r="AR132" s="15"/>
      <c r="AS132" s="15"/>
      <c r="AT132" s="15"/>
      <c r="AU132" s="15"/>
      <c r="AV132" s="15"/>
      <c r="AW132" s="13"/>
      <c r="AX132" s="13"/>
      <c r="AY132" s="15"/>
      <c r="AZ132" s="15"/>
      <c r="BA132" s="16"/>
      <c r="BB132" s="16"/>
      <c r="BC132" s="15"/>
      <c r="BD132" s="15"/>
      <c r="BE132" s="16"/>
      <c r="BF132" s="16"/>
      <c r="BG132" s="15"/>
      <c r="BH132" s="15"/>
      <c r="BI132" s="15"/>
      <c r="BJ132" s="15"/>
      <c r="BK132" s="15"/>
      <c r="BL132" s="15"/>
      <c r="BM132" s="15"/>
      <c r="BN132" s="15"/>
      <c r="BO132" s="13"/>
      <c r="BP132" s="13"/>
      <c r="BQ132" s="14"/>
      <c r="BR132" s="13"/>
      <c r="BS132" s="13"/>
      <c r="BT132" s="13"/>
      <c r="BU132" s="14"/>
      <c r="BV132" s="13"/>
    </row>
    <row r="133" spans="1:74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3"/>
      <c r="AF133" s="17"/>
      <c r="AG133" s="15"/>
      <c r="AH133" s="15"/>
      <c r="AI133" s="16"/>
      <c r="AJ133" s="16"/>
      <c r="AK133" s="15"/>
      <c r="AL133" s="15"/>
      <c r="AM133" s="16"/>
      <c r="AN133" s="16"/>
      <c r="AO133" s="15"/>
      <c r="AP133" s="15"/>
      <c r="AQ133" s="15"/>
      <c r="AR133" s="15"/>
      <c r="AS133" s="15"/>
      <c r="AT133" s="15"/>
      <c r="AU133" s="15"/>
      <c r="AV133" s="15"/>
      <c r="AW133" s="13"/>
      <c r="AX133" s="13"/>
      <c r="AY133" s="15"/>
      <c r="AZ133" s="15"/>
      <c r="BA133" s="16"/>
      <c r="BB133" s="16"/>
      <c r="BC133" s="15"/>
      <c r="BD133" s="15"/>
      <c r="BE133" s="16"/>
      <c r="BF133" s="16"/>
      <c r="BG133" s="15"/>
      <c r="BH133" s="15"/>
      <c r="BI133" s="15"/>
      <c r="BJ133" s="15"/>
      <c r="BK133" s="15"/>
      <c r="BL133" s="15"/>
      <c r="BM133" s="15"/>
      <c r="BN133" s="15"/>
      <c r="BO133" s="13"/>
      <c r="BP133" s="13"/>
      <c r="BQ133" s="13"/>
      <c r="BR133" s="13"/>
      <c r="BS133" s="13"/>
      <c r="BT133" s="13"/>
      <c r="BU133" s="13"/>
      <c r="BV133" s="13"/>
    </row>
    <row r="134" spans="1:74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3"/>
      <c r="AF134" s="17"/>
      <c r="AG134" s="15"/>
      <c r="AH134" s="15"/>
      <c r="AI134" s="16"/>
      <c r="AJ134" s="16"/>
      <c r="AK134" s="15"/>
      <c r="AL134" s="15"/>
      <c r="AM134" s="16"/>
      <c r="AN134" s="16"/>
      <c r="AO134" s="15"/>
      <c r="AP134" s="15"/>
      <c r="AQ134" s="15"/>
      <c r="AR134" s="15"/>
      <c r="AS134" s="15"/>
      <c r="AT134" s="15"/>
      <c r="AU134" s="15"/>
      <c r="AV134" s="15"/>
      <c r="AW134" s="13"/>
      <c r="AX134" s="13"/>
      <c r="AY134" s="15"/>
      <c r="AZ134" s="15"/>
      <c r="BA134" s="16"/>
      <c r="BB134" s="16"/>
      <c r="BC134" s="15"/>
      <c r="BD134" s="15"/>
      <c r="BE134" s="16"/>
      <c r="BF134" s="16"/>
      <c r="BG134" s="15"/>
      <c r="BH134" s="15"/>
      <c r="BI134" s="15"/>
      <c r="BJ134" s="15"/>
      <c r="BK134" s="15"/>
      <c r="BL134" s="15"/>
      <c r="BM134" s="15"/>
      <c r="BN134" s="15"/>
      <c r="BO134" s="13"/>
      <c r="BP134" s="13"/>
      <c r="BQ134" s="13"/>
      <c r="BR134" s="13"/>
      <c r="BS134" s="13"/>
      <c r="BT134" s="13"/>
      <c r="BU134" s="13"/>
      <c r="BV134" s="13"/>
    </row>
    <row r="135" spans="1:74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3"/>
      <c r="AF135" s="13"/>
      <c r="AG135" s="15"/>
      <c r="AH135" s="15"/>
      <c r="AI135" s="16"/>
      <c r="AJ135" s="16"/>
      <c r="AK135" s="15"/>
      <c r="AL135" s="15"/>
      <c r="AM135" s="16"/>
      <c r="AN135" s="16"/>
      <c r="AO135" s="15"/>
      <c r="AP135" s="15"/>
      <c r="AQ135" s="16"/>
      <c r="AR135" s="16"/>
      <c r="AS135" s="15"/>
      <c r="AT135" s="15"/>
      <c r="AU135" s="16"/>
      <c r="AV135" s="16"/>
      <c r="AW135" s="13"/>
      <c r="AX135" s="13"/>
      <c r="AY135" s="15"/>
      <c r="AZ135" s="15"/>
      <c r="BA135" s="16"/>
      <c r="BB135" s="16"/>
      <c r="BC135" s="15"/>
      <c r="BD135" s="15"/>
      <c r="BE135" s="16"/>
      <c r="BF135" s="16"/>
      <c r="BG135" s="15"/>
      <c r="BH135" s="15"/>
      <c r="BI135" s="16"/>
      <c r="BJ135" s="16"/>
      <c r="BK135" s="15"/>
      <c r="BL135" s="15"/>
      <c r="BM135" s="16"/>
      <c r="BN135" s="16"/>
      <c r="BO135" s="13"/>
      <c r="BP135" s="13"/>
      <c r="BQ135" s="13"/>
      <c r="BR135" s="13"/>
      <c r="BS135" s="13"/>
      <c r="BT135" s="13"/>
      <c r="BU135" s="13"/>
      <c r="BV135" s="13"/>
    </row>
    <row r="136" spans="1:74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3"/>
      <c r="AF136" s="13"/>
      <c r="AG136" s="15"/>
      <c r="AH136" s="15"/>
      <c r="AI136" s="16"/>
      <c r="AJ136" s="16"/>
      <c r="AK136" s="15"/>
      <c r="AL136" s="15"/>
      <c r="AM136" s="16"/>
      <c r="AN136" s="16"/>
      <c r="AO136" s="15"/>
      <c r="AP136" s="15"/>
      <c r="AQ136" s="16"/>
      <c r="AR136" s="16"/>
      <c r="AS136" s="15"/>
      <c r="AT136" s="15"/>
      <c r="AU136" s="16"/>
      <c r="AV136" s="16"/>
      <c r="AW136" s="13"/>
      <c r="AX136" s="13"/>
      <c r="AY136" s="15"/>
      <c r="AZ136" s="15"/>
      <c r="BA136" s="16"/>
      <c r="BB136" s="16"/>
      <c r="BC136" s="15"/>
      <c r="BD136" s="15"/>
      <c r="BE136" s="16"/>
      <c r="BF136" s="16"/>
      <c r="BG136" s="15"/>
      <c r="BH136" s="15"/>
      <c r="BI136" s="16"/>
      <c r="BJ136" s="16"/>
      <c r="BK136" s="15"/>
      <c r="BL136" s="15"/>
      <c r="BM136" s="16"/>
      <c r="BN136" s="16"/>
      <c r="BO136" s="13"/>
      <c r="BP136" s="13"/>
      <c r="BQ136" s="13"/>
      <c r="BR136" s="13"/>
      <c r="BS136" s="13"/>
      <c r="BT136" s="13"/>
      <c r="BU136" s="13"/>
      <c r="BV136" s="13"/>
    </row>
    <row r="137" spans="1:74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3"/>
      <c r="AF137" s="13"/>
      <c r="AG137" s="15"/>
      <c r="AH137" s="15"/>
      <c r="AI137" s="16"/>
      <c r="AJ137" s="16"/>
      <c r="AK137" s="15"/>
      <c r="AL137" s="15"/>
      <c r="AM137" s="16"/>
      <c r="AN137" s="16"/>
      <c r="AO137" s="15"/>
      <c r="AP137" s="15"/>
      <c r="AQ137" s="16"/>
      <c r="AR137" s="16"/>
      <c r="AS137" s="15"/>
      <c r="AT137" s="15"/>
      <c r="AU137" s="16"/>
      <c r="AV137" s="16"/>
      <c r="AW137" s="13"/>
      <c r="AX137" s="13"/>
      <c r="AY137" s="15"/>
      <c r="AZ137" s="15"/>
      <c r="BA137" s="16"/>
      <c r="BB137" s="16"/>
      <c r="BC137" s="15"/>
      <c r="BD137" s="15"/>
      <c r="BE137" s="16"/>
      <c r="BF137" s="16"/>
      <c r="BG137" s="15"/>
      <c r="BH137" s="15"/>
      <c r="BI137" s="16"/>
      <c r="BJ137" s="16"/>
      <c r="BK137" s="15"/>
      <c r="BL137" s="15"/>
      <c r="BM137" s="16"/>
      <c r="BN137" s="16"/>
      <c r="BO137" s="13"/>
      <c r="BP137" s="13"/>
      <c r="BQ137" s="13"/>
      <c r="BR137" s="13"/>
      <c r="BS137" s="13"/>
      <c r="BT137" s="13"/>
      <c r="BU137" s="13"/>
      <c r="BV137" s="13"/>
    </row>
    <row r="138" spans="1:74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3"/>
      <c r="AF138" s="13"/>
      <c r="AG138" s="15"/>
      <c r="AH138" s="15"/>
      <c r="AI138" s="16"/>
      <c r="AJ138" s="16"/>
      <c r="AK138" s="15"/>
      <c r="AL138" s="15"/>
      <c r="AM138" s="16"/>
      <c r="AN138" s="16"/>
      <c r="AO138" s="15"/>
      <c r="AP138" s="15"/>
      <c r="AQ138" s="16"/>
      <c r="AR138" s="16"/>
      <c r="AS138" s="15"/>
      <c r="AT138" s="15"/>
      <c r="AU138" s="16"/>
      <c r="AV138" s="16"/>
      <c r="AW138" s="13"/>
      <c r="AX138" s="13"/>
      <c r="AY138" s="15"/>
      <c r="AZ138" s="15"/>
      <c r="BA138" s="16"/>
      <c r="BB138" s="16"/>
      <c r="BC138" s="15"/>
      <c r="BD138" s="15"/>
      <c r="BE138" s="16"/>
      <c r="BF138" s="16"/>
      <c r="BG138" s="15"/>
      <c r="BH138" s="15"/>
      <c r="BI138" s="16"/>
      <c r="BJ138" s="16"/>
      <c r="BK138" s="15"/>
      <c r="BL138" s="15"/>
      <c r="BM138" s="16"/>
      <c r="BN138" s="16"/>
      <c r="BO138" s="13"/>
      <c r="BP138" s="13"/>
      <c r="BQ138" s="13"/>
      <c r="BR138" s="13"/>
      <c r="BS138" s="13"/>
      <c r="BT138" s="13"/>
      <c r="BU138" s="13"/>
      <c r="BV138" s="13"/>
    </row>
    <row r="139" spans="1:74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3"/>
      <c r="AF139" s="13"/>
      <c r="AG139" s="15"/>
      <c r="AH139" s="15"/>
      <c r="AI139" s="16"/>
      <c r="AJ139" s="16"/>
      <c r="AK139" s="15"/>
      <c r="AL139" s="15"/>
      <c r="AM139" s="16"/>
      <c r="AN139" s="16"/>
      <c r="AO139" s="15"/>
      <c r="AP139" s="15"/>
      <c r="AQ139" s="16"/>
      <c r="AR139" s="16"/>
      <c r="AS139" s="15"/>
      <c r="AT139" s="15"/>
      <c r="AU139" s="16"/>
      <c r="AV139" s="16"/>
      <c r="AW139" s="13"/>
      <c r="AX139" s="13"/>
      <c r="AY139" s="15"/>
      <c r="AZ139" s="15"/>
      <c r="BA139" s="16"/>
      <c r="BB139" s="16"/>
      <c r="BC139" s="15"/>
      <c r="BD139" s="15"/>
      <c r="BE139" s="16"/>
      <c r="BF139" s="16"/>
      <c r="BG139" s="15"/>
      <c r="BH139" s="15"/>
      <c r="BI139" s="16"/>
      <c r="BJ139" s="16"/>
      <c r="BK139" s="15"/>
      <c r="BL139" s="15"/>
      <c r="BM139" s="16"/>
      <c r="BN139" s="16"/>
      <c r="BO139" s="13"/>
      <c r="BP139" s="13"/>
      <c r="BQ139" s="13"/>
      <c r="BR139" s="13"/>
      <c r="BS139" s="13"/>
      <c r="BT139" s="13"/>
      <c r="BU139" s="13"/>
      <c r="BV139" s="13"/>
    </row>
    <row r="140" spans="1:74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3"/>
      <c r="AF140" s="13"/>
      <c r="AG140" s="15"/>
      <c r="AH140" s="15"/>
      <c r="AI140" s="16"/>
      <c r="AJ140" s="16"/>
      <c r="AK140" s="15"/>
      <c r="AL140" s="15"/>
      <c r="AM140" s="16"/>
      <c r="AN140" s="16"/>
      <c r="AO140" s="15"/>
      <c r="AP140" s="15"/>
      <c r="AQ140" s="16"/>
      <c r="AR140" s="16"/>
      <c r="AS140" s="15"/>
      <c r="AT140" s="15"/>
      <c r="AU140" s="16"/>
      <c r="AV140" s="16"/>
      <c r="AW140" s="13"/>
      <c r="AX140" s="13"/>
      <c r="AY140" s="15"/>
      <c r="AZ140" s="15"/>
      <c r="BA140" s="16"/>
      <c r="BB140" s="16"/>
      <c r="BC140" s="15"/>
      <c r="BD140" s="15"/>
      <c r="BE140" s="16"/>
      <c r="BF140" s="16"/>
      <c r="BG140" s="15"/>
      <c r="BH140" s="15"/>
      <c r="BI140" s="16"/>
      <c r="BJ140" s="16"/>
      <c r="BK140" s="15"/>
      <c r="BL140" s="15"/>
      <c r="BM140" s="16"/>
      <c r="BN140" s="16"/>
      <c r="BO140" s="13"/>
      <c r="BP140" s="13"/>
      <c r="BQ140" s="13"/>
      <c r="BR140" s="13"/>
      <c r="BS140" s="13"/>
      <c r="BT140" s="13"/>
      <c r="BU140" s="13"/>
      <c r="BV140" s="13"/>
    </row>
    <row r="141" spans="1:74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3"/>
      <c r="AF141" s="13"/>
      <c r="AG141" s="15"/>
      <c r="AH141" s="15"/>
      <c r="AI141" s="16"/>
      <c r="AJ141" s="16"/>
      <c r="AK141" s="15"/>
      <c r="AL141" s="15"/>
      <c r="AM141" s="16"/>
      <c r="AN141" s="16"/>
      <c r="AO141" s="15"/>
      <c r="AP141" s="15"/>
      <c r="AQ141" s="16"/>
      <c r="AR141" s="16"/>
      <c r="AS141" s="15"/>
      <c r="AT141" s="15"/>
      <c r="AU141" s="16"/>
      <c r="AV141" s="16"/>
      <c r="AW141" s="13"/>
      <c r="AX141" s="13"/>
      <c r="AY141" s="15"/>
      <c r="AZ141" s="15"/>
      <c r="BA141" s="16"/>
      <c r="BB141" s="16"/>
      <c r="BC141" s="15"/>
      <c r="BD141" s="15"/>
      <c r="BE141" s="16"/>
      <c r="BF141" s="16"/>
      <c r="BG141" s="15"/>
      <c r="BH141" s="15"/>
      <c r="BI141" s="16"/>
      <c r="BJ141" s="16"/>
      <c r="BK141" s="15"/>
      <c r="BL141" s="15"/>
      <c r="BM141" s="16"/>
      <c r="BN141" s="16"/>
      <c r="BO141" s="13"/>
      <c r="BP141" s="13"/>
      <c r="BQ141" s="13"/>
      <c r="BR141" s="13"/>
      <c r="BS141" s="13"/>
      <c r="BT141" s="13"/>
      <c r="BU141" s="13"/>
      <c r="BV141" s="13"/>
    </row>
    <row r="142" spans="1:74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3"/>
      <c r="AF142" s="13"/>
      <c r="AG142" s="15"/>
      <c r="AH142" s="15"/>
      <c r="AI142" s="16"/>
      <c r="AJ142" s="16"/>
      <c r="AK142" s="15"/>
      <c r="AL142" s="15"/>
      <c r="AM142" s="16"/>
      <c r="AN142" s="16"/>
      <c r="AO142" s="15"/>
      <c r="AP142" s="15"/>
      <c r="AQ142" s="16"/>
      <c r="AR142" s="16"/>
      <c r="AS142" s="15"/>
      <c r="AT142" s="15"/>
      <c r="AU142" s="16"/>
      <c r="AV142" s="16"/>
      <c r="AW142" s="13"/>
      <c r="AX142" s="13"/>
      <c r="AY142" s="15"/>
      <c r="AZ142" s="15"/>
      <c r="BA142" s="16"/>
      <c r="BB142" s="16"/>
      <c r="BC142" s="15"/>
      <c r="BD142" s="15"/>
      <c r="BE142" s="16"/>
      <c r="BF142" s="16"/>
      <c r="BG142" s="15"/>
      <c r="BH142" s="15"/>
      <c r="BI142" s="16"/>
      <c r="BJ142" s="16"/>
      <c r="BK142" s="15"/>
      <c r="BL142" s="15"/>
      <c r="BM142" s="16"/>
      <c r="BN142" s="16"/>
      <c r="BO142" s="13"/>
      <c r="BP142" s="13"/>
      <c r="BQ142" s="13"/>
      <c r="BR142" s="13"/>
      <c r="BS142" s="13"/>
      <c r="BT142" s="13"/>
      <c r="BU142" s="13"/>
      <c r="BV142" s="13"/>
    </row>
    <row r="143" spans="1:74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3"/>
      <c r="AF143" s="13"/>
      <c r="AG143" s="15"/>
      <c r="AH143" s="15"/>
      <c r="AI143" s="16"/>
      <c r="AJ143" s="16"/>
      <c r="AK143" s="15"/>
      <c r="AL143" s="15"/>
      <c r="AM143" s="16"/>
      <c r="AN143" s="16"/>
      <c r="AO143" s="15"/>
      <c r="AP143" s="15"/>
      <c r="AQ143" s="16"/>
      <c r="AR143" s="16"/>
      <c r="AS143" s="15"/>
      <c r="AT143" s="15"/>
      <c r="AU143" s="16"/>
      <c r="AV143" s="16"/>
      <c r="AW143" s="13"/>
      <c r="AX143" s="13"/>
      <c r="AY143" s="15"/>
      <c r="AZ143" s="15"/>
      <c r="BA143" s="16"/>
      <c r="BB143" s="16"/>
      <c r="BC143" s="15"/>
      <c r="BD143" s="15"/>
      <c r="BE143" s="16"/>
      <c r="BF143" s="16"/>
      <c r="BG143" s="15"/>
      <c r="BH143" s="15"/>
      <c r="BI143" s="16"/>
      <c r="BJ143" s="16"/>
      <c r="BK143" s="15"/>
      <c r="BL143" s="15"/>
      <c r="BM143" s="16"/>
      <c r="BN143" s="16"/>
      <c r="BO143" s="13"/>
      <c r="BP143" s="13"/>
      <c r="BQ143" s="13"/>
      <c r="BR143" s="13"/>
      <c r="BS143" s="13"/>
      <c r="BT143" s="13"/>
      <c r="BU143" s="13"/>
      <c r="BV143" s="13"/>
    </row>
    <row r="144" spans="1:74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3"/>
      <c r="AF144" s="13"/>
      <c r="AG144" s="15"/>
      <c r="AH144" s="15"/>
      <c r="AI144" s="16"/>
      <c r="AJ144" s="16"/>
      <c r="AK144" s="15"/>
      <c r="AL144" s="15"/>
      <c r="AM144" s="16"/>
      <c r="AN144" s="16"/>
      <c r="AO144" s="15"/>
      <c r="AP144" s="15"/>
      <c r="AQ144" s="16"/>
      <c r="AR144" s="16"/>
      <c r="AS144" s="15"/>
      <c r="AT144" s="15"/>
      <c r="AU144" s="16"/>
      <c r="AV144" s="16"/>
      <c r="AW144" s="13"/>
      <c r="AX144" s="13"/>
      <c r="AY144" s="15"/>
      <c r="AZ144" s="15"/>
      <c r="BA144" s="16"/>
      <c r="BB144" s="16"/>
      <c r="BC144" s="15"/>
      <c r="BD144" s="15"/>
      <c r="BE144" s="16"/>
      <c r="BF144" s="16"/>
      <c r="BG144" s="15"/>
      <c r="BH144" s="15"/>
      <c r="BI144" s="16"/>
      <c r="BJ144" s="16"/>
      <c r="BK144" s="15"/>
      <c r="BL144" s="15"/>
      <c r="BM144" s="16"/>
      <c r="BN144" s="16"/>
      <c r="BO144" s="13"/>
      <c r="BP144" s="13"/>
      <c r="BQ144" s="13"/>
      <c r="BR144" s="13"/>
      <c r="BS144" s="13"/>
      <c r="BT144" s="13"/>
      <c r="BU144" s="13"/>
      <c r="BV144" s="13"/>
    </row>
    <row r="145" spans="1:74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3"/>
      <c r="AF145" s="13"/>
      <c r="AG145" s="15"/>
      <c r="AH145" s="15"/>
      <c r="AI145" s="16"/>
      <c r="AJ145" s="16"/>
      <c r="AK145" s="15"/>
      <c r="AL145" s="15"/>
      <c r="AM145" s="16"/>
      <c r="AN145" s="16"/>
      <c r="AO145" s="15"/>
      <c r="AP145" s="15"/>
      <c r="AQ145" s="16"/>
      <c r="AR145" s="16"/>
      <c r="AS145" s="15"/>
      <c r="AT145" s="15"/>
      <c r="AU145" s="16"/>
      <c r="AV145" s="16"/>
      <c r="AW145" s="13"/>
      <c r="AX145" s="13"/>
      <c r="AY145" s="15"/>
      <c r="AZ145" s="15"/>
      <c r="BA145" s="16"/>
      <c r="BB145" s="16"/>
      <c r="BC145" s="15"/>
      <c r="BD145" s="15"/>
      <c r="BE145" s="16"/>
      <c r="BF145" s="16"/>
      <c r="BG145" s="15"/>
      <c r="BH145" s="15"/>
      <c r="BI145" s="16"/>
      <c r="BJ145" s="16"/>
      <c r="BK145" s="15"/>
      <c r="BL145" s="15"/>
      <c r="BM145" s="16"/>
      <c r="BN145" s="16"/>
      <c r="BO145" s="13"/>
      <c r="BP145" s="13"/>
      <c r="BQ145" s="13"/>
      <c r="BR145" s="13"/>
      <c r="BS145" s="13"/>
      <c r="BT145" s="13"/>
      <c r="BU145" s="13"/>
      <c r="BV145" s="13"/>
    </row>
    <row r="146" spans="1:74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3"/>
      <c r="AF146" s="13"/>
      <c r="AG146" s="15"/>
      <c r="AH146" s="15"/>
      <c r="AI146" s="16"/>
      <c r="AJ146" s="16"/>
      <c r="AK146" s="15"/>
      <c r="AL146" s="15"/>
      <c r="AM146" s="16"/>
      <c r="AN146" s="16"/>
      <c r="AO146" s="15"/>
      <c r="AP146" s="15"/>
      <c r="AQ146" s="16"/>
      <c r="AR146" s="16"/>
      <c r="AS146" s="15"/>
      <c r="AT146" s="15"/>
      <c r="AU146" s="16"/>
      <c r="AV146" s="16"/>
      <c r="AW146" s="13"/>
      <c r="AX146" s="13"/>
      <c r="AY146" s="15"/>
      <c r="AZ146" s="15"/>
      <c r="BA146" s="16"/>
      <c r="BB146" s="16"/>
      <c r="BC146" s="15"/>
      <c r="BD146" s="15"/>
      <c r="BE146" s="16"/>
      <c r="BF146" s="16"/>
      <c r="BG146" s="15"/>
      <c r="BH146" s="15"/>
      <c r="BI146" s="16"/>
      <c r="BJ146" s="16"/>
      <c r="BK146" s="15"/>
      <c r="BL146" s="15"/>
      <c r="BM146" s="16"/>
      <c r="BN146" s="16"/>
      <c r="BO146" s="13"/>
      <c r="BP146" s="13"/>
      <c r="BQ146" s="13"/>
      <c r="BR146" s="13"/>
      <c r="BS146" s="13"/>
      <c r="BT146" s="13"/>
      <c r="BU146" s="13"/>
      <c r="BV146" s="13"/>
    </row>
    <row r="147" spans="1:74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3"/>
      <c r="AF147" s="13"/>
      <c r="AG147" s="15"/>
      <c r="AH147" s="15"/>
      <c r="AI147" s="16"/>
      <c r="AJ147" s="16"/>
      <c r="AK147" s="15"/>
      <c r="AL147" s="15"/>
      <c r="AM147" s="16"/>
      <c r="AN147" s="16"/>
      <c r="AO147" s="15"/>
      <c r="AP147" s="15"/>
      <c r="AQ147" s="16"/>
      <c r="AR147" s="16"/>
      <c r="AS147" s="15"/>
      <c r="AT147" s="15"/>
      <c r="AU147" s="16"/>
      <c r="AV147" s="16"/>
      <c r="AW147" s="13"/>
      <c r="AX147" s="13"/>
      <c r="AY147" s="15"/>
      <c r="AZ147" s="15"/>
      <c r="BA147" s="16"/>
      <c r="BB147" s="16"/>
      <c r="BC147" s="15"/>
      <c r="BD147" s="15"/>
      <c r="BE147" s="16"/>
      <c r="BF147" s="16"/>
      <c r="BG147" s="15"/>
      <c r="BH147" s="15"/>
      <c r="BI147" s="16"/>
      <c r="BJ147" s="16"/>
      <c r="BK147" s="15"/>
      <c r="BL147" s="15"/>
      <c r="BM147" s="16"/>
      <c r="BN147" s="16"/>
      <c r="BO147" s="13"/>
      <c r="BP147" s="13"/>
      <c r="BQ147" s="13"/>
      <c r="BR147" s="13"/>
      <c r="BS147" s="13"/>
      <c r="BT147" s="13"/>
      <c r="BU147" s="13"/>
      <c r="BV147" s="13"/>
    </row>
    <row r="148" spans="1:74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3"/>
      <c r="AF148" s="13"/>
      <c r="AG148" s="15"/>
      <c r="AH148" s="15"/>
      <c r="AI148" s="16"/>
      <c r="AJ148" s="16"/>
      <c r="AK148" s="15"/>
      <c r="AL148" s="15"/>
      <c r="AM148" s="16"/>
      <c r="AN148" s="16"/>
      <c r="AO148" s="15"/>
      <c r="AP148" s="15"/>
      <c r="AQ148" s="16"/>
      <c r="AR148" s="16"/>
      <c r="AS148" s="15"/>
      <c r="AT148" s="15"/>
      <c r="AU148" s="16"/>
      <c r="AV148" s="16"/>
      <c r="AW148" s="13"/>
      <c r="AX148" s="13"/>
      <c r="AY148" s="15"/>
      <c r="AZ148" s="15"/>
      <c r="BA148" s="16"/>
      <c r="BB148" s="16"/>
      <c r="BC148" s="15"/>
      <c r="BD148" s="15"/>
      <c r="BE148" s="16"/>
      <c r="BF148" s="16"/>
      <c r="BG148" s="15"/>
      <c r="BH148" s="15"/>
      <c r="BI148" s="16"/>
      <c r="BJ148" s="16"/>
      <c r="BK148" s="15"/>
      <c r="BL148" s="15"/>
      <c r="BM148" s="16"/>
      <c r="BN148" s="16"/>
      <c r="BO148" s="13"/>
      <c r="BP148" s="13"/>
      <c r="BQ148" s="13"/>
      <c r="BR148" s="13"/>
      <c r="BS148" s="13"/>
      <c r="BT148" s="13"/>
      <c r="BU148" s="13"/>
      <c r="BV148" s="13"/>
    </row>
    <row r="149" spans="1:74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3"/>
      <c r="AF149" s="13"/>
      <c r="AG149" s="15"/>
      <c r="AH149" s="15"/>
      <c r="AI149" s="16"/>
      <c r="AJ149" s="16"/>
      <c r="AK149" s="15"/>
      <c r="AL149" s="15"/>
      <c r="AM149" s="16"/>
      <c r="AN149" s="16"/>
      <c r="AO149" s="15"/>
      <c r="AP149" s="15"/>
      <c r="AQ149" s="16"/>
      <c r="AR149" s="16"/>
      <c r="AS149" s="15"/>
      <c r="AT149" s="15"/>
      <c r="AU149" s="16"/>
      <c r="AV149" s="16"/>
      <c r="AW149" s="13"/>
      <c r="AX149" s="13"/>
      <c r="AY149" s="15"/>
      <c r="AZ149" s="15"/>
      <c r="BA149" s="16"/>
      <c r="BB149" s="16"/>
      <c r="BC149" s="15"/>
      <c r="BD149" s="15"/>
      <c r="BE149" s="16"/>
      <c r="BF149" s="16"/>
      <c r="BG149" s="15"/>
      <c r="BH149" s="15"/>
      <c r="BI149" s="16"/>
      <c r="BJ149" s="16"/>
      <c r="BK149" s="15"/>
      <c r="BL149" s="15"/>
      <c r="BM149" s="16"/>
      <c r="BN149" s="16"/>
      <c r="BO149" s="13"/>
      <c r="BP149" s="13"/>
      <c r="BQ149" s="13"/>
      <c r="BR149" s="13"/>
      <c r="BS149" s="13"/>
      <c r="BT149" s="13"/>
      <c r="BU149" s="13"/>
      <c r="BV149" s="13"/>
    </row>
    <row r="150" spans="1:74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3"/>
      <c r="AF150" s="13"/>
      <c r="AG150" s="15"/>
      <c r="AH150" s="15"/>
      <c r="AI150" s="16"/>
      <c r="AJ150" s="16"/>
      <c r="AK150" s="15"/>
      <c r="AL150" s="15"/>
      <c r="AM150" s="16"/>
      <c r="AN150" s="16"/>
      <c r="AO150" s="15"/>
      <c r="AP150" s="15"/>
      <c r="AQ150" s="16"/>
      <c r="AR150" s="16"/>
      <c r="AS150" s="15"/>
      <c r="AT150" s="15"/>
      <c r="AU150" s="16"/>
      <c r="AV150" s="16"/>
      <c r="AW150" s="13"/>
      <c r="AX150" s="13"/>
      <c r="AY150" s="15"/>
      <c r="AZ150" s="15"/>
      <c r="BA150" s="16"/>
      <c r="BB150" s="16"/>
      <c r="BC150" s="15"/>
      <c r="BD150" s="15"/>
      <c r="BE150" s="16"/>
      <c r="BF150" s="16"/>
      <c r="BG150" s="15"/>
      <c r="BH150" s="15"/>
      <c r="BI150" s="16"/>
      <c r="BJ150" s="16"/>
      <c r="BK150" s="15"/>
      <c r="BL150" s="15"/>
      <c r="BM150" s="16"/>
      <c r="BN150" s="16"/>
      <c r="BO150" s="13"/>
      <c r="BP150" s="13"/>
      <c r="BQ150" s="13"/>
      <c r="BR150" s="13"/>
      <c r="BS150" s="13"/>
      <c r="BT150" s="13"/>
      <c r="BU150" s="13"/>
      <c r="BV150" s="13"/>
    </row>
    <row r="151" spans="1:74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3"/>
      <c r="AF151" s="13"/>
      <c r="AG151" s="15"/>
      <c r="AH151" s="15"/>
      <c r="AI151" s="16"/>
      <c r="AJ151" s="16"/>
      <c r="AK151" s="15"/>
      <c r="AL151" s="15"/>
      <c r="AM151" s="16"/>
      <c r="AN151" s="16"/>
      <c r="AO151" s="15"/>
      <c r="AP151" s="15"/>
      <c r="AQ151" s="16"/>
      <c r="AR151" s="16"/>
      <c r="AS151" s="15"/>
      <c r="AT151" s="15"/>
      <c r="AU151" s="16"/>
      <c r="AV151" s="16"/>
      <c r="AW151" s="13"/>
      <c r="AX151" s="13"/>
      <c r="AY151" s="15"/>
      <c r="AZ151" s="15"/>
      <c r="BA151" s="16"/>
      <c r="BB151" s="16"/>
      <c r="BC151" s="15"/>
      <c r="BD151" s="15"/>
      <c r="BE151" s="16"/>
      <c r="BF151" s="16"/>
      <c r="BG151" s="15"/>
      <c r="BH151" s="15"/>
      <c r="BI151" s="16"/>
      <c r="BJ151" s="16"/>
      <c r="BK151" s="15"/>
      <c r="BL151" s="15"/>
      <c r="BM151" s="16"/>
      <c r="BN151" s="16"/>
      <c r="BO151" s="13"/>
      <c r="BP151" s="13"/>
      <c r="BQ151" s="13"/>
      <c r="BR151" s="13"/>
      <c r="BS151" s="13"/>
      <c r="BT151" s="13"/>
      <c r="BU151" s="13"/>
      <c r="BV151" s="13"/>
    </row>
    <row r="152" spans="1:74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3"/>
      <c r="AF152" s="13"/>
      <c r="AG152" s="15"/>
      <c r="AH152" s="15"/>
      <c r="AI152" s="16"/>
      <c r="AJ152" s="16"/>
      <c r="AK152" s="15"/>
      <c r="AL152" s="15"/>
      <c r="AM152" s="16"/>
      <c r="AN152" s="16"/>
      <c r="AO152" s="15"/>
      <c r="AP152" s="15"/>
      <c r="AQ152" s="16"/>
      <c r="AR152" s="16"/>
      <c r="AS152" s="15"/>
      <c r="AT152" s="15"/>
      <c r="AU152" s="16"/>
      <c r="AV152" s="16"/>
      <c r="AW152" s="13"/>
      <c r="AX152" s="13"/>
      <c r="AY152" s="15"/>
      <c r="AZ152" s="15"/>
      <c r="BA152" s="16"/>
      <c r="BB152" s="16"/>
      <c r="BC152" s="15"/>
      <c r="BD152" s="15"/>
      <c r="BE152" s="16"/>
      <c r="BF152" s="16"/>
      <c r="BG152" s="15"/>
      <c r="BH152" s="15"/>
      <c r="BI152" s="16"/>
      <c r="BJ152" s="16"/>
      <c r="BK152" s="15"/>
      <c r="BL152" s="15"/>
      <c r="BM152" s="16"/>
      <c r="BN152" s="16"/>
      <c r="BO152" s="13"/>
      <c r="BP152" s="13"/>
      <c r="BQ152" s="13"/>
      <c r="BR152" s="13"/>
      <c r="BS152" s="13"/>
      <c r="BT152" s="13"/>
      <c r="BU152" s="13"/>
      <c r="BV152" s="13"/>
    </row>
    <row r="153" spans="1:74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3"/>
      <c r="AF153" s="13"/>
      <c r="AG153" s="15"/>
      <c r="AH153" s="15"/>
      <c r="AI153" s="16"/>
      <c r="AJ153" s="16"/>
      <c r="AK153" s="15"/>
      <c r="AL153" s="15"/>
      <c r="AM153" s="16"/>
      <c r="AN153" s="16"/>
      <c r="AO153" s="15"/>
      <c r="AP153" s="15"/>
      <c r="AQ153" s="16"/>
      <c r="AR153" s="16"/>
      <c r="AS153" s="15"/>
      <c r="AT153" s="15"/>
      <c r="AU153" s="16"/>
      <c r="AV153" s="16"/>
      <c r="AW153" s="13"/>
      <c r="AX153" s="13"/>
      <c r="AY153" s="15"/>
      <c r="AZ153" s="15"/>
      <c r="BA153" s="16"/>
      <c r="BB153" s="16"/>
      <c r="BC153" s="15"/>
      <c r="BD153" s="15"/>
      <c r="BE153" s="16"/>
      <c r="BF153" s="16"/>
      <c r="BG153" s="15"/>
      <c r="BH153" s="15"/>
      <c r="BI153" s="16"/>
      <c r="BJ153" s="16"/>
      <c r="BK153" s="15"/>
      <c r="BL153" s="15"/>
      <c r="BM153" s="16"/>
      <c r="BN153" s="16"/>
      <c r="BO153" s="13"/>
      <c r="BP153" s="13"/>
      <c r="BQ153" s="13"/>
      <c r="BR153" s="13"/>
      <c r="BS153" s="13"/>
      <c r="BT153" s="13"/>
      <c r="BU153" s="13"/>
      <c r="BV153" s="13"/>
    </row>
    <row r="154" spans="1:74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3"/>
      <c r="AF154" s="13"/>
      <c r="AG154" s="15"/>
      <c r="AH154" s="15"/>
      <c r="AI154" s="16"/>
      <c r="AJ154" s="16"/>
      <c r="AK154" s="15"/>
      <c r="AL154" s="15"/>
      <c r="AM154" s="16"/>
      <c r="AN154" s="16"/>
      <c r="AO154" s="15"/>
      <c r="AP154" s="15"/>
      <c r="AQ154" s="16"/>
      <c r="AR154" s="16"/>
      <c r="AS154" s="15"/>
      <c r="AT154" s="15"/>
      <c r="AU154" s="16"/>
      <c r="AV154" s="16"/>
      <c r="AW154" s="13"/>
      <c r="AX154" s="13"/>
      <c r="AY154" s="15"/>
      <c r="AZ154" s="15"/>
      <c r="BA154" s="16"/>
      <c r="BB154" s="16"/>
      <c r="BC154" s="15"/>
      <c r="BD154" s="15"/>
      <c r="BE154" s="16"/>
      <c r="BF154" s="16"/>
      <c r="BG154" s="15"/>
      <c r="BH154" s="15"/>
      <c r="BI154" s="16"/>
      <c r="BJ154" s="16"/>
      <c r="BK154" s="15"/>
      <c r="BL154" s="15"/>
      <c r="BM154" s="16"/>
      <c r="BN154" s="16"/>
      <c r="BO154" s="13"/>
      <c r="BP154" s="13"/>
      <c r="BQ154" s="13"/>
      <c r="BR154" s="13"/>
      <c r="BS154" s="13"/>
      <c r="BT154" s="13"/>
      <c r="BU154" s="13"/>
      <c r="BV154" s="13"/>
    </row>
    <row r="155" spans="1:74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3"/>
      <c r="AF155" s="13"/>
      <c r="AG155" s="15"/>
      <c r="AH155" s="15"/>
      <c r="AI155" s="16"/>
      <c r="AJ155" s="16"/>
      <c r="AK155" s="15"/>
      <c r="AL155" s="15"/>
      <c r="AM155" s="16"/>
      <c r="AN155" s="16"/>
      <c r="AO155" s="15"/>
      <c r="AP155" s="15"/>
      <c r="AQ155" s="16"/>
      <c r="AR155" s="16"/>
      <c r="AS155" s="15"/>
      <c r="AT155" s="15"/>
      <c r="AU155" s="16"/>
      <c r="AV155" s="16"/>
      <c r="AW155" s="13"/>
      <c r="AX155" s="13"/>
      <c r="AY155" s="15"/>
      <c r="AZ155" s="15"/>
      <c r="BA155" s="16"/>
      <c r="BB155" s="16"/>
      <c r="BC155" s="15"/>
      <c r="BD155" s="15"/>
      <c r="BE155" s="16"/>
      <c r="BF155" s="16"/>
      <c r="BG155" s="15"/>
      <c r="BH155" s="15"/>
      <c r="BI155" s="16"/>
      <c r="BJ155" s="16"/>
      <c r="BK155" s="15"/>
      <c r="BL155" s="15"/>
      <c r="BM155" s="16"/>
      <c r="BN155" s="16"/>
      <c r="BO155" s="13"/>
      <c r="BP155" s="13"/>
      <c r="BQ155" s="13"/>
      <c r="BR155" s="13"/>
      <c r="BS155" s="13"/>
      <c r="BT155" s="13"/>
      <c r="BU155" s="13"/>
      <c r="BV155" s="13"/>
    </row>
    <row r="156" spans="1:74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3"/>
      <c r="AF156" s="13"/>
      <c r="AG156" s="15"/>
      <c r="AH156" s="15"/>
      <c r="AI156" s="16"/>
      <c r="AJ156" s="16"/>
      <c r="AK156" s="15"/>
      <c r="AL156" s="15"/>
      <c r="AM156" s="16"/>
      <c r="AN156" s="16"/>
      <c r="AO156" s="15"/>
      <c r="AP156" s="15"/>
      <c r="AQ156" s="16"/>
      <c r="AR156" s="16"/>
      <c r="AS156" s="15"/>
      <c r="AT156" s="15"/>
      <c r="AU156" s="16"/>
      <c r="AV156" s="16"/>
      <c r="AW156" s="13"/>
      <c r="AX156" s="13"/>
      <c r="AY156" s="15"/>
      <c r="AZ156" s="15"/>
      <c r="BA156" s="16"/>
      <c r="BB156" s="16"/>
      <c r="BC156" s="15"/>
      <c r="BD156" s="15"/>
      <c r="BE156" s="16"/>
      <c r="BF156" s="16"/>
      <c r="BG156" s="15"/>
      <c r="BH156" s="15"/>
      <c r="BI156" s="16"/>
      <c r="BJ156" s="16"/>
      <c r="BK156" s="15"/>
      <c r="BL156" s="15"/>
      <c r="BM156" s="16"/>
      <c r="BN156" s="16"/>
      <c r="BO156" s="13"/>
      <c r="BP156" s="13"/>
      <c r="BQ156" s="13"/>
      <c r="BR156" s="13"/>
      <c r="BS156" s="13"/>
      <c r="BT156" s="13"/>
      <c r="BU156" s="13"/>
      <c r="BV156" s="13"/>
    </row>
    <row r="157" spans="1:74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3"/>
      <c r="AF157" s="13"/>
      <c r="AG157" s="15"/>
      <c r="AH157" s="15"/>
      <c r="AI157" s="16"/>
      <c r="AJ157" s="16"/>
      <c r="AK157" s="15"/>
      <c r="AL157" s="15"/>
      <c r="AM157" s="16"/>
      <c r="AN157" s="16"/>
      <c r="AO157" s="15"/>
      <c r="AP157" s="15"/>
      <c r="AQ157" s="16"/>
      <c r="AR157" s="16"/>
      <c r="AS157" s="15"/>
      <c r="AT157" s="15"/>
      <c r="AU157" s="16"/>
      <c r="AV157" s="16"/>
      <c r="AW157" s="13"/>
      <c r="AX157" s="13"/>
      <c r="AY157" s="15"/>
      <c r="AZ157" s="15"/>
      <c r="BA157" s="16"/>
      <c r="BB157" s="16"/>
      <c r="BC157" s="15"/>
      <c r="BD157" s="15"/>
      <c r="BE157" s="16"/>
      <c r="BF157" s="16"/>
      <c r="BG157" s="15"/>
      <c r="BH157" s="15"/>
      <c r="BI157" s="16"/>
      <c r="BJ157" s="16"/>
      <c r="BK157" s="15"/>
      <c r="BL157" s="15"/>
      <c r="BM157" s="16"/>
      <c r="BN157" s="16"/>
      <c r="BO157" s="13"/>
      <c r="BP157" s="13"/>
      <c r="BQ157" s="13"/>
      <c r="BR157" s="13"/>
      <c r="BS157" s="13"/>
      <c r="BT157" s="13"/>
      <c r="BU157" s="13"/>
      <c r="BV157" s="13"/>
    </row>
    <row r="158" spans="1:74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3"/>
      <c r="AF158" s="13"/>
      <c r="AG158" s="15"/>
      <c r="AH158" s="15"/>
      <c r="AI158" s="16"/>
      <c r="AJ158" s="16"/>
      <c r="AK158" s="15"/>
      <c r="AL158" s="15"/>
      <c r="AM158" s="16"/>
      <c r="AN158" s="16"/>
      <c r="AO158" s="15"/>
      <c r="AP158" s="15"/>
      <c r="AQ158" s="16"/>
      <c r="AR158" s="16"/>
      <c r="AS158" s="15"/>
      <c r="AT158" s="15"/>
      <c r="AU158" s="16"/>
      <c r="AV158" s="16"/>
      <c r="AW158" s="13"/>
      <c r="AX158" s="13"/>
      <c r="AY158" s="15"/>
      <c r="AZ158" s="15"/>
      <c r="BA158" s="16"/>
      <c r="BB158" s="16"/>
      <c r="BC158" s="15"/>
      <c r="BD158" s="15"/>
      <c r="BE158" s="16"/>
      <c r="BF158" s="16"/>
      <c r="BG158" s="15"/>
      <c r="BH158" s="15"/>
      <c r="BI158" s="16"/>
      <c r="BJ158" s="16"/>
      <c r="BK158" s="15"/>
      <c r="BL158" s="15"/>
      <c r="BM158" s="16"/>
      <c r="BN158" s="16"/>
      <c r="BO158" s="13"/>
      <c r="BP158" s="13"/>
      <c r="BQ158" s="13"/>
      <c r="BR158" s="13"/>
      <c r="BS158" s="13"/>
      <c r="BT158" s="13"/>
      <c r="BU158" s="13"/>
      <c r="BV158" s="13"/>
    </row>
    <row r="159" spans="1:74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3"/>
      <c r="AF159" s="13"/>
      <c r="AG159" s="15"/>
      <c r="AH159" s="15"/>
      <c r="AI159" s="16"/>
      <c r="AJ159" s="16"/>
      <c r="AK159" s="15"/>
      <c r="AL159" s="15"/>
      <c r="AM159" s="16"/>
      <c r="AN159" s="16"/>
      <c r="AO159" s="15"/>
      <c r="AP159" s="15"/>
      <c r="AQ159" s="16"/>
      <c r="AR159" s="16"/>
      <c r="AS159" s="15"/>
      <c r="AT159" s="15"/>
      <c r="AU159" s="16"/>
      <c r="AV159" s="16"/>
      <c r="AW159" s="13"/>
      <c r="AX159" s="13"/>
      <c r="AY159" s="15"/>
      <c r="AZ159" s="15"/>
      <c r="BA159" s="16"/>
      <c r="BB159" s="16"/>
      <c r="BC159" s="15"/>
      <c r="BD159" s="15"/>
      <c r="BE159" s="16"/>
      <c r="BF159" s="16"/>
      <c r="BG159" s="15"/>
      <c r="BH159" s="15"/>
      <c r="BI159" s="16"/>
      <c r="BJ159" s="16"/>
      <c r="BK159" s="15"/>
      <c r="BL159" s="15"/>
      <c r="BM159" s="16"/>
      <c r="BN159" s="16"/>
      <c r="BO159" s="13"/>
      <c r="BP159" s="13"/>
      <c r="BQ159" s="13"/>
      <c r="BR159" s="13"/>
      <c r="BS159" s="13"/>
      <c r="BT159" s="13"/>
      <c r="BU159" s="13"/>
      <c r="BV159" s="13"/>
    </row>
    <row r="160" spans="1:74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3"/>
      <c r="AF160" s="13"/>
      <c r="AG160" s="15"/>
      <c r="AH160" s="15"/>
      <c r="AI160" s="16"/>
      <c r="AJ160" s="16"/>
      <c r="AK160" s="15"/>
      <c r="AL160" s="15"/>
      <c r="AM160" s="16"/>
      <c r="AN160" s="16"/>
      <c r="AO160" s="15"/>
      <c r="AP160" s="15"/>
      <c r="AQ160" s="16"/>
      <c r="AR160" s="16"/>
      <c r="AS160" s="15"/>
      <c r="AT160" s="15"/>
      <c r="AU160" s="16"/>
      <c r="AV160" s="16"/>
      <c r="AW160" s="13"/>
      <c r="AX160" s="13"/>
      <c r="AY160" s="15"/>
      <c r="AZ160" s="15"/>
      <c r="BA160" s="16"/>
      <c r="BB160" s="16"/>
      <c r="BC160" s="15"/>
      <c r="BD160" s="15"/>
      <c r="BE160" s="16"/>
      <c r="BF160" s="16"/>
      <c r="BG160" s="15"/>
      <c r="BH160" s="15"/>
      <c r="BI160" s="16"/>
      <c r="BJ160" s="16"/>
      <c r="BK160" s="15"/>
      <c r="BL160" s="15"/>
      <c r="BM160" s="16"/>
      <c r="BN160" s="16"/>
      <c r="BO160" s="13"/>
      <c r="BP160" s="13"/>
      <c r="BQ160" s="13"/>
      <c r="BR160" s="13"/>
      <c r="BS160" s="13"/>
      <c r="BT160" s="13"/>
      <c r="BU160" s="13"/>
      <c r="BV160" s="13"/>
    </row>
    <row r="161" spans="1:74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3"/>
      <c r="AF161" s="13"/>
      <c r="AG161" s="15"/>
      <c r="AH161" s="15"/>
      <c r="AI161" s="16"/>
      <c r="AJ161" s="16"/>
      <c r="AK161" s="15"/>
      <c r="AL161" s="15"/>
      <c r="AM161" s="16"/>
      <c r="AN161" s="16"/>
      <c r="AO161" s="15"/>
      <c r="AP161" s="15"/>
      <c r="AQ161" s="16"/>
      <c r="AR161" s="16"/>
      <c r="AS161" s="15"/>
      <c r="AT161" s="15"/>
      <c r="AU161" s="16"/>
      <c r="AV161" s="16"/>
      <c r="AW161" s="13"/>
      <c r="AX161" s="13"/>
      <c r="AY161" s="15"/>
      <c r="AZ161" s="15"/>
      <c r="BA161" s="16"/>
      <c r="BB161" s="16"/>
      <c r="BC161" s="15"/>
      <c r="BD161" s="15"/>
      <c r="BE161" s="16"/>
      <c r="BF161" s="16"/>
      <c r="BG161" s="15"/>
      <c r="BH161" s="15"/>
      <c r="BI161" s="16"/>
      <c r="BJ161" s="16"/>
      <c r="BK161" s="15"/>
      <c r="BL161" s="15"/>
      <c r="BM161" s="16"/>
      <c r="BN161" s="16"/>
      <c r="BO161" s="13"/>
      <c r="BP161" s="13"/>
      <c r="BQ161" s="13"/>
      <c r="BR161" s="13"/>
      <c r="BS161" s="13"/>
      <c r="BT161" s="13"/>
      <c r="BU161" s="13"/>
      <c r="BV161" s="13"/>
    </row>
    <row r="162" spans="1:74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3"/>
      <c r="AF162" s="13"/>
      <c r="AG162" s="15"/>
      <c r="AH162" s="15"/>
      <c r="AI162" s="16"/>
      <c r="AJ162" s="16"/>
      <c r="AK162" s="15"/>
      <c r="AL162" s="15"/>
      <c r="AM162" s="16"/>
      <c r="AN162" s="16"/>
      <c r="AO162" s="15"/>
      <c r="AP162" s="15"/>
      <c r="AQ162" s="16"/>
      <c r="AR162" s="16"/>
      <c r="AS162" s="15"/>
      <c r="AT162" s="15"/>
      <c r="AU162" s="16"/>
      <c r="AV162" s="16"/>
      <c r="AW162" s="13"/>
      <c r="AX162" s="13"/>
      <c r="AY162" s="15"/>
      <c r="AZ162" s="15"/>
      <c r="BA162" s="16"/>
      <c r="BB162" s="16"/>
      <c r="BC162" s="15"/>
      <c r="BD162" s="15"/>
      <c r="BE162" s="16"/>
      <c r="BF162" s="16"/>
      <c r="BG162" s="15"/>
      <c r="BH162" s="15"/>
      <c r="BI162" s="16"/>
      <c r="BJ162" s="16"/>
      <c r="BK162" s="15"/>
      <c r="BL162" s="15"/>
      <c r="BM162" s="16"/>
      <c r="BN162" s="16"/>
      <c r="BO162" s="13"/>
      <c r="BP162" s="13"/>
      <c r="BQ162" s="13"/>
      <c r="BR162" s="13"/>
      <c r="BS162" s="13"/>
      <c r="BT162" s="13"/>
      <c r="BU162" s="13"/>
      <c r="BV162" s="13"/>
    </row>
    <row r="163" spans="1:74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3"/>
      <c r="AF163" s="13"/>
      <c r="AG163" s="15"/>
      <c r="AH163" s="15"/>
      <c r="AI163" s="16"/>
      <c r="AJ163" s="16"/>
      <c r="AK163" s="15"/>
      <c r="AL163" s="15"/>
      <c r="AM163" s="16"/>
      <c r="AN163" s="16"/>
      <c r="AO163" s="15"/>
      <c r="AP163" s="15"/>
      <c r="AQ163" s="16"/>
      <c r="AR163" s="16"/>
      <c r="AS163" s="15"/>
      <c r="AT163" s="15"/>
      <c r="AU163" s="16"/>
      <c r="AV163" s="16"/>
      <c r="AW163" s="13"/>
      <c r="AX163" s="13"/>
      <c r="AY163" s="15"/>
      <c r="AZ163" s="15"/>
      <c r="BA163" s="16"/>
      <c r="BB163" s="16"/>
      <c r="BC163" s="15"/>
      <c r="BD163" s="15"/>
      <c r="BE163" s="16"/>
      <c r="BF163" s="16"/>
      <c r="BG163" s="15"/>
      <c r="BH163" s="15"/>
      <c r="BI163" s="16"/>
      <c r="BJ163" s="16"/>
      <c r="BK163" s="15"/>
      <c r="BL163" s="15"/>
      <c r="BM163" s="16"/>
      <c r="BN163" s="16"/>
      <c r="BO163" s="13"/>
      <c r="BP163" s="13"/>
      <c r="BQ163" s="13"/>
      <c r="BR163" s="13"/>
      <c r="BS163" s="13"/>
      <c r="BT163" s="13"/>
      <c r="BU163" s="13"/>
      <c r="BV163" s="13"/>
    </row>
    <row r="164" spans="1:74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3"/>
      <c r="AF164" s="13"/>
      <c r="AG164" s="15"/>
      <c r="AH164" s="15"/>
      <c r="AI164" s="16"/>
      <c r="AJ164" s="16"/>
      <c r="AK164" s="15"/>
      <c r="AL164" s="15"/>
      <c r="AM164" s="16"/>
      <c r="AN164" s="16"/>
      <c r="AO164" s="15"/>
      <c r="AP164" s="15"/>
      <c r="AQ164" s="16"/>
      <c r="AR164" s="16"/>
      <c r="AS164" s="15"/>
      <c r="AT164" s="15"/>
      <c r="AU164" s="16"/>
      <c r="AV164" s="16"/>
      <c r="AW164" s="13"/>
      <c r="AX164" s="13"/>
      <c r="AY164" s="15"/>
      <c r="AZ164" s="15"/>
      <c r="BA164" s="16"/>
      <c r="BB164" s="16"/>
      <c r="BC164" s="15"/>
      <c r="BD164" s="15"/>
      <c r="BE164" s="16"/>
      <c r="BF164" s="16"/>
      <c r="BG164" s="15"/>
      <c r="BH164" s="15"/>
      <c r="BI164" s="16"/>
      <c r="BJ164" s="16"/>
      <c r="BK164" s="15"/>
      <c r="BL164" s="15"/>
      <c r="BM164" s="16"/>
      <c r="BN164" s="16"/>
      <c r="BO164" s="13"/>
      <c r="BP164" s="13"/>
      <c r="BQ164" s="13"/>
      <c r="BR164" s="13"/>
      <c r="BS164" s="13"/>
      <c r="BT164" s="13"/>
      <c r="BU164" s="13"/>
      <c r="BV164" s="13"/>
    </row>
    <row r="165" spans="1:74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3"/>
      <c r="AF165" s="13"/>
      <c r="AG165" s="15"/>
      <c r="AH165" s="15"/>
      <c r="AI165" s="16"/>
      <c r="AJ165" s="16"/>
      <c r="AK165" s="15"/>
      <c r="AL165" s="15"/>
      <c r="AM165" s="16"/>
      <c r="AN165" s="16"/>
      <c r="AO165" s="15"/>
      <c r="AP165" s="15"/>
      <c r="AQ165" s="16"/>
      <c r="AR165" s="16"/>
      <c r="AS165" s="15"/>
      <c r="AT165" s="15"/>
      <c r="AU165" s="16"/>
      <c r="AV165" s="16"/>
      <c r="AW165" s="13"/>
      <c r="AX165" s="13"/>
      <c r="AY165" s="15"/>
      <c r="AZ165" s="15"/>
      <c r="BA165" s="16"/>
      <c r="BB165" s="16"/>
      <c r="BC165" s="15"/>
      <c r="BD165" s="15"/>
      <c r="BE165" s="16"/>
      <c r="BF165" s="16"/>
      <c r="BG165" s="15"/>
      <c r="BH165" s="15"/>
      <c r="BI165" s="16"/>
      <c r="BJ165" s="16"/>
      <c r="BK165" s="15"/>
      <c r="BL165" s="15"/>
      <c r="BM165" s="16"/>
      <c r="BN165" s="16"/>
      <c r="BO165" s="13"/>
      <c r="BP165" s="13"/>
      <c r="BQ165" s="13"/>
      <c r="BR165" s="13"/>
      <c r="BS165" s="13"/>
      <c r="BT165" s="13"/>
      <c r="BU165" s="13"/>
      <c r="BV165" s="13"/>
    </row>
    <row r="166" spans="1:74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3"/>
      <c r="AF166" s="13"/>
      <c r="AG166" s="15"/>
      <c r="AH166" s="15"/>
      <c r="AI166" s="16"/>
      <c r="AJ166" s="16"/>
      <c r="AK166" s="15"/>
      <c r="AL166" s="15"/>
      <c r="AM166" s="16"/>
      <c r="AN166" s="16"/>
      <c r="AO166" s="15"/>
      <c r="AP166" s="15"/>
      <c r="AQ166" s="16"/>
      <c r="AR166" s="16"/>
      <c r="AS166" s="15"/>
      <c r="AT166" s="15"/>
      <c r="AU166" s="16"/>
      <c r="AV166" s="16"/>
      <c r="AW166" s="13"/>
      <c r="AX166" s="13"/>
      <c r="AY166" s="15"/>
      <c r="AZ166" s="15"/>
      <c r="BA166" s="16"/>
      <c r="BB166" s="16"/>
      <c r="BC166" s="15"/>
      <c r="BD166" s="15"/>
      <c r="BE166" s="16"/>
      <c r="BF166" s="16"/>
      <c r="BG166" s="15"/>
      <c r="BH166" s="15"/>
      <c r="BI166" s="16"/>
      <c r="BJ166" s="16"/>
      <c r="BK166" s="15"/>
      <c r="BL166" s="15"/>
      <c r="BM166" s="16"/>
      <c r="BN166" s="16"/>
      <c r="BO166" s="13"/>
      <c r="BP166" s="13"/>
      <c r="BQ166" s="13"/>
      <c r="BR166" s="13"/>
      <c r="BS166" s="13"/>
      <c r="BT166" s="13"/>
      <c r="BU166" s="13"/>
      <c r="BV166" s="13"/>
    </row>
    <row r="167" spans="1:74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3"/>
      <c r="AF167" s="13"/>
      <c r="AG167" s="15"/>
      <c r="AH167" s="15"/>
      <c r="AI167" s="16"/>
      <c r="AJ167" s="16"/>
      <c r="AK167" s="15"/>
      <c r="AL167" s="15"/>
      <c r="AM167" s="16"/>
      <c r="AN167" s="16"/>
      <c r="AO167" s="15"/>
      <c r="AP167" s="15"/>
      <c r="AQ167" s="16"/>
      <c r="AR167" s="16"/>
      <c r="AS167" s="15"/>
      <c r="AT167" s="15"/>
      <c r="AU167" s="16"/>
      <c r="AV167" s="16"/>
      <c r="AW167" s="13"/>
      <c r="AX167" s="13"/>
      <c r="AY167" s="15"/>
      <c r="AZ167" s="15"/>
      <c r="BA167" s="16"/>
      <c r="BB167" s="16"/>
      <c r="BC167" s="15"/>
      <c r="BD167" s="15"/>
      <c r="BE167" s="16"/>
      <c r="BF167" s="16"/>
      <c r="BG167" s="15"/>
      <c r="BH167" s="15"/>
      <c r="BI167" s="16"/>
      <c r="BJ167" s="16"/>
      <c r="BK167" s="15"/>
      <c r="BL167" s="15"/>
      <c r="BM167" s="16"/>
      <c r="BN167" s="16"/>
      <c r="BO167" s="13"/>
      <c r="BP167" s="13"/>
      <c r="BQ167" s="13"/>
      <c r="BR167" s="13"/>
      <c r="BS167" s="13"/>
      <c r="BT167" s="13"/>
      <c r="BU167" s="13"/>
      <c r="BV167" s="13"/>
    </row>
    <row r="168" spans="1:74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3"/>
      <c r="AF168" s="13"/>
      <c r="AG168" s="15"/>
      <c r="AH168" s="15"/>
      <c r="AI168" s="16"/>
      <c r="AJ168" s="16"/>
      <c r="AK168" s="15"/>
      <c r="AL168" s="15"/>
      <c r="AM168" s="16"/>
      <c r="AN168" s="16"/>
      <c r="AO168" s="15"/>
      <c r="AP168" s="15"/>
      <c r="AQ168" s="16"/>
      <c r="AR168" s="16"/>
      <c r="AS168" s="15"/>
      <c r="AT168" s="15"/>
      <c r="AU168" s="16"/>
      <c r="AV168" s="16"/>
      <c r="AW168" s="13"/>
      <c r="AX168" s="13"/>
      <c r="AY168" s="15"/>
      <c r="AZ168" s="15"/>
      <c r="BA168" s="16"/>
      <c r="BB168" s="16"/>
      <c r="BC168" s="15"/>
      <c r="BD168" s="15"/>
      <c r="BE168" s="16"/>
      <c r="BF168" s="16"/>
      <c r="BG168" s="15"/>
      <c r="BH168" s="15"/>
      <c r="BI168" s="16"/>
      <c r="BJ168" s="16"/>
      <c r="BK168" s="15"/>
      <c r="BL168" s="15"/>
      <c r="BM168" s="16"/>
      <c r="BN168" s="16"/>
      <c r="BO168" s="13"/>
      <c r="BP168" s="13"/>
      <c r="BQ168" s="13"/>
      <c r="BR168" s="13"/>
      <c r="BS168" s="13"/>
      <c r="BT168" s="13"/>
      <c r="BU168" s="13"/>
      <c r="BV168" s="13"/>
    </row>
    <row r="169" spans="1:74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3"/>
      <c r="AF169" s="13"/>
      <c r="AG169" s="15"/>
      <c r="AH169" s="15"/>
      <c r="AI169" s="16"/>
      <c r="AJ169" s="16"/>
      <c r="AK169" s="15"/>
      <c r="AL169" s="15"/>
      <c r="AM169" s="16"/>
      <c r="AN169" s="16"/>
      <c r="AO169" s="15"/>
      <c r="AP169" s="15"/>
      <c r="AQ169" s="16"/>
      <c r="AR169" s="16"/>
      <c r="AS169" s="15"/>
      <c r="AT169" s="15"/>
      <c r="AU169" s="16"/>
      <c r="AV169" s="16"/>
      <c r="AW169" s="13"/>
      <c r="AX169" s="13"/>
      <c r="AY169" s="15"/>
      <c r="AZ169" s="15"/>
      <c r="BA169" s="16"/>
      <c r="BB169" s="16"/>
      <c r="BC169" s="15"/>
      <c r="BD169" s="15"/>
      <c r="BE169" s="16"/>
      <c r="BF169" s="16"/>
      <c r="BG169" s="15"/>
      <c r="BH169" s="15"/>
      <c r="BI169" s="16"/>
      <c r="BJ169" s="16"/>
      <c r="BK169" s="15"/>
      <c r="BL169" s="15"/>
      <c r="BM169" s="16"/>
      <c r="BN169" s="16"/>
      <c r="BO169" s="13"/>
      <c r="BP169" s="13"/>
      <c r="BQ169" s="13"/>
      <c r="BR169" s="13"/>
      <c r="BS169" s="13"/>
      <c r="BT169" s="13"/>
      <c r="BU169" s="13"/>
      <c r="BV169" s="13"/>
    </row>
    <row r="170" spans="1:74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3"/>
      <c r="AF170" s="13"/>
      <c r="AG170" s="15"/>
      <c r="AH170" s="15"/>
      <c r="AI170" s="16"/>
      <c r="AJ170" s="16"/>
      <c r="AK170" s="15"/>
      <c r="AL170" s="15"/>
      <c r="AM170" s="16"/>
      <c r="AN170" s="16"/>
      <c r="AO170" s="15"/>
      <c r="AP170" s="15"/>
      <c r="AQ170" s="16"/>
      <c r="AR170" s="16"/>
      <c r="AS170" s="15"/>
      <c r="AT170" s="15"/>
      <c r="AU170" s="16"/>
      <c r="AV170" s="16"/>
      <c r="AW170" s="13"/>
      <c r="AX170" s="13"/>
      <c r="AY170" s="15"/>
      <c r="AZ170" s="15"/>
      <c r="BA170" s="16"/>
      <c r="BB170" s="16"/>
      <c r="BC170" s="15"/>
      <c r="BD170" s="15"/>
      <c r="BE170" s="16"/>
      <c r="BF170" s="16"/>
      <c r="BG170" s="15"/>
      <c r="BH170" s="15"/>
      <c r="BI170" s="16"/>
      <c r="BJ170" s="16"/>
      <c r="BK170" s="15"/>
      <c r="BL170" s="15"/>
      <c r="BM170" s="16"/>
      <c r="BN170" s="16"/>
      <c r="BO170" s="13"/>
      <c r="BP170" s="13"/>
      <c r="BQ170" s="13"/>
      <c r="BR170" s="13"/>
      <c r="BS170" s="13"/>
      <c r="BT170" s="13"/>
      <c r="BU170" s="13"/>
      <c r="BV170" s="13"/>
    </row>
    <row r="171" spans="1:74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3"/>
      <c r="AF171" s="13"/>
      <c r="AG171" s="15"/>
      <c r="AH171" s="15"/>
      <c r="AI171" s="16"/>
      <c r="AJ171" s="16"/>
      <c r="AK171" s="15"/>
      <c r="AL171" s="15"/>
      <c r="AM171" s="16"/>
      <c r="AN171" s="16"/>
      <c r="AO171" s="15"/>
      <c r="AP171" s="15"/>
      <c r="AQ171" s="16"/>
      <c r="AR171" s="16"/>
      <c r="AS171" s="15"/>
      <c r="AT171" s="15"/>
      <c r="AU171" s="16"/>
      <c r="AV171" s="16"/>
      <c r="AW171" s="13"/>
      <c r="AX171" s="13"/>
      <c r="AY171" s="15"/>
      <c r="AZ171" s="15"/>
      <c r="BA171" s="16"/>
      <c r="BB171" s="16"/>
      <c r="BC171" s="15"/>
      <c r="BD171" s="15"/>
      <c r="BE171" s="16"/>
      <c r="BF171" s="16"/>
      <c r="BG171" s="15"/>
      <c r="BH171" s="15"/>
      <c r="BI171" s="16"/>
      <c r="BJ171" s="16"/>
      <c r="BK171" s="15"/>
      <c r="BL171" s="15"/>
      <c r="BM171" s="16"/>
      <c r="BN171" s="16"/>
      <c r="BO171" s="13"/>
      <c r="BP171" s="13"/>
      <c r="BQ171" s="13"/>
      <c r="BR171" s="13"/>
      <c r="BS171" s="13"/>
      <c r="BT171" s="13"/>
      <c r="BU171" s="13"/>
      <c r="BV171" s="13"/>
    </row>
    <row r="172" spans="1:74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3"/>
      <c r="AF172" s="13"/>
      <c r="AG172" s="15"/>
      <c r="AH172" s="15"/>
      <c r="AI172" s="16"/>
      <c r="AJ172" s="16"/>
      <c r="AK172" s="15"/>
      <c r="AL172" s="15"/>
      <c r="AM172" s="16"/>
      <c r="AN172" s="16"/>
      <c r="AO172" s="15"/>
      <c r="AP172" s="15"/>
      <c r="AQ172" s="16"/>
      <c r="AR172" s="16"/>
      <c r="AS172" s="15"/>
      <c r="AT172" s="15"/>
      <c r="AU172" s="16"/>
      <c r="AV172" s="16"/>
      <c r="AW172" s="13"/>
      <c r="AX172" s="13"/>
      <c r="AY172" s="15"/>
      <c r="AZ172" s="15"/>
      <c r="BA172" s="16"/>
      <c r="BB172" s="16"/>
      <c r="BC172" s="15"/>
      <c r="BD172" s="15"/>
      <c r="BE172" s="16"/>
      <c r="BF172" s="16"/>
      <c r="BG172" s="15"/>
      <c r="BH172" s="15"/>
      <c r="BI172" s="16"/>
      <c r="BJ172" s="16"/>
      <c r="BK172" s="15"/>
      <c r="BL172" s="15"/>
      <c r="BM172" s="16"/>
      <c r="BN172" s="16"/>
      <c r="BO172" s="13"/>
      <c r="BP172" s="13"/>
      <c r="BQ172" s="13"/>
      <c r="BR172" s="13"/>
      <c r="BS172" s="13"/>
      <c r="BT172" s="13"/>
      <c r="BU172" s="13"/>
      <c r="BV172" s="13"/>
    </row>
    <row r="173" spans="1:74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3"/>
      <c r="AF173" s="13"/>
      <c r="AG173" s="15"/>
      <c r="AH173" s="15"/>
      <c r="AI173" s="16"/>
      <c r="AJ173" s="16"/>
      <c r="AK173" s="15"/>
      <c r="AL173" s="15"/>
      <c r="AM173" s="16"/>
      <c r="AN173" s="16"/>
      <c r="AO173" s="15"/>
      <c r="AP173" s="15"/>
      <c r="AQ173" s="16"/>
      <c r="AR173" s="16"/>
      <c r="AS173" s="15"/>
      <c r="AT173" s="15"/>
      <c r="AU173" s="16"/>
      <c r="AV173" s="16"/>
      <c r="AW173" s="13"/>
      <c r="AX173" s="13"/>
      <c r="AY173" s="15"/>
      <c r="AZ173" s="15"/>
      <c r="BA173" s="16"/>
      <c r="BB173" s="16"/>
      <c r="BC173" s="15"/>
      <c r="BD173" s="15"/>
      <c r="BE173" s="16"/>
      <c r="BF173" s="16"/>
      <c r="BG173" s="15"/>
      <c r="BH173" s="15"/>
      <c r="BI173" s="16"/>
      <c r="BJ173" s="16"/>
      <c r="BK173" s="15"/>
      <c r="BL173" s="15"/>
      <c r="BM173" s="16"/>
      <c r="BN173" s="16"/>
      <c r="BO173" s="13"/>
      <c r="BP173" s="13"/>
      <c r="BQ173" s="13"/>
      <c r="BR173" s="13"/>
      <c r="BS173" s="13"/>
      <c r="BT173" s="13"/>
      <c r="BU173" s="13"/>
      <c r="BV173" s="13"/>
    </row>
    <row r="174" spans="1:74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3"/>
      <c r="AF174" s="13"/>
      <c r="AG174" s="15"/>
      <c r="AH174" s="15"/>
      <c r="AI174" s="16"/>
      <c r="AJ174" s="16"/>
      <c r="AK174" s="15"/>
      <c r="AL174" s="15"/>
      <c r="AM174" s="16"/>
      <c r="AN174" s="16"/>
      <c r="AO174" s="15"/>
      <c r="AP174" s="15"/>
      <c r="AQ174" s="16"/>
      <c r="AR174" s="16"/>
      <c r="AS174" s="15"/>
      <c r="AT174" s="15"/>
      <c r="AU174" s="16"/>
      <c r="AV174" s="16"/>
      <c r="AW174" s="13"/>
      <c r="AX174" s="13"/>
      <c r="AY174" s="15"/>
      <c r="AZ174" s="15"/>
      <c r="BA174" s="16"/>
      <c r="BB174" s="16"/>
      <c r="BC174" s="15"/>
      <c r="BD174" s="15"/>
      <c r="BE174" s="16"/>
      <c r="BF174" s="16"/>
      <c r="BG174" s="15"/>
      <c r="BH174" s="15"/>
      <c r="BI174" s="16"/>
      <c r="BJ174" s="16"/>
      <c r="BK174" s="15"/>
      <c r="BL174" s="15"/>
      <c r="BM174" s="16"/>
      <c r="BN174" s="16"/>
      <c r="BO174" s="13"/>
      <c r="BP174" s="13"/>
      <c r="BQ174" s="13"/>
      <c r="BR174" s="13"/>
      <c r="BS174" s="13"/>
      <c r="BT174" s="13"/>
      <c r="BU174" s="13"/>
      <c r="BV174" s="13"/>
    </row>
    <row r="175" spans="1:74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3"/>
      <c r="AF175" s="13"/>
      <c r="AG175" s="15"/>
      <c r="AH175" s="15"/>
      <c r="AI175" s="16"/>
      <c r="AJ175" s="16"/>
      <c r="AK175" s="15"/>
      <c r="AL175" s="15"/>
      <c r="AM175" s="16"/>
      <c r="AN175" s="16"/>
      <c r="AO175" s="15"/>
      <c r="AP175" s="15"/>
      <c r="AQ175" s="16"/>
      <c r="AR175" s="16"/>
      <c r="AS175" s="15"/>
      <c r="AT175" s="15"/>
      <c r="AU175" s="16"/>
      <c r="AV175" s="16"/>
      <c r="AW175" s="13"/>
      <c r="AX175" s="13"/>
      <c r="AY175" s="15"/>
      <c r="AZ175" s="15"/>
      <c r="BA175" s="16"/>
      <c r="BB175" s="16"/>
      <c r="BC175" s="15"/>
      <c r="BD175" s="15"/>
      <c r="BE175" s="16"/>
      <c r="BF175" s="16"/>
      <c r="BG175" s="15"/>
      <c r="BH175" s="15"/>
      <c r="BI175" s="16"/>
      <c r="BJ175" s="16"/>
      <c r="BK175" s="15"/>
      <c r="BL175" s="15"/>
      <c r="BM175" s="16"/>
      <c r="BN175" s="16"/>
      <c r="BO175" s="13"/>
      <c r="BP175" s="13"/>
      <c r="BQ175" s="13"/>
      <c r="BR175" s="13"/>
      <c r="BS175" s="13"/>
      <c r="BT175" s="13"/>
      <c r="BU175" s="13"/>
      <c r="BV175" s="13"/>
    </row>
    <row r="176" spans="1:74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3"/>
      <c r="AF176" s="13"/>
      <c r="AG176" s="15"/>
      <c r="AH176" s="15"/>
      <c r="AI176" s="16"/>
      <c r="AJ176" s="16"/>
      <c r="AK176" s="15"/>
      <c r="AL176" s="15"/>
      <c r="AM176" s="16"/>
      <c r="AN176" s="16"/>
      <c r="AO176" s="15"/>
      <c r="AP176" s="15"/>
      <c r="AQ176" s="16"/>
      <c r="AR176" s="16"/>
      <c r="AS176" s="15"/>
      <c r="AT176" s="15"/>
      <c r="AU176" s="16"/>
      <c r="AV176" s="16"/>
      <c r="AW176" s="13"/>
      <c r="AX176" s="13"/>
      <c r="AY176" s="15"/>
      <c r="AZ176" s="15"/>
      <c r="BA176" s="16"/>
      <c r="BB176" s="16"/>
      <c r="BC176" s="15"/>
      <c r="BD176" s="15"/>
      <c r="BE176" s="16"/>
      <c r="BF176" s="16"/>
      <c r="BG176" s="15"/>
      <c r="BH176" s="15"/>
      <c r="BI176" s="16"/>
      <c r="BJ176" s="16"/>
      <c r="BK176" s="15"/>
      <c r="BL176" s="15"/>
      <c r="BM176" s="16"/>
      <c r="BN176" s="16"/>
      <c r="BO176" s="13"/>
      <c r="BP176" s="13"/>
      <c r="BQ176" s="13"/>
      <c r="BR176" s="13"/>
      <c r="BS176" s="13"/>
      <c r="BT176" s="13"/>
      <c r="BU176" s="13"/>
      <c r="BV176" s="13"/>
    </row>
    <row r="177" spans="1:74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3"/>
      <c r="AF177" s="13"/>
      <c r="AG177" s="15"/>
      <c r="AH177" s="15"/>
      <c r="AI177" s="16"/>
      <c r="AJ177" s="16"/>
      <c r="AK177" s="15"/>
      <c r="AL177" s="15"/>
      <c r="AM177" s="16"/>
      <c r="AN177" s="16"/>
      <c r="AO177" s="15"/>
      <c r="AP177" s="15"/>
      <c r="AQ177" s="16"/>
      <c r="AR177" s="16"/>
      <c r="AS177" s="15"/>
      <c r="AT177" s="15"/>
      <c r="AU177" s="16"/>
      <c r="AV177" s="16"/>
      <c r="AW177" s="13"/>
      <c r="AX177" s="13"/>
      <c r="AY177" s="15"/>
      <c r="AZ177" s="15"/>
      <c r="BA177" s="16"/>
      <c r="BB177" s="16"/>
      <c r="BC177" s="15"/>
      <c r="BD177" s="15"/>
      <c r="BE177" s="16"/>
      <c r="BF177" s="16"/>
      <c r="BG177" s="15"/>
      <c r="BH177" s="15"/>
      <c r="BI177" s="16"/>
      <c r="BJ177" s="16"/>
      <c r="BK177" s="15"/>
      <c r="BL177" s="15"/>
      <c r="BM177" s="16"/>
      <c r="BN177" s="16"/>
      <c r="BO177" s="13"/>
      <c r="BP177" s="13"/>
      <c r="BQ177" s="13"/>
      <c r="BR177" s="13"/>
      <c r="BS177" s="13"/>
      <c r="BT177" s="13"/>
      <c r="BU177" s="13"/>
      <c r="BV177" s="13"/>
    </row>
    <row r="178" spans="1:74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3"/>
      <c r="AF178" s="13"/>
      <c r="AG178" s="15"/>
      <c r="AH178" s="15"/>
      <c r="AI178" s="16"/>
      <c r="AJ178" s="16"/>
      <c r="AK178" s="15"/>
      <c r="AL178" s="15"/>
      <c r="AM178" s="16"/>
      <c r="AN178" s="16"/>
      <c r="AO178" s="15"/>
      <c r="AP178" s="15"/>
      <c r="AQ178" s="16"/>
      <c r="AR178" s="16"/>
      <c r="AS178" s="15"/>
      <c r="AT178" s="15"/>
      <c r="AU178" s="16"/>
      <c r="AV178" s="16"/>
      <c r="AW178" s="13"/>
      <c r="AX178" s="13"/>
      <c r="AY178" s="15"/>
      <c r="AZ178" s="15"/>
      <c r="BA178" s="16"/>
      <c r="BB178" s="16"/>
      <c r="BC178" s="15"/>
      <c r="BD178" s="15"/>
      <c r="BE178" s="16"/>
      <c r="BF178" s="16"/>
      <c r="BG178" s="15"/>
      <c r="BH178" s="15"/>
      <c r="BI178" s="16"/>
      <c r="BJ178" s="16"/>
      <c r="BK178" s="15"/>
      <c r="BL178" s="15"/>
      <c r="BM178" s="16"/>
      <c r="BN178" s="16"/>
      <c r="BO178" s="13"/>
      <c r="BP178" s="13"/>
      <c r="BQ178" s="13"/>
      <c r="BR178" s="13"/>
      <c r="BS178" s="13"/>
      <c r="BT178" s="13"/>
      <c r="BU178" s="13"/>
      <c r="BV178" s="13"/>
    </row>
    <row r="179" spans="1:74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3"/>
      <c r="AF179" s="13"/>
      <c r="AG179" s="15"/>
      <c r="AH179" s="15"/>
      <c r="AI179" s="16"/>
      <c r="AJ179" s="16"/>
      <c r="AK179" s="15"/>
      <c r="AL179" s="15"/>
      <c r="AM179" s="16"/>
      <c r="AN179" s="16"/>
      <c r="AO179" s="15"/>
      <c r="AP179" s="15"/>
      <c r="AQ179" s="16"/>
      <c r="AR179" s="16"/>
      <c r="AS179" s="15"/>
      <c r="AT179" s="15"/>
      <c r="AU179" s="16"/>
      <c r="AV179" s="16"/>
      <c r="AW179" s="13"/>
      <c r="AX179" s="13"/>
      <c r="AY179" s="15"/>
      <c r="AZ179" s="15"/>
      <c r="BA179" s="16"/>
      <c r="BB179" s="16"/>
      <c r="BC179" s="15"/>
      <c r="BD179" s="15"/>
      <c r="BE179" s="16"/>
      <c r="BF179" s="16"/>
      <c r="BG179" s="15"/>
      <c r="BH179" s="15"/>
      <c r="BI179" s="16"/>
      <c r="BJ179" s="16"/>
      <c r="BK179" s="15"/>
      <c r="BL179" s="15"/>
      <c r="BM179" s="16"/>
      <c r="BN179" s="16"/>
      <c r="BO179" s="13"/>
      <c r="BP179" s="13"/>
      <c r="BQ179" s="13"/>
      <c r="BR179" s="13"/>
      <c r="BS179" s="13"/>
      <c r="BT179" s="13"/>
      <c r="BU179" s="13"/>
      <c r="BV179" s="13"/>
    </row>
    <row r="180" spans="1:74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3"/>
      <c r="AF180" s="13"/>
      <c r="AG180" s="15"/>
      <c r="AH180" s="15"/>
      <c r="AI180" s="16"/>
      <c r="AJ180" s="16"/>
      <c r="AK180" s="15"/>
      <c r="AL180" s="15"/>
      <c r="AM180" s="16"/>
      <c r="AN180" s="16"/>
      <c r="AO180" s="15"/>
      <c r="AP180" s="15"/>
      <c r="AQ180" s="16"/>
      <c r="AR180" s="16"/>
      <c r="AS180" s="15"/>
      <c r="AT180" s="15"/>
      <c r="AU180" s="16"/>
      <c r="AV180" s="16"/>
      <c r="AW180" s="13"/>
      <c r="AX180" s="13"/>
      <c r="AY180" s="15"/>
      <c r="AZ180" s="15"/>
      <c r="BA180" s="16"/>
      <c r="BB180" s="16"/>
      <c r="BC180" s="15"/>
      <c r="BD180" s="15"/>
      <c r="BE180" s="16"/>
      <c r="BF180" s="16"/>
      <c r="BG180" s="15"/>
      <c r="BH180" s="15"/>
      <c r="BI180" s="16"/>
      <c r="BJ180" s="16"/>
      <c r="BK180" s="15"/>
      <c r="BL180" s="15"/>
      <c r="BM180" s="16"/>
      <c r="BN180" s="16"/>
      <c r="BO180" s="13"/>
      <c r="BP180" s="13"/>
      <c r="BQ180" s="13"/>
      <c r="BR180" s="13"/>
      <c r="BS180" s="13"/>
      <c r="BT180" s="13"/>
      <c r="BU180" s="13"/>
      <c r="BV180" s="13"/>
    </row>
    <row r="181" spans="1:74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3"/>
      <c r="AF181" s="13"/>
      <c r="AG181" s="15"/>
      <c r="AH181" s="15"/>
      <c r="AI181" s="16"/>
      <c r="AJ181" s="16"/>
      <c r="AK181" s="15"/>
      <c r="AL181" s="15"/>
      <c r="AM181" s="16"/>
      <c r="AN181" s="16"/>
      <c r="AO181" s="15"/>
      <c r="AP181" s="15"/>
      <c r="AQ181" s="16"/>
      <c r="AR181" s="16"/>
      <c r="AS181" s="15"/>
      <c r="AT181" s="15"/>
      <c r="AU181" s="16"/>
      <c r="AV181" s="16"/>
      <c r="AW181" s="13"/>
      <c r="AX181" s="13"/>
      <c r="AY181" s="15"/>
      <c r="AZ181" s="15"/>
      <c r="BA181" s="16"/>
      <c r="BB181" s="16"/>
      <c r="BC181" s="15"/>
      <c r="BD181" s="15"/>
      <c r="BE181" s="16"/>
      <c r="BF181" s="16"/>
      <c r="BG181" s="15"/>
      <c r="BH181" s="15"/>
      <c r="BI181" s="16"/>
      <c r="BJ181" s="16"/>
      <c r="BK181" s="15"/>
      <c r="BL181" s="15"/>
      <c r="BM181" s="16"/>
      <c r="BN181" s="16"/>
      <c r="BO181" s="13"/>
      <c r="BP181" s="13"/>
      <c r="BQ181" s="13"/>
      <c r="BR181" s="13"/>
      <c r="BS181" s="13"/>
      <c r="BT181" s="13"/>
      <c r="BU181" s="13"/>
      <c r="BV181" s="13"/>
    </row>
    <row r="182" spans="1:74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3"/>
      <c r="AF182" s="13"/>
      <c r="AG182" s="15"/>
      <c r="AH182" s="15"/>
      <c r="AI182" s="16"/>
      <c r="AJ182" s="16"/>
      <c r="AK182" s="15"/>
      <c r="AL182" s="15"/>
      <c r="AM182" s="16"/>
      <c r="AN182" s="16"/>
      <c r="AO182" s="15"/>
      <c r="AP182" s="15"/>
      <c r="AQ182" s="16"/>
      <c r="AR182" s="16"/>
      <c r="AS182" s="15"/>
      <c r="AT182" s="15"/>
      <c r="AU182" s="16"/>
      <c r="AV182" s="16"/>
      <c r="AW182" s="13"/>
      <c r="AX182" s="13"/>
      <c r="AY182" s="15"/>
      <c r="AZ182" s="15"/>
      <c r="BA182" s="16"/>
      <c r="BB182" s="16"/>
      <c r="BC182" s="15"/>
      <c r="BD182" s="15"/>
      <c r="BE182" s="16"/>
      <c r="BF182" s="16"/>
      <c r="BG182" s="15"/>
      <c r="BH182" s="15"/>
      <c r="BI182" s="16"/>
      <c r="BJ182" s="16"/>
      <c r="BK182" s="15"/>
      <c r="BL182" s="15"/>
      <c r="BM182" s="16"/>
      <c r="BN182" s="16"/>
      <c r="BO182" s="13"/>
      <c r="BP182" s="13"/>
      <c r="BQ182" s="13"/>
      <c r="BR182" s="13"/>
      <c r="BS182" s="13"/>
      <c r="BT182" s="13"/>
      <c r="BU182" s="13"/>
      <c r="BV182" s="13"/>
    </row>
    <row r="183" spans="1:74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3"/>
      <c r="AF183" s="13"/>
      <c r="AG183" s="15"/>
      <c r="AH183" s="15"/>
      <c r="AI183" s="16"/>
      <c r="AJ183" s="16"/>
      <c r="AK183" s="15"/>
      <c r="AL183" s="15"/>
      <c r="AM183" s="16"/>
      <c r="AN183" s="16"/>
      <c r="AO183" s="15"/>
      <c r="AP183" s="15"/>
      <c r="AQ183" s="16"/>
      <c r="AR183" s="16"/>
      <c r="AS183" s="15"/>
      <c r="AT183" s="15"/>
      <c r="AU183" s="16"/>
      <c r="AV183" s="16"/>
      <c r="AW183" s="13"/>
      <c r="AX183" s="13"/>
      <c r="AY183" s="15"/>
      <c r="AZ183" s="15"/>
      <c r="BA183" s="16"/>
      <c r="BB183" s="16"/>
      <c r="BC183" s="15"/>
      <c r="BD183" s="15"/>
      <c r="BE183" s="16"/>
      <c r="BF183" s="16"/>
      <c r="BG183" s="15"/>
      <c r="BH183" s="15"/>
      <c r="BI183" s="16"/>
      <c r="BJ183" s="16"/>
      <c r="BK183" s="15"/>
      <c r="BL183" s="15"/>
      <c r="BM183" s="16"/>
      <c r="BN183" s="16"/>
      <c r="BO183" s="13"/>
      <c r="BP183" s="13"/>
      <c r="BQ183" s="13"/>
      <c r="BR183" s="13"/>
      <c r="BS183" s="13"/>
      <c r="BT183" s="13"/>
      <c r="BU183" s="13"/>
      <c r="BV183" s="13"/>
    </row>
    <row r="184" spans="1:74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3"/>
      <c r="AF184" s="13"/>
      <c r="AG184" s="15"/>
      <c r="AH184" s="15"/>
      <c r="AI184" s="16"/>
      <c r="AJ184" s="16"/>
      <c r="AK184" s="15"/>
      <c r="AL184" s="15"/>
      <c r="AM184" s="16"/>
      <c r="AN184" s="16"/>
      <c r="AO184" s="15"/>
      <c r="AP184" s="15"/>
      <c r="AQ184" s="16"/>
      <c r="AR184" s="16"/>
      <c r="AS184" s="15"/>
      <c r="AT184" s="15"/>
      <c r="AU184" s="16"/>
      <c r="AV184" s="16"/>
      <c r="AW184" s="13"/>
      <c r="AX184" s="13"/>
      <c r="AY184" s="15"/>
      <c r="AZ184" s="15"/>
      <c r="BA184" s="16"/>
      <c r="BB184" s="16"/>
      <c r="BC184" s="15"/>
      <c r="BD184" s="15"/>
      <c r="BE184" s="16"/>
      <c r="BF184" s="16"/>
      <c r="BG184" s="15"/>
      <c r="BH184" s="15"/>
      <c r="BI184" s="16"/>
      <c r="BJ184" s="16"/>
      <c r="BK184" s="15"/>
      <c r="BL184" s="15"/>
      <c r="BM184" s="16"/>
      <c r="BN184" s="16"/>
      <c r="BO184" s="13"/>
      <c r="BP184" s="13"/>
      <c r="BQ184" s="13"/>
      <c r="BR184" s="13"/>
      <c r="BS184" s="13"/>
      <c r="BT184" s="13"/>
      <c r="BU184" s="13"/>
      <c r="BV184" s="13"/>
    </row>
    <row r="185" spans="1:74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3"/>
      <c r="AF185" s="13"/>
      <c r="AG185" s="15"/>
      <c r="AH185" s="15"/>
      <c r="AI185" s="16"/>
      <c r="AJ185" s="16"/>
      <c r="AK185" s="15"/>
      <c r="AL185" s="15"/>
      <c r="AM185" s="16"/>
      <c r="AN185" s="16"/>
      <c r="AO185" s="15"/>
      <c r="AP185" s="15"/>
      <c r="AQ185" s="16"/>
      <c r="AR185" s="16"/>
      <c r="AS185" s="15"/>
      <c r="AT185" s="15"/>
      <c r="AU185" s="16"/>
      <c r="AV185" s="16"/>
      <c r="AW185" s="13"/>
      <c r="AX185" s="13"/>
      <c r="AY185" s="15"/>
      <c r="AZ185" s="15"/>
      <c r="BA185" s="16"/>
      <c r="BB185" s="16"/>
      <c r="BC185" s="15"/>
      <c r="BD185" s="15"/>
      <c r="BE185" s="16"/>
      <c r="BF185" s="16"/>
      <c r="BG185" s="15"/>
      <c r="BH185" s="15"/>
      <c r="BI185" s="16"/>
      <c r="BJ185" s="16"/>
      <c r="BK185" s="15"/>
      <c r="BL185" s="15"/>
      <c r="BM185" s="16"/>
      <c r="BN185" s="16"/>
      <c r="BO185" s="13"/>
      <c r="BP185" s="13"/>
      <c r="BQ185" s="13"/>
      <c r="BR185" s="13"/>
      <c r="BS185" s="13"/>
      <c r="BT185" s="13"/>
      <c r="BU185" s="13"/>
      <c r="BV185" s="13"/>
    </row>
    <row r="186" spans="1:74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3"/>
      <c r="AF186" s="13"/>
      <c r="AG186" s="15"/>
      <c r="AH186" s="15"/>
      <c r="AI186" s="16"/>
      <c r="AJ186" s="16"/>
      <c r="AK186" s="15"/>
      <c r="AL186" s="15"/>
      <c r="AM186" s="16"/>
      <c r="AN186" s="16"/>
      <c r="AO186" s="15"/>
      <c r="AP186" s="15"/>
      <c r="AQ186" s="16"/>
      <c r="AR186" s="16"/>
      <c r="AS186" s="15"/>
      <c r="AT186" s="15"/>
      <c r="AU186" s="16"/>
      <c r="AV186" s="16"/>
      <c r="AW186" s="13"/>
      <c r="AX186" s="13"/>
      <c r="AY186" s="15"/>
      <c r="AZ186" s="15"/>
      <c r="BA186" s="16"/>
      <c r="BB186" s="16"/>
      <c r="BC186" s="15"/>
      <c r="BD186" s="15"/>
      <c r="BE186" s="16"/>
      <c r="BF186" s="16"/>
      <c r="BG186" s="15"/>
      <c r="BH186" s="15"/>
      <c r="BI186" s="16"/>
      <c r="BJ186" s="16"/>
      <c r="BK186" s="15"/>
      <c r="BL186" s="15"/>
      <c r="BM186" s="16"/>
      <c r="BN186" s="16"/>
      <c r="BO186" s="13"/>
      <c r="BP186" s="13"/>
      <c r="BQ186" s="13"/>
      <c r="BR186" s="13"/>
      <c r="BS186" s="13"/>
      <c r="BT186" s="13"/>
      <c r="BU186" s="13"/>
      <c r="BV186" s="13"/>
    </row>
    <row r="187" spans="1:74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3"/>
      <c r="AF187" s="13"/>
      <c r="AG187" s="15"/>
      <c r="AH187" s="15"/>
      <c r="AI187" s="16"/>
      <c r="AJ187" s="16"/>
      <c r="AK187" s="15"/>
      <c r="AL187" s="15"/>
      <c r="AM187" s="16"/>
      <c r="AN187" s="16"/>
      <c r="AO187" s="15"/>
      <c r="AP187" s="15"/>
      <c r="AQ187" s="16"/>
      <c r="AR187" s="16"/>
      <c r="AS187" s="15"/>
      <c r="AT187" s="15"/>
      <c r="AU187" s="16"/>
      <c r="AV187" s="16"/>
      <c r="AW187" s="13"/>
      <c r="AX187" s="13"/>
      <c r="AY187" s="15"/>
      <c r="AZ187" s="15"/>
      <c r="BA187" s="16"/>
      <c r="BB187" s="16"/>
      <c r="BC187" s="15"/>
      <c r="BD187" s="15"/>
      <c r="BE187" s="16"/>
      <c r="BF187" s="16"/>
      <c r="BG187" s="15"/>
      <c r="BH187" s="15"/>
      <c r="BI187" s="16"/>
      <c r="BJ187" s="16"/>
      <c r="BK187" s="15"/>
      <c r="BL187" s="15"/>
      <c r="BM187" s="16"/>
      <c r="BN187" s="16"/>
      <c r="BO187" s="13"/>
      <c r="BP187" s="13"/>
      <c r="BQ187" s="13"/>
      <c r="BR187" s="13"/>
      <c r="BS187" s="13"/>
      <c r="BT187" s="13"/>
      <c r="BU187" s="13"/>
      <c r="BV187" s="13"/>
    </row>
    <row r="188" spans="1:74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3"/>
      <c r="AF188" s="13"/>
      <c r="AG188" s="15"/>
      <c r="AH188" s="15"/>
      <c r="AI188" s="16"/>
      <c r="AJ188" s="16"/>
      <c r="AK188" s="15"/>
      <c r="AL188" s="15"/>
      <c r="AM188" s="16"/>
      <c r="AN188" s="16"/>
      <c r="AO188" s="15"/>
      <c r="AP188" s="15"/>
      <c r="AQ188" s="16"/>
      <c r="AR188" s="16"/>
      <c r="AS188" s="15"/>
      <c r="AT188" s="15"/>
      <c r="AU188" s="16"/>
      <c r="AV188" s="16"/>
      <c r="AW188" s="13"/>
      <c r="AX188" s="13"/>
      <c r="AY188" s="15"/>
      <c r="AZ188" s="15"/>
      <c r="BA188" s="16"/>
      <c r="BB188" s="16"/>
      <c r="BC188" s="15"/>
      <c r="BD188" s="15"/>
      <c r="BE188" s="16"/>
      <c r="BF188" s="16"/>
      <c r="BG188" s="15"/>
      <c r="BH188" s="15"/>
      <c r="BI188" s="16"/>
      <c r="BJ188" s="16"/>
      <c r="BK188" s="15"/>
      <c r="BL188" s="15"/>
      <c r="BM188" s="16"/>
      <c r="BN188" s="16"/>
      <c r="BO188" s="13"/>
      <c r="BP188" s="13"/>
      <c r="BQ188" s="13"/>
      <c r="BR188" s="13"/>
      <c r="BS188" s="13"/>
      <c r="BT188" s="13"/>
      <c r="BU188" s="13"/>
      <c r="BV188" s="13"/>
    </row>
    <row r="189" spans="1:74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3"/>
      <c r="AF189" s="13"/>
      <c r="AG189" s="15"/>
      <c r="AH189" s="15"/>
      <c r="AI189" s="16"/>
      <c r="AJ189" s="16"/>
      <c r="AK189" s="15"/>
      <c r="AL189" s="15"/>
      <c r="AM189" s="16"/>
      <c r="AN189" s="16"/>
      <c r="AO189" s="15"/>
      <c r="AP189" s="15"/>
      <c r="AQ189" s="16"/>
      <c r="AR189" s="16"/>
      <c r="AS189" s="15"/>
      <c r="AT189" s="15"/>
      <c r="AU189" s="16"/>
      <c r="AV189" s="16"/>
      <c r="AW189" s="13"/>
      <c r="AX189" s="13"/>
      <c r="AY189" s="15"/>
      <c r="AZ189" s="15"/>
      <c r="BA189" s="16"/>
      <c r="BB189" s="16"/>
      <c r="BC189" s="15"/>
      <c r="BD189" s="15"/>
      <c r="BE189" s="16"/>
      <c r="BF189" s="16"/>
      <c r="BG189" s="15"/>
      <c r="BH189" s="15"/>
      <c r="BI189" s="16"/>
      <c r="BJ189" s="16"/>
      <c r="BK189" s="15"/>
      <c r="BL189" s="15"/>
      <c r="BM189" s="16"/>
      <c r="BN189" s="16"/>
      <c r="BO189" s="13"/>
      <c r="BP189" s="13"/>
      <c r="BQ189" s="13"/>
      <c r="BR189" s="13"/>
      <c r="BS189" s="13"/>
      <c r="BT189" s="13"/>
      <c r="BU189" s="13"/>
      <c r="BV189" s="13"/>
    </row>
    <row r="190" spans="1:74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3"/>
      <c r="AF190" s="13"/>
      <c r="AG190" s="15"/>
      <c r="AH190" s="15"/>
      <c r="AI190" s="16"/>
      <c r="AJ190" s="16"/>
      <c r="AK190" s="15"/>
      <c r="AL190" s="15"/>
      <c r="AM190" s="16"/>
      <c r="AN190" s="16"/>
      <c r="AO190" s="15"/>
      <c r="AP190" s="15"/>
      <c r="AQ190" s="16"/>
      <c r="AR190" s="16"/>
      <c r="AS190" s="15"/>
      <c r="AT190" s="15"/>
      <c r="AU190" s="16"/>
      <c r="AV190" s="16"/>
      <c r="AW190" s="13"/>
      <c r="AX190" s="13"/>
      <c r="AY190" s="15"/>
      <c r="AZ190" s="15"/>
      <c r="BA190" s="16"/>
      <c r="BB190" s="16"/>
      <c r="BC190" s="15"/>
      <c r="BD190" s="15"/>
      <c r="BE190" s="16"/>
      <c r="BF190" s="16"/>
      <c r="BG190" s="15"/>
      <c r="BH190" s="15"/>
      <c r="BI190" s="16"/>
      <c r="BJ190" s="16"/>
      <c r="BK190" s="15"/>
      <c r="BL190" s="15"/>
      <c r="BM190" s="16"/>
      <c r="BN190" s="16"/>
      <c r="BO190" s="13"/>
      <c r="BP190" s="13"/>
      <c r="BQ190" s="13"/>
      <c r="BR190" s="13"/>
      <c r="BS190" s="13"/>
      <c r="BT190" s="13"/>
      <c r="BU190" s="13"/>
      <c r="BV190" s="13"/>
    </row>
    <row r="191" spans="1:74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3"/>
      <c r="AF191" s="13"/>
      <c r="AG191" s="15"/>
      <c r="AH191" s="15"/>
      <c r="AI191" s="16"/>
      <c r="AJ191" s="16"/>
      <c r="AK191" s="15"/>
      <c r="AL191" s="15"/>
      <c r="AM191" s="16"/>
      <c r="AN191" s="16"/>
      <c r="AO191" s="15"/>
      <c r="AP191" s="15"/>
      <c r="AQ191" s="16"/>
      <c r="AR191" s="16"/>
      <c r="AS191" s="15"/>
      <c r="AT191" s="15"/>
      <c r="AU191" s="16"/>
      <c r="AV191" s="16"/>
      <c r="AW191" s="13"/>
      <c r="AX191" s="13"/>
      <c r="AY191" s="15"/>
      <c r="AZ191" s="15"/>
      <c r="BA191" s="16"/>
      <c r="BB191" s="16"/>
      <c r="BC191" s="15"/>
      <c r="BD191" s="15"/>
      <c r="BE191" s="16"/>
      <c r="BF191" s="16"/>
      <c r="BG191" s="15"/>
      <c r="BH191" s="15"/>
      <c r="BI191" s="16"/>
      <c r="BJ191" s="16"/>
      <c r="BK191" s="15"/>
      <c r="BL191" s="15"/>
      <c r="BM191" s="16"/>
      <c r="BN191" s="16"/>
      <c r="BO191" s="13"/>
      <c r="BP191" s="13"/>
      <c r="BQ191" s="13"/>
      <c r="BR191" s="13"/>
      <c r="BS191" s="13"/>
      <c r="BT191" s="13"/>
      <c r="BU191" s="13"/>
      <c r="BV191" s="13"/>
    </row>
    <row r="192" spans="1:74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3"/>
      <c r="AF192" s="13"/>
      <c r="AG192" s="15"/>
      <c r="AH192" s="15"/>
      <c r="AI192" s="16"/>
      <c r="AJ192" s="16"/>
      <c r="AK192" s="15"/>
      <c r="AL192" s="15"/>
      <c r="AM192" s="16"/>
      <c r="AN192" s="16"/>
      <c r="AO192" s="15"/>
      <c r="AP192" s="15"/>
      <c r="AQ192" s="16"/>
      <c r="AR192" s="16"/>
      <c r="AS192" s="15"/>
      <c r="AT192" s="15"/>
      <c r="AU192" s="16"/>
      <c r="AV192" s="16"/>
      <c r="AW192" s="13"/>
      <c r="AX192" s="13"/>
      <c r="AY192" s="15"/>
      <c r="AZ192" s="15"/>
      <c r="BA192" s="16"/>
      <c r="BB192" s="16"/>
      <c r="BC192" s="15"/>
      <c r="BD192" s="15"/>
      <c r="BE192" s="16"/>
      <c r="BF192" s="16"/>
      <c r="BG192" s="15"/>
      <c r="BH192" s="15"/>
      <c r="BI192" s="16"/>
      <c r="BJ192" s="16"/>
      <c r="BK192" s="15"/>
      <c r="BL192" s="15"/>
      <c r="BM192" s="16"/>
      <c r="BN192" s="16"/>
      <c r="BO192" s="13"/>
      <c r="BP192" s="13"/>
      <c r="BQ192" s="13"/>
      <c r="BR192" s="13"/>
      <c r="BS192" s="13"/>
      <c r="BT192" s="13"/>
      <c r="BU192" s="13"/>
      <c r="BV192" s="13"/>
    </row>
    <row r="193" spans="1:74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3"/>
      <c r="AF193" s="13"/>
      <c r="AG193" s="15"/>
      <c r="AH193" s="15"/>
      <c r="AI193" s="16"/>
      <c r="AJ193" s="16"/>
      <c r="AK193" s="15"/>
      <c r="AL193" s="15"/>
      <c r="AM193" s="16"/>
      <c r="AN193" s="16"/>
      <c r="AO193" s="15"/>
      <c r="AP193" s="15"/>
      <c r="AQ193" s="16"/>
      <c r="AR193" s="16"/>
      <c r="AS193" s="15"/>
      <c r="AT193" s="15"/>
      <c r="AU193" s="16"/>
      <c r="AV193" s="16"/>
      <c r="AW193" s="13"/>
      <c r="AX193" s="13"/>
      <c r="AY193" s="15"/>
      <c r="AZ193" s="15"/>
      <c r="BA193" s="16"/>
      <c r="BB193" s="16"/>
      <c r="BC193" s="15"/>
      <c r="BD193" s="15"/>
      <c r="BE193" s="16"/>
      <c r="BF193" s="16"/>
      <c r="BG193" s="15"/>
      <c r="BH193" s="15"/>
      <c r="BI193" s="16"/>
      <c r="BJ193" s="16"/>
      <c r="BK193" s="15"/>
      <c r="BL193" s="15"/>
      <c r="BM193" s="16"/>
      <c r="BN193" s="16"/>
      <c r="BO193" s="13"/>
      <c r="BP193" s="13"/>
      <c r="BQ193" s="13"/>
      <c r="BR193" s="13"/>
      <c r="BS193" s="13"/>
      <c r="BT193" s="13"/>
      <c r="BU193" s="13"/>
      <c r="BV193" s="13"/>
    </row>
    <row r="194" spans="1:74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3"/>
      <c r="AF194" s="13"/>
      <c r="AG194" s="15"/>
      <c r="AH194" s="15"/>
      <c r="AI194" s="16"/>
      <c r="AJ194" s="16"/>
      <c r="AK194" s="15"/>
      <c r="AL194" s="15"/>
      <c r="AM194" s="16"/>
      <c r="AN194" s="16"/>
      <c r="AO194" s="15"/>
      <c r="AP194" s="15"/>
      <c r="AQ194" s="16"/>
      <c r="AR194" s="16"/>
      <c r="AS194" s="15"/>
      <c r="AT194" s="15"/>
      <c r="AU194" s="16"/>
      <c r="AV194" s="16"/>
      <c r="AW194" s="13"/>
      <c r="AX194" s="13"/>
      <c r="AY194" s="15"/>
      <c r="AZ194" s="15"/>
      <c r="BA194" s="16"/>
      <c r="BB194" s="16"/>
      <c r="BC194" s="15"/>
      <c r="BD194" s="15"/>
      <c r="BE194" s="16"/>
      <c r="BF194" s="16"/>
      <c r="BG194" s="15"/>
      <c r="BH194" s="15"/>
      <c r="BI194" s="16"/>
      <c r="BJ194" s="16"/>
      <c r="BK194" s="15"/>
      <c r="BL194" s="15"/>
      <c r="BM194" s="16"/>
      <c r="BN194" s="16"/>
      <c r="BO194" s="13"/>
      <c r="BP194" s="13"/>
      <c r="BQ194" s="13"/>
      <c r="BR194" s="13"/>
      <c r="BS194" s="13"/>
      <c r="BT194" s="13"/>
      <c r="BU194" s="13"/>
      <c r="BV194" s="13"/>
    </row>
    <row r="195" spans="1:74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3"/>
      <c r="AF195" s="13"/>
      <c r="AG195" s="15"/>
      <c r="AH195" s="15"/>
      <c r="AI195" s="16"/>
      <c r="AJ195" s="16"/>
      <c r="AK195" s="15"/>
      <c r="AL195" s="15"/>
      <c r="AM195" s="16"/>
      <c r="AN195" s="16"/>
      <c r="AO195" s="15"/>
      <c r="AP195" s="15"/>
      <c r="AQ195" s="16"/>
      <c r="AR195" s="16"/>
      <c r="AS195" s="15"/>
      <c r="AT195" s="15"/>
      <c r="AU195" s="16"/>
      <c r="AV195" s="16"/>
      <c r="AW195" s="13"/>
      <c r="AX195" s="13"/>
      <c r="AY195" s="15"/>
      <c r="AZ195" s="15"/>
      <c r="BA195" s="16"/>
      <c r="BB195" s="16"/>
      <c r="BC195" s="15"/>
      <c r="BD195" s="15"/>
      <c r="BE195" s="16"/>
      <c r="BF195" s="16"/>
      <c r="BG195" s="15"/>
      <c r="BH195" s="15"/>
      <c r="BI195" s="16"/>
      <c r="BJ195" s="16"/>
      <c r="BK195" s="15"/>
      <c r="BL195" s="15"/>
      <c r="BM195" s="16"/>
      <c r="BN195" s="16"/>
      <c r="BO195" s="13"/>
      <c r="BP195" s="13"/>
      <c r="BQ195" s="13"/>
      <c r="BR195" s="13"/>
      <c r="BS195" s="13"/>
      <c r="BT195" s="13"/>
      <c r="BU195" s="13"/>
      <c r="BV195" s="13"/>
    </row>
    <row r="196" spans="1:74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3"/>
      <c r="AF196" s="13"/>
      <c r="AG196" s="15"/>
      <c r="AH196" s="15"/>
      <c r="AI196" s="16"/>
      <c r="AJ196" s="16"/>
      <c r="AK196" s="15"/>
      <c r="AL196" s="15"/>
      <c r="AM196" s="16"/>
      <c r="AN196" s="16"/>
      <c r="AO196" s="15"/>
      <c r="AP196" s="15"/>
      <c r="AQ196" s="16"/>
      <c r="AR196" s="16"/>
      <c r="AS196" s="15"/>
      <c r="AT196" s="15"/>
      <c r="AU196" s="16"/>
      <c r="AV196" s="16"/>
      <c r="AW196" s="13"/>
      <c r="AX196" s="13"/>
      <c r="AY196" s="15"/>
      <c r="AZ196" s="15"/>
      <c r="BA196" s="16"/>
      <c r="BB196" s="16"/>
      <c r="BC196" s="15"/>
      <c r="BD196" s="15"/>
      <c r="BE196" s="16"/>
      <c r="BF196" s="16"/>
      <c r="BG196" s="15"/>
      <c r="BH196" s="15"/>
      <c r="BI196" s="16"/>
      <c r="BJ196" s="16"/>
      <c r="BK196" s="15"/>
      <c r="BL196" s="15"/>
      <c r="BM196" s="16"/>
      <c r="BN196" s="16"/>
      <c r="BO196" s="13"/>
      <c r="BP196" s="13"/>
      <c r="BQ196" s="13"/>
      <c r="BR196" s="13"/>
      <c r="BS196" s="13"/>
      <c r="BT196" s="13"/>
      <c r="BU196" s="13"/>
      <c r="BV196" s="13"/>
    </row>
    <row r="197" spans="1:74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3"/>
      <c r="AF197" s="13"/>
      <c r="AG197" s="15"/>
      <c r="AH197" s="15"/>
      <c r="AI197" s="16"/>
      <c r="AJ197" s="16"/>
      <c r="AK197" s="15"/>
      <c r="AL197" s="15"/>
      <c r="AM197" s="16"/>
      <c r="AN197" s="16"/>
      <c r="AO197" s="15"/>
      <c r="AP197" s="15"/>
      <c r="AQ197" s="16"/>
      <c r="AR197" s="16"/>
      <c r="AS197" s="15"/>
      <c r="AT197" s="15"/>
      <c r="AU197" s="16"/>
      <c r="AV197" s="16"/>
      <c r="AW197" s="13"/>
      <c r="AX197" s="13"/>
      <c r="AY197" s="15"/>
      <c r="AZ197" s="15"/>
      <c r="BA197" s="16"/>
      <c r="BB197" s="16"/>
      <c r="BC197" s="15"/>
      <c r="BD197" s="15"/>
      <c r="BE197" s="16"/>
      <c r="BF197" s="16"/>
      <c r="BG197" s="15"/>
      <c r="BH197" s="15"/>
      <c r="BI197" s="16"/>
      <c r="BJ197" s="16"/>
      <c r="BK197" s="15"/>
      <c r="BL197" s="15"/>
      <c r="BM197" s="16"/>
      <c r="BN197" s="16"/>
      <c r="BO197" s="13"/>
      <c r="BP197" s="13"/>
      <c r="BQ197" s="13"/>
      <c r="BR197" s="13"/>
      <c r="BS197" s="13"/>
      <c r="BT197" s="13"/>
      <c r="BU197" s="13"/>
      <c r="BV197" s="13"/>
    </row>
    <row r="198" spans="1:74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3"/>
      <c r="AF198" s="13"/>
      <c r="AG198" s="15"/>
      <c r="AH198" s="15"/>
      <c r="AI198" s="16"/>
      <c r="AJ198" s="16"/>
      <c r="AK198" s="15"/>
      <c r="AL198" s="15"/>
      <c r="AM198" s="16"/>
      <c r="AN198" s="16"/>
      <c r="AO198" s="15"/>
      <c r="AP198" s="15"/>
      <c r="AQ198" s="16"/>
      <c r="AR198" s="16"/>
      <c r="AS198" s="15"/>
      <c r="AT198" s="15"/>
      <c r="AU198" s="16"/>
      <c r="AV198" s="16"/>
      <c r="AW198" s="13"/>
      <c r="AX198" s="13"/>
      <c r="AY198" s="15"/>
      <c r="AZ198" s="15"/>
      <c r="BA198" s="16"/>
      <c r="BB198" s="16"/>
      <c r="BC198" s="15"/>
      <c r="BD198" s="15"/>
      <c r="BE198" s="16"/>
      <c r="BF198" s="16"/>
      <c r="BG198" s="15"/>
      <c r="BH198" s="15"/>
      <c r="BI198" s="16"/>
      <c r="BJ198" s="16"/>
      <c r="BK198" s="15"/>
      <c r="BL198" s="15"/>
      <c r="BM198" s="16"/>
      <c r="BN198" s="16"/>
      <c r="BO198" s="13"/>
      <c r="BP198" s="13"/>
      <c r="BQ198" s="13"/>
      <c r="BR198" s="13"/>
      <c r="BS198" s="13"/>
      <c r="BT198" s="13"/>
      <c r="BU198" s="13"/>
      <c r="BV198" s="13"/>
    </row>
    <row r="199" spans="1:74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3"/>
      <c r="AF199" s="13"/>
      <c r="AG199" s="15"/>
      <c r="AH199" s="15"/>
      <c r="AI199" s="16"/>
      <c r="AJ199" s="16"/>
      <c r="AK199" s="15"/>
      <c r="AL199" s="15"/>
      <c r="AM199" s="16"/>
      <c r="AN199" s="16"/>
      <c r="AO199" s="15"/>
      <c r="AP199" s="15"/>
      <c r="AQ199" s="16"/>
      <c r="AR199" s="16"/>
      <c r="AS199" s="15"/>
      <c r="AT199" s="15"/>
      <c r="AU199" s="16"/>
      <c r="AV199" s="16"/>
      <c r="AW199" s="13"/>
      <c r="AX199" s="13"/>
      <c r="AY199" s="15"/>
      <c r="AZ199" s="15"/>
      <c r="BA199" s="16"/>
      <c r="BB199" s="16"/>
      <c r="BC199" s="15"/>
      <c r="BD199" s="15"/>
      <c r="BE199" s="16"/>
      <c r="BF199" s="16"/>
      <c r="BG199" s="15"/>
      <c r="BH199" s="15"/>
      <c r="BI199" s="16"/>
      <c r="BJ199" s="16"/>
      <c r="BK199" s="15"/>
      <c r="BL199" s="15"/>
      <c r="BM199" s="16"/>
      <c r="BN199" s="16"/>
      <c r="BO199" s="13"/>
      <c r="BP199" s="13"/>
      <c r="BQ199" s="13"/>
      <c r="BR199" s="13"/>
      <c r="BS199" s="13"/>
      <c r="BT199" s="13"/>
      <c r="BU199" s="13"/>
      <c r="BV199" s="13"/>
    </row>
    <row r="200" spans="1:74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3"/>
      <c r="AF200" s="13"/>
      <c r="AG200" s="15"/>
      <c r="AH200" s="15"/>
      <c r="AI200" s="16"/>
      <c r="AJ200" s="16"/>
      <c r="AK200" s="15"/>
      <c r="AL200" s="15"/>
      <c r="AM200" s="16"/>
      <c r="AN200" s="16"/>
      <c r="AO200" s="15"/>
      <c r="AP200" s="15"/>
      <c r="AQ200" s="16"/>
      <c r="AR200" s="16"/>
      <c r="AS200" s="15"/>
      <c r="AT200" s="15"/>
      <c r="AU200" s="16"/>
      <c r="AV200" s="16"/>
      <c r="AW200" s="13"/>
      <c r="AX200" s="13"/>
      <c r="AY200" s="15"/>
      <c r="AZ200" s="15"/>
      <c r="BA200" s="16"/>
      <c r="BB200" s="16"/>
      <c r="BC200" s="15"/>
      <c r="BD200" s="15"/>
      <c r="BE200" s="16"/>
      <c r="BF200" s="16"/>
      <c r="BG200" s="15"/>
      <c r="BH200" s="15"/>
      <c r="BI200" s="16"/>
      <c r="BJ200" s="16"/>
      <c r="BK200" s="15"/>
      <c r="BL200" s="15"/>
      <c r="BM200" s="16"/>
      <c r="BN200" s="16"/>
      <c r="BO200" s="13"/>
      <c r="BP200" s="13"/>
      <c r="BQ200" s="13"/>
      <c r="BR200" s="13"/>
      <c r="BS200" s="13"/>
      <c r="BT200" s="13"/>
      <c r="BU200" s="13"/>
      <c r="BV200" s="13"/>
    </row>
    <row r="201" spans="1:74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3"/>
      <c r="AF201" s="13"/>
      <c r="AG201" s="15"/>
      <c r="AH201" s="15"/>
      <c r="AI201" s="16"/>
      <c r="AJ201" s="16"/>
      <c r="AK201" s="15"/>
      <c r="AL201" s="15"/>
      <c r="AM201" s="16"/>
      <c r="AN201" s="16"/>
      <c r="AO201" s="15"/>
      <c r="AP201" s="15"/>
      <c r="AQ201" s="16"/>
      <c r="AR201" s="16"/>
      <c r="AS201" s="15"/>
      <c r="AT201" s="15"/>
      <c r="AU201" s="16"/>
      <c r="AV201" s="16"/>
      <c r="AW201" s="13"/>
      <c r="AX201" s="13"/>
      <c r="AY201" s="15"/>
      <c r="AZ201" s="15"/>
      <c r="BA201" s="16"/>
      <c r="BB201" s="16"/>
      <c r="BC201" s="15"/>
      <c r="BD201" s="15"/>
      <c r="BE201" s="16"/>
      <c r="BF201" s="16"/>
      <c r="BG201" s="15"/>
      <c r="BH201" s="15"/>
      <c r="BI201" s="16"/>
      <c r="BJ201" s="16"/>
      <c r="BK201" s="15"/>
      <c r="BL201" s="15"/>
      <c r="BM201" s="16"/>
      <c r="BN201" s="16"/>
      <c r="BO201" s="13"/>
      <c r="BP201" s="13"/>
      <c r="BQ201" s="13"/>
      <c r="BR201" s="13"/>
      <c r="BS201" s="13"/>
      <c r="BT201" s="13"/>
      <c r="BU201" s="13"/>
      <c r="BV201" s="13"/>
    </row>
    <row r="202" spans="1:74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3"/>
      <c r="AF202" s="13"/>
      <c r="AG202" s="15"/>
      <c r="AH202" s="15"/>
      <c r="AI202" s="16"/>
      <c r="AJ202" s="16"/>
      <c r="AK202" s="15"/>
      <c r="AL202" s="15"/>
      <c r="AM202" s="16"/>
      <c r="AN202" s="16"/>
      <c r="AO202" s="15"/>
      <c r="AP202" s="15"/>
      <c r="AQ202" s="16"/>
      <c r="AR202" s="16"/>
      <c r="AS202" s="15"/>
      <c r="AT202" s="15"/>
      <c r="AU202" s="16"/>
      <c r="AV202" s="16"/>
      <c r="AW202" s="13"/>
      <c r="AX202" s="13"/>
      <c r="AY202" s="15"/>
      <c r="AZ202" s="15"/>
      <c r="BA202" s="16"/>
      <c r="BB202" s="16"/>
      <c r="BC202" s="15"/>
      <c r="BD202" s="15"/>
      <c r="BE202" s="16"/>
      <c r="BF202" s="16"/>
      <c r="BG202" s="15"/>
      <c r="BH202" s="15"/>
      <c r="BI202" s="16"/>
      <c r="BJ202" s="16"/>
      <c r="BK202" s="15"/>
      <c r="BL202" s="15"/>
      <c r="BM202" s="16"/>
      <c r="BN202" s="16"/>
      <c r="BO202" s="13"/>
      <c r="BP202" s="13"/>
      <c r="BQ202" s="13"/>
      <c r="BR202" s="13"/>
      <c r="BS202" s="13"/>
      <c r="BT202" s="13"/>
      <c r="BU202" s="13"/>
      <c r="BV202" s="13"/>
    </row>
    <row r="203" spans="1:74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3"/>
      <c r="AF203" s="13"/>
      <c r="AG203" s="15"/>
      <c r="AH203" s="15"/>
      <c r="AI203" s="16"/>
      <c r="AJ203" s="16"/>
      <c r="AK203" s="15"/>
      <c r="AL203" s="15"/>
      <c r="AM203" s="16"/>
      <c r="AN203" s="16"/>
      <c r="AO203" s="15"/>
      <c r="AP203" s="15"/>
      <c r="AQ203" s="16"/>
      <c r="AR203" s="16"/>
      <c r="AS203" s="15"/>
      <c r="AT203" s="15"/>
      <c r="AU203" s="16"/>
      <c r="AV203" s="16"/>
      <c r="AW203" s="13"/>
      <c r="AX203" s="13"/>
      <c r="AY203" s="15"/>
      <c r="AZ203" s="15"/>
      <c r="BA203" s="16"/>
      <c r="BB203" s="16"/>
      <c r="BC203" s="15"/>
      <c r="BD203" s="15"/>
      <c r="BE203" s="16"/>
      <c r="BF203" s="16"/>
      <c r="BG203" s="15"/>
      <c r="BH203" s="15"/>
      <c r="BI203" s="16"/>
      <c r="BJ203" s="16"/>
      <c r="BK203" s="15"/>
      <c r="BL203" s="15"/>
      <c r="BM203" s="16"/>
      <c r="BN203" s="16"/>
      <c r="BO203" s="13"/>
      <c r="BP203" s="13"/>
      <c r="BQ203" s="13"/>
      <c r="BR203" s="13"/>
      <c r="BS203" s="13"/>
      <c r="BT203" s="13"/>
      <c r="BU203" s="13"/>
      <c r="BV203" s="13"/>
    </row>
    <row r="204" spans="1:74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3"/>
      <c r="AF204" s="13"/>
      <c r="AG204" s="15"/>
      <c r="AH204" s="15"/>
      <c r="AI204" s="16"/>
      <c r="AJ204" s="16"/>
      <c r="AK204" s="15"/>
      <c r="AL204" s="15"/>
      <c r="AM204" s="16"/>
      <c r="AN204" s="16"/>
      <c r="AO204" s="15"/>
      <c r="AP204" s="15"/>
      <c r="AQ204" s="16"/>
      <c r="AR204" s="16"/>
      <c r="AS204" s="15"/>
      <c r="AT204" s="15"/>
      <c r="AU204" s="16"/>
      <c r="AV204" s="16"/>
      <c r="AW204" s="13"/>
      <c r="AX204" s="13"/>
      <c r="AY204" s="15"/>
      <c r="AZ204" s="15"/>
      <c r="BA204" s="16"/>
      <c r="BB204" s="16"/>
      <c r="BC204" s="15"/>
      <c r="BD204" s="15"/>
      <c r="BE204" s="16"/>
      <c r="BF204" s="16"/>
      <c r="BG204" s="15"/>
      <c r="BH204" s="15"/>
      <c r="BI204" s="16"/>
      <c r="BJ204" s="16"/>
      <c r="BK204" s="15"/>
      <c r="BL204" s="15"/>
      <c r="BM204" s="16"/>
      <c r="BN204" s="16"/>
      <c r="BO204" s="13"/>
      <c r="BP204" s="13"/>
      <c r="BQ204" s="13"/>
      <c r="BR204" s="13"/>
      <c r="BS204" s="13"/>
      <c r="BT204" s="13"/>
      <c r="BU204" s="13"/>
      <c r="BV204" s="13"/>
    </row>
    <row r="205" spans="1:74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3"/>
      <c r="AF205" s="13"/>
      <c r="AG205" s="15"/>
      <c r="AH205" s="15"/>
      <c r="AI205" s="16"/>
      <c r="AJ205" s="16"/>
      <c r="AK205" s="15"/>
      <c r="AL205" s="15"/>
      <c r="AM205" s="16"/>
      <c r="AN205" s="16"/>
      <c r="AO205" s="15"/>
      <c r="AP205" s="15"/>
      <c r="AQ205" s="16"/>
      <c r="AR205" s="16"/>
      <c r="AS205" s="15"/>
      <c r="AT205" s="15"/>
      <c r="AU205" s="16"/>
      <c r="AV205" s="16"/>
      <c r="AW205" s="13"/>
      <c r="AX205" s="13"/>
      <c r="AY205" s="15"/>
      <c r="AZ205" s="15"/>
      <c r="BA205" s="16"/>
      <c r="BB205" s="16"/>
      <c r="BC205" s="15"/>
      <c r="BD205" s="15"/>
      <c r="BE205" s="16"/>
      <c r="BF205" s="16"/>
      <c r="BG205" s="15"/>
      <c r="BH205" s="15"/>
      <c r="BI205" s="16"/>
      <c r="BJ205" s="16"/>
      <c r="BK205" s="15"/>
      <c r="BL205" s="15"/>
      <c r="BM205" s="16"/>
      <c r="BN205" s="16"/>
      <c r="BO205" s="13"/>
      <c r="BP205" s="13"/>
      <c r="BQ205" s="13"/>
      <c r="BR205" s="13"/>
      <c r="BS205" s="13"/>
      <c r="BT205" s="13"/>
      <c r="BU205" s="13"/>
      <c r="BV205" s="13"/>
    </row>
    <row r="206" spans="1:74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3"/>
      <c r="AF206" s="13"/>
      <c r="AG206" s="15"/>
      <c r="AH206" s="15"/>
      <c r="AI206" s="16"/>
      <c r="AJ206" s="16"/>
      <c r="AK206" s="15"/>
      <c r="AL206" s="15"/>
      <c r="AM206" s="16"/>
      <c r="AN206" s="16"/>
      <c r="AO206" s="15"/>
      <c r="AP206" s="15"/>
      <c r="AQ206" s="16"/>
      <c r="AR206" s="16"/>
      <c r="AS206" s="15"/>
      <c r="AT206" s="15"/>
      <c r="AU206" s="16"/>
      <c r="AV206" s="16"/>
      <c r="AW206" s="13"/>
      <c r="AX206" s="13"/>
      <c r="AY206" s="15"/>
      <c r="AZ206" s="15"/>
      <c r="BA206" s="16"/>
      <c r="BB206" s="16"/>
      <c r="BC206" s="15"/>
      <c r="BD206" s="15"/>
      <c r="BE206" s="16"/>
      <c r="BF206" s="16"/>
      <c r="BG206" s="15"/>
      <c r="BH206" s="15"/>
      <c r="BI206" s="16"/>
      <c r="BJ206" s="16"/>
      <c r="BK206" s="15"/>
      <c r="BL206" s="15"/>
      <c r="BM206" s="16"/>
      <c r="BN206" s="16"/>
      <c r="BO206" s="13"/>
      <c r="BP206" s="13"/>
      <c r="BQ206" s="13"/>
      <c r="BR206" s="13"/>
      <c r="BS206" s="13"/>
      <c r="BT206" s="13"/>
      <c r="BU206" s="13"/>
      <c r="BV206" s="13"/>
    </row>
    <row r="207" spans="1:74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3"/>
      <c r="AF207" s="13"/>
      <c r="AG207" s="15"/>
      <c r="AH207" s="15"/>
      <c r="AI207" s="16"/>
      <c r="AJ207" s="16"/>
      <c r="AK207" s="15"/>
      <c r="AL207" s="15"/>
      <c r="AM207" s="16"/>
      <c r="AN207" s="16"/>
      <c r="AO207" s="15"/>
      <c r="AP207" s="15"/>
      <c r="AQ207" s="16"/>
      <c r="AR207" s="16"/>
      <c r="AS207" s="15"/>
      <c r="AT207" s="15"/>
      <c r="AU207" s="16"/>
      <c r="AV207" s="16"/>
      <c r="AW207" s="13"/>
      <c r="AX207" s="13"/>
      <c r="AY207" s="15"/>
      <c r="AZ207" s="15"/>
      <c r="BA207" s="16"/>
      <c r="BB207" s="16"/>
      <c r="BC207" s="15"/>
      <c r="BD207" s="15"/>
      <c r="BE207" s="16"/>
      <c r="BF207" s="16"/>
      <c r="BG207" s="15"/>
      <c r="BH207" s="15"/>
      <c r="BI207" s="16"/>
      <c r="BJ207" s="16"/>
      <c r="BK207" s="15"/>
      <c r="BL207" s="15"/>
      <c r="BM207" s="16"/>
      <c r="BN207" s="16"/>
      <c r="BO207" s="13"/>
      <c r="BP207" s="13"/>
      <c r="BQ207" s="13"/>
      <c r="BR207" s="13"/>
      <c r="BS207" s="13"/>
      <c r="BT207" s="13"/>
      <c r="BU207" s="13"/>
      <c r="BV207" s="13"/>
    </row>
    <row r="208" spans="1:74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3"/>
      <c r="AF208" s="13"/>
      <c r="AG208" s="15"/>
      <c r="AH208" s="15"/>
      <c r="AI208" s="16"/>
      <c r="AJ208" s="16"/>
      <c r="AK208" s="15"/>
      <c r="AL208" s="15"/>
      <c r="AM208" s="16"/>
      <c r="AN208" s="16"/>
      <c r="AO208" s="15"/>
      <c r="AP208" s="15"/>
      <c r="AQ208" s="16"/>
      <c r="AR208" s="16"/>
      <c r="AS208" s="15"/>
      <c r="AT208" s="15"/>
      <c r="AU208" s="16"/>
      <c r="AV208" s="16"/>
      <c r="AW208" s="13"/>
      <c r="AX208" s="13"/>
      <c r="AY208" s="15"/>
      <c r="AZ208" s="15"/>
      <c r="BA208" s="16"/>
      <c r="BB208" s="16"/>
      <c r="BC208" s="15"/>
      <c r="BD208" s="15"/>
      <c r="BE208" s="16"/>
      <c r="BF208" s="16"/>
      <c r="BG208" s="15"/>
      <c r="BH208" s="15"/>
      <c r="BI208" s="16"/>
      <c r="BJ208" s="16"/>
      <c r="BK208" s="15"/>
      <c r="BL208" s="15"/>
      <c r="BM208" s="16"/>
      <c r="BN208" s="16"/>
      <c r="BO208" s="13"/>
      <c r="BP208" s="13"/>
      <c r="BQ208" s="13"/>
      <c r="BR208" s="13"/>
      <c r="BS208" s="13"/>
      <c r="BT208" s="13"/>
      <c r="BU208" s="13"/>
      <c r="BV208" s="13"/>
    </row>
    <row r="209" spans="1:74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3"/>
      <c r="AF209" s="13"/>
      <c r="AG209" s="15"/>
      <c r="AH209" s="15"/>
      <c r="AI209" s="16"/>
      <c r="AJ209" s="16"/>
      <c r="AK209" s="15"/>
      <c r="AL209" s="15"/>
      <c r="AM209" s="16"/>
      <c r="AN209" s="16"/>
      <c r="AO209" s="15"/>
      <c r="AP209" s="15"/>
      <c r="AQ209" s="16"/>
      <c r="AR209" s="16"/>
      <c r="AS209" s="15"/>
      <c r="AT209" s="15"/>
      <c r="AU209" s="16"/>
      <c r="AV209" s="16"/>
      <c r="AW209" s="13"/>
      <c r="AX209" s="13"/>
      <c r="AY209" s="15"/>
      <c r="AZ209" s="15"/>
      <c r="BA209" s="16"/>
      <c r="BB209" s="16"/>
      <c r="BC209" s="15"/>
      <c r="BD209" s="15"/>
      <c r="BE209" s="16"/>
      <c r="BF209" s="16"/>
      <c r="BG209" s="15"/>
      <c r="BH209" s="15"/>
      <c r="BI209" s="16"/>
      <c r="BJ209" s="16"/>
      <c r="BK209" s="15"/>
      <c r="BL209" s="15"/>
      <c r="BM209" s="16"/>
      <c r="BN209" s="16"/>
      <c r="BO209" s="13"/>
      <c r="BP209" s="13"/>
      <c r="BQ209" s="13"/>
      <c r="BR209" s="13"/>
      <c r="BS209" s="13"/>
      <c r="BT209" s="13"/>
      <c r="BU209" s="13"/>
      <c r="BV209" s="13"/>
    </row>
    <row r="210" spans="1:74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3"/>
      <c r="AF210" s="13"/>
      <c r="AG210" s="15"/>
      <c r="AH210" s="15"/>
      <c r="AI210" s="16"/>
      <c r="AJ210" s="16"/>
      <c r="AK210" s="15"/>
      <c r="AL210" s="15"/>
      <c r="AM210" s="16"/>
      <c r="AN210" s="16"/>
      <c r="AO210" s="15"/>
      <c r="AP210" s="15"/>
      <c r="AQ210" s="16"/>
      <c r="AR210" s="16"/>
      <c r="AS210" s="15"/>
      <c r="AT210" s="15"/>
      <c r="AU210" s="16"/>
      <c r="AV210" s="16"/>
      <c r="AW210" s="13"/>
      <c r="AX210" s="13"/>
      <c r="AY210" s="15"/>
      <c r="AZ210" s="15"/>
      <c r="BA210" s="16"/>
      <c r="BB210" s="16"/>
      <c r="BC210" s="15"/>
      <c r="BD210" s="15"/>
      <c r="BE210" s="16"/>
      <c r="BF210" s="16"/>
      <c r="BG210" s="15"/>
      <c r="BH210" s="15"/>
      <c r="BI210" s="16"/>
      <c r="BJ210" s="16"/>
      <c r="BK210" s="15"/>
      <c r="BL210" s="15"/>
      <c r="BM210" s="16"/>
      <c r="BN210" s="16"/>
      <c r="BO210" s="13"/>
      <c r="BP210" s="13"/>
      <c r="BQ210" s="13"/>
      <c r="BR210" s="13"/>
      <c r="BS210" s="13"/>
      <c r="BT210" s="13"/>
      <c r="BU210" s="13"/>
      <c r="BV210" s="13"/>
    </row>
    <row r="211" spans="1:74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3"/>
      <c r="AF211" s="13"/>
      <c r="AG211" s="15"/>
      <c r="AH211" s="15"/>
      <c r="AI211" s="16"/>
      <c r="AJ211" s="16"/>
      <c r="AK211" s="15"/>
      <c r="AL211" s="15"/>
      <c r="AM211" s="16"/>
      <c r="AN211" s="16"/>
      <c r="AO211" s="15"/>
      <c r="AP211" s="15"/>
      <c r="AQ211" s="16"/>
      <c r="AR211" s="16"/>
      <c r="AS211" s="15"/>
      <c r="AT211" s="15"/>
      <c r="AU211" s="16"/>
      <c r="AV211" s="16"/>
      <c r="AW211" s="13"/>
      <c r="AX211" s="13"/>
      <c r="AY211" s="15"/>
      <c r="AZ211" s="15"/>
      <c r="BA211" s="16"/>
      <c r="BB211" s="16"/>
      <c r="BC211" s="15"/>
      <c r="BD211" s="15"/>
      <c r="BE211" s="16"/>
      <c r="BF211" s="16"/>
      <c r="BG211" s="15"/>
      <c r="BH211" s="15"/>
      <c r="BI211" s="16"/>
      <c r="BJ211" s="16"/>
      <c r="BK211" s="15"/>
      <c r="BL211" s="15"/>
      <c r="BM211" s="16"/>
      <c r="BN211" s="16"/>
      <c r="BO211" s="13"/>
      <c r="BP211" s="13"/>
      <c r="BQ211" s="13"/>
      <c r="BR211" s="13"/>
      <c r="BS211" s="13"/>
      <c r="BT211" s="13"/>
      <c r="BU211" s="13"/>
      <c r="BV211" s="13"/>
    </row>
    <row r="212" spans="1:74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3"/>
      <c r="AF212" s="13"/>
      <c r="AG212" s="15"/>
      <c r="AH212" s="15"/>
      <c r="AI212" s="16"/>
      <c r="AJ212" s="16"/>
      <c r="AK212" s="15"/>
      <c r="AL212" s="15"/>
      <c r="AM212" s="16"/>
      <c r="AN212" s="16"/>
      <c r="AO212" s="15"/>
      <c r="AP212" s="15"/>
      <c r="AQ212" s="16"/>
      <c r="AR212" s="16"/>
      <c r="AS212" s="15"/>
      <c r="AT212" s="15"/>
      <c r="AU212" s="16"/>
      <c r="AV212" s="16"/>
      <c r="AW212" s="13"/>
      <c r="AX212" s="13"/>
      <c r="AY212" s="15"/>
      <c r="AZ212" s="15"/>
      <c r="BA212" s="16"/>
      <c r="BB212" s="16"/>
      <c r="BC212" s="15"/>
      <c r="BD212" s="15"/>
      <c r="BE212" s="16"/>
      <c r="BF212" s="16"/>
      <c r="BG212" s="15"/>
      <c r="BH212" s="15"/>
      <c r="BI212" s="16"/>
      <c r="BJ212" s="16"/>
      <c r="BK212" s="15"/>
      <c r="BL212" s="15"/>
      <c r="BM212" s="16"/>
      <c r="BN212" s="16"/>
      <c r="BO212" s="13"/>
      <c r="BP212" s="13"/>
      <c r="BQ212" s="13"/>
      <c r="BR212" s="13"/>
      <c r="BS212" s="13"/>
      <c r="BT212" s="13"/>
      <c r="BU212" s="13"/>
      <c r="BV212" s="13"/>
    </row>
    <row r="213" spans="1:74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3"/>
      <c r="AF213" s="13"/>
      <c r="AG213" s="15"/>
      <c r="AH213" s="15"/>
      <c r="AI213" s="16"/>
      <c r="AJ213" s="16"/>
      <c r="AK213" s="15"/>
      <c r="AL213" s="15"/>
      <c r="AM213" s="16"/>
      <c r="AN213" s="16"/>
      <c r="AO213" s="15"/>
      <c r="AP213" s="15"/>
      <c r="AQ213" s="16"/>
      <c r="AR213" s="16"/>
      <c r="AS213" s="15"/>
      <c r="AT213" s="15"/>
      <c r="AU213" s="16"/>
      <c r="AV213" s="16"/>
      <c r="AW213" s="13"/>
      <c r="AX213" s="13"/>
      <c r="AY213" s="15"/>
      <c r="AZ213" s="15"/>
      <c r="BA213" s="16"/>
      <c r="BB213" s="16"/>
      <c r="BC213" s="15"/>
      <c r="BD213" s="15"/>
      <c r="BE213" s="16"/>
      <c r="BF213" s="16"/>
      <c r="BG213" s="15"/>
      <c r="BH213" s="15"/>
      <c r="BI213" s="16"/>
      <c r="BJ213" s="16"/>
      <c r="BK213" s="15"/>
      <c r="BL213" s="15"/>
      <c r="BM213" s="16"/>
      <c r="BN213" s="16"/>
      <c r="BO213" s="13"/>
      <c r="BP213" s="13"/>
      <c r="BQ213" s="13"/>
      <c r="BR213" s="13"/>
      <c r="BS213" s="13"/>
      <c r="BT213" s="13"/>
      <c r="BU213" s="13"/>
      <c r="BV213" s="13"/>
    </row>
    <row r="214" spans="1:74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3"/>
      <c r="AF214" s="13"/>
      <c r="AG214" s="15"/>
      <c r="AH214" s="15"/>
      <c r="AI214" s="16"/>
      <c r="AJ214" s="16"/>
      <c r="AK214" s="15"/>
      <c r="AL214" s="15"/>
      <c r="AM214" s="16"/>
      <c r="AN214" s="16"/>
      <c r="AO214" s="15"/>
      <c r="AP214" s="15"/>
      <c r="AQ214" s="16"/>
      <c r="AR214" s="16"/>
      <c r="AS214" s="15"/>
      <c r="AT214" s="15"/>
      <c r="AU214" s="16"/>
      <c r="AV214" s="16"/>
      <c r="AW214" s="13"/>
      <c r="AX214" s="13"/>
      <c r="AY214" s="15"/>
      <c r="AZ214" s="15"/>
      <c r="BA214" s="16"/>
      <c r="BB214" s="16"/>
      <c r="BC214" s="15"/>
      <c r="BD214" s="15"/>
      <c r="BE214" s="16"/>
      <c r="BF214" s="16"/>
      <c r="BG214" s="15"/>
      <c r="BH214" s="15"/>
      <c r="BI214" s="16"/>
      <c r="BJ214" s="16"/>
      <c r="BK214" s="15"/>
      <c r="BL214" s="15"/>
      <c r="BM214" s="16"/>
      <c r="BN214" s="16"/>
      <c r="BO214" s="13"/>
      <c r="BP214" s="13"/>
      <c r="BQ214" s="13"/>
      <c r="BR214" s="13"/>
      <c r="BS214" s="13"/>
      <c r="BT214" s="13"/>
      <c r="BU214" s="13"/>
      <c r="BV214" s="13"/>
    </row>
    <row r="215" spans="1:74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3"/>
      <c r="AF215" s="13"/>
      <c r="AG215" s="15"/>
      <c r="AH215" s="15"/>
      <c r="AI215" s="16"/>
      <c r="AJ215" s="16"/>
      <c r="AK215" s="15"/>
      <c r="AL215" s="15"/>
      <c r="AM215" s="16"/>
      <c r="AN215" s="16"/>
      <c r="AO215" s="15"/>
      <c r="AP215" s="15"/>
      <c r="AQ215" s="16"/>
      <c r="AR215" s="16"/>
      <c r="AS215" s="15"/>
      <c r="AT215" s="15"/>
      <c r="AU215" s="16"/>
      <c r="AV215" s="16"/>
      <c r="AW215" s="13"/>
      <c r="AX215" s="13"/>
      <c r="AY215" s="15"/>
      <c r="AZ215" s="15"/>
      <c r="BA215" s="16"/>
      <c r="BB215" s="16"/>
      <c r="BC215" s="15"/>
      <c r="BD215" s="15"/>
      <c r="BE215" s="16"/>
      <c r="BF215" s="16"/>
      <c r="BG215" s="15"/>
      <c r="BH215" s="15"/>
      <c r="BI215" s="16"/>
      <c r="BJ215" s="16"/>
      <c r="BK215" s="15"/>
      <c r="BL215" s="15"/>
      <c r="BM215" s="16"/>
      <c r="BN215" s="16"/>
      <c r="BO215" s="13"/>
      <c r="BP215" s="13"/>
      <c r="BQ215" s="13"/>
      <c r="BR215" s="13"/>
      <c r="BS215" s="13"/>
      <c r="BT215" s="13"/>
      <c r="BU215" s="13"/>
      <c r="BV215" s="13"/>
    </row>
    <row r="216" spans="1:74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3"/>
      <c r="AF216" s="13"/>
      <c r="AG216" s="15"/>
      <c r="AH216" s="15"/>
      <c r="AI216" s="16"/>
      <c r="AJ216" s="16"/>
      <c r="AK216" s="15"/>
      <c r="AL216" s="15"/>
      <c r="AM216" s="16"/>
      <c r="AN216" s="16"/>
      <c r="AO216" s="15"/>
      <c r="AP216" s="15"/>
      <c r="AQ216" s="16"/>
      <c r="AR216" s="16"/>
      <c r="AS216" s="15"/>
      <c r="AT216" s="15"/>
      <c r="AU216" s="16"/>
      <c r="AV216" s="16"/>
      <c r="AW216" s="13"/>
      <c r="AX216" s="13"/>
      <c r="AY216" s="15"/>
      <c r="AZ216" s="15"/>
      <c r="BA216" s="16"/>
      <c r="BB216" s="16"/>
      <c r="BC216" s="15"/>
      <c r="BD216" s="15"/>
      <c r="BE216" s="16"/>
      <c r="BF216" s="16"/>
      <c r="BG216" s="15"/>
      <c r="BH216" s="15"/>
      <c r="BI216" s="16"/>
      <c r="BJ216" s="16"/>
      <c r="BK216" s="15"/>
      <c r="BL216" s="15"/>
      <c r="BM216" s="16"/>
      <c r="BN216" s="16"/>
      <c r="BO216" s="13"/>
      <c r="BP216" s="13"/>
      <c r="BQ216" s="13"/>
      <c r="BR216" s="13"/>
      <c r="BS216" s="13"/>
      <c r="BT216" s="13"/>
      <c r="BU216" s="13"/>
      <c r="BV216" s="13"/>
    </row>
    <row r="217" spans="1:74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3"/>
      <c r="AF217" s="13"/>
      <c r="AG217" s="15"/>
      <c r="AH217" s="15"/>
      <c r="AI217" s="16"/>
      <c r="AJ217" s="16"/>
      <c r="AK217" s="15"/>
      <c r="AL217" s="15"/>
      <c r="AM217" s="16"/>
      <c r="AN217" s="16"/>
      <c r="AO217" s="15"/>
      <c r="AP217" s="15"/>
      <c r="AQ217" s="16"/>
      <c r="AR217" s="16"/>
      <c r="AS217" s="15"/>
      <c r="AT217" s="15"/>
      <c r="AU217" s="16"/>
      <c r="AV217" s="16"/>
      <c r="AW217" s="13"/>
      <c r="AX217" s="13"/>
      <c r="AY217" s="15"/>
      <c r="AZ217" s="15"/>
      <c r="BA217" s="16"/>
      <c r="BB217" s="16"/>
      <c r="BC217" s="15"/>
      <c r="BD217" s="15"/>
      <c r="BE217" s="16"/>
      <c r="BF217" s="16"/>
      <c r="BG217" s="15"/>
      <c r="BH217" s="15"/>
      <c r="BI217" s="16"/>
      <c r="BJ217" s="16"/>
      <c r="BK217" s="15"/>
      <c r="BL217" s="15"/>
      <c r="BM217" s="16"/>
      <c r="BN217" s="16"/>
      <c r="BO217" s="13"/>
      <c r="BP217" s="13"/>
      <c r="BQ217" s="13"/>
      <c r="BR217" s="13"/>
      <c r="BS217" s="13"/>
      <c r="BT217" s="13"/>
      <c r="BU217" s="13"/>
      <c r="BV217" s="13"/>
    </row>
    <row r="218" spans="1:74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3"/>
      <c r="AF218" s="13"/>
      <c r="AG218" s="15"/>
      <c r="AH218" s="15"/>
      <c r="AI218" s="16"/>
      <c r="AJ218" s="16"/>
      <c r="AK218" s="15"/>
      <c r="AL218" s="15"/>
      <c r="AM218" s="16"/>
      <c r="AN218" s="16"/>
      <c r="AO218" s="15"/>
      <c r="AP218" s="15"/>
      <c r="AQ218" s="16"/>
      <c r="AR218" s="16"/>
      <c r="AS218" s="15"/>
      <c r="AT218" s="15"/>
      <c r="AU218" s="16"/>
      <c r="AV218" s="16"/>
      <c r="AW218" s="13"/>
      <c r="AX218" s="13"/>
      <c r="AY218" s="15"/>
      <c r="AZ218" s="15"/>
      <c r="BA218" s="16"/>
      <c r="BB218" s="16"/>
      <c r="BC218" s="15"/>
      <c r="BD218" s="15"/>
      <c r="BE218" s="16"/>
      <c r="BF218" s="16"/>
      <c r="BG218" s="15"/>
      <c r="BH218" s="15"/>
      <c r="BI218" s="16"/>
      <c r="BJ218" s="16"/>
      <c r="BK218" s="15"/>
      <c r="BL218" s="15"/>
      <c r="BM218" s="16"/>
      <c r="BN218" s="16"/>
      <c r="BO218" s="13"/>
      <c r="BP218" s="13"/>
      <c r="BQ218" s="13"/>
      <c r="BR218" s="13"/>
      <c r="BS218" s="13"/>
      <c r="BT218" s="13"/>
      <c r="BU218" s="13"/>
      <c r="BV218" s="13"/>
    </row>
    <row r="219" spans="1:74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3"/>
      <c r="AF219" s="13"/>
      <c r="AG219" s="15"/>
      <c r="AH219" s="15"/>
      <c r="AI219" s="16"/>
      <c r="AJ219" s="16"/>
      <c r="AK219" s="15"/>
      <c r="AL219" s="15"/>
      <c r="AM219" s="16"/>
      <c r="AN219" s="16"/>
      <c r="AO219" s="15"/>
      <c r="AP219" s="15"/>
      <c r="AQ219" s="16"/>
      <c r="AR219" s="16"/>
      <c r="AS219" s="15"/>
      <c r="AT219" s="15"/>
      <c r="AU219" s="16"/>
      <c r="AV219" s="16"/>
      <c r="AW219" s="13"/>
      <c r="AX219" s="13"/>
      <c r="AY219" s="15"/>
      <c r="AZ219" s="15"/>
      <c r="BA219" s="16"/>
      <c r="BB219" s="16"/>
      <c r="BC219" s="15"/>
      <c r="BD219" s="15"/>
      <c r="BE219" s="16"/>
      <c r="BF219" s="16"/>
      <c r="BG219" s="15"/>
      <c r="BH219" s="15"/>
      <c r="BI219" s="16"/>
      <c r="BJ219" s="16"/>
      <c r="BK219" s="15"/>
      <c r="BL219" s="15"/>
      <c r="BM219" s="16"/>
      <c r="BN219" s="16"/>
      <c r="BO219" s="13"/>
      <c r="BP219" s="13"/>
      <c r="BQ219" s="13"/>
      <c r="BR219" s="13"/>
      <c r="BS219" s="13"/>
      <c r="BT219" s="13"/>
      <c r="BU219" s="13"/>
      <c r="BV219" s="13"/>
    </row>
    <row r="220" spans="1:74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3"/>
      <c r="AF220" s="13"/>
      <c r="AG220" s="15"/>
      <c r="AH220" s="15"/>
      <c r="AI220" s="16"/>
      <c r="AJ220" s="16"/>
      <c r="AK220" s="15"/>
      <c r="AL220" s="15"/>
      <c r="AM220" s="16"/>
      <c r="AN220" s="16"/>
      <c r="AO220" s="15"/>
      <c r="AP220" s="15"/>
      <c r="AQ220" s="16"/>
      <c r="AR220" s="16"/>
      <c r="AS220" s="15"/>
      <c r="AT220" s="15"/>
      <c r="AU220" s="16"/>
      <c r="AV220" s="16"/>
      <c r="AW220" s="13"/>
      <c r="AX220" s="13"/>
      <c r="AY220" s="15"/>
      <c r="AZ220" s="15"/>
      <c r="BA220" s="16"/>
      <c r="BB220" s="16"/>
      <c r="BC220" s="15"/>
      <c r="BD220" s="15"/>
      <c r="BE220" s="16"/>
      <c r="BF220" s="16"/>
      <c r="BG220" s="15"/>
      <c r="BH220" s="15"/>
      <c r="BI220" s="16"/>
      <c r="BJ220" s="16"/>
      <c r="BK220" s="15"/>
      <c r="BL220" s="15"/>
      <c r="BM220" s="16"/>
      <c r="BN220" s="16"/>
      <c r="BO220" s="13"/>
      <c r="BP220" s="13"/>
      <c r="BQ220" s="13"/>
      <c r="BR220" s="13"/>
      <c r="BS220" s="13"/>
      <c r="BT220" s="13"/>
      <c r="BU220" s="13"/>
      <c r="BV220" s="13"/>
    </row>
    <row r="221" spans="1:74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3"/>
      <c r="AF221" s="13"/>
      <c r="AG221" s="15"/>
      <c r="AH221" s="15"/>
      <c r="AI221" s="16"/>
      <c r="AJ221" s="16"/>
      <c r="AK221" s="15"/>
      <c r="AL221" s="15"/>
      <c r="AM221" s="16"/>
      <c r="AN221" s="16"/>
      <c r="AO221" s="15"/>
      <c r="AP221" s="15"/>
      <c r="AQ221" s="16"/>
      <c r="AR221" s="16"/>
      <c r="AS221" s="15"/>
      <c r="AT221" s="15"/>
      <c r="AU221" s="16"/>
      <c r="AV221" s="16"/>
      <c r="AW221" s="13"/>
      <c r="AX221" s="13"/>
      <c r="AY221" s="15"/>
      <c r="AZ221" s="15"/>
      <c r="BA221" s="16"/>
      <c r="BB221" s="16"/>
      <c r="BC221" s="15"/>
      <c r="BD221" s="15"/>
      <c r="BE221" s="16"/>
      <c r="BF221" s="16"/>
      <c r="BG221" s="15"/>
      <c r="BH221" s="15"/>
      <c r="BI221" s="16"/>
      <c r="BJ221" s="16"/>
      <c r="BK221" s="15"/>
      <c r="BL221" s="15"/>
      <c r="BM221" s="16"/>
      <c r="BN221" s="16"/>
      <c r="BO221" s="13"/>
      <c r="BP221" s="13"/>
      <c r="BQ221" s="13"/>
      <c r="BR221" s="13"/>
      <c r="BS221" s="13"/>
      <c r="BT221" s="13"/>
      <c r="BU221" s="13"/>
      <c r="BV221" s="13"/>
    </row>
    <row r="222" spans="1:74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3"/>
      <c r="AF222" s="13"/>
      <c r="AG222" s="15"/>
      <c r="AH222" s="15"/>
      <c r="AI222" s="16"/>
      <c r="AJ222" s="16"/>
      <c r="AK222" s="15"/>
      <c r="AL222" s="15"/>
      <c r="AM222" s="16"/>
      <c r="AN222" s="16"/>
      <c r="AO222" s="15"/>
      <c r="AP222" s="15"/>
      <c r="AQ222" s="16"/>
      <c r="AR222" s="16"/>
      <c r="AS222" s="15"/>
      <c r="AT222" s="15"/>
      <c r="AU222" s="16"/>
      <c r="AV222" s="16"/>
      <c r="AW222" s="13"/>
      <c r="AX222" s="13"/>
      <c r="AY222" s="15"/>
      <c r="AZ222" s="15"/>
      <c r="BA222" s="16"/>
      <c r="BB222" s="16"/>
      <c r="BC222" s="15"/>
      <c r="BD222" s="15"/>
      <c r="BE222" s="16"/>
      <c r="BF222" s="16"/>
      <c r="BG222" s="15"/>
      <c r="BH222" s="15"/>
      <c r="BI222" s="16"/>
      <c r="BJ222" s="16"/>
      <c r="BK222" s="15"/>
      <c r="BL222" s="15"/>
      <c r="BM222" s="16"/>
      <c r="BN222" s="16"/>
      <c r="BO222" s="13"/>
      <c r="BP222" s="13"/>
      <c r="BQ222" s="13"/>
      <c r="BR222" s="13"/>
      <c r="BS222" s="13"/>
      <c r="BT222" s="13"/>
      <c r="BU222" s="13"/>
      <c r="BV222" s="13"/>
    </row>
    <row r="223" spans="1:74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3"/>
      <c r="AF223" s="13"/>
      <c r="AG223" s="15"/>
      <c r="AH223" s="15"/>
      <c r="AI223" s="16"/>
      <c r="AJ223" s="16"/>
      <c r="AK223" s="15"/>
      <c r="AL223" s="15"/>
      <c r="AM223" s="16"/>
      <c r="AN223" s="16"/>
      <c r="AO223" s="15"/>
      <c r="AP223" s="15"/>
      <c r="AQ223" s="16"/>
      <c r="AR223" s="16"/>
      <c r="AS223" s="15"/>
      <c r="AT223" s="15"/>
      <c r="AU223" s="16"/>
      <c r="AV223" s="16"/>
      <c r="AW223" s="13"/>
      <c r="AX223" s="13"/>
      <c r="AY223" s="15"/>
      <c r="AZ223" s="15"/>
      <c r="BA223" s="16"/>
      <c r="BB223" s="16"/>
      <c r="BC223" s="15"/>
      <c r="BD223" s="15"/>
      <c r="BE223" s="16"/>
      <c r="BF223" s="16"/>
      <c r="BG223" s="15"/>
      <c r="BH223" s="15"/>
      <c r="BI223" s="16"/>
      <c r="BJ223" s="16"/>
      <c r="BK223" s="15"/>
      <c r="BL223" s="15"/>
      <c r="BM223" s="16"/>
      <c r="BN223" s="16"/>
      <c r="BO223" s="13"/>
      <c r="BP223" s="13"/>
      <c r="BQ223" s="13"/>
      <c r="BR223" s="13"/>
      <c r="BS223" s="13"/>
      <c r="BT223" s="13"/>
      <c r="BU223" s="13"/>
      <c r="BV223" s="13"/>
    </row>
    <row r="224" spans="1:74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3"/>
      <c r="AF224" s="13"/>
      <c r="AG224" s="15"/>
      <c r="AH224" s="15"/>
      <c r="AI224" s="16"/>
      <c r="AJ224" s="16"/>
      <c r="AK224" s="15"/>
      <c r="AL224" s="15"/>
      <c r="AM224" s="16"/>
      <c r="AN224" s="16"/>
      <c r="AO224" s="15"/>
      <c r="AP224" s="15"/>
      <c r="AQ224" s="16"/>
      <c r="AR224" s="16"/>
      <c r="AS224" s="15"/>
      <c r="AT224" s="15"/>
      <c r="AU224" s="16"/>
      <c r="AV224" s="16"/>
      <c r="AW224" s="13"/>
      <c r="AX224" s="13"/>
      <c r="AY224" s="15"/>
      <c r="AZ224" s="15"/>
      <c r="BA224" s="16"/>
      <c r="BB224" s="16"/>
      <c r="BC224" s="15"/>
      <c r="BD224" s="15"/>
      <c r="BE224" s="16"/>
      <c r="BF224" s="16"/>
      <c r="BG224" s="15"/>
      <c r="BH224" s="15"/>
      <c r="BI224" s="16"/>
      <c r="BJ224" s="16"/>
      <c r="BK224" s="15"/>
      <c r="BL224" s="15"/>
      <c r="BM224" s="16"/>
      <c r="BN224" s="16"/>
      <c r="BO224" s="13"/>
      <c r="BP224" s="13"/>
      <c r="BQ224" s="13"/>
      <c r="BR224" s="13"/>
      <c r="BS224" s="13"/>
      <c r="BT224" s="13"/>
      <c r="BU224" s="13"/>
      <c r="BV224" s="13"/>
    </row>
    <row r="225" spans="1:74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3"/>
      <c r="AF225" s="13"/>
      <c r="AG225" s="15"/>
      <c r="AH225" s="15"/>
      <c r="AI225" s="16"/>
      <c r="AJ225" s="16"/>
      <c r="AK225" s="15"/>
      <c r="AL225" s="15"/>
      <c r="AM225" s="16"/>
      <c r="AN225" s="16"/>
      <c r="AO225" s="15"/>
      <c r="AP225" s="15"/>
      <c r="AQ225" s="16"/>
      <c r="AR225" s="16"/>
      <c r="AS225" s="15"/>
      <c r="AT225" s="15"/>
      <c r="AU225" s="16"/>
      <c r="AV225" s="16"/>
      <c r="AW225" s="13"/>
      <c r="AX225" s="13"/>
      <c r="AY225" s="15"/>
      <c r="AZ225" s="15"/>
      <c r="BA225" s="16"/>
      <c r="BB225" s="16"/>
      <c r="BC225" s="15"/>
      <c r="BD225" s="15"/>
      <c r="BE225" s="16"/>
      <c r="BF225" s="16"/>
      <c r="BG225" s="15"/>
      <c r="BH225" s="15"/>
      <c r="BI225" s="16"/>
      <c r="BJ225" s="16"/>
      <c r="BK225" s="15"/>
      <c r="BL225" s="15"/>
      <c r="BM225" s="16"/>
      <c r="BN225" s="16"/>
      <c r="BO225" s="13"/>
      <c r="BP225" s="13"/>
      <c r="BQ225" s="13"/>
      <c r="BR225" s="13"/>
      <c r="BS225" s="13"/>
      <c r="BT225" s="13"/>
      <c r="BU225" s="13"/>
      <c r="BV225" s="13"/>
    </row>
    <row r="226" spans="1:74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3"/>
      <c r="AF226" s="13"/>
      <c r="AG226" s="15"/>
      <c r="AH226" s="15"/>
      <c r="AI226" s="16"/>
      <c r="AJ226" s="16"/>
      <c r="AK226" s="15"/>
      <c r="AL226" s="15"/>
      <c r="AM226" s="16"/>
      <c r="AN226" s="16"/>
      <c r="AO226" s="15"/>
      <c r="AP226" s="15"/>
      <c r="AQ226" s="16"/>
      <c r="AR226" s="16"/>
      <c r="AS226" s="15"/>
      <c r="AT226" s="15"/>
      <c r="AU226" s="16"/>
      <c r="AV226" s="16"/>
      <c r="AW226" s="13"/>
      <c r="AX226" s="13"/>
      <c r="AY226" s="15"/>
      <c r="AZ226" s="15"/>
      <c r="BA226" s="16"/>
      <c r="BB226" s="16"/>
      <c r="BC226" s="15"/>
      <c r="BD226" s="15"/>
      <c r="BE226" s="16"/>
      <c r="BF226" s="16"/>
      <c r="BG226" s="15"/>
      <c r="BH226" s="15"/>
      <c r="BI226" s="16"/>
      <c r="BJ226" s="16"/>
      <c r="BK226" s="15"/>
      <c r="BL226" s="15"/>
      <c r="BM226" s="16"/>
      <c r="BN226" s="16"/>
      <c r="BO226" s="13"/>
      <c r="BP226" s="13"/>
      <c r="BQ226" s="13"/>
      <c r="BR226" s="13"/>
      <c r="BS226" s="13"/>
      <c r="BT226" s="13"/>
      <c r="BU226" s="13"/>
      <c r="BV226" s="13"/>
    </row>
    <row r="227" spans="1:74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3"/>
      <c r="AF227" s="13"/>
      <c r="AG227" s="15"/>
      <c r="AH227" s="15"/>
      <c r="AI227" s="16"/>
      <c r="AJ227" s="16"/>
      <c r="AK227" s="15"/>
      <c r="AL227" s="15"/>
      <c r="AM227" s="16"/>
      <c r="AN227" s="16"/>
      <c r="AO227" s="15"/>
      <c r="AP227" s="15"/>
      <c r="AQ227" s="16"/>
      <c r="AR227" s="16"/>
      <c r="AS227" s="15"/>
      <c r="AT227" s="15"/>
      <c r="AU227" s="16"/>
      <c r="AV227" s="16"/>
      <c r="AW227" s="13"/>
      <c r="AX227" s="13"/>
      <c r="AY227" s="15"/>
      <c r="AZ227" s="15"/>
      <c r="BA227" s="16"/>
      <c r="BB227" s="16"/>
      <c r="BC227" s="15"/>
      <c r="BD227" s="15"/>
      <c r="BE227" s="16"/>
      <c r="BF227" s="16"/>
      <c r="BG227" s="15"/>
      <c r="BH227" s="15"/>
      <c r="BI227" s="16"/>
      <c r="BJ227" s="16"/>
      <c r="BK227" s="15"/>
      <c r="BL227" s="15"/>
      <c r="BM227" s="16"/>
      <c r="BN227" s="16"/>
      <c r="BO227" s="13"/>
      <c r="BP227" s="13"/>
      <c r="BQ227" s="13"/>
      <c r="BR227" s="13"/>
      <c r="BS227" s="13"/>
      <c r="BT227" s="13"/>
      <c r="BU227" s="13"/>
      <c r="BV227" s="13"/>
    </row>
    <row r="228" spans="1:74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3"/>
      <c r="AF228" s="13"/>
      <c r="AG228" s="15"/>
      <c r="AH228" s="15"/>
      <c r="AI228" s="16"/>
      <c r="AJ228" s="16"/>
      <c r="AK228" s="15"/>
      <c r="AL228" s="15"/>
      <c r="AM228" s="16"/>
      <c r="AN228" s="16"/>
      <c r="AO228" s="15"/>
      <c r="AP228" s="15"/>
      <c r="AQ228" s="16"/>
      <c r="AR228" s="16"/>
      <c r="AS228" s="15"/>
      <c r="AT228" s="15"/>
      <c r="AU228" s="16"/>
      <c r="AV228" s="16"/>
      <c r="AW228" s="13"/>
      <c r="AX228" s="13"/>
      <c r="AY228" s="15"/>
      <c r="AZ228" s="15"/>
      <c r="BA228" s="16"/>
      <c r="BB228" s="16"/>
      <c r="BC228" s="15"/>
      <c r="BD228" s="15"/>
      <c r="BE228" s="16"/>
      <c r="BF228" s="16"/>
      <c r="BG228" s="15"/>
      <c r="BH228" s="15"/>
      <c r="BI228" s="16"/>
      <c r="BJ228" s="16"/>
      <c r="BK228" s="15"/>
      <c r="BL228" s="15"/>
      <c r="BM228" s="16"/>
      <c r="BN228" s="16"/>
      <c r="BO228" s="13"/>
      <c r="BP228" s="13"/>
      <c r="BQ228" s="13"/>
      <c r="BR228" s="13"/>
      <c r="BS228" s="13"/>
      <c r="BT228" s="13"/>
      <c r="BU228" s="13"/>
      <c r="BV228" s="13"/>
    </row>
    <row r="229" spans="1:74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3"/>
      <c r="AF229" s="13"/>
      <c r="AG229" s="15"/>
      <c r="AH229" s="15"/>
      <c r="AI229" s="16"/>
      <c r="AJ229" s="16"/>
      <c r="AK229" s="15"/>
      <c r="AL229" s="15"/>
      <c r="AM229" s="16"/>
      <c r="AN229" s="16"/>
      <c r="AO229" s="15"/>
      <c r="AP229" s="15"/>
      <c r="AQ229" s="16"/>
      <c r="AR229" s="16"/>
      <c r="AS229" s="15"/>
      <c r="AT229" s="15"/>
      <c r="AU229" s="16"/>
      <c r="AV229" s="16"/>
      <c r="AW229" s="13"/>
      <c r="AX229" s="13"/>
      <c r="AY229" s="15"/>
      <c r="AZ229" s="15"/>
      <c r="BA229" s="16"/>
      <c r="BB229" s="16"/>
      <c r="BC229" s="15"/>
      <c r="BD229" s="15"/>
      <c r="BE229" s="16"/>
      <c r="BF229" s="16"/>
      <c r="BG229" s="15"/>
      <c r="BH229" s="15"/>
      <c r="BI229" s="16"/>
      <c r="BJ229" s="16"/>
      <c r="BK229" s="15"/>
      <c r="BL229" s="15"/>
      <c r="BM229" s="16"/>
      <c r="BN229" s="16"/>
      <c r="BO229" s="13"/>
      <c r="BP229" s="13"/>
      <c r="BQ229" s="13"/>
      <c r="BR229" s="13"/>
      <c r="BS229" s="13"/>
      <c r="BT229" s="13"/>
      <c r="BU229" s="13"/>
      <c r="BV229" s="13"/>
    </row>
    <row r="230" spans="1:74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3"/>
      <c r="AF230" s="13"/>
      <c r="AG230" s="15"/>
      <c r="AH230" s="15"/>
      <c r="AI230" s="16"/>
      <c r="AJ230" s="16"/>
      <c r="AK230" s="15"/>
      <c r="AL230" s="15"/>
      <c r="AM230" s="16"/>
      <c r="AN230" s="16"/>
      <c r="AO230" s="15"/>
      <c r="AP230" s="15"/>
      <c r="AQ230" s="16"/>
      <c r="AR230" s="16"/>
      <c r="AS230" s="15"/>
      <c r="AT230" s="15"/>
      <c r="AU230" s="16"/>
      <c r="AV230" s="16"/>
      <c r="AW230" s="13"/>
      <c r="AX230" s="13"/>
      <c r="AY230" s="15"/>
      <c r="AZ230" s="15"/>
      <c r="BA230" s="16"/>
      <c r="BB230" s="16"/>
      <c r="BC230" s="15"/>
      <c r="BD230" s="15"/>
      <c r="BE230" s="16"/>
      <c r="BF230" s="16"/>
      <c r="BG230" s="15"/>
      <c r="BH230" s="15"/>
      <c r="BI230" s="16"/>
      <c r="BJ230" s="16"/>
      <c r="BK230" s="15"/>
      <c r="BL230" s="15"/>
      <c r="BM230" s="16"/>
      <c r="BN230" s="16"/>
      <c r="BO230" s="13"/>
      <c r="BP230" s="13"/>
      <c r="BQ230" s="13"/>
      <c r="BR230" s="13"/>
      <c r="BS230" s="13"/>
      <c r="BT230" s="13"/>
      <c r="BU230" s="13"/>
      <c r="BV230" s="13"/>
    </row>
    <row r="231" spans="1:74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3"/>
      <c r="AF231" s="13"/>
      <c r="AG231" s="15"/>
      <c r="AH231" s="15"/>
      <c r="AI231" s="16"/>
      <c r="AJ231" s="16"/>
      <c r="AK231" s="15"/>
      <c r="AL231" s="15"/>
      <c r="AM231" s="16"/>
      <c r="AN231" s="16"/>
      <c r="AO231" s="15"/>
      <c r="AP231" s="15"/>
      <c r="AQ231" s="16"/>
      <c r="AR231" s="16"/>
      <c r="AS231" s="15"/>
      <c r="AT231" s="15"/>
      <c r="AU231" s="16"/>
      <c r="AV231" s="16"/>
      <c r="AW231" s="13"/>
      <c r="AX231" s="13"/>
      <c r="AY231" s="15"/>
      <c r="AZ231" s="15"/>
      <c r="BA231" s="16"/>
      <c r="BB231" s="16"/>
      <c r="BC231" s="15"/>
      <c r="BD231" s="15"/>
      <c r="BE231" s="16"/>
      <c r="BF231" s="16"/>
      <c r="BG231" s="15"/>
      <c r="BH231" s="15"/>
      <c r="BI231" s="16"/>
      <c r="BJ231" s="16"/>
      <c r="BK231" s="15"/>
      <c r="BL231" s="15"/>
      <c r="BM231" s="16"/>
      <c r="BN231" s="16"/>
      <c r="BO231" s="13"/>
      <c r="BP231" s="13"/>
      <c r="BQ231" s="13"/>
      <c r="BR231" s="13"/>
      <c r="BS231" s="13"/>
      <c r="BT231" s="13"/>
      <c r="BU231" s="13"/>
      <c r="BV231" s="13"/>
    </row>
    <row r="232" spans="1:74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3"/>
      <c r="AF232" s="13"/>
      <c r="AG232" s="15"/>
      <c r="AH232" s="15"/>
      <c r="AI232" s="16"/>
      <c r="AJ232" s="16"/>
      <c r="AK232" s="15"/>
      <c r="AL232" s="15"/>
      <c r="AM232" s="16"/>
      <c r="AN232" s="16"/>
      <c r="AO232" s="15"/>
      <c r="AP232" s="15"/>
      <c r="AQ232" s="16"/>
      <c r="AR232" s="16"/>
      <c r="AS232" s="15"/>
      <c r="AT232" s="15"/>
      <c r="AU232" s="16"/>
      <c r="AV232" s="16"/>
      <c r="AW232" s="13"/>
      <c r="AX232" s="13"/>
      <c r="AY232" s="15"/>
      <c r="AZ232" s="15"/>
      <c r="BA232" s="16"/>
      <c r="BB232" s="16"/>
      <c r="BC232" s="15"/>
      <c r="BD232" s="15"/>
      <c r="BE232" s="16"/>
      <c r="BF232" s="16"/>
      <c r="BG232" s="15"/>
      <c r="BH232" s="15"/>
      <c r="BI232" s="16"/>
      <c r="BJ232" s="16"/>
      <c r="BK232" s="15"/>
      <c r="BL232" s="15"/>
      <c r="BM232" s="16"/>
      <c r="BN232" s="16"/>
      <c r="BO232" s="13"/>
      <c r="BP232" s="13"/>
      <c r="BQ232" s="13"/>
      <c r="BR232" s="13"/>
      <c r="BS232" s="13"/>
      <c r="BT232" s="13"/>
      <c r="BU232" s="13"/>
      <c r="BV232" s="13"/>
    </row>
    <row r="233" spans="1:74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3"/>
      <c r="AF233" s="13"/>
      <c r="AG233" s="15"/>
      <c r="AH233" s="15"/>
      <c r="AI233" s="16"/>
      <c r="AJ233" s="16"/>
      <c r="AK233" s="15"/>
      <c r="AL233" s="15"/>
      <c r="AM233" s="16"/>
      <c r="AN233" s="16"/>
      <c r="AO233" s="15"/>
      <c r="AP233" s="15"/>
      <c r="AQ233" s="16"/>
      <c r="AR233" s="16"/>
      <c r="AS233" s="15"/>
      <c r="AT233" s="15"/>
      <c r="AU233" s="16"/>
      <c r="AV233" s="16"/>
      <c r="AW233" s="13"/>
      <c r="AX233" s="13"/>
      <c r="AY233" s="15"/>
      <c r="AZ233" s="15"/>
      <c r="BA233" s="16"/>
      <c r="BB233" s="16"/>
      <c r="BC233" s="15"/>
      <c r="BD233" s="15"/>
      <c r="BE233" s="16"/>
      <c r="BF233" s="16"/>
      <c r="BG233" s="15"/>
      <c r="BH233" s="15"/>
      <c r="BI233" s="16"/>
      <c r="BJ233" s="16"/>
      <c r="BK233" s="15"/>
      <c r="BL233" s="15"/>
      <c r="BM233" s="16"/>
      <c r="BN233" s="16"/>
      <c r="BO233" s="13"/>
      <c r="BP233" s="13"/>
      <c r="BQ233" s="13"/>
      <c r="BR233" s="13"/>
      <c r="BS233" s="13"/>
      <c r="BT233" s="13"/>
      <c r="BU233" s="13"/>
      <c r="BV233" s="13"/>
    </row>
    <row r="234" spans="1:74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3"/>
      <c r="AF234" s="13"/>
      <c r="AG234" s="15"/>
      <c r="AH234" s="15"/>
      <c r="AI234" s="16"/>
      <c r="AJ234" s="16"/>
      <c r="AK234" s="15"/>
      <c r="AL234" s="15"/>
      <c r="AM234" s="16"/>
      <c r="AN234" s="16"/>
      <c r="AO234" s="15"/>
      <c r="AP234" s="15"/>
      <c r="AQ234" s="16"/>
      <c r="AR234" s="16"/>
      <c r="AS234" s="15"/>
      <c r="AT234" s="15"/>
      <c r="AU234" s="16"/>
      <c r="AV234" s="16"/>
      <c r="AW234" s="13"/>
      <c r="AX234" s="13"/>
      <c r="AY234" s="15"/>
      <c r="AZ234" s="15"/>
      <c r="BA234" s="16"/>
      <c r="BB234" s="16"/>
      <c r="BC234" s="15"/>
      <c r="BD234" s="15"/>
      <c r="BE234" s="16"/>
      <c r="BF234" s="16"/>
      <c r="BG234" s="15"/>
      <c r="BH234" s="15"/>
      <c r="BI234" s="16"/>
      <c r="BJ234" s="16"/>
      <c r="BK234" s="15"/>
      <c r="BL234" s="15"/>
      <c r="BM234" s="16"/>
      <c r="BN234" s="16"/>
      <c r="BO234" s="13"/>
      <c r="BP234" s="13"/>
      <c r="BQ234" s="13"/>
      <c r="BR234" s="13"/>
      <c r="BS234" s="13"/>
      <c r="BT234" s="13"/>
      <c r="BU234" s="13"/>
      <c r="BV234" s="13"/>
    </row>
    <row r="235" spans="1:74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3"/>
      <c r="AF235" s="13"/>
      <c r="AG235" s="15"/>
      <c r="AH235" s="15"/>
      <c r="AI235" s="16"/>
      <c r="AJ235" s="16"/>
      <c r="AK235" s="15"/>
      <c r="AL235" s="15"/>
      <c r="AM235" s="16"/>
      <c r="AN235" s="16"/>
      <c r="AO235" s="15"/>
      <c r="AP235" s="15"/>
      <c r="AQ235" s="16"/>
      <c r="AR235" s="16"/>
      <c r="AS235" s="15"/>
      <c r="AT235" s="15"/>
      <c r="AU235" s="16"/>
      <c r="AV235" s="16"/>
      <c r="AW235" s="13"/>
      <c r="AX235" s="13"/>
      <c r="AY235" s="15"/>
      <c r="AZ235" s="15"/>
      <c r="BA235" s="16"/>
      <c r="BB235" s="16"/>
      <c r="BC235" s="15"/>
      <c r="BD235" s="15"/>
      <c r="BE235" s="16"/>
      <c r="BF235" s="16"/>
      <c r="BG235" s="15"/>
      <c r="BH235" s="15"/>
      <c r="BI235" s="16"/>
      <c r="BJ235" s="16"/>
      <c r="BK235" s="15"/>
      <c r="BL235" s="15"/>
      <c r="BM235" s="16"/>
      <c r="BN235" s="16"/>
      <c r="BO235" s="13"/>
      <c r="BP235" s="13"/>
      <c r="BQ235" s="13"/>
      <c r="BR235" s="13"/>
      <c r="BS235" s="13"/>
      <c r="BT235" s="13"/>
      <c r="BU235" s="13"/>
      <c r="BV235" s="13"/>
    </row>
    <row r="236" spans="1:74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3"/>
      <c r="AF236" s="13"/>
      <c r="AG236" s="15"/>
      <c r="AH236" s="15"/>
      <c r="AI236" s="16"/>
      <c r="AJ236" s="16"/>
      <c r="AK236" s="15"/>
      <c r="AL236" s="15"/>
      <c r="AM236" s="16"/>
      <c r="AN236" s="16"/>
      <c r="AO236" s="15"/>
      <c r="AP236" s="15"/>
      <c r="AQ236" s="16"/>
      <c r="AR236" s="16"/>
      <c r="AS236" s="15"/>
      <c r="AT236" s="15"/>
      <c r="AU236" s="16"/>
      <c r="AV236" s="16"/>
      <c r="AW236" s="13"/>
      <c r="AX236" s="13"/>
      <c r="AY236" s="15"/>
      <c r="AZ236" s="15"/>
      <c r="BA236" s="16"/>
      <c r="BB236" s="16"/>
      <c r="BC236" s="15"/>
      <c r="BD236" s="15"/>
      <c r="BE236" s="16"/>
      <c r="BF236" s="16"/>
      <c r="BG236" s="15"/>
      <c r="BH236" s="15"/>
      <c r="BI236" s="16"/>
      <c r="BJ236" s="16"/>
      <c r="BK236" s="15"/>
      <c r="BL236" s="15"/>
      <c r="BM236" s="16"/>
      <c r="BN236" s="16"/>
      <c r="BO236" s="13"/>
      <c r="BP236" s="13"/>
      <c r="BQ236" s="13"/>
      <c r="BR236" s="13"/>
      <c r="BS236" s="13"/>
      <c r="BT236" s="13"/>
      <c r="BU236" s="13"/>
      <c r="BV236" s="13"/>
    </row>
    <row r="237" spans="1:74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3"/>
      <c r="AF237" s="13"/>
      <c r="AG237" s="15"/>
      <c r="AH237" s="15"/>
      <c r="AI237" s="16"/>
      <c r="AJ237" s="16"/>
      <c r="AK237" s="15"/>
      <c r="AL237" s="15"/>
      <c r="AM237" s="16"/>
      <c r="AN237" s="16"/>
      <c r="AO237" s="15"/>
      <c r="AP237" s="15"/>
      <c r="AQ237" s="16"/>
      <c r="AR237" s="16"/>
      <c r="AS237" s="15"/>
      <c r="AT237" s="15"/>
      <c r="AU237" s="16"/>
      <c r="AV237" s="16"/>
      <c r="AW237" s="13"/>
      <c r="AX237" s="13"/>
      <c r="AY237" s="15"/>
      <c r="AZ237" s="15"/>
      <c r="BA237" s="16"/>
      <c r="BB237" s="16"/>
      <c r="BC237" s="15"/>
      <c r="BD237" s="15"/>
      <c r="BE237" s="16"/>
      <c r="BF237" s="16"/>
      <c r="BG237" s="15"/>
      <c r="BH237" s="15"/>
      <c r="BI237" s="16"/>
      <c r="BJ237" s="16"/>
      <c r="BK237" s="15"/>
      <c r="BL237" s="15"/>
      <c r="BM237" s="16"/>
      <c r="BN237" s="16"/>
      <c r="BO237" s="13"/>
      <c r="BP237" s="13"/>
      <c r="BQ237" s="13"/>
      <c r="BR237" s="13"/>
      <c r="BS237" s="13"/>
      <c r="BT237" s="13"/>
      <c r="BU237" s="13"/>
      <c r="BV237" s="13"/>
    </row>
    <row r="238" spans="1:74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3"/>
      <c r="AF238" s="13"/>
      <c r="AG238" s="15"/>
      <c r="AH238" s="15"/>
      <c r="AI238" s="16"/>
      <c r="AJ238" s="16"/>
      <c r="AK238" s="15"/>
      <c r="AL238" s="15"/>
      <c r="AM238" s="16"/>
      <c r="AN238" s="16"/>
      <c r="AO238" s="15"/>
      <c r="AP238" s="15"/>
      <c r="AQ238" s="16"/>
      <c r="AR238" s="16"/>
      <c r="AS238" s="15"/>
      <c r="AT238" s="15"/>
      <c r="AU238" s="16"/>
      <c r="AV238" s="16"/>
      <c r="AW238" s="13"/>
      <c r="AX238" s="13"/>
      <c r="AY238" s="15"/>
      <c r="AZ238" s="15"/>
      <c r="BA238" s="16"/>
      <c r="BB238" s="16"/>
      <c r="BC238" s="15"/>
      <c r="BD238" s="15"/>
      <c r="BE238" s="16"/>
      <c r="BF238" s="16"/>
      <c r="BG238" s="15"/>
      <c r="BH238" s="15"/>
      <c r="BI238" s="16"/>
      <c r="BJ238" s="16"/>
      <c r="BK238" s="15"/>
      <c r="BL238" s="15"/>
      <c r="BM238" s="16"/>
      <c r="BN238" s="16"/>
      <c r="BO238" s="13"/>
      <c r="BP238" s="13"/>
      <c r="BQ238" s="13"/>
      <c r="BR238" s="13"/>
      <c r="BS238" s="13"/>
      <c r="BT238" s="13"/>
      <c r="BU238" s="13"/>
      <c r="BV238" s="13"/>
    </row>
    <row r="239" spans="1:74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3"/>
      <c r="AF239" s="13"/>
      <c r="AG239" s="15"/>
      <c r="AH239" s="15"/>
      <c r="AI239" s="16"/>
      <c r="AJ239" s="16"/>
      <c r="AK239" s="15"/>
      <c r="AL239" s="15"/>
      <c r="AM239" s="16"/>
      <c r="AN239" s="16"/>
      <c r="AO239" s="15"/>
      <c r="AP239" s="15"/>
      <c r="AQ239" s="16"/>
      <c r="AR239" s="16"/>
      <c r="AS239" s="15"/>
      <c r="AT239" s="15"/>
      <c r="AU239" s="16"/>
      <c r="AV239" s="16"/>
      <c r="AW239" s="13"/>
      <c r="AX239" s="13"/>
      <c r="AY239" s="15"/>
      <c r="AZ239" s="15"/>
      <c r="BA239" s="16"/>
      <c r="BB239" s="16"/>
      <c r="BC239" s="15"/>
      <c r="BD239" s="15"/>
      <c r="BE239" s="16"/>
      <c r="BF239" s="16"/>
      <c r="BG239" s="15"/>
      <c r="BH239" s="15"/>
      <c r="BI239" s="16"/>
      <c r="BJ239" s="16"/>
      <c r="BK239" s="15"/>
      <c r="BL239" s="15"/>
      <c r="BM239" s="16"/>
      <c r="BN239" s="16"/>
      <c r="BO239" s="13"/>
      <c r="BP239" s="13"/>
      <c r="BQ239" s="13"/>
      <c r="BR239" s="13"/>
      <c r="BS239" s="13"/>
      <c r="BT239" s="13"/>
      <c r="BU239" s="13"/>
      <c r="BV239" s="13"/>
    </row>
    <row r="240" spans="1:74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3"/>
      <c r="AF240" s="13"/>
      <c r="AG240" s="15"/>
      <c r="AH240" s="15"/>
      <c r="AI240" s="16"/>
      <c r="AJ240" s="16"/>
      <c r="AK240" s="15"/>
      <c r="AL240" s="15"/>
      <c r="AM240" s="16"/>
      <c r="AN240" s="16"/>
      <c r="AO240" s="15"/>
      <c r="AP240" s="15"/>
      <c r="AQ240" s="16"/>
      <c r="AR240" s="16"/>
      <c r="AS240" s="15"/>
      <c r="AT240" s="15"/>
      <c r="AU240" s="16"/>
      <c r="AV240" s="16"/>
      <c r="AW240" s="13"/>
      <c r="AX240" s="13"/>
      <c r="AY240" s="15"/>
      <c r="AZ240" s="15"/>
      <c r="BA240" s="16"/>
      <c r="BB240" s="16"/>
      <c r="BC240" s="15"/>
      <c r="BD240" s="15"/>
      <c r="BE240" s="16"/>
      <c r="BF240" s="16"/>
      <c r="BG240" s="15"/>
      <c r="BH240" s="15"/>
      <c r="BI240" s="16"/>
      <c r="BJ240" s="16"/>
      <c r="BK240" s="15"/>
      <c r="BL240" s="15"/>
      <c r="BM240" s="16"/>
      <c r="BN240" s="16"/>
      <c r="BO240" s="13"/>
      <c r="BP240" s="13"/>
      <c r="BQ240" s="13"/>
      <c r="BR240" s="13"/>
      <c r="BS240" s="13"/>
      <c r="BT240" s="13"/>
      <c r="BU240" s="13"/>
      <c r="BV240" s="13"/>
    </row>
    <row r="241" spans="1:74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3"/>
      <c r="AF241" s="13"/>
      <c r="AG241" s="15"/>
      <c r="AH241" s="15"/>
      <c r="AI241" s="16"/>
      <c r="AJ241" s="16"/>
      <c r="AK241" s="15"/>
      <c r="AL241" s="15"/>
      <c r="AM241" s="16"/>
      <c r="AN241" s="16"/>
      <c r="AO241" s="15"/>
      <c r="AP241" s="15"/>
      <c r="AQ241" s="16"/>
      <c r="AR241" s="16"/>
      <c r="AS241" s="15"/>
      <c r="AT241" s="15"/>
      <c r="AU241" s="16"/>
      <c r="AV241" s="16"/>
      <c r="AW241" s="13"/>
      <c r="AX241" s="13"/>
      <c r="AY241" s="15"/>
      <c r="AZ241" s="15"/>
      <c r="BA241" s="16"/>
      <c r="BB241" s="16"/>
      <c r="BC241" s="15"/>
      <c r="BD241" s="15"/>
      <c r="BE241" s="16"/>
      <c r="BF241" s="16"/>
      <c r="BG241" s="15"/>
      <c r="BH241" s="15"/>
      <c r="BI241" s="16"/>
      <c r="BJ241" s="16"/>
      <c r="BK241" s="15"/>
      <c r="BL241" s="15"/>
      <c r="BM241" s="16"/>
      <c r="BN241" s="16"/>
      <c r="BO241" s="13"/>
      <c r="BP241" s="13"/>
      <c r="BQ241" s="13"/>
      <c r="BR241" s="13"/>
      <c r="BS241" s="13"/>
      <c r="BT241" s="13"/>
      <c r="BU241" s="13"/>
      <c r="BV241" s="13"/>
    </row>
    <row r="242" spans="1:74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3"/>
      <c r="AF242" s="13"/>
      <c r="AG242" s="15"/>
      <c r="AH242" s="15"/>
      <c r="AI242" s="16"/>
      <c r="AJ242" s="16"/>
      <c r="AK242" s="15"/>
      <c r="AL242" s="15"/>
      <c r="AM242" s="16"/>
      <c r="AN242" s="16"/>
      <c r="AO242" s="15"/>
      <c r="AP242" s="15"/>
      <c r="AQ242" s="16"/>
      <c r="AR242" s="16"/>
      <c r="AS242" s="15"/>
      <c r="AT242" s="15"/>
      <c r="AU242" s="16"/>
      <c r="AV242" s="16"/>
      <c r="AW242" s="13"/>
      <c r="AX242" s="13"/>
      <c r="AY242" s="15"/>
      <c r="AZ242" s="15"/>
      <c r="BA242" s="16"/>
      <c r="BB242" s="16"/>
      <c r="BC242" s="15"/>
      <c r="BD242" s="15"/>
      <c r="BE242" s="16"/>
      <c r="BF242" s="16"/>
      <c r="BG242" s="15"/>
      <c r="BH242" s="15"/>
      <c r="BI242" s="16"/>
      <c r="BJ242" s="16"/>
      <c r="BK242" s="15"/>
      <c r="BL242" s="15"/>
      <c r="BM242" s="16"/>
      <c r="BN242" s="16"/>
      <c r="BO242" s="13"/>
      <c r="BP242" s="13"/>
      <c r="BQ242" s="13"/>
      <c r="BR242" s="13"/>
      <c r="BS242" s="13"/>
      <c r="BT242" s="13"/>
      <c r="BU242" s="13"/>
      <c r="BV242" s="13"/>
    </row>
    <row r="243" spans="1:74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3"/>
      <c r="AF243" s="13"/>
      <c r="AG243" s="15"/>
      <c r="AH243" s="15"/>
      <c r="AI243" s="16"/>
      <c r="AJ243" s="16"/>
      <c r="AK243" s="15"/>
      <c r="AL243" s="15"/>
      <c r="AM243" s="16"/>
      <c r="AN243" s="16"/>
      <c r="AO243" s="15"/>
      <c r="AP243" s="15"/>
      <c r="AQ243" s="16"/>
      <c r="AR243" s="16"/>
      <c r="AS243" s="15"/>
      <c r="AT243" s="15"/>
      <c r="AU243" s="16"/>
      <c r="AV243" s="16"/>
      <c r="AW243" s="13"/>
      <c r="AX243" s="13"/>
      <c r="AY243" s="15"/>
      <c r="AZ243" s="15"/>
      <c r="BA243" s="16"/>
      <c r="BB243" s="16"/>
      <c r="BC243" s="15"/>
      <c r="BD243" s="15"/>
      <c r="BE243" s="16"/>
      <c r="BF243" s="16"/>
      <c r="BG243" s="15"/>
      <c r="BH243" s="15"/>
      <c r="BI243" s="16"/>
      <c r="BJ243" s="16"/>
      <c r="BK243" s="15"/>
      <c r="BL243" s="15"/>
      <c r="BM243" s="16"/>
      <c r="BN243" s="16"/>
      <c r="BO243" s="13"/>
      <c r="BP243" s="13"/>
      <c r="BQ243" s="13"/>
      <c r="BR243" s="13"/>
      <c r="BS243" s="13"/>
      <c r="BT243" s="13"/>
      <c r="BU243" s="13"/>
      <c r="BV243" s="13"/>
    </row>
    <row r="244" spans="1:74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3"/>
      <c r="AF244" s="13"/>
      <c r="AG244" s="15"/>
      <c r="AH244" s="15"/>
      <c r="AI244" s="16"/>
      <c r="AJ244" s="16"/>
      <c r="AK244" s="15"/>
      <c r="AL244" s="15"/>
      <c r="AM244" s="16"/>
      <c r="AN244" s="16"/>
      <c r="AO244" s="15"/>
      <c r="AP244" s="15"/>
      <c r="AQ244" s="16"/>
      <c r="AR244" s="16"/>
      <c r="AS244" s="15"/>
      <c r="AT244" s="15"/>
      <c r="AU244" s="16"/>
      <c r="AV244" s="16"/>
      <c r="AW244" s="13"/>
      <c r="AX244" s="13"/>
      <c r="AY244" s="15"/>
      <c r="AZ244" s="15"/>
      <c r="BA244" s="16"/>
      <c r="BB244" s="16"/>
      <c r="BC244" s="15"/>
      <c r="BD244" s="15"/>
      <c r="BE244" s="16"/>
      <c r="BF244" s="16"/>
      <c r="BG244" s="15"/>
      <c r="BH244" s="15"/>
      <c r="BI244" s="16"/>
      <c r="BJ244" s="16"/>
      <c r="BK244" s="15"/>
      <c r="BL244" s="15"/>
      <c r="BM244" s="16"/>
      <c r="BN244" s="16"/>
      <c r="BO244" s="13"/>
      <c r="BP244" s="13"/>
      <c r="BQ244" s="13"/>
      <c r="BR244" s="13"/>
      <c r="BS244" s="13"/>
      <c r="BT244" s="13"/>
      <c r="BU244" s="13"/>
      <c r="BV244" s="13"/>
    </row>
    <row r="245" spans="1:74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3"/>
      <c r="AF245" s="13"/>
      <c r="AG245" s="15"/>
      <c r="AH245" s="15"/>
      <c r="AI245" s="16"/>
      <c r="AJ245" s="16"/>
      <c r="AK245" s="15"/>
      <c r="AL245" s="15"/>
      <c r="AM245" s="16"/>
      <c r="AN245" s="16"/>
      <c r="AO245" s="15"/>
      <c r="AP245" s="15"/>
      <c r="AQ245" s="16"/>
      <c r="AR245" s="16"/>
      <c r="AS245" s="15"/>
      <c r="AT245" s="15"/>
      <c r="AU245" s="16"/>
      <c r="AV245" s="16"/>
      <c r="AW245" s="13"/>
      <c r="AX245" s="13"/>
      <c r="AY245" s="15"/>
      <c r="AZ245" s="15"/>
      <c r="BA245" s="16"/>
      <c r="BB245" s="16"/>
      <c r="BC245" s="15"/>
      <c r="BD245" s="15"/>
      <c r="BE245" s="16"/>
      <c r="BF245" s="16"/>
      <c r="BG245" s="15"/>
      <c r="BH245" s="15"/>
      <c r="BI245" s="16"/>
      <c r="BJ245" s="16"/>
      <c r="BK245" s="15"/>
      <c r="BL245" s="15"/>
      <c r="BM245" s="16"/>
      <c r="BN245" s="16"/>
      <c r="BO245" s="13"/>
      <c r="BP245" s="13"/>
      <c r="BQ245" s="13"/>
      <c r="BR245" s="13"/>
      <c r="BS245" s="13"/>
      <c r="BT245" s="13"/>
      <c r="BU245" s="13"/>
      <c r="BV245" s="13"/>
    </row>
    <row r="246" spans="1:74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3"/>
      <c r="AF246" s="13"/>
      <c r="AG246" s="15"/>
      <c r="AH246" s="15"/>
      <c r="AI246" s="16"/>
      <c r="AJ246" s="16"/>
      <c r="AK246" s="15"/>
      <c r="AL246" s="15"/>
      <c r="AM246" s="16"/>
      <c r="AN246" s="16"/>
      <c r="AO246" s="15"/>
      <c r="AP246" s="15"/>
      <c r="AQ246" s="16"/>
      <c r="AR246" s="16"/>
      <c r="AS246" s="15"/>
      <c r="AT246" s="15"/>
      <c r="AU246" s="16"/>
      <c r="AV246" s="16"/>
      <c r="AW246" s="13"/>
      <c r="AX246" s="13"/>
      <c r="AY246" s="15"/>
      <c r="AZ246" s="15"/>
      <c r="BA246" s="16"/>
      <c r="BB246" s="16"/>
      <c r="BC246" s="15"/>
      <c r="BD246" s="15"/>
      <c r="BE246" s="16"/>
      <c r="BF246" s="16"/>
      <c r="BG246" s="15"/>
      <c r="BH246" s="15"/>
      <c r="BI246" s="16"/>
      <c r="BJ246" s="16"/>
      <c r="BK246" s="15"/>
      <c r="BL246" s="15"/>
      <c r="BM246" s="16"/>
      <c r="BN246" s="16"/>
      <c r="BO246" s="13"/>
      <c r="BP246" s="13"/>
      <c r="BQ246" s="13"/>
      <c r="BR246" s="13"/>
      <c r="BS246" s="13"/>
      <c r="BT246" s="13"/>
      <c r="BU246" s="13"/>
      <c r="BV246" s="13"/>
    </row>
    <row r="247" spans="1:74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3"/>
      <c r="AF247" s="13"/>
      <c r="AG247" s="15"/>
      <c r="AH247" s="15"/>
      <c r="AI247" s="16"/>
      <c r="AJ247" s="16"/>
      <c r="AK247" s="15"/>
      <c r="AL247" s="15"/>
      <c r="AM247" s="16"/>
      <c r="AN247" s="16"/>
      <c r="AO247" s="15"/>
      <c r="AP247" s="15"/>
      <c r="AQ247" s="16"/>
      <c r="AR247" s="16"/>
      <c r="AS247" s="15"/>
      <c r="AT247" s="15"/>
      <c r="AU247" s="16"/>
      <c r="AV247" s="16"/>
      <c r="AW247" s="13"/>
      <c r="AX247" s="13"/>
      <c r="AY247" s="15"/>
      <c r="AZ247" s="15"/>
      <c r="BA247" s="16"/>
      <c r="BB247" s="16"/>
      <c r="BC247" s="15"/>
      <c r="BD247" s="15"/>
      <c r="BE247" s="16"/>
      <c r="BF247" s="16"/>
      <c r="BG247" s="15"/>
      <c r="BH247" s="15"/>
      <c r="BI247" s="16"/>
      <c r="BJ247" s="16"/>
      <c r="BK247" s="15"/>
      <c r="BL247" s="15"/>
      <c r="BM247" s="16"/>
      <c r="BN247" s="16"/>
      <c r="BO247" s="13"/>
      <c r="BP247" s="13"/>
      <c r="BQ247" s="13"/>
      <c r="BR247" s="13"/>
      <c r="BS247" s="13"/>
      <c r="BT247" s="13"/>
      <c r="BU247" s="13"/>
      <c r="BV247" s="13"/>
    </row>
    <row r="248" spans="1:74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3"/>
      <c r="AF248" s="13"/>
      <c r="AG248" s="15"/>
      <c r="AH248" s="15"/>
      <c r="AI248" s="16"/>
      <c r="AJ248" s="16"/>
      <c r="AK248" s="15"/>
      <c r="AL248" s="15"/>
      <c r="AM248" s="16"/>
      <c r="AN248" s="16"/>
      <c r="AO248" s="15"/>
      <c r="AP248" s="15"/>
      <c r="AQ248" s="16"/>
      <c r="AR248" s="16"/>
      <c r="AS248" s="15"/>
      <c r="AT248" s="15"/>
      <c r="AU248" s="16"/>
      <c r="AV248" s="16"/>
      <c r="AW248" s="13"/>
      <c r="AX248" s="13"/>
      <c r="AY248" s="15"/>
      <c r="AZ248" s="15"/>
      <c r="BA248" s="16"/>
      <c r="BB248" s="16"/>
      <c r="BC248" s="15"/>
      <c r="BD248" s="15"/>
      <c r="BE248" s="16"/>
      <c r="BF248" s="16"/>
      <c r="BG248" s="15"/>
      <c r="BH248" s="15"/>
      <c r="BI248" s="16"/>
      <c r="BJ248" s="16"/>
      <c r="BK248" s="15"/>
      <c r="BL248" s="15"/>
      <c r="BM248" s="16"/>
      <c r="BN248" s="16"/>
      <c r="BO248" s="13"/>
      <c r="BP248" s="13"/>
      <c r="BQ248" s="13"/>
      <c r="BR248" s="13"/>
      <c r="BS248" s="13"/>
      <c r="BT248" s="13"/>
      <c r="BU248" s="13"/>
      <c r="BV248" s="13"/>
    </row>
    <row r="249" spans="1:74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3"/>
      <c r="AF249" s="13"/>
      <c r="AG249" s="15"/>
      <c r="AH249" s="15"/>
      <c r="AI249" s="16"/>
      <c r="AJ249" s="16"/>
      <c r="AK249" s="15"/>
      <c r="AL249" s="15"/>
      <c r="AM249" s="16"/>
      <c r="AN249" s="16"/>
      <c r="AO249" s="15"/>
      <c r="AP249" s="15"/>
      <c r="AQ249" s="16"/>
      <c r="AR249" s="16"/>
      <c r="AS249" s="15"/>
      <c r="AT249" s="15"/>
      <c r="AU249" s="16"/>
      <c r="AV249" s="16"/>
      <c r="AW249" s="13"/>
      <c r="AX249" s="13"/>
      <c r="AY249" s="15"/>
      <c r="AZ249" s="15"/>
      <c r="BA249" s="16"/>
      <c r="BB249" s="16"/>
      <c r="BC249" s="15"/>
      <c r="BD249" s="15"/>
      <c r="BE249" s="16"/>
      <c r="BF249" s="16"/>
      <c r="BG249" s="15"/>
      <c r="BH249" s="15"/>
      <c r="BI249" s="16"/>
      <c r="BJ249" s="16"/>
      <c r="BK249" s="15"/>
      <c r="BL249" s="15"/>
      <c r="BM249" s="16"/>
      <c r="BN249" s="16"/>
      <c r="BO249" s="13"/>
      <c r="BP249" s="13"/>
      <c r="BQ249" s="13"/>
      <c r="BR249" s="13"/>
      <c r="BS249" s="13"/>
      <c r="BT249" s="13"/>
      <c r="BU249" s="13"/>
      <c r="BV249" s="13"/>
    </row>
    <row r="250" spans="1:74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3"/>
      <c r="AF250" s="13"/>
      <c r="AG250" s="15"/>
      <c r="AH250" s="15"/>
      <c r="AI250" s="16"/>
      <c r="AJ250" s="16"/>
      <c r="AK250" s="15"/>
      <c r="AL250" s="15"/>
      <c r="AM250" s="16"/>
      <c r="AN250" s="16"/>
      <c r="AO250" s="15"/>
      <c r="AP250" s="15"/>
      <c r="AQ250" s="16"/>
      <c r="AR250" s="16"/>
      <c r="AS250" s="15"/>
      <c r="AT250" s="15"/>
      <c r="AU250" s="16"/>
      <c r="AV250" s="16"/>
      <c r="AW250" s="13"/>
      <c r="AX250" s="13"/>
      <c r="AY250" s="15"/>
      <c r="AZ250" s="15"/>
      <c r="BA250" s="16"/>
      <c r="BB250" s="16"/>
      <c r="BC250" s="15"/>
      <c r="BD250" s="15"/>
      <c r="BE250" s="16"/>
      <c r="BF250" s="16"/>
      <c r="BG250" s="15"/>
      <c r="BH250" s="15"/>
      <c r="BI250" s="16"/>
      <c r="BJ250" s="16"/>
      <c r="BK250" s="15"/>
      <c r="BL250" s="15"/>
      <c r="BM250" s="16"/>
      <c r="BN250" s="16"/>
      <c r="BO250" s="13"/>
      <c r="BP250" s="13"/>
      <c r="BQ250" s="13"/>
      <c r="BR250" s="13"/>
      <c r="BS250" s="13"/>
      <c r="BT250" s="13"/>
      <c r="BU250" s="13"/>
      <c r="BV250" s="13"/>
    </row>
    <row r="251" spans="1:74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3"/>
      <c r="AF251" s="13"/>
      <c r="AG251" s="15"/>
      <c r="AH251" s="15"/>
      <c r="AI251" s="16"/>
      <c r="AJ251" s="16"/>
      <c r="AK251" s="15"/>
      <c r="AL251" s="15"/>
      <c r="AM251" s="16"/>
      <c r="AN251" s="16"/>
      <c r="AO251" s="15"/>
      <c r="AP251" s="15"/>
      <c r="AQ251" s="16"/>
      <c r="AR251" s="16"/>
      <c r="AS251" s="15"/>
      <c r="AT251" s="15"/>
      <c r="AU251" s="16"/>
      <c r="AV251" s="16"/>
      <c r="AW251" s="13"/>
      <c r="AX251" s="13"/>
      <c r="AY251" s="15"/>
      <c r="AZ251" s="15"/>
      <c r="BA251" s="16"/>
      <c r="BB251" s="16"/>
      <c r="BC251" s="15"/>
      <c r="BD251" s="15"/>
      <c r="BE251" s="16"/>
      <c r="BF251" s="16"/>
      <c r="BG251" s="15"/>
      <c r="BH251" s="15"/>
      <c r="BI251" s="16"/>
      <c r="BJ251" s="16"/>
      <c r="BK251" s="15"/>
      <c r="BL251" s="15"/>
      <c r="BM251" s="16"/>
      <c r="BN251" s="16"/>
      <c r="BO251" s="13"/>
      <c r="BP251" s="13"/>
      <c r="BQ251" s="13"/>
      <c r="BR251" s="13"/>
      <c r="BS251" s="13"/>
      <c r="BT251" s="13"/>
      <c r="BU251" s="13"/>
      <c r="BV251" s="13"/>
    </row>
    <row r="252" spans="1:74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3"/>
      <c r="AF252" s="13"/>
      <c r="AG252" s="15"/>
      <c r="AH252" s="15"/>
      <c r="AI252" s="16"/>
      <c r="AJ252" s="16"/>
      <c r="AK252" s="15"/>
      <c r="AL252" s="15"/>
      <c r="AM252" s="16"/>
      <c r="AN252" s="16"/>
      <c r="AO252" s="15"/>
      <c r="AP252" s="15"/>
      <c r="AQ252" s="16"/>
      <c r="AR252" s="16"/>
      <c r="AS252" s="15"/>
      <c r="AT252" s="15"/>
      <c r="AU252" s="16"/>
      <c r="AV252" s="16"/>
      <c r="AW252" s="13"/>
      <c r="AX252" s="13"/>
      <c r="AY252" s="15"/>
      <c r="AZ252" s="15"/>
      <c r="BA252" s="16"/>
      <c r="BB252" s="16"/>
      <c r="BC252" s="15"/>
      <c r="BD252" s="15"/>
      <c r="BE252" s="16"/>
      <c r="BF252" s="16"/>
      <c r="BG252" s="15"/>
      <c r="BH252" s="15"/>
      <c r="BI252" s="16"/>
      <c r="BJ252" s="16"/>
      <c r="BK252" s="15"/>
      <c r="BL252" s="15"/>
      <c r="BM252" s="16"/>
      <c r="BN252" s="16"/>
      <c r="BO252" s="13"/>
      <c r="BP252" s="13"/>
      <c r="BQ252" s="13"/>
      <c r="BR252" s="13"/>
      <c r="BS252" s="13"/>
      <c r="BT252" s="13"/>
      <c r="BU252" s="13"/>
      <c r="BV252" s="13"/>
    </row>
    <row r="253" spans="1:74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3"/>
      <c r="AF253" s="13"/>
      <c r="AG253" s="15"/>
      <c r="AH253" s="15"/>
      <c r="AI253" s="16"/>
      <c r="AJ253" s="16"/>
      <c r="AK253" s="15"/>
      <c r="AL253" s="15"/>
      <c r="AM253" s="16"/>
      <c r="AN253" s="16"/>
      <c r="AO253" s="15"/>
      <c r="AP253" s="15"/>
      <c r="AQ253" s="16"/>
      <c r="AR253" s="16"/>
      <c r="AS253" s="15"/>
      <c r="AT253" s="15"/>
      <c r="AU253" s="16"/>
      <c r="AV253" s="16"/>
      <c r="AW253" s="13"/>
      <c r="AX253" s="13"/>
      <c r="AY253" s="15"/>
      <c r="AZ253" s="15"/>
      <c r="BA253" s="16"/>
      <c r="BB253" s="16"/>
      <c r="BC253" s="15"/>
      <c r="BD253" s="15"/>
      <c r="BE253" s="16"/>
      <c r="BF253" s="16"/>
      <c r="BG253" s="15"/>
      <c r="BH253" s="15"/>
      <c r="BI253" s="16"/>
      <c r="BJ253" s="16"/>
      <c r="BK253" s="15"/>
      <c r="BL253" s="15"/>
      <c r="BM253" s="16"/>
      <c r="BN253" s="16"/>
      <c r="BO253" s="13"/>
      <c r="BP253" s="13"/>
      <c r="BQ253" s="13"/>
      <c r="BR253" s="13"/>
      <c r="BS253" s="13"/>
      <c r="BT253" s="13"/>
      <c r="BU253" s="13"/>
      <c r="BV253" s="13"/>
    </row>
    <row r="254" spans="1:74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3"/>
      <c r="AF254" s="13"/>
      <c r="AG254" s="15"/>
      <c r="AH254" s="15"/>
      <c r="AI254" s="16"/>
      <c r="AJ254" s="16"/>
      <c r="AK254" s="15"/>
      <c r="AL254" s="15"/>
      <c r="AM254" s="16"/>
      <c r="AN254" s="16"/>
      <c r="AO254" s="15"/>
      <c r="AP254" s="15"/>
      <c r="AQ254" s="16"/>
      <c r="AR254" s="16"/>
      <c r="AS254" s="15"/>
      <c r="AT254" s="15"/>
      <c r="AU254" s="16"/>
      <c r="AV254" s="16"/>
      <c r="AW254" s="13"/>
      <c r="AX254" s="13"/>
      <c r="AY254" s="15"/>
      <c r="AZ254" s="15"/>
      <c r="BA254" s="16"/>
      <c r="BB254" s="16"/>
      <c r="BC254" s="15"/>
      <c r="BD254" s="15"/>
      <c r="BE254" s="16"/>
      <c r="BF254" s="16"/>
      <c r="BG254" s="15"/>
      <c r="BH254" s="15"/>
      <c r="BI254" s="16"/>
      <c r="BJ254" s="16"/>
      <c r="BK254" s="15"/>
      <c r="BL254" s="15"/>
      <c r="BM254" s="16"/>
      <c r="BN254" s="16"/>
      <c r="BO254" s="13"/>
      <c r="BP254" s="13"/>
      <c r="BQ254" s="13"/>
      <c r="BR254" s="13"/>
      <c r="BS254" s="13"/>
      <c r="BT254" s="13"/>
      <c r="BU254" s="13"/>
      <c r="BV254" s="13"/>
    </row>
    <row r="255" spans="1:74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3"/>
      <c r="AF255" s="13"/>
      <c r="AG255" s="15"/>
      <c r="AH255" s="15"/>
      <c r="AI255" s="16"/>
      <c r="AJ255" s="16"/>
      <c r="AK255" s="15"/>
      <c r="AL255" s="15"/>
      <c r="AM255" s="16"/>
      <c r="AN255" s="16"/>
      <c r="AO255" s="15"/>
      <c r="AP255" s="15"/>
      <c r="AQ255" s="16"/>
      <c r="AR255" s="16"/>
      <c r="AS255" s="15"/>
      <c r="AT255" s="15"/>
      <c r="AU255" s="16"/>
      <c r="AV255" s="16"/>
      <c r="AW255" s="13"/>
      <c r="AX255" s="13"/>
      <c r="AY255" s="15"/>
      <c r="AZ255" s="15"/>
      <c r="BA255" s="16"/>
      <c r="BB255" s="16"/>
      <c r="BC255" s="15"/>
      <c r="BD255" s="15"/>
      <c r="BE255" s="16"/>
      <c r="BF255" s="16"/>
      <c r="BG255" s="15"/>
      <c r="BH255" s="15"/>
      <c r="BI255" s="16"/>
      <c r="BJ255" s="16"/>
      <c r="BK255" s="15"/>
      <c r="BL255" s="15"/>
      <c r="BM255" s="16"/>
      <c r="BN255" s="16"/>
      <c r="BO255" s="13"/>
      <c r="BP255" s="13"/>
      <c r="BQ255" s="13"/>
      <c r="BR255" s="13"/>
      <c r="BS255" s="13"/>
      <c r="BT255" s="13"/>
      <c r="BU255" s="13"/>
      <c r="BV255" s="13"/>
    </row>
    <row r="256" spans="1:74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3"/>
      <c r="AF256" s="13"/>
      <c r="AG256" s="15"/>
      <c r="AH256" s="15"/>
      <c r="AI256" s="16"/>
      <c r="AJ256" s="16"/>
      <c r="AK256" s="15"/>
      <c r="AL256" s="15"/>
      <c r="AM256" s="16"/>
      <c r="AN256" s="16"/>
      <c r="AO256" s="15"/>
      <c r="AP256" s="15"/>
      <c r="AQ256" s="16"/>
      <c r="AR256" s="16"/>
      <c r="AS256" s="15"/>
      <c r="AT256" s="15"/>
      <c r="AU256" s="16"/>
      <c r="AV256" s="16"/>
      <c r="AW256" s="13"/>
      <c r="AX256" s="13"/>
      <c r="AY256" s="15"/>
      <c r="AZ256" s="15"/>
      <c r="BA256" s="16"/>
      <c r="BB256" s="16"/>
      <c r="BC256" s="15"/>
      <c r="BD256" s="15"/>
      <c r="BE256" s="16"/>
      <c r="BF256" s="16"/>
      <c r="BG256" s="15"/>
      <c r="BH256" s="15"/>
      <c r="BI256" s="16"/>
      <c r="BJ256" s="16"/>
      <c r="BK256" s="15"/>
      <c r="BL256" s="15"/>
      <c r="BM256" s="16"/>
      <c r="BN256" s="16"/>
      <c r="BO256" s="13"/>
      <c r="BP256" s="13"/>
      <c r="BQ256" s="13"/>
      <c r="BR256" s="13"/>
      <c r="BS256" s="13"/>
      <c r="BT256" s="13"/>
      <c r="BU256" s="13"/>
      <c r="BV256" s="13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workbookViewId="0">
      <selection activeCell="C1" sqref="C1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292</v>
      </c>
      <c r="B2" t="s">
        <v>293</v>
      </c>
      <c r="C2" s="48" t="s">
        <v>1</v>
      </c>
      <c r="D2" s="1" t="str">
        <f>Countries!$G$1</f>
        <v>WEO</v>
      </c>
      <c r="E2" s="1" t="str">
        <f>Countries!$E$1&amp;Countries!$Q1&amp;Countries!$F$1</f>
        <v>W614NGDP_R</v>
      </c>
      <c r="F2" t="s">
        <v>294</v>
      </c>
      <c r="G2" s="4">
        <v>2.4846135959352001E-7</v>
      </c>
      <c r="H2" s="4">
        <v>2.76308170718992E-7</v>
      </c>
      <c r="I2" s="4">
        <v>2.9811451355716898E-7</v>
      </c>
      <c r="J2" s="4">
        <v>3.1840049703225797E-7</v>
      </c>
      <c r="K2" s="4">
        <v>3.29052965761972E-7</v>
      </c>
      <c r="L2" s="4">
        <v>3.3907206386059601E-7</v>
      </c>
      <c r="M2" s="4">
        <v>3.4980588667569998E-7</v>
      </c>
      <c r="N2" s="4">
        <v>4.0947604822466601E-7</v>
      </c>
    </row>
    <row r="3" spans="1:14" x14ac:dyDescent="0.4">
      <c r="A3" t="s">
        <v>292</v>
      </c>
      <c r="B3" t="s">
        <v>293</v>
      </c>
      <c r="C3" s="49" t="s">
        <v>2</v>
      </c>
      <c r="D3" s="1" t="str">
        <f>Countries!$G$1</f>
        <v>WEO</v>
      </c>
      <c r="E3" s="1" t="str">
        <f>Countries!$E$1&amp;Countries!$Q2&amp;Countries!$F$1</f>
        <v>W213NGDP_R</v>
      </c>
      <c r="F3" t="s">
        <v>294</v>
      </c>
      <c r="G3" s="4">
        <v>243.19115217595905</v>
      </c>
      <c r="H3" s="4">
        <v>256.62863168920501</v>
      </c>
      <c r="I3" s="4">
        <v>277.4461741779852</v>
      </c>
      <c r="J3" s="4">
        <v>288.12326368511964</v>
      </c>
      <c r="K3" s="4">
        <v>278.36901322181768</v>
      </c>
      <c r="L3" s="4">
        <v>276.1727631175014</v>
      </c>
      <c r="M3" s="4">
        <v>263.99701253918431</v>
      </c>
      <c r="N3" s="4">
        <v>221.87350824142337</v>
      </c>
    </row>
    <row r="4" spans="1:14" x14ac:dyDescent="0.4">
      <c r="A4" t="s">
        <v>292</v>
      </c>
      <c r="B4" t="s">
        <v>293</v>
      </c>
      <c r="C4" s="49" t="s">
        <v>12</v>
      </c>
      <c r="D4" s="1" t="str">
        <f>Countries!$G$1</f>
        <v>WEO</v>
      </c>
      <c r="E4" s="1" t="str">
        <f>Countries!$E$1&amp;Countries!$Q3&amp;Countries!$F$1</f>
        <v>W218NGDP_R</v>
      </c>
      <c r="F4" t="s">
        <v>294</v>
      </c>
      <c r="G4" s="4">
        <v>18.87739595233916</v>
      </c>
      <c r="H4" s="4">
        <v>19.700703950260507</v>
      </c>
      <c r="I4" s="4">
        <v>20.676717947796309</v>
      </c>
      <c r="J4" s="4">
        <v>21.758815945064274</v>
      </c>
      <c r="K4" s="4">
        <v>21.854397944822953</v>
      </c>
      <c r="L4" s="4">
        <v>22.371661943516987</v>
      </c>
      <c r="M4" s="4">
        <v>22.646833385422248</v>
      </c>
      <c r="N4" s="4">
        <v>22.986535886203583</v>
      </c>
    </row>
    <row r="5" spans="1:14" x14ac:dyDescent="0.4">
      <c r="A5" t="s">
        <v>292</v>
      </c>
      <c r="B5" t="s">
        <v>293</v>
      </c>
      <c r="C5" s="49" t="s">
        <v>15</v>
      </c>
      <c r="D5" s="1" t="str">
        <f>Countries!$G$1</f>
        <v>WEO</v>
      </c>
      <c r="E5" s="1" t="str">
        <f>Countries!$E$1&amp;Countries!$Q4&amp;Countries!$F$1</f>
        <v>W918NGDP_R</v>
      </c>
      <c r="F5" t="s">
        <v>294</v>
      </c>
      <c r="G5" s="4">
        <v>1.9152089532722272</v>
      </c>
      <c r="H5" s="4">
        <v>1.7611720807214888</v>
      </c>
      <c r="I5" s="4">
        <v>1.6629671200023239</v>
      </c>
      <c r="J5" s="4">
        <v>1.7295998135968869</v>
      </c>
      <c r="K5" s="4">
        <v>1.7694069443938738</v>
      </c>
      <c r="L5" s="4">
        <v>1.8648057526360138</v>
      </c>
      <c r="M5" s="4">
        <v>1.9399811712457142</v>
      </c>
      <c r="N5" s="4">
        <v>2.0175804180955503</v>
      </c>
    </row>
    <row r="6" spans="1:14" x14ac:dyDescent="0.4">
      <c r="A6" t="s">
        <v>292</v>
      </c>
      <c r="B6" t="s">
        <v>293</v>
      </c>
      <c r="C6" s="49" t="s">
        <v>16</v>
      </c>
      <c r="D6" s="1" t="str">
        <f>Countries!$G$1</f>
        <v>WEO</v>
      </c>
      <c r="E6" s="1" t="str">
        <f>Countries!$E$1&amp;Countries!$Q5&amp;Countries!$F$1</f>
        <v>W522NGDP_R</v>
      </c>
      <c r="F6" t="s">
        <v>294</v>
      </c>
      <c r="G6" s="4">
        <v>7464.2510000000002</v>
      </c>
      <c r="H6" s="4">
        <v>7807.65</v>
      </c>
      <c r="I6" s="4">
        <v>8143.3220000000001</v>
      </c>
      <c r="J6" s="4">
        <v>8318.33</v>
      </c>
      <c r="K6" s="4">
        <v>8889.02</v>
      </c>
      <c r="L6" s="4">
        <v>9569.6689999999999</v>
      </c>
      <c r="M6" s="4">
        <v>10176.215</v>
      </c>
      <c r="N6" s="4">
        <v>10634.144675</v>
      </c>
    </row>
    <row r="7" spans="1:14" x14ac:dyDescent="0.4">
      <c r="A7" t="s">
        <v>292</v>
      </c>
      <c r="B7" t="s">
        <v>293</v>
      </c>
      <c r="C7" s="49" t="s">
        <v>31</v>
      </c>
      <c r="D7" s="1" t="str">
        <f>Countries!$G$1</f>
        <v>WEO</v>
      </c>
      <c r="E7" s="1" t="str">
        <f>Countries!$E$1&amp;Countries!$Q6&amp;Countries!$F$1</f>
        <v>W248NGDP_R</v>
      </c>
      <c r="F7" t="s">
        <v>294</v>
      </c>
      <c r="G7" s="4">
        <v>215.07400512695301</v>
      </c>
      <c r="H7" s="4">
        <v>219.33500671386699</v>
      </c>
      <c r="I7" s="4">
        <v>226.74899291992199</v>
      </c>
      <c r="J7" s="4">
        <v>227.67799377441401</v>
      </c>
      <c r="K7" s="4">
        <v>211.13000488281301</v>
      </c>
      <c r="L7" s="4">
        <v>215.98599499511801</v>
      </c>
      <c r="M7" s="4">
        <v>228.08121071484501</v>
      </c>
      <c r="N7" s="4">
        <v>236.06405308986399</v>
      </c>
    </row>
    <row r="8" spans="1:14" x14ac:dyDescent="0.4">
      <c r="A8" t="s">
        <v>292</v>
      </c>
      <c r="B8" t="s">
        <v>293</v>
      </c>
      <c r="C8" s="49" t="s">
        <v>382</v>
      </c>
      <c r="D8" s="1" t="str">
        <f>Countries!$G$1</f>
        <v>WEO</v>
      </c>
      <c r="E8" s="1" t="str">
        <f>Countries!$E$1&amp;Countries!$Q7&amp;Countries!$F$1</f>
        <v>W654NGDP_R</v>
      </c>
      <c r="F8" t="s">
        <v>294</v>
      </c>
      <c r="G8" s="4">
        <v>83.304283142089801</v>
      </c>
      <c r="H8" s="4">
        <v>87.133308410644503</v>
      </c>
      <c r="I8" s="4">
        <v>91.920242309570298</v>
      </c>
      <c r="J8" s="4">
        <v>66.116424560546903</v>
      </c>
      <c r="K8" s="4">
        <v>71.406120300292997</v>
      </c>
      <c r="L8" s="4">
        <v>78.2</v>
      </c>
      <c r="M8" s="4">
        <v>78.349999999999994</v>
      </c>
      <c r="N8" s="4">
        <v>81.373641967773395</v>
      </c>
    </row>
    <row r="9" spans="1:14" x14ac:dyDescent="0.4">
      <c r="A9" t="s">
        <v>292</v>
      </c>
      <c r="B9" t="s">
        <v>293</v>
      </c>
      <c r="C9" s="49" t="s">
        <v>63</v>
      </c>
      <c r="D9" s="1" t="str">
        <f>Countries!$G$1</f>
        <v>WEO</v>
      </c>
      <c r="E9" s="1" t="str">
        <f>Countries!$E$1&amp;Countries!$Q8&amp;Countries!$F$1</f>
        <v>W544NGDP_R</v>
      </c>
      <c r="F9" t="s">
        <v>294</v>
      </c>
      <c r="G9" s="4">
        <v>835.7</v>
      </c>
      <c r="H9" s="4">
        <v>893.3</v>
      </c>
      <c r="I9" s="4">
        <v>955</v>
      </c>
      <c r="J9" s="4">
        <v>993.15700000000004</v>
      </c>
      <c r="K9" s="4">
        <v>1065.4448</v>
      </c>
      <c r="L9" s="4">
        <v>1127.3471999999999</v>
      </c>
      <c r="M9" s="4">
        <v>1185.9692544</v>
      </c>
      <c r="N9" s="4">
        <v>1251.1975633919999</v>
      </c>
    </row>
    <row r="10" spans="1:14" x14ac:dyDescent="0.4">
      <c r="A10" t="s">
        <v>292</v>
      </c>
      <c r="B10" t="s">
        <v>293</v>
      </c>
      <c r="C10" s="49" t="s">
        <v>76</v>
      </c>
      <c r="D10" s="1" t="str">
        <f>Countries!$G$1</f>
        <v>WEO</v>
      </c>
      <c r="E10" s="1" t="str">
        <f>Countries!$E$1&amp;Countries!$Q9&amp;Countries!$F$1</f>
        <v>W688NGDP_R</v>
      </c>
      <c r="F10" t="s">
        <v>294</v>
      </c>
      <c r="G10" s="4">
        <v>2901.3695452167199</v>
      </c>
      <c r="H10" s="4">
        <v>3107.3667829270998</v>
      </c>
      <c r="I10" s="4">
        <v>3452.2844958320102</v>
      </c>
      <c r="J10" s="4">
        <v>3887.2723423068401</v>
      </c>
      <c r="K10" s="4">
        <v>4178.81776797986</v>
      </c>
      <c r="L10" s="4">
        <v>4245.9295813336103</v>
      </c>
      <c r="M10" s="4">
        <v>4836.1137931389803</v>
      </c>
      <c r="N10" s="4">
        <v>5271.3640345214899</v>
      </c>
    </row>
    <row r="11" spans="1:14" x14ac:dyDescent="0.4">
      <c r="A11" t="s">
        <v>292</v>
      </c>
      <c r="B11" t="s">
        <v>293</v>
      </c>
      <c r="C11" s="49" t="s">
        <v>80</v>
      </c>
      <c r="D11" s="1" t="str">
        <f>Countries!$G$1</f>
        <v>WEO</v>
      </c>
      <c r="E11" s="1" t="str">
        <f>Countries!$E$1&amp;Countries!$Q10&amp;Countries!$F$1</f>
        <v>W278NGDP_R</v>
      </c>
      <c r="F11" t="s">
        <v>294</v>
      </c>
      <c r="G11" s="4">
        <v>19.530023574829102</v>
      </c>
      <c r="H11" s="4">
        <v>20.4505424499512</v>
      </c>
      <c r="I11" s="4">
        <v>21.493963241577099</v>
      </c>
      <c r="J11" s="4">
        <v>22.367366790771499</v>
      </c>
      <c r="K11" s="4">
        <v>24.0147304534912</v>
      </c>
      <c r="L11" s="4">
        <v>25.407584819793701</v>
      </c>
      <c r="M11" s="4">
        <v>26.1698115521068</v>
      </c>
      <c r="N11" s="4">
        <v>26.5623587253884</v>
      </c>
    </row>
    <row r="12" spans="1:14" x14ac:dyDescent="0.4">
      <c r="A12" t="s">
        <v>292</v>
      </c>
      <c r="B12" t="s">
        <v>293</v>
      </c>
      <c r="C12" s="49" t="s">
        <v>86</v>
      </c>
      <c r="D12" s="1" t="str">
        <f>Countries!$G$1</f>
        <v>WEO</v>
      </c>
      <c r="E12" s="1" t="str">
        <f>Countries!$E$1&amp;Countries!$Q11&amp;Countries!$F$1</f>
        <v>W288NGDP_R</v>
      </c>
      <c r="F12" t="s">
        <v>294</v>
      </c>
      <c r="G12" s="4">
        <v>1087.40905761719</v>
      </c>
      <c r="H12" s="4">
        <v>1101.15905761719</v>
      </c>
      <c r="I12" s="4">
        <v>1129.68103027344</v>
      </c>
      <c r="J12" s="4">
        <v>1124.93896484375</v>
      </c>
      <c r="K12" s="4">
        <v>1130.39001464844</v>
      </c>
      <c r="L12" s="4">
        <v>1126.26916503906</v>
      </c>
      <c r="M12" s="4">
        <v>1135.2793183593701</v>
      </c>
      <c r="N12" s="4">
        <v>1164.7965806367199</v>
      </c>
    </row>
    <row r="13" spans="1:14" x14ac:dyDescent="0.4">
      <c r="A13" t="s">
        <v>292</v>
      </c>
      <c r="B13" t="s">
        <v>293</v>
      </c>
      <c r="C13" s="49" t="s">
        <v>87</v>
      </c>
      <c r="D13" s="1" t="str">
        <f>Countries!$G$1</f>
        <v>WEO</v>
      </c>
      <c r="E13" s="1" t="str">
        <f>Countries!$E$1&amp;Countries!$Q12&amp;Countries!$F$1</f>
        <v>W293NGDP_R</v>
      </c>
      <c r="F13" t="s">
        <v>294</v>
      </c>
      <c r="G13" s="4">
        <v>107.038848535235</v>
      </c>
      <c r="H13" s="4">
        <v>109.70849689723201</v>
      </c>
      <c r="I13" s="4">
        <v>117.109621687914</v>
      </c>
      <c r="J13" s="4">
        <v>116.485184205574</v>
      </c>
      <c r="K13" s="4">
        <v>117.59179345552701</v>
      </c>
      <c r="L13" s="4">
        <v>121.272416590685</v>
      </c>
      <c r="M13" s="4">
        <v>121.514961423866</v>
      </c>
      <c r="N13" s="4">
        <v>125.767985073701</v>
      </c>
    </row>
    <row r="14" spans="1:14" x14ac:dyDescent="0.4">
      <c r="A14" t="s">
        <v>292</v>
      </c>
      <c r="B14" t="s">
        <v>293</v>
      </c>
      <c r="C14" s="49" t="s">
        <v>383</v>
      </c>
      <c r="D14" s="1" t="str">
        <f>Countries!$G$1</f>
        <v>WEO</v>
      </c>
      <c r="E14" s="1" t="str">
        <f>Countries!$E$1&amp;Countries!$Q13&amp;Countries!$F$1</f>
        <v>W716NGDP_R</v>
      </c>
      <c r="F14" t="s">
        <v>294</v>
      </c>
      <c r="G14" s="4">
        <v>8.8606613894892501</v>
      </c>
      <c r="H14" s="4">
        <v>8.9935713103315909</v>
      </c>
      <c r="I14" s="4">
        <v>9.0831765238047204</v>
      </c>
      <c r="J14" s="4">
        <v>9.3102544826236304</v>
      </c>
      <c r="K14" s="4">
        <v>9.5430113900427997</v>
      </c>
      <c r="L14" s="4">
        <v>9.8293017317440903</v>
      </c>
      <c r="M14" s="4">
        <v>10.2224738010138</v>
      </c>
      <c r="N14" s="4">
        <v>10.733597491064501</v>
      </c>
    </row>
    <row r="15" spans="1:14" x14ac:dyDescent="0.4">
      <c r="A15" t="s">
        <v>292</v>
      </c>
      <c r="B15" s="6" t="s">
        <v>293</v>
      </c>
      <c r="C15" s="49" t="s">
        <v>121</v>
      </c>
      <c r="D15" s="1" t="str">
        <f>Countries!$G$1</f>
        <v>WEO</v>
      </c>
      <c r="E15" s="1" t="str">
        <f>Countries!$E$1&amp;Countries!$Q14&amp;Countries!$F$1</f>
        <v>W298NGDP_R</v>
      </c>
      <c r="F15" s="7" t="s">
        <v>294</v>
      </c>
      <c r="G15" s="4">
        <v>0.25757551802223771</v>
      </c>
      <c r="H15" s="4">
        <v>0.27194823192787793</v>
      </c>
      <c r="I15" s="4">
        <v>0.28567617867559741</v>
      </c>
      <c r="J15" s="4">
        <v>0.29931101421650924</v>
      </c>
      <c r="K15" s="4">
        <v>0.29079101381183098</v>
      </c>
      <c r="L15" s="4">
        <v>0.28659952397484795</v>
      </c>
      <c r="M15" s="4">
        <v>0.27759001318481713</v>
      </c>
      <c r="N15" s="4">
        <v>0.24670761867678323</v>
      </c>
    </row>
    <row r="16" spans="1:14" x14ac:dyDescent="0.4">
      <c r="A16" t="s">
        <v>292</v>
      </c>
      <c r="B16" t="s">
        <v>293</v>
      </c>
      <c r="C16" s="50" t="s">
        <v>384</v>
      </c>
      <c r="D16" s="1" t="str">
        <f>Countries!$G$1</f>
        <v>WEO</v>
      </c>
      <c r="E16" s="1" t="str">
        <f>Countries!$E$1&amp;Countries!$Q15&amp;Countries!$F$1</f>
        <v>W419NGDP_R</v>
      </c>
      <c r="F16" s="1" t="s">
        <v>294</v>
      </c>
      <c r="G16" s="11">
        <v>2.1070000000000002</v>
      </c>
      <c r="H16" s="11">
        <v>2.1934</v>
      </c>
      <c r="I16" s="11">
        <v>2.2614000000000001</v>
      </c>
      <c r="J16" s="11">
        <v>2.37019</v>
      </c>
      <c r="K16" s="11">
        <v>2.4719800000000003</v>
      </c>
      <c r="L16" s="11">
        <v>2.6032600000000001</v>
      </c>
      <c r="M16" s="11">
        <v>2.7282199999999999</v>
      </c>
      <c r="N16" s="11">
        <v>2.8412276648385202</v>
      </c>
    </row>
    <row r="17" spans="1:14" x14ac:dyDescent="0.4">
      <c r="A17" t="s">
        <v>314</v>
      </c>
      <c r="B17" t="s">
        <v>314</v>
      </c>
      <c r="C17" s="49" t="s">
        <v>13</v>
      </c>
      <c r="D17" s="1" t="str">
        <f>Countries!$G$23</f>
        <v>WDI</v>
      </c>
      <c r="E17" s="1" t="str">
        <f>Countries!$E$23&amp;Countries!$Q16&amp;Countries!$F$23</f>
        <v>963NYGDPMKTPKD</v>
      </c>
      <c r="F17" t="s">
        <v>449</v>
      </c>
      <c r="G17" s="4">
        <v>1866573056</v>
      </c>
      <c r="H17" s="4">
        <v>3469959424</v>
      </c>
      <c r="I17" s="4">
        <v>4739964416</v>
      </c>
      <c r="J17" s="4">
        <v>5213960704</v>
      </c>
      <c r="K17" s="4">
        <v>5730143232</v>
      </c>
      <c r="L17" s="4">
        <v>6068221440</v>
      </c>
      <c r="M17" s="33" t="s">
        <v>163</v>
      </c>
      <c r="N17" s="33" t="s">
        <v>163</v>
      </c>
    </row>
    <row r="18" spans="1:14" x14ac:dyDescent="0.4">
      <c r="A18" t="s">
        <v>292</v>
      </c>
      <c r="B18" t="s">
        <v>293</v>
      </c>
      <c r="C18" s="49" t="s">
        <v>23</v>
      </c>
      <c r="D18" s="1" t="str">
        <f>Countries!$G$1</f>
        <v>WEO</v>
      </c>
      <c r="E18" s="1" t="str">
        <f>Countries!$E$1&amp;Countries!$Q17&amp;Countries!$F$1</f>
        <v>W636NGDP_R</v>
      </c>
      <c r="F18" t="s">
        <v>294</v>
      </c>
      <c r="G18" s="4">
        <v>1.8259999999999999E-3</v>
      </c>
      <c r="H18" s="4">
        <v>1.807E-3</v>
      </c>
      <c r="I18" s="4">
        <v>1.7060000000000001E-3</v>
      </c>
      <c r="J18" s="4">
        <v>1.6789999999999999E-3</v>
      </c>
      <c r="K18" s="4">
        <v>1.606E-3</v>
      </c>
      <c r="L18" s="4">
        <v>1.5070000000000001E-3</v>
      </c>
      <c r="M18" s="4">
        <v>1.4400000000000001E-3</v>
      </c>
      <c r="N18" s="4">
        <v>1.4832000000000001E-3</v>
      </c>
    </row>
    <row r="19" spans="1:14" x14ac:dyDescent="0.4">
      <c r="A19" t="s">
        <v>292</v>
      </c>
      <c r="B19" t="s">
        <v>293</v>
      </c>
      <c r="C19" s="49" t="s">
        <v>24</v>
      </c>
      <c r="D19" s="1" t="str">
        <f>Countries!$G$1</f>
        <v>WEO</v>
      </c>
      <c r="E19" s="1" t="str">
        <f>Countries!$E$1&amp;Countries!$Q18&amp;Countries!$F$1</f>
        <v>W238NGDP_R</v>
      </c>
      <c r="F19" t="s">
        <v>294</v>
      </c>
      <c r="G19" s="4">
        <v>1106.7181989575199</v>
      </c>
      <c r="H19" s="4">
        <v>1116.6786627481399</v>
      </c>
      <c r="I19" s="4">
        <v>1179.21266786204</v>
      </c>
      <c r="J19" s="4">
        <v>1278.26653196245</v>
      </c>
      <c r="K19" s="4">
        <v>1398.2</v>
      </c>
      <c r="L19" s="4">
        <v>1429.4</v>
      </c>
      <c r="M19" s="4">
        <v>1442.6</v>
      </c>
      <c r="N19" s="4">
        <v>1477.2</v>
      </c>
    </row>
    <row r="20" spans="1:14" x14ac:dyDescent="0.4">
      <c r="A20" t="s">
        <v>292</v>
      </c>
      <c r="B20" t="s">
        <v>293</v>
      </c>
      <c r="C20" s="49" t="s">
        <v>370</v>
      </c>
      <c r="D20" s="1" t="str">
        <f>Countries!$G$1</f>
        <v>WEO</v>
      </c>
      <c r="E20" s="1" t="str">
        <f>Countries!$E$1&amp;Countries!$Q19&amp;Countries!$F$1</f>
        <v>W662NGDP_R</v>
      </c>
      <c r="F20" t="s">
        <v>294</v>
      </c>
      <c r="G20" s="4">
        <v>5764.3121480227601</v>
      </c>
      <c r="H20" s="4">
        <v>6209.8549999999996</v>
      </c>
      <c r="I20" s="4">
        <v>6565.0749999999998</v>
      </c>
      <c r="J20" s="4">
        <v>6877</v>
      </c>
      <c r="K20" s="4">
        <v>6986</v>
      </c>
      <c r="L20" s="4">
        <v>6822.3149999999996</v>
      </c>
      <c r="M20" s="4">
        <v>6829.1373149999999</v>
      </c>
      <c r="N20" s="4">
        <v>7031.2338215917898</v>
      </c>
    </row>
    <row r="21" spans="1:14" x14ac:dyDescent="0.4">
      <c r="A21" t="s">
        <v>292</v>
      </c>
      <c r="B21" t="s">
        <v>293</v>
      </c>
      <c r="C21" s="49" t="s">
        <v>26</v>
      </c>
      <c r="D21" s="1" t="str">
        <f>Countries!$G$1</f>
        <v>WEO</v>
      </c>
      <c r="E21" s="1" t="str">
        <f>Countries!$E$1&amp;Countries!$Q20&amp;Countries!$F$1</f>
        <v>W960NGDP_R</v>
      </c>
      <c r="F21" t="s">
        <v>294</v>
      </c>
      <c r="G21" s="4">
        <v>109.62782558066591</v>
      </c>
      <c r="H21" s="4">
        <v>116.17980347516915</v>
      </c>
      <c r="I21" s="4">
        <v>123.81150588073054</v>
      </c>
      <c r="J21" s="4">
        <v>126.93555602911495</v>
      </c>
      <c r="K21" s="4">
        <v>126.48955600793109</v>
      </c>
      <c r="L21" s="4">
        <v>131.15495622952568</v>
      </c>
      <c r="M21" s="4">
        <v>136.50600648368692</v>
      </c>
      <c r="N21" s="4">
        <v>141.34374971346736</v>
      </c>
    </row>
    <row r="22" spans="1:14" x14ac:dyDescent="0.4">
      <c r="A22" s="4" t="s">
        <v>292</v>
      </c>
      <c r="B22" t="s">
        <v>293</v>
      </c>
      <c r="C22" s="49" t="s">
        <v>34</v>
      </c>
      <c r="D22" s="1" t="str">
        <f>Countries!$G$1</f>
        <v>WEO</v>
      </c>
      <c r="E22" s="1" t="str">
        <f>Countries!$E$1&amp;Countries!$Q21&amp;Countries!$F$1</f>
        <v>W939NGDP_R</v>
      </c>
      <c r="F22" s="4" t="s">
        <v>294</v>
      </c>
      <c r="G22" s="4">
        <v>68.662300000000002</v>
      </c>
      <c r="H22" s="4">
        <v>71.357100000000003</v>
      </c>
      <c r="I22" s="4">
        <v>78.3429</v>
      </c>
      <c r="J22" s="4">
        <v>81.948800000000006</v>
      </c>
      <c r="K22" s="4">
        <v>81.430700000000002</v>
      </c>
      <c r="L22" s="4">
        <v>87.235500000000002</v>
      </c>
      <c r="M22" s="4">
        <v>91.633100000000013</v>
      </c>
      <c r="N22" s="4">
        <v>95.756589500000004</v>
      </c>
    </row>
    <row r="23" spans="1:14" x14ac:dyDescent="0.4">
      <c r="A23" t="s">
        <v>292</v>
      </c>
      <c r="B23" t="s">
        <v>293</v>
      </c>
      <c r="C23" s="49" t="s">
        <v>40</v>
      </c>
      <c r="D23" s="1" t="str">
        <f>Countries!$G$1</f>
        <v>WEO</v>
      </c>
      <c r="E23" s="1" t="str">
        <f>Countries!$E$1&amp;Countries!$Q22&amp;Countries!$F$1</f>
        <v>W652NGDP_R</v>
      </c>
      <c r="F23" t="s">
        <v>294</v>
      </c>
      <c r="G23" s="4">
        <v>2508.45459727138</v>
      </c>
      <c r="H23" s="4">
        <v>2623.7470297228901</v>
      </c>
      <c r="I23" s="4">
        <v>2733.91401407902</v>
      </c>
      <c r="J23" s="4">
        <v>2862.1708152423898</v>
      </c>
      <c r="K23" s="4">
        <v>2988.9033081421899</v>
      </c>
      <c r="L23" s="4">
        <v>3100.5710639806398</v>
      </c>
      <c r="M23" s="4">
        <v>3230.29858726983</v>
      </c>
      <c r="N23" s="4">
        <v>3375.6620236969802</v>
      </c>
    </row>
    <row r="24" spans="1:14" x14ac:dyDescent="0.4">
      <c r="A24" t="s">
        <v>292</v>
      </c>
      <c r="B24" t="s">
        <v>293</v>
      </c>
      <c r="C24" s="49" t="s">
        <v>42</v>
      </c>
      <c r="D24" s="1" t="str">
        <f>Countries!$G$1</f>
        <v>WEO</v>
      </c>
      <c r="E24" s="1" t="str">
        <f>Countries!$E$1&amp;Countries!$Q23&amp;Countries!$F$1</f>
        <v>W656NGDP_R</v>
      </c>
      <c r="F24" s="8" t="s">
        <v>294</v>
      </c>
      <c r="G24" s="4">
        <v>2254.5302969187901</v>
      </c>
      <c r="H24" s="4">
        <v>2369.6979097314902</v>
      </c>
      <c r="I24" s="4">
        <v>2487.18584823333</v>
      </c>
      <c r="J24" s="4">
        <v>2605.7876240390801</v>
      </c>
      <c r="K24" s="4">
        <v>2724.7058536847799</v>
      </c>
      <c r="L24" s="4">
        <v>2782.8979859676001</v>
      </c>
      <c r="M24" s="4">
        <v>2884.2267401869899</v>
      </c>
      <c r="N24" s="4">
        <v>3005.7364288017702</v>
      </c>
    </row>
    <row r="25" spans="1:14" x14ac:dyDescent="0.4">
      <c r="A25" t="s">
        <v>292</v>
      </c>
      <c r="B25" t="s">
        <v>293</v>
      </c>
      <c r="C25" s="49" t="s">
        <v>46</v>
      </c>
      <c r="D25" s="1" t="str">
        <f>Countries!$G$1</f>
        <v>WEO</v>
      </c>
      <c r="E25" s="1" t="str">
        <f>Countries!$E$1&amp;Countries!$Q24&amp;Countries!$F$1</f>
        <v>W268NGDP_R</v>
      </c>
      <c r="F25" t="s">
        <v>294</v>
      </c>
      <c r="G25" s="4">
        <v>6.1480002920143226</v>
      </c>
      <c r="H25" s="4">
        <v>6.3680003024637619</v>
      </c>
      <c r="I25" s="4">
        <v>6.6860003175679505</v>
      </c>
      <c r="J25" s="4">
        <v>6.8800003267824561</v>
      </c>
      <c r="K25" s="4">
        <v>6.7500003206077874</v>
      </c>
      <c r="L25" s="4">
        <v>7.0830003364244387</v>
      </c>
      <c r="M25" s="4">
        <v>7.2660003451164714</v>
      </c>
      <c r="N25" s="4">
        <v>7.4476502560881288</v>
      </c>
    </row>
    <row r="26" spans="1:14" x14ac:dyDescent="0.4">
      <c r="A26" t="s">
        <v>292</v>
      </c>
      <c r="B26" t="s">
        <v>293</v>
      </c>
      <c r="C26" s="49" t="s">
        <v>50</v>
      </c>
      <c r="D26" s="1" t="str">
        <f>Countries!$G$1</f>
        <v>WEO</v>
      </c>
      <c r="E26" s="1" t="str">
        <f>Countries!$E$1&amp;Countries!$Q25&amp;Countries!$F$1</f>
        <v>W536NGDP_R</v>
      </c>
      <c r="F26" t="s">
        <v>294</v>
      </c>
      <c r="G26" s="4">
        <v>383791</v>
      </c>
      <c r="H26" s="4">
        <v>414418.59375</v>
      </c>
      <c r="I26" s="4">
        <v>433245.9</v>
      </c>
      <c r="J26" s="4">
        <v>376374.9</v>
      </c>
      <c r="K26" s="4">
        <v>379557.7</v>
      </c>
      <c r="L26" s="4">
        <v>397934.3</v>
      </c>
      <c r="M26" s="4">
        <v>411132.1</v>
      </c>
      <c r="N26" s="4">
        <v>425521.72350000002</v>
      </c>
    </row>
    <row r="27" spans="1:14" x14ac:dyDescent="0.4">
      <c r="A27" s="4" t="s">
        <v>292</v>
      </c>
      <c r="B27" t="s">
        <v>293</v>
      </c>
      <c r="C27" s="49" t="s">
        <v>55</v>
      </c>
      <c r="D27" s="1" t="str">
        <f>Countries!$G$1</f>
        <v>WEO</v>
      </c>
      <c r="E27" s="1" t="str">
        <f>Countries!$E$1&amp;Countries!$Q26&amp;Countries!$F$1</f>
        <v>W343NGDP_R</v>
      </c>
      <c r="F27" s="4" t="s">
        <v>294</v>
      </c>
      <c r="G27" s="4">
        <v>2.9246139084429461</v>
      </c>
      <c r="H27" s="4">
        <v>2.8807447657342742</v>
      </c>
      <c r="I27" s="4">
        <v>2.8375335942482636</v>
      </c>
      <c r="J27" s="4">
        <v>2.8261834598712712</v>
      </c>
      <c r="K27" s="4">
        <v>2.8233572764113943</v>
      </c>
      <c r="L27" s="4">
        <v>2.8544142064519193</v>
      </c>
      <c r="M27" s="4">
        <v>2.9400466326454815</v>
      </c>
      <c r="N27" s="4">
        <v>3.013547798461619</v>
      </c>
    </row>
    <row r="28" spans="1:14" x14ac:dyDescent="0.4">
      <c r="A28" t="s">
        <v>292</v>
      </c>
      <c r="B28" t="s">
        <v>293</v>
      </c>
      <c r="C28" s="49" t="s">
        <v>57</v>
      </c>
      <c r="D28" s="1" t="str">
        <f>Countries!$G$1</f>
        <v>WEO</v>
      </c>
      <c r="E28" s="1" t="str">
        <f>Countries!$E$1&amp;Countries!$Q27&amp;Countries!$F$1</f>
        <v>W439NGDP_R</v>
      </c>
      <c r="F28" t="s">
        <v>294</v>
      </c>
      <c r="G28" s="4">
        <v>4.6276999999999999</v>
      </c>
      <c r="H28" s="4">
        <v>4.7235500000000004</v>
      </c>
      <c r="I28" s="4">
        <v>4.8803999999999998</v>
      </c>
      <c r="J28" s="4">
        <v>5.0274999999999999</v>
      </c>
      <c r="K28" s="4">
        <v>5.1814999999999998</v>
      </c>
      <c r="L28" s="4">
        <v>5.391</v>
      </c>
      <c r="M28" s="4">
        <v>5.6161226281299994</v>
      </c>
      <c r="N28" s="4">
        <v>5.9005084507535601</v>
      </c>
    </row>
    <row r="29" spans="1:14" x14ac:dyDescent="0.4">
      <c r="A29" s="4" t="s">
        <v>292</v>
      </c>
      <c r="B29" t="s">
        <v>293</v>
      </c>
      <c r="C29" s="49" t="s">
        <v>369</v>
      </c>
      <c r="D29" s="1" t="str">
        <f>Countries!$G$1</f>
        <v>WEO</v>
      </c>
      <c r="E29" s="1" t="str">
        <f>Countries!$E$1&amp;Countries!$Q28&amp;Countries!$F$1</f>
        <v>W917NGDP_R</v>
      </c>
      <c r="F29" s="4" t="s">
        <v>294</v>
      </c>
      <c r="G29" s="4">
        <v>11.08865767700644</v>
      </c>
      <c r="H29" s="4">
        <v>11.864863714396945</v>
      </c>
      <c r="I29" s="4">
        <v>13.039485222122167</v>
      </c>
      <c r="J29" s="4">
        <v>13.310573749408981</v>
      </c>
      <c r="K29" s="4">
        <v>13.797164834616614</v>
      </c>
      <c r="L29" s="4">
        <v>14.542211735685843</v>
      </c>
      <c r="M29" s="4">
        <v>15.312948957677193</v>
      </c>
      <c r="N29" s="4">
        <v>15.986718711815037</v>
      </c>
    </row>
    <row r="30" spans="1:14" x14ac:dyDescent="0.4">
      <c r="A30" s="4" t="s">
        <v>292</v>
      </c>
      <c r="B30" t="s">
        <v>293</v>
      </c>
      <c r="C30" s="49" t="s">
        <v>65</v>
      </c>
      <c r="D30" s="1" t="str">
        <f>Countries!$G$1</f>
        <v>WEO</v>
      </c>
      <c r="E30" s="1" t="str">
        <f>Countries!$E$1&amp;Countries!$Q29&amp;Countries!$F$1</f>
        <v>W446NGDP_R</v>
      </c>
      <c r="F30" t="s">
        <v>294</v>
      </c>
      <c r="G30" s="4">
        <v>3506.7803123251801</v>
      </c>
      <c r="H30" s="4">
        <v>3647.05152481819</v>
      </c>
      <c r="I30" s="4">
        <v>3792.9335858109098</v>
      </c>
      <c r="J30" s="4">
        <v>3906.7215933852399</v>
      </c>
      <c r="K30" s="4">
        <v>3945.78880931909</v>
      </c>
      <c r="L30" s="4">
        <v>3926.0598652724998</v>
      </c>
      <c r="M30" s="4">
        <v>4004.58106257795</v>
      </c>
      <c r="N30" s="4">
        <v>4064.6497785166198</v>
      </c>
    </row>
    <row r="31" spans="1:14" x14ac:dyDescent="0.4">
      <c r="A31" s="4" t="s">
        <v>292</v>
      </c>
      <c r="B31" t="s">
        <v>293</v>
      </c>
      <c r="C31" s="49" t="s">
        <v>69</v>
      </c>
      <c r="D31" s="1" t="str">
        <f>Countries!$G$1</f>
        <v>WEO</v>
      </c>
      <c r="E31" s="1" t="str">
        <f>Countries!$E$1&amp;Countries!$Q30&amp;Countries!$F$1</f>
        <v>W676NGDP_R</v>
      </c>
      <c r="F31" t="s">
        <v>294</v>
      </c>
      <c r="G31" s="4">
        <v>5.4602921170564596</v>
      </c>
      <c r="H31" s="4">
        <v>5.8598046909095798</v>
      </c>
      <c r="I31" s="4">
        <v>6.0820329937843303</v>
      </c>
      <c r="J31" s="4">
        <v>6.2831937817076504</v>
      </c>
      <c r="K31" s="4">
        <v>6.5368612208638597</v>
      </c>
      <c r="L31" s="4">
        <v>6.6471907889524999</v>
      </c>
      <c r="M31" s="4">
        <v>6.5497475138911998</v>
      </c>
      <c r="N31" s="4">
        <v>6.6658155875905898</v>
      </c>
    </row>
    <row r="32" spans="1:14" x14ac:dyDescent="0.4">
      <c r="A32" s="4" t="s">
        <v>292</v>
      </c>
      <c r="B32" t="s">
        <v>293</v>
      </c>
      <c r="C32" s="49" t="s">
        <v>73</v>
      </c>
      <c r="D32" s="1" t="str">
        <f>Countries!$G$1</f>
        <v>WEO</v>
      </c>
      <c r="E32" s="1" t="str">
        <f>Countries!$E$1&amp;Countries!$Q31&amp;Countries!$F$1</f>
        <v>W921NGDP_R</v>
      </c>
      <c r="F32" t="s">
        <v>294</v>
      </c>
      <c r="G32" s="4">
        <v>7.5454003583872593</v>
      </c>
      <c r="H32" s="4">
        <v>7.1002217372424115</v>
      </c>
      <c r="I32" s="4">
        <v>7.2138252850382889</v>
      </c>
      <c r="J32" s="4">
        <v>6.7449266415108013</v>
      </c>
      <c r="K32" s="4">
        <v>6.51559913569944</v>
      </c>
      <c r="L32" s="4">
        <v>6.6524267175491207</v>
      </c>
      <c r="M32" s="4">
        <v>7.0582247473196205</v>
      </c>
      <c r="N32" s="4">
        <v>7.3970195351909593</v>
      </c>
    </row>
    <row r="33" spans="1:14" x14ac:dyDescent="0.4">
      <c r="A33" t="s">
        <v>292</v>
      </c>
      <c r="B33" t="s">
        <v>293</v>
      </c>
      <c r="C33" s="49" t="s">
        <v>74</v>
      </c>
      <c r="D33" s="1" t="str">
        <f>Countries!$G$1</f>
        <v>WEO</v>
      </c>
      <c r="E33" s="1" t="str">
        <f>Countries!$E$1&amp;Countries!$Q32&amp;Countries!$F$1</f>
        <v>W948NGDP_R</v>
      </c>
      <c r="F33" t="s">
        <v>294</v>
      </c>
      <c r="G33" s="4">
        <v>180.77500858635153</v>
      </c>
      <c r="H33" s="4">
        <v>185.04800878930814</v>
      </c>
      <c r="I33" s="4">
        <v>192.5080091436391</v>
      </c>
      <c r="J33" s="4">
        <v>199.33900946809419</v>
      </c>
      <c r="K33" s="4">
        <v>205.74904671125958</v>
      </c>
      <c r="L33" s="4">
        <v>208.01634146111431</v>
      </c>
      <c r="M33" s="4">
        <v>210.37211514455555</v>
      </c>
      <c r="N33" s="4">
        <v>218.6127923168867</v>
      </c>
    </row>
    <row r="34" spans="1:14" x14ac:dyDescent="0.4">
      <c r="A34" t="s">
        <v>292</v>
      </c>
      <c r="B34" t="s">
        <v>293</v>
      </c>
      <c r="C34" s="49" t="s">
        <v>84</v>
      </c>
      <c r="D34" s="1" t="str">
        <f>Countries!$G$1</f>
        <v>WEO</v>
      </c>
      <c r="E34" s="1" t="str">
        <f>Countries!$E$1&amp;Countries!$Q33&amp;Countries!$F$1</f>
        <v>W564NGDP_R</v>
      </c>
      <c r="F34" t="s">
        <v>294</v>
      </c>
      <c r="G34" s="4">
        <v>608.82349999999997</v>
      </c>
      <c r="H34" s="4">
        <v>626.38900000000001</v>
      </c>
      <c r="I34" s="4">
        <v>637.57749999999999</v>
      </c>
      <c r="J34" s="4">
        <v>657.42</v>
      </c>
      <c r="K34" s="4">
        <v>684.06849999999997</v>
      </c>
      <c r="L34" s="4">
        <v>713.52603019882804</v>
      </c>
      <c r="M34" s="4">
        <v>739.10421723548598</v>
      </c>
      <c r="N34" s="4">
        <v>773.39169748895404</v>
      </c>
    </row>
    <row r="35" spans="1:14" x14ac:dyDescent="0.4">
      <c r="A35" t="s">
        <v>292</v>
      </c>
      <c r="B35" t="s">
        <v>293</v>
      </c>
      <c r="C35" s="49" t="s">
        <v>88</v>
      </c>
      <c r="D35" s="1" t="str">
        <f>Countries!$G$1</f>
        <v>WEO</v>
      </c>
      <c r="E35" s="1" t="str">
        <f>Countries!$E$1&amp;Countries!$Q34&amp;Countries!$F$1</f>
        <v>W566NGDP_R</v>
      </c>
      <c r="F35" t="s">
        <v>294</v>
      </c>
      <c r="G35" s="4">
        <v>802.22400000000005</v>
      </c>
      <c r="H35" s="4">
        <v>849.12099999999998</v>
      </c>
      <c r="I35" s="4">
        <v>893.15099999999995</v>
      </c>
      <c r="J35" s="4">
        <v>888</v>
      </c>
      <c r="K35" s="4">
        <v>918.16</v>
      </c>
      <c r="L35" s="4">
        <v>958.41099999999994</v>
      </c>
      <c r="M35" s="4">
        <v>989.25800000000004</v>
      </c>
      <c r="N35" s="4">
        <v>1028.49307581107</v>
      </c>
    </row>
    <row r="36" spans="1:14" x14ac:dyDescent="0.4">
      <c r="A36" t="s">
        <v>292</v>
      </c>
      <c r="B36" t="s">
        <v>293</v>
      </c>
      <c r="C36" s="49" t="s">
        <v>93</v>
      </c>
      <c r="D36" s="1" t="str">
        <f>Countries!$G$1</f>
        <v>WEO</v>
      </c>
      <c r="E36" s="1" t="str">
        <f>Countries!$E$1&amp;Countries!$Q35&amp;Countries!$F$1</f>
        <v>W922NGDP_R</v>
      </c>
      <c r="F36" t="s">
        <v>294</v>
      </c>
      <c r="G36" s="4">
        <v>1540.4928</v>
      </c>
      <c r="H36" s="4">
        <v>1488.2795606137099</v>
      </c>
      <c r="I36" s="4">
        <v>1501.13120926957</v>
      </c>
      <c r="J36" s="4">
        <v>1427.5757800153599</v>
      </c>
      <c r="K36" s="4">
        <v>1504.6648721361901</v>
      </c>
      <c r="L36" s="4">
        <v>1640.5944717417201</v>
      </c>
      <c r="M36" s="4">
        <v>1723.3993099745001</v>
      </c>
      <c r="N36" s="4">
        <v>1798.58158928489</v>
      </c>
    </row>
    <row r="37" spans="1:14" x14ac:dyDescent="0.4">
      <c r="A37" t="s">
        <v>292</v>
      </c>
      <c r="B37" t="s">
        <v>293</v>
      </c>
      <c r="C37" s="49" t="s">
        <v>97</v>
      </c>
      <c r="D37" s="1" t="str">
        <f>Countries!$G$1</f>
        <v>WEO</v>
      </c>
      <c r="E37" s="1" t="str">
        <f>Countries!$E$1&amp;Countries!$Q36&amp;Countries!$F$1</f>
        <v>W724NGDP_R</v>
      </c>
      <c r="F37" t="s">
        <v>294</v>
      </c>
      <c r="G37" s="4">
        <v>105.203857421875</v>
      </c>
      <c r="H37" s="4">
        <v>79.127330063594201</v>
      </c>
      <c r="I37" s="4">
        <v>65.204189927239</v>
      </c>
      <c r="J37" s="4">
        <v>64.658147036453499</v>
      </c>
      <c r="K37" s="4">
        <v>59.406758428577497</v>
      </c>
      <c r="L37" s="4">
        <v>61.668542038938597</v>
      </c>
      <c r="M37" s="4">
        <v>64.999390760987197</v>
      </c>
      <c r="N37" s="4">
        <v>69.267321166555305</v>
      </c>
    </row>
    <row r="38" spans="1:14" x14ac:dyDescent="0.4">
      <c r="A38" s="5" t="s">
        <v>292</v>
      </c>
      <c r="B38" t="s">
        <v>293</v>
      </c>
      <c r="C38" s="49" t="s">
        <v>110</v>
      </c>
      <c r="D38" s="1" t="str">
        <f>Countries!$G$1</f>
        <v>WEO</v>
      </c>
      <c r="E38" s="1" t="str">
        <f>Countries!$E$1&amp;Countries!$Q37&amp;Countries!$F$1</f>
        <v>W923NGDP_R</v>
      </c>
      <c r="F38" s="5" t="s">
        <v>294</v>
      </c>
      <c r="G38" s="4">
        <v>2.944100237493497</v>
      </c>
      <c r="H38" s="4">
        <v>2.8145001336815731</v>
      </c>
      <c r="I38" s="4">
        <v>2.8623465715010368</v>
      </c>
      <c r="J38" s="4">
        <v>3.0140101529234196</v>
      </c>
      <c r="K38" s="4">
        <v>3.1255001484532801</v>
      </c>
      <c r="L38" s="4">
        <v>3.3849166646811524</v>
      </c>
      <c r="M38" s="4">
        <v>3.7301781644786325</v>
      </c>
      <c r="N38" s="4">
        <v>3.9912906359921387</v>
      </c>
    </row>
    <row r="39" spans="1:14" x14ac:dyDescent="0.4">
      <c r="A39" t="s">
        <v>292</v>
      </c>
      <c r="B39" t="s">
        <v>293</v>
      </c>
      <c r="C39" s="49" t="s">
        <v>111</v>
      </c>
      <c r="D39" s="1" t="str">
        <f>Countries!$G$1</f>
        <v>WEO</v>
      </c>
      <c r="E39" s="1" t="str">
        <f>Countries!$E$1&amp;Countries!$Q38&amp;Countries!$F$1</f>
        <v>W738NGDP_R</v>
      </c>
      <c r="F39" t="s">
        <v>294</v>
      </c>
      <c r="G39" s="4">
        <v>907.969482421875</v>
      </c>
      <c r="H39" s="4">
        <v>949.23223876953102</v>
      </c>
      <c r="I39" s="4">
        <v>982.61749267578102</v>
      </c>
      <c r="J39" s="4">
        <v>1019.13749754477</v>
      </c>
      <c r="K39" s="4">
        <v>1055.1123870277499</v>
      </c>
      <c r="L39" s="4">
        <v>1108.91748255322</v>
      </c>
      <c r="M39" s="4">
        <v>1171.3132104788899</v>
      </c>
      <c r="N39" s="4">
        <v>1238.72638944968</v>
      </c>
    </row>
    <row r="40" spans="1:14" x14ac:dyDescent="0.4">
      <c r="A40" t="s">
        <v>292</v>
      </c>
      <c r="B40" t="s">
        <v>293</v>
      </c>
      <c r="C40" s="49" t="s">
        <v>112</v>
      </c>
      <c r="D40" s="1" t="str">
        <f>Countries!$G$1</f>
        <v>WEO</v>
      </c>
      <c r="E40" s="1" t="str">
        <f>Countries!$E$1&amp;Countries!$Q39&amp;Countries!$F$1</f>
        <v>W578NGDP_R</v>
      </c>
      <c r="F40" t="s">
        <v>294</v>
      </c>
      <c r="G40" s="4">
        <v>2941.7359999999999</v>
      </c>
      <c r="H40" s="4">
        <v>3115.3380000000002</v>
      </c>
      <c r="I40" s="4">
        <v>3072.6149999999998</v>
      </c>
      <c r="J40" s="4">
        <v>2749.6840000000002</v>
      </c>
      <c r="K40" s="4">
        <v>2871.5210000000002</v>
      </c>
      <c r="L40" s="4">
        <v>3004.6590000000001</v>
      </c>
      <c r="M40" s="4">
        <v>3058.6709999999998</v>
      </c>
      <c r="N40" s="4">
        <v>3165.7518960634202</v>
      </c>
    </row>
    <row r="41" spans="1:14" x14ac:dyDescent="0.4">
      <c r="A41" t="s">
        <v>292</v>
      </c>
      <c r="B41" t="s">
        <v>293</v>
      </c>
      <c r="C41" s="49" t="s">
        <v>115</v>
      </c>
      <c r="D41" s="1" t="str">
        <f>Countries!$G$1</f>
        <v>WEO</v>
      </c>
      <c r="E41" s="1" t="str">
        <f>Countries!$E$1&amp;Countries!$Q40&amp;Countries!$F$1</f>
        <v>W186NGDP_R</v>
      </c>
      <c r="F41" t="s">
        <v>294</v>
      </c>
      <c r="G41" s="4">
        <v>97900</v>
      </c>
      <c r="H41" s="4">
        <v>104700</v>
      </c>
      <c r="I41" s="4">
        <v>112631.205</v>
      </c>
      <c r="J41" s="4">
        <v>116113.611</v>
      </c>
      <c r="K41" s="4">
        <v>110645.882</v>
      </c>
      <c r="L41" s="4">
        <v>118789.113324334</v>
      </c>
      <c r="M41" s="4">
        <v>110013.44601308501</v>
      </c>
      <c r="N41" s="4">
        <v>114280.366832912</v>
      </c>
    </row>
    <row r="42" spans="1:14" x14ac:dyDescent="0.4">
      <c r="A42" t="s">
        <v>292</v>
      </c>
      <c r="B42" t="s">
        <v>293</v>
      </c>
      <c r="C42" s="49" t="s">
        <v>116</v>
      </c>
      <c r="D42" s="1" t="str">
        <f>Countries!$G$1</f>
        <v>WEO</v>
      </c>
      <c r="E42" s="1" t="str">
        <f>Countries!$E$1&amp;Countries!$Q41&amp;Countries!$F$1</f>
        <v>W925NGDP_R</v>
      </c>
      <c r="F42" s="1" t="s">
        <v>294</v>
      </c>
      <c r="G42" s="9">
        <v>1.2234938131390835E-2</v>
      </c>
      <c r="H42" s="9">
        <v>1.1415197276587637E-2</v>
      </c>
      <c r="I42" s="9">
        <v>1.0125279984333258E-2</v>
      </c>
      <c r="J42" s="9">
        <v>1.0834049583236603E-2</v>
      </c>
      <c r="K42" s="9">
        <v>1.2621667764470604E-2</v>
      </c>
      <c r="L42" s="9">
        <v>1.4893567962075365E-2</v>
      </c>
      <c r="M42" s="9">
        <v>1.7946749394300791E-2</v>
      </c>
      <c r="N42" s="9">
        <v>1.9023554357958782E-2</v>
      </c>
    </row>
    <row r="43" spans="1:14" x14ac:dyDescent="0.4">
      <c r="A43" t="s">
        <v>292</v>
      </c>
      <c r="B43" t="s">
        <v>293</v>
      </c>
      <c r="C43" s="49" t="s">
        <v>125</v>
      </c>
      <c r="D43" s="1" t="str">
        <f>Countries!$G$1</f>
        <v>WEO</v>
      </c>
      <c r="E43" s="1" t="str">
        <f>Countries!$E$1&amp;Countries!$Q42&amp;Countries!$F$1</f>
        <v>W582NGDP_R</v>
      </c>
      <c r="F43" t="s">
        <v>294</v>
      </c>
      <c r="G43" s="4">
        <v>195566.5</v>
      </c>
      <c r="H43" s="4">
        <v>213832.5</v>
      </c>
      <c r="I43" s="4">
        <v>231263</v>
      </c>
      <c r="J43" s="4">
        <v>239357.20499999999</v>
      </c>
      <c r="K43" s="4">
        <v>249410.20761000001</v>
      </c>
      <c r="L43" s="4">
        <v>263127.76902855001</v>
      </c>
      <c r="M43" s="4">
        <v>276284.157479977</v>
      </c>
      <c r="N43" s="4">
        <v>290789.07574767602</v>
      </c>
    </row>
    <row r="44" spans="1:14" x14ac:dyDescent="0.4">
      <c r="A44" s="1" t="s">
        <v>292</v>
      </c>
      <c r="B44" s="1" t="s">
        <v>293</v>
      </c>
      <c r="C44" s="49" t="s">
        <v>126</v>
      </c>
      <c r="D44" s="1" t="str">
        <f>Countries!$G$1</f>
        <v>WEO</v>
      </c>
      <c r="E44" s="1" t="str">
        <f>Countries!$E$1&amp;Countries!$Q43&amp;Countries!$F$1</f>
        <v>W474NGDP_R</v>
      </c>
      <c r="F44" s="1" t="s">
        <v>294</v>
      </c>
      <c r="G44" s="9">
        <v>164.67500000000001</v>
      </c>
      <c r="H44" s="9">
        <v>174.37200000000001</v>
      </c>
      <c r="I44" s="9">
        <v>188.47</v>
      </c>
      <c r="J44" s="9">
        <v>197.709</v>
      </c>
      <c r="K44" s="9">
        <v>205.00900000000001</v>
      </c>
      <c r="L44" s="9">
        <v>215.50700000000001</v>
      </c>
      <c r="M44" s="9">
        <v>222.69495791259101</v>
      </c>
      <c r="N44" s="9">
        <v>231.925701595139</v>
      </c>
    </row>
    <row r="45" spans="1:14" x14ac:dyDescent="0.4">
      <c r="A45" t="s">
        <v>292</v>
      </c>
      <c r="B45" t="s">
        <v>293</v>
      </c>
      <c r="C45" s="49" t="s">
        <v>365</v>
      </c>
      <c r="D45" s="1" t="str">
        <f>Countries!$G$1</f>
        <v>WEO</v>
      </c>
      <c r="E45" s="1" t="str">
        <f>Countries!$E$1&amp;Countries!$Q44&amp;Countries!$F$1</f>
        <v>W754NGDP_R</v>
      </c>
      <c r="F45" t="s">
        <v>294</v>
      </c>
      <c r="G45" s="4">
        <v>97.010310623284994</v>
      </c>
      <c r="H45" s="4">
        <v>103.33089455115601</v>
      </c>
      <c r="I45" s="4">
        <v>106.806327989024</v>
      </c>
      <c r="J45" s="4">
        <v>104.800075225402</v>
      </c>
      <c r="K45" s="4">
        <v>107.117030850647</v>
      </c>
      <c r="L45" s="4">
        <v>110.94755327322601</v>
      </c>
      <c r="M45" s="4">
        <v>116.39377052375499</v>
      </c>
      <c r="N45" s="4">
        <v>120.662008021883</v>
      </c>
    </row>
    <row r="46" spans="1:14" x14ac:dyDescent="0.4">
      <c r="A46" t="s">
        <v>292</v>
      </c>
      <c r="B46" t="s">
        <v>293</v>
      </c>
      <c r="C46" s="49" t="s">
        <v>0</v>
      </c>
      <c r="D46" s="1" t="str">
        <f>Countries!$G$1</f>
        <v>WEO</v>
      </c>
      <c r="E46" s="1" t="str">
        <f>Countries!$E$1&amp;Countries!$Q45&amp;Countries!$F$1</f>
        <v>W914NGDP_R</v>
      </c>
      <c r="F46" t="s">
        <v>294</v>
      </c>
      <c r="G46" s="4">
        <v>204.61330871860994</v>
      </c>
      <c r="H46" s="4">
        <v>245.19680852122261</v>
      </c>
      <c r="I46" s="4">
        <v>228.03302645598677</v>
      </c>
      <c r="J46" s="4">
        <v>246.27566794746568</v>
      </c>
      <c r="K46" s="4">
        <v>264.25379380138077</v>
      </c>
      <c r="L46" s="4">
        <v>284.86560728038927</v>
      </c>
      <c r="M46" s="4">
        <v>303.38187175361463</v>
      </c>
      <c r="N46" s="4">
        <v>321.58478405883147</v>
      </c>
    </row>
    <row r="47" spans="1:14" x14ac:dyDescent="0.4">
      <c r="A47" t="s">
        <v>292</v>
      </c>
      <c r="B47" t="s">
        <v>293</v>
      </c>
      <c r="C47" s="49" t="s">
        <v>3</v>
      </c>
      <c r="D47" s="1" t="str">
        <f>Countries!$G$1</f>
        <v>WEO</v>
      </c>
      <c r="E47" s="1" t="str">
        <f>Countries!$E$1&amp;Countries!$Q46&amp;Countries!$F$1</f>
        <v>W911NGDP_R</v>
      </c>
      <c r="F47" t="s">
        <v>294</v>
      </c>
      <c r="G47">
        <v>624.5752</v>
      </c>
      <c r="H47">
        <v>661.20899999999995</v>
      </c>
      <c r="I47">
        <v>683.16800000000001</v>
      </c>
      <c r="J47">
        <v>733.31510000000003</v>
      </c>
      <c r="K47">
        <v>757.51446250000004</v>
      </c>
      <c r="L47">
        <v>802.96527790000005</v>
      </c>
      <c r="M47">
        <v>880.04994457839996</v>
      </c>
      <c r="N47">
        <v>946.05363084356395</v>
      </c>
    </row>
    <row r="48" spans="1:14" x14ac:dyDescent="0.4">
      <c r="A48" t="s">
        <v>292</v>
      </c>
      <c r="B48" t="s">
        <v>293</v>
      </c>
      <c r="C48" s="49" t="s">
        <v>6</v>
      </c>
      <c r="D48" s="1" t="str">
        <f>Countries!$G$1</f>
        <v>WEO</v>
      </c>
      <c r="E48" s="1" t="str">
        <f>Countries!$E$1&amp;Countries!$Q47&amp;Countries!$F$1</f>
        <v>W912NGDP_R</v>
      </c>
      <c r="F48" t="s">
        <v>294</v>
      </c>
      <c r="G48">
        <v>10669</v>
      </c>
      <c r="H48">
        <v>10807.697265625</v>
      </c>
      <c r="I48">
        <v>11434.54296875</v>
      </c>
      <c r="J48">
        <v>12577.998046875</v>
      </c>
      <c r="K48">
        <v>13506</v>
      </c>
      <c r="L48">
        <v>15007</v>
      </c>
      <c r="M48">
        <v>16353</v>
      </c>
      <c r="N48">
        <v>17644.886999999999</v>
      </c>
    </row>
    <row r="49" spans="1:14" x14ac:dyDescent="0.4">
      <c r="A49" t="s">
        <v>292</v>
      </c>
      <c r="B49" t="s">
        <v>293</v>
      </c>
      <c r="C49" s="49" t="s">
        <v>8</v>
      </c>
      <c r="D49" s="1" t="str">
        <f>Countries!$G$1</f>
        <v>WEO</v>
      </c>
      <c r="E49" s="1" t="str">
        <f>Countries!$E$1&amp;Countries!$Q48&amp;Countries!$F$1</f>
        <v>W913NGDP_R</v>
      </c>
      <c r="F49" t="s">
        <v>294</v>
      </c>
      <c r="G49">
        <v>186.61381530761699</v>
      </c>
      <c r="H49">
        <v>191.83900451660199</v>
      </c>
      <c r="I49">
        <v>213.70864868164099</v>
      </c>
      <c r="J49">
        <v>231.44645690918</v>
      </c>
      <c r="K49">
        <v>239.31564331054699</v>
      </c>
      <c r="L49">
        <v>253.19595336914099</v>
      </c>
      <c r="M49">
        <v>263.57699584960898</v>
      </c>
      <c r="N49">
        <v>272.80219070434498</v>
      </c>
    </row>
    <row r="50" spans="1:14" x14ac:dyDescent="0.4">
      <c r="A50" t="s">
        <v>292</v>
      </c>
      <c r="B50" t="s">
        <v>293</v>
      </c>
      <c r="C50" s="49" t="s">
        <v>14</v>
      </c>
      <c r="D50" s="1" t="str">
        <f>Countries!$G$1</f>
        <v>WEO</v>
      </c>
      <c r="E50" s="1" t="str">
        <f>Countries!$E$1&amp;Countries!$Q49&amp;Countries!$F$1</f>
        <v>W223NGDP_R</v>
      </c>
      <c r="F50" t="s">
        <v>294</v>
      </c>
      <c r="G50">
        <v>859.98763454938876</v>
      </c>
      <c r="H50">
        <v>882.85117707209167</v>
      </c>
      <c r="I50">
        <v>911.72923907411996</v>
      </c>
      <c r="J50">
        <v>913.73504340008253</v>
      </c>
      <c r="K50">
        <v>921.13505589952615</v>
      </c>
      <c r="L50">
        <v>961.31712377150689</v>
      </c>
      <c r="M50">
        <v>975.85845358342885</v>
      </c>
      <c r="N50">
        <v>990.46144536464078</v>
      </c>
    </row>
    <row r="51" spans="1:14" x14ac:dyDescent="0.4">
      <c r="A51" t="s">
        <v>292</v>
      </c>
      <c r="B51" t="s">
        <v>293</v>
      </c>
      <c r="C51" s="49" t="s">
        <v>19</v>
      </c>
      <c r="D51" s="1" t="str">
        <f>Countries!$G$1</f>
        <v>WEO</v>
      </c>
      <c r="E51" s="1" t="str">
        <f>Countries!$E$1&amp;Countries!$Q50&amp;Countries!$F$1</f>
        <v>W228NGDP_R</v>
      </c>
      <c r="F51" t="s">
        <v>294</v>
      </c>
      <c r="G51">
        <v>29081.397234952201</v>
      </c>
      <c r="H51">
        <v>31237.288200079802</v>
      </c>
      <c r="I51">
        <v>33300.693024784698</v>
      </c>
      <c r="J51">
        <v>34376.596982820403</v>
      </c>
      <c r="K51">
        <v>34040.583693710701</v>
      </c>
      <c r="L51">
        <v>35533.415433028997</v>
      </c>
      <c r="M51">
        <v>36533.011614458199</v>
      </c>
      <c r="N51">
        <v>37318.471364169098</v>
      </c>
    </row>
    <row r="52" spans="1:14" x14ac:dyDescent="0.4">
      <c r="A52" t="s">
        <v>292</v>
      </c>
      <c r="B52" t="s">
        <v>293</v>
      </c>
      <c r="C52" s="49" t="s">
        <v>264</v>
      </c>
      <c r="D52" s="1" t="str">
        <f>Countries!$G$1</f>
        <v>WEO</v>
      </c>
      <c r="E52" s="1" t="str">
        <f>Countries!$E$1&amp;Countries!$Q51&amp;Countries!$F$1</f>
        <v>W532NGDP_R</v>
      </c>
      <c r="F52" t="s">
        <v>294</v>
      </c>
      <c r="G52">
        <v>755.83299999999997</v>
      </c>
      <c r="H52">
        <v>789.75199999999995</v>
      </c>
      <c r="I52">
        <v>829.01800000000003</v>
      </c>
      <c r="J52">
        <v>785.07299999999998</v>
      </c>
      <c r="K52">
        <v>808.65599999999995</v>
      </c>
      <c r="L52">
        <v>892.55700000000002</v>
      </c>
      <c r="M52">
        <v>894.21400000000006</v>
      </c>
      <c r="N52">
        <v>907.68568375979703</v>
      </c>
    </row>
    <row r="53" spans="1:14" x14ac:dyDescent="0.4">
      <c r="A53" t="s">
        <v>292</v>
      </c>
      <c r="B53" t="s">
        <v>293</v>
      </c>
      <c r="C53" s="49" t="s">
        <v>21</v>
      </c>
      <c r="D53" s="1" t="str">
        <f>Countries!$G$1</f>
        <v>WEO</v>
      </c>
      <c r="E53" s="1" t="str">
        <f>Countries!$E$1&amp;Countries!$Q52&amp;Countries!$F$1</f>
        <v>W233NGDP_R</v>
      </c>
      <c r="F53" t="s">
        <v>294</v>
      </c>
      <c r="G53">
        <v>71046.217000000004</v>
      </c>
      <c r="H53">
        <v>72506.823999999993</v>
      </c>
      <c r="I53">
        <v>74994.020999999993</v>
      </c>
      <c r="J53">
        <v>75421.324999999997</v>
      </c>
      <c r="K53">
        <v>72250.600999999995</v>
      </c>
      <c r="L53">
        <v>74228.457999999999</v>
      </c>
      <c r="M53">
        <v>75267.558000000005</v>
      </c>
      <c r="N53">
        <v>76170.768695999999</v>
      </c>
    </row>
    <row r="54" spans="1:14" x14ac:dyDescent="0.4">
      <c r="A54" t="s">
        <v>292</v>
      </c>
      <c r="B54" t="s">
        <v>293</v>
      </c>
      <c r="C54" s="49" t="s">
        <v>373</v>
      </c>
      <c r="D54" s="1" t="str">
        <f>Countries!$G$1</f>
        <v>WEO</v>
      </c>
      <c r="E54" s="1" t="str">
        <f>Countries!$E$1&amp;Countries!$Q53&amp;Countries!$F$1</f>
        <v>W935NGDP_R</v>
      </c>
      <c r="F54" t="s">
        <v>294</v>
      </c>
      <c r="G54">
        <v>1381.04895019531</v>
      </c>
      <c r="H54">
        <v>1440.34997558594</v>
      </c>
      <c r="I54">
        <v>1429.329</v>
      </c>
      <c r="J54">
        <v>1414.422</v>
      </c>
      <c r="K54">
        <v>1421.0429999999999</v>
      </c>
      <c r="L54">
        <v>1467.2850000000001</v>
      </c>
      <c r="M54">
        <v>1515.076</v>
      </c>
      <c r="N54">
        <v>1555.983052</v>
      </c>
    </row>
    <row r="55" spans="1:14" x14ac:dyDescent="0.4">
      <c r="A55" t="s">
        <v>292</v>
      </c>
      <c r="B55" t="s">
        <v>293</v>
      </c>
      <c r="C55" s="50" t="s">
        <v>32</v>
      </c>
      <c r="D55" s="1" t="str">
        <f>Countries!$G$1</f>
        <v>WEO</v>
      </c>
      <c r="E55" s="1" t="str">
        <f>Countries!$E$1&amp;Countries!$Q54&amp;Countries!$F$1</f>
        <v>W469NGDP_R</v>
      </c>
      <c r="F55" t="s">
        <v>294</v>
      </c>
      <c r="G55">
        <v>216.723859667591</v>
      </c>
      <c r="H55">
        <v>227.45885452789099</v>
      </c>
      <c r="I55">
        <v>239.5</v>
      </c>
      <c r="J55">
        <v>253.09</v>
      </c>
      <c r="K55">
        <v>268.39800000000002</v>
      </c>
      <c r="L55">
        <v>282.086298</v>
      </c>
      <c r="M55">
        <v>291.395145834</v>
      </c>
      <c r="N55">
        <v>297.22304875067999</v>
      </c>
    </row>
    <row r="56" spans="1:14" x14ac:dyDescent="0.4">
      <c r="A56" t="s">
        <v>292</v>
      </c>
      <c r="B56" t="s">
        <v>293</v>
      </c>
      <c r="C56" s="49" t="s">
        <v>33</v>
      </c>
      <c r="D56" s="1" t="str">
        <f>Countries!$G$1</f>
        <v>WEO</v>
      </c>
      <c r="E56" s="1" t="str">
        <f>Countries!$E$1&amp;Countries!$Q55&amp;Countries!$F$1</f>
        <v>W253NGDP_R</v>
      </c>
      <c r="F56" t="s">
        <v>294</v>
      </c>
      <c r="G56">
        <v>49.173823577880903</v>
      </c>
      <c r="H56">
        <v>50.058952378834803</v>
      </c>
      <c r="I56">
        <v>52.189998626708999</v>
      </c>
      <c r="J56">
        <v>54.161572359296201</v>
      </c>
      <c r="K56">
        <v>56.029499999999999</v>
      </c>
      <c r="L56">
        <v>57.249699999999997</v>
      </c>
      <c r="M56">
        <v>58.296961000000003</v>
      </c>
      <c r="N56">
        <v>60.045869830000001</v>
      </c>
    </row>
    <row r="57" spans="1:14" x14ac:dyDescent="0.4">
      <c r="A57" t="s">
        <v>292</v>
      </c>
      <c r="B57" t="s">
        <v>293</v>
      </c>
      <c r="C57" s="49" t="s">
        <v>38</v>
      </c>
      <c r="D57" s="1" t="str">
        <f>Countries!$G$1</f>
        <v>WEO</v>
      </c>
      <c r="E57" s="1" t="str">
        <f>Countries!$E$1&amp;Countries!$Q56&amp;Countries!$F$1</f>
        <v>W915NGDP_R</v>
      </c>
      <c r="F57" t="s">
        <v>294</v>
      </c>
      <c r="G57">
        <v>4.5600288791995203</v>
      </c>
      <c r="H57">
        <v>5.0388319054030095</v>
      </c>
      <c r="I57">
        <v>5.5712219528622597</v>
      </c>
      <c r="J57">
        <v>5.7315628259813405</v>
      </c>
      <c r="K57">
        <v>5.9012108040136004</v>
      </c>
      <c r="L57">
        <v>6.0155390409193101</v>
      </c>
      <c r="M57">
        <v>6.2890045168374504</v>
      </c>
      <c r="N57">
        <v>6.50906258608331</v>
      </c>
    </row>
    <row r="58" spans="1:14" x14ac:dyDescent="0.4">
      <c r="A58" t="s">
        <v>292</v>
      </c>
      <c r="B58" t="s">
        <v>293</v>
      </c>
      <c r="C58" s="49" t="s">
        <v>329</v>
      </c>
      <c r="D58" s="1" t="str">
        <f>Countries!$G$1</f>
        <v>WEO</v>
      </c>
      <c r="E58" s="1" t="str">
        <f>Countries!$E$1&amp;Countries!$Q57&amp;Countries!$F$1</f>
        <v>W258NGDP_R</v>
      </c>
      <c r="F58" t="s">
        <v>294</v>
      </c>
      <c r="G58">
        <v>4.1798048860300643</v>
      </c>
      <c r="H58">
        <v>4.3051989349547117</v>
      </c>
      <c r="I58">
        <v>4.4811003104970775</v>
      </c>
      <c r="J58">
        <v>4.7096364541644613</v>
      </c>
      <c r="K58">
        <v>4.8886026394227082</v>
      </c>
      <c r="L58">
        <v>5.0645923344419304</v>
      </c>
      <c r="M58">
        <v>5.1557549964618836</v>
      </c>
      <c r="N58">
        <v>5.2743373613805034</v>
      </c>
    </row>
    <row r="59" spans="1:14" x14ac:dyDescent="0.4">
      <c r="A59" t="s">
        <v>292</v>
      </c>
      <c r="B59" t="s">
        <v>293</v>
      </c>
      <c r="C59" s="49" t="s">
        <v>45</v>
      </c>
      <c r="D59" s="1" t="str">
        <f>Countries!$G$1</f>
        <v>WEO</v>
      </c>
      <c r="E59" s="1" t="str">
        <f>Countries!$E$1&amp;Countries!$Q58&amp;Countries!$F$1</f>
        <v>W263NGDP_R</v>
      </c>
      <c r="F59" t="s">
        <v>294</v>
      </c>
      <c r="G59">
        <v>11.602771058914513</v>
      </c>
      <c r="H59">
        <v>12.083454675495757</v>
      </c>
      <c r="I59">
        <v>12.410276956643981</v>
      </c>
      <c r="J59">
        <v>12.681049430442483</v>
      </c>
      <c r="K59">
        <v>13.024737923329308</v>
      </c>
      <c r="L59">
        <v>13.138060194336827</v>
      </c>
      <c r="M59">
        <v>12.914713504040931</v>
      </c>
      <c r="N59">
        <v>12.914713504040931</v>
      </c>
    </row>
    <row r="60" spans="1:14" x14ac:dyDescent="0.4">
      <c r="A60" t="s">
        <v>292</v>
      </c>
      <c r="B60" t="s">
        <v>293</v>
      </c>
      <c r="C60" s="49" t="s">
        <v>48</v>
      </c>
      <c r="D60" s="1" t="str">
        <f>Countries!$G$1</f>
        <v>WEO</v>
      </c>
      <c r="E60" s="1" t="str">
        <f>Countries!$E$1&amp;Countries!$Q59&amp;Countries!$F$1</f>
        <v>W944NGDP_R</v>
      </c>
      <c r="F60" t="s">
        <v>294</v>
      </c>
      <c r="G60">
        <v>5614.0420000000004</v>
      </c>
      <c r="H60">
        <v>5689.2529999999997</v>
      </c>
      <c r="I60">
        <v>5949.4369999999999</v>
      </c>
      <c r="J60">
        <v>6238.4520000000002</v>
      </c>
      <c r="K60">
        <v>6500.2</v>
      </c>
      <c r="L60">
        <v>6840.4740000000002</v>
      </c>
      <c r="M60">
        <v>7100.2820000000002</v>
      </c>
      <c r="N60">
        <v>7350.81</v>
      </c>
    </row>
    <row r="61" spans="1:14" x14ac:dyDescent="0.4">
      <c r="A61" t="s">
        <v>292</v>
      </c>
      <c r="B61" t="s">
        <v>293</v>
      </c>
      <c r="C61" s="50" t="s">
        <v>53</v>
      </c>
      <c r="D61" s="1" t="str">
        <f>Countries!$G$1</f>
        <v>WEO</v>
      </c>
      <c r="E61" s="1" t="str">
        <f>Countries!$E$1&amp;Countries!$Q60&amp;Countries!$F$1</f>
        <v>W436NGDP_R</v>
      </c>
      <c r="F61" t="s">
        <v>294</v>
      </c>
      <c r="G61">
        <v>377.92099999999999</v>
      </c>
      <c r="H61">
        <v>395.8</v>
      </c>
      <c r="I61">
        <v>408.99799999999999</v>
      </c>
      <c r="J61">
        <v>421.15600000000001</v>
      </c>
      <c r="K61">
        <v>432.26600000000002</v>
      </c>
      <c r="L61">
        <v>464.43900000000002</v>
      </c>
      <c r="M61">
        <v>460.47300000000001</v>
      </c>
      <c r="N61">
        <v>453.77156858739602</v>
      </c>
    </row>
    <row r="62" spans="1:14" x14ac:dyDescent="0.4">
      <c r="A62" t="s">
        <v>292</v>
      </c>
      <c r="B62" t="s">
        <v>293</v>
      </c>
      <c r="C62" s="49" t="s">
        <v>58</v>
      </c>
      <c r="D62" s="1" t="str">
        <f>Countries!$G$1</f>
        <v>WEO</v>
      </c>
      <c r="E62" s="1" t="str">
        <f>Countries!$E$1&amp;Countries!$Q61&amp;Countries!$F$1</f>
        <v>W916NGDP_R</v>
      </c>
      <c r="F62" t="s">
        <v>294</v>
      </c>
      <c r="G62">
        <v>388.40826446281</v>
      </c>
      <c r="H62">
        <v>390.407792207792</v>
      </c>
      <c r="I62">
        <v>396.70630460448706</v>
      </c>
      <c r="J62">
        <v>389.10809917355397</v>
      </c>
      <c r="K62">
        <v>399.76804082358905</v>
      </c>
      <c r="L62">
        <v>439.13881811100902</v>
      </c>
      <c r="M62">
        <v>497.10514210166201</v>
      </c>
      <c r="N62">
        <v>536.86455778704499</v>
      </c>
    </row>
    <row r="63" spans="1:14" x14ac:dyDescent="0.4">
      <c r="A63" t="s">
        <v>292</v>
      </c>
      <c r="B63" t="s">
        <v>293</v>
      </c>
      <c r="C63" s="49" t="s">
        <v>64</v>
      </c>
      <c r="D63" s="1" t="str">
        <f>Countries!$G$1</f>
        <v>WEO</v>
      </c>
      <c r="E63" s="1" t="str">
        <f>Countries!$E$1&amp;Countries!$Q62&amp;Countries!$F$1</f>
        <v>W941NGDP_R</v>
      </c>
      <c r="F63" t="s">
        <v>294</v>
      </c>
      <c r="G63">
        <v>2.3843588433596801</v>
      </c>
      <c r="H63">
        <v>2.463042919167052</v>
      </c>
      <c r="I63">
        <v>2.6751346763219694</v>
      </c>
      <c r="J63">
        <v>2.7789919275996442</v>
      </c>
      <c r="K63">
        <v>2.8088660908213403</v>
      </c>
      <c r="L63">
        <v>3.0009026477186169</v>
      </c>
      <c r="M63">
        <v>3.2277648860808537</v>
      </c>
      <c r="N63">
        <v>3.3891531303848934</v>
      </c>
    </row>
    <row r="64" spans="1:14" x14ac:dyDescent="0.4">
      <c r="A64" t="s">
        <v>292</v>
      </c>
      <c r="B64" t="s">
        <v>293</v>
      </c>
      <c r="C64" s="49" t="s">
        <v>66</v>
      </c>
      <c r="D64" s="1" t="str">
        <f>Countries!$G$1</f>
        <v>WEO</v>
      </c>
      <c r="E64" s="1" t="str">
        <f>Countries!$E$1&amp;Countries!$Q63&amp;Countries!$F$1</f>
        <v>W946NGDP_R</v>
      </c>
      <c r="F64" t="s">
        <v>294</v>
      </c>
      <c r="G64">
        <v>24.103469225113273</v>
      </c>
      <c r="H64">
        <v>25.238401589384662</v>
      </c>
      <c r="I64">
        <v>27.07510089537319</v>
      </c>
      <c r="J64">
        <v>28.459200570489394</v>
      </c>
      <c r="K64">
        <v>27.350286455318802</v>
      </c>
      <c r="L64">
        <v>28.389597340620917</v>
      </c>
      <c r="M64">
        <v>30.064583583717585</v>
      </c>
      <c r="N64">
        <v>31.387425261401091</v>
      </c>
    </row>
    <row r="65" spans="1:14" x14ac:dyDescent="0.4">
      <c r="A65" t="s">
        <v>292</v>
      </c>
      <c r="B65" t="s">
        <v>293</v>
      </c>
      <c r="C65" s="49" t="s">
        <v>68</v>
      </c>
      <c r="D65" s="1" t="str">
        <f>Countries!$G$1</f>
        <v>WEO</v>
      </c>
      <c r="E65" s="1" t="str">
        <f>Countries!$E$1&amp;Countries!$Q64&amp;Countries!$F$1</f>
        <v>W962NGDP_R</v>
      </c>
      <c r="F65" t="s">
        <v>294</v>
      </c>
      <c r="G65">
        <v>169.52101913073577</v>
      </c>
      <c r="H65">
        <v>171.55527136030452</v>
      </c>
      <c r="I65">
        <v>173.95704515934864</v>
      </c>
      <c r="J65">
        <v>179.87158469476617</v>
      </c>
      <c r="K65">
        <v>187.60606283664117</v>
      </c>
      <c r="L65">
        <v>196.0483356642896</v>
      </c>
      <c r="M65">
        <v>188.01035390205394</v>
      </c>
      <c r="N65">
        <v>192.71061274960525</v>
      </c>
    </row>
    <row r="66" spans="1:14" x14ac:dyDescent="0.4">
      <c r="A66" t="s">
        <v>292</v>
      </c>
      <c r="B66" t="s">
        <v>293</v>
      </c>
      <c r="C66" s="49" t="s">
        <v>70</v>
      </c>
      <c r="D66" s="1" t="str">
        <f>Countries!$G$1</f>
        <v>WEO</v>
      </c>
      <c r="E66" s="1" t="str">
        <f>Countries!$E$1&amp;Countries!$Q65&amp;Countries!$F$1</f>
        <v>W548NGDP_R</v>
      </c>
      <c r="F66" t="s">
        <v>294</v>
      </c>
      <c r="G66">
        <v>166.625</v>
      </c>
      <c r="H66">
        <v>183.291</v>
      </c>
      <c r="I66">
        <v>196.71299999999999</v>
      </c>
      <c r="J66">
        <v>182.23699999999999</v>
      </c>
      <c r="K66">
        <v>193.42099999999999</v>
      </c>
      <c r="L66">
        <v>209.53800000000001</v>
      </c>
      <c r="M66">
        <v>210.48099999999999</v>
      </c>
      <c r="N66">
        <v>217.847835</v>
      </c>
    </row>
    <row r="67" spans="1:14" x14ac:dyDescent="0.4">
      <c r="A67" t="s">
        <v>292</v>
      </c>
      <c r="B67" t="s">
        <v>293</v>
      </c>
      <c r="C67" s="49" t="s">
        <v>71</v>
      </c>
      <c r="D67" s="1" t="str">
        <f>Countries!$G$1</f>
        <v>WEO</v>
      </c>
      <c r="E67" s="1" t="str">
        <f>Countries!$E$1&amp;Countries!$Q66&amp;Countries!$F$1</f>
        <v>W684NGDP_R</v>
      </c>
      <c r="F67" t="s">
        <v>294</v>
      </c>
      <c r="G67">
        <v>53.0381624927793</v>
      </c>
      <c r="H67">
        <v>55.800838919990397</v>
      </c>
      <c r="I67">
        <v>59.157012186821298</v>
      </c>
      <c r="J67">
        <v>62.725574907642098</v>
      </c>
      <c r="K67">
        <v>66.0568860692877</v>
      </c>
      <c r="L67">
        <v>67.745005716274406</v>
      </c>
      <c r="M67">
        <v>72.642747085101306</v>
      </c>
      <c r="N67">
        <v>76.492812680611607</v>
      </c>
    </row>
    <row r="68" spans="1:14" x14ac:dyDescent="0.4">
      <c r="A68" t="s">
        <v>292</v>
      </c>
      <c r="B68" t="s">
        <v>293</v>
      </c>
      <c r="C68" s="49" t="s">
        <v>72</v>
      </c>
      <c r="D68" s="1" t="str">
        <f>Countries!$G$1</f>
        <v>WEO</v>
      </c>
      <c r="E68" s="1" t="str">
        <f>Countries!$E$1&amp;Countries!$Q67&amp;Countries!$F$1</f>
        <v>W273NGDP_R</v>
      </c>
      <c r="F68" t="s">
        <v>294</v>
      </c>
      <c r="G68">
        <v>1230.7711104584864</v>
      </c>
      <c r="H68">
        <v>1294.1966234710364</v>
      </c>
      <c r="I68">
        <v>1381.8392616338381</v>
      </c>
      <c r="J68">
        <v>1451.3509779354672</v>
      </c>
      <c r="K68">
        <v>1503.4996684123971</v>
      </c>
      <c r="L68">
        <v>1603.2616159008348</v>
      </c>
      <c r="M68">
        <v>1598.8324164404592</v>
      </c>
      <c r="N68">
        <v>1622.8984071417524</v>
      </c>
    </row>
    <row r="69" spans="1:14" x14ac:dyDescent="0.4">
      <c r="A69" t="s">
        <v>292</v>
      </c>
      <c r="B69" t="s">
        <v>293</v>
      </c>
      <c r="C69" s="49" t="s">
        <v>371</v>
      </c>
      <c r="D69" s="1" t="str">
        <f>Countries!$G$1</f>
        <v>WEO</v>
      </c>
      <c r="E69" s="1" t="str">
        <f>Countries!$E$1&amp;Countries!$Q68&amp;Countries!$F$1</f>
        <v>W853NGDP_R</v>
      </c>
      <c r="F69" t="s">
        <v>294</v>
      </c>
      <c r="G69">
        <v>3.5492416390805794</v>
      </c>
      <c r="H69">
        <v>3.823910181625974</v>
      </c>
      <c r="I69">
        <v>3.6746141745347947</v>
      </c>
      <c r="J69">
        <v>3.5361478766799088</v>
      </c>
      <c r="K69">
        <v>3.8034973000139045</v>
      </c>
      <c r="L69">
        <v>3.7726303274304818</v>
      </c>
      <c r="M69">
        <v>3.6449359970291071</v>
      </c>
      <c r="N69">
        <v>3.6871986117793933</v>
      </c>
    </row>
    <row r="70" spans="1:14" x14ac:dyDescent="0.4">
      <c r="A70" t="s">
        <v>292</v>
      </c>
      <c r="B70" t="s">
        <v>293</v>
      </c>
      <c r="C70" s="49" t="s">
        <v>90</v>
      </c>
      <c r="D70" s="1" t="str">
        <f>Countries!$G$1</f>
        <v>WEO</v>
      </c>
      <c r="E70" s="1" t="str">
        <f>Countries!$E$1&amp;Countries!$Q69&amp;Countries!$F$1</f>
        <v>W964NGDP_R</v>
      </c>
      <c r="F70" t="s">
        <v>294</v>
      </c>
      <c r="G70">
        <v>305.996473248781</v>
      </c>
      <c r="H70">
        <v>324.204052959921</v>
      </c>
      <c r="I70">
        <v>346.17770487786203</v>
      </c>
      <c r="J70">
        <v>362.943295852017</v>
      </c>
      <c r="K70">
        <v>377.77848750720801</v>
      </c>
      <c r="L70">
        <v>392.88962700749602</v>
      </c>
      <c r="M70">
        <v>396.81852327757099</v>
      </c>
      <c r="N70">
        <v>400.78670851034701</v>
      </c>
    </row>
    <row r="71" spans="1:14" x14ac:dyDescent="0.4">
      <c r="A71" t="s">
        <v>292</v>
      </c>
      <c r="B71" t="s">
        <v>293</v>
      </c>
      <c r="C71" s="49" t="s">
        <v>92</v>
      </c>
      <c r="D71" s="1" t="str">
        <f>Countries!$G$1</f>
        <v>WEO</v>
      </c>
      <c r="E71" s="1" t="str">
        <f>Countries!$E$1&amp;Countries!$Q70&amp;Countries!$F$1</f>
        <v>W968NGDP_R</v>
      </c>
      <c r="F71" t="s">
        <v>294</v>
      </c>
      <c r="G71">
        <v>399340.96850680601</v>
      </c>
      <c r="H71">
        <v>415108.00432695303</v>
      </c>
      <c r="I71">
        <v>389981.14862304297</v>
      </c>
      <c r="J71">
        <v>371262.05348913698</v>
      </c>
      <c r="K71">
        <v>366806.90884726698</v>
      </c>
      <c r="L71">
        <v>373409.43320651801</v>
      </c>
      <c r="M71">
        <v>393200.13316646399</v>
      </c>
      <c r="N71">
        <v>409911.13882603898</v>
      </c>
    </row>
    <row r="72" spans="1:14" x14ac:dyDescent="0.4">
      <c r="A72" t="s">
        <v>292</v>
      </c>
      <c r="B72" t="s">
        <v>293</v>
      </c>
      <c r="C72" s="49" t="s">
        <v>95</v>
      </c>
      <c r="D72" s="1" t="str">
        <f>Countries!$G$1</f>
        <v>WEO</v>
      </c>
      <c r="E72" s="1" t="str">
        <f>Countries!$E$1&amp;Countries!$Q71&amp;Countries!$F$1</f>
        <v>W456NGDP_R</v>
      </c>
      <c r="F72" t="s">
        <v>294</v>
      </c>
      <c r="G72">
        <v>568.7213418</v>
      </c>
      <c r="H72">
        <v>576.73800000000006</v>
      </c>
      <c r="I72">
        <v>591.79300000000001</v>
      </c>
      <c r="J72">
        <v>608.50599999999997</v>
      </c>
      <c r="K72">
        <v>603.58900000000006</v>
      </c>
      <c r="L72">
        <v>632.90700000000004</v>
      </c>
      <c r="M72">
        <v>640.41300000000001</v>
      </c>
      <c r="N72">
        <v>644.68832168239499</v>
      </c>
    </row>
    <row r="73" spans="1:14" x14ac:dyDescent="0.4">
      <c r="A73" t="s">
        <v>292</v>
      </c>
      <c r="B73" t="s">
        <v>293</v>
      </c>
      <c r="C73" s="49" t="s">
        <v>372</v>
      </c>
      <c r="D73" s="1" t="str">
        <f>Countries!$G$1</f>
        <v>WEO</v>
      </c>
      <c r="E73" s="1" t="str">
        <f>Countries!$E$1&amp;Countries!$Q72&amp;Countries!$F$1</f>
        <v>W936NGDP_R</v>
      </c>
      <c r="F73" t="s">
        <v>294</v>
      </c>
      <c r="G73">
        <v>568.923</v>
      </c>
      <c r="H73">
        <v>602.13699999999994</v>
      </c>
      <c r="I73">
        <v>636.08900000000006</v>
      </c>
      <c r="J73">
        <v>661.29200000000003</v>
      </c>
      <c r="K73">
        <v>670.01099999999997</v>
      </c>
      <c r="L73">
        <v>684.75099999999998</v>
      </c>
      <c r="M73">
        <v>707.34799999999996</v>
      </c>
      <c r="N73">
        <v>735.72702060941197</v>
      </c>
    </row>
    <row r="74" spans="1:14" x14ac:dyDescent="0.4">
      <c r="A74" t="s">
        <v>292</v>
      </c>
      <c r="B74" t="s">
        <v>293</v>
      </c>
      <c r="C74" s="49" t="s">
        <v>374</v>
      </c>
      <c r="D74" s="1" t="str">
        <f>Countries!$G$1</f>
        <v>WEO</v>
      </c>
      <c r="E74" s="1" t="str">
        <f>Countries!$E$1&amp;Countries!$Q73&amp;Countries!$F$1</f>
        <v>W813NGDP_R</v>
      </c>
      <c r="F74" t="s">
        <v>294</v>
      </c>
      <c r="G74">
        <v>0.41547983568836283</v>
      </c>
      <c r="H74">
        <v>0.43002162993745385</v>
      </c>
      <c r="I74">
        <v>0.4201311324488945</v>
      </c>
      <c r="J74">
        <v>0.42475257490583224</v>
      </c>
      <c r="K74">
        <v>0.41923079143205561</v>
      </c>
      <c r="L74">
        <v>0.36053848063156763</v>
      </c>
      <c r="M74">
        <v>0.34972232621262195</v>
      </c>
      <c r="N74">
        <v>0.34797371458155935</v>
      </c>
    </row>
    <row r="75" spans="1:14" x14ac:dyDescent="0.4">
      <c r="A75" t="s">
        <v>292</v>
      </c>
      <c r="B75" t="s">
        <v>293</v>
      </c>
      <c r="C75" s="49" t="s">
        <v>105</v>
      </c>
      <c r="D75" s="1" t="str">
        <f>Countries!$G$1</f>
        <v>WEO</v>
      </c>
      <c r="E75" s="1" t="str">
        <f>Countries!$E$1&amp;Countries!$Q74&amp;Countries!$F$1</f>
        <v>W361NGDP_R</v>
      </c>
      <c r="F75" t="s">
        <v>294</v>
      </c>
      <c r="G75">
        <v>0.51724335922350051</v>
      </c>
      <c r="H75">
        <v>0.54776071741768706</v>
      </c>
      <c r="I75">
        <v>0.58774724978917825</v>
      </c>
      <c r="J75">
        <v>0.59362472228707019</v>
      </c>
      <c r="K75">
        <v>0.61558883701169154</v>
      </c>
      <c r="L75">
        <v>0.661757999787569</v>
      </c>
      <c r="M75">
        <v>0.67366964378374472</v>
      </c>
      <c r="N75">
        <v>0.65682790268915103</v>
      </c>
    </row>
    <row r="76" spans="1:14" x14ac:dyDescent="0.4">
      <c r="A76" t="s">
        <v>292</v>
      </c>
      <c r="B76" t="s">
        <v>293</v>
      </c>
      <c r="C76" s="49" t="s">
        <v>113</v>
      </c>
      <c r="D76" s="1" t="str">
        <f>Countries!$G$1</f>
        <v>WEO</v>
      </c>
      <c r="E76" s="1" t="str">
        <f>Countries!$E$1&amp;Countries!$Q75&amp;Countries!$F$1</f>
        <v>W369NGDP_R</v>
      </c>
      <c r="F76" t="s">
        <v>294</v>
      </c>
      <c r="G76">
        <v>17.295200821477899</v>
      </c>
      <c r="H76">
        <v>17.950000852579226</v>
      </c>
      <c r="I76">
        <v>18.508000879082804</v>
      </c>
      <c r="J76">
        <v>19.390000920975556</v>
      </c>
      <c r="K76">
        <v>20.701000983244711</v>
      </c>
      <c r="L76">
        <v>21.694649030440459</v>
      </c>
      <c r="M76">
        <v>22.670908236810277</v>
      </c>
      <c r="N76">
        <v>23.849795465124416</v>
      </c>
    </row>
    <row r="77" spans="1:14" x14ac:dyDescent="0.4">
      <c r="A77" t="s">
        <v>292</v>
      </c>
      <c r="B77" t="s">
        <v>293</v>
      </c>
      <c r="C77" s="49" t="s">
        <v>117</v>
      </c>
      <c r="D77" s="1" t="str">
        <f>Countries!$G$1</f>
        <v>WEO</v>
      </c>
      <c r="E77" s="1" t="str">
        <f>Countries!$E$1&amp;Countries!$Q76&amp;Countries!$F$1</f>
        <v>W466NGDP_R</v>
      </c>
      <c r="F77" t="s">
        <v>294</v>
      </c>
      <c r="G77">
        <v>157.14400000000001</v>
      </c>
      <c r="H77">
        <v>166.83699999999999</v>
      </c>
      <c r="I77">
        <v>177.94399999999999</v>
      </c>
      <c r="J77">
        <v>185.54</v>
      </c>
      <c r="K77">
        <v>192.74</v>
      </c>
      <c r="L77">
        <v>202.346</v>
      </c>
      <c r="M77">
        <v>212.572342887063</v>
      </c>
      <c r="N77">
        <v>213.18445612789</v>
      </c>
    </row>
    <row r="78" spans="1:14" x14ac:dyDescent="0.4">
      <c r="A78" t="s">
        <v>292</v>
      </c>
      <c r="B78" t="s">
        <v>293</v>
      </c>
      <c r="C78" s="49" t="s">
        <v>118</v>
      </c>
      <c r="D78" s="1" t="str">
        <f>Countries!$G$1</f>
        <v>WEO</v>
      </c>
      <c r="E78" s="1" t="str">
        <f>Countries!$E$1&amp;Countries!$Q77&amp;Countries!$F$1</f>
        <v>W746NGDP_R</v>
      </c>
      <c r="F78" t="s">
        <v>294</v>
      </c>
      <c r="G78">
        <v>4291.4220895563303</v>
      </c>
      <c r="H78">
        <v>4658.6671616951098</v>
      </c>
      <c r="I78">
        <v>4896.4836452461004</v>
      </c>
      <c r="J78">
        <v>5125.9482350694498</v>
      </c>
      <c r="K78">
        <v>5514.9163115696601</v>
      </c>
      <c r="L78">
        <v>5789.0611862085998</v>
      </c>
      <c r="M78">
        <v>6112.0547521583503</v>
      </c>
      <c r="N78">
        <v>6462.0258972546799</v>
      </c>
    </row>
    <row r="79" spans="1:14" x14ac:dyDescent="0.4">
      <c r="A79" t="s">
        <v>292</v>
      </c>
      <c r="B79" t="s">
        <v>293</v>
      </c>
      <c r="C79" s="49" t="s">
        <v>120</v>
      </c>
      <c r="D79" s="1" t="str">
        <f>Countries!$G$1</f>
        <v>WEO</v>
      </c>
      <c r="E79" s="1" t="str">
        <f>Countries!$E$1&amp;Countries!$Q78&amp;Countries!$F$1</f>
        <v>W926NGDP_R</v>
      </c>
      <c r="F79" t="s">
        <v>294</v>
      </c>
      <c r="G79">
        <v>119.89778694483887</v>
      </c>
      <c r="H79">
        <v>107.85516918534526</v>
      </c>
      <c r="I79">
        <v>104.63229403226691</v>
      </c>
      <c r="J79">
        <v>102.59300487290589</v>
      </c>
      <c r="K79">
        <v>102.36278611197109</v>
      </c>
      <c r="L79">
        <v>108.35120827140585</v>
      </c>
      <c r="M79">
        <v>118.15732592467141</v>
      </c>
      <c r="N79">
        <v>123.77458400397684</v>
      </c>
    </row>
    <row r="80" spans="1:14" x14ac:dyDescent="0.4">
      <c r="A80" t="s">
        <v>292</v>
      </c>
      <c r="B80" t="s">
        <v>293</v>
      </c>
      <c r="C80" s="49" t="s">
        <v>123</v>
      </c>
      <c r="D80" s="1" t="str">
        <f>Countries!$G$1</f>
        <v>WEO</v>
      </c>
      <c r="E80" s="1" t="str">
        <f>Countries!$E$1&amp;Countries!$Q79&amp;Countries!$F$1</f>
        <v>W927NGDP_R</v>
      </c>
      <c r="F80" t="s">
        <v>294</v>
      </c>
      <c r="G80">
        <v>5.18841310349204E-2</v>
      </c>
      <c r="H80">
        <v>5.2714277863901059E-2</v>
      </c>
      <c r="I80">
        <v>5.4032133761456852E-2</v>
      </c>
      <c r="J80">
        <v>5.6355517203110432E-2</v>
      </c>
      <c r="K80">
        <v>5.8778803756198657E-2</v>
      </c>
      <c r="L80">
        <v>6.1012396849349136E-2</v>
      </c>
      <c r="M80">
        <v>6.3757956672139016E-2</v>
      </c>
      <c r="N80">
        <v>6.5479421502286805E-2</v>
      </c>
    </row>
    <row r="81" spans="1:14" x14ac:dyDescent="0.4">
      <c r="A81" t="s">
        <v>292</v>
      </c>
      <c r="B81" t="s">
        <v>293</v>
      </c>
      <c r="C81" s="49" t="s">
        <v>290</v>
      </c>
      <c r="D81" s="1" t="str">
        <f>Countries!$G$1</f>
        <v>WEO</v>
      </c>
      <c r="E81" s="1" t="str">
        <f>Countries!$E$1&amp;Countries!$Q80&amp;Countries!$F$1</f>
        <v>W299NGDP_R</v>
      </c>
      <c r="F81" t="s">
        <v>294</v>
      </c>
      <c r="G81">
        <v>566.62699999999995</v>
      </c>
      <c r="H81">
        <v>565.50599999999997</v>
      </c>
      <c r="I81">
        <v>601.53399999999999</v>
      </c>
      <c r="J81">
        <v>602.55799999999999</v>
      </c>
      <c r="K81">
        <v>565.88800000000003</v>
      </c>
      <c r="L81">
        <v>584.19500000000005</v>
      </c>
      <c r="M81">
        <v>600.48800000000006</v>
      </c>
      <c r="N81">
        <v>563.00789751688501</v>
      </c>
    </row>
    <row r="82" spans="1:14" x14ac:dyDescent="0.4">
      <c r="A82" t="s">
        <v>292</v>
      </c>
      <c r="B82" t="s">
        <v>293</v>
      </c>
      <c r="C82" s="49" t="s">
        <v>20</v>
      </c>
      <c r="D82" s="1" t="str">
        <f>Countries!$G$1</f>
        <v>WEO</v>
      </c>
      <c r="E82" s="1" t="str">
        <f>Countries!$E$1&amp;Countries!$Q81&amp;Countries!$F$1</f>
        <v>W924NGDP_R</v>
      </c>
      <c r="F82" t="s">
        <v>294</v>
      </c>
      <c r="G82">
        <v>3266.4801102839601</v>
      </c>
      <c r="H82">
        <v>3580.0622008712198</v>
      </c>
      <c r="I82">
        <v>3895.1076745478899</v>
      </c>
      <c r="J82">
        <v>4198.92607316262</v>
      </c>
      <c r="K82">
        <v>4497.0498243571701</v>
      </c>
      <c r="L82">
        <v>4856.8138103057399</v>
      </c>
      <c r="M82">
        <v>5211.3612184580597</v>
      </c>
      <c r="N82">
        <v>5602.2133098424201</v>
      </c>
    </row>
    <row r="83" spans="1:14" x14ac:dyDescent="0.4">
      <c r="A83" t="s">
        <v>292</v>
      </c>
      <c r="B83" t="s">
        <v>293</v>
      </c>
      <c r="C83" s="49" t="s">
        <v>35</v>
      </c>
      <c r="D83" s="1" t="str">
        <f>Countries!$G$1</f>
        <v>WEO</v>
      </c>
      <c r="E83" s="1" t="str">
        <f>Countries!$E$1&amp;Countries!$Q82&amp;Countries!$F$1</f>
        <v>W819NGDP_R</v>
      </c>
      <c r="F83" t="s">
        <v>294</v>
      </c>
      <c r="G83">
        <v>2.719718915791717</v>
      </c>
      <c r="H83">
        <v>2.8040302021812678</v>
      </c>
      <c r="I83">
        <v>2.7794708828385226</v>
      </c>
      <c r="J83">
        <v>2.8193773498746282</v>
      </c>
      <c r="K83">
        <v>3.0928569528124616</v>
      </c>
      <c r="L83">
        <v>3.0062569581337124</v>
      </c>
      <c r="M83">
        <v>3.084419639045191</v>
      </c>
      <c r="N83">
        <v>3.1985431656898569</v>
      </c>
    </row>
    <row r="84" spans="1:14" x14ac:dyDescent="0.4">
      <c r="A84" t="s">
        <v>292</v>
      </c>
      <c r="B84" t="s">
        <v>293</v>
      </c>
      <c r="C84" s="49" t="s">
        <v>60</v>
      </c>
      <c r="D84" s="1" t="str">
        <f>Countries!$G$1</f>
        <v>WEO</v>
      </c>
      <c r="E84" s="1" t="str">
        <f>Countries!$E$1&amp;Countries!$Q83&amp;Countries!$F$1</f>
        <v>W542NGDP_R</v>
      </c>
      <c r="F84" t="s">
        <v>294</v>
      </c>
      <c r="G84">
        <v>377349.8</v>
      </c>
      <c r="H84">
        <v>402821.2</v>
      </c>
      <c r="I84">
        <v>423006.7</v>
      </c>
      <c r="J84">
        <v>394710.5</v>
      </c>
      <c r="K84">
        <v>437709.5</v>
      </c>
      <c r="L84">
        <v>478532.908</v>
      </c>
      <c r="M84">
        <v>493025.75699999998</v>
      </c>
      <c r="N84">
        <v>524184.76803083299</v>
      </c>
    </row>
    <row r="85" spans="1:14" x14ac:dyDescent="0.4">
      <c r="A85" t="s">
        <v>292</v>
      </c>
      <c r="B85" t="s">
        <v>293</v>
      </c>
      <c r="C85" s="49" t="s">
        <v>61</v>
      </c>
      <c r="D85" s="1" t="str">
        <f>Countries!$G$1</f>
        <v>WEO</v>
      </c>
      <c r="E85" s="1" t="str">
        <f>Countries!$E$1&amp;Countries!$Q84&amp;Countries!$F$1</f>
        <v>W443NGDP_R</v>
      </c>
      <c r="F85" t="s">
        <v>294</v>
      </c>
      <c r="G85">
        <v>7.9203400000000004</v>
      </c>
      <c r="H85">
        <v>7.7060000000000004</v>
      </c>
      <c r="I85">
        <v>7.7973999999999997</v>
      </c>
      <c r="J85">
        <v>8.0431000000000008</v>
      </c>
      <c r="K85">
        <v>7.9085000000000001</v>
      </c>
      <c r="L85">
        <v>8.2123111097922799</v>
      </c>
      <c r="M85">
        <v>8.1278731763093095</v>
      </c>
      <c r="N85">
        <v>8.042667861797101</v>
      </c>
    </row>
    <row r="86" spans="1:14" x14ac:dyDescent="0.4">
      <c r="A86" t="s">
        <v>292</v>
      </c>
      <c r="B86" t="s">
        <v>293</v>
      </c>
      <c r="C86" s="49" t="s">
        <v>274</v>
      </c>
      <c r="D86" s="1" t="str">
        <f>Countries!$G$1</f>
        <v>WEO</v>
      </c>
      <c r="E86" s="1" t="str">
        <f>Countries!$E$1&amp;Countries!$Q85&amp;Countries!$F$1</f>
        <v>W353NGDP_R</v>
      </c>
      <c r="F86" t="s">
        <v>294</v>
      </c>
      <c r="G86">
        <v>2.7497684433036702</v>
      </c>
      <c r="H86">
        <v>2.8062052400991901</v>
      </c>
      <c r="I86">
        <v>2.8316582327173898</v>
      </c>
      <c r="J86">
        <v>2.8105085773148102</v>
      </c>
      <c r="K86">
        <v>2.7672504260029398</v>
      </c>
      <c r="L86">
        <v>2.7151632777650301</v>
      </c>
      <c r="M86">
        <v>2.6988722980984399</v>
      </c>
      <c r="N86">
        <v>2.7177644041851301</v>
      </c>
    </row>
    <row r="87" spans="1:14" x14ac:dyDescent="0.4">
      <c r="A87" t="s">
        <v>292</v>
      </c>
      <c r="B87" t="s">
        <v>293</v>
      </c>
      <c r="C87" s="49" t="s">
        <v>376</v>
      </c>
      <c r="D87" s="1" t="str">
        <f>Countries!$G$1</f>
        <v>WEO</v>
      </c>
      <c r="E87" s="1" t="str">
        <f>Countries!$E$1&amp;Countries!$Q86&amp;Countries!$F$1</f>
        <v>W449NGDP_R</v>
      </c>
      <c r="F87" t="s">
        <v>294</v>
      </c>
      <c r="G87">
        <v>4.7843999999999998</v>
      </c>
      <c r="H87">
        <v>4.9226000000000001</v>
      </c>
      <c r="I87">
        <v>5.2267000000000001</v>
      </c>
      <c r="J87">
        <v>5.3685</v>
      </c>
      <c r="K87">
        <v>5.3556999999999997</v>
      </c>
      <c r="L87">
        <v>5.6286000000000005</v>
      </c>
      <c r="M87">
        <v>6.0417508134685303</v>
      </c>
      <c r="N87">
        <v>6.2430857076393007</v>
      </c>
    </row>
    <row r="88" spans="1:14" x14ac:dyDescent="0.4">
      <c r="A88" t="s">
        <v>292</v>
      </c>
      <c r="B88" t="s">
        <v>293</v>
      </c>
      <c r="C88" s="49" t="s">
        <v>98</v>
      </c>
      <c r="D88" s="1" t="str">
        <f>Countries!$G$1</f>
        <v>WEO</v>
      </c>
      <c r="E88" s="1" t="str">
        <f>Countries!$E$1&amp;Countries!$Q87&amp;Countries!$F$1</f>
        <v>W576NGDP_R</v>
      </c>
      <c r="F88" t="s">
        <v>294</v>
      </c>
      <c r="G88">
        <v>102.858</v>
      </c>
      <c r="H88">
        <v>110.72800000000001</v>
      </c>
      <c r="I88">
        <v>120.193</v>
      </c>
      <c r="J88">
        <v>120.081</v>
      </c>
      <c r="K88">
        <v>128.40600000000001</v>
      </c>
      <c r="L88">
        <v>141.57499999999999</v>
      </c>
      <c r="M88">
        <v>138.68200000000002</v>
      </c>
      <c r="N88">
        <v>143.66197525560301</v>
      </c>
    </row>
    <row r="89" spans="1:14" x14ac:dyDescent="0.4">
      <c r="A89" t="s">
        <v>292</v>
      </c>
      <c r="B89" t="s">
        <v>293</v>
      </c>
      <c r="C89" s="49" t="s">
        <v>100</v>
      </c>
      <c r="D89" s="1" t="str">
        <f>Countries!$G$1</f>
        <v>WEO</v>
      </c>
      <c r="E89" s="1" t="str">
        <f>Countries!$E$1&amp;Countries!$Q88&amp;Countries!$F$1</f>
        <v>W961NGDP_R</v>
      </c>
      <c r="F89" t="s">
        <v>294</v>
      </c>
      <c r="G89">
        <v>2221.458984375</v>
      </c>
      <c r="H89">
        <v>2299.89990234375</v>
      </c>
      <c r="I89">
        <v>2405.6953125</v>
      </c>
      <c r="J89">
        <v>2497.11181640625</v>
      </c>
      <c r="K89">
        <v>2625.94189453125</v>
      </c>
      <c r="L89">
        <v>2747.021484375</v>
      </c>
      <c r="M89">
        <v>2828.40869140625</v>
      </c>
      <c r="N89">
        <v>2899.1189086914101</v>
      </c>
    </row>
    <row r="90" spans="1:14" x14ac:dyDescent="0.4">
      <c r="A90" t="s">
        <v>292</v>
      </c>
      <c r="B90" t="s">
        <v>293</v>
      </c>
      <c r="C90" s="49" t="s">
        <v>102</v>
      </c>
      <c r="D90" s="1" t="str">
        <f>Countries!$G$1</f>
        <v>WEO</v>
      </c>
      <c r="E90" s="1" t="str">
        <f>Countries!$E$1&amp;Countries!$Q89&amp;Countries!$F$1</f>
        <v>W199NGDP_R</v>
      </c>
      <c r="F90" t="s">
        <v>294</v>
      </c>
      <c r="G90">
        <v>548.1</v>
      </c>
      <c r="H90">
        <v>571.70500000000004</v>
      </c>
      <c r="I90">
        <v>586.83699999999999</v>
      </c>
      <c r="J90">
        <v>591.30999999999995</v>
      </c>
      <c r="K90">
        <v>603.84100000000001</v>
      </c>
      <c r="L90">
        <v>624.12699999999995</v>
      </c>
      <c r="M90">
        <v>638.01</v>
      </c>
      <c r="N90">
        <v>653.96024999999997</v>
      </c>
    </row>
    <row r="91" spans="1:14" x14ac:dyDescent="0.4">
      <c r="A91" t="s">
        <v>292</v>
      </c>
      <c r="B91" t="s">
        <v>293</v>
      </c>
      <c r="C91" s="49" t="s">
        <v>109</v>
      </c>
      <c r="D91" s="1" t="str">
        <f>Countries!$G$1</f>
        <v>WEO</v>
      </c>
      <c r="E91" s="1" t="str">
        <f>Countries!$E$1&amp;Countries!$Q90&amp;Countries!$F$1</f>
        <v>W528NGDP_R</v>
      </c>
      <c r="F91" t="s">
        <v>294</v>
      </c>
      <c r="G91">
        <v>7236.5360000000001</v>
      </c>
      <c r="H91">
        <v>7678.1260000000002</v>
      </c>
      <c r="I91">
        <v>8190.7830000000004</v>
      </c>
      <c r="J91">
        <v>8565.134</v>
      </c>
      <c r="K91">
        <v>9029.7039999999997</v>
      </c>
      <c r="L91">
        <v>9558.6980000000003</v>
      </c>
      <c r="M91">
        <v>9376.2029999999995</v>
      </c>
      <c r="N91">
        <v>9685.6176990000004</v>
      </c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256"/>
  <sheetViews>
    <sheetView workbookViewId="0">
      <selection activeCell="A17" sqref="A17"/>
    </sheetView>
  </sheetViews>
  <sheetFormatPr defaultRowHeight="13.15" x14ac:dyDescent="0.4"/>
  <cols>
    <col min="1" max="6" width="9.35546875" style="1" customWidth="1"/>
    <col min="7" max="7" width="13.85546875" style="1" bestFit="1" customWidth="1"/>
    <col min="8" max="8" width="13.35546875" style="1" bestFit="1" customWidth="1"/>
    <col min="9" max="12" width="13.85546875" style="1" bestFit="1" customWidth="1"/>
    <col min="13" max="13" width="12.5" style="1" bestFit="1" customWidth="1"/>
    <col min="14" max="30" width="9.35546875" style="1" customWidth="1"/>
  </cols>
  <sheetData>
    <row r="1" spans="1:74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/>
      <c r="O1" s="15" t="s">
        <v>247</v>
      </c>
      <c r="P1" s="15" t="s">
        <v>248</v>
      </c>
      <c r="Q1" s="15" t="s">
        <v>247</v>
      </c>
      <c r="R1" s="15" t="s">
        <v>248</v>
      </c>
      <c r="S1" s="15" t="s">
        <v>247</v>
      </c>
      <c r="T1" s="15" t="s">
        <v>248</v>
      </c>
      <c r="U1" s="15" t="s">
        <v>247</v>
      </c>
      <c r="V1" s="15" t="s">
        <v>248</v>
      </c>
      <c r="W1" s="15" t="s">
        <v>247</v>
      </c>
      <c r="X1" s="15" t="s">
        <v>248</v>
      </c>
      <c r="Y1" s="15" t="s">
        <v>247</v>
      </c>
      <c r="Z1" s="15" t="s">
        <v>248</v>
      </c>
      <c r="AA1" s="15" t="s">
        <v>247</v>
      </c>
      <c r="AB1" s="15" t="s">
        <v>248</v>
      </c>
      <c r="AC1" s="15" t="s">
        <v>247</v>
      </c>
      <c r="AD1" s="15" t="s">
        <v>248</v>
      </c>
      <c r="AE1" s="13"/>
      <c r="AF1" s="13"/>
      <c r="AG1" s="15" t="s">
        <v>247</v>
      </c>
      <c r="AH1" s="15" t="s">
        <v>248</v>
      </c>
      <c r="AI1" s="15" t="s">
        <v>247</v>
      </c>
      <c r="AJ1" s="15" t="s">
        <v>248</v>
      </c>
      <c r="AK1" s="15" t="s">
        <v>247</v>
      </c>
      <c r="AL1" s="15" t="s">
        <v>248</v>
      </c>
      <c r="AM1" s="15" t="s">
        <v>247</v>
      </c>
      <c r="AN1" s="15" t="s">
        <v>248</v>
      </c>
      <c r="AO1" s="15" t="s">
        <v>247</v>
      </c>
      <c r="AP1" s="15" t="s">
        <v>248</v>
      </c>
      <c r="AQ1" s="15" t="s">
        <v>247</v>
      </c>
      <c r="AR1" s="15" t="s">
        <v>248</v>
      </c>
      <c r="AS1" s="15" t="s">
        <v>247</v>
      </c>
      <c r="AT1" s="15" t="s">
        <v>248</v>
      </c>
      <c r="AU1" s="15" t="s">
        <v>247</v>
      </c>
      <c r="AV1" s="15" t="s">
        <v>248</v>
      </c>
      <c r="AW1" s="15"/>
      <c r="AX1" s="15"/>
      <c r="AY1" s="15" t="s">
        <v>247</v>
      </c>
      <c r="AZ1" s="15" t="s">
        <v>248</v>
      </c>
      <c r="BA1" s="15" t="s">
        <v>247</v>
      </c>
      <c r="BB1" s="15" t="s">
        <v>248</v>
      </c>
      <c r="BC1" s="15" t="s">
        <v>247</v>
      </c>
      <c r="BD1" s="15" t="s">
        <v>248</v>
      </c>
      <c r="BE1" s="15" t="s">
        <v>247</v>
      </c>
      <c r="BF1" s="15" t="s">
        <v>248</v>
      </c>
      <c r="BG1" s="15" t="s">
        <v>247</v>
      </c>
      <c r="BH1" s="15" t="s">
        <v>248</v>
      </c>
      <c r="BI1" s="15" t="s">
        <v>247</v>
      </c>
      <c r="BJ1" s="15" t="s">
        <v>248</v>
      </c>
      <c r="BK1" s="15" t="s">
        <v>247</v>
      </c>
      <c r="BL1" s="15" t="s">
        <v>248</v>
      </c>
      <c r="BM1" s="15" t="s">
        <v>247</v>
      </c>
      <c r="BN1" s="15" t="s">
        <v>248</v>
      </c>
      <c r="BO1" s="15"/>
      <c r="BP1" s="16" t="s">
        <v>194</v>
      </c>
      <c r="BQ1" s="16" t="s">
        <v>192</v>
      </c>
      <c r="BR1" s="16" t="s">
        <v>249</v>
      </c>
      <c r="BS1" s="16"/>
      <c r="BT1" s="16" t="s">
        <v>194</v>
      </c>
      <c r="BU1" s="16" t="s">
        <v>192</v>
      </c>
      <c r="BV1" s="16" t="s">
        <v>249</v>
      </c>
    </row>
    <row r="2" spans="1:74" x14ac:dyDescent="0.4">
      <c r="A2" s="15" t="s">
        <v>163</v>
      </c>
      <c r="B2" s="15"/>
      <c r="C2" s="48" t="s">
        <v>1</v>
      </c>
      <c r="D2" s="15"/>
      <c r="E2" s="15"/>
      <c r="F2" s="15" t="s">
        <v>319</v>
      </c>
      <c r="G2" s="36">
        <f>LN(NGDP_R!H2)-LN(NGDP_R!G2)</f>
        <v>0.1062294645504025</v>
      </c>
      <c r="H2" s="36">
        <f>LN(NGDP_R!I2)-LN(NGDP_R!H2)</f>
        <v>7.596088296989123E-2</v>
      </c>
      <c r="I2" s="36">
        <f>LN(NGDP_R!J2)-LN(NGDP_R!I2)</f>
        <v>6.583232862701216E-2</v>
      </c>
      <c r="J2" s="36">
        <f>LN(NGDP_R!K2)-LN(NGDP_R!J2)</f>
        <v>3.290871296584541E-2</v>
      </c>
      <c r="K2" s="36">
        <f>LN(NGDP_R!L2)-LN(NGDP_R!K2)</f>
        <v>2.9993934583053772E-2</v>
      </c>
      <c r="L2" s="36">
        <f>LN(NGDP_R!M2)-LN(NGDP_R!L2)</f>
        <v>3.1165728583854246E-2</v>
      </c>
      <c r="M2" s="36">
        <f>LN(NGDP_R!N2)-LN(NGDP_R!M2)</f>
        <v>0.15750002015592024</v>
      </c>
      <c r="N2" s="15"/>
      <c r="O2" s="15" t="e">
        <f>CORREL($G2:$M2,[1]DMB!$G2:$AH2)</f>
        <v>#N/A</v>
      </c>
      <c r="P2" s="15" t="e">
        <f>O2*SQRT((MIN(COUNT($G2:$M2),COUNT([1]DMB!$G2:$AH2))-2)/(1-O2^2))</f>
        <v>#N/A</v>
      </c>
      <c r="Q2" s="15" t="e">
        <f>CORREL($G2:$M2,[1]DMB!$G2:$AG2)</f>
        <v>#N/A</v>
      </c>
      <c r="R2" s="15" t="e">
        <f>Q2*SQRT((MIN(COUNT($G2:$M2),COUNT([1]DMB!$G2:$AG2))-2)/(1-Q2^2))</f>
        <v>#N/A</v>
      </c>
      <c r="S2" s="15" t="e">
        <f>CORREL($G2:$M2,[1]DM1!$G2:$AH2)</f>
        <v>#N/A</v>
      </c>
      <c r="T2" s="15" t="e">
        <f>S2*SQRT((MIN(COUNT($G2:$M2),COUNT([1]DM1!$G2:$AH2))-2)/(1-S2^2))</f>
        <v>#N/A</v>
      </c>
      <c r="U2" s="15" t="e">
        <f>CORREL($G2:$M2,[1]DM1!$G2:$AG2)</f>
        <v>#N/A</v>
      </c>
      <c r="V2" s="15" t="e">
        <f>U2*SQRT((MIN(COUNT($G2:$M2),COUNT([1]DM1!$G2:$AG2))-2)/(1-U2^2))</f>
        <v>#N/A</v>
      </c>
      <c r="W2" s="15" t="e">
        <f>CORREL($G2:$M2,dBM!$G2:$G2)</f>
        <v>#N/A</v>
      </c>
      <c r="X2" s="15" t="e">
        <f>W2*SQRT((MIN(COUNT($G2:$M2),COUNT(dBM!$G2:$M2))-2)/(1-W2^2))</f>
        <v>#N/A</v>
      </c>
      <c r="Y2" s="15" t="e">
        <f>CORREL($G2:$M2,dBM!#REF!)</f>
        <v>#REF!</v>
      </c>
      <c r="Z2" s="15" t="e">
        <f>Y2*SQRT((MIN(COUNT($G2:$M2),COUNT(dBM!#REF!))-2)/(1-Y2^2))</f>
        <v>#REF!</v>
      </c>
      <c r="AA2" s="15" t="e">
        <f>CORREL($G2:$M2,'[1]D BM wo FCD'!$G2:$AB2)</f>
        <v>#N/A</v>
      </c>
      <c r="AB2" s="15" t="e">
        <f>AA2*SQRT((MIN(COUNT($G2:$M2),COUNT('[1]D BM wo FCD'!$G2:$AB2))-2)/(1-AA2^2))</f>
        <v>#N/A</v>
      </c>
      <c r="AC2" s="15" t="e">
        <f>CORREL($G2:$M2,'[1]D BM wo FCD'!$G2:$AA2)</f>
        <v>#N/A</v>
      </c>
      <c r="AD2" s="15" t="e">
        <f>AC2*SQRT((MIN(COUNT($G2:$M2),COUNT('[1]D BM wo FCD'!$G2:$AA2))-2)/(1-AC2^2))</f>
        <v>#N/A</v>
      </c>
      <c r="AE2" s="13"/>
      <c r="AF2" s="17"/>
      <c r="AG2" s="15" t="e">
        <f>CORREL($G2:$M2,[1]DMB!$V2:$AH2)</f>
        <v>#N/A</v>
      </c>
      <c r="AH2" s="15" t="e">
        <f>AG2*SQRT((MIN(COUNT($G2:$M2),COUNT([1]DMB!$V2:$AH2))-2)/(1-AG2^2))</f>
        <v>#N/A</v>
      </c>
      <c r="AI2" s="15" t="e">
        <f>CORREL($G2:$M2,[1]DMB!$V2:$AG2)</f>
        <v>#N/A</v>
      </c>
      <c r="AJ2" s="15" t="e">
        <f>AI2*SQRT((MIN(COUNT($G2:$M2),COUNT([1]DMB!$V2:$AG2))-2)/(1-AI2^2))</f>
        <v>#N/A</v>
      </c>
      <c r="AK2" s="15" t="e">
        <f>CORREL($G2:$M2,[1]DM1!$V2:$AH2)</f>
        <v>#N/A</v>
      </c>
      <c r="AL2" s="15" t="e">
        <f>AK2*SQRT((MIN(COUNT($G2:$M2),COUNT([1]DM1!$V2:$AH2))-2)/(1-AK2^2))</f>
        <v>#N/A</v>
      </c>
      <c r="AM2" s="15" t="e">
        <f>CORREL($G2:$M2,[1]DM1!$V2:$AG2)</f>
        <v>#N/A</v>
      </c>
      <c r="AN2" s="15" t="e">
        <f>AM2*SQRT((MIN(COUNT($G2:$M2),COUNT([1]DM1!$V2:$AG2))-2)/(1-AM2^2))</f>
        <v>#N/A</v>
      </c>
      <c r="AO2" s="15" t="e">
        <f>CORREL($G2:$M2,dBM!$G2:$G2)</f>
        <v>#N/A</v>
      </c>
      <c r="AP2" s="15" t="e">
        <f>AO2*SQRT((MIN(COUNT($G2:$M2),COUNT(dBM!$G2:$M2))-2)/(1-AO2^2))</f>
        <v>#N/A</v>
      </c>
      <c r="AQ2" s="15" t="e">
        <f>CORREL($G2:$M2,dBM!#REF!)</f>
        <v>#REF!</v>
      </c>
      <c r="AR2" s="15" t="e">
        <f>AQ2*SQRT((MIN(COUNT($G2:$M2),COUNT(dBM!#REF!))-2)/(1-AQ2^2))</f>
        <v>#REF!</v>
      </c>
      <c r="AS2" s="15" t="e">
        <f>CORREL($G2:$M2,'[1]D BM wo FCD'!$P2:$AB2)</f>
        <v>#N/A</v>
      </c>
      <c r="AT2" s="15" t="e">
        <f>AS2*SQRT((MIN(COUNT($G2:$M2),COUNT('[1]D BM wo FCD'!$P2:$AB2))-2)/(1-AS2^2))</f>
        <v>#N/A</v>
      </c>
      <c r="AU2" s="15" t="e">
        <f>CORREL($G2:$M2,'[1]D BM wo FCD'!$P2:$AA2)</f>
        <v>#N/A</v>
      </c>
      <c r="AV2" s="15" t="e">
        <f>AU2*SQRT((MIN(COUNT($G2:$M2),COUNT('[1]D BM wo FCD'!$P2:$AA2))-2)/(1-AU2^2))</f>
        <v>#N/A</v>
      </c>
      <c r="AW2" s="15"/>
      <c r="AX2" s="15"/>
      <c r="AY2" s="15" t="e">
        <f>CORREL($G2:$M2,[1]DMB!$AB2:$AH2)</f>
        <v>#DIV/0!</v>
      </c>
      <c r="AZ2" s="15" t="e">
        <f>AY2*SQRT((MIN(COUNT($G2:$M2),COUNT([1]DMB!$AB2:$AH2))-2)/(1-AY2^2))</f>
        <v>#DIV/0!</v>
      </c>
      <c r="BA2" s="15" t="e">
        <f>CORREL($H2:$M2,[1]DMB!$AB2:$AG2)</f>
        <v>#DIV/0!</v>
      </c>
      <c r="BB2" s="15" t="e">
        <f>BA2*SQRT((MIN(COUNT($H2:$M2),COUNT([1]DMB!$AB2:$AG2))-2)/(1-BA2^2))</f>
        <v>#DIV/0!</v>
      </c>
      <c r="BC2" s="15" t="e">
        <f>CORREL($G2:$M2,[1]DM1!$AB2:$AH2)</f>
        <v>#DIV/0!</v>
      </c>
      <c r="BD2" s="15" t="e">
        <f>BC2*SQRT((MIN(COUNT($G2:$M2),COUNT([1]DM1!$AB2:$AH2))-2)/(1-BC2^2))</f>
        <v>#DIV/0!</v>
      </c>
      <c r="BE2" s="15" t="e">
        <f>CORREL($H2:$M2,[1]DM1!$AB2:$AG2)</f>
        <v>#DIV/0!</v>
      </c>
      <c r="BF2" s="15" t="e">
        <f>BE2*SQRT((MIN(COUNT($H2:$M2),COUNT([1]DM1!$AB2:$AG2))-2)/(1-BE2^2))</f>
        <v>#DIV/0!</v>
      </c>
      <c r="BG2" s="15" t="e">
        <f>CORREL($G2:$M2,dBM!$G2:$G2)</f>
        <v>#N/A</v>
      </c>
      <c r="BH2" s="15" t="e">
        <f>BG2*SQRT((MIN(COUNT($G2:$M2),COUNT(dBM!$G2:$M2))-2)/(1-BG2^2))</f>
        <v>#N/A</v>
      </c>
      <c r="BI2" s="15" t="e">
        <f>CORREL($H2:$M2,dBM!#REF!)</f>
        <v>#REF!</v>
      </c>
      <c r="BJ2" s="15" t="e">
        <f>BI2*SQRT((MIN(COUNT($H2:$M2),COUNT(dBM!#REF!))-2)/(1-BI2^2))</f>
        <v>#REF!</v>
      </c>
      <c r="BK2" s="15" t="e">
        <f>CORREL($G2:$M2,'[1]D BM wo FCD'!$V2:$AB2)</f>
        <v>#DIV/0!</v>
      </c>
      <c r="BL2" s="15" t="e">
        <f>BK2*SQRT((MIN(COUNT($G2:$M2),COUNT('[1]D BM wo FCD'!$V2:$AB2))-2)/(1-BK2^2))</f>
        <v>#DIV/0!</v>
      </c>
      <c r="BM2" s="15" t="e">
        <f>CORREL($H2:$M2,'[1]D BM wo FCD'!$V2:$AA2)</f>
        <v>#DIV/0!</v>
      </c>
      <c r="BN2" s="15" t="e">
        <f>BM2*SQRT((MIN(COUNT($H2:$M2),COUNT('[1]D BM wo FCD'!$V2:$AA2))-2)/(1-BM2^2))</f>
        <v>#DIV/0!</v>
      </c>
      <c r="BO2" s="15"/>
      <c r="BP2" s="16">
        <f t="shared" ref="BP2:BP46" si="0">COUNT($G2:$M2)</f>
        <v>7</v>
      </c>
      <c r="BQ2" s="28">
        <f t="shared" ref="BQ2:BQ46" si="1">AVERAGE($G2:$M2)</f>
        <v>7.1370153205139938E-2</v>
      </c>
      <c r="BR2" s="16">
        <f t="shared" ref="BR2:BR46" si="2">STDEV($G2:$M2)</f>
        <v>4.7421755698427943E-2</v>
      </c>
      <c r="BS2" s="16"/>
      <c r="BT2" s="16">
        <f t="shared" ref="BT2:BT46" si="3">COUNT($G2:$M2)</f>
        <v>7</v>
      </c>
      <c r="BU2" s="28">
        <f t="shared" ref="BU2:BU46" si="4">AVERAGE($G2:$M2)</f>
        <v>7.1370153205139938E-2</v>
      </c>
      <c r="BV2" s="16">
        <f t="shared" ref="BV2:BV46" si="5">STDEV($G2:$M2)</f>
        <v>4.7421755698427943E-2</v>
      </c>
    </row>
    <row r="3" spans="1:74" x14ac:dyDescent="0.4">
      <c r="A3" s="15"/>
      <c r="B3" s="15"/>
      <c r="C3" s="49" t="s">
        <v>2</v>
      </c>
      <c r="D3" s="15"/>
      <c r="E3" s="15"/>
      <c r="F3" s="15" t="s">
        <v>319</v>
      </c>
      <c r="G3" s="36">
        <f>LN(NGDP_R!H3)-LN(NGDP_R!G3)</f>
        <v>5.3782258400001837E-2</v>
      </c>
      <c r="H3" s="36">
        <f>LN(NGDP_R!I3)-LN(NGDP_R!H3)</f>
        <v>7.7996920471509412E-2</v>
      </c>
      <c r="I3" s="36">
        <f>LN(NGDP_R!J3)-LN(NGDP_R!I3)</f>
        <v>3.7761440030912752E-2</v>
      </c>
      <c r="J3" s="36">
        <f>LN(NGDP_R!K3)-LN(NGDP_R!J3)</f>
        <v>-3.4440768294140334E-2</v>
      </c>
      <c r="K3" s="36">
        <f>LN(NGDP_R!L3)-LN(NGDP_R!K3)</f>
        <v>-7.9209959687016607E-3</v>
      </c>
      <c r="L3" s="36">
        <f>LN(NGDP_R!M3)-LN(NGDP_R!L3)</f>
        <v>-4.5088836271528265E-2</v>
      </c>
      <c r="M3" s="36">
        <f>LN(NGDP_R!N3)-LN(NGDP_R!M3)</f>
        <v>-0.17383035015469428</v>
      </c>
      <c r="N3" s="15"/>
      <c r="O3" s="15" t="e">
        <f>CORREL($G3:$M3,[1]DMB!$G3:$AH3)</f>
        <v>#N/A</v>
      </c>
      <c r="P3" s="15" t="e">
        <f>O3*SQRT((MIN(COUNT($G3:$M3),COUNT([1]DMB!$G3:$AH3))-2)/(1-O3^2))</f>
        <v>#N/A</v>
      </c>
      <c r="Q3" s="15" t="e">
        <f>CORREL($G3:$M3,[1]DMB!$G3:$AG3)</f>
        <v>#N/A</v>
      </c>
      <c r="R3" s="15" t="e">
        <f>Q3*SQRT((MIN(COUNT($G3:$M3),COUNT([1]DMB!$G3:$AG3))-2)/(1-Q3^2))</f>
        <v>#N/A</v>
      </c>
      <c r="S3" s="15" t="e">
        <f>CORREL($G3:$M3,[1]DM1!$G3:$AH3)</f>
        <v>#N/A</v>
      </c>
      <c r="T3" s="15" t="e">
        <f>S3*SQRT((MIN(COUNT($G3:$M3),COUNT([1]DM1!$G3:$AH3))-2)/(1-S3^2))</f>
        <v>#N/A</v>
      </c>
      <c r="U3" s="15" t="e">
        <f>CORREL($G3:$M3,[1]DM1!$G3:$AG3)</f>
        <v>#N/A</v>
      </c>
      <c r="V3" s="15" t="e">
        <f>U3*SQRT((MIN(COUNT($G3:$M3),COUNT([1]DM1!$G3:$AG3))-2)/(1-U3^2))</f>
        <v>#N/A</v>
      </c>
      <c r="W3" s="15" t="e">
        <f>CORREL($G3:$M3,dBM!$G3:$G3)</f>
        <v>#N/A</v>
      </c>
      <c r="X3" s="15" t="e">
        <f>W3*SQRT((MIN(COUNT($G3:$M3),COUNT(dBM!$G3:$M3))-2)/(1-W3^2))</f>
        <v>#N/A</v>
      </c>
      <c r="Y3" s="15" t="e">
        <f>CORREL($G3:$M3,dBM!#REF!)</f>
        <v>#REF!</v>
      </c>
      <c r="Z3" s="15" t="e">
        <f>Y3*SQRT((MIN(COUNT($G3:$M3),COUNT(dBM!#REF!))-2)/(1-Y3^2))</f>
        <v>#REF!</v>
      </c>
      <c r="AA3" s="15" t="e">
        <f>CORREL($G3:$M3,'[1]D BM wo FCD'!$G3:$AB3)</f>
        <v>#N/A</v>
      </c>
      <c r="AB3" s="15" t="e">
        <f>AA3*SQRT((MIN(COUNT($G3:$M3),COUNT('[1]D BM wo FCD'!$G3:$AB3))-2)/(1-AA3^2))</f>
        <v>#N/A</v>
      </c>
      <c r="AC3" s="15" t="e">
        <f>CORREL($G3:$M3,'[1]D BM wo FCD'!$G3:$AA3)</f>
        <v>#N/A</v>
      </c>
      <c r="AD3" s="15" t="e">
        <f>AC3*SQRT((MIN(COUNT($G3:$M3),COUNT('[1]D BM wo FCD'!$G3:$AA3))-2)/(1-AC3^2))</f>
        <v>#N/A</v>
      </c>
      <c r="AE3" s="13"/>
      <c r="AF3" s="17"/>
      <c r="AG3" s="15" t="e">
        <f>CORREL($G3:$M3,[1]DMB!$V3:$AH3)</f>
        <v>#N/A</v>
      </c>
      <c r="AH3" s="15" t="e">
        <f>AG3*SQRT((MIN(COUNT($G3:$M3),COUNT([1]DMB!$V3:$AH3))-2)/(1-AG3^2))</f>
        <v>#N/A</v>
      </c>
      <c r="AI3" s="15" t="e">
        <f>CORREL($G3:$M3,[1]DMB!$V3:$AG3)</f>
        <v>#N/A</v>
      </c>
      <c r="AJ3" s="15" t="e">
        <f>AI3*SQRT((MIN(COUNT($G3:$M3),COUNT([1]DMB!$V3:$AG3))-2)/(1-AI3^2))</f>
        <v>#N/A</v>
      </c>
      <c r="AK3" s="15" t="e">
        <f>CORREL($G3:$M3,[1]DM1!$V3:$AH3)</f>
        <v>#N/A</v>
      </c>
      <c r="AL3" s="15" t="e">
        <f>AK3*SQRT((MIN(COUNT($G3:$M3),COUNT([1]DM1!$V3:$AH3))-2)/(1-AK3^2))</f>
        <v>#N/A</v>
      </c>
      <c r="AM3" s="15" t="e">
        <f>CORREL($G3:$M3,[1]DM1!$V3:$AG3)</f>
        <v>#N/A</v>
      </c>
      <c r="AN3" s="15" t="e">
        <f>AM3*SQRT((MIN(COUNT($G3:$M3),COUNT([1]DM1!$V3:$AG3))-2)/(1-AM3^2))</f>
        <v>#N/A</v>
      </c>
      <c r="AO3" s="15" t="e">
        <f>CORREL($G3:$M3,dBM!$G3:$G3)</f>
        <v>#N/A</v>
      </c>
      <c r="AP3" s="15" t="e">
        <f>AO3*SQRT((MIN(COUNT($G3:$M3),COUNT(dBM!$G3:$M3))-2)/(1-AO3^2))</f>
        <v>#N/A</v>
      </c>
      <c r="AQ3" s="15" t="e">
        <f>CORREL($G3:$M3,dBM!#REF!)</f>
        <v>#REF!</v>
      </c>
      <c r="AR3" s="15" t="e">
        <f>AQ3*SQRT((MIN(COUNT($G3:$M3),COUNT(dBM!#REF!))-2)/(1-AQ3^2))</f>
        <v>#REF!</v>
      </c>
      <c r="AS3" s="15" t="e">
        <f>CORREL($G3:$M3,'[1]D BM wo FCD'!$P3:$AB3)</f>
        <v>#N/A</v>
      </c>
      <c r="AT3" s="15" t="e">
        <f>AS3*SQRT((MIN(COUNT($G3:$M3),COUNT('[1]D BM wo FCD'!$P3:$AB3))-2)/(1-AS3^2))</f>
        <v>#N/A</v>
      </c>
      <c r="AU3" s="15" t="e">
        <f>CORREL($G3:$M3,'[1]D BM wo FCD'!$P3:$AA3)</f>
        <v>#N/A</v>
      </c>
      <c r="AV3" s="15" t="e">
        <f>AU3*SQRT((MIN(COUNT($G3:$M3),COUNT('[1]D BM wo FCD'!$P3:$AA3))-2)/(1-AU3^2))</f>
        <v>#N/A</v>
      </c>
      <c r="AW3" s="15"/>
      <c r="AX3" s="15"/>
      <c r="AY3" s="15" t="e">
        <f>CORREL($G3:$M3,[1]DMB!$AB3:$AH3)</f>
        <v>#DIV/0!</v>
      </c>
      <c r="AZ3" s="15" t="e">
        <f>AY3*SQRT((MIN(COUNT($G3:$M3),COUNT([1]DMB!$AB3:$AH3))-2)/(1-AY3^2))</f>
        <v>#DIV/0!</v>
      </c>
      <c r="BA3" s="15" t="e">
        <f>CORREL($H3:$M3,[1]DMB!$AB3:$AG3)</f>
        <v>#DIV/0!</v>
      </c>
      <c r="BB3" s="15" t="e">
        <f>BA3*SQRT((MIN(COUNT($H3:$M3),COUNT([1]DMB!$AB3:$AG3))-2)/(1-BA3^2))</f>
        <v>#DIV/0!</v>
      </c>
      <c r="BC3" s="15" t="e">
        <f>CORREL($G3:$M3,[1]DM1!$AB3:$AH3)</f>
        <v>#DIV/0!</v>
      </c>
      <c r="BD3" s="15" t="e">
        <f>BC3*SQRT((MIN(COUNT($G3:$M3),COUNT([1]DM1!$AB3:$AH3))-2)/(1-BC3^2))</f>
        <v>#DIV/0!</v>
      </c>
      <c r="BE3" s="15" t="e">
        <f>CORREL($H3:$M3,[1]DM1!$AB3:$AG3)</f>
        <v>#DIV/0!</v>
      </c>
      <c r="BF3" s="15" t="e">
        <f>BE3*SQRT((MIN(COUNT($H3:$M3),COUNT([1]DM1!$AB3:$AG3))-2)/(1-BE3^2))</f>
        <v>#DIV/0!</v>
      </c>
      <c r="BG3" s="15" t="e">
        <f>CORREL($G3:$M3,dBM!$G3:$G3)</f>
        <v>#N/A</v>
      </c>
      <c r="BH3" s="15" t="e">
        <f>BG3*SQRT((MIN(COUNT($G3:$M3),COUNT(dBM!$G3:$M3))-2)/(1-BG3^2))</f>
        <v>#N/A</v>
      </c>
      <c r="BI3" s="15" t="e">
        <f>CORREL($H3:$M3,dBM!#REF!)</f>
        <v>#REF!</v>
      </c>
      <c r="BJ3" s="15" t="e">
        <f>BI3*SQRT((MIN(COUNT($H3:$M3),COUNT(dBM!#REF!))-2)/(1-BI3^2))</f>
        <v>#REF!</v>
      </c>
      <c r="BK3" s="15" t="e">
        <f>CORREL($G3:$M3,'[1]D BM wo FCD'!$V3:$AB3)</f>
        <v>#DIV/0!</v>
      </c>
      <c r="BL3" s="15" t="e">
        <f>BK3*SQRT((MIN(COUNT($G3:$M3),COUNT('[1]D BM wo FCD'!$V3:$AB3))-2)/(1-BK3^2))</f>
        <v>#DIV/0!</v>
      </c>
      <c r="BM3" s="15" t="e">
        <f>CORREL($H3:$M3,'[1]D BM wo FCD'!$V3:$AA3)</f>
        <v>#DIV/0!</v>
      </c>
      <c r="BN3" s="15" t="e">
        <f>BM3*SQRT((MIN(COUNT($H3:$M3),COUNT('[1]D BM wo FCD'!$V3:$AA3))-2)/(1-BM3^2))</f>
        <v>#DIV/0!</v>
      </c>
      <c r="BO3" s="15"/>
      <c r="BP3" s="16">
        <f t="shared" si="0"/>
        <v>7</v>
      </c>
      <c r="BQ3" s="28">
        <f t="shared" si="1"/>
        <v>-1.3105761683805792E-2</v>
      </c>
      <c r="BR3" s="16">
        <f t="shared" si="2"/>
        <v>8.435890867667141E-2</v>
      </c>
      <c r="BS3" s="16"/>
      <c r="BT3" s="16">
        <f t="shared" si="3"/>
        <v>7</v>
      </c>
      <c r="BU3" s="28">
        <f t="shared" si="4"/>
        <v>-1.3105761683805792E-2</v>
      </c>
      <c r="BV3" s="16">
        <f t="shared" si="5"/>
        <v>8.435890867667141E-2</v>
      </c>
    </row>
    <row r="4" spans="1:74" x14ac:dyDescent="0.4">
      <c r="A4" s="15"/>
      <c r="B4" s="15"/>
      <c r="C4" s="49" t="s">
        <v>12</v>
      </c>
      <c r="D4" s="15"/>
      <c r="E4" s="15"/>
      <c r="F4" s="15" t="s">
        <v>319</v>
      </c>
      <c r="G4" s="36">
        <f>LN(NGDP_R!H4)-LN(NGDP_R!G4)</f>
        <v>4.2689143669845997E-2</v>
      </c>
      <c r="H4" s="36">
        <f>LN(NGDP_R!I4)-LN(NGDP_R!H4)</f>
        <v>4.8353961837475534E-2</v>
      </c>
      <c r="I4" s="36">
        <f>LN(NGDP_R!J4)-LN(NGDP_R!I4)</f>
        <v>5.1010675759151525E-2</v>
      </c>
      <c r="J4" s="36">
        <f>LN(NGDP_R!K4)-LN(NGDP_R!J4)</f>
        <v>4.3831740090718441E-3</v>
      </c>
      <c r="K4" s="36">
        <f>LN(NGDP_R!L4)-LN(NGDP_R!K4)</f>
        <v>2.3392885922550288E-2</v>
      </c>
      <c r="L4" s="36">
        <f>LN(NGDP_R!M4)-LN(NGDP_R!L4)</f>
        <v>1.2224969622568693E-2</v>
      </c>
      <c r="M4" s="36">
        <f>LN(NGDP_R!N4)-LN(NGDP_R!M4)</f>
        <v>1.4888612493750841E-2</v>
      </c>
      <c r="N4" s="30"/>
      <c r="O4" s="15" t="e">
        <f>CORREL($G4:$M4,[1]DMB!$G4:$AH4)</f>
        <v>#N/A</v>
      </c>
      <c r="P4" s="15" t="e">
        <f>O4*SQRT((MIN(COUNT($G4:$M4),COUNT([1]DMB!$G4:$AH4))-2)/(1-O4^2))</f>
        <v>#N/A</v>
      </c>
      <c r="Q4" s="15" t="e">
        <f>CORREL($G4:$M4,[1]DMB!$G4:$AG4)</f>
        <v>#N/A</v>
      </c>
      <c r="R4" s="15" t="e">
        <f>Q4*SQRT((MIN(COUNT($G4:$M4),COUNT([1]DMB!$G4:$AG4))-2)/(1-Q4^2))</f>
        <v>#N/A</v>
      </c>
      <c r="S4" s="15" t="e">
        <f>CORREL($G4:$M4,[1]DM1!$G4:$AH4)</f>
        <v>#N/A</v>
      </c>
      <c r="T4" s="15" t="e">
        <f>S4*SQRT((MIN(COUNT($G4:$M4),COUNT([1]DM1!$G4:$AH4))-2)/(1-S4^2))</f>
        <v>#N/A</v>
      </c>
      <c r="U4" s="15" t="e">
        <f>CORREL($G4:$M4,[1]DM1!$G4:$AG4)</f>
        <v>#N/A</v>
      </c>
      <c r="V4" s="15" t="e">
        <f>U4*SQRT((MIN(COUNT($G4:$M4),COUNT([1]DM1!$G4:$AG4))-2)/(1-U4^2))</f>
        <v>#N/A</v>
      </c>
      <c r="W4" s="15" t="e">
        <f>CORREL($G4:$M4,dBM!$G4:$G4)</f>
        <v>#N/A</v>
      </c>
      <c r="X4" s="15" t="e">
        <f>W4*SQRT((MIN(COUNT($G4:$M4),COUNT(dBM!$G4:$M4))-2)/(1-W4^2))</f>
        <v>#N/A</v>
      </c>
      <c r="Y4" s="15" t="e">
        <f>CORREL($G4:$M4,dBM!#REF!)</f>
        <v>#REF!</v>
      </c>
      <c r="Z4" s="15" t="e">
        <f>Y4*SQRT((MIN(COUNT($G4:$M4),COUNT(dBM!#REF!))-2)/(1-Y4^2))</f>
        <v>#REF!</v>
      </c>
      <c r="AA4" s="15" t="e">
        <f>CORREL($G4:$M4,'[1]D BM wo FCD'!$G4:$AB4)</f>
        <v>#N/A</v>
      </c>
      <c r="AB4" s="15" t="e">
        <f>AA4*SQRT((MIN(COUNT($G4:$M4),COUNT('[1]D BM wo FCD'!$G4:$AB4))-2)/(1-AA4^2))</f>
        <v>#N/A</v>
      </c>
      <c r="AC4" s="15" t="e">
        <f>CORREL($G4:$M4,'[1]D BM wo FCD'!$G4:$AA4)</f>
        <v>#N/A</v>
      </c>
      <c r="AD4" s="15" t="e">
        <f>AC4*SQRT((MIN(COUNT($G4:$M4),COUNT('[1]D BM wo FCD'!$G4:$AA4))-2)/(1-AC4^2))</f>
        <v>#N/A</v>
      </c>
      <c r="AE4" s="13"/>
      <c r="AF4" s="17"/>
      <c r="AG4" s="15" t="e">
        <f>CORREL($G4:$M4,[1]DMB!$V4:$AH4)</f>
        <v>#N/A</v>
      </c>
      <c r="AH4" s="15" t="e">
        <f>AG4*SQRT((MIN(COUNT($G4:$M4),COUNT([1]DMB!$V4:$AH4))-2)/(1-AG4^2))</f>
        <v>#N/A</v>
      </c>
      <c r="AI4" s="15" t="e">
        <f>CORREL($G4:$M4,[1]DMB!$V4:$AG4)</f>
        <v>#N/A</v>
      </c>
      <c r="AJ4" s="15" t="e">
        <f>AI4*SQRT((MIN(COUNT($G4:$M4),COUNT([1]DMB!$V4:$AG4))-2)/(1-AI4^2))</f>
        <v>#N/A</v>
      </c>
      <c r="AK4" s="15" t="e">
        <f>CORREL($G4:$M4,[1]DM1!$V4:$AH4)</f>
        <v>#N/A</v>
      </c>
      <c r="AL4" s="15" t="e">
        <f>AK4*SQRT((MIN(COUNT($G4:$M4),COUNT([1]DM1!$V4:$AH4))-2)/(1-AK4^2))</f>
        <v>#N/A</v>
      </c>
      <c r="AM4" s="15" t="e">
        <f>CORREL($G4:$M4,[1]DM1!$V4:$AG4)</f>
        <v>#N/A</v>
      </c>
      <c r="AN4" s="15" t="e">
        <f>AM4*SQRT((MIN(COUNT($G4:$M4),COUNT([1]DM1!$V4:$AG4))-2)/(1-AM4^2))</f>
        <v>#N/A</v>
      </c>
      <c r="AO4" s="15" t="e">
        <f>CORREL($G4:$M4,dBM!$G4:$G4)</f>
        <v>#N/A</v>
      </c>
      <c r="AP4" s="15" t="e">
        <f>AO4*SQRT((MIN(COUNT($G4:$M4),COUNT(dBM!$G4:$M4))-2)/(1-AO4^2))</f>
        <v>#N/A</v>
      </c>
      <c r="AQ4" s="15" t="e">
        <f>CORREL($G4:$M4,dBM!#REF!)</f>
        <v>#REF!</v>
      </c>
      <c r="AR4" s="15" t="e">
        <f>AQ4*SQRT((MIN(COUNT($G4:$M4),COUNT(dBM!#REF!))-2)/(1-AQ4^2))</f>
        <v>#REF!</v>
      </c>
      <c r="AS4" s="15" t="e">
        <f>CORREL($G4:$M4,'[1]D BM wo FCD'!$P4:$AB4)</f>
        <v>#N/A</v>
      </c>
      <c r="AT4" s="15" t="e">
        <f>AS4*SQRT((MIN(COUNT($G4:$M4),COUNT('[1]D BM wo FCD'!$P4:$AB4))-2)/(1-AS4^2))</f>
        <v>#N/A</v>
      </c>
      <c r="AU4" s="15" t="e">
        <f>CORREL($G4:$M4,'[1]D BM wo FCD'!$P4:$AA4)</f>
        <v>#N/A</v>
      </c>
      <c r="AV4" s="15" t="e">
        <f>AU4*SQRT((MIN(COUNT($G4:$M4),COUNT('[1]D BM wo FCD'!$P4:$AA4))-2)/(1-AU4^2))</f>
        <v>#N/A</v>
      </c>
      <c r="AW4" s="15"/>
      <c r="AX4" s="15"/>
      <c r="AY4" s="15" t="e">
        <f>CORREL($G4:$M4,[1]DMB!$AB4:$AH4)</f>
        <v>#DIV/0!</v>
      </c>
      <c r="AZ4" s="15" t="e">
        <f>AY4*SQRT((MIN(COUNT($G4:$M4),COUNT([1]DMB!$AB4:$AH4))-2)/(1-AY4^2))</f>
        <v>#DIV/0!</v>
      </c>
      <c r="BA4" s="15" t="e">
        <f>CORREL($H4:$M4,[1]DMB!$AB4:$AG4)</f>
        <v>#DIV/0!</v>
      </c>
      <c r="BB4" s="15" t="e">
        <f>BA4*SQRT((MIN(COUNT($H4:$M4),COUNT([1]DMB!$AB4:$AG4))-2)/(1-BA4^2))</f>
        <v>#DIV/0!</v>
      </c>
      <c r="BC4" s="15" t="e">
        <f>CORREL($G4:$M4,[1]DM1!$AB4:$AH4)</f>
        <v>#DIV/0!</v>
      </c>
      <c r="BD4" s="15" t="e">
        <f>BC4*SQRT((MIN(COUNT($G4:$M4),COUNT([1]DM1!$AB4:$AH4))-2)/(1-BC4^2))</f>
        <v>#DIV/0!</v>
      </c>
      <c r="BE4" s="15" t="e">
        <f>CORREL($H4:$M4,[1]DM1!$AB4:$AG4)</f>
        <v>#DIV/0!</v>
      </c>
      <c r="BF4" s="15" t="e">
        <f>BE4*SQRT((MIN(COUNT($H4:$M4),COUNT([1]DM1!$AB4:$AG4))-2)/(1-BE4^2))</f>
        <v>#DIV/0!</v>
      </c>
      <c r="BG4" s="15" t="e">
        <f>CORREL($G4:$M4,dBM!$G4:$G4)</f>
        <v>#N/A</v>
      </c>
      <c r="BH4" s="15" t="e">
        <f>BG4*SQRT((MIN(COUNT($G4:$M4),COUNT(dBM!$G4:$M4))-2)/(1-BG4^2))</f>
        <v>#N/A</v>
      </c>
      <c r="BI4" s="15" t="e">
        <f>CORREL($H4:$M4,dBM!#REF!)</f>
        <v>#REF!</v>
      </c>
      <c r="BJ4" s="15" t="e">
        <f>BI4*SQRT((MIN(COUNT($H4:$M4),COUNT(dBM!#REF!))-2)/(1-BI4^2))</f>
        <v>#REF!</v>
      </c>
      <c r="BK4" s="15" t="e">
        <f>CORREL($G4:$M4,'[1]D BM wo FCD'!$V4:$AB4)</f>
        <v>#DIV/0!</v>
      </c>
      <c r="BL4" s="15" t="e">
        <f>BK4*SQRT((MIN(COUNT($G4:$M4),COUNT('[1]D BM wo FCD'!$V4:$AB4))-2)/(1-BK4^2))</f>
        <v>#DIV/0!</v>
      </c>
      <c r="BM4" s="15" t="e">
        <f>CORREL($H4:$M4,'[1]D BM wo FCD'!$V4:$AA4)</f>
        <v>#DIV/0!</v>
      </c>
      <c r="BN4" s="15" t="e">
        <f>BM4*SQRT((MIN(COUNT($H4:$M4),COUNT('[1]D BM wo FCD'!$V4:$AA4))-2)/(1-BM4^2))</f>
        <v>#DIV/0!</v>
      </c>
      <c r="BO4" s="15"/>
      <c r="BP4" s="16">
        <f t="shared" si="0"/>
        <v>7</v>
      </c>
      <c r="BQ4" s="28">
        <f t="shared" si="1"/>
        <v>2.8134774759202102E-2</v>
      </c>
      <c r="BR4" s="16">
        <f t="shared" si="2"/>
        <v>1.8969970959536227E-2</v>
      </c>
      <c r="BS4" s="16"/>
      <c r="BT4" s="16">
        <f t="shared" si="3"/>
        <v>7</v>
      </c>
      <c r="BU4" s="28">
        <f t="shared" si="4"/>
        <v>2.8134774759202102E-2</v>
      </c>
      <c r="BV4" s="16">
        <f t="shared" si="5"/>
        <v>1.8969970959536227E-2</v>
      </c>
    </row>
    <row r="5" spans="1:74" x14ac:dyDescent="0.4">
      <c r="A5" s="15"/>
      <c r="B5" s="15"/>
      <c r="C5" s="49" t="s">
        <v>15</v>
      </c>
      <c r="D5" s="15"/>
      <c r="E5" s="15"/>
      <c r="F5" s="15" t="s">
        <v>319</v>
      </c>
      <c r="G5" s="36">
        <f>LN(NGDP_R!H5)-LN(NGDP_R!G5)</f>
        <v>-8.3847188304536413E-2</v>
      </c>
      <c r="H5" s="36">
        <f>LN(NGDP_R!I5)-LN(NGDP_R!H5)</f>
        <v>-5.7376113836415388E-2</v>
      </c>
      <c r="I5" s="36">
        <f>LN(NGDP_R!J5)-LN(NGDP_R!I5)</f>
        <v>3.9286631610982892E-2</v>
      </c>
      <c r="J5" s="36">
        <f>LN(NGDP_R!K5)-LN(NGDP_R!J5)</f>
        <v>2.2754370645810429E-2</v>
      </c>
      <c r="K5" s="36">
        <f>LN(NGDP_R!L5)-LN(NGDP_R!K5)</f>
        <v>5.2512462812570715E-2</v>
      </c>
      <c r="L5" s="36">
        <f>LN(NGDP_R!M5)-LN(NGDP_R!L5)</f>
        <v>3.9521373895891942E-2</v>
      </c>
      <c r="M5" s="36">
        <f>LN(NGDP_R!N5)-LN(NGDP_R!M5)</f>
        <v>3.9220713153285014E-2</v>
      </c>
      <c r="N5" s="15"/>
      <c r="O5" s="15" t="e">
        <f>CORREL($G5:$M5,[1]DMB!$G5:$AH5)</f>
        <v>#N/A</v>
      </c>
      <c r="P5" s="15" t="e">
        <f>O5*SQRT((MIN(COUNT($G5:$M5),COUNT([1]DMB!$G5:$AH5))-2)/(1-O5^2))</f>
        <v>#N/A</v>
      </c>
      <c r="Q5" s="15" t="e">
        <f>CORREL($G5:$M5,[1]DMB!$G5:$AG5)</f>
        <v>#N/A</v>
      </c>
      <c r="R5" s="15" t="e">
        <f>Q5*SQRT((MIN(COUNT($G5:$M5),COUNT([1]DMB!$G5:$AG5))-2)/(1-Q5^2))</f>
        <v>#N/A</v>
      </c>
      <c r="S5" s="15" t="e">
        <f>CORREL($G5:$M5,[1]DM1!$G5:$AH5)</f>
        <v>#N/A</v>
      </c>
      <c r="T5" s="15" t="e">
        <f>S5*SQRT((MIN(COUNT($G5:$M5),COUNT([1]DM1!$G5:$AH5))-2)/(1-S5^2))</f>
        <v>#N/A</v>
      </c>
      <c r="U5" s="15" t="e">
        <f>CORREL($G5:$M5,[1]DM1!$G5:$AG5)</f>
        <v>#N/A</v>
      </c>
      <c r="V5" s="15" t="e">
        <f>U5*SQRT((MIN(COUNT($G5:$M5),COUNT([1]DM1!$G5:$AG5))-2)/(1-U5^2))</f>
        <v>#N/A</v>
      </c>
      <c r="W5" s="15" t="e">
        <f>CORREL($G5:$M5,dBM!$G5:$G5)</f>
        <v>#N/A</v>
      </c>
      <c r="X5" s="15" t="e">
        <f>W5*SQRT((MIN(COUNT($G5:$M5),COUNT(dBM!$G5:$M5))-2)/(1-W5^2))</f>
        <v>#N/A</v>
      </c>
      <c r="Y5" s="15" t="e">
        <f>CORREL($G5:$M5,dBM!#REF!)</f>
        <v>#REF!</v>
      </c>
      <c r="Z5" s="15" t="e">
        <f>Y5*SQRT((MIN(COUNT($G5:$M5),COUNT(dBM!#REF!))-2)/(1-Y5^2))</f>
        <v>#REF!</v>
      </c>
      <c r="AA5" s="15" t="e">
        <f>CORREL($G5:$M5,'[1]D BM wo FCD'!$G5:$AB5)</f>
        <v>#N/A</v>
      </c>
      <c r="AB5" s="15" t="e">
        <f>AA5*SQRT((MIN(COUNT($G5:$M5),COUNT('[1]D BM wo FCD'!$G5:$AB5))-2)/(1-AA5^2))</f>
        <v>#N/A</v>
      </c>
      <c r="AC5" s="15" t="e">
        <f>CORREL($G5:$M5,'[1]D BM wo FCD'!$G5:$AA5)</f>
        <v>#N/A</v>
      </c>
      <c r="AD5" s="15" t="e">
        <f>AC5*SQRT((MIN(COUNT($G5:$M5),COUNT('[1]D BM wo FCD'!$G5:$AA5))-2)/(1-AC5^2))</f>
        <v>#N/A</v>
      </c>
      <c r="AE5" s="13"/>
      <c r="AF5" s="17"/>
      <c r="AG5" s="15" t="e">
        <f>CORREL($G5:$M5,[1]DMB!$V5:$AH5)</f>
        <v>#N/A</v>
      </c>
      <c r="AH5" s="15" t="e">
        <f>AG5*SQRT((MIN(COUNT($G5:$M5),COUNT([1]DMB!$V5:$AH5))-2)/(1-AG5^2))</f>
        <v>#N/A</v>
      </c>
      <c r="AI5" s="15" t="e">
        <f>CORREL($G5:$M5,[1]DMB!$V5:$AG5)</f>
        <v>#N/A</v>
      </c>
      <c r="AJ5" s="15" t="e">
        <f>AI5*SQRT((MIN(COUNT($G5:$M5),COUNT([1]DMB!$V5:$AG5))-2)/(1-AI5^2))</f>
        <v>#N/A</v>
      </c>
      <c r="AK5" s="15" t="e">
        <f>CORREL($G5:$M5,[1]DM1!$V5:$AH5)</f>
        <v>#N/A</v>
      </c>
      <c r="AL5" s="15" t="e">
        <f>AK5*SQRT((MIN(COUNT($G5:$M5),COUNT([1]DM1!$V5:$AH5))-2)/(1-AK5^2))</f>
        <v>#N/A</v>
      </c>
      <c r="AM5" s="15" t="e">
        <f>CORREL($G5:$M5,[1]DM1!$V5:$AG5)</f>
        <v>#N/A</v>
      </c>
      <c r="AN5" s="15" t="e">
        <f>AM5*SQRT((MIN(COUNT($G5:$M5),COUNT([1]DM1!$V5:$AG5))-2)/(1-AM5^2))</f>
        <v>#N/A</v>
      </c>
      <c r="AO5" s="15" t="e">
        <f>CORREL($G5:$M5,dBM!$G5:$G5)</f>
        <v>#N/A</v>
      </c>
      <c r="AP5" s="15" t="e">
        <f>AO5*SQRT((MIN(COUNT($G5:$M5),COUNT(dBM!$G5:$M5))-2)/(1-AO5^2))</f>
        <v>#N/A</v>
      </c>
      <c r="AQ5" s="15" t="e">
        <f>CORREL($G5:$M5,dBM!#REF!)</f>
        <v>#REF!</v>
      </c>
      <c r="AR5" s="15" t="e">
        <f>AQ5*SQRT((MIN(COUNT($G5:$M5),COUNT(dBM!#REF!))-2)/(1-AQ5^2))</f>
        <v>#REF!</v>
      </c>
      <c r="AS5" s="15" t="e">
        <f>CORREL($G5:$M5,'[1]D BM wo FCD'!$P5:$AB5)</f>
        <v>#N/A</v>
      </c>
      <c r="AT5" s="15" t="e">
        <f>AS5*SQRT((MIN(COUNT($G5:$M5),COUNT('[1]D BM wo FCD'!$P5:$AB5))-2)/(1-AS5^2))</f>
        <v>#N/A</v>
      </c>
      <c r="AU5" s="15" t="e">
        <f>CORREL($G5:$M5,'[1]D BM wo FCD'!$P5:$AA5)</f>
        <v>#N/A</v>
      </c>
      <c r="AV5" s="15" t="e">
        <f>AU5*SQRT((MIN(COUNT($G5:$M5),COUNT('[1]D BM wo FCD'!$P5:$AA5))-2)/(1-AU5^2))</f>
        <v>#N/A</v>
      </c>
      <c r="AW5" s="15"/>
      <c r="AX5" s="15"/>
      <c r="AY5" s="15" t="e">
        <f>CORREL($G5:$M5,[1]DMB!$AB5:$AH5)</f>
        <v>#DIV/0!</v>
      </c>
      <c r="AZ5" s="15" t="e">
        <f>AY5*SQRT((MIN(COUNT($G5:$M5),COUNT([1]DMB!$AB5:$AH5))-2)/(1-AY5^2))</f>
        <v>#DIV/0!</v>
      </c>
      <c r="BA5" s="15" t="e">
        <f>CORREL($H5:$M5,[1]DMB!$AB5:$AG5)</f>
        <v>#DIV/0!</v>
      </c>
      <c r="BB5" s="15" t="e">
        <f>BA5*SQRT((MIN(COUNT($H5:$M5),COUNT([1]DMB!$AB5:$AG5))-2)/(1-BA5^2))</f>
        <v>#DIV/0!</v>
      </c>
      <c r="BC5" s="15" t="e">
        <f>CORREL($G5:$M5,[1]DM1!$AB5:$AH5)</f>
        <v>#DIV/0!</v>
      </c>
      <c r="BD5" s="15" t="e">
        <f>BC5*SQRT((MIN(COUNT($G5:$M5),COUNT([1]DM1!$AB5:$AH5))-2)/(1-BC5^2))</f>
        <v>#DIV/0!</v>
      </c>
      <c r="BE5" s="15" t="e">
        <f>CORREL($H5:$M5,[1]DM1!$AB5:$AG5)</f>
        <v>#DIV/0!</v>
      </c>
      <c r="BF5" s="15" t="e">
        <f>BE5*SQRT((MIN(COUNT($H5:$M5),COUNT([1]DM1!$AB5:$AG5))-2)/(1-BE5^2))</f>
        <v>#DIV/0!</v>
      </c>
      <c r="BG5" s="15" t="e">
        <f>CORREL($G5:$M5,dBM!$G5:$G5)</f>
        <v>#N/A</v>
      </c>
      <c r="BH5" s="15" t="e">
        <f>BG5*SQRT((MIN(COUNT($G5:$M5),COUNT(dBM!$G5:$M5))-2)/(1-BG5^2))</f>
        <v>#N/A</v>
      </c>
      <c r="BI5" s="15" t="e">
        <f>CORREL($H5:$M5,dBM!#REF!)</f>
        <v>#REF!</v>
      </c>
      <c r="BJ5" s="15" t="e">
        <f>BI5*SQRT((MIN(COUNT($H5:$M5),COUNT(dBM!#REF!))-2)/(1-BI5^2))</f>
        <v>#REF!</v>
      </c>
      <c r="BK5" s="15" t="e">
        <f>CORREL($G5:$M5,'[1]D BM wo FCD'!$V5:$AB5)</f>
        <v>#DIV/0!</v>
      </c>
      <c r="BL5" s="15" t="e">
        <f>BK5*SQRT((MIN(COUNT($G5:$M5),COUNT('[1]D BM wo FCD'!$V5:$AB5))-2)/(1-BK5^2))</f>
        <v>#DIV/0!</v>
      </c>
      <c r="BM5" s="15" t="e">
        <f>CORREL($H5:$M5,'[1]D BM wo FCD'!$V5:$AA5)</f>
        <v>#DIV/0!</v>
      </c>
      <c r="BN5" s="15" t="e">
        <f>BM5*SQRT((MIN(COUNT($H5:$M5),COUNT('[1]D BM wo FCD'!$V5:$AA5))-2)/(1-BM5^2))</f>
        <v>#DIV/0!</v>
      </c>
      <c r="BO5" s="15"/>
      <c r="BP5" s="16">
        <f t="shared" si="0"/>
        <v>7</v>
      </c>
      <c r="BQ5" s="28">
        <f t="shared" si="1"/>
        <v>7.4388928539413134E-3</v>
      </c>
      <c r="BR5" s="16">
        <f t="shared" si="2"/>
        <v>5.4549629436009196E-2</v>
      </c>
      <c r="BS5" s="16"/>
      <c r="BT5" s="16">
        <f t="shared" si="3"/>
        <v>7</v>
      </c>
      <c r="BU5" s="28">
        <f t="shared" si="4"/>
        <v>7.4388928539413134E-3</v>
      </c>
      <c r="BV5" s="16">
        <f t="shared" si="5"/>
        <v>5.4549629436009196E-2</v>
      </c>
    </row>
    <row r="6" spans="1:74" x14ac:dyDescent="0.4">
      <c r="A6" s="15"/>
      <c r="B6" s="15"/>
      <c r="C6" s="49" t="s">
        <v>16</v>
      </c>
      <c r="D6" s="15"/>
      <c r="E6" s="15"/>
      <c r="F6" s="15" t="s">
        <v>319</v>
      </c>
      <c r="G6" s="36">
        <f>LN(NGDP_R!H6)-LN(NGDP_R!G6)</f>
        <v>4.4978931225323038E-2</v>
      </c>
      <c r="H6" s="36">
        <f>LN(NGDP_R!I6)-LN(NGDP_R!H6)</f>
        <v>4.2094182582680162E-2</v>
      </c>
      <c r="I6" s="36">
        <f>LN(NGDP_R!J6)-LN(NGDP_R!I6)</f>
        <v>2.126330866299142E-2</v>
      </c>
      <c r="J6" s="36">
        <f>LN(NGDP_R!K6)-LN(NGDP_R!J6)</f>
        <v>6.6355293696798157E-2</v>
      </c>
      <c r="K6" s="36">
        <f>LN(NGDP_R!L6)-LN(NGDP_R!K6)</f>
        <v>7.3781810385998625E-2</v>
      </c>
      <c r="L6" s="36">
        <f>LN(NGDP_R!M6)-LN(NGDP_R!L6)</f>
        <v>6.1454516904342782E-2</v>
      </c>
      <c r="M6" s="36">
        <f>LN(NGDP_R!N6)-LN(NGDP_R!M6)</f>
        <v>4.4016885416775509E-2</v>
      </c>
      <c r="N6" s="15"/>
      <c r="O6" s="15" t="e">
        <f>CORREL($G6:$M6,[1]DMB!$G6:$AH6)</f>
        <v>#N/A</v>
      </c>
      <c r="P6" s="15" t="e">
        <f>O6*SQRT((MIN(COUNT($G6:$M6),COUNT([1]DMB!$G6:$AH6))-2)/(1-O6^2))</f>
        <v>#N/A</v>
      </c>
      <c r="Q6" s="15" t="e">
        <f>CORREL($G6:$M6,[1]DMB!$G6:$AG6)</f>
        <v>#N/A</v>
      </c>
      <c r="R6" s="15" t="e">
        <f>Q6*SQRT((MIN(COUNT($G6:$M6),COUNT([1]DMB!$G6:$AG6))-2)/(1-Q6^2))</f>
        <v>#N/A</v>
      </c>
      <c r="S6" s="15" t="e">
        <f>CORREL($G6:$M6,[1]DM1!$G6:$AH6)</f>
        <v>#N/A</v>
      </c>
      <c r="T6" s="15" t="e">
        <f>S6*SQRT((MIN(COUNT($G6:$M6),COUNT([1]DM1!$G6:$AH6))-2)/(1-S6^2))</f>
        <v>#N/A</v>
      </c>
      <c r="U6" s="15" t="e">
        <f>CORREL($G6:$M6,[1]DM1!$G6:$AG6)</f>
        <v>#N/A</v>
      </c>
      <c r="V6" s="15" t="e">
        <f>U6*SQRT((MIN(COUNT($G6:$M6),COUNT([1]DM1!$G6:$AG6))-2)/(1-U6^2))</f>
        <v>#N/A</v>
      </c>
      <c r="W6" s="15" t="e">
        <f>CORREL($G6:$M6,dBM!$G6:$G6)</f>
        <v>#N/A</v>
      </c>
      <c r="X6" s="15" t="e">
        <f>W6*SQRT((MIN(COUNT($G6:$M6),COUNT(dBM!$G6:$M6))-2)/(1-W6^2))</f>
        <v>#N/A</v>
      </c>
      <c r="Y6" s="15" t="e">
        <f>CORREL($G6:$M6,dBM!#REF!)</f>
        <v>#REF!</v>
      </c>
      <c r="Z6" s="15" t="e">
        <f>Y6*SQRT((MIN(COUNT($G6:$M6),COUNT(dBM!#REF!))-2)/(1-Y6^2))</f>
        <v>#REF!</v>
      </c>
      <c r="AA6" s="15" t="e">
        <f>CORREL($G6:$M6,'[1]D BM wo FCD'!$G6:$AB6)</f>
        <v>#N/A</v>
      </c>
      <c r="AB6" s="15" t="e">
        <f>AA6*SQRT((MIN(COUNT($G6:$M6),COUNT('[1]D BM wo FCD'!$G6:$AB6))-2)/(1-AA6^2))</f>
        <v>#N/A</v>
      </c>
      <c r="AC6" s="15" t="e">
        <f>CORREL($G6:$M6,'[1]D BM wo FCD'!$G6:$AA6)</f>
        <v>#N/A</v>
      </c>
      <c r="AD6" s="15" t="e">
        <f>AC6*SQRT((MIN(COUNT($G6:$M6),COUNT('[1]D BM wo FCD'!$G6:$AA6))-2)/(1-AC6^2))</f>
        <v>#N/A</v>
      </c>
      <c r="AE6" s="13"/>
      <c r="AF6" s="17"/>
      <c r="AG6" s="15" t="e">
        <f>CORREL($G6:$M6,[1]DMB!$V6:$AH6)</f>
        <v>#N/A</v>
      </c>
      <c r="AH6" s="15" t="e">
        <f>AG6*SQRT((MIN(COUNT($G6:$M6),COUNT([1]DMB!$V6:$AH6))-2)/(1-AG6^2))</f>
        <v>#N/A</v>
      </c>
      <c r="AI6" s="15" t="e">
        <f>CORREL($G6:$M6,[1]DMB!$V6:$AG6)</f>
        <v>#N/A</v>
      </c>
      <c r="AJ6" s="15" t="e">
        <f>AI6*SQRT((MIN(COUNT($G6:$M6),COUNT([1]DMB!$V6:$AG6))-2)/(1-AI6^2))</f>
        <v>#N/A</v>
      </c>
      <c r="AK6" s="15" t="e">
        <f>CORREL($G6:$M6,[1]DM1!$V6:$AH6)</f>
        <v>#N/A</v>
      </c>
      <c r="AL6" s="15" t="e">
        <f>AK6*SQRT((MIN(COUNT($G6:$M6),COUNT([1]DM1!$V6:$AH6))-2)/(1-AK6^2))</f>
        <v>#N/A</v>
      </c>
      <c r="AM6" s="15" t="e">
        <f>CORREL($G6:$M6,[1]DM1!$V6:$AG6)</f>
        <v>#N/A</v>
      </c>
      <c r="AN6" s="15" t="e">
        <f>AM6*SQRT((MIN(COUNT($G6:$M6),COUNT([1]DM1!$V6:$AG6))-2)/(1-AM6^2))</f>
        <v>#N/A</v>
      </c>
      <c r="AO6" s="15" t="e">
        <f>CORREL($G6:$M6,dBM!$G6:$G6)</f>
        <v>#N/A</v>
      </c>
      <c r="AP6" s="15" t="e">
        <f>AO6*SQRT((MIN(COUNT($G6:$M6),COUNT(dBM!$G6:$M6))-2)/(1-AO6^2))</f>
        <v>#N/A</v>
      </c>
      <c r="AQ6" s="15" t="e">
        <f>CORREL($G6:$M6,dBM!#REF!)</f>
        <v>#REF!</v>
      </c>
      <c r="AR6" s="15" t="e">
        <f>AQ6*SQRT((MIN(COUNT($G6:$M6),COUNT(dBM!#REF!))-2)/(1-AQ6^2))</f>
        <v>#REF!</v>
      </c>
      <c r="AS6" s="15" t="e">
        <f>CORREL($G6:$M6,'[1]D BM wo FCD'!$P6:$AB6)</f>
        <v>#N/A</v>
      </c>
      <c r="AT6" s="15" t="e">
        <f>AS6*SQRT((MIN(COUNT($G6:$M6),COUNT('[1]D BM wo FCD'!$P6:$AB6))-2)/(1-AS6^2))</f>
        <v>#N/A</v>
      </c>
      <c r="AU6" s="15" t="e">
        <f>CORREL($G6:$M6,'[1]D BM wo FCD'!$P6:$AA6)</f>
        <v>#N/A</v>
      </c>
      <c r="AV6" s="15" t="e">
        <f>AU6*SQRT((MIN(COUNT($G6:$M6),COUNT('[1]D BM wo FCD'!$P6:$AA6))-2)/(1-AU6^2))</f>
        <v>#N/A</v>
      </c>
      <c r="AW6" s="15"/>
      <c r="AX6" s="15"/>
      <c r="AY6" s="15" t="e">
        <f>CORREL($G6:$M6,[1]DMB!$AB6:$AH6)</f>
        <v>#DIV/0!</v>
      </c>
      <c r="AZ6" s="15" t="e">
        <f>AY6*SQRT((MIN(COUNT($G6:$M6),COUNT([1]DMB!$AB6:$AH6))-2)/(1-AY6^2))</f>
        <v>#DIV/0!</v>
      </c>
      <c r="BA6" s="15" t="e">
        <f>CORREL($H6:$M6,[1]DMB!$AB6:$AG6)</f>
        <v>#DIV/0!</v>
      </c>
      <c r="BB6" s="15" t="e">
        <f>BA6*SQRT((MIN(COUNT($H6:$M6),COUNT([1]DMB!$AB6:$AG6))-2)/(1-BA6^2))</f>
        <v>#DIV/0!</v>
      </c>
      <c r="BC6" s="15" t="e">
        <f>CORREL($G6:$M6,[1]DM1!$AB6:$AH6)</f>
        <v>#DIV/0!</v>
      </c>
      <c r="BD6" s="15" t="e">
        <f>BC6*SQRT((MIN(COUNT($G6:$M6),COUNT([1]DM1!$AB6:$AH6))-2)/(1-BC6^2))</f>
        <v>#DIV/0!</v>
      </c>
      <c r="BE6" s="15" t="e">
        <f>CORREL($H6:$M6,[1]DM1!$AB6:$AG6)</f>
        <v>#DIV/0!</v>
      </c>
      <c r="BF6" s="15" t="e">
        <f>BE6*SQRT((MIN(COUNT($H6:$M6),COUNT([1]DM1!$AB6:$AG6))-2)/(1-BE6^2))</f>
        <v>#DIV/0!</v>
      </c>
      <c r="BG6" s="15" t="e">
        <f>CORREL($G6:$M6,dBM!$G6:$G6)</f>
        <v>#N/A</v>
      </c>
      <c r="BH6" s="15" t="e">
        <f>BG6*SQRT((MIN(COUNT($G6:$M6),COUNT(dBM!$G6:$M6))-2)/(1-BG6^2))</f>
        <v>#N/A</v>
      </c>
      <c r="BI6" s="15" t="e">
        <f>CORREL($H6:$M6,dBM!#REF!)</f>
        <v>#REF!</v>
      </c>
      <c r="BJ6" s="15" t="e">
        <f>BI6*SQRT((MIN(COUNT($H6:$M6),COUNT(dBM!#REF!))-2)/(1-BI6^2))</f>
        <v>#REF!</v>
      </c>
      <c r="BK6" s="15" t="e">
        <f>CORREL($G6:$M6,'[1]D BM wo FCD'!$V6:$AB6)</f>
        <v>#DIV/0!</v>
      </c>
      <c r="BL6" s="15" t="e">
        <f>BK6*SQRT((MIN(COUNT($G6:$M6),COUNT('[1]D BM wo FCD'!$V6:$AB6))-2)/(1-BK6^2))</f>
        <v>#DIV/0!</v>
      </c>
      <c r="BM6" s="15" t="e">
        <f>CORREL($H6:$M6,'[1]D BM wo FCD'!$V6:$AA6)</f>
        <v>#DIV/0!</v>
      </c>
      <c r="BN6" s="15" t="e">
        <f>BM6*SQRT((MIN(COUNT($H6:$M6),COUNT('[1]D BM wo FCD'!$V6:$AA6))-2)/(1-BM6^2))</f>
        <v>#DIV/0!</v>
      </c>
      <c r="BO6" s="15"/>
      <c r="BP6" s="16">
        <f t="shared" si="0"/>
        <v>7</v>
      </c>
      <c r="BQ6" s="28">
        <f t="shared" si="1"/>
        <v>5.056356126784424E-2</v>
      </c>
      <c r="BR6" s="16">
        <f t="shared" si="2"/>
        <v>1.7848254141176894E-2</v>
      </c>
      <c r="BS6" s="16"/>
      <c r="BT6" s="16">
        <f t="shared" si="3"/>
        <v>7</v>
      </c>
      <c r="BU6" s="28">
        <f t="shared" si="4"/>
        <v>5.056356126784424E-2</v>
      </c>
      <c r="BV6" s="16">
        <f t="shared" si="5"/>
        <v>1.7848254141176894E-2</v>
      </c>
    </row>
    <row r="7" spans="1:74" x14ac:dyDescent="0.4">
      <c r="A7" s="15"/>
      <c r="B7" s="15"/>
      <c r="C7" s="49" t="s">
        <v>31</v>
      </c>
      <c r="D7" s="15"/>
      <c r="E7" s="15"/>
      <c r="F7" s="15" t="s">
        <v>319</v>
      </c>
      <c r="G7" s="36">
        <f>LN(NGDP_R!H7)-LN(NGDP_R!G7)</f>
        <v>1.9618093228801037E-2</v>
      </c>
      <c r="H7" s="36">
        <f>LN(NGDP_R!I7)-LN(NGDP_R!H7)</f>
        <v>3.324337559526036E-2</v>
      </c>
      <c r="I7" s="36">
        <f>LN(NGDP_R!J7)-LN(NGDP_R!I7)</f>
        <v>4.0886750826381046E-3</v>
      </c>
      <c r="J7" s="36">
        <f>LN(NGDP_R!K7)-LN(NGDP_R!J7)</f>
        <v>-7.5458242073495718E-2</v>
      </c>
      <c r="K7" s="36">
        <f>LN(NGDP_R!L7)-LN(NGDP_R!K7)</f>
        <v>2.2739486969491018E-2</v>
      </c>
      <c r="L7" s="36">
        <f>LN(NGDP_R!M7)-LN(NGDP_R!L7)</f>
        <v>5.4488185284070845E-2</v>
      </c>
      <c r="M7" s="36">
        <f>LN(NGDP_R!N7)-LN(NGDP_R!M7)</f>
        <v>3.4401426717329819E-2</v>
      </c>
      <c r="N7" s="15"/>
      <c r="O7" s="15" t="s">
        <v>163</v>
      </c>
      <c r="P7" s="15" t="s">
        <v>163</v>
      </c>
      <c r="Q7" s="15" t="s">
        <v>163</v>
      </c>
      <c r="R7" s="15" t="s">
        <v>163</v>
      </c>
      <c r="S7" s="15" t="s">
        <v>163</v>
      </c>
      <c r="T7" s="15" t="s">
        <v>163</v>
      </c>
      <c r="U7" s="15" t="s">
        <v>163</v>
      </c>
      <c r="V7" s="15" t="s">
        <v>163</v>
      </c>
      <c r="W7" s="15" t="s">
        <v>163</v>
      </c>
      <c r="X7" s="15" t="s">
        <v>163</v>
      </c>
      <c r="Y7" s="15" t="s">
        <v>163</v>
      </c>
      <c r="Z7" s="15" t="s">
        <v>163</v>
      </c>
      <c r="AA7" s="15" t="s">
        <v>163</v>
      </c>
      <c r="AB7" s="15" t="s">
        <v>163</v>
      </c>
      <c r="AC7" s="15" t="s">
        <v>163</v>
      </c>
      <c r="AD7" s="15" t="s">
        <v>163</v>
      </c>
      <c r="AE7" s="13"/>
      <c r="AF7" s="17"/>
      <c r="AG7" s="15" t="s">
        <v>163</v>
      </c>
      <c r="AH7" s="15" t="s">
        <v>163</v>
      </c>
      <c r="AI7" s="15" t="s">
        <v>163</v>
      </c>
      <c r="AJ7" s="15" t="s">
        <v>163</v>
      </c>
      <c r="AK7" s="15" t="s">
        <v>163</v>
      </c>
      <c r="AL7" s="15" t="s">
        <v>163</v>
      </c>
      <c r="AM7" s="15" t="s">
        <v>163</v>
      </c>
      <c r="AN7" s="15" t="s">
        <v>163</v>
      </c>
      <c r="AO7" s="15" t="s">
        <v>163</v>
      </c>
      <c r="AP7" s="15" t="s">
        <v>163</v>
      </c>
      <c r="AQ7" s="15" t="s">
        <v>163</v>
      </c>
      <c r="AR7" s="15" t="s">
        <v>163</v>
      </c>
      <c r="AS7" s="15" t="s">
        <v>163</v>
      </c>
      <c r="AT7" s="15" t="s">
        <v>163</v>
      </c>
      <c r="AU7" s="15" t="s">
        <v>163</v>
      </c>
      <c r="AV7" s="15" t="s">
        <v>163</v>
      </c>
      <c r="AW7" s="15"/>
      <c r="AX7" s="15"/>
      <c r="AY7" s="15" t="s">
        <v>163</v>
      </c>
      <c r="AZ7" s="15" t="s">
        <v>163</v>
      </c>
      <c r="BA7" s="15" t="s">
        <v>163</v>
      </c>
      <c r="BB7" s="15" t="s">
        <v>163</v>
      </c>
      <c r="BC7" s="15" t="s">
        <v>163</v>
      </c>
      <c r="BD7" s="15" t="s">
        <v>163</v>
      </c>
      <c r="BE7" s="15" t="s">
        <v>163</v>
      </c>
      <c r="BF7" s="15" t="s">
        <v>163</v>
      </c>
      <c r="BG7" s="15" t="s">
        <v>163</v>
      </c>
      <c r="BH7" s="15" t="s">
        <v>163</v>
      </c>
      <c r="BI7" s="15" t="s">
        <v>163</v>
      </c>
      <c r="BJ7" s="15" t="s">
        <v>163</v>
      </c>
      <c r="BK7" s="15" t="s">
        <v>163</v>
      </c>
      <c r="BL7" s="15" t="s">
        <v>163</v>
      </c>
      <c r="BM7" s="15" t="s">
        <v>163</v>
      </c>
      <c r="BN7" s="15" t="s">
        <v>163</v>
      </c>
      <c r="BO7" s="15"/>
      <c r="BP7" s="16">
        <f t="shared" si="0"/>
        <v>7</v>
      </c>
      <c r="BQ7" s="28">
        <f t="shared" si="1"/>
        <v>1.330300011487078E-2</v>
      </c>
      <c r="BR7" s="16">
        <f t="shared" si="2"/>
        <v>4.2093885626133566E-2</v>
      </c>
      <c r="BS7" s="16"/>
      <c r="BT7" s="16">
        <f t="shared" si="3"/>
        <v>7</v>
      </c>
      <c r="BU7" s="28">
        <f t="shared" si="4"/>
        <v>1.330300011487078E-2</v>
      </c>
      <c r="BV7" s="16">
        <f t="shared" si="5"/>
        <v>4.2093885626133566E-2</v>
      </c>
    </row>
    <row r="8" spans="1:74" x14ac:dyDescent="0.4">
      <c r="A8" s="15"/>
      <c r="B8" s="15"/>
      <c r="C8" s="49" t="s">
        <v>382</v>
      </c>
      <c r="D8" s="15"/>
      <c r="E8" s="15"/>
      <c r="F8" s="15" t="s">
        <v>319</v>
      </c>
      <c r="G8" s="36">
        <f>LN(NGDP_R!H8)-LN(NGDP_R!G8)</f>
        <v>4.4939260369332601E-2</v>
      </c>
      <c r="H8" s="36">
        <f>LN(NGDP_R!I8)-LN(NGDP_R!H8)</f>
        <v>5.3482043136314772E-2</v>
      </c>
      <c r="I8" s="36">
        <f>LN(NGDP_R!J8)-LN(NGDP_R!I8)</f>
        <v>-0.32950407314509178</v>
      </c>
      <c r="J8" s="36">
        <f>LN(NGDP_R!K8)-LN(NGDP_R!J8)</f>
        <v>7.6966387679552106E-2</v>
      </c>
      <c r="K8" s="36">
        <f>LN(NGDP_R!L8)-LN(NGDP_R!K8)</f>
        <v>9.0886063387848104E-2</v>
      </c>
      <c r="L8" s="36">
        <f>LN(NGDP_R!M8)-LN(NGDP_R!L8)</f>
        <v>1.9163212507642413E-3</v>
      </c>
      <c r="M8" s="36">
        <f>LN(NGDP_R!N8)-LN(NGDP_R!M8)</f>
        <v>3.7865443019379441E-2</v>
      </c>
      <c r="N8" s="15"/>
      <c r="O8" s="15" t="e">
        <f>CORREL($G8:$M8,[1]DMB!$G8:$AH8)</f>
        <v>#N/A</v>
      </c>
      <c r="P8" s="15" t="e">
        <f>O8*SQRT((MIN(COUNT($G8:$M8),COUNT([1]DMB!$G8:$AH8))-2)/(1-O8^2))</f>
        <v>#N/A</v>
      </c>
      <c r="Q8" s="15" t="e">
        <f>CORREL($G8:$M8,[1]DMB!$G8:$AG8)</f>
        <v>#N/A</v>
      </c>
      <c r="R8" s="15" t="e">
        <f>Q8*SQRT((MIN(COUNT($G8:$M8),COUNT([1]DMB!$G8:$AG8))-2)/(1-Q8^2))</f>
        <v>#N/A</v>
      </c>
      <c r="S8" s="15" t="e">
        <f>CORREL($G8:$M8,[1]DM1!$G8:$AH8)</f>
        <v>#N/A</v>
      </c>
      <c r="T8" s="15" t="e">
        <f>S8*SQRT((MIN(COUNT($G8:$M8),COUNT([1]DM1!$G8:$AH8))-2)/(1-S8^2))</f>
        <v>#N/A</v>
      </c>
      <c r="U8" s="15" t="e">
        <f>CORREL($G8:$M8,[1]DM1!$G8:$AG8)</f>
        <v>#N/A</v>
      </c>
      <c r="V8" s="15" t="e">
        <f>U8*SQRT((MIN(COUNT($G8:$M8),COUNT([1]DM1!$G8:$AG8))-2)/(1-U8^2))</f>
        <v>#N/A</v>
      </c>
      <c r="W8" s="15" t="e">
        <f>CORREL($G8:$M8,dBM!$G8:$G8)</f>
        <v>#N/A</v>
      </c>
      <c r="X8" s="15" t="e">
        <f>W8*SQRT((MIN(COUNT($G8:$M8),COUNT(dBM!$G8:$M8))-2)/(1-W8^2))</f>
        <v>#N/A</v>
      </c>
      <c r="Y8" s="15" t="e">
        <f>CORREL($G8:$M8,dBM!#REF!)</f>
        <v>#REF!</v>
      </c>
      <c r="Z8" s="15" t="e">
        <f>Y8*SQRT((MIN(COUNT($G8:$M8),COUNT(dBM!#REF!))-2)/(1-Y8^2))</f>
        <v>#REF!</v>
      </c>
      <c r="AA8" s="15" t="e">
        <f>CORREL($G8:$M8,'[1]D BM wo FCD'!$G8:$AB8)</f>
        <v>#N/A</v>
      </c>
      <c r="AB8" s="15" t="e">
        <f>AA8*SQRT((MIN(COUNT($G8:$M8),COUNT('[1]D BM wo FCD'!$G8:$AB8))-2)/(1-AA8^2))</f>
        <v>#N/A</v>
      </c>
      <c r="AC8" s="15" t="e">
        <f>CORREL($G8:$M8,'[1]D BM wo FCD'!$G8:$AA8)</f>
        <v>#N/A</v>
      </c>
      <c r="AD8" s="15" t="e">
        <f>AC8*SQRT((MIN(COUNT($G8:$M8),COUNT('[1]D BM wo FCD'!$G8:$AA8))-2)/(1-AC8^2))</f>
        <v>#N/A</v>
      </c>
      <c r="AE8" s="13"/>
      <c r="AF8" s="17"/>
      <c r="AG8" s="15" t="e">
        <f>CORREL($G8:$M8,[1]DMB!$V8:$AH8)</f>
        <v>#N/A</v>
      </c>
      <c r="AH8" s="15" t="e">
        <f>AG8*SQRT((MIN(COUNT($G8:$M8),COUNT([1]DMB!$V8:$AH8))-2)/(1-AG8^2))</f>
        <v>#N/A</v>
      </c>
      <c r="AI8" s="15" t="e">
        <f>CORREL($G8:$M8,[1]DMB!$V8:$AG8)</f>
        <v>#N/A</v>
      </c>
      <c r="AJ8" s="15" t="e">
        <f>AI8*SQRT((MIN(COUNT($G8:$M8),COUNT([1]DMB!$V8:$AG8))-2)/(1-AI8^2))</f>
        <v>#N/A</v>
      </c>
      <c r="AK8" s="15" t="e">
        <f>CORREL($G8:$M8,[1]DM1!$V8:$AH8)</f>
        <v>#N/A</v>
      </c>
      <c r="AL8" s="15" t="e">
        <f>AK8*SQRT((MIN(COUNT($G8:$M8),COUNT([1]DM1!$V8:$AH8))-2)/(1-AK8^2))</f>
        <v>#N/A</v>
      </c>
      <c r="AM8" s="15" t="e">
        <f>CORREL($G8:$M8,[1]DM1!$V8:$AG8)</f>
        <v>#N/A</v>
      </c>
      <c r="AN8" s="15" t="e">
        <f>AM8*SQRT((MIN(COUNT($G8:$M8),COUNT([1]DM1!$V8:$AG8))-2)/(1-AM8^2))</f>
        <v>#N/A</v>
      </c>
      <c r="AO8" s="15" t="e">
        <f>CORREL($G8:$M8,dBM!$G8:$G8)</f>
        <v>#N/A</v>
      </c>
      <c r="AP8" s="15" t="e">
        <f>AO8*SQRT((MIN(COUNT($G8:$M8),COUNT(dBM!$G8:$M8))-2)/(1-AO8^2))</f>
        <v>#N/A</v>
      </c>
      <c r="AQ8" s="15" t="e">
        <f>CORREL($G8:$M8,dBM!#REF!)</f>
        <v>#REF!</v>
      </c>
      <c r="AR8" s="15" t="e">
        <f>AQ8*SQRT((MIN(COUNT($G8:$M8),COUNT(dBM!#REF!))-2)/(1-AQ8^2))</f>
        <v>#REF!</v>
      </c>
      <c r="AS8" s="15" t="e">
        <f>CORREL($G8:$M8,'[1]D BM wo FCD'!$P8:$AB8)</f>
        <v>#N/A</v>
      </c>
      <c r="AT8" s="15" t="e">
        <f>AS8*SQRT((MIN(COUNT($G8:$M8),COUNT('[1]D BM wo FCD'!$P8:$AB8))-2)/(1-AS8^2))</f>
        <v>#N/A</v>
      </c>
      <c r="AU8" s="15" t="e">
        <f>CORREL($G8:$M8,'[1]D BM wo FCD'!$P8:$AA8)</f>
        <v>#N/A</v>
      </c>
      <c r="AV8" s="15" t="e">
        <f>AU8*SQRT((MIN(COUNT($G8:$M8),COUNT('[1]D BM wo FCD'!$P8:$AA8))-2)/(1-AU8^2))</f>
        <v>#N/A</v>
      </c>
      <c r="AW8" s="15"/>
      <c r="AX8" s="15"/>
      <c r="AY8" s="15">
        <f>CORREL($G8:$M8,[1]DMB!$AB8:$AH8)</f>
        <v>0.40468710327453294</v>
      </c>
      <c r="AZ8" s="15">
        <f>AY8*SQRT((MIN(COUNT($G8:$M8),COUNT([1]DMB!$AB8:$AH8))-2)/(1-AY8^2))</f>
        <v>0.76650951200667372</v>
      </c>
      <c r="BA8" s="15">
        <f>CORREL($H8:$M8,[1]DMB!$AB8:$AG8)</f>
        <v>0.64366885625645531</v>
      </c>
      <c r="BB8" s="15">
        <f>BA8*SQRT((MIN(COUNT($H8:$M8),COUNT([1]DMB!$AB8:$AG8))-2)/(1-BA8^2))</f>
        <v>1.1894424669335104</v>
      </c>
      <c r="BC8" s="15">
        <f>CORREL($G8:$M8,[1]DM1!$AB8:$AH8)</f>
        <v>0.15140806647317684</v>
      </c>
      <c r="BD8" s="15">
        <f>BC8*SQRT((MIN(COUNT($G8:$M8),COUNT([1]DM1!$AB8:$AH8))-2)/(1-BC8^2))</f>
        <v>0.26530507481734178</v>
      </c>
      <c r="BE8" s="15">
        <f>CORREL($H8:$M8,[1]DM1!$AB8:$AG8)</f>
        <v>0.22796226217007357</v>
      </c>
      <c r="BF8" s="15">
        <f>BE8*SQRT((MIN(COUNT($H8:$M8),COUNT([1]DM1!$AB8:$AG8))-2)/(1-BE8^2))</f>
        <v>0.33110533691140326</v>
      </c>
      <c r="BG8" s="15" t="e">
        <f>CORREL($G8:$M8,dBM!$G8:$G8)</f>
        <v>#N/A</v>
      </c>
      <c r="BH8" s="15" t="e">
        <f>BG8*SQRT((MIN(COUNT($G8:$M8),COUNT(dBM!$G8:$M8))-2)/(1-BG8^2))</f>
        <v>#N/A</v>
      </c>
      <c r="BI8" s="15" t="e">
        <f>CORREL($H8:$M8,dBM!#REF!)</f>
        <v>#REF!</v>
      </c>
      <c r="BJ8" s="15" t="e">
        <f>BI8*SQRT((MIN(COUNT($H8:$M8),COUNT(dBM!#REF!))-2)/(1-BI8^2))</f>
        <v>#REF!</v>
      </c>
      <c r="BK8" s="15" t="e">
        <f>CORREL($G8:$M8,'[1]D BM wo FCD'!$V8:$AB8)</f>
        <v>#DIV/0!</v>
      </c>
      <c r="BL8" s="15" t="e">
        <f>BK8*SQRT((MIN(COUNT($G8:$M8),COUNT('[1]D BM wo FCD'!$V8:$AB8))-2)/(1-BK8^2))</f>
        <v>#DIV/0!</v>
      </c>
      <c r="BM8" s="15" t="e">
        <f>CORREL($H8:$M8,'[1]D BM wo FCD'!$V8:$AA8)</f>
        <v>#DIV/0!</v>
      </c>
      <c r="BN8" s="15" t="e">
        <f>BM8*SQRT((MIN(COUNT($H8:$M8),COUNT('[1]D BM wo FCD'!$V8:$AA8))-2)/(1-BM8^2))</f>
        <v>#DIV/0!</v>
      </c>
      <c r="BO8" s="15"/>
      <c r="BP8" s="16">
        <f t="shared" si="0"/>
        <v>7</v>
      </c>
      <c r="BQ8" s="28">
        <f t="shared" si="1"/>
        <v>-3.3497934717000737E-3</v>
      </c>
      <c r="BR8" s="16">
        <f t="shared" si="2"/>
        <v>0.14662640614752345</v>
      </c>
      <c r="BS8" s="16"/>
      <c r="BT8" s="16">
        <f t="shared" si="3"/>
        <v>7</v>
      </c>
      <c r="BU8" s="28">
        <f t="shared" si="4"/>
        <v>-3.3497934717000737E-3</v>
      </c>
      <c r="BV8" s="16">
        <f t="shared" si="5"/>
        <v>0.14662640614752345</v>
      </c>
    </row>
    <row r="9" spans="1:74" x14ac:dyDescent="0.4">
      <c r="A9" s="15"/>
      <c r="B9" s="15"/>
      <c r="C9" s="49" t="s">
        <v>63</v>
      </c>
      <c r="D9" s="15"/>
      <c r="E9" s="15"/>
      <c r="F9" s="15" t="s">
        <v>319</v>
      </c>
      <c r="G9" s="36">
        <f>LN(NGDP_R!H9)-LN(NGDP_R!G9)</f>
        <v>6.665277370040279E-2</v>
      </c>
      <c r="H9" s="36">
        <f>LN(NGDP_R!I9)-LN(NGDP_R!H9)</f>
        <v>6.6788869772937076E-2</v>
      </c>
      <c r="I9" s="36">
        <f>LN(NGDP_R!J9)-LN(NGDP_R!I9)</f>
        <v>3.9177417814117987E-2</v>
      </c>
      <c r="J9" s="36">
        <f>LN(NGDP_R!K9)-LN(NGDP_R!J9)</f>
        <v>7.0258885238273727E-2</v>
      </c>
      <c r="K9" s="36">
        <f>LN(NGDP_R!L9)-LN(NGDP_R!K9)</f>
        <v>5.6474897595600204E-2</v>
      </c>
      <c r="L9" s="36">
        <f>LN(NGDP_R!M9)-LN(NGDP_R!L9)</f>
        <v>5.0693114315518706E-2</v>
      </c>
      <c r="M9" s="36">
        <f>LN(NGDP_R!N9)-LN(NGDP_R!M9)</f>
        <v>5.3540766928029448E-2</v>
      </c>
      <c r="N9" s="15"/>
      <c r="O9" s="15" t="e">
        <f>CORREL($G9:$M9,[1]DMB!$G9:$AH9)</f>
        <v>#N/A</v>
      </c>
      <c r="P9" s="15" t="e">
        <f>O9*SQRT((MIN(COUNT($G9:$M9),COUNT([1]DMB!$G9:$AH9))-2)/(1-O9^2))</f>
        <v>#N/A</v>
      </c>
      <c r="Q9" s="15" t="e">
        <f>CORREL($G9:$M9,[1]DMB!$G9:$AG9)</f>
        <v>#N/A</v>
      </c>
      <c r="R9" s="15" t="e">
        <f>Q9*SQRT((MIN(COUNT($G9:$M9),COUNT([1]DMB!$G9:$AG9))-2)/(1-Q9^2))</f>
        <v>#N/A</v>
      </c>
      <c r="S9" s="15" t="e">
        <f>CORREL($G9:$M9,[1]DM1!$G9:$AH9)</f>
        <v>#N/A</v>
      </c>
      <c r="T9" s="15" t="e">
        <f>S9*SQRT((MIN(COUNT($G9:$M9),COUNT([1]DM1!$G9:$AH9))-2)/(1-S9^2))</f>
        <v>#N/A</v>
      </c>
      <c r="U9" s="15" t="e">
        <f>CORREL($G9:$M9,[1]DM1!$G9:$AG9)</f>
        <v>#N/A</v>
      </c>
      <c r="V9" s="15" t="e">
        <f>U9*SQRT((MIN(COUNT($G9:$M9),COUNT([1]DM1!$G9:$AG9))-2)/(1-U9^2))</f>
        <v>#N/A</v>
      </c>
      <c r="W9" s="15" t="e">
        <f>CORREL($G9:$M9,dBM!$G9:$G9)</f>
        <v>#N/A</v>
      </c>
      <c r="X9" s="15" t="e">
        <f>W9*SQRT((MIN(COUNT($G9:$M9),COUNT(dBM!$G9:$M9))-2)/(1-W9^2))</f>
        <v>#N/A</v>
      </c>
      <c r="Y9" s="15" t="e">
        <f>CORREL($G9:$M9,dBM!#REF!)</f>
        <v>#REF!</v>
      </c>
      <c r="Z9" s="15" t="e">
        <f>Y9*SQRT((MIN(COUNT($G9:$M9),COUNT(dBM!#REF!))-2)/(1-Y9^2))</f>
        <v>#REF!</v>
      </c>
      <c r="AA9" s="15" t="e">
        <f>CORREL($G9:$M9,'[1]D BM wo FCD'!$G9:$AB9)</f>
        <v>#N/A</v>
      </c>
      <c r="AB9" s="15" t="e">
        <f>AA9*SQRT((MIN(COUNT($G9:$M9),COUNT('[1]D BM wo FCD'!$G9:$AB9))-2)/(1-AA9^2))</f>
        <v>#N/A</v>
      </c>
      <c r="AC9" s="15" t="e">
        <f>CORREL($G9:$M9,'[1]D BM wo FCD'!$G9:$AA9)</f>
        <v>#N/A</v>
      </c>
      <c r="AD9" s="15" t="e">
        <f>AC9*SQRT((MIN(COUNT($G9:$M9),COUNT('[1]D BM wo FCD'!$G9:$AA9))-2)/(1-AC9^2))</f>
        <v>#N/A</v>
      </c>
      <c r="AE9" s="13"/>
      <c r="AF9" s="17"/>
      <c r="AG9" s="15" t="e">
        <f>CORREL($G9:$M9,[1]DMB!$V9:$AH9)</f>
        <v>#N/A</v>
      </c>
      <c r="AH9" s="15" t="e">
        <f>AG9*SQRT((MIN(COUNT($G9:$M9),COUNT([1]DMB!$V9:$AH9))-2)/(1-AG9^2))</f>
        <v>#N/A</v>
      </c>
      <c r="AI9" s="15" t="e">
        <f>CORREL($G9:$M9,[1]DMB!$V9:$AG9)</f>
        <v>#N/A</v>
      </c>
      <c r="AJ9" s="15" t="e">
        <f>AI9*SQRT((MIN(COUNT($G9:$M9),COUNT([1]DMB!$V9:$AG9))-2)/(1-AI9^2))</f>
        <v>#N/A</v>
      </c>
      <c r="AK9" s="15" t="e">
        <f>CORREL($G9:$M9,[1]DM1!$V9:$AH9)</f>
        <v>#N/A</v>
      </c>
      <c r="AL9" s="15" t="e">
        <f>AK9*SQRT((MIN(COUNT($G9:$M9),COUNT([1]DM1!$V9:$AH9))-2)/(1-AK9^2))</f>
        <v>#N/A</v>
      </c>
      <c r="AM9" s="15" t="e">
        <f>CORREL($G9:$M9,[1]DM1!$V9:$AG9)</f>
        <v>#N/A</v>
      </c>
      <c r="AN9" s="15" t="e">
        <f>AM9*SQRT((MIN(COUNT($G9:$M9),COUNT([1]DM1!$V9:$AG9))-2)/(1-AM9^2))</f>
        <v>#N/A</v>
      </c>
      <c r="AO9" s="15" t="e">
        <f>CORREL($G9:$M9,dBM!$G9:$G9)</f>
        <v>#N/A</v>
      </c>
      <c r="AP9" s="15" t="e">
        <f>AO9*SQRT((MIN(COUNT($G9:$M9),COUNT(dBM!$G9:$M9))-2)/(1-AO9^2))</f>
        <v>#N/A</v>
      </c>
      <c r="AQ9" s="15" t="e">
        <f>CORREL($G9:$M9,dBM!#REF!)</f>
        <v>#REF!</v>
      </c>
      <c r="AR9" s="15" t="e">
        <f>AQ9*SQRT((MIN(COUNT($G9:$M9),COUNT(dBM!#REF!))-2)/(1-AQ9^2))</f>
        <v>#REF!</v>
      </c>
      <c r="AS9" s="15" t="e">
        <f>CORREL($G9:$M9,'[1]D BM wo FCD'!$P9:$AB9)</f>
        <v>#N/A</v>
      </c>
      <c r="AT9" s="15" t="e">
        <f>AS9*SQRT((MIN(COUNT($G9:$M9),COUNT('[1]D BM wo FCD'!$P9:$AB9))-2)/(1-AS9^2))</f>
        <v>#N/A</v>
      </c>
      <c r="AU9" s="15" t="e">
        <f>CORREL($G9:$M9,'[1]D BM wo FCD'!$P9:$AA9)</f>
        <v>#N/A</v>
      </c>
      <c r="AV9" s="15" t="e">
        <f>AU9*SQRT((MIN(COUNT($G9:$M9),COUNT('[1]D BM wo FCD'!$P9:$AA9))-2)/(1-AU9^2))</f>
        <v>#N/A</v>
      </c>
      <c r="AW9" s="15"/>
      <c r="AX9" s="15"/>
      <c r="AY9" s="15">
        <f>CORREL($G9:$M9,[1]DMB!$AB9:$AH9)</f>
        <v>0.96004042831971081</v>
      </c>
      <c r="AZ9" s="15">
        <f>AY9*SQRT((MIN(COUNT($G9:$M9),COUNT([1]DMB!$AB9:$AH9))-2)/(1-AY9^2))</f>
        <v>5.9416521467454215</v>
      </c>
      <c r="BA9" s="15">
        <f>CORREL($H9:$M9,[1]DMB!$AB9:$AG9)</f>
        <v>-0.80496755918071905</v>
      </c>
      <c r="BB9" s="15">
        <f>BA9*SQRT((MIN(COUNT($H9:$M9),COUNT([1]DMB!$AB9:$AG9))-2)/(1-BA9^2))</f>
        <v>-1.9186919251155343</v>
      </c>
      <c r="BC9" s="15">
        <f>CORREL($G9:$M9,[1]DM1!$AB9:$AH9)</f>
        <v>0.47118592012540705</v>
      </c>
      <c r="BD9" s="15">
        <f>BC9*SQRT((MIN(COUNT($G9:$M9),COUNT([1]DM1!$AB9:$AH9))-2)/(1-BC9^2))</f>
        <v>0.92526822248066221</v>
      </c>
      <c r="BE9" s="15">
        <f>CORREL($H9:$M9,[1]DM1!$AB9:$AG9)</f>
        <v>-0.79814499993890387</v>
      </c>
      <c r="BF9" s="15">
        <f>BE9*SQRT((MIN(COUNT($H9:$M9),COUNT([1]DM1!$AB9:$AG9))-2)/(1-BE9^2))</f>
        <v>-1.8735473975646773</v>
      </c>
      <c r="BG9" s="15" t="e">
        <f>CORREL($G9:$M9,dBM!$G9:$G9)</f>
        <v>#N/A</v>
      </c>
      <c r="BH9" s="15" t="e">
        <f>BG9*SQRT((MIN(COUNT($G9:$M9),COUNT(dBM!$G9:$M9))-2)/(1-BG9^2))</f>
        <v>#N/A</v>
      </c>
      <c r="BI9" s="15" t="e">
        <f>CORREL($H9:$M9,dBM!#REF!)</f>
        <v>#REF!</v>
      </c>
      <c r="BJ9" s="15" t="e">
        <f>BI9*SQRT((MIN(COUNT($H9:$M9),COUNT(dBM!#REF!))-2)/(1-BI9^2))</f>
        <v>#REF!</v>
      </c>
      <c r="BK9" s="15" t="e">
        <f>CORREL($G9:$M9,'[1]D BM wo FCD'!$V9:$AB9)</f>
        <v>#DIV/0!</v>
      </c>
      <c r="BL9" s="15" t="e">
        <f>BK9*SQRT((MIN(COUNT($G9:$M9),COUNT('[1]D BM wo FCD'!$V9:$AB9))-2)/(1-BK9^2))</f>
        <v>#DIV/0!</v>
      </c>
      <c r="BM9" s="15" t="e">
        <f>CORREL($H9:$M9,'[1]D BM wo FCD'!$V9:$AA9)</f>
        <v>#DIV/0!</v>
      </c>
      <c r="BN9" s="15" t="e">
        <f>BM9*SQRT((MIN(COUNT($H9:$M9),COUNT('[1]D BM wo FCD'!$V9:$AA9))-2)/(1-BM9^2))</f>
        <v>#DIV/0!</v>
      </c>
      <c r="BO9" s="15"/>
      <c r="BP9" s="16">
        <f t="shared" si="0"/>
        <v>7</v>
      </c>
      <c r="BQ9" s="28">
        <f t="shared" si="1"/>
        <v>5.7655246480697135E-2</v>
      </c>
      <c r="BR9" s="16">
        <f t="shared" si="2"/>
        <v>1.1041239985029729E-2</v>
      </c>
      <c r="BS9" s="16"/>
      <c r="BT9" s="16">
        <f t="shared" si="3"/>
        <v>7</v>
      </c>
      <c r="BU9" s="28">
        <f t="shared" si="4"/>
        <v>5.7655246480697135E-2</v>
      </c>
      <c r="BV9" s="16">
        <f t="shared" si="5"/>
        <v>1.1041239985029729E-2</v>
      </c>
    </row>
    <row r="10" spans="1:74" x14ac:dyDescent="0.4">
      <c r="A10" s="15"/>
      <c r="B10" s="15"/>
      <c r="C10" s="49" t="s">
        <v>76</v>
      </c>
      <c r="D10" s="15"/>
      <c r="E10" s="15"/>
      <c r="F10" s="15" t="s">
        <v>319</v>
      </c>
      <c r="G10" s="36">
        <f>LN(NGDP_R!H10)-LN(NGDP_R!G10)</f>
        <v>6.8592791465610148E-2</v>
      </c>
      <c r="H10" s="36">
        <f>LN(NGDP_R!I10)-LN(NGDP_R!H10)</f>
        <v>0.10526051065749265</v>
      </c>
      <c r="I10" s="36">
        <f>LN(NGDP_R!J10)-LN(NGDP_R!I10)</f>
        <v>0.11867152971749739</v>
      </c>
      <c r="J10" s="36">
        <f>LN(NGDP_R!K10)-LN(NGDP_R!J10)</f>
        <v>7.232066157962791E-2</v>
      </c>
      <c r="K10" s="36">
        <f>LN(NGDP_R!L10)-LN(NGDP_R!K10)</f>
        <v>1.5932402530713929E-2</v>
      </c>
      <c r="L10" s="36">
        <f>LN(NGDP_R!M10)-LN(NGDP_R!L10)</f>
        <v>0.13015068446504507</v>
      </c>
      <c r="M10" s="36">
        <f>LN(NGDP_R!N10)-LN(NGDP_R!M10)</f>
        <v>8.6177696241053425E-2</v>
      </c>
      <c r="N10" s="15"/>
      <c r="O10" s="15" t="e">
        <f>CORREL($G10:$M10,[1]DMB!$G10:$AH10)</f>
        <v>#N/A</v>
      </c>
      <c r="P10" s="15" t="e">
        <f>O10*SQRT((MIN(COUNT($G10:$M10),COUNT([1]DMB!$G10:$AH10))-2)/(1-O10^2))</f>
        <v>#N/A</v>
      </c>
      <c r="Q10" s="15" t="e">
        <f>CORREL($G10:$M10,[1]DMB!$G10:$AG10)</f>
        <v>#N/A</v>
      </c>
      <c r="R10" s="15" t="e">
        <f>Q10*SQRT((MIN(COUNT($G10:$M10),COUNT([1]DMB!$G10:$AG10))-2)/(1-Q10^2))</f>
        <v>#N/A</v>
      </c>
      <c r="S10" s="15" t="e">
        <f>CORREL($G10:$M10,[1]DM1!$G10:$AH10)</f>
        <v>#N/A</v>
      </c>
      <c r="T10" s="15" t="e">
        <f>S10*SQRT((MIN(COUNT($G10:$M10),COUNT([1]DM1!$G10:$AH10))-2)/(1-S10^2))</f>
        <v>#N/A</v>
      </c>
      <c r="U10" s="15" t="e">
        <f>CORREL($G10:$M10,[1]DM1!$G10:$AG10)</f>
        <v>#N/A</v>
      </c>
      <c r="V10" s="15" t="e">
        <f>U10*SQRT((MIN(COUNT($G10:$M10),COUNT([1]DM1!$G10:$AG10))-2)/(1-U10^2))</f>
        <v>#N/A</v>
      </c>
      <c r="W10" s="15" t="e">
        <f>CORREL($G10:$M10,dBM!$G10:$G10)</f>
        <v>#N/A</v>
      </c>
      <c r="X10" s="15" t="e">
        <f>W10*SQRT((MIN(COUNT($G10:$M10),COUNT(dBM!$G10:$M10))-2)/(1-W10^2))</f>
        <v>#N/A</v>
      </c>
      <c r="Y10" s="15" t="e">
        <f>CORREL($G10:$M10,dBM!#REF!)</f>
        <v>#REF!</v>
      </c>
      <c r="Z10" s="15" t="e">
        <f>Y10*SQRT((MIN(COUNT($G10:$M10),COUNT(dBM!#REF!))-2)/(1-Y10^2))</f>
        <v>#REF!</v>
      </c>
      <c r="AA10" s="15" t="e">
        <f>CORREL($G10:$M10,'[1]D BM wo FCD'!$G10:$AB10)</f>
        <v>#N/A</v>
      </c>
      <c r="AB10" s="15" t="e">
        <f>AA10*SQRT((MIN(COUNT($G10:$M10),COUNT('[1]D BM wo FCD'!$G10:$AB10))-2)/(1-AA10^2))</f>
        <v>#N/A</v>
      </c>
      <c r="AC10" s="15" t="e">
        <f>CORREL($G10:$M10,'[1]D BM wo FCD'!$G10:$AA10)</f>
        <v>#N/A</v>
      </c>
      <c r="AD10" s="15" t="e">
        <f>AC10*SQRT((MIN(COUNT($G10:$M10),COUNT('[1]D BM wo FCD'!$G10:$AA10))-2)/(1-AC10^2))</f>
        <v>#N/A</v>
      </c>
      <c r="AE10" s="13"/>
      <c r="AF10" s="17"/>
      <c r="AG10" s="15" t="e">
        <f>CORREL($G10:$M10,[1]DMB!$V10:$AH10)</f>
        <v>#N/A</v>
      </c>
      <c r="AH10" s="15" t="e">
        <f>AG10*SQRT((MIN(COUNT($G10:$M10),COUNT([1]DMB!$V10:$AH10))-2)/(1-AG10^2))</f>
        <v>#N/A</v>
      </c>
      <c r="AI10" s="15" t="e">
        <f>CORREL($G10:$M10,[1]DMB!$V10:$AG10)</f>
        <v>#N/A</v>
      </c>
      <c r="AJ10" s="15" t="e">
        <f>AI10*SQRT((MIN(COUNT($G10:$M10),COUNT([1]DMB!$V10:$AG10))-2)/(1-AI10^2))</f>
        <v>#N/A</v>
      </c>
      <c r="AK10" s="15" t="e">
        <f>CORREL($G10:$M10,[1]DM1!$V10:$AH10)</f>
        <v>#N/A</v>
      </c>
      <c r="AL10" s="15" t="e">
        <f>AK10*SQRT((MIN(COUNT($G10:$M10),COUNT([1]DM1!$V10:$AH10))-2)/(1-AK10^2))</f>
        <v>#N/A</v>
      </c>
      <c r="AM10" s="15" t="e">
        <f>CORREL($G10:$M10,[1]DM1!$V10:$AG10)</f>
        <v>#N/A</v>
      </c>
      <c r="AN10" s="15" t="e">
        <f>AM10*SQRT((MIN(COUNT($G10:$M10),COUNT([1]DM1!$V10:$AG10))-2)/(1-AM10^2))</f>
        <v>#N/A</v>
      </c>
      <c r="AO10" s="15" t="e">
        <f>CORREL($G10:$M10,dBM!$G10:$G10)</f>
        <v>#N/A</v>
      </c>
      <c r="AP10" s="15" t="e">
        <f>AO10*SQRT((MIN(COUNT($G10:$M10),COUNT(dBM!$G10:$M10))-2)/(1-AO10^2))</f>
        <v>#N/A</v>
      </c>
      <c r="AQ10" s="15" t="e">
        <f>CORREL($G10:$M10,dBM!#REF!)</f>
        <v>#REF!</v>
      </c>
      <c r="AR10" s="15" t="e">
        <f>AQ10*SQRT((MIN(COUNT($G10:$M10),COUNT(dBM!#REF!))-2)/(1-AQ10^2))</f>
        <v>#REF!</v>
      </c>
      <c r="AS10" s="15" t="e">
        <f>CORREL($G10:$M10,'[1]D BM wo FCD'!$P10:$AB10)</f>
        <v>#N/A</v>
      </c>
      <c r="AT10" s="15" t="e">
        <f>AS10*SQRT((MIN(COUNT($G10:$M10),COUNT('[1]D BM wo FCD'!$P10:$AB10))-2)/(1-AS10^2))</f>
        <v>#N/A</v>
      </c>
      <c r="AU10" s="15" t="e">
        <f>CORREL($G10:$M10,'[1]D BM wo FCD'!$P10:$AA10)</f>
        <v>#N/A</v>
      </c>
      <c r="AV10" s="15" t="e">
        <f>AU10*SQRT((MIN(COUNT($G10:$M10),COUNT('[1]D BM wo FCD'!$P10:$AA10))-2)/(1-AU10^2))</f>
        <v>#N/A</v>
      </c>
      <c r="AW10" s="15"/>
      <c r="AX10" s="15"/>
      <c r="AY10" s="15">
        <f>CORREL($G10:$M10,[1]DMB!$AB10:$AH10)</f>
        <v>0.25233747042980653</v>
      </c>
      <c r="AZ10" s="15">
        <f>AY10*SQRT((MIN(COUNT($G10:$M10),COUNT([1]DMB!$AB10:$AH10))-2)/(1-AY10^2))</f>
        <v>0.45167793689140018</v>
      </c>
      <c r="BA10" s="15">
        <f>CORREL($H10:$M10,[1]DMB!$AB10:$AG10)</f>
        <v>0.75256932750185146</v>
      </c>
      <c r="BB10" s="15">
        <f>BA10*SQRT((MIN(COUNT($H10:$M10),COUNT([1]DMB!$AB10:$AG10))-2)/(1-BA10^2))</f>
        <v>1.6162075847192865</v>
      </c>
      <c r="BC10" s="15">
        <f>CORREL($G10:$M10,[1]DM1!$AB10:$AH10)</f>
        <v>3.8751527936686549E-2</v>
      </c>
      <c r="BD10" s="15">
        <f>BC10*SQRT((MIN(COUNT($G10:$M10),COUNT([1]DM1!$AB10:$AH10))-2)/(1-BC10^2))</f>
        <v>6.717006821026808E-2</v>
      </c>
      <c r="BE10" s="15">
        <f>CORREL($H10:$M10,[1]DM1!$AB10:$AG10)</f>
        <v>-0.94582825121151892</v>
      </c>
      <c r="BF10" s="15">
        <f>BE10*SQRT((MIN(COUNT($H10:$M10),COUNT([1]DM1!$AB10:$AG10))-2)/(1-BE10^2))</f>
        <v>-4.1199182594299995</v>
      </c>
      <c r="BG10" s="15" t="e">
        <f>CORREL($G10:$M10,dBM!$G10:$G10)</f>
        <v>#N/A</v>
      </c>
      <c r="BH10" s="15" t="e">
        <f>BG10*SQRT((MIN(COUNT($G10:$M10),COUNT(dBM!$G10:$M10))-2)/(1-BG10^2))</f>
        <v>#N/A</v>
      </c>
      <c r="BI10" s="15" t="e">
        <f>CORREL($H10:$M10,dBM!#REF!)</f>
        <v>#REF!</v>
      </c>
      <c r="BJ10" s="15" t="e">
        <f>BI10*SQRT((MIN(COUNT($H10:$M10),COUNT(dBM!#REF!))-2)/(1-BI10^2))</f>
        <v>#REF!</v>
      </c>
      <c r="BK10" s="15" t="e">
        <f>CORREL($G10:$M10,'[1]D BM wo FCD'!$V10:$AB10)</f>
        <v>#DIV/0!</v>
      </c>
      <c r="BL10" s="15" t="e">
        <f>BK10*SQRT((MIN(COUNT($G10:$M10),COUNT('[1]D BM wo FCD'!$V10:$AB10))-2)/(1-BK10^2))</f>
        <v>#DIV/0!</v>
      </c>
      <c r="BM10" s="15" t="e">
        <f>CORREL($H10:$M10,'[1]D BM wo FCD'!$V10:$AA10)</f>
        <v>#DIV/0!</v>
      </c>
      <c r="BN10" s="15" t="e">
        <f>BM10*SQRT((MIN(COUNT($H10:$M10),COUNT('[1]D BM wo FCD'!$V10:$AA10))-2)/(1-BM10^2))</f>
        <v>#DIV/0!</v>
      </c>
      <c r="BO10" s="15"/>
      <c r="BP10" s="16">
        <f t="shared" si="0"/>
        <v>7</v>
      </c>
      <c r="BQ10" s="28">
        <f t="shared" si="1"/>
        <v>8.5300896665291503E-2</v>
      </c>
      <c r="BR10" s="16">
        <f t="shared" si="2"/>
        <v>3.8262019560183658E-2</v>
      </c>
      <c r="BS10" s="16"/>
      <c r="BT10" s="16">
        <f t="shared" si="3"/>
        <v>7</v>
      </c>
      <c r="BU10" s="28">
        <f t="shared" si="4"/>
        <v>8.5300896665291503E-2</v>
      </c>
      <c r="BV10" s="16">
        <f t="shared" si="5"/>
        <v>3.8262019560183658E-2</v>
      </c>
    </row>
    <row r="11" spans="1:74" x14ac:dyDescent="0.4">
      <c r="A11" s="15"/>
      <c r="B11" s="15"/>
      <c r="C11" s="49" t="s">
        <v>80</v>
      </c>
      <c r="D11" s="15"/>
      <c r="E11" s="15"/>
      <c r="F11" s="15" t="s">
        <v>319</v>
      </c>
      <c r="G11" s="36">
        <f>LN(NGDP_R!H11)-LN(NGDP_R!G11)</f>
        <v>4.605645581063289E-2</v>
      </c>
      <c r="H11" s="36">
        <f>LN(NGDP_R!I11)-LN(NGDP_R!H11)</f>
        <v>4.9762708439156977E-2</v>
      </c>
      <c r="I11" s="36">
        <f>LN(NGDP_R!J11)-LN(NGDP_R!I11)</f>
        <v>3.9830940694403072E-2</v>
      </c>
      <c r="J11" s="36">
        <f>LN(NGDP_R!K11)-LN(NGDP_R!J11)</f>
        <v>7.1064354023762988E-2</v>
      </c>
      <c r="K11" s="36">
        <f>LN(NGDP_R!L11)-LN(NGDP_R!K11)</f>
        <v>5.6380333436107932E-2</v>
      </c>
      <c r="L11" s="36">
        <f>LN(NGDP_R!M11)-LN(NGDP_R!L11)</f>
        <v>2.9558771202700562E-2</v>
      </c>
      <c r="M11" s="36">
        <f>LN(NGDP_R!N11)-LN(NGDP_R!M11)</f>
        <v>1.4888612493750397E-2</v>
      </c>
      <c r="N11" s="15"/>
      <c r="O11" s="15" t="s">
        <v>163</v>
      </c>
      <c r="P11" s="15" t="s">
        <v>163</v>
      </c>
      <c r="Q11" s="15" t="s">
        <v>163</v>
      </c>
      <c r="R11" s="15" t="s">
        <v>163</v>
      </c>
      <c r="S11" s="15" t="s">
        <v>163</v>
      </c>
      <c r="T11" s="15" t="s">
        <v>163</v>
      </c>
      <c r="U11" s="15" t="s">
        <v>163</v>
      </c>
      <c r="V11" s="15" t="s">
        <v>163</v>
      </c>
      <c r="W11" s="15" t="s">
        <v>163</v>
      </c>
      <c r="X11" s="15" t="s">
        <v>163</v>
      </c>
      <c r="Y11" s="15" t="s">
        <v>163</v>
      </c>
      <c r="Z11" s="15" t="s">
        <v>163</v>
      </c>
      <c r="AA11" s="15" t="s">
        <v>163</v>
      </c>
      <c r="AB11" s="15" t="s">
        <v>163</v>
      </c>
      <c r="AC11" s="15" t="s">
        <v>163</v>
      </c>
      <c r="AD11" s="15" t="s">
        <v>163</v>
      </c>
      <c r="AE11" s="13"/>
      <c r="AF11" s="17"/>
      <c r="AG11" s="15" t="s">
        <v>163</v>
      </c>
      <c r="AH11" s="15" t="s">
        <v>163</v>
      </c>
      <c r="AI11" s="15" t="s">
        <v>163</v>
      </c>
      <c r="AJ11" s="15" t="s">
        <v>163</v>
      </c>
      <c r="AK11" s="15" t="s">
        <v>163</v>
      </c>
      <c r="AL11" s="15" t="s">
        <v>163</v>
      </c>
      <c r="AM11" s="15" t="s">
        <v>163</v>
      </c>
      <c r="AN11" s="15" t="s">
        <v>163</v>
      </c>
      <c r="AO11" s="15" t="s">
        <v>163</v>
      </c>
      <c r="AP11" s="15" t="s">
        <v>163</v>
      </c>
      <c r="AQ11" s="15" t="s">
        <v>163</v>
      </c>
      <c r="AR11" s="15" t="s">
        <v>163</v>
      </c>
      <c r="AS11" s="15" t="s">
        <v>163</v>
      </c>
      <c r="AT11" s="15" t="s">
        <v>163</v>
      </c>
      <c r="AU11" s="15" t="s">
        <v>163</v>
      </c>
      <c r="AV11" s="15" t="s">
        <v>163</v>
      </c>
      <c r="AW11" s="15"/>
      <c r="AX11" s="15"/>
      <c r="AY11" s="15" t="s">
        <v>163</v>
      </c>
      <c r="AZ11" s="15" t="s">
        <v>163</v>
      </c>
      <c r="BA11" s="15" t="s">
        <v>163</v>
      </c>
      <c r="BB11" s="15" t="s">
        <v>163</v>
      </c>
      <c r="BC11" s="15" t="s">
        <v>163</v>
      </c>
      <c r="BD11" s="15" t="s">
        <v>163</v>
      </c>
      <c r="BE11" s="15" t="s">
        <v>163</v>
      </c>
      <c r="BF11" s="15" t="s">
        <v>163</v>
      </c>
      <c r="BG11" s="15" t="s">
        <v>163</v>
      </c>
      <c r="BH11" s="15" t="s">
        <v>163</v>
      </c>
      <c r="BI11" s="15" t="s">
        <v>163</v>
      </c>
      <c r="BJ11" s="15" t="s">
        <v>163</v>
      </c>
      <c r="BK11" s="15" t="s">
        <v>163</v>
      </c>
      <c r="BL11" s="15" t="s">
        <v>163</v>
      </c>
      <c r="BM11" s="15" t="s">
        <v>163</v>
      </c>
      <c r="BN11" s="15" t="s">
        <v>163</v>
      </c>
      <c r="BO11" s="15"/>
      <c r="BP11" s="16">
        <f t="shared" si="0"/>
        <v>7</v>
      </c>
      <c r="BQ11" s="28">
        <f t="shared" si="1"/>
        <v>4.3934596585787834E-2</v>
      </c>
      <c r="BR11" s="16">
        <f t="shared" si="2"/>
        <v>1.8241723318311753E-2</v>
      </c>
      <c r="BS11" s="16"/>
      <c r="BT11" s="16">
        <f t="shared" si="3"/>
        <v>7</v>
      </c>
      <c r="BU11" s="28">
        <f t="shared" si="4"/>
        <v>4.3934596585787834E-2</v>
      </c>
      <c r="BV11" s="16">
        <f t="shared" si="5"/>
        <v>1.8241723318311753E-2</v>
      </c>
    </row>
    <row r="12" spans="1:74" x14ac:dyDescent="0.4">
      <c r="A12" s="15"/>
      <c r="B12" s="15"/>
      <c r="C12" s="49" t="s">
        <v>86</v>
      </c>
      <c r="D12" s="15"/>
      <c r="E12" s="15"/>
      <c r="F12" s="15" t="s">
        <v>319</v>
      </c>
      <c r="G12" s="36">
        <f>LN(NGDP_R!H12)-LN(NGDP_R!G12)</f>
        <v>1.2565458502563409E-2</v>
      </c>
      <c r="H12" s="36">
        <f>LN(NGDP_R!I12)-LN(NGDP_R!H12)</f>
        <v>2.5572004976227802E-2</v>
      </c>
      <c r="I12" s="36">
        <f>LN(NGDP_R!J12)-LN(NGDP_R!I12)</f>
        <v>-4.2065380707292377E-3</v>
      </c>
      <c r="J12" s="36">
        <f>LN(NGDP_R!K12)-LN(NGDP_R!J12)</f>
        <v>4.8339381693676131E-3</v>
      </c>
      <c r="K12" s="36">
        <f>LN(NGDP_R!L12)-LN(NGDP_R!K12)</f>
        <v>-3.6521724032771985E-3</v>
      </c>
      <c r="L12" s="36">
        <f>LN(NGDP_R!M12)-LN(NGDP_R!L12)</f>
        <v>7.9681696491746834E-3</v>
      </c>
      <c r="M12" s="36">
        <f>LN(NGDP_R!N12)-LN(NGDP_R!M12)</f>
        <v>2.5667746748583298E-2</v>
      </c>
      <c r="N12" s="15"/>
      <c r="O12" s="15" t="e">
        <f>CORREL($G12:$M12,[1]DMB!$G12:$AH12)</f>
        <v>#N/A</v>
      </c>
      <c r="P12" s="15" t="e">
        <f>O12*SQRT((MIN(COUNT($G12:$M12),COUNT([1]DMB!$G12:$AH12))-2)/(1-O12^2))</f>
        <v>#N/A</v>
      </c>
      <c r="Q12" s="15" t="e">
        <f>CORREL($G12:$M12,[1]DMB!$G12:$AG12)</f>
        <v>#N/A</v>
      </c>
      <c r="R12" s="15" t="e">
        <f>Q12*SQRT((MIN(COUNT($G12:$M12),COUNT([1]DMB!$G12:$AG12))-2)/(1-Q12^2))</f>
        <v>#N/A</v>
      </c>
      <c r="S12" s="15" t="e">
        <f>CORREL($G12:$M12,[1]DM1!$G12:$AH12)</f>
        <v>#N/A</v>
      </c>
      <c r="T12" s="15" t="e">
        <f>S12*SQRT((MIN(COUNT($G12:$M12),COUNT([1]DM1!$G12:$AH12))-2)/(1-S12^2))</f>
        <v>#N/A</v>
      </c>
      <c r="U12" s="15" t="e">
        <f>CORREL($G12:$M12,[1]DM1!$G12:$AG12)</f>
        <v>#N/A</v>
      </c>
      <c r="V12" s="15" t="e">
        <f>U12*SQRT((MIN(COUNT($G12:$M12),COUNT([1]DM1!$G12:$AG12))-2)/(1-U12^2))</f>
        <v>#N/A</v>
      </c>
      <c r="W12" s="15" t="e">
        <f>CORREL($G12:$M12,dBM!$G12:$G12)</f>
        <v>#N/A</v>
      </c>
      <c r="X12" s="15" t="e">
        <f>W12*SQRT((MIN(COUNT($G12:$M12),COUNT(dBM!$G12:$M12))-2)/(1-W12^2))</f>
        <v>#N/A</v>
      </c>
      <c r="Y12" s="15" t="e">
        <f>CORREL($G12:$M12,dBM!#REF!)</f>
        <v>#REF!</v>
      </c>
      <c r="Z12" s="15" t="e">
        <f>Y12*SQRT((MIN(COUNT($G12:$M12),COUNT(dBM!#REF!))-2)/(1-Y12^2))</f>
        <v>#REF!</v>
      </c>
      <c r="AA12" s="15" t="e">
        <f>CORREL($G12:$M12,'[1]D BM wo FCD'!$G12:$AB12)</f>
        <v>#N/A</v>
      </c>
      <c r="AB12" s="15" t="e">
        <f>AA12*SQRT((MIN(COUNT($G12:$M12),COUNT('[1]D BM wo FCD'!$G12:$AB12))-2)/(1-AA12^2))</f>
        <v>#N/A</v>
      </c>
      <c r="AC12" s="15" t="e">
        <f>CORREL($G12:$M12,'[1]D BM wo FCD'!$G12:$AA12)</f>
        <v>#N/A</v>
      </c>
      <c r="AD12" s="15" t="e">
        <f>AC12*SQRT((MIN(COUNT($G12:$M12),COUNT('[1]D BM wo FCD'!$G12:$AA12))-2)/(1-AC12^2))</f>
        <v>#N/A</v>
      </c>
      <c r="AE12" s="13"/>
      <c r="AF12" s="17"/>
      <c r="AG12" s="15" t="e">
        <f>CORREL($G12:$M12,[1]DMB!$V12:$AH12)</f>
        <v>#N/A</v>
      </c>
      <c r="AH12" s="15" t="e">
        <f>AG12*SQRT((MIN(COUNT($G12:$M12),COUNT([1]DMB!$V12:$AH12))-2)/(1-AG12^2))</f>
        <v>#N/A</v>
      </c>
      <c r="AI12" s="15" t="e">
        <f>CORREL($G12:$M12,[1]DMB!$V12:$AG12)</f>
        <v>#N/A</v>
      </c>
      <c r="AJ12" s="15" t="e">
        <f>AI12*SQRT((MIN(COUNT($G12:$M12),COUNT([1]DMB!$V12:$AG12))-2)/(1-AI12^2))</f>
        <v>#N/A</v>
      </c>
      <c r="AK12" s="15" t="e">
        <f>CORREL($G12:$M12,[1]DM1!$V12:$AH12)</f>
        <v>#N/A</v>
      </c>
      <c r="AL12" s="15" t="e">
        <f>AK12*SQRT((MIN(COUNT($G12:$M12),COUNT([1]DM1!$V12:$AH12))-2)/(1-AK12^2))</f>
        <v>#N/A</v>
      </c>
      <c r="AM12" s="15" t="e">
        <f>CORREL($G12:$M12,[1]DM1!$V12:$AG12)</f>
        <v>#N/A</v>
      </c>
      <c r="AN12" s="15" t="e">
        <f>AM12*SQRT((MIN(COUNT($G12:$M12),COUNT([1]DM1!$V12:$AG12))-2)/(1-AM12^2))</f>
        <v>#N/A</v>
      </c>
      <c r="AO12" s="15" t="e">
        <f>CORREL($G12:$M12,dBM!$G12:$G12)</f>
        <v>#N/A</v>
      </c>
      <c r="AP12" s="15" t="e">
        <f>AO12*SQRT((MIN(COUNT($G12:$M12),COUNT(dBM!$G12:$M12))-2)/(1-AO12^2))</f>
        <v>#N/A</v>
      </c>
      <c r="AQ12" s="15" t="e">
        <f>CORREL($G12:$M12,dBM!#REF!)</f>
        <v>#REF!</v>
      </c>
      <c r="AR12" s="15" t="e">
        <f>AQ12*SQRT((MIN(COUNT($G12:$M12),COUNT(dBM!#REF!))-2)/(1-AQ12^2))</f>
        <v>#REF!</v>
      </c>
      <c r="AS12" s="15" t="e">
        <f>CORREL($G12:$M12,'[1]D BM wo FCD'!$P12:$AB12)</f>
        <v>#N/A</v>
      </c>
      <c r="AT12" s="15" t="e">
        <f>AS12*SQRT((MIN(COUNT($G12:$M12),COUNT('[1]D BM wo FCD'!$P12:$AB12))-2)/(1-AS12^2))</f>
        <v>#N/A</v>
      </c>
      <c r="AU12" s="15" t="e">
        <f>CORREL($G12:$M12,'[1]D BM wo FCD'!$P12:$AA12)</f>
        <v>#N/A</v>
      </c>
      <c r="AV12" s="15" t="e">
        <f>AU12*SQRT((MIN(COUNT($G12:$M12),COUNT('[1]D BM wo FCD'!$P12:$AA12))-2)/(1-AU12^2))</f>
        <v>#N/A</v>
      </c>
      <c r="AW12" s="15"/>
      <c r="AX12" s="15"/>
      <c r="AY12" s="15">
        <f>CORREL($G12:$M12,[1]DMB!$AB12:$AH12)</f>
        <v>0.6298170212040608</v>
      </c>
      <c r="AZ12" s="15">
        <f>AY12*SQRT((MIN(COUNT($G12:$M12),COUNT([1]DMB!$AB12:$AH12))-2)/(1-AY12^2))</f>
        <v>1.4044211898344643</v>
      </c>
      <c r="BA12" s="15">
        <f>CORREL($H12:$M12,[1]DMB!$AB12:$AG12)</f>
        <v>0.79458017489541832</v>
      </c>
      <c r="BB12" s="15">
        <f>BA12*SQRT((MIN(COUNT($H12:$M12),COUNT([1]DMB!$AB12:$AG12))-2)/(1-BA12^2))</f>
        <v>1.8507600332989542</v>
      </c>
      <c r="BC12" s="15">
        <f>CORREL($G12:$M12,[1]DM1!$AB12:$AH12)</f>
        <v>0.78649751521932587</v>
      </c>
      <c r="BD12" s="15">
        <f>BC12*SQRT((MIN(COUNT($G12:$M12),COUNT([1]DM1!$AB12:$AH12))-2)/(1-BC12^2))</f>
        <v>2.2057450186740732</v>
      </c>
      <c r="BE12" s="15">
        <f>CORREL($H12:$M12,[1]DM1!$AB12:$AG12)</f>
        <v>0.95087497532227994</v>
      </c>
      <c r="BF12" s="15">
        <f>BE12*SQRT((MIN(COUNT($H12:$M12),COUNT([1]DM1!$AB12:$AG12))-2)/(1-BE12^2))</f>
        <v>4.3438248562275961</v>
      </c>
      <c r="BG12" s="15" t="e">
        <f>CORREL($G12:$M12,dBM!$G12:$G12)</f>
        <v>#N/A</v>
      </c>
      <c r="BH12" s="15" t="e">
        <f>BG12*SQRT((MIN(COUNT($G12:$M12),COUNT(dBM!$G12:$M12))-2)/(1-BG12^2))</f>
        <v>#N/A</v>
      </c>
      <c r="BI12" s="15" t="e">
        <f>CORREL($H12:$M12,dBM!#REF!)</f>
        <v>#REF!</v>
      </c>
      <c r="BJ12" s="15" t="e">
        <f>BI12*SQRT((MIN(COUNT($H12:$M12),COUNT(dBM!#REF!))-2)/(1-BI12^2))</f>
        <v>#REF!</v>
      </c>
      <c r="BK12" s="15" t="e">
        <f>CORREL($G12:$M12,'[1]D BM wo FCD'!$V12:$AB12)</f>
        <v>#DIV/0!</v>
      </c>
      <c r="BL12" s="15" t="e">
        <f>BK12*SQRT((MIN(COUNT($G12:$M12),COUNT('[1]D BM wo FCD'!$V12:$AB12))-2)/(1-BK12^2))</f>
        <v>#DIV/0!</v>
      </c>
      <c r="BM12" s="15" t="e">
        <f>CORREL($H12:$M12,'[1]D BM wo FCD'!$V12:$AA12)</f>
        <v>#DIV/0!</v>
      </c>
      <c r="BN12" s="15" t="e">
        <f>BM12*SQRT((MIN(COUNT($H12:$M12),COUNT('[1]D BM wo FCD'!$V12:$AA12))-2)/(1-BM12^2))</f>
        <v>#DIV/0!</v>
      </c>
      <c r="BO12" s="15"/>
      <c r="BP12" s="16">
        <f t="shared" si="0"/>
        <v>7</v>
      </c>
      <c r="BQ12" s="28">
        <f t="shared" si="1"/>
        <v>9.8212296531300525E-3</v>
      </c>
      <c r="BR12" s="16">
        <f t="shared" si="2"/>
        <v>1.2337933088134301E-2</v>
      </c>
      <c r="BS12" s="16"/>
      <c r="BT12" s="16">
        <f t="shared" si="3"/>
        <v>7</v>
      </c>
      <c r="BU12" s="28">
        <f t="shared" si="4"/>
        <v>9.8212296531300525E-3</v>
      </c>
      <c r="BV12" s="16">
        <f t="shared" si="5"/>
        <v>1.2337933088134301E-2</v>
      </c>
    </row>
    <row r="13" spans="1:74" x14ac:dyDescent="0.4">
      <c r="A13" s="15"/>
      <c r="B13" s="15"/>
      <c r="C13" s="49" t="s">
        <v>87</v>
      </c>
      <c r="D13" s="15"/>
      <c r="E13" s="15"/>
      <c r="F13" s="15" t="s">
        <v>319</v>
      </c>
      <c r="G13" s="36">
        <f>LN(NGDP_R!H13)-LN(NGDP_R!G13)</f>
        <v>2.4634981054377114E-2</v>
      </c>
      <c r="H13" s="36">
        <f>LN(NGDP_R!I13)-LN(NGDP_R!H13)</f>
        <v>6.5283613604400159E-2</v>
      </c>
      <c r="I13" s="36">
        <f>LN(NGDP_R!J13)-LN(NGDP_R!I13)</f>
        <v>-5.346342931974668E-3</v>
      </c>
      <c r="J13" s="36">
        <f>LN(NGDP_R!K13)-LN(NGDP_R!J13)</f>
        <v>9.455158770755645E-3</v>
      </c>
      <c r="K13" s="36">
        <f>LN(NGDP_R!L13)-LN(NGDP_R!K13)</f>
        <v>3.0820142339886836E-2</v>
      </c>
      <c r="L13" s="36">
        <f>LN(NGDP_R!M13)-LN(NGDP_R!L13)</f>
        <v>1.9980026626695846E-3</v>
      </c>
      <c r="M13" s="36">
        <f>LN(NGDP_R!N13)-LN(NGDP_R!M13)</f>
        <v>3.4401426717329819E-2</v>
      </c>
      <c r="N13" s="15"/>
      <c r="O13" s="15" t="e">
        <f>CORREL($G13:$M13,[1]DMB!$G13:$AH13)</f>
        <v>#N/A</v>
      </c>
      <c r="P13" s="15" t="e">
        <f>O13*SQRT((MIN(COUNT($G13:$M13),COUNT([1]DMB!$G13:$AH13))-2)/(1-O13^2))</f>
        <v>#N/A</v>
      </c>
      <c r="Q13" s="15" t="e">
        <f>CORREL($G13:$M13,[1]DMB!$G13:$AG13)</f>
        <v>#N/A</v>
      </c>
      <c r="R13" s="15" t="e">
        <f>Q13*SQRT((MIN(COUNT($G13:$M13),COUNT([1]DMB!$G13:$AG13))-2)/(1-Q13^2))</f>
        <v>#N/A</v>
      </c>
      <c r="S13" s="15" t="e">
        <f>CORREL($G13:$M13,[1]DM1!$G13:$AH13)</f>
        <v>#N/A</v>
      </c>
      <c r="T13" s="15" t="e">
        <f>S13*SQRT((MIN(COUNT($G13:$M13),COUNT([1]DM1!$G13:$AH13))-2)/(1-S13^2))</f>
        <v>#N/A</v>
      </c>
      <c r="U13" s="15" t="e">
        <f>CORREL($G13:$M13,[1]DM1!$G13:$AG13)</f>
        <v>#N/A</v>
      </c>
      <c r="V13" s="15" t="e">
        <f>U13*SQRT((MIN(COUNT($G13:$M13),COUNT([1]DM1!$G13:$AG13))-2)/(1-U13^2))</f>
        <v>#N/A</v>
      </c>
      <c r="W13" s="15" t="s">
        <v>163</v>
      </c>
      <c r="X13" s="15" t="s">
        <v>163</v>
      </c>
      <c r="Y13" s="15" t="s">
        <v>163</v>
      </c>
      <c r="Z13" s="15" t="s">
        <v>163</v>
      </c>
      <c r="AA13" s="15" t="s">
        <v>163</v>
      </c>
      <c r="AB13" s="15" t="s">
        <v>163</v>
      </c>
      <c r="AC13" s="15" t="s">
        <v>163</v>
      </c>
      <c r="AD13" s="15" t="s">
        <v>163</v>
      </c>
      <c r="AE13" s="13"/>
      <c r="AF13" s="17"/>
      <c r="AG13" s="15" t="e">
        <f>CORREL($G13:$M13,[1]DMB!$V13:$AH13)</f>
        <v>#N/A</v>
      </c>
      <c r="AH13" s="15" t="e">
        <f>AG13*SQRT((MIN(COUNT($G13:$M13),COUNT([1]DMB!$V13:$AH13))-2)/(1-AG13^2))</f>
        <v>#N/A</v>
      </c>
      <c r="AI13" s="15" t="e">
        <f>CORREL($G13:$M13,[1]DMB!$V13:$AG13)</f>
        <v>#N/A</v>
      </c>
      <c r="AJ13" s="15" t="e">
        <f>AI13*SQRT((MIN(COUNT($G13:$M13),COUNT([1]DMB!$V13:$AG13))-2)/(1-AI13^2))</f>
        <v>#N/A</v>
      </c>
      <c r="AK13" s="15" t="e">
        <f>CORREL($G13:$M13,[1]DM1!$V13:$AH13)</f>
        <v>#N/A</v>
      </c>
      <c r="AL13" s="15" t="e">
        <f>AK13*SQRT((MIN(COUNT($G13:$M13),COUNT([1]DM1!$V13:$AH13))-2)/(1-AK13^2))</f>
        <v>#N/A</v>
      </c>
      <c r="AM13" s="15" t="e">
        <f>CORREL($G13:$M13,[1]DM1!$V13:$AG13)</f>
        <v>#N/A</v>
      </c>
      <c r="AN13" s="15" t="e">
        <f>AM13*SQRT((MIN(COUNT($G13:$M13),COUNT([1]DM1!$V13:$AG13))-2)/(1-AM13^2))</f>
        <v>#N/A</v>
      </c>
      <c r="AO13" s="15" t="s">
        <v>163</v>
      </c>
      <c r="AP13" s="15" t="s">
        <v>163</v>
      </c>
      <c r="AQ13" s="15" t="s">
        <v>163</v>
      </c>
      <c r="AR13" s="15" t="s">
        <v>163</v>
      </c>
      <c r="AS13" s="15" t="s">
        <v>163</v>
      </c>
      <c r="AT13" s="15" t="s">
        <v>163</v>
      </c>
      <c r="AU13" s="15" t="s">
        <v>163</v>
      </c>
      <c r="AV13" s="15" t="s">
        <v>163</v>
      </c>
      <c r="AW13" s="15"/>
      <c r="AX13" s="15"/>
      <c r="AY13" s="15">
        <f>CORREL($G13:$M13,[1]DMB!$AB13:$AH13)</f>
        <v>0.40266501046114495</v>
      </c>
      <c r="AZ13" s="15">
        <f>AY13*SQRT((MIN(COUNT($G13:$M13),COUNT([1]DMB!$AB13:$AH13))-2)/(1-AY13^2))</f>
        <v>0.76193611895501823</v>
      </c>
      <c r="BA13" s="15">
        <f>CORREL($H13:$M13,[1]DMB!$AB13:$AG13)</f>
        <v>-0.62109436341548463</v>
      </c>
      <c r="BB13" s="15">
        <f>BA13*SQRT((MIN(COUNT($H13:$M13),COUNT([1]DMB!$AB13:$AG13))-2)/(1-BA13^2))</f>
        <v>-1.120734922623561</v>
      </c>
      <c r="BC13" s="15">
        <f>CORREL($G13:$M13,[1]DM1!$AB13:$AH13)</f>
        <v>-8.9947461997284692E-2</v>
      </c>
      <c r="BD13" s="15">
        <f>BC13*SQRT((MIN(COUNT($G13:$M13),COUNT([1]DM1!$AB13:$AH13))-2)/(1-BC13^2))</f>
        <v>-0.15642765185460114</v>
      </c>
      <c r="BE13" s="15">
        <f>CORREL($H13:$M13,[1]DM1!$AB13:$AG13)</f>
        <v>-0.22843169699023178</v>
      </c>
      <c r="BF13" s="15">
        <f>BE13*SQRT((MIN(COUNT($H13:$M13),COUNT([1]DM1!$AB13:$AG13))-2)/(1-BE13^2))</f>
        <v>-0.33182466756167656</v>
      </c>
      <c r="BG13" s="15" t="s">
        <v>163</v>
      </c>
      <c r="BH13" s="15" t="s">
        <v>163</v>
      </c>
      <c r="BI13" s="15" t="s">
        <v>163</v>
      </c>
      <c r="BJ13" s="15" t="s">
        <v>163</v>
      </c>
      <c r="BK13" s="15" t="s">
        <v>163</v>
      </c>
      <c r="BL13" s="15" t="s">
        <v>163</v>
      </c>
      <c r="BM13" s="15" t="s">
        <v>163</v>
      </c>
      <c r="BN13" s="15" t="s">
        <v>163</v>
      </c>
      <c r="BO13" s="15"/>
      <c r="BP13" s="16">
        <f t="shared" si="0"/>
        <v>7</v>
      </c>
      <c r="BQ13" s="28">
        <f t="shared" si="1"/>
        <v>2.3035283173920642E-2</v>
      </c>
      <c r="BR13" s="16">
        <f t="shared" si="2"/>
        <v>2.3838964460466704E-2</v>
      </c>
      <c r="BS13" s="16"/>
      <c r="BT13" s="16">
        <f t="shared" si="3"/>
        <v>7</v>
      </c>
      <c r="BU13" s="28">
        <f t="shared" si="4"/>
        <v>2.3035283173920642E-2</v>
      </c>
      <c r="BV13" s="16">
        <f t="shared" si="5"/>
        <v>2.3838964460466704E-2</v>
      </c>
    </row>
    <row r="14" spans="1:74" x14ac:dyDescent="0.4">
      <c r="A14" s="15"/>
      <c r="B14" s="15"/>
      <c r="C14" s="49" t="s">
        <v>383</v>
      </c>
      <c r="D14" s="15"/>
      <c r="E14" s="15"/>
      <c r="F14" s="15" t="s">
        <v>319</v>
      </c>
      <c r="G14" s="36">
        <f>LN(NGDP_R!H14)-LN(NGDP_R!G14)</f>
        <v>1.4888612493750841E-2</v>
      </c>
      <c r="H14" s="36">
        <f>LN(NGDP_R!I14)-LN(NGDP_R!H14)</f>
        <v>9.9139456065859832E-3</v>
      </c>
      <c r="I14" s="36">
        <f>LN(NGDP_R!J14)-LN(NGDP_R!I14)</f>
        <v>2.4692456388830664E-2</v>
      </c>
      <c r="J14" s="36">
        <f>LN(NGDP_R!K14)-LN(NGDP_R!J14)</f>
        <v>2.4692669737279349E-2</v>
      </c>
      <c r="K14" s="36">
        <f>LN(NGDP_R!L14)-LN(NGDP_R!K14)</f>
        <v>2.955880224154539E-2</v>
      </c>
      <c r="L14" s="36">
        <f>LN(NGDP_R!M14)-LN(NGDP_R!L14)</f>
        <v>3.9220713153275799E-2</v>
      </c>
      <c r="M14" s="36">
        <f>LN(NGDP_R!N14)-LN(NGDP_R!M14)</f>
        <v>4.8790164169433048E-2</v>
      </c>
      <c r="N14" s="15"/>
      <c r="O14" s="15" t="e">
        <f>CORREL($G14:$M14,[1]DMB!$G14:$AH14)</f>
        <v>#N/A</v>
      </c>
      <c r="P14" s="15" t="e">
        <f>O14*SQRT((MIN(COUNT($G14:$M14),COUNT([1]DMB!$G14:$AH14))-2)/(1-O14^2))</f>
        <v>#N/A</v>
      </c>
      <c r="Q14" s="15" t="e">
        <f>CORREL($G14:$M14,[1]DMB!$G14:$AG14)</f>
        <v>#N/A</v>
      </c>
      <c r="R14" s="15" t="e">
        <f>Q14*SQRT((MIN(COUNT($G14:$M14),COUNT([1]DMB!$G14:$AG14))-2)/(1-Q14^2))</f>
        <v>#N/A</v>
      </c>
      <c r="S14" s="15" t="e">
        <f>CORREL($G14:$M14,[1]DM1!$G14:$AH14)</f>
        <v>#N/A</v>
      </c>
      <c r="T14" s="15" t="e">
        <f>S14*SQRT((MIN(COUNT($G14:$M14),COUNT([1]DM1!$G14:$AH14))-2)/(1-S14^2))</f>
        <v>#N/A</v>
      </c>
      <c r="U14" s="15" t="e">
        <f>CORREL($G14:$M14,[1]DM1!$G14:$AG14)</f>
        <v>#N/A</v>
      </c>
      <c r="V14" s="15" t="e">
        <f>U14*SQRT((MIN(COUNT($G14:$M14),COUNT([1]DM1!$G14:$AG14))-2)/(1-U14^2))</f>
        <v>#N/A</v>
      </c>
      <c r="W14" s="15" t="e">
        <f>CORREL($G14:$M14,dBM!$G14:$G14)</f>
        <v>#N/A</v>
      </c>
      <c r="X14" s="15" t="e">
        <f>W14*SQRT((MIN(COUNT($G14:$M14),COUNT(dBM!$G14:$M14))-2)/(1-W14^2))</f>
        <v>#N/A</v>
      </c>
      <c r="Y14" s="15" t="e">
        <f>CORREL($G14:$M14,dBM!#REF!)</f>
        <v>#REF!</v>
      </c>
      <c r="Z14" s="15" t="e">
        <f>Y14*SQRT((MIN(COUNT($G14:$M14),COUNT(dBM!#REF!))-2)/(1-Y14^2))</f>
        <v>#REF!</v>
      </c>
      <c r="AA14" s="15" t="e">
        <f>CORREL($G14:$M14,'[1]D BM wo FCD'!$G14:$AB14)</f>
        <v>#N/A</v>
      </c>
      <c r="AB14" s="15" t="e">
        <f>AA14*SQRT((MIN(COUNT($G14:$M14),COUNT('[1]D BM wo FCD'!$G14:$AB14))-2)/(1-AA14^2))</f>
        <v>#N/A</v>
      </c>
      <c r="AC14" s="15" t="e">
        <f>CORREL($G14:$M14,'[1]D BM wo FCD'!$G14:$AA14)</f>
        <v>#N/A</v>
      </c>
      <c r="AD14" s="15" t="e">
        <f>AC14*SQRT((MIN(COUNT($G14:$M14),COUNT('[1]D BM wo FCD'!$G14:$AA14))-2)/(1-AC14^2))</f>
        <v>#N/A</v>
      </c>
      <c r="AE14" s="13"/>
      <c r="AF14" s="17"/>
      <c r="AG14" s="15" t="e">
        <f>CORREL($G14:$M14,[1]DMB!$V14:$AH14)</f>
        <v>#N/A</v>
      </c>
      <c r="AH14" s="15" t="e">
        <f>AG14*SQRT((MIN(COUNT($G14:$M14),COUNT([1]DMB!$V14:$AH14))-2)/(1-AG14^2))</f>
        <v>#N/A</v>
      </c>
      <c r="AI14" s="15" t="e">
        <f>CORREL($G14:$M14,[1]DMB!$V14:$AG14)</f>
        <v>#N/A</v>
      </c>
      <c r="AJ14" s="15" t="e">
        <f>AI14*SQRT((MIN(COUNT($G14:$M14),COUNT([1]DMB!$V14:$AG14))-2)/(1-AI14^2))</f>
        <v>#N/A</v>
      </c>
      <c r="AK14" s="15" t="e">
        <f>CORREL($G14:$M14,[1]DM1!$V14:$AH14)</f>
        <v>#N/A</v>
      </c>
      <c r="AL14" s="15" t="e">
        <f>AK14*SQRT((MIN(COUNT($G14:$M14),COUNT([1]DM1!$V14:$AH14))-2)/(1-AK14^2))</f>
        <v>#N/A</v>
      </c>
      <c r="AM14" s="15" t="e">
        <f>CORREL($G14:$M14,[1]DM1!$V14:$AG14)</f>
        <v>#N/A</v>
      </c>
      <c r="AN14" s="15" t="e">
        <f>AM14*SQRT((MIN(COUNT($G14:$M14),COUNT([1]DM1!$V14:$AG14))-2)/(1-AM14^2))</f>
        <v>#N/A</v>
      </c>
      <c r="AO14" s="15" t="e">
        <f>CORREL($G14:$M14,dBM!$G14:$G14)</f>
        <v>#N/A</v>
      </c>
      <c r="AP14" s="15" t="e">
        <f>AO14*SQRT((MIN(COUNT($G14:$M14),COUNT(dBM!$G14:$M14))-2)/(1-AO14^2))</f>
        <v>#N/A</v>
      </c>
      <c r="AQ14" s="15" t="e">
        <f>CORREL($G14:$M14,dBM!#REF!)</f>
        <v>#REF!</v>
      </c>
      <c r="AR14" s="15" t="e">
        <f>AQ14*SQRT((MIN(COUNT($G14:$M14),COUNT(dBM!#REF!))-2)/(1-AQ14^2))</f>
        <v>#REF!</v>
      </c>
      <c r="AS14" s="15" t="e">
        <f>CORREL($G14:$M14,'[1]D BM wo FCD'!$P14:$AB14)</f>
        <v>#N/A</v>
      </c>
      <c r="AT14" s="15" t="e">
        <f>AS14*SQRT((MIN(COUNT($G14:$M14),COUNT('[1]D BM wo FCD'!$P14:$AB14))-2)/(1-AS14^2))</f>
        <v>#N/A</v>
      </c>
      <c r="AU14" s="15" t="e">
        <f>CORREL($G14:$M14,'[1]D BM wo FCD'!$P14:$AA14)</f>
        <v>#N/A</v>
      </c>
      <c r="AV14" s="15" t="e">
        <f>AU14*SQRT((MIN(COUNT($G14:$M14),COUNT('[1]D BM wo FCD'!$P14:$AA14))-2)/(1-AU14^2))</f>
        <v>#N/A</v>
      </c>
      <c r="AW14" s="15"/>
      <c r="AX14" s="15"/>
      <c r="AY14" s="15">
        <f>CORREL($G14:$M14,[1]DMB!$AB14:$AH14)</f>
        <v>-1.8643092239279551E-2</v>
      </c>
      <c r="AZ14" s="15">
        <f>AY14*SQRT((MIN(COUNT($G14:$M14),COUNT([1]DMB!$AB14:$AH14))-2)/(1-AY14^2))</f>
        <v>-3.2296396003024731E-2</v>
      </c>
      <c r="BA14" s="15">
        <f>CORREL($H14:$M14,[1]DMB!$AB14:$AG14)</f>
        <v>-0.68709386403758022</v>
      </c>
      <c r="BB14" s="15">
        <f>BA14*SQRT((MIN(COUNT($H14:$M14),COUNT([1]DMB!$AB14:$AG14))-2)/(1-BA14^2))</f>
        <v>-1.337378709922235</v>
      </c>
      <c r="BC14" s="15">
        <f>CORREL($G14:$M14,[1]DM1!$AB14:$AH14)</f>
        <v>0.36214744410641442</v>
      </c>
      <c r="BD14" s="15">
        <f>BC14*SQRT((MIN(COUNT($G14:$M14),COUNT([1]DM1!$AB14:$AH14))-2)/(1-BC14^2))</f>
        <v>0.67293612322074126</v>
      </c>
      <c r="BE14" s="15">
        <f>CORREL($H14:$M14,[1]DM1!$AB14:$AG14)</f>
        <v>-0.51724939782212787</v>
      </c>
      <c r="BF14" s="15">
        <f>BE14*SQRT((MIN(COUNT($H14:$M14),COUNT([1]DM1!$AB14:$AG14))-2)/(1-BE14^2))</f>
        <v>-0.85472241331469812</v>
      </c>
      <c r="BG14" s="15" t="e">
        <f>CORREL($G14:$M14,dBM!$G14:$G14)</f>
        <v>#N/A</v>
      </c>
      <c r="BH14" s="15" t="e">
        <f>BG14*SQRT((MIN(COUNT($G14:$M14),COUNT(dBM!$G14:$M14))-2)/(1-BG14^2))</f>
        <v>#N/A</v>
      </c>
      <c r="BI14" s="15" t="e">
        <f>CORREL($H14:$M14,dBM!#REF!)</f>
        <v>#REF!</v>
      </c>
      <c r="BJ14" s="15" t="e">
        <f>BI14*SQRT((MIN(COUNT($H14:$M14),COUNT(dBM!#REF!))-2)/(1-BI14^2))</f>
        <v>#REF!</v>
      </c>
      <c r="BK14" s="15" t="e">
        <f>CORREL($G14:$M14,'[1]D BM wo FCD'!$V14:$AB14)</f>
        <v>#DIV/0!</v>
      </c>
      <c r="BL14" s="15" t="e">
        <f>BK14*SQRT((MIN(COUNT($G14:$M14),COUNT('[1]D BM wo FCD'!$V14:$AB14))-2)/(1-BK14^2))</f>
        <v>#DIV/0!</v>
      </c>
      <c r="BM14" s="15" t="e">
        <f>CORREL($H14:$M14,'[1]D BM wo FCD'!$V14:$AA14)</f>
        <v>#DIV/0!</v>
      </c>
      <c r="BN14" s="15" t="e">
        <f>BM14*SQRT((MIN(COUNT($H14:$M14),COUNT('[1]D BM wo FCD'!$V14:$AA14))-2)/(1-BM14^2))</f>
        <v>#DIV/0!</v>
      </c>
      <c r="BO14" s="15"/>
      <c r="BP14" s="16">
        <f t="shared" si="0"/>
        <v>7</v>
      </c>
      <c r="BQ14" s="28">
        <f t="shared" si="1"/>
        <v>2.7393909112957297E-2</v>
      </c>
      <c r="BR14" s="16">
        <f t="shared" si="2"/>
        <v>1.3409486040435953E-2</v>
      </c>
      <c r="BS14" s="16"/>
      <c r="BT14" s="16">
        <f t="shared" si="3"/>
        <v>7</v>
      </c>
      <c r="BU14" s="28">
        <f t="shared" si="4"/>
        <v>2.7393909112957297E-2</v>
      </c>
      <c r="BV14" s="16">
        <f t="shared" si="5"/>
        <v>1.3409486040435953E-2</v>
      </c>
    </row>
    <row r="15" spans="1:74" x14ac:dyDescent="0.4">
      <c r="A15" s="15"/>
      <c r="B15" s="15"/>
      <c r="C15" s="49" t="s">
        <v>121</v>
      </c>
      <c r="D15" s="15"/>
      <c r="E15" s="15"/>
      <c r="F15" s="15" t="s">
        <v>319</v>
      </c>
      <c r="G15" s="36">
        <f>LN(NGDP_R!H15)-LN(NGDP_R!G15)</f>
        <v>5.4298773407376544E-2</v>
      </c>
      <c r="H15" s="36">
        <f>LN(NGDP_R!I15)-LN(NGDP_R!H15)</f>
        <v>4.9247202568613258E-2</v>
      </c>
      <c r="I15" s="36">
        <f>LN(NGDP_R!J15)-LN(NGDP_R!I15)</f>
        <v>4.6624287146894705E-2</v>
      </c>
      <c r="J15" s="36">
        <f>LN(NGDP_R!K15)-LN(NGDP_R!J15)</f>
        <v>-2.8878370531102204E-2</v>
      </c>
      <c r="K15" s="36">
        <f>LN(NGDP_R!L15)-LN(NGDP_R!K15)</f>
        <v>-1.4518989118393666E-2</v>
      </c>
      <c r="L15" s="36">
        <f>LN(NGDP_R!M15)-LN(NGDP_R!L15)</f>
        <v>-3.1940602027073828E-2</v>
      </c>
      <c r="M15" s="36">
        <f>LN(NGDP_R!N15)-LN(NGDP_R!M15)</f>
        <v>-0.11794134701382797</v>
      </c>
      <c r="N15" s="15"/>
      <c r="O15" s="15" t="s">
        <v>163</v>
      </c>
      <c r="P15" s="15" t="s">
        <v>163</v>
      </c>
      <c r="Q15" s="15" t="s">
        <v>163</v>
      </c>
      <c r="R15" s="15" t="s">
        <v>163</v>
      </c>
      <c r="S15" s="15" t="s">
        <v>163</v>
      </c>
      <c r="T15" s="15" t="s">
        <v>163</v>
      </c>
      <c r="U15" s="15" t="s">
        <v>163</v>
      </c>
      <c r="V15" s="15" t="s">
        <v>163</v>
      </c>
      <c r="W15" s="15" t="s">
        <v>163</v>
      </c>
      <c r="X15" s="15" t="s">
        <v>163</v>
      </c>
      <c r="Y15" s="15" t="s">
        <v>163</v>
      </c>
      <c r="Z15" s="15" t="s">
        <v>163</v>
      </c>
      <c r="AA15" s="15" t="s">
        <v>163</v>
      </c>
      <c r="AB15" s="15" t="s">
        <v>163</v>
      </c>
      <c r="AC15" s="15" t="s">
        <v>163</v>
      </c>
      <c r="AD15" s="15" t="s">
        <v>163</v>
      </c>
      <c r="AE15" s="13"/>
      <c r="AF15" s="17"/>
      <c r="AG15" s="15" t="s">
        <v>163</v>
      </c>
      <c r="AH15" s="15" t="s">
        <v>163</v>
      </c>
      <c r="AI15" s="15" t="s">
        <v>163</v>
      </c>
      <c r="AJ15" s="15" t="s">
        <v>163</v>
      </c>
      <c r="AK15" s="15" t="s">
        <v>163</v>
      </c>
      <c r="AL15" s="15" t="s">
        <v>163</v>
      </c>
      <c r="AM15" s="15" t="s">
        <v>163</v>
      </c>
      <c r="AN15" s="15" t="s">
        <v>163</v>
      </c>
      <c r="AO15" s="15" t="s">
        <v>163</v>
      </c>
      <c r="AP15" s="15" t="s">
        <v>163</v>
      </c>
      <c r="AQ15" s="15" t="s">
        <v>163</v>
      </c>
      <c r="AR15" s="15" t="s">
        <v>163</v>
      </c>
      <c r="AS15" s="15" t="s">
        <v>163</v>
      </c>
      <c r="AT15" s="15" t="s">
        <v>163</v>
      </c>
      <c r="AU15" s="15" t="s">
        <v>163</v>
      </c>
      <c r="AV15" s="15" t="s">
        <v>163</v>
      </c>
      <c r="AW15" s="15"/>
      <c r="AX15" s="15"/>
      <c r="AY15" s="15" t="s">
        <v>163</v>
      </c>
      <c r="AZ15" s="15" t="s">
        <v>163</v>
      </c>
      <c r="BA15" s="15" t="s">
        <v>163</v>
      </c>
      <c r="BB15" s="15" t="s">
        <v>163</v>
      </c>
      <c r="BC15" s="15" t="s">
        <v>163</v>
      </c>
      <c r="BD15" s="15" t="s">
        <v>163</v>
      </c>
      <c r="BE15" s="15" t="s">
        <v>163</v>
      </c>
      <c r="BF15" s="15" t="s">
        <v>163</v>
      </c>
      <c r="BG15" s="15" t="s">
        <v>163</v>
      </c>
      <c r="BH15" s="15" t="s">
        <v>163</v>
      </c>
      <c r="BI15" s="15" t="s">
        <v>163</v>
      </c>
      <c r="BJ15" s="15" t="s">
        <v>163</v>
      </c>
      <c r="BK15" s="15" t="s">
        <v>163</v>
      </c>
      <c r="BL15" s="15" t="s">
        <v>163</v>
      </c>
      <c r="BM15" s="15" t="s">
        <v>163</v>
      </c>
      <c r="BN15" s="15" t="s">
        <v>163</v>
      </c>
      <c r="BO15" s="15"/>
      <c r="BP15" s="16">
        <f t="shared" si="0"/>
        <v>7</v>
      </c>
      <c r="BQ15" s="28">
        <f t="shared" si="1"/>
        <v>-6.158435081073309E-3</v>
      </c>
      <c r="BR15" s="16">
        <f t="shared" si="2"/>
        <v>6.2259013230536807E-2</v>
      </c>
      <c r="BS15" s="16"/>
      <c r="BT15" s="16">
        <f t="shared" si="3"/>
        <v>7</v>
      </c>
      <c r="BU15" s="28">
        <f t="shared" si="4"/>
        <v>-6.158435081073309E-3</v>
      </c>
      <c r="BV15" s="16">
        <f t="shared" si="5"/>
        <v>6.2259013230536807E-2</v>
      </c>
    </row>
    <row r="16" spans="1:74" x14ac:dyDescent="0.4">
      <c r="A16" s="15"/>
      <c r="B16" s="15"/>
      <c r="C16" s="50" t="s">
        <v>384</v>
      </c>
      <c r="D16" s="15"/>
      <c r="E16" s="15"/>
      <c r="F16" s="15" t="s">
        <v>319</v>
      </c>
      <c r="G16" s="36">
        <f>LN(NGDP_R!H16)-LN(NGDP_R!G16)</f>
        <v>4.0187716521919437E-2</v>
      </c>
      <c r="H16" s="36">
        <f>LN(NGDP_R!I16)-LN(NGDP_R!H16)</f>
        <v>3.0531239175036307E-2</v>
      </c>
      <c r="I16" s="36">
        <f>LN(NGDP_R!J16)-LN(NGDP_R!I16)</f>
        <v>4.6986030191058736E-2</v>
      </c>
      <c r="J16" s="36">
        <f>LN(NGDP_R!K16)-LN(NGDP_R!J16)</f>
        <v>4.2049328237761974E-2</v>
      </c>
      <c r="K16" s="36">
        <f>LN(NGDP_R!L16)-LN(NGDP_R!K16)</f>
        <v>5.1745056824817781E-2</v>
      </c>
      <c r="L16" s="36">
        <f>LN(NGDP_R!M16)-LN(NGDP_R!L16)</f>
        <v>4.688487611821357E-2</v>
      </c>
      <c r="M16" s="36">
        <f>LN(NGDP_R!N16)-LN(NGDP_R!M16)</f>
        <v>4.0586853229341191E-2</v>
      </c>
      <c r="N16" s="15"/>
      <c r="O16" s="15" t="e">
        <f>CORREL($G16:$M16,[1]DMB!$G16:$AH16)</f>
        <v>#N/A</v>
      </c>
      <c r="P16" s="15" t="e">
        <f>O16*SQRT((MIN(COUNT($G16:$M16),COUNT([1]DMB!$G16:$AH16))-2)/(1-O16^2))</f>
        <v>#N/A</v>
      </c>
      <c r="Q16" s="15" t="e">
        <f>CORREL($G16:$M16,[1]DMB!$G16:$AG16)</f>
        <v>#N/A</v>
      </c>
      <c r="R16" s="15" t="e">
        <f>Q16*SQRT((MIN(COUNT($G16:$M16),COUNT([1]DMB!$G16:$AG16))-2)/(1-Q16^2))</f>
        <v>#N/A</v>
      </c>
      <c r="S16" s="15" t="e">
        <f>CORREL($G16:$M16,[1]DM1!$G16:$AH16)</f>
        <v>#N/A</v>
      </c>
      <c r="T16" s="15" t="e">
        <f>S16*SQRT((MIN(COUNT($G16:$M16),COUNT([1]DM1!$G16:$AH16))-2)/(1-S16^2))</f>
        <v>#N/A</v>
      </c>
      <c r="U16" s="15" t="e">
        <f>CORREL($G16:$M16,[1]DM1!$G16:$AG16)</f>
        <v>#N/A</v>
      </c>
      <c r="V16" s="15" t="e">
        <f>U16*SQRT((MIN(COUNT($G16:$M16),COUNT([1]DM1!$G16:$AG16))-2)/(1-U16^2))</f>
        <v>#N/A</v>
      </c>
      <c r="W16" s="15" t="s">
        <v>163</v>
      </c>
      <c r="X16" s="15" t="s">
        <v>163</v>
      </c>
      <c r="Y16" s="15" t="s">
        <v>163</v>
      </c>
      <c r="Z16" s="15" t="s">
        <v>163</v>
      </c>
      <c r="AA16" s="15" t="s">
        <v>163</v>
      </c>
      <c r="AB16" s="15" t="s">
        <v>163</v>
      </c>
      <c r="AC16" s="15" t="s">
        <v>163</v>
      </c>
      <c r="AD16" s="15" t="s">
        <v>163</v>
      </c>
      <c r="AE16" s="13"/>
      <c r="AF16" s="17"/>
      <c r="AG16" s="15" t="e">
        <f>CORREL($G16:$M16,[1]DMB!$V16:$AH16)</f>
        <v>#N/A</v>
      </c>
      <c r="AH16" s="15" t="e">
        <f>AG16*SQRT((MIN(COUNT($G16:$M16),COUNT([1]DMB!$V16:$AH16))-2)/(1-AG16^2))</f>
        <v>#N/A</v>
      </c>
      <c r="AI16" s="15" t="e">
        <f>CORREL($G16:$M16,[1]DMB!$V16:$AG16)</f>
        <v>#N/A</v>
      </c>
      <c r="AJ16" s="15" t="e">
        <f>AI16*SQRT((MIN(COUNT($G16:$M16),COUNT([1]DMB!$V16:$AG16))-2)/(1-AI16^2))</f>
        <v>#N/A</v>
      </c>
      <c r="AK16" s="15" t="e">
        <f>CORREL($G16:$M16,[1]DM1!$V16:$AH16)</f>
        <v>#N/A</v>
      </c>
      <c r="AL16" s="15" t="e">
        <f>AK16*SQRT((MIN(COUNT($G16:$M16),COUNT([1]DM1!$V16:$AH16))-2)/(1-AK16^2))</f>
        <v>#N/A</v>
      </c>
      <c r="AM16" s="15" t="e">
        <f>CORREL($G16:$M16,[1]DM1!$V16:$AG16)</f>
        <v>#N/A</v>
      </c>
      <c r="AN16" s="15" t="e">
        <f>AM16*SQRT((MIN(COUNT($G16:$M16),COUNT([1]DM1!$V16:$AG16))-2)/(1-AM16^2))</f>
        <v>#N/A</v>
      </c>
      <c r="AO16" s="15" t="s">
        <v>163</v>
      </c>
      <c r="AP16" s="15" t="s">
        <v>163</v>
      </c>
      <c r="AQ16" s="15" t="s">
        <v>163</v>
      </c>
      <c r="AR16" s="15" t="s">
        <v>163</v>
      </c>
      <c r="AS16" s="15" t="s">
        <v>163</v>
      </c>
      <c r="AT16" s="15" t="s">
        <v>163</v>
      </c>
      <c r="AU16" s="15" t="s">
        <v>163</v>
      </c>
      <c r="AV16" s="15" t="s">
        <v>163</v>
      </c>
      <c r="AW16" s="15"/>
      <c r="AX16" s="15"/>
      <c r="AY16" s="15">
        <f>CORREL($G16:$M16,[1]DMB!$AB16:$AH16)</f>
        <v>-0.37360814413701648</v>
      </c>
      <c r="AZ16" s="15">
        <f>AY16*SQRT((MIN(COUNT($G16:$M16),COUNT([1]DMB!$AB16:$AH16))-2)/(1-AY16^2))</f>
        <v>-0.69762571754458524</v>
      </c>
      <c r="BA16" s="15">
        <f>CORREL($H16:$M16,[1]DMB!$AB16:$AG16)</f>
        <v>0.90798909282844464</v>
      </c>
      <c r="BB16" s="15">
        <f>BA16*SQRT((MIN(COUNT($H16:$M16),COUNT([1]DMB!$AB16:$AG16))-2)/(1-BA16^2))</f>
        <v>3.064700430132254</v>
      </c>
      <c r="BC16" s="15">
        <f>CORREL($G16:$M16,[1]DM1!$AB16:$AH16)</f>
        <v>0.51271129975932128</v>
      </c>
      <c r="BD16" s="15">
        <f>BC16*SQRT((MIN(COUNT($G16:$M16),COUNT([1]DM1!$AB16:$AH16))-2)/(1-BC16^2))</f>
        <v>1.0343376196421943</v>
      </c>
      <c r="BE16" s="15">
        <f>CORREL($H16:$M16,[1]DM1!$AB16:$AG16)</f>
        <v>0.67214411671277774</v>
      </c>
      <c r="BF16" s="15">
        <f>BE16*SQRT((MIN(COUNT($H16:$M16),COUNT([1]DM1!$AB16:$AG16))-2)/(1-BE16^2))</f>
        <v>1.2838049804309466</v>
      </c>
      <c r="BG16" s="15" t="s">
        <v>163</v>
      </c>
      <c r="BH16" s="15" t="s">
        <v>163</v>
      </c>
      <c r="BI16" s="15" t="s">
        <v>163</v>
      </c>
      <c r="BJ16" s="15" t="s">
        <v>163</v>
      </c>
      <c r="BK16" s="15" t="s">
        <v>163</v>
      </c>
      <c r="BL16" s="15" t="s">
        <v>163</v>
      </c>
      <c r="BM16" s="15" t="s">
        <v>163</v>
      </c>
      <c r="BN16" s="15" t="s">
        <v>163</v>
      </c>
      <c r="BO16" s="15"/>
      <c r="BP16" s="16">
        <f t="shared" si="0"/>
        <v>7</v>
      </c>
      <c r="BQ16" s="28">
        <f t="shared" si="1"/>
        <v>4.2710157185449855E-2</v>
      </c>
      <c r="BR16" s="16">
        <f t="shared" si="2"/>
        <v>6.7942947268849405E-3</v>
      </c>
      <c r="BS16" s="16"/>
      <c r="BT16" s="16">
        <f t="shared" si="3"/>
        <v>7</v>
      </c>
      <c r="BU16" s="28">
        <f t="shared" si="4"/>
        <v>4.2710157185449855E-2</v>
      </c>
      <c r="BV16" s="16">
        <f t="shared" si="5"/>
        <v>6.7942947268849405E-3</v>
      </c>
    </row>
    <row r="17" spans="1:74" x14ac:dyDescent="0.4">
      <c r="A17" s="15"/>
      <c r="B17" s="15"/>
      <c r="C17" s="49" t="s">
        <v>13</v>
      </c>
      <c r="D17" s="15"/>
      <c r="E17" s="15"/>
      <c r="F17" s="15" t="s">
        <v>319</v>
      </c>
      <c r="G17" s="36">
        <f>LN(NGDP_R!H17)-LN(NGDP_R!G17)</f>
        <v>0.62003874127455916</v>
      </c>
      <c r="H17" s="36">
        <f>LN(NGDP_R!I17)-LN(NGDP_R!H17)</f>
        <v>0.31188672798716865</v>
      </c>
      <c r="I17" s="36">
        <f>LN(NGDP_R!J17)-LN(NGDP_R!I17)</f>
        <v>9.5310150344953826E-2</v>
      </c>
      <c r="J17" s="36">
        <f>LN(NGDP_R!K17)-LN(NGDP_R!J17)</f>
        <v>9.4400748422106773E-2</v>
      </c>
      <c r="K17" s="36">
        <f>LN(NGDP_R!L17)-LN(NGDP_R!K17)</f>
        <v>5.732502662600325E-2</v>
      </c>
      <c r="L17" s="15" t="s">
        <v>163</v>
      </c>
      <c r="M17" s="15" t="s">
        <v>163</v>
      </c>
      <c r="N17" s="15"/>
      <c r="O17" s="15" t="e">
        <f>CORREL($G17:$M17,[1]DMB!$G17:$AH17)</f>
        <v>#N/A</v>
      </c>
      <c r="P17" s="15" t="e">
        <f>O17*SQRT((MIN(COUNT($G17:$M17),COUNT([1]DMB!$G17:$AH17))-2)/(1-O17^2))</f>
        <v>#N/A</v>
      </c>
      <c r="Q17" s="15" t="e">
        <f>CORREL($G17:$M17,[1]DMB!$G17:$AG17)</f>
        <v>#N/A</v>
      </c>
      <c r="R17" s="15" t="e">
        <f>Q17*SQRT((MIN(COUNT($G17:$M17),COUNT([1]DMB!$G17:$AG17))-2)/(1-Q17^2))</f>
        <v>#N/A</v>
      </c>
      <c r="S17" s="15" t="e">
        <f>CORREL($G17:$M17,[1]DM1!$G17:$AH17)</f>
        <v>#N/A</v>
      </c>
      <c r="T17" s="15" t="e">
        <f>S17*SQRT((MIN(COUNT($G17:$M17),COUNT([1]DM1!$G17:$AH17))-2)/(1-S17^2))</f>
        <v>#N/A</v>
      </c>
      <c r="U17" s="15" t="e">
        <f>CORREL($G17:$M17,[1]DM1!$G17:$AG17)</f>
        <v>#N/A</v>
      </c>
      <c r="V17" s="15" t="e">
        <f>U17*SQRT((MIN(COUNT($G17:$M17),COUNT([1]DM1!$G17:$AG17))-2)/(1-U17^2))</f>
        <v>#N/A</v>
      </c>
      <c r="W17" s="15" t="e">
        <f>CORREL($G17:$M17,dBM!$G17:$G17)</f>
        <v>#VALUE!</v>
      </c>
      <c r="X17" s="15" t="e">
        <f>W17*SQRT((MIN(COUNT($G17:$M17),COUNT(dBM!$G17:$M17))-2)/(1-W17^2))</f>
        <v>#VALUE!</v>
      </c>
      <c r="Y17" s="15" t="e">
        <f>CORREL($G17:$M17,dBM!#REF!)</f>
        <v>#REF!</v>
      </c>
      <c r="Z17" s="15" t="e">
        <f>Y17*SQRT((MIN(COUNT($G17:$M17),COUNT(dBM!#REF!))-2)/(1-Y17^2))</f>
        <v>#REF!</v>
      </c>
      <c r="AA17" s="15" t="e">
        <f>CORREL($G17:$M17,'[1]D BM wo FCD'!$G17:$AB17)</f>
        <v>#N/A</v>
      </c>
      <c r="AB17" s="15" t="e">
        <f>AA17*SQRT((MIN(COUNT($G17:$M17),COUNT('[1]D BM wo FCD'!$G17:$AB17))-2)/(1-AA17^2))</f>
        <v>#N/A</v>
      </c>
      <c r="AC17" s="15" t="e">
        <f>CORREL($G17:$M17,'[1]D BM wo FCD'!$G17:$AA17)</f>
        <v>#N/A</v>
      </c>
      <c r="AD17" s="15" t="e">
        <f>AC17*SQRT((MIN(COUNT($G17:$M17),COUNT('[1]D BM wo FCD'!$G17:$AA17))-2)/(1-AC17^2))</f>
        <v>#N/A</v>
      </c>
      <c r="AE17" s="13"/>
      <c r="AF17" s="17"/>
      <c r="AG17" s="15" t="e">
        <f>CORREL($G17:$M17,[1]DMB!$V17:$AH17)</f>
        <v>#N/A</v>
      </c>
      <c r="AH17" s="15" t="e">
        <f>AG17*SQRT((MIN(COUNT($G17:$M17),COUNT([1]DMB!$V17:$AH17))-2)/(1-AG17^2))</f>
        <v>#N/A</v>
      </c>
      <c r="AI17" s="15" t="e">
        <f>CORREL($G17:$M17,[1]DMB!$V17:$AG17)</f>
        <v>#N/A</v>
      </c>
      <c r="AJ17" s="15" t="e">
        <f>AI17*SQRT((MIN(COUNT($G17:$M17),COUNT([1]DMB!$V17:$AG17))-2)/(1-AI17^2))</f>
        <v>#N/A</v>
      </c>
      <c r="AK17" s="15" t="e">
        <f>CORREL($G17:$M17,[1]DM1!$V17:$AH17)</f>
        <v>#N/A</v>
      </c>
      <c r="AL17" s="15" t="e">
        <f>AK17*SQRT((MIN(COUNT($G17:$M17),COUNT([1]DM1!$V17:$AH17))-2)/(1-AK17^2))</f>
        <v>#N/A</v>
      </c>
      <c r="AM17" s="15" t="e">
        <f>CORREL($G17:$M17,[1]DM1!$V17:$AG17)</f>
        <v>#N/A</v>
      </c>
      <c r="AN17" s="15" t="e">
        <f>AM17*SQRT((MIN(COUNT($G17:$M17),COUNT([1]DM1!$V17:$AG17))-2)/(1-AM17^2))</f>
        <v>#N/A</v>
      </c>
      <c r="AO17" s="15" t="e">
        <f>CORREL($G17:$M17,dBM!$G17:$G17)</f>
        <v>#VALUE!</v>
      </c>
      <c r="AP17" s="15" t="e">
        <f>AO17*SQRT((MIN(COUNT($G17:$M17),COUNT(dBM!$G17:$M17))-2)/(1-AO17^2))</f>
        <v>#VALUE!</v>
      </c>
      <c r="AQ17" s="15" t="e">
        <f>CORREL($G17:$M17,dBM!#REF!)</f>
        <v>#REF!</v>
      </c>
      <c r="AR17" s="15" t="e">
        <f>AQ17*SQRT((MIN(COUNT($G17:$M17),COUNT(dBM!#REF!))-2)/(1-AQ17^2))</f>
        <v>#REF!</v>
      </c>
      <c r="AS17" s="15" t="e">
        <f>CORREL($G17:$M17,'[1]D BM wo FCD'!$P17:$AB17)</f>
        <v>#N/A</v>
      </c>
      <c r="AT17" s="15" t="e">
        <f>AS17*SQRT((MIN(COUNT($G17:$M17),COUNT('[1]D BM wo FCD'!$P17:$AB17))-2)/(1-AS17^2))</f>
        <v>#N/A</v>
      </c>
      <c r="AU17" s="15" t="e">
        <f>CORREL($G17:$M17,'[1]D BM wo FCD'!$P17:$AA17)</f>
        <v>#N/A</v>
      </c>
      <c r="AV17" s="15" t="e">
        <f>AU17*SQRT((MIN(COUNT($G17:$M17),COUNT('[1]D BM wo FCD'!$P17:$AA17))-2)/(1-AU17^2))</f>
        <v>#N/A</v>
      </c>
      <c r="AW17" s="15"/>
      <c r="AX17" s="15"/>
      <c r="AY17" s="15">
        <f>CORREL($G17:$M17,[1]DMB!$AB17:$AH17)</f>
        <v>0.4067840881105127</v>
      </c>
      <c r="AZ17" s="15">
        <f>AY17*SQRT((MIN(COUNT($G17:$M17),COUNT([1]DMB!$AB17:$AH17))-2)/(1-AY17^2))</f>
        <v>0.77126649332116881</v>
      </c>
      <c r="BA17" s="15">
        <f>CORREL($H17:$M17,[1]DMB!$AB17:$AG17)</f>
        <v>1</v>
      </c>
      <c r="BB17" s="15" t="e">
        <f>BA17*SQRT((MIN(COUNT($H17:$M17),COUNT([1]DMB!$AB17:$AG17))-2)/(1-BA17^2))</f>
        <v>#DIV/0!</v>
      </c>
      <c r="BC17" s="15">
        <f>CORREL($G17:$M17,[1]DM1!$AB17:$AH17)</f>
        <v>-0.39840544149138479</v>
      </c>
      <c r="BD17" s="15">
        <f>BC17*SQRT((MIN(COUNT($G17:$M17),COUNT([1]DM1!$AB17:$AH17))-2)/(1-BC17^2))</f>
        <v>-0.75234560196204781</v>
      </c>
      <c r="BE17" s="15">
        <f>CORREL($H17:$M17,[1]DM1!$AB17:$AG17)</f>
        <v>1</v>
      </c>
      <c r="BF17" s="15" t="e">
        <f>BE17*SQRT((MIN(COUNT($H17:$M17),COUNT([1]DM1!$AB17:$AG17))-2)/(1-BE17^2))</f>
        <v>#DIV/0!</v>
      </c>
      <c r="BG17" s="15" t="e">
        <f>CORREL($G17:$M17,dBM!$G17:$G17)</f>
        <v>#VALUE!</v>
      </c>
      <c r="BH17" s="15" t="e">
        <f>BG17*SQRT((MIN(COUNT($G17:$M17),COUNT(dBM!$G17:$M17))-2)/(1-BG17^2))</f>
        <v>#VALUE!</v>
      </c>
      <c r="BI17" s="15" t="e">
        <f>CORREL($H17:$M17,dBM!#REF!)</f>
        <v>#REF!</v>
      </c>
      <c r="BJ17" s="15" t="e">
        <f>BI17*SQRT((MIN(COUNT($H17:$M17),COUNT(dBM!#REF!))-2)/(1-BI17^2))</f>
        <v>#REF!</v>
      </c>
      <c r="BK17" s="15">
        <f>CORREL($G17:$M17,'[1]D BM wo FCD'!$V17:$AB17)</f>
        <v>1.0000000000000002</v>
      </c>
      <c r="BL17" s="15">
        <f>BK17*SQRT((MIN(COUNT($G17:$M17),COUNT('[1]D BM wo FCD'!$V17:$AB17))-2)/(1-BK17^2))</f>
        <v>0</v>
      </c>
      <c r="BM17" s="15" t="e">
        <f>CORREL($H17:$M17,'[1]D BM wo FCD'!$V17:$AA17)</f>
        <v>#DIV/0!</v>
      </c>
      <c r="BN17" s="15" t="e">
        <f>BM17*SQRT((MIN(COUNT($H17:$M17),COUNT('[1]D BM wo FCD'!$V17:$AA17))-2)/(1-BM17^2))</f>
        <v>#DIV/0!</v>
      </c>
      <c r="BO17" s="15"/>
      <c r="BP17" s="16">
        <f t="shared" si="0"/>
        <v>5</v>
      </c>
      <c r="BQ17" s="28">
        <f t="shared" si="1"/>
        <v>0.23579227893095833</v>
      </c>
      <c r="BR17" s="16">
        <f t="shared" si="2"/>
        <v>0.23717770895349286</v>
      </c>
      <c r="BS17" s="16"/>
      <c r="BT17" s="16">
        <f t="shared" si="3"/>
        <v>5</v>
      </c>
      <c r="BU17" s="28">
        <f t="shared" si="4"/>
        <v>0.23579227893095833</v>
      </c>
      <c r="BV17" s="16">
        <f t="shared" si="5"/>
        <v>0.23717770895349286</v>
      </c>
    </row>
    <row r="18" spans="1:74" x14ac:dyDescent="0.4">
      <c r="A18" s="15"/>
      <c r="B18" s="15"/>
      <c r="C18" s="49" t="s">
        <v>23</v>
      </c>
      <c r="D18" s="15"/>
      <c r="E18" s="15"/>
      <c r="F18" s="15" t="s">
        <v>319</v>
      </c>
      <c r="G18" s="36">
        <f>LN(NGDP_R!H18)-LN(NGDP_R!G18)</f>
        <v>-1.0459770562685655E-2</v>
      </c>
      <c r="H18" s="36">
        <f>LN(NGDP_R!I18)-LN(NGDP_R!H18)</f>
        <v>-5.7516562540603999E-2</v>
      </c>
      <c r="I18" s="36">
        <f>LN(NGDP_R!J18)-LN(NGDP_R!I18)</f>
        <v>-1.5953070974083161E-2</v>
      </c>
      <c r="J18" s="36">
        <f>LN(NGDP_R!K18)-LN(NGDP_R!J18)</f>
        <v>-4.4451762570834497E-2</v>
      </c>
      <c r="K18" s="36">
        <f>LN(NGDP_R!L18)-LN(NGDP_R!K18)</f>
        <v>-6.3625695880211275E-2</v>
      </c>
      <c r="L18" s="36">
        <f>LN(NGDP_R!M18)-LN(NGDP_R!L18)</f>
        <v>-4.5477806056449133E-2</v>
      </c>
      <c r="M18" s="36">
        <f>LN(NGDP_R!N18)-LN(NGDP_R!M18)</f>
        <v>2.9558802241544946E-2</v>
      </c>
      <c r="N18" s="15"/>
      <c r="O18" s="15" t="e">
        <f>CORREL($G18:$M18,[1]DMB!$G18:$AH18)</f>
        <v>#N/A</v>
      </c>
      <c r="P18" s="15" t="e">
        <f>O18*SQRT((MIN(COUNT($G18:$M18),COUNT([1]DMB!$G18:$AH18))-2)/(1-O18^2))</f>
        <v>#N/A</v>
      </c>
      <c r="Q18" s="15" t="e">
        <f>CORREL($G18:$M18,[1]DMB!$G18:$AG18)</f>
        <v>#N/A</v>
      </c>
      <c r="R18" s="15" t="e">
        <f>Q18*SQRT((MIN(COUNT($G18:$M18),COUNT([1]DMB!$G18:$AG18))-2)/(1-Q18^2))</f>
        <v>#N/A</v>
      </c>
      <c r="S18" s="15" t="e">
        <f>CORREL($G18:$M18,[1]DM1!$G18:$AH18)</f>
        <v>#N/A</v>
      </c>
      <c r="T18" s="15" t="e">
        <f>S18*SQRT((MIN(COUNT($G18:$M18),COUNT([1]DM1!$G18:$AH18))-2)/(1-S18^2))</f>
        <v>#N/A</v>
      </c>
      <c r="U18" s="15" t="e">
        <f>CORREL($G18:$M18,[1]DM1!$G18:$AG18)</f>
        <v>#N/A</v>
      </c>
      <c r="V18" s="15" t="e">
        <f>U18*SQRT((MIN(COUNT($G18:$M18),COUNT([1]DM1!$G18:$AG18))-2)/(1-U18^2))</f>
        <v>#N/A</v>
      </c>
      <c r="W18" s="15" t="e">
        <f>CORREL($G18:$M18,dBM!$G18:$G18)</f>
        <v>#N/A</v>
      </c>
      <c r="X18" s="15" t="e">
        <f>W18*SQRT((MIN(COUNT($G18:$M18),COUNT(dBM!$G18:$M18))-2)/(1-W18^2))</f>
        <v>#N/A</v>
      </c>
      <c r="Y18" s="15" t="e">
        <f>CORREL($G18:$M18,dBM!#REF!)</f>
        <v>#REF!</v>
      </c>
      <c r="Z18" s="15" t="e">
        <f>Y18*SQRT((MIN(COUNT($G18:$M18),COUNT(dBM!#REF!))-2)/(1-Y18^2))</f>
        <v>#REF!</v>
      </c>
      <c r="AA18" s="15" t="e">
        <f>CORREL($G18:$M18,'[1]D BM wo FCD'!$G18:$AB18)</f>
        <v>#N/A</v>
      </c>
      <c r="AB18" s="15" t="e">
        <f>AA18*SQRT((MIN(COUNT($G18:$M18),COUNT('[1]D BM wo FCD'!$G18:$AB18))-2)/(1-AA18^2))</f>
        <v>#N/A</v>
      </c>
      <c r="AC18" s="15" t="e">
        <f>CORREL($G18:$M18,'[1]D BM wo FCD'!$G18:$AA18)</f>
        <v>#N/A</v>
      </c>
      <c r="AD18" s="15" t="e">
        <f>AC18*SQRT((MIN(COUNT($G18:$M18),COUNT('[1]D BM wo FCD'!$G18:$AA18))-2)/(1-AC18^2))</f>
        <v>#N/A</v>
      </c>
      <c r="AE18" s="13"/>
      <c r="AF18" s="17"/>
      <c r="AG18" s="15" t="e">
        <f>CORREL($G18:$M18,[1]DMB!$V18:$AH18)</f>
        <v>#N/A</v>
      </c>
      <c r="AH18" s="15" t="e">
        <f>AG18*SQRT((MIN(COUNT($G18:$M18),COUNT([1]DMB!$V18:$AH18))-2)/(1-AG18^2))</f>
        <v>#N/A</v>
      </c>
      <c r="AI18" s="15" t="e">
        <f>CORREL($G18:$M18,[1]DMB!$V18:$AG18)</f>
        <v>#N/A</v>
      </c>
      <c r="AJ18" s="15" t="e">
        <f>AI18*SQRT((MIN(COUNT($G18:$M18),COUNT([1]DMB!$V18:$AG18))-2)/(1-AI18^2))</f>
        <v>#N/A</v>
      </c>
      <c r="AK18" s="15" t="e">
        <f>CORREL($G18:$M18,[1]DM1!$V18:$AH18)</f>
        <v>#N/A</v>
      </c>
      <c r="AL18" s="15" t="e">
        <f>AK18*SQRT((MIN(COUNT($G18:$M18),COUNT([1]DM1!$V18:$AH18))-2)/(1-AK18^2))</f>
        <v>#N/A</v>
      </c>
      <c r="AM18" s="15" t="e">
        <f>CORREL($G18:$M18,[1]DM1!$V18:$AG18)</f>
        <v>#N/A</v>
      </c>
      <c r="AN18" s="15" t="e">
        <f>AM18*SQRT((MIN(COUNT($G18:$M18),COUNT([1]DM1!$V18:$AG18))-2)/(1-AM18^2))</f>
        <v>#N/A</v>
      </c>
      <c r="AO18" s="15" t="e">
        <f>CORREL($G18:$M18,dBM!$G18:$G18)</f>
        <v>#N/A</v>
      </c>
      <c r="AP18" s="15" t="e">
        <f>AO18*SQRT((MIN(COUNT($G18:$M18),COUNT(dBM!$G18:$M18))-2)/(1-AO18^2))</f>
        <v>#N/A</v>
      </c>
      <c r="AQ18" s="15" t="e">
        <f>CORREL($G18:$M18,dBM!#REF!)</f>
        <v>#REF!</v>
      </c>
      <c r="AR18" s="15" t="e">
        <f>AQ18*SQRT((MIN(COUNT($G18:$M18),COUNT(dBM!#REF!))-2)/(1-AQ18^2))</f>
        <v>#REF!</v>
      </c>
      <c r="AS18" s="15" t="e">
        <f>CORREL($G18:$M18,'[1]D BM wo FCD'!$P18:$AB18)</f>
        <v>#N/A</v>
      </c>
      <c r="AT18" s="15" t="e">
        <f>AS18*SQRT((MIN(COUNT($G18:$M18),COUNT('[1]D BM wo FCD'!$P18:$AB18))-2)/(1-AS18^2))</f>
        <v>#N/A</v>
      </c>
      <c r="AU18" s="15" t="e">
        <f>CORREL($G18:$M18,'[1]D BM wo FCD'!$P18:$AA18)</f>
        <v>#N/A</v>
      </c>
      <c r="AV18" s="15" t="e">
        <f>AU18*SQRT((MIN(COUNT($G18:$M18),COUNT('[1]D BM wo FCD'!$P18:$AA18))-2)/(1-AU18^2))</f>
        <v>#N/A</v>
      </c>
      <c r="AW18" s="15"/>
      <c r="AX18" s="15"/>
      <c r="AY18" s="15">
        <f>CORREL($G18:$M18,[1]DMB!$AB18:$AH18)</f>
        <v>-0.43465987701136166</v>
      </c>
      <c r="AZ18" s="15">
        <f>AY18*SQRT((MIN(COUNT($G18:$M18),COUNT([1]DMB!$AB18:$AH18))-2)/(1-AY18^2))</f>
        <v>-0.83595095703865563</v>
      </c>
      <c r="BA18" s="15">
        <f>CORREL($H18:$M18,[1]DMB!$AB18:$AG18)</f>
        <v>-0.4230310544919908</v>
      </c>
      <c r="BB18" s="15">
        <f>BA18*SQRT((MIN(COUNT($H18:$M18),COUNT([1]DMB!$AB18:$AG18))-2)/(1-BA18^2))</f>
        <v>-0.66024305191736599</v>
      </c>
      <c r="BC18" s="15">
        <f>CORREL($G18:$M18,[1]DM1!$AB18:$AH18)</f>
        <v>-0.24099313203872008</v>
      </c>
      <c r="BD18" s="15">
        <f>BC18*SQRT((MIN(COUNT($G18:$M18),COUNT([1]DM1!$AB18:$AH18))-2)/(1-BC18^2))</f>
        <v>-0.43008842200726244</v>
      </c>
      <c r="BE18" s="15">
        <f>CORREL($H18:$M18,[1]DM1!$AB18:$AG18)</f>
        <v>-0.78966171559099663</v>
      </c>
      <c r="BF18" s="15">
        <f>BE18*SQRT((MIN(COUNT($H18:$M18),COUNT([1]DM1!$AB18:$AG18))-2)/(1-BE18^2))</f>
        <v>-1.8201678678065607</v>
      </c>
      <c r="BG18" s="15" t="e">
        <f>CORREL($G18:$M18,dBM!$G18:$G18)</f>
        <v>#N/A</v>
      </c>
      <c r="BH18" s="15" t="e">
        <f>BG18*SQRT((MIN(COUNT($G18:$M18),COUNT(dBM!$G18:$M18))-2)/(1-BG18^2))</f>
        <v>#N/A</v>
      </c>
      <c r="BI18" s="15" t="e">
        <f>CORREL($H18:$M18,dBM!#REF!)</f>
        <v>#REF!</v>
      </c>
      <c r="BJ18" s="15" t="e">
        <f>BI18*SQRT((MIN(COUNT($H18:$M18),COUNT(dBM!#REF!))-2)/(1-BI18^2))</f>
        <v>#REF!</v>
      </c>
      <c r="BK18" s="15">
        <f>CORREL($G18:$M18,'[1]D BM wo FCD'!$V18:$AB18)</f>
        <v>1</v>
      </c>
      <c r="BL18" s="15" t="e">
        <f>BK18*SQRT((MIN(COUNT($G18:$M18),COUNT('[1]D BM wo FCD'!$V18:$AB18))-2)/(1-BK18^2))</f>
        <v>#DIV/0!</v>
      </c>
      <c r="BM18" s="15">
        <f>CORREL($H18:$M18,'[1]D BM wo FCD'!$V18:$AA18)</f>
        <v>-1</v>
      </c>
      <c r="BN18" s="15" t="e">
        <f>BM18*SQRT((MIN(COUNT($H18:$M18),COUNT('[1]D BM wo FCD'!$V18:$AA18))-2)/(1-BM18^2))</f>
        <v>#DIV/0!</v>
      </c>
      <c r="BO18" s="15"/>
      <c r="BP18" s="16">
        <f t="shared" si="0"/>
        <v>7</v>
      </c>
      <c r="BQ18" s="28">
        <f t="shared" si="1"/>
        <v>-2.9703695191903252E-2</v>
      </c>
      <c r="BR18" s="16">
        <f t="shared" si="2"/>
        <v>3.2817773866708866E-2</v>
      </c>
      <c r="BS18" s="16"/>
      <c r="BT18" s="16">
        <f t="shared" si="3"/>
        <v>7</v>
      </c>
      <c r="BU18" s="28">
        <f t="shared" si="4"/>
        <v>-2.9703695191903252E-2</v>
      </c>
      <c r="BV18" s="16">
        <f t="shared" si="5"/>
        <v>3.2817773866708866E-2</v>
      </c>
    </row>
    <row r="19" spans="1:74" x14ac:dyDescent="0.4">
      <c r="A19" s="15"/>
      <c r="B19" s="15"/>
      <c r="C19" s="49" t="s">
        <v>24</v>
      </c>
      <c r="D19" s="15"/>
      <c r="E19" s="15"/>
      <c r="F19" s="15" t="s">
        <v>319</v>
      </c>
      <c r="G19" s="36">
        <f>LN(NGDP_R!H19)-LN(NGDP_R!G19)</f>
        <v>8.9597413714743723E-3</v>
      </c>
      <c r="H19" s="36">
        <f>LN(NGDP_R!I19)-LN(NGDP_R!H19)</f>
        <v>5.4488185284072621E-2</v>
      </c>
      <c r="I19" s="36">
        <f>LN(NGDP_R!J19)-LN(NGDP_R!I19)</f>
        <v>8.0657903017454124E-2</v>
      </c>
      <c r="J19" s="36">
        <f>LN(NGDP_R!K19)-LN(NGDP_R!J19)</f>
        <v>8.9680806923530199E-2</v>
      </c>
      <c r="K19" s="36">
        <f>LN(NGDP_R!L19)-LN(NGDP_R!K19)</f>
        <v>2.2069080707993294E-2</v>
      </c>
      <c r="L19" s="36">
        <f>LN(NGDP_R!M19)-LN(NGDP_R!L19)</f>
        <v>9.192265283694212E-3</v>
      </c>
      <c r="M19" s="36">
        <f>LN(NGDP_R!N19)-LN(NGDP_R!M19)</f>
        <v>2.3701362908835399E-2</v>
      </c>
      <c r="N19" s="15"/>
      <c r="O19" s="15" t="e">
        <f>CORREL($G19:$M19,[1]DMB!$G19:$AH19)</f>
        <v>#N/A</v>
      </c>
      <c r="P19" s="15" t="e">
        <f>O19*SQRT((MIN(COUNT($G19:$M19),COUNT([1]DMB!$G19:$AH19))-2)/(1-O19^2))</f>
        <v>#N/A</v>
      </c>
      <c r="Q19" s="15" t="e">
        <f>CORREL($G19:$M19,[1]DMB!$G19:$AG19)</f>
        <v>#N/A</v>
      </c>
      <c r="R19" s="15" t="e">
        <f>Q19*SQRT((MIN(COUNT($G19:$M19),COUNT([1]DMB!$G19:$AG19))-2)/(1-Q19^2))</f>
        <v>#N/A</v>
      </c>
      <c r="S19" s="15" t="e">
        <f>CORREL($G19:$M19,[1]DM1!$G19:$AH19)</f>
        <v>#N/A</v>
      </c>
      <c r="T19" s="15" t="e">
        <f>S19*SQRT((MIN(COUNT($G19:$M19),COUNT([1]DM1!$G19:$AH19))-2)/(1-S19^2))</f>
        <v>#N/A</v>
      </c>
      <c r="U19" s="15" t="e">
        <f>CORREL($G19:$M19,[1]DM1!$G19:$AG19)</f>
        <v>#N/A</v>
      </c>
      <c r="V19" s="15" t="e">
        <f>U19*SQRT((MIN(COUNT($G19:$M19),COUNT([1]DM1!$G19:$AG19))-2)/(1-U19^2))</f>
        <v>#N/A</v>
      </c>
      <c r="W19" s="15" t="s">
        <v>163</v>
      </c>
      <c r="X19" s="15" t="s">
        <v>163</v>
      </c>
      <c r="Y19" s="15" t="s">
        <v>163</v>
      </c>
      <c r="Z19" s="15" t="s">
        <v>163</v>
      </c>
      <c r="AA19" s="15" t="s">
        <v>163</v>
      </c>
      <c r="AB19" s="15" t="s">
        <v>163</v>
      </c>
      <c r="AC19" s="15" t="s">
        <v>163</v>
      </c>
      <c r="AD19" s="15" t="s">
        <v>163</v>
      </c>
      <c r="AE19" s="13"/>
      <c r="AF19" s="17"/>
      <c r="AG19" s="15" t="e">
        <f>CORREL($G19:$M19,[1]DMB!$V19:$AH19)</f>
        <v>#N/A</v>
      </c>
      <c r="AH19" s="15" t="e">
        <f>AG19*SQRT((MIN(COUNT($G19:$M19),COUNT([1]DMB!$V19:$AH19))-2)/(1-AG19^2))</f>
        <v>#N/A</v>
      </c>
      <c r="AI19" s="15" t="e">
        <f>CORREL($G19:$M19,[1]DMB!$V19:$AG19)</f>
        <v>#N/A</v>
      </c>
      <c r="AJ19" s="15" t="e">
        <f>AI19*SQRT((MIN(COUNT($G19:$M19),COUNT([1]DMB!$V19:$AG19))-2)/(1-AI19^2))</f>
        <v>#N/A</v>
      </c>
      <c r="AK19" s="15" t="e">
        <f>CORREL($G19:$M19,[1]DM1!$V19:$AH19)</f>
        <v>#N/A</v>
      </c>
      <c r="AL19" s="15" t="e">
        <f>AK19*SQRT((MIN(COUNT($G19:$M19),COUNT([1]DM1!$V19:$AH19))-2)/(1-AK19^2))</f>
        <v>#N/A</v>
      </c>
      <c r="AM19" s="15" t="e">
        <f>CORREL($G19:$M19,[1]DM1!$V19:$AG19)</f>
        <v>#N/A</v>
      </c>
      <c r="AN19" s="15" t="e">
        <f>AM19*SQRT((MIN(COUNT($G19:$M19),COUNT([1]DM1!$V19:$AG19))-2)/(1-AM19^2))</f>
        <v>#N/A</v>
      </c>
      <c r="AO19" s="15" t="s">
        <v>163</v>
      </c>
      <c r="AP19" s="15" t="s">
        <v>163</v>
      </c>
      <c r="AQ19" s="15" t="s">
        <v>163</v>
      </c>
      <c r="AR19" s="15" t="s">
        <v>163</v>
      </c>
      <c r="AS19" s="15" t="s">
        <v>163</v>
      </c>
      <c r="AT19" s="15" t="s">
        <v>163</v>
      </c>
      <c r="AU19" s="15" t="s">
        <v>163</v>
      </c>
      <c r="AV19" s="15" t="s">
        <v>163</v>
      </c>
      <c r="AW19" s="15"/>
      <c r="AX19" s="15"/>
      <c r="AY19" s="15">
        <f>CORREL($G19:$M19,[1]DMB!$AB19:$AH19)</f>
        <v>0.91100506111747503</v>
      </c>
      <c r="AZ19" s="15">
        <f>AY19*SQRT((MIN(COUNT($G19:$M19),COUNT([1]DMB!$AB19:$AH19))-2)/(1-AY19^2))</f>
        <v>3.8262015551045394</v>
      </c>
      <c r="BA19" s="15">
        <f>CORREL($H19:$M19,[1]DMB!$AB19:$AG19)</f>
        <v>0.23151705546573462</v>
      </c>
      <c r="BB19" s="15">
        <f>BA19*SQRT((MIN(COUNT($H19:$M19),COUNT([1]DMB!$AB19:$AG19))-2)/(1-BA19^2))</f>
        <v>0.33655857175512482</v>
      </c>
      <c r="BC19" s="15">
        <f>CORREL($G19:$M19,[1]DM1!$AB19:$AH19)</f>
        <v>0.68744813095607482</v>
      </c>
      <c r="BD19" s="15">
        <f>BC19*SQRT((MIN(COUNT($G19:$M19),COUNT([1]DM1!$AB19:$AH19))-2)/(1-BC19^2))</f>
        <v>1.6395486072074936</v>
      </c>
      <c r="BE19" s="15">
        <f>CORREL($H19:$M19,[1]DM1!$AB19:$AG19)</f>
        <v>-0.1737644341956136</v>
      </c>
      <c r="BF19" s="15">
        <f>BE19*SQRT((MIN(COUNT($H19:$M19),COUNT([1]DM1!$AB19:$AG19))-2)/(1-BE19^2))</f>
        <v>-0.24953615138958415</v>
      </c>
      <c r="BG19" s="15" t="s">
        <v>163</v>
      </c>
      <c r="BH19" s="15" t="s">
        <v>163</v>
      </c>
      <c r="BI19" s="15" t="s">
        <v>163</v>
      </c>
      <c r="BJ19" s="15" t="s">
        <v>163</v>
      </c>
      <c r="BK19" s="15" t="s">
        <v>163</v>
      </c>
      <c r="BL19" s="15" t="s">
        <v>163</v>
      </c>
      <c r="BM19" s="15" t="s">
        <v>163</v>
      </c>
      <c r="BN19" s="15" t="s">
        <v>163</v>
      </c>
      <c r="BO19" s="15"/>
      <c r="BP19" s="16">
        <f t="shared" si="0"/>
        <v>7</v>
      </c>
      <c r="BQ19" s="28">
        <f t="shared" si="1"/>
        <v>4.1249906499579173E-2</v>
      </c>
      <c r="BR19" s="16">
        <f t="shared" si="2"/>
        <v>3.3714479864329197E-2</v>
      </c>
      <c r="BS19" s="16"/>
      <c r="BT19" s="16">
        <f t="shared" si="3"/>
        <v>7</v>
      </c>
      <c r="BU19" s="28">
        <f t="shared" si="4"/>
        <v>4.1249906499579173E-2</v>
      </c>
      <c r="BV19" s="16">
        <f t="shared" si="5"/>
        <v>3.3714479864329197E-2</v>
      </c>
    </row>
    <row r="20" spans="1:74" x14ac:dyDescent="0.4">
      <c r="A20" s="15"/>
      <c r="B20" s="15"/>
      <c r="C20" s="49" t="s">
        <v>370</v>
      </c>
      <c r="D20" s="15"/>
      <c r="E20" s="15"/>
      <c r="F20" s="15" t="s">
        <v>319</v>
      </c>
      <c r="G20" s="36">
        <f>LN(NGDP_R!H20)-LN(NGDP_R!G20)</f>
        <v>7.4451714807841185E-2</v>
      </c>
      <c r="H20" s="36">
        <f>LN(NGDP_R!I20)-LN(NGDP_R!H20)</f>
        <v>5.5626385672455925E-2</v>
      </c>
      <c r="I20" s="36">
        <f>LN(NGDP_R!J20)-LN(NGDP_R!I20)</f>
        <v>4.6418578428850665E-2</v>
      </c>
      <c r="J20" s="36">
        <f>LN(NGDP_R!K20)-LN(NGDP_R!J20)</f>
        <v>1.5725636046941105E-2</v>
      </c>
      <c r="K20" s="36">
        <f>LN(NGDP_R!L20)-LN(NGDP_R!K20)</f>
        <v>-2.3709289311698356E-2</v>
      </c>
      <c r="L20" s="36">
        <f>LN(NGDP_R!M20)-LN(NGDP_R!L20)</f>
        <v>9.9950033308360275E-4</v>
      </c>
      <c r="M20" s="36">
        <f>LN(NGDP_R!N20)-LN(NGDP_R!M20)</f>
        <v>2.916384106685399E-2</v>
      </c>
      <c r="N20" s="15"/>
      <c r="O20" s="15" t="e">
        <f>CORREL($G20:$M20,[1]DMB!$G20:$AH20)</f>
        <v>#N/A</v>
      </c>
      <c r="P20" s="15" t="e">
        <f>O20*SQRT((MIN(COUNT($G20:$M20),COUNT([1]DMB!$G20:$AH20))-2)/(1-O20^2))</f>
        <v>#N/A</v>
      </c>
      <c r="Q20" s="15" t="e">
        <f>CORREL($G20:$M20,[1]DMB!$G20:$AG20)</f>
        <v>#N/A</v>
      </c>
      <c r="R20" s="15" t="e">
        <f>Q20*SQRT((MIN(COUNT($G20:$M20),COUNT([1]DMB!$G20:$AG20))-2)/(1-Q20^2))</f>
        <v>#N/A</v>
      </c>
      <c r="S20" s="15" t="e">
        <f>CORREL($G20:$M20,[1]DM1!$G20:$AH20)</f>
        <v>#N/A</v>
      </c>
      <c r="T20" s="15" t="e">
        <f>S20*SQRT((MIN(COUNT($G20:$M20),COUNT([1]DM1!$G20:$AH20))-2)/(1-S20^2))</f>
        <v>#N/A</v>
      </c>
      <c r="U20" s="15" t="e">
        <f>CORREL($G20:$M20,[1]DM1!$G20:$AG20)</f>
        <v>#N/A</v>
      </c>
      <c r="V20" s="15" t="e">
        <f>U20*SQRT((MIN(COUNT($G20:$M20),COUNT([1]DM1!$G20:$AG20))-2)/(1-U20^2))</f>
        <v>#N/A</v>
      </c>
      <c r="W20" s="15" t="e">
        <f>CORREL($G20:$M20,dBM!$G20:$G20)</f>
        <v>#VALUE!</v>
      </c>
      <c r="X20" s="15" t="e">
        <f>W20*SQRT((MIN(COUNT($G20:$M20),COUNT(dBM!$G20:$M20))-2)/(1-W20^2))</f>
        <v>#VALUE!</v>
      </c>
      <c r="Y20" s="15" t="e">
        <f>CORREL($G20:$M20,dBM!#REF!)</f>
        <v>#REF!</v>
      </c>
      <c r="Z20" s="15" t="e">
        <f>Y20*SQRT((MIN(COUNT($G20:$M20),COUNT(dBM!#REF!))-2)/(1-Y20^2))</f>
        <v>#REF!</v>
      </c>
      <c r="AA20" s="15" t="e">
        <f>CORREL($G20:$M20,'[1]D BM wo FCD'!$G20:$AB20)</f>
        <v>#N/A</v>
      </c>
      <c r="AB20" s="15" t="e">
        <f>AA20*SQRT((MIN(COUNT($G20:$M20),COUNT('[1]D BM wo FCD'!$G20:$AB20))-2)/(1-AA20^2))</f>
        <v>#N/A</v>
      </c>
      <c r="AC20" s="15" t="e">
        <f>CORREL($G20:$M20,'[1]D BM wo FCD'!$G20:$AA20)</f>
        <v>#N/A</v>
      </c>
      <c r="AD20" s="15" t="e">
        <f>AC20*SQRT((MIN(COUNT($G20:$M20),COUNT('[1]D BM wo FCD'!$G20:$AA20))-2)/(1-AC20^2))</f>
        <v>#N/A</v>
      </c>
      <c r="AE20" s="13"/>
      <c r="AF20" s="17"/>
      <c r="AG20" s="15" t="e">
        <f>CORREL($G20:$M20,[1]DMB!$V20:$AH20)</f>
        <v>#N/A</v>
      </c>
      <c r="AH20" s="15" t="e">
        <f>AG20*SQRT((MIN(COUNT($G20:$M20),COUNT([1]DMB!$V20:$AH20))-2)/(1-AG20^2))</f>
        <v>#N/A</v>
      </c>
      <c r="AI20" s="15" t="e">
        <f>CORREL($G20:$M20,[1]DMB!$V20:$AG20)</f>
        <v>#N/A</v>
      </c>
      <c r="AJ20" s="15" t="e">
        <f>AI20*SQRT((MIN(COUNT($G20:$M20),COUNT([1]DMB!$V20:$AG20))-2)/(1-AI20^2))</f>
        <v>#N/A</v>
      </c>
      <c r="AK20" s="15" t="e">
        <f>CORREL($G20:$M20,[1]DM1!$V20:$AH20)</f>
        <v>#N/A</v>
      </c>
      <c r="AL20" s="15" t="e">
        <f>AK20*SQRT((MIN(COUNT($G20:$M20),COUNT([1]DM1!$V20:$AH20))-2)/(1-AK20^2))</f>
        <v>#N/A</v>
      </c>
      <c r="AM20" s="15" t="e">
        <f>CORREL($G20:$M20,[1]DM1!$V20:$AG20)</f>
        <v>#N/A</v>
      </c>
      <c r="AN20" s="15" t="e">
        <f>AM20*SQRT((MIN(COUNT($G20:$M20),COUNT([1]DM1!$V20:$AG20))-2)/(1-AM20^2))</f>
        <v>#N/A</v>
      </c>
      <c r="AO20" s="15" t="e">
        <f>CORREL($G20:$M20,dBM!$G20:$G20)</f>
        <v>#VALUE!</v>
      </c>
      <c r="AP20" s="15" t="e">
        <f>AO20*SQRT((MIN(COUNT($G20:$M20),COUNT(dBM!$G20:$M20))-2)/(1-AO20^2))</f>
        <v>#VALUE!</v>
      </c>
      <c r="AQ20" s="15" t="e">
        <f>CORREL($G20:$M20,dBM!#REF!)</f>
        <v>#REF!</v>
      </c>
      <c r="AR20" s="15" t="e">
        <f>AQ20*SQRT((MIN(COUNT($G20:$M20),COUNT(dBM!#REF!))-2)/(1-AQ20^2))</f>
        <v>#REF!</v>
      </c>
      <c r="AS20" s="15" t="e">
        <f>CORREL($G20:$M20,'[1]D BM wo FCD'!$P20:$AB20)</f>
        <v>#N/A</v>
      </c>
      <c r="AT20" s="15" t="e">
        <f>AS20*SQRT((MIN(COUNT($G20:$M20),COUNT('[1]D BM wo FCD'!$P20:$AB20))-2)/(1-AS20^2))</f>
        <v>#N/A</v>
      </c>
      <c r="AU20" s="15" t="e">
        <f>CORREL($G20:$M20,'[1]D BM wo FCD'!$P20:$AA20)</f>
        <v>#N/A</v>
      </c>
      <c r="AV20" s="15" t="e">
        <f>AU20*SQRT((MIN(COUNT($G20:$M20),COUNT('[1]D BM wo FCD'!$P20:$AA20))-2)/(1-AU20^2))</f>
        <v>#N/A</v>
      </c>
      <c r="AW20" s="15"/>
      <c r="AX20" s="15"/>
      <c r="AY20" s="15">
        <f>CORREL($G20:$M20,[1]DMB!$AB20:$AH20)</f>
        <v>-0.58889237655713955</v>
      </c>
      <c r="AZ20" s="15">
        <f>AY20*SQRT((MIN(COUNT($G20:$M20),COUNT([1]DMB!$AB20:$AH20))-2)/(1-AY20^2))</f>
        <v>-1.2620354488322287</v>
      </c>
      <c r="BA20" s="15">
        <f>CORREL($H20:$M20,[1]DMB!$AB20:$AG20)</f>
        <v>-1.6937720947228452E-2</v>
      </c>
      <c r="BB20" s="15">
        <f>BA20*SQRT((MIN(COUNT($H20:$M20),COUNT([1]DMB!$AB20:$AG20))-2)/(1-BA20^2))</f>
        <v>-2.3956991393164272E-2</v>
      </c>
      <c r="BC20" s="15">
        <f>CORREL($G20:$M20,[1]DM1!$AB20:$AH20)</f>
        <v>-0.20457858678026009</v>
      </c>
      <c r="BD20" s="15">
        <f>BC20*SQRT((MIN(COUNT($G20:$M20),COUNT([1]DM1!$AB20:$AH20))-2)/(1-BC20^2))</f>
        <v>-0.36199668467404678</v>
      </c>
      <c r="BE20" s="15">
        <f>CORREL($H20:$M20,[1]DM1!$AB20:$AG20)</f>
        <v>-0.26521852425599224</v>
      </c>
      <c r="BF20" s="15">
        <f>BE20*SQRT((MIN(COUNT($H20:$M20),COUNT([1]DM1!$AB20:$AG20))-2)/(1-BE20^2))</f>
        <v>-0.38900661062867209</v>
      </c>
      <c r="BG20" s="15" t="e">
        <f>CORREL($G20:$M20,dBM!$G20:$G20)</f>
        <v>#VALUE!</v>
      </c>
      <c r="BH20" s="15" t="e">
        <f>BG20*SQRT((MIN(COUNT($G20:$M20),COUNT(dBM!$G20:$M20))-2)/(1-BG20^2))</f>
        <v>#VALUE!</v>
      </c>
      <c r="BI20" s="15" t="e">
        <f>CORREL($H20:$M20,dBM!#REF!)</f>
        <v>#REF!</v>
      </c>
      <c r="BJ20" s="15" t="e">
        <f>BI20*SQRT((MIN(COUNT($H20:$M20),COUNT(dBM!#REF!))-2)/(1-BI20^2))</f>
        <v>#REF!</v>
      </c>
      <c r="BK20" s="15">
        <f>CORREL($G20:$M20,'[1]D BM wo FCD'!$V20:$AB20)</f>
        <v>1</v>
      </c>
      <c r="BL20" s="15" t="e">
        <f>BK20*SQRT((MIN(COUNT($G20:$M20),COUNT('[1]D BM wo FCD'!$V20:$AB20))-2)/(1-BK20^2))</f>
        <v>#DIV/0!</v>
      </c>
      <c r="BM20" s="15">
        <f>CORREL($H20:$M20,'[1]D BM wo FCD'!$V20:$AA20)</f>
        <v>-1</v>
      </c>
      <c r="BN20" s="15" t="e">
        <f>BM20*SQRT((MIN(COUNT($H20:$M20),COUNT('[1]D BM wo FCD'!$V20:$AA20))-2)/(1-BM20^2))</f>
        <v>#DIV/0!</v>
      </c>
      <c r="BO20" s="15"/>
      <c r="BP20" s="16">
        <f t="shared" si="0"/>
        <v>7</v>
      </c>
      <c r="BQ20" s="28">
        <f t="shared" si="1"/>
        <v>2.838233814918973E-2</v>
      </c>
      <c r="BR20" s="16">
        <f t="shared" si="2"/>
        <v>3.3699880978758298E-2</v>
      </c>
      <c r="BS20" s="16"/>
      <c r="BT20" s="16">
        <f t="shared" si="3"/>
        <v>7</v>
      </c>
      <c r="BU20" s="28">
        <f t="shared" si="4"/>
        <v>2.838233814918973E-2</v>
      </c>
      <c r="BV20" s="16">
        <f t="shared" si="5"/>
        <v>3.3699880978758298E-2</v>
      </c>
    </row>
    <row r="21" spans="1:74" x14ac:dyDescent="0.4">
      <c r="A21" s="15"/>
      <c r="B21" s="15"/>
      <c r="C21" s="49" t="s">
        <v>26</v>
      </c>
      <c r="D21" s="15"/>
      <c r="E21" s="15"/>
      <c r="F21" s="15" t="s">
        <v>319</v>
      </c>
      <c r="G21" s="36">
        <f>LN(NGDP_R!H21)-LN(NGDP_R!G21)</f>
        <v>5.8047795681861913E-2</v>
      </c>
      <c r="H21" s="36">
        <f>LN(NGDP_R!I21)-LN(NGDP_R!H21)</f>
        <v>6.3621274186471233E-2</v>
      </c>
      <c r="I21" s="36">
        <f>LN(NGDP_R!J21)-LN(NGDP_R!I21)</f>
        <v>2.4919229634686069E-2</v>
      </c>
      <c r="J21" s="36">
        <f>LN(NGDP_R!K21)-LN(NGDP_R!J21)</f>
        <v>-3.519781272277811E-3</v>
      </c>
      <c r="K21" s="36">
        <f>LN(NGDP_R!L21)-LN(NGDP_R!K21)</f>
        <v>3.6219752583313891E-2</v>
      </c>
      <c r="L21" s="36">
        <f>LN(NGDP_R!M21)-LN(NGDP_R!L21)</f>
        <v>3.9989121059981869E-2</v>
      </c>
      <c r="M21" s="36">
        <f>LN(NGDP_R!N21)-LN(NGDP_R!M21)</f>
        <v>3.4826247450531866E-2</v>
      </c>
      <c r="N21" s="15"/>
      <c r="O21" s="15" t="e">
        <f>CORREL($G21:$M21,[1]DMB!$G21:$AH21)</f>
        <v>#N/A</v>
      </c>
      <c r="P21" s="15" t="e">
        <f>O21*SQRT((MIN(COUNT($G21:$M21),COUNT([1]DMB!$G21:$AH21))-2)/(1-O21^2))</f>
        <v>#N/A</v>
      </c>
      <c r="Q21" s="15" t="e">
        <f>CORREL($G21:$M21,[1]DMB!$G21:$AG21)</f>
        <v>#N/A</v>
      </c>
      <c r="R21" s="15" t="e">
        <f>Q21*SQRT((MIN(COUNT($G21:$M21),COUNT([1]DMB!$G21:$AG21))-2)/(1-Q21^2))</f>
        <v>#N/A</v>
      </c>
      <c r="S21" s="15" t="e">
        <f>CORREL($G21:$M21,[1]DM1!$G21:$AH21)</f>
        <v>#N/A</v>
      </c>
      <c r="T21" s="15" t="e">
        <f>S21*SQRT((MIN(COUNT($G21:$M21),COUNT([1]DM1!$G21:$AH21))-2)/(1-S21^2))</f>
        <v>#N/A</v>
      </c>
      <c r="U21" s="15" t="e">
        <f>CORREL($G21:$M21,[1]DM1!$G21:$AG21)</f>
        <v>#N/A</v>
      </c>
      <c r="V21" s="15" t="e">
        <f>U21*SQRT((MIN(COUNT($G21:$M21),COUNT([1]DM1!$G21:$AG21))-2)/(1-U21^2))</f>
        <v>#N/A</v>
      </c>
      <c r="W21" s="15" t="e">
        <f>CORREL($G21:$M21,dBM!$G21:$G21)</f>
        <v>#N/A</v>
      </c>
      <c r="X21" s="15" t="e">
        <f>W21*SQRT((MIN(COUNT($G21:$M21),COUNT(dBM!$G21:$M21))-2)/(1-W21^2))</f>
        <v>#N/A</v>
      </c>
      <c r="Y21" s="15" t="e">
        <f>CORREL($G21:$M21,dBM!#REF!)</f>
        <v>#REF!</v>
      </c>
      <c r="Z21" s="15" t="e">
        <f>Y21*SQRT((MIN(COUNT($G21:$M21),COUNT(dBM!#REF!))-2)/(1-Y21^2))</f>
        <v>#REF!</v>
      </c>
      <c r="AA21" s="15" t="e">
        <f>CORREL($G21:$M21,'[1]D BM wo FCD'!$G21:$AB21)</f>
        <v>#N/A</v>
      </c>
      <c r="AB21" s="15" t="e">
        <f>AA21*SQRT((MIN(COUNT($G21:$M21),COUNT('[1]D BM wo FCD'!$G21:$AB21))-2)/(1-AA21^2))</f>
        <v>#N/A</v>
      </c>
      <c r="AC21" s="15" t="e">
        <f>CORREL($G21:$M21,'[1]D BM wo FCD'!$G21:$AA21)</f>
        <v>#N/A</v>
      </c>
      <c r="AD21" s="15" t="e">
        <f>AC21*SQRT((MIN(COUNT($G21:$M21),COUNT('[1]D BM wo FCD'!$G21:$AA21))-2)/(1-AC21^2))</f>
        <v>#N/A</v>
      </c>
      <c r="AE21" s="13"/>
      <c r="AF21" s="17"/>
      <c r="AG21" s="15" t="e">
        <f>CORREL($G21:$M21,[1]DMB!$V21:$AH21)</f>
        <v>#N/A</v>
      </c>
      <c r="AH21" s="15" t="e">
        <f>AG21*SQRT((MIN(COUNT($G21:$M21),COUNT([1]DMB!$V21:$AH21))-2)/(1-AG21^2))</f>
        <v>#N/A</v>
      </c>
      <c r="AI21" s="15" t="e">
        <f>CORREL($G21:$M21,[1]DMB!$V21:$AG21)</f>
        <v>#N/A</v>
      </c>
      <c r="AJ21" s="15" t="e">
        <f>AI21*SQRT((MIN(COUNT($G21:$M21),COUNT([1]DMB!$V21:$AG21))-2)/(1-AI21^2))</f>
        <v>#N/A</v>
      </c>
      <c r="AK21" s="15" t="e">
        <f>CORREL($G21:$M21,[1]DM1!$V21:$AH21)</f>
        <v>#N/A</v>
      </c>
      <c r="AL21" s="15" t="e">
        <f>AK21*SQRT((MIN(COUNT($G21:$M21),COUNT([1]DM1!$V21:$AH21))-2)/(1-AK21^2))</f>
        <v>#N/A</v>
      </c>
      <c r="AM21" s="15" t="e">
        <f>CORREL($G21:$M21,[1]DM1!$V21:$AG21)</f>
        <v>#N/A</v>
      </c>
      <c r="AN21" s="15" t="e">
        <f>AM21*SQRT((MIN(COUNT($G21:$M21),COUNT([1]DM1!$V21:$AG21))-2)/(1-AM21^2))</f>
        <v>#N/A</v>
      </c>
      <c r="AO21" s="15" t="e">
        <f>CORREL($G21:$M21,dBM!$G21:$G21)</f>
        <v>#N/A</v>
      </c>
      <c r="AP21" s="15" t="e">
        <f>AO21*SQRT((MIN(COUNT($G21:$M21),COUNT(dBM!$G21:$M21))-2)/(1-AO21^2))</f>
        <v>#N/A</v>
      </c>
      <c r="AQ21" s="15" t="e">
        <f>CORREL($G21:$M21,dBM!#REF!)</f>
        <v>#REF!</v>
      </c>
      <c r="AR21" s="15" t="e">
        <f>AQ21*SQRT((MIN(COUNT($G21:$M21),COUNT(dBM!#REF!))-2)/(1-AQ21^2))</f>
        <v>#REF!</v>
      </c>
      <c r="AS21" s="15" t="e">
        <f>CORREL($G21:$M21,'[1]D BM wo FCD'!$P21:$AB21)</f>
        <v>#N/A</v>
      </c>
      <c r="AT21" s="15" t="e">
        <f>AS21*SQRT((MIN(COUNT($G21:$M21),COUNT('[1]D BM wo FCD'!$P21:$AB21))-2)/(1-AS21^2))</f>
        <v>#N/A</v>
      </c>
      <c r="AU21" s="15" t="e">
        <f>CORREL($G21:$M21,'[1]D BM wo FCD'!$P21:$AA21)</f>
        <v>#N/A</v>
      </c>
      <c r="AV21" s="15" t="e">
        <f>AU21*SQRT((MIN(COUNT($G21:$M21),COUNT('[1]D BM wo FCD'!$P21:$AA21))-2)/(1-AU21^2))</f>
        <v>#N/A</v>
      </c>
      <c r="AW21" s="15"/>
      <c r="AX21" s="15"/>
      <c r="AY21" s="15">
        <f>CORREL($G21:$M21,[1]DMB!$AB21:$AH21)</f>
        <v>0.57091740040280614</v>
      </c>
      <c r="AZ21" s="15">
        <f>AY21*SQRT((MIN(COUNT($G21:$M21),COUNT([1]DMB!$AB21:$AH21))-2)/(1-AY21^2))</f>
        <v>1.2044444653552033</v>
      </c>
      <c r="BA21" s="15">
        <f>CORREL($H21:$M21,[1]DMB!$AB21:$AG21)</f>
        <v>0.37378086018256224</v>
      </c>
      <c r="BB21" s="15">
        <f>BA21*SQRT((MIN(COUNT($H21:$M21),COUNT([1]DMB!$AB21:$AG21))-2)/(1-BA21^2))</f>
        <v>0.56991509184442235</v>
      </c>
      <c r="BC21" s="15">
        <f>CORREL($G21:$M21,[1]DM1!$AB21:$AH21)</f>
        <v>0.38125344936822847</v>
      </c>
      <c r="BD21" s="15">
        <f>BC21*SQRT((MIN(COUNT($G21:$M21),COUNT([1]DM1!$AB21:$AH21))-2)/(1-BC21^2))</f>
        <v>0.71430111125323892</v>
      </c>
      <c r="BE21" s="15">
        <f>CORREL($H21:$M21,[1]DM1!$AB21:$AG21)</f>
        <v>0.30842365088587753</v>
      </c>
      <c r="BF21" s="15">
        <f>BE21*SQRT((MIN(COUNT($H21:$M21),COUNT([1]DM1!$AB21:$AG21))-2)/(1-BE21^2))</f>
        <v>0.45853069371678717</v>
      </c>
      <c r="BG21" s="15" t="e">
        <f>CORREL($G21:$M21,dBM!$G21:$G21)</f>
        <v>#N/A</v>
      </c>
      <c r="BH21" s="15" t="e">
        <f>BG21*SQRT((MIN(COUNT($G21:$M21),COUNT(dBM!$G21:$M21))-2)/(1-BG21^2))</f>
        <v>#N/A</v>
      </c>
      <c r="BI21" s="15" t="e">
        <f>CORREL($H21:$M21,dBM!#REF!)</f>
        <v>#REF!</v>
      </c>
      <c r="BJ21" s="15" t="e">
        <f>BI21*SQRT((MIN(COUNT($H21:$M21),COUNT(dBM!#REF!))-2)/(1-BI21^2))</f>
        <v>#REF!</v>
      </c>
      <c r="BK21" s="15">
        <f>CORREL($G21:$M21,'[1]D BM wo FCD'!$V21:$AB21)</f>
        <v>-0.99430927574510442</v>
      </c>
      <c r="BL21" s="15">
        <f>BK21*SQRT((MIN(COUNT($G21:$M21),COUNT('[1]D BM wo FCD'!$V21:$AB21))-2)/(1-BK21^2))</f>
        <v>-9.3334340938633051</v>
      </c>
      <c r="BM21" s="15">
        <f>CORREL($H21:$M21,'[1]D BM wo FCD'!$V21:$AA21)</f>
        <v>-1</v>
      </c>
      <c r="BN21" s="15" t="e">
        <f>BM21*SQRT((MIN(COUNT($H21:$M21),COUNT('[1]D BM wo FCD'!$V21:$AA21))-2)/(1-BM21^2))</f>
        <v>#DIV/0!</v>
      </c>
      <c r="BO21" s="15"/>
      <c r="BP21" s="16">
        <f t="shared" si="0"/>
        <v>7</v>
      </c>
      <c r="BQ21" s="28">
        <f t="shared" si="1"/>
        <v>3.6300519903509861E-2</v>
      </c>
      <c r="BR21" s="16">
        <f t="shared" si="2"/>
        <v>2.2174848941238424E-2</v>
      </c>
      <c r="BS21" s="16"/>
      <c r="BT21" s="16">
        <f t="shared" si="3"/>
        <v>7</v>
      </c>
      <c r="BU21" s="28">
        <f t="shared" si="4"/>
        <v>3.6300519903509861E-2</v>
      </c>
      <c r="BV21" s="16">
        <f t="shared" si="5"/>
        <v>2.2174848941238424E-2</v>
      </c>
    </row>
    <row r="22" spans="1:74" x14ac:dyDescent="0.4">
      <c r="A22" s="15"/>
      <c r="B22" s="15"/>
      <c r="C22" s="49" t="s">
        <v>34</v>
      </c>
      <c r="D22" s="15"/>
      <c r="E22" s="15"/>
      <c r="F22" s="15" t="s">
        <v>319</v>
      </c>
      <c r="G22" s="36">
        <f>LN(NGDP_R!H22)-LN(NGDP_R!G22)</f>
        <v>3.8496562566124659E-2</v>
      </c>
      <c r="H22" s="36">
        <f>LN(NGDP_R!I22)-LN(NGDP_R!H22)</f>
        <v>9.3398497246133694E-2</v>
      </c>
      <c r="I22" s="36">
        <f>LN(NGDP_R!J22)-LN(NGDP_R!I22)</f>
        <v>4.4999316328934391E-2</v>
      </c>
      <c r="J22" s="36">
        <f>LN(NGDP_R!K22)-LN(NGDP_R!J22)</f>
        <v>-6.34231022507592E-3</v>
      </c>
      <c r="K22" s="36">
        <f>LN(NGDP_R!L22)-LN(NGDP_R!K22)</f>
        <v>6.8859006377341103E-2</v>
      </c>
      <c r="L22" s="36">
        <f>LN(NGDP_R!M22)-LN(NGDP_R!L22)</f>
        <v>4.9181201959498821E-2</v>
      </c>
      <c r="M22" s="36">
        <f>LN(NGDP_R!N22)-LN(NGDP_R!M22)</f>
        <v>4.401688541677462E-2</v>
      </c>
      <c r="N22" s="15"/>
      <c r="O22" s="15" t="e">
        <f>CORREL($G22:$M22,[1]DMB!$G22:$AH22)</f>
        <v>#N/A</v>
      </c>
      <c r="P22" s="15" t="e">
        <f>O22*SQRT((MIN(COUNT($G22:$M22),COUNT([1]DMB!$G22:$AH22))-2)/(1-O22^2))</f>
        <v>#N/A</v>
      </c>
      <c r="Q22" s="15" t="e">
        <f>CORREL($G22:$M22,[1]DMB!$G22:$AG22)</f>
        <v>#N/A</v>
      </c>
      <c r="R22" s="15" t="e">
        <f>Q22*SQRT((MIN(COUNT($G22:$M22),COUNT([1]DMB!$G22:$AG22))-2)/(1-Q22^2))</f>
        <v>#N/A</v>
      </c>
      <c r="S22" s="15" t="e">
        <f>CORREL($G22:$M22,[1]DM1!$G22:$AH22)</f>
        <v>#N/A</v>
      </c>
      <c r="T22" s="15" t="e">
        <f>S22*SQRT((MIN(COUNT($G22:$M22),COUNT([1]DM1!$G22:$AH22))-2)/(1-S22^2))</f>
        <v>#N/A</v>
      </c>
      <c r="U22" s="15" t="e">
        <f>CORREL($G22:$M22,[1]DM1!$G22:$AG22)</f>
        <v>#N/A</v>
      </c>
      <c r="V22" s="15" t="e">
        <f>U22*SQRT((MIN(COUNT($G22:$M22),COUNT([1]DM1!$G22:$AG22))-2)/(1-U22^2))</f>
        <v>#N/A</v>
      </c>
      <c r="W22" s="15" t="s">
        <v>163</v>
      </c>
      <c r="X22" s="15" t="s">
        <v>163</v>
      </c>
      <c r="Y22" s="15" t="s">
        <v>163</v>
      </c>
      <c r="Z22" s="15" t="s">
        <v>163</v>
      </c>
      <c r="AA22" s="15" t="s">
        <v>163</v>
      </c>
      <c r="AB22" s="15" t="s">
        <v>163</v>
      </c>
      <c r="AC22" s="15" t="s">
        <v>163</v>
      </c>
      <c r="AD22" s="15" t="s">
        <v>163</v>
      </c>
      <c r="AE22" s="13"/>
      <c r="AF22" s="17"/>
      <c r="AG22" s="15" t="e">
        <f>CORREL($G22:$M22,[1]DMB!$V22:$AH22)</f>
        <v>#N/A</v>
      </c>
      <c r="AH22" s="15" t="e">
        <f>AG22*SQRT((MIN(COUNT($G22:$M22),COUNT([1]DMB!$V22:$AH22))-2)/(1-AG22^2))</f>
        <v>#N/A</v>
      </c>
      <c r="AI22" s="15" t="e">
        <f>CORREL($G22:$M22,[1]DMB!$V22:$AG22)</f>
        <v>#N/A</v>
      </c>
      <c r="AJ22" s="15" t="e">
        <f>AI22*SQRT((MIN(COUNT($G22:$M22),COUNT([1]DMB!$V22:$AG22))-2)/(1-AI22^2))</f>
        <v>#N/A</v>
      </c>
      <c r="AK22" s="15" t="e">
        <f>CORREL($G22:$M22,[1]DM1!$V22:$AH22)</f>
        <v>#N/A</v>
      </c>
      <c r="AL22" s="15" t="e">
        <f>AK22*SQRT((MIN(COUNT($G22:$M22),COUNT([1]DM1!$V22:$AH22))-2)/(1-AK22^2))</f>
        <v>#N/A</v>
      </c>
      <c r="AM22" s="15" t="e">
        <f>CORREL($G22:$M22,[1]DM1!$V22:$AG22)</f>
        <v>#N/A</v>
      </c>
      <c r="AN22" s="15" t="e">
        <f>AM22*SQRT((MIN(COUNT($G22:$M22),COUNT([1]DM1!$V22:$AG22))-2)/(1-AM22^2))</f>
        <v>#N/A</v>
      </c>
      <c r="AO22" s="15" t="s">
        <v>163</v>
      </c>
      <c r="AP22" s="15" t="s">
        <v>163</v>
      </c>
      <c r="AQ22" s="15" t="s">
        <v>163</v>
      </c>
      <c r="AR22" s="15" t="s">
        <v>163</v>
      </c>
      <c r="AS22" s="15" t="s">
        <v>163</v>
      </c>
      <c r="AT22" s="15" t="s">
        <v>163</v>
      </c>
      <c r="AU22" s="15" t="s">
        <v>163</v>
      </c>
      <c r="AV22" s="15" t="s">
        <v>163</v>
      </c>
      <c r="AW22" s="15"/>
      <c r="AX22" s="15"/>
      <c r="AY22" s="15">
        <f>CORREL($G22:$M22,[1]DMB!$AB22:$AH22)</f>
        <v>-0.11571505291059293</v>
      </c>
      <c r="AZ22" s="15">
        <f>AY22*SQRT((MIN(COUNT($G22:$M22),COUNT([1]DMB!$AB22:$AH22))-2)/(1-AY22^2))</f>
        <v>-0.20177981674278492</v>
      </c>
      <c r="BA22" s="15">
        <f>CORREL($H22:$M22,[1]DMB!$AB22:$AG22)</f>
        <v>0.93610770872232829</v>
      </c>
      <c r="BB22" s="15">
        <f>BA22*SQRT((MIN(COUNT($H22:$M22),COUNT([1]DMB!$AB22:$AG22))-2)/(1-BA22^2))</f>
        <v>3.7640192075281136</v>
      </c>
      <c r="BC22" s="15">
        <f>CORREL($G22:$M22,[1]DM1!$AB22:$AH22)</f>
        <v>0.28442045628178408</v>
      </c>
      <c r="BD22" s="15">
        <f>BC22*SQRT((MIN(COUNT($G22:$M22),COUNT([1]DM1!$AB22:$AH22))-2)/(1-BC22^2))</f>
        <v>0.51385299345297575</v>
      </c>
      <c r="BE22" s="15">
        <f>CORREL($H22:$M22,[1]DM1!$AB22:$AG22)</f>
        <v>0.66651124867920375</v>
      </c>
      <c r="BF22" s="15">
        <f>BE22*SQRT((MIN(COUNT($H22:$M22),COUNT([1]DM1!$AB22:$AG22))-2)/(1-BE22^2))</f>
        <v>1.2643804196841102</v>
      </c>
      <c r="BG22" s="15" t="s">
        <v>163</v>
      </c>
      <c r="BH22" s="15" t="s">
        <v>163</v>
      </c>
      <c r="BI22" s="15" t="s">
        <v>163</v>
      </c>
      <c r="BJ22" s="15" t="s">
        <v>163</v>
      </c>
      <c r="BK22" s="15" t="s">
        <v>163</v>
      </c>
      <c r="BL22" s="15" t="s">
        <v>163</v>
      </c>
      <c r="BM22" s="15" t="s">
        <v>163</v>
      </c>
      <c r="BN22" s="15" t="s">
        <v>163</v>
      </c>
      <c r="BO22" s="15"/>
      <c r="BP22" s="16">
        <f t="shared" si="0"/>
        <v>7</v>
      </c>
      <c r="BQ22" s="28">
        <f t="shared" si="1"/>
        <v>4.7515594238533056E-2</v>
      </c>
      <c r="BR22" s="16">
        <f t="shared" si="2"/>
        <v>3.0452546972486467E-2</v>
      </c>
      <c r="BS22" s="16"/>
      <c r="BT22" s="16">
        <f t="shared" si="3"/>
        <v>7</v>
      </c>
      <c r="BU22" s="28">
        <f t="shared" si="4"/>
        <v>4.7515594238533056E-2</v>
      </c>
      <c r="BV22" s="16">
        <f t="shared" si="5"/>
        <v>3.0452546972486467E-2</v>
      </c>
    </row>
    <row r="23" spans="1:74" x14ac:dyDescent="0.4">
      <c r="A23" s="15"/>
      <c r="B23" s="15"/>
      <c r="C23" s="49" t="s">
        <v>40</v>
      </c>
      <c r="D23" s="15"/>
      <c r="E23" s="15"/>
      <c r="F23" s="15" t="s">
        <v>319</v>
      </c>
      <c r="G23" s="36">
        <f>LN(NGDP_R!H23)-LN(NGDP_R!G23)</f>
        <v>4.4936594853441925E-2</v>
      </c>
      <c r="H23" s="36">
        <f>LN(NGDP_R!I23)-LN(NGDP_R!H23)</f>
        <v>4.1130827135435588E-2</v>
      </c>
      <c r="I23" s="36">
        <f>LN(NGDP_R!J23)-LN(NGDP_R!I23)</f>
        <v>4.5846076011220482E-2</v>
      </c>
      <c r="J23" s="36">
        <f>LN(NGDP_R!K23)-LN(NGDP_R!J23)</f>
        <v>4.3326170319926582E-2</v>
      </c>
      <c r="K23" s="36">
        <f>LN(NGDP_R!L23)-LN(NGDP_R!K23)</f>
        <v>3.667977516762555E-2</v>
      </c>
      <c r="L23" s="36">
        <f>LN(NGDP_R!M23)-LN(NGDP_R!L23)</f>
        <v>4.0988266128229256E-2</v>
      </c>
      <c r="M23" s="36">
        <f>LN(NGDP_R!N23)-LN(NGDP_R!M23)</f>
        <v>4.4016885416775509E-2</v>
      </c>
      <c r="N23" s="15"/>
      <c r="O23" s="15" t="e">
        <f>CORREL($G23:$M23,[1]DMB!$G23:$AH23)</f>
        <v>#N/A</v>
      </c>
      <c r="P23" s="15" t="e">
        <f>O23*SQRT((MIN(COUNT($G23:$M23),COUNT([1]DMB!$G23:$AH23))-2)/(1-O23^2))</f>
        <v>#N/A</v>
      </c>
      <c r="Q23" s="15" t="e">
        <f>CORREL($G23:$M23,[1]DMB!$G23:$AG23)</f>
        <v>#N/A</v>
      </c>
      <c r="R23" s="15" t="e">
        <f>Q23*SQRT((MIN(COUNT($G23:$M23),COUNT([1]DMB!$G23:$AG23))-2)/(1-Q23^2))</f>
        <v>#N/A</v>
      </c>
      <c r="S23" s="15" t="e">
        <f>CORREL($G23:$M23,[1]DM1!$G23:$AH23)</f>
        <v>#N/A</v>
      </c>
      <c r="T23" s="15" t="e">
        <f>S23*SQRT((MIN(COUNT($G23:$M23),COUNT([1]DM1!$G23:$AH23))-2)/(1-S23^2))</f>
        <v>#N/A</v>
      </c>
      <c r="U23" s="15" t="e">
        <f>CORREL($G23:$M23,[1]DM1!$G23:$AG23)</f>
        <v>#N/A</v>
      </c>
      <c r="V23" s="15" t="e">
        <f>U23*SQRT((MIN(COUNT($G23:$M23),COUNT([1]DM1!$G23:$AG23))-2)/(1-U23^2))</f>
        <v>#N/A</v>
      </c>
      <c r="W23" s="15" t="s">
        <v>163</v>
      </c>
      <c r="X23" s="15" t="s">
        <v>163</v>
      </c>
      <c r="Y23" s="15" t="s">
        <v>163</v>
      </c>
      <c r="Z23" s="15" t="s">
        <v>163</v>
      </c>
      <c r="AA23" s="15" t="s">
        <v>163</v>
      </c>
      <c r="AB23" s="15" t="s">
        <v>163</v>
      </c>
      <c r="AC23" s="15" t="s">
        <v>163</v>
      </c>
      <c r="AD23" s="15" t="s">
        <v>163</v>
      </c>
      <c r="AE23" s="13"/>
      <c r="AF23" s="17"/>
      <c r="AG23" s="15" t="e">
        <f>CORREL($G23:$M23,[1]DMB!$V23:$AH23)</f>
        <v>#N/A</v>
      </c>
      <c r="AH23" s="15" t="e">
        <f>AG23*SQRT((MIN(COUNT($G23:$M23),COUNT([1]DMB!$V23:$AH23))-2)/(1-AG23^2))</f>
        <v>#N/A</v>
      </c>
      <c r="AI23" s="15" t="e">
        <f>CORREL($G23:$M23,[1]DMB!$V23:$AG23)</f>
        <v>#N/A</v>
      </c>
      <c r="AJ23" s="15" t="e">
        <f>AI23*SQRT((MIN(COUNT($G23:$M23),COUNT([1]DMB!$V23:$AG23))-2)/(1-AI23^2))</f>
        <v>#N/A</v>
      </c>
      <c r="AK23" s="15" t="e">
        <f>CORREL($G23:$M23,[1]DM1!$V23:$AH23)</f>
        <v>#N/A</v>
      </c>
      <c r="AL23" s="15" t="e">
        <f>AK23*SQRT((MIN(COUNT($G23:$M23),COUNT([1]DM1!$V23:$AH23))-2)/(1-AK23^2))</f>
        <v>#N/A</v>
      </c>
      <c r="AM23" s="15" t="e">
        <f>CORREL($G23:$M23,[1]DM1!$V23:$AG23)</f>
        <v>#N/A</v>
      </c>
      <c r="AN23" s="15" t="e">
        <f>AM23*SQRT((MIN(COUNT($G23:$M23),COUNT([1]DM1!$V23:$AG23))-2)/(1-AM23^2))</f>
        <v>#N/A</v>
      </c>
      <c r="AO23" s="15" t="s">
        <v>163</v>
      </c>
      <c r="AP23" s="15" t="s">
        <v>163</v>
      </c>
      <c r="AQ23" s="15" t="s">
        <v>163</v>
      </c>
      <c r="AR23" s="15" t="s">
        <v>163</v>
      </c>
      <c r="AS23" s="15" t="s">
        <v>163</v>
      </c>
      <c r="AT23" s="15" t="s">
        <v>163</v>
      </c>
      <c r="AU23" s="15" t="s">
        <v>163</v>
      </c>
      <c r="AV23" s="15" t="s">
        <v>163</v>
      </c>
      <c r="AW23" s="15"/>
      <c r="AX23" s="15"/>
      <c r="AY23" s="15">
        <f>CORREL($G23:$M23,[1]DMB!$AB23:$AH23)</f>
        <v>-0.71038296191818018</v>
      </c>
      <c r="AZ23" s="15">
        <f>AY23*SQRT((MIN(COUNT($G23:$M23),COUNT([1]DMB!$AB23:$AH23))-2)/(1-AY23^2))</f>
        <v>-1.7482133378120142</v>
      </c>
      <c r="BA23" s="15">
        <f>CORREL($H23:$M23,[1]DMB!$AB23:$AG23)</f>
        <v>-0.33688116085394992</v>
      </c>
      <c r="BB23" s="15">
        <f>BA23*SQRT((MIN(COUNT($H23:$M23),COUNT([1]DMB!$AB23:$AG23))-2)/(1-BA23^2))</f>
        <v>-0.50599897599027954</v>
      </c>
      <c r="BC23" s="15">
        <f>CORREL($G23:$M23,[1]DM1!$AB23:$AH23)</f>
        <v>-0.71307215055169604</v>
      </c>
      <c r="BD23" s="15">
        <f>BC23*SQRT((MIN(COUNT($G23:$M23),COUNT([1]DM1!$AB23:$AH23))-2)/(1-BC23^2))</f>
        <v>-1.7616511979236507</v>
      </c>
      <c r="BE23" s="15">
        <f>CORREL($H23:$M23,[1]DM1!$AB23:$AG23)</f>
        <v>-0.15614295260398681</v>
      </c>
      <c r="BF23" s="15">
        <f>BE23*SQRT((MIN(COUNT($H23:$M23),COUNT([1]DM1!$AB23:$AG23))-2)/(1-BE23^2))</f>
        <v>-0.2235615830974601</v>
      </c>
      <c r="BG23" s="15" t="s">
        <v>163</v>
      </c>
      <c r="BH23" s="15" t="s">
        <v>163</v>
      </c>
      <c r="BI23" s="15" t="s">
        <v>163</v>
      </c>
      <c r="BJ23" s="15" t="s">
        <v>163</v>
      </c>
      <c r="BK23" s="15" t="s">
        <v>163</v>
      </c>
      <c r="BL23" s="15" t="s">
        <v>163</v>
      </c>
      <c r="BM23" s="15" t="s">
        <v>163</v>
      </c>
      <c r="BN23" s="15" t="s">
        <v>163</v>
      </c>
      <c r="BO23" s="15"/>
      <c r="BP23" s="16">
        <f t="shared" si="0"/>
        <v>7</v>
      </c>
      <c r="BQ23" s="28">
        <f t="shared" si="1"/>
        <v>4.2417799290379268E-2</v>
      </c>
      <c r="BR23" s="16">
        <f t="shared" si="2"/>
        <v>3.1119235732022261E-3</v>
      </c>
      <c r="BS23" s="16"/>
      <c r="BT23" s="16">
        <f t="shared" si="3"/>
        <v>7</v>
      </c>
      <c r="BU23" s="28">
        <f t="shared" si="4"/>
        <v>4.2417799290379268E-2</v>
      </c>
      <c r="BV23" s="16">
        <f t="shared" si="5"/>
        <v>3.1119235732022261E-3</v>
      </c>
    </row>
    <row r="24" spans="1:74" x14ac:dyDescent="0.4">
      <c r="A24" s="15"/>
      <c r="B24" s="15"/>
      <c r="C24" s="49" t="s">
        <v>42</v>
      </c>
      <c r="D24" s="15"/>
      <c r="E24" s="15"/>
      <c r="F24" s="15" t="s">
        <v>319</v>
      </c>
      <c r="G24" s="36">
        <f>LN(NGDP_R!H24)-LN(NGDP_R!G24)</f>
        <v>4.9820825565359605E-2</v>
      </c>
      <c r="H24" s="36">
        <f>LN(NGDP_R!I24)-LN(NGDP_R!H24)</f>
        <v>4.838940713311235E-2</v>
      </c>
      <c r="I24" s="36">
        <f>LN(NGDP_R!J24)-LN(NGDP_R!I24)</f>
        <v>4.6583090477661848E-2</v>
      </c>
      <c r="J24" s="36">
        <f>LN(NGDP_R!K24)-LN(NGDP_R!J24)</f>
        <v>4.4625498301722466E-2</v>
      </c>
      <c r="K24" s="36">
        <f>LN(NGDP_R!L24)-LN(NGDP_R!K24)</f>
        <v>2.1132347046814992E-2</v>
      </c>
      <c r="L24" s="36">
        <f>LN(NGDP_R!M24)-LN(NGDP_R!L24)</f>
        <v>3.5764010635630505E-2</v>
      </c>
      <c r="M24" s="36">
        <f>LN(NGDP_R!N24)-LN(NGDP_R!M24)</f>
        <v>4.1265769414438047E-2</v>
      </c>
      <c r="N24" s="15"/>
      <c r="O24" s="15" t="s">
        <v>163</v>
      </c>
      <c r="P24" s="15" t="s">
        <v>163</v>
      </c>
      <c r="Q24" s="15" t="s">
        <v>163</v>
      </c>
      <c r="R24" s="15" t="s">
        <v>163</v>
      </c>
      <c r="S24" s="15" t="s">
        <v>163</v>
      </c>
      <c r="T24" s="15" t="s">
        <v>163</v>
      </c>
      <c r="U24" s="15" t="s">
        <v>163</v>
      </c>
      <c r="V24" s="15" t="s">
        <v>163</v>
      </c>
      <c r="W24" s="15" t="s">
        <v>163</v>
      </c>
      <c r="X24" s="15" t="s">
        <v>163</v>
      </c>
      <c r="Y24" s="15" t="s">
        <v>163</v>
      </c>
      <c r="Z24" s="15" t="s">
        <v>163</v>
      </c>
      <c r="AA24" s="15" t="s">
        <v>163</v>
      </c>
      <c r="AB24" s="15" t="s">
        <v>163</v>
      </c>
      <c r="AC24" s="15" t="s">
        <v>163</v>
      </c>
      <c r="AD24" s="15" t="s">
        <v>163</v>
      </c>
      <c r="AE24" s="13"/>
      <c r="AF24" s="17"/>
      <c r="AG24" s="15" t="s">
        <v>163</v>
      </c>
      <c r="AH24" s="15" t="s">
        <v>163</v>
      </c>
      <c r="AI24" s="15" t="s">
        <v>163</v>
      </c>
      <c r="AJ24" s="15" t="s">
        <v>163</v>
      </c>
      <c r="AK24" s="15" t="s">
        <v>163</v>
      </c>
      <c r="AL24" s="15" t="s">
        <v>163</v>
      </c>
      <c r="AM24" s="15" t="s">
        <v>163</v>
      </c>
      <c r="AN24" s="15" t="s">
        <v>163</v>
      </c>
      <c r="AO24" s="15" t="s">
        <v>163</v>
      </c>
      <c r="AP24" s="15" t="s">
        <v>163</v>
      </c>
      <c r="AQ24" s="15" t="s">
        <v>163</v>
      </c>
      <c r="AR24" s="15" t="s">
        <v>163</v>
      </c>
      <c r="AS24" s="15" t="s">
        <v>163</v>
      </c>
      <c r="AT24" s="15" t="s">
        <v>163</v>
      </c>
      <c r="AU24" s="15" t="s">
        <v>163</v>
      </c>
      <c r="AV24" s="15" t="s">
        <v>163</v>
      </c>
      <c r="AW24" s="15"/>
      <c r="AX24" s="15"/>
      <c r="AY24" s="15" t="s">
        <v>163</v>
      </c>
      <c r="AZ24" s="15" t="s">
        <v>163</v>
      </c>
      <c r="BA24" s="15" t="s">
        <v>163</v>
      </c>
      <c r="BB24" s="15" t="s">
        <v>163</v>
      </c>
      <c r="BC24" s="15" t="s">
        <v>163</v>
      </c>
      <c r="BD24" s="15" t="s">
        <v>163</v>
      </c>
      <c r="BE24" s="15" t="s">
        <v>163</v>
      </c>
      <c r="BF24" s="15" t="s">
        <v>163</v>
      </c>
      <c r="BG24" s="15" t="s">
        <v>163</v>
      </c>
      <c r="BH24" s="15" t="s">
        <v>163</v>
      </c>
      <c r="BI24" s="15" t="s">
        <v>163</v>
      </c>
      <c r="BJ24" s="15" t="s">
        <v>163</v>
      </c>
      <c r="BK24" s="15" t="s">
        <v>163</v>
      </c>
      <c r="BL24" s="15" t="s">
        <v>163</v>
      </c>
      <c r="BM24" s="15" t="s">
        <v>163</v>
      </c>
      <c r="BN24" s="15" t="s">
        <v>163</v>
      </c>
      <c r="BO24" s="15"/>
      <c r="BP24" s="16">
        <f t="shared" si="0"/>
        <v>7</v>
      </c>
      <c r="BQ24" s="28">
        <f t="shared" si="1"/>
        <v>4.108299265353426E-2</v>
      </c>
      <c r="BR24" s="16">
        <f t="shared" si="2"/>
        <v>9.9907213291533896E-3</v>
      </c>
      <c r="BS24" s="16"/>
      <c r="BT24" s="16">
        <f t="shared" si="3"/>
        <v>7</v>
      </c>
      <c r="BU24" s="28">
        <f t="shared" si="4"/>
        <v>4.108299265353426E-2</v>
      </c>
      <c r="BV24" s="16">
        <f t="shared" si="5"/>
        <v>9.9907213291533896E-3</v>
      </c>
    </row>
    <row r="25" spans="1:74" x14ac:dyDescent="0.4">
      <c r="A25" s="15"/>
      <c r="B25" s="15"/>
      <c r="C25" s="49" t="s">
        <v>46</v>
      </c>
      <c r="D25" s="15"/>
      <c r="E25" s="15"/>
      <c r="F25" s="15" t="s">
        <v>319</v>
      </c>
      <c r="G25" s="36">
        <f>LN(NGDP_R!H25)-LN(NGDP_R!G25)</f>
        <v>3.5158622865732569E-2</v>
      </c>
      <c r="H25" s="36">
        <f>LN(NGDP_R!I25)-LN(NGDP_R!H25)</f>
        <v>4.8730339455824945E-2</v>
      </c>
      <c r="I25" s="36">
        <f>LN(NGDP_R!J25)-LN(NGDP_R!I25)</f>
        <v>2.8602863947345458E-2</v>
      </c>
      <c r="J25" s="36">
        <f>LN(NGDP_R!K25)-LN(NGDP_R!J25)</f>
        <v>-1.9076147060813842E-2</v>
      </c>
      <c r="K25" s="36">
        <f>LN(NGDP_R!L25)-LN(NGDP_R!K25)</f>
        <v>4.8155041887047112E-2</v>
      </c>
      <c r="L25" s="36">
        <f>LN(NGDP_R!M25)-LN(NGDP_R!L25)</f>
        <v>2.5508387027524559E-2</v>
      </c>
      <c r="M25" s="36">
        <f>LN(NGDP_R!N25)-LN(NGDP_R!M25)</f>
        <v>2.4692599478013832E-2</v>
      </c>
      <c r="N25" s="15"/>
      <c r="O25" s="15" t="e">
        <f>CORREL($G25:$M25,[1]DMB!$G25:$AH25)</f>
        <v>#N/A</v>
      </c>
      <c r="P25" s="15" t="e">
        <f>O25*SQRT((MIN(COUNT($G25:$M25),COUNT([1]DMB!$G25:$AH25))-2)/(1-O25^2))</f>
        <v>#N/A</v>
      </c>
      <c r="Q25" s="15" t="e">
        <f>CORREL($G25:$M25,[1]DMB!$G25:$AG25)</f>
        <v>#N/A</v>
      </c>
      <c r="R25" s="15" t="e">
        <f>Q25*SQRT((MIN(COUNT($G25:$M25),COUNT([1]DMB!$G25:$AG25))-2)/(1-Q25^2))</f>
        <v>#N/A</v>
      </c>
      <c r="S25" s="15" t="e">
        <f>CORREL($G25:$M25,[1]DM1!$G25:$AH25)</f>
        <v>#N/A</v>
      </c>
      <c r="T25" s="15" t="e">
        <f>S25*SQRT((MIN(COUNT($G25:$M25),COUNT([1]DM1!$G25:$AH25))-2)/(1-S25^2))</f>
        <v>#N/A</v>
      </c>
      <c r="U25" s="15" t="e">
        <f>CORREL($G25:$M25,[1]DM1!$G25:$AG25)</f>
        <v>#N/A</v>
      </c>
      <c r="V25" s="15" t="e">
        <f>U25*SQRT((MIN(COUNT($G25:$M25),COUNT([1]DM1!$G25:$AG25))-2)/(1-U25^2))</f>
        <v>#N/A</v>
      </c>
      <c r="W25" s="15" t="e">
        <f>CORREL($G25:$M25,dBM!$G25:$G25)</f>
        <v>#N/A</v>
      </c>
      <c r="X25" s="15" t="e">
        <f>W25*SQRT((MIN(COUNT($G25:$M25),COUNT(dBM!$G25:$M25))-2)/(1-W25^2))</f>
        <v>#N/A</v>
      </c>
      <c r="Y25" s="15" t="e">
        <f>CORREL($G25:$M25,dBM!#REF!)</f>
        <v>#REF!</v>
      </c>
      <c r="Z25" s="15" t="e">
        <f>Y25*SQRT((MIN(COUNT($G25:$M25),COUNT(dBM!#REF!))-2)/(1-Y25^2))</f>
        <v>#REF!</v>
      </c>
      <c r="AA25" s="15" t="e">
        <f>CORREL($G25:$M25,'[1]D BM wo FCD'!$G25:$AB25)</f>
        <v>#N/A</v>
      </c>
      <c r="AB25" s="15" t="e">
        <f>AA25*SQRT((MIN(COUNT($G25:$M25),COUNT('[1]D BM wo FCD'!$G25:$AB25))-2)/(1-AA25^2))</f>
        <v>#N/A</v>
      </c>
      <c r="AC25" s="15" t="e">
        <f>CORREL($G25:$M25,'[1]D BM wo FCD'!$G25:$AA25)</f>
        <v>#N/A</v>
      </c>
      <c r="AD25" s="15" t="e">
        <f>AC25*SQRT((MIN(COUNT($G25:$M25),COUNT('[1]D BM wo FCD'!$G25:$AA25))-2)/(1-AC25^2))</f>
        <v>#N/A</v>
      </c>
      <c r="AE25" s="13"/>
      <c r="AF25" s="17"/>
      <c r="AG25" s="15" t="e">
        <f>CORREL($G25:$M25,[1]DMB!$V25:$AH25)</f>
        <v>#N/A</v>
      </c>
      <c r="AH25" s="15" t="e">
        <f>AG25*SQRT((MIN(COUNT($G25:$M25),COUNT([1]DMB!$V25:$AH25))-2)/(1-AG25^2))</f>
        <v>#N/A</v>
      </c>
      <c r="AI25" s="15" t="e">
        <f>CORREL($G25:$M25,[1]DMB!$V25:$AG25)</f>
        <v>#N/A</v>
      </c>
      <c r="AJ25" s="15" t="e">
        <f>AI25*SQRT((MIN(COUNT($G25:$M25),COUNT([1]DMB!$V25:$AG25))-2)/(1-AI25^2))</f>
        <v>#N/A</v>
      </c>
      <c r="AK25" s="15" t="e">
        <f>CORREL($G25:$M25,[1]DM1!$V25:$AH25)</f>
        <v>#N/A</v>
      </c>
      <c r="AL25" s="15" t="e">
        <f>AK25*SQRT((MIN(COUNT($G25:$M25),COUNT([1]DM1!$V25:$AH25))-2)/(1-AK25^2))</f>
        <v>#N/A</v>
      </c>
      <c r="AM25" s="15" t="e">
        <f>CORREL($G25:$M25,[1]DM1!$V25:$AG25)</f>
        <v>#N/A</v>
      </c>
      <c r="AN25" s="15" t="e">
        <f>AM25*SQRT((MIN(COUNT($G25:$M25),COUNT([1]DM1!$V25:$AG25))-2)/(1-AM25^2))</f>
        <v>#N/A</v>
      </c>
      <c r="AO25" s="15" t="e">
        <f>CORREL($G25:$M25,dBM!$G25:$G25)</f>
        <v>#N/A</v>
      </c>
      <c r="AP25" s="15" t="e">
        <f>AO25*SQRT((MIN(COUNT($G25:$M25),COUNT(dBM!$G25:$M25))-2)/(1-AO25^2))</f>
        <v>#N/A</v>
      </c>
      <c r="AQ25" s="15" t="e">
        <f>CORREL($G25:$M25,dBM!#REF!)</f>
        <v>#REF!</v>
      </c>
      <c r="AR25" s="15" t="e">
        <f>AQ25*SQRT((MIN(COUNT($G25:$M25),COUNT(dBM!#REF!))-2)/(1-AQ25^2))</f>
        <v>#REF!</v>
      </c>
      <c r="AS25" s="15" t="e">
        <f>CORREL($G25:$M25,'[1]D BM wo FCD'!$P25:$AB25)</f>
        <v>#N/A</v>
      </c>
      <c r="AT25" s="15" t="e">
        <f>AS25*SQRT((MIN(COUNT($G25:$M25),COUNT('[1]D BM wo FCD'!$P25:$AB25))-2)/(1-AS25^2))</f>
        <v>#N/A</v>
      </c>
      <c r="AU25" s="15" t="e">
        <f>CORREL($G25:$M25,'[1]D BM wo FCD'!$P25:$AA25)</f>
        <v>#N/A</v>
      </c>
      <c r="AV25" s="15" t="e">
        <f>AU25*SQRT((MIN(COUNT($G25:$M25),COUNT('[1]D BM wo FCD'!$P25:$AA25))-2)/(1-AU25^2))</f>
        <v>#N/A</v>
      </c>
      <c r="AW25" s="15"/>
      <c r="AX25" s="15"/>
      <c r="AY25" s="15" t="s">
        <v>163</v>
      </c>
      <c r="AZ25" s="15" t="s">
        <v>163</v>
      </c>
      <c r="BA25" s="15" t="s">
        <v>163</v>
      </c>
      <c r="BB25" s="15" t="s">
        <v>163</v>
      </c>
      <c r="BC25" s="15" t="s">
        <v>163</v>
      </c>
      <c r="BD25" s="15" t="s">
        <v>163</v>
      </c>
      <c r="BE25" s="15" t="s">
        <v>163</v>
      </c>
      <c r="BF25" s="15" t="s">
        <v>163</v>
      </c>
      <c r="BG25" s="15" t="e">
        <f>CORREL($G25:$M25,dBM!$G25:$G25)</f>
        <v>#N/A</v>
      </c>
      <c r="BH25" s="15" t="e">
        <f>BG25*SQRT((MIN(COUNT($G25:$M25),COUNT(dBM!$G25:$M25))-2)/(1-BG25^2))</f>
        <v>#N/A</v>
      </c>
      <c r="BI25" s="15" t="e">
        <f>CORREL($H25:$M25,dBM!#REF!)</f>
        <v>#REF!</v>
      </c>
      <c r="BJ25" s="15" t="e">
        <f>BI25*SQRT((MIN(COUNT($H25:$M25),COUNT(dBM!#REF!))-2)/(1-BI25^2))</f>
        <v>#REF!</v>
      </c>
      <c r="BK25" s="15">
        <f>CORREL($G25:$M25,'[1]D BM wo FCD'!$V25:$AB25)</f>
        <v>-0.87772398553053177</v>
      </c>
      <c r="BL25" s="15">
        <f>BK25*SQRT((MIN(COUNT($G25:$M25),COUNT('[1]D BM wo FCD'!$V25:$AB25))-2)/(1-BK25^2))</f>
        <v>-2.5905170202416827</v>
      </c>
      <c r="BM25" s="15">
        <f>CORREL($H25:$M25,'[1]D BM wo FCD'!$V25:$AA25)</f>
        <v>0.79519314886078929</v>
      </c>
      <c r="BN25" s="15">
        <f>BM25*SQRT((MIN(COUNT($H25:$M25),COUNT('[1]D BM wo FCD'!$V25:$AA25))-2)/(1-BM25^2))</f>
        <v>1.3114290460551297</v>
      </c>
      <c r="BO25" s="15"/>
      <c r="BP25" s="16">
        <f t="shared" si="0"/>
        <v>7</v>
      </c>
      <c r="BQ25" s="28">
        <f t="shared" si="1"/>
        <v>2.7395958228667805E-2</v>
      </c>
      <c r="BR25" s="16">
        <f t="shared" si="2"/>
        <v>2.2797436273893346E-2</v>
      </c>
      <c r="BS25" s="16"/>
      <c r="BT25" s="16">
        <f t="shared" si="3"/>
        <v>7</v>
      </c>
      <c r="BU25" s="28">
        <f t="shared" si="4"/>
        <v>2.7395958228667805E-2</v>
      </c>
      <c r="BV25" s="16">
        <f t="shared" si="5"/>
        <v>2.2797436273893346E-2</v>
      </c>
    </row>
    <row r="26" spans="1:74" x14ac:dyDescent="0.4">
      <c r="A26" s="15"/>
      <c r="B26" s="15"/>
      <c r="C26" s="49" t="s">
        <v>50</v>
      </c>
      <c r="D26" s="15"/>
      <c r="E26" s="15"/>
      <c r="F26" s="15" t="s">
        <v>319</v>
      </c>
      <c r="G26" s="36">
        <f>LN(NGDP_R!H26)-LN(NGDP_R!G26)</f>
        <v>7.6778425441265341E-2</v>
      </c>
      <c r="H26" s="36">
        <f>LN(NGDP_R!I26)-LN(NGDP_R!H26)</f>
        <v>4.4428906166075421E-2</v>
      </c>
      <c r="I26" s="36">
        <f>LN(NGDP_R!J26)-LN(NGDP_R!I26)</f>
        <v>-0.14071974408319754</v>
      </c>
      <c r="J26" s="36">
        <f>LN(NGDP_R!K26)-LN(NGDP_R!J26)</f>
        <v>8.4209063297819853E-3</v>
      </c>
      <c r="K26" s="36">
        <f>LN(NGDP_R!L26)-LN(NGDP_R!K26)</f>
        <v>4.7280288841928808E-2</v>
      </c>
      <c r="L26" s="36">
        <f>LN(NGDP_R!M26)-LN(NGDP_R!L26)</f>
        <v>3.262765776582377E-2</v>
      </c>
      <c r="M26" s="36">
        <f>LN(NGDP_R!N26)-LN(NGDP_R!M26)</f>
        <v>3.4401426717332484E-2</v>
      </c>
      <c r="N26" s="15"/>
      <c r="O26" s="15" t="e">
        <f>CORREL($G26:$M26,[1]DMB!$G26:$AH26)</f>
        <v>#N/A</v>
      </c>
      <c r="P26" s="15" t="e">
        <f>O26*SQRT((MIN(COUNT($G26:$M26),COUNT([1]DMB!$G26:$AH26))-2)/(1-O26^2))</f>
        <v>#N/A</v>
      </c>
      <c r="Q26" s="15" t="e">
        <f>CORREL($G26:$M26,[1]DMB!$G26:$AG26)</f>
        <v>#N/A</v>
      </c>
      <c r="R26" s="15" t="e">
        <f>Q26*SQRT((MIN(COUNT($G26:$M26),COUNT([1]DMB!$G26:$AG26))-2)/(1-Q26^2))</f>
        <v>#N/A</v>
      </c>
      <c r="S26" s="15" t="e">
        <f>CORREL($G26:$M26,[1]DM1!$G26:$AH26)</f>
        <v>#N/A</v>
      </c>
      <c r="T26" s="15" t="e">
        <f>S26*SQRT((MIN(COUNT($G26:$M26),COUNT([1]DM1!$G26:$AH26))-2)/(1-S26^2))</f>
        <v>#N/A</v>
      </c>
      <c r="U26" s="15" t="e">
        <f>CORREL($G26:$M26,[1]DM1!$G26:$AG26)</f>
        <v>#N/A</v>
      </c>
      <c r="V26" s="15" t="e">
        <f>U26*SQRT((MIN(COUNT($G26:$M26),COUNT([1]DM1!$G26:$AG26))-2)/(1-U26^2))</f>
        <v>#N/A</v>
      </c>
      <c r="W26" s="15" t="e">
        <f>CORREL($G26:$M26,dBM!$G26:$G26)</f>
        <v>#N/A</v>
      </c>
      <c r="X26" s="15" t="e">
        <f>W26*SQRT((MIN(COUNT($G26:$M26),COUNT(dBM!$G26:$M26))-2)/(1-W26^2))</f>
        <v>#N/A</v>
      </c>
      <c r="Y26" s="15" t="e">
        <f>CORREL($G26:$M26,dBM!#REF!)</f>
        <v>#REF!</v>
      </c>
      <c r="Z26" s="15" t="e">
        <f>Y26*SQRT((MIN(COUNT($G26:$M26),COUNT(dBM!#REF!))-2)/(1-Y26^2))</f>
        <v>#REF!</v>
      </c>
      <c r="AA26" s="15" t="e">
        <f>CORREL($G26:$M26,'[1]D BM wo FCD'!$G26:$AB26)</f>
        <v>#N/A</v>
      </c>
      <c r="AB26" s="15" t="e">
        <f>AA26*SQRT((MIN(COUNT($G26:$M26),COUNT('[1]D BM wo FCD'!$G26:$AB26))-2)/(1-AA26^2))</f>
        <v>#N/A</v>
      </c>
      <c r="AC26" s="15" t="e">
        <f>CORREL($G26:$M26,'[1]D BM wo FCD'!$G26:$AA26)</f>
        <v>#N/A</v>
      </c>
      <c r="AD26" s="15" t="e">
        <f>AC26*SQRT((MIN(COUNT($G26:$M26),COUNT('[1]D BM wo FCD'!$G26:$AA26))-2)/(1-AC26^2))</f>
        <v>#N/A</v>
      </c>
      <c r="AE26" s="13"/>
      <c r="AF26" s="17"/>
      <c r="AG26" s="15" t="e">
        <f>CORREL($G26:$M26,[1]DMB!$V26:$AH26)</f>
        <v>#N/A</v>
      </c>
      <c r="AH26" s="15" t="e">
        <f>AG26*SQRT((MIN(COUNT($G26:$M26),COUNT([1]DMB!$V26:$AH26))-2)/(1-AG26^2))</f>
        <v>#N/A</v>
      </c>
      <c r="AI26" s="15" t="e">
        <f>CORREL($G26:$M26,[1]DMB!$V26:$AG26)</f>
        <v>#N/A</v>
      </c>
      <c r="AJ26" s="15" t="e">
        <f>AI26*SQRT((MIN(COUNT($G26:$M26),COUNT([1]DMB!$V26:$AG26))-2)/(1-AI26^2))</f>
        <v>#N/A</v>
      </c>
      <c r="AK26" s="15" t="e">
        <f>CORREL($G26:$M26,[1]DM1!$V26:$AH26)</f>
        <v>#N/A</v>
      </c>
      <c r="AL26" s="15" t="e">
        <f>AK26*SQRT((MIN(COUNT($G26:$M26),COUNT([1]DM1!$V26:$AH26))-2)/(1-AK26^2))</f>
        <v>#N/A</v>
      </c>
      <c r="AM26" s="15" t="e">
        <f>CORREL($G26:$M26,[1]DM1!$V26:$AG26)</f>
        <v>#N/A</v>
      </c>
      <c r="AN26" s="15" t="e">
        <f>AM26*SQRT((MIN(COUNT($G26:$M26),COUNT([1]DM1!$V26:$AG26))-2)/(1-AM26^2))</f>
        <v>#N/A</v>
      </c>
      <c r="AO26" s="15" t="e">
        <f>CORREL($G26:$M26,dBM!$G26:$G26)</f>
        <v>#N/A</v>
      </c>
      <c r="AP26" s="15" t="e">
        <f>AO26*SQRT((MIN(COUNT($G26:$M26),COUNT(dBM!$G26:$M26))-2)/(1-AO26^2))</f>
        <v>#N/A</v>
      </c>
      <c r="AQ26" s="15" t="e">
        <f>CORREL($G26:$M26,dBM!#REF!)</f>
        <v>#REF!</v>
      </c>
      <c r="AR26" s="15" t="e">
        <f>AQ26*SQRT((MIN(COUNT($G26:$M26),COUNT(dBM!#REF!))-2)/(1-AQ26^2))</f>
        <v>#REF!</v>
      </c>
      <c r="AS26" s="15" t="e">
        <f>CORREL($G26:$M26,'[1]D BM wo FCD'!$P26:$AB26)</f>
        <v>#N/A</v>
      </c>
      <c r="AT26" s="15" t="e">
        <f>AS26*SQRT((MIN(COUNT($G26:$M26),COUNT('[1]D BM wo FCD'!$P26:$AB26))-2)/(1-AS26^2))</f>
        <v>#N/A</v>
      </c>
      <c r="AU26" s="15" t="e">
        <f>CORREL($G26:$M26,'[1]D BM wo FCD'!$P26:$AA26)</f>
        <v>#N/A</v>
      </c>
      <c r="AV26" s="15" t="e">
        <f>AU26*SQRT((MIN(COUNT($G26:$M26),COUNT('[1]D BM wo FCD'!$P26:$AA26))-2)/(1-AU26^2))</f>
        <v>#N/A</v>
      </c>
      <c r="AW26" s="15"/>
      <c r="AX26" s="15"/>
      <c r="AY26" s="15">
        <f>CORREL($G26:$M26,[1]DMB!$AB26:$AH26)</f>
        <v>0.46598710072152077</v>
      </c>
      <c r="AZ26" s="15">
        <f>AY26*SQRT((MIN(COUNT($G26:$M26),COUNT([1]DMB!$AB26:$AH26))-2)/(1-AY26^2))</f>
        <v>1.1776546431781225</v>
      </c>
      <c r="BA26" s="15">
        <f>CORREL($H26:$M26,[1]DMB!$AB26:$AG26)</f>
        <v>-0.14666191961354144</v>
      </c>
      <c r="BB26" s="15">
        <f>BA26*SQRT((MIN(COUNT($H26:$M26),COUNT([1]DMB!$AB26:$AG26))-2)/(1-BA26^2))</f>
        <v>-0.29653031742143748</v>
      </c>
      <c r="BC26" s="15">
        <f>CORREL($G26:$M26,[1]DM1!$AB26:$AH26)</f>
        <v>0.57274158185963764</v>
      </c>
      <c r="BD26" s="15">
        <f>BC26*SQRT((MIN(COUNT($G26:$M26),COUNT([1]DM1!$AB26:$AH26))-2)/(1-BC26^2))</f>
        <v>1.5623190130575584</v>
      </c>
      <c r="BE26" s="15">
        <f>CORREL($H26:$M26,[1]DM1!$AB26:$AG26)</f>
        <v>-0.20573994448249824</v>
      </c>
      <c r="BF26" s="15">
        <f>BE26*SQRT((MIN(COUNT($H26:$M26),COUNT([1]DM1!$AB26:$AG26))-2)/(1-BE26^2))</f>
        <v>-0.42047524152863563</v>
      </c>
      <c r="BG26" s="15" t="e">
        <f>CORREL($G26:$M26,dBM!$G26:$G26)</f>
        <v>#N/A</v>
      </c>
      <c r="BH26" s="15" t="e">
        <f>BG26*SQRT((MIN(COUNT($G26:$M26),COUNT(dBM!$G26:$M26))-2)/(1-BG26^2))</f>
        <v>#N/A</v>
      </c>
      <c r="BI26" s="15" t="e">
        <f>CORREL($H26:$M26,dBM!#REF!)</f>
        <v>#REF!</v>
      </c>
      <c r="BJ26" s="15" t="e">
        <f>BI26*SQRT((MIN(COUNT($H26:$M26),COUNT(dBM!#REF!))-2)/(1-BI26^2))</f>
        <v>#REF!</v>
      </c>
      <c r="BK26" s="15">
        <f>CORREL($G26:$M26,'[1]D BM wo FCD'!$V26:$AB26)</f>
        <v>0.20582723339576145</v>
      </c>
      <c r="BL26" s="15">
        <f>BK26*SQRT((MIN(COUNT($G26:$M26),COUNT('[1]D BM wo FCD'!$V26:$AB26))-2)/(1-BK26^2))</f>
        <v>0.29745261764646452</v>
      </c>
      <c r="BM26" s="15">
        <f>CORREL($H26:$M26,'[1]D BM wo FCD'!$V26:$AA26)</f>
        <v>0.79098592077441343</v>
      </c>
      <c r="BN26" s="15">
        <f>BM26*SQRT((MIN(COUNT($H26:$M26),COUNT('[1]D BM wo FCD'!$V26:$AA26))-2)/(1-BM26^2))</f>
        <v>1.2928105775761241</v>
      </c>
      <c r="BO26" s="15"/>
      <c r="BP26" s="16">
        <f t="shared" si="0"/>
        <v>7</v>
      </c>
      <c r="BQ26" s="28">
        <f t="shared" si="1"/>
        <v>1.4745409597001467E-2</v>
      </c>
      <c r="BR26" s="16">
        <f t="shared" si="2"/>
        <v>7.1534689195492177E-2</v>
      </c>
      <c r="BS26" s="16"/>
      <c r="BT26" s="16">
        <f t="shared" si="3"/>
        <v>7</v>
      </c>
      <c r="BU26" s="28">
        <f t="shared" si="4"/>
        <v>1.4745409597001467E-2</v>
      </c>
      <c r="BV26" s="16">
        <f t="shared" si="5"/>
        <v>7.1534689195492177E-2</v>
      </c>
    </row>
    <row r="27" spans="1:74" x14ac:dyDescent="0.4">
      <c r="A27" s="15"/>
      <c r="B27" s="15"/>
      <c r="C27" s="49" t="s">
        <v>55</v>
      </c>
      <c r="D27" s="15"/>
      <c r="E27" s="15"/>
      <c r="F27" s="15" t="s">
        <v>319</v>
      </c>
      <c r="G27" s="36">
        <f>LN(NGDP_R!H27)-LN(NGDP_R!G27)</f>
        <v>-1.5113614927780405E-2</v>
      </c>
      <c r="H27" s="36">
        <f>LN(NGDP_R!I27)-LN(NGDP_R!H27)</f>
        <v>-1.5113637810046932E-2</v>
      </c>
      <c r="I27" s="36">
        <f>LN(NGDP_R!J27)-LN(NGDP_R!I27)</f>
        <v>-4.0080213975386414E-3</v>
      </c>
      <c r="J27" s="36">
        <f>LN(NGDP_R!K27)-LN(NGDP_R!J27)</f>
        <v>-1.0005003335853413E-3</v>
      </c>
      <c r="K27" s="36">
        <f>LN(NGDP_R!L27)-LN(NGDP_R!K27)</f>
        <v>1.0939940038334095E-2</v>
      </c>
      <c r="L27" s="36">
        <f>LN(NGDP_R!M27)-LN(NGDP_R!L27)</f>
        <v>2.9558802241546056E-2</v>
      </c>
      <c r="M27" s="36">
        <f>LN(NGDP_R!N27)-LN(NGDP_R!M27)</f>
        <v>2.4692612590371699E-2</v>
      </c>
      <c r="N27" s="15"/>
      <c r="O27" s="15" t="e">
        <f>CORREL($G27:$M27,[1]DMB!$G27:$AH27)</f>
        <v>#N/A</v>
      </c>
      <c r="P27" s="15" t="e">
        <f>O27*SQRT((MIN(COUNT($G27:$M27),COUNT([1]DMB!$G27:$AH27))-2)/(1-O27^2))</f>
        <v>#N/A</v>
      </c>
      <c r="Q27" s="15" t="e">
        <f>CORREL($G27:$M27,[1]DMB!$G27:$AG27)</f>
        <v>#N/A</v>
      </c>
      <c r="R27" s="15" t="e">
        <f>Q27*SQRT((MIN(COUNT($G27:$M27),COUNT([1]DMB!$G27:$AG27))-2)/(1-Q27^2))</f>
        <v>#N/A</v>
      </c>
      <c r="S27" s="15" t="e">
        <f>CORREL($G27:$M27,[1]DM1!$G27:$AH27)</f>
        <v>#N/A</v>
      </c>
      <c r="T27" s="15" t="e">
        <f>S27*SQRT((MIN(COUNT($G27:$M27),COUNT([1]DM1!$G27:$AH27))-2)/(1-S27^2))</f>
        <v>#N/A</v>
      </c>
      <c r="U27" s="15" t="e">
        <f>CORREL($G27:$M27,[1]DM1!$G27:$AG27)</f>
        <v>#N/A</v>
      </c>
      <c r="V27" s="15" t="e">
        <f>U27*SQRT((MIN(COUNT($G27:$M27),COUNT([1]DM1!$G27:$AG27))-2)/(1-U27^2))</f>
        <v>#N/A</v>
      </c>
      <c r="W27" s="15" t="s">
        <v>163</v>
      </c>
      <c r="X27" s="15" t="s">
        <v>163</v>
      </c>
      <c r="Y27" s="15" t="s">
        <v>163</v>
      </c>
      <c r="Z27" s="15" t="s">
        <v>163</v>
      </c>
      <c r="AA27" s="15" t="s">
        <v>163</v>
      </c>
      <c r="AB27" s="15" t="s">
        <v>163</v>
      </c>
      <c r="AC27" s="15" t="s">
        <v>163</v>
      </c>
      <c r="AD27" s="15" t="s">
        <v>163</v>
      </c>
      <c r="AE27" s="13"/>
      <c r="AF27" s="17"/>
      <c r="AG27" s="15" t="e">
        <f>CORREL($G27:$M27,[1]DMB!$V27:$AH27)</f>
        <v>#N/A</v>
      </c>
      <c r="AH27" s="15" t="e">
        <f>AG27*SQRT((MIN(COUNT($G27:$M27),COUNT([1]DMB!$V27:$AH27))-2)/(1-AG27^2))</f>
        <v>#N/A</v>
      </c>
      <c r="AI27" s="15" t="e">
        <f>CORREL($G27:$M27,[1]DMB!$V27:$AG27)</f>
        <v>#N/A</v>
      </c>
      <c r="AJ27" s="15" t="e">
        <f>AI27*SQRT((MIN(COUNT($G27:$M27),COUNT([1]DMB!$V27:$AG27))-2)/(1-AI27^2))</f>
        <v>#N/A</v>
      </c>
      <c r="AK27" s="15" t="e">
        <f>CORREL($G27:$M27,[1]DM1!$V27:$AH27)</f>
        <v>#N/A</v>
      </c>
      <c r="AL27" s="15" t="e">
        <f>AK27*SQRT((MIN(COUNT($G27:$M27),COUNT([1]DM1!$V27:$AH27))-2)/(1-AK27^2))</f>
        <v>#N/A</v>
      </c>
      <c r="AM27" s="15" t="e">
        <f>CORREL($G27:$M27,[1]DM1!$V27:$AG27)</f>
        <v>#N/A</v>
      </c>
      <c r="AN27" s="15" t="e">
        <f>AM27*SQRT((MIN(COUNT($G27:$M27),COUNT([1]DM1!$V27:$AG27))-2)/(1-AM27^2))</f>
        <v>#N/A</v>
      </c>
      <c r="AO27" s="15" t="s">
        <v>163</v>
      </c>
      <c r="AP27" s="15" t="s">
        <v>163</v>
      </c>
      <c r="AQ27" s="15" t="s">
        <v>163</v>
      </c>
      <c r="AR27" s="15" t="s">
        <v>163</v>
      </c>
      <c r="AS27" s="15" t="s">
        <v>163</v>
      </c>
      <c r="AT27" s="15" t="s">
        <v>163</v>
      </c>
      <c r="AU27" s="15" t="s">
        <v>163</v>
      </c>
      <c r="AV27" s="15" t="s">
        <v>163</v>
      </c>
      <c r="AW27" s="15"/>
      <c r="AX27" s="15"/>
      <c r="AY27" s="15">
        <f>CORREL($G27:$M27,[1]DMB!$AB27:$AH27)</f>
        <v>-0.89314348024887047</v>
      </c>
      <c r="AZ27" s="15">
        <f>AY27*SQRT((MIN(COUNT($G27:$M27),COUNT([1]DMB!$AB27:$AH27))-2)/(1-AY27^2))</f>
        <v>-4.4403168022590549</v>
      </c>
      <c r="BA27" s="15">
        <f>CORREL($H27:$M27,[1]DMB!$AB27:$AG27)</f>
        <v>-0.73175986204331389</v>
      </c>
      <c r="BB27" s="15">
        <f>BA27*SQRT((MIN(COUNT($H27:$M27),COUNT([1]DMB!$AB27:$AG27))-2)/(1-BA27^2))</f>
        <v>-2.147300687769345</v>
      </c>
      <c r="BC27" s="15">
        <f>CORREL($G27:$M27,[1]DM1!$AB27:$AH27)</f>
        <v>-0.60810522040009829</v>
      </c>
      <c r="BD27" s="15">
        <f>BC27*SQRT((MIN(COUNT($G27:$M27),COUNT([1]DM1!$AB27:$AH27))-2)/(1-BC27^2))</f>
        <v>-1.7128595910861109</v>
      </c>
      <c r="BE27" s="15">
        <f>CORREL($H27:$M27,[1]DM1!$AB27:$AG27)</f>
        <v>-0.395849834866498</v>
      </c>
      <c r="BF27" s="15">
        <f>BE27*SQRT((MIN(COUNT($H27:$M27),COUNT([1]DM1!$AB27:$AG27))-2)/(1-BE27^2))</f>
        <v>-0.86212187493093917</v>
      </c>
      <c r="BG27" s="15" t="s">
        <v>163</v>
      </c>
      <c r="BH27" s="15" t="s">
        <v>163</v>
      </c>
      <c r="BI27" s="15" t="s">
        <v>163</v>
      </c>
      <c r="BJ27" s="15" t="s">
        <v>163</v>
      </c>
      <c r="BK27" s="15" t="s">
        <v>163</v>
      </c>
      <c r="BL27" s="15" t="s">
        <v>163</v>
      </c>
      <c r="BM27" s="15" t="s">
        <v>163</v>
      </c>
      <c r="BN27" s="15" t="s">
        <v>163</v>
      </c>
      <c r="BO27" s="15"/>
      <c r="BP27" s="16">
        <f t="shared" si="0"/>
        <v>7</v>
      </c>
      <c r="BQ27" s="28">
        <f t="shared" si="1"/>
        <v>4.2793686287572186E-3</v>
      </c>
      <c r="BR27" s="16">
        <f t="shared" si="2"/>
        <v>1.8022429839827162E-2</v>
      </c>
      <c r="BS27" s="16"/>
      <c r="BT27" s="16">
        <f t="shared" si="3"/>
        <v>7</v>
      </c>
      <c r="BU27" s="28">
        <f t="shared" si="4"/>
        <v>4.2793686287572186E-3</v>
      </c>
      <c r="BV27" s="16">
        <f t="shared" si="5"/>
        <v>1.8022429839827162E-2</v>
      </c>
    </row>
    <row r="28" spans="1:74" x14ac:dyDescent="0.4">
      <c r="A28" s="15"/>
      <c r="B28" s="15"/>
      <c r="C28" s="49" t="s">
        <v>57</v>
      </c>
      <c r="D28" s="15"/>
      <c r="E28" s="15"/>
      <c r="F28" s="15" t="s">
        <v>319</v>
      </c>
      <c r="G28" s="36">
        <f>LN(NGDP_R!H28)-LN(NGDP_R!G28)</f>
        <v>2.0500651129335967E-2</v>
      </c>
      <c r="H28" s="36">
        <f>LN(NGDP_R!I28)-LN(NGDP_R!H28)</f>
        <v>3.2666548176997434E-2</v>
      </c>
      <c r="I28" s="36">
        <f>LN(NGDP_R!J28)-LN(NGDP_R!I28)</f>
        <v>2.9695658945627867E-2</v>
      </c>
      <c r="J28" s="36">
        <f>LN(NGDP_R!K28)-LN(NGDP_R!J28)</f>
        <v>3.0171746977464942E-2</v>
      </c>
      <c r="K28" s="36">
        <f>LN(NGDP_R!L28)-LN(NGDP_R!K28)</f>
        <v>3.9636306827396828E-2</v>
      </c>
      <c r="L28" s="36">
        <f>LN(NGDP_R!M28)-LN(NGDP_R!L28)</f>
        <v>4.0910605508820863E-2</v>
      </c>
      <c r="M28" s="36">
        <f>LN(NGDP_R!N28)-LN(NGDP_R!M28)</f>
        <v>4.9397023314026178E-2</v>
      </c>
      <c r="N28" s="15"/>
      <c r="O28" s="15" t="e">
        <f>CORREL($G28:$M28,[1]DMB!$G28:$AH28)</f>
        <v>#N/A</v>
      </c>
      <c r="P28" s="15" t="e">
        <f>O28*SQRT((MIN(COUNT($G28:$M28),COUNT([1]DMB!$G28:$AH28))-2)/(1-O28^2))</f>
        <v>#N/A</v>
      </c>
      <c r="Q28" s="15" t="e">
        <f>CORREL($G28:$M28,[1]DMB!$G28:$AG28)</f>
        <v>#N/A</v>
      </c>
      <c r="R28" s="15" t="e">
        <f>Q28*SQRT((MIN(COUNT($G28:$M28),COUNT([1]DMB!$G28:$AG28))-2)/(1-Q28^2))</f>
        <v>#N/A</v>
      </c>
      <c r="S28" s="15" t="e">
        <f>CORREL($G28:$M28,[1]DM1!$G28:$AH28)</f>
        <v>#N/A</v>
      </c>
      <c r="T28" s="15" t="e">
        <f>S28*SQRT((MIN(COUNT($G28:$M28),COUNT([1]DM1!$G28:$AH28))-2)/(1-S28^2))</f>
        <v>#N/A</v>
      </c>
      <c r="U28" s="15" t="e">
        <f>CORREL($G28:$M28,[1]DM1!$G28:$AG28)</f>
        <v>#N/A</v>
      </c>
      <c r="V28" s="15" t="e">
        <f>U28*SQRT((MIN(COUNT($G28:$M28),COUNT([1]DM1!$G28:$AG28))-2)/(1-U28^2))</f>
        <v>#N/A</v>
      </c>
      <c r="W28" s="15" t="e">
        <f>CORREL($G28:$M28,dBM!$G28:$G28)</f>
        <v>#VALUE!</v>
      </c>
      <c r="X28" s="15" t="e">
        <f>W28*SQRT((MIN(COUNT($G28:$M28),COUNT(dBM!$G28:$M28))-2)/(1-W28^2))</f>
        <v>#VALUE!</v>
      </c>
      <c r="Y28" s="15" t="e">
        <f>CORREL($G28:$M28,dBM!#REF!)</f>
        <v>#REF!</v>
      </c>
      <c r="Z28" s="15" t="e">
        <f>Y28*SQRT((MIN(COUNT($G28:$M28),COUNT(dBM!#REF!))-2)/(1-Y28^2))</f>
        <v>#REF!</v>
      </c>
      <c r="AA28" s="15" t="e">
        <f>CORREL($G28:$M28,'[1]D BM wo FCD'!$G28:$AB28)</f>
        <v>#N/A</v>
      </c>
      <c r="AB28" s="15" t="e">
        <f>AA28*SQRT((MIN(COUNT($G28:$M28),COUNT('[1]D BM wo FCD'!$G28:$AB28))-2)/(1-AA28^2))</f>
        <v>#N/A</v>
      </c>
      <c r="AC28" s="15" t="e">
        <f>CORREL($G28:$M28,'[1]D BM wo FCD'!$G28:$AA28)</f>
        <v>#N/A</v>
      </c>
      <c r="AD28" s="15" t="e">
        <f>AC28*SQRT((MIN(COUNT($G28:$M28),COUNT('[1]D BM wo FCD'!$G28:$AA28))-2)/(1-AC28^2))</f>
        <v>#N/A</v>
      </c>
      <c r="AE28" s="13"/>
      <c r="AF28" s="17"/>
      <c r="AG28" s="15" t="e">
        <f>CORREL($G28:$M28,[1]DMB!$V28:$AH28)</f>
        <v>#N/A</v>
      </c>
      <c r="AH28" s="15" t="e">
        <f>AG28*SQRT((MIN(COUNT($G28:$M28),COUNT([1]DMB!$V28:$AH28))-2)/(1-AG28^2))</f>
        <v>#N/A</v>
      </c>
      <c r="AI28" s="15" t="e">
        <f>CORREL($G28:$M28,[1]DMB!$V28:$AG28)</f>
        <v>#N/A</v>
      </c>
      <c r="AJ28" s="15" t="e">
        <f>AI28*SQRT((MIN(COUNT($G28:$M28),COUNT([1]DMB!$V28:$AG28))-2)/(1-AI28^2))</f>
        <v>#N/A</v>
      </c>
      <c r="AK28" s="15" t="e">
        <f>CORREL($G28:$M28,[1]DM1!$V28:$AH28)</f>
        <v>#N/A</v>
      </c>
      <c r="AL28" s="15" t="e">
        <f>AK28*SQRT((MIN(COUNT($G28:$M28),COUNT([1]DM1!$V28:$AH28))-2)/(1-AK28^2))</f>
        <v>#N/A</v>
      </c>
      <c r="AM28" s="15" t="e">
        <f>CORREL($G28:$M28,[1]DM1!$V28:$AG28)</f>
        <v>#N/A</v>
      </c>
      <c r="AN28" s="15" t="e">
        <f>AM28*SQRT((MIN(COUNT($G28:$M28),COUNT([1]DM1!$V28:$AG28))-2)/(1-AM28^2))</f>
        <v>#N/A</v>
      </c>
      <c r="AO28" s="15" t="e">
        <f>CORREL($G28:$M28,dBM!$G28:$G28)</f>
        <v>#VALUE!</v>
      </c>
      <c r="AP28" s="15" t="e">
        <f>AO28*SQRT((MIN(COUNT($G28:$M28),COUNT(dBM!$G28:$M28))-2)/(1-AO28^2))</f>
        <v>#VALUE!</v>
      </c>
      <c r="AQ28" s="15" t="e">
        <f>CORREL($G28:$M28,dBM!#REF!)</f>
        <v>#REF!</v>
      </c>
      <c r="AR28" s="15" t="e">
        <f>AQ28*SQRT((MIN(COUNT($G28:$M28),COUNT(dBM!#REF!))-2)/(1-AQ28^2))</f>
        <v>#REF!</v>
      </c>
      <c r="AS28" s="15" t="e">
        <f>CORREL($G28:$M28,'[1]D BM wo FCD'!$P28:$AB28)</f>
        <v>#N/A</v>
      </c>
      <c r="AT28" s="15" t="e">
        <f>AS28*SQRT((MIN(COUNT($G28:$M28),COUNT('[1]D BM wo FCD'!$P28:$AB28))-2)/(1-AS28^2))</f>
        <v>#N/A</v>
      </c>
      <c r="AU28" s="15" t="e">
        <f>CORREL($G28:$M28,'[1]D BM wo FCD'!$P28:$AA28)</f>
        <v>#N/A</v>
      </c>
      <c r="AV28" s="15" t="e">
        <f>AU28*SQRT((MIN(COUNT($G28:$M28),COUNT('[1]D BM wo FCD'!$P28:$AA28))-2)/(1-AU28^2))</f>
        <v>#N/A</v>
      </c>
      <c r="AW28" s="15"/>
      <c r="AX28" s="15"/>
      <c r="AY28" s="15">
        <f>CORREL($G28:$M28,[1]DMB!$AB28:$AH28)</f>
        <v>-0.53667970112033714</v>
      </c>
      <c r="AZ28" s="15">
        <f>AY28*SQRT((MIN(COUNT($G28:$M28),COUNT([1]DMB!$AB28:$AH28))-2)/(1-AY28^2))</f>
        <v>-1.4222234340741333</v>
      </c>
      <c r="BA28" s="15">
        <f>CORREL($H28:$M28,[1]DMB!$AB28:$AG28)</f>
        <v>-0.40377054079270619</v>
      </c>
      <c r="BB28" s="15">
        <f>BA28*SQRT((MIN(COUNT($H28:$M28),COUNT([1]DMB!$AB28:$AG28))-2)/(1-BA28^2))</f>
        <v>-0.88269333616375911</v>
      </c>
      <c r="BC28" s="15">
        <f>CORREL($G28:$M28,[1]DM1!$AB28:$AH28)</f>
        <v>-0.5357698238937717</v>
      </c>
      <c r="BD28" s="15">
        <f>BC28*SQRT((MIN(COUNT($G28:$M28),COUNT([1]DM1!$AB28:$AH28))-2)/(1-BC28^2))</f>
        <v>-1.4188402586990214</v>
      </c>
      <c r="BE28" s="15">
        <f>CORREL($H28:$M28,[1]DM1!$AB28:$AG28)</f>
        <v>-0.26956632138182784</v>
      </c>
      <c r="BF28" s="15">
        <f>BE28*SQRT((MIN(COUNT($H28:$M28),COUNT([1]DM1!$AB28:$AG28))-2)/(1-BE28^2))</f>
        <v>-0.55985754649479746</v>
      </c>
      <c r="BG28" s="15" t="e">
        <f>CORREL($G28:$M28,dBM!$G28:$G28)</f>
        <v>#VALUE!</v>
      </c>
      <c r="BH28" s="15" t="e">
        <f>BG28*SQRT((MIN(COUNT($G28:$M28),COUNT(dBM!$G28:$M28))-2)/(1-BG28^2))</f>
        <v>#VALUE!</v>
      </c>
      <c r="BI28" s="15" t="e">
        <f>CORREL($H28:$M28,dBM!#REF!)</f>
        <v>#REF!</v>
      </c>
      <c r="BJ28" s="15" t="e">
        <f>BI28*SQRT((MIN(COUNT($H28:$M28),COUNT(dBM!#REF!))-2)/(1-BI28^2))</f>
        <v>#REF!</v>
      </c>
      <c r="BK28" s="15">
        <f>CORREL($G28:$M28,'[1]D BM wo FCD'!$V28:$AB28)</f>
        <v>0.41319013213221156</v>
      </c>
      <c r="BL28" s="15">
        <f>BK28*SQRT((MIN(COUNT($G28:$M28),COUNT('[1]D BM wo FCD'!$V28:$AB28))-2)/(1-BK28^2))</f>
        <v>0.45373359773701266</v>
      </c>
      <c r="BM28" s="15">
        <f>CORREL($H28:$M28,'[1]D BM wo FCD'!$V28:$AA28)</f>
        <v>-1.0000000000000002</v>
      </c>
      <c r="BN28" s="15">
        <f>BM28*SQRT((MIN(COUNT($H28:$M28),COUNT('[1]D BM wo FCD'!$V28:$AA28))-2)/(1-BM28^2))</f>
        <v>0</v>
      </c>
      <c r="BO28" s="15"/>
      <c r="BP28" s="16">
        <f t="shared" si="0"/>
        <v>7</v>
      </c>
      <c r="BQ28" s="28">
        <f t="shared" si="1"/>
        <v>3.4711220125667151E-2</v>
      </c>
      <c r="BR28" s="16">
        <f t="shared" si="2"/>
        <v>9.4007561613127944E-3</v>
      </c>
      <c r="BS28" s="16"/>
      <c r="BT28" s="16">
        <f t="shared" si="3"/>
        <v>7</v>
      </c>
      <c r="BU28" s="28">
        <f t="shared" si="4"/>
        <v>3.4711220125667151E-2</v>
      </c>
      <c r="BV28" s="16">
        <f t="shared" si="5"/>
        <v>9.4007561613127944E-3</v>
      </c>
    </row>
    <row r="29" spans="1:74" x14ac:dyDescent="0.4">
      <c r="A29" s="15"/>
      <c r="B29" s="15"/>
      <c r="C29" s="49" t="s">
        <v>369</v>
      </c>
      <c r="D29" s="15"/>
      <c r="E29" s="15"/>
      <c r="F29" s="15" t="s">
        <v>319</v>
      </c>
      <c r="G29" s="36">
        <f>LN(NGDP_R!H29)-LN(NGDP_R!G29)</f>
        <v>6.7658648473819305E-2</v>
      </c>
      <c r="H29" s="36">
        <f>LN(NGDP_R!I29)-LN(NGDP_R!H29)</f>
        <v>9.4400675421478564E-2</v>
      </c>
      <c r="I29" s="36">
        <f>LN(NGDP_R!J29)-LN(NGDP_R!I29)</f>
        <v>2.0576659232099281E-2</v>
      </c>
      <c r="J29" s="36">
        <f>LN(NGDP_R!K29)-LN(NGDP_R!J29)</f>
        <v>3.5904386168915892E-2</v>
      </c>
      <c r="K29" s="36">
        <f>LN(NGDP_R!L29)-LN(NGDP_R!K29)</f>
        <v>5.259245011916569E-2</v>
      </c>
      <c r="L29" s="36">
        <f>LN(NGDP_R!M29)-LN(NGDP_R!L29)</f>
        <v>5.1643233151838608E-2</v>
      </c>
      <c r="M29" s="36">
        <f>LN(NGDP_R!N29)-LN(NGDP_R!M29)</f>
        <v>4.3059489460449907E-2</v>
      </c>
      <c r="N29" s="15"/>
      <c r="O29" s="15" t="e">
        <f>CORREL($G29:$M29,[1]DMB!$G29:$AH29)</f>
        <v>#N/A</v>
      </c>
      <c r="P29" s="15" t="e">
        <f>O29*SQRT((MIN(COUNT($G29:$M29),COUNT([1]DMB!$G29:$AH29))-2)/(1-O29^2))</f>
        <v>#N/A</v>
      </c>
      <c r="Q29" s="15" t="e">
        <f>CORREL($G29:$M29,[1]DMB!$G29:$AG29)</f>
        <v>#N/A</v>
      </c>
      <c r="R29" s="15" t="e">
        <f>Q29*SQRT((MIN(COUNT($G29:$M29),COUNT([1]DMB!$G29:$AG29))-2)/(1-Q29^2))</f>
        <v>#N/A</v>
      </c>
      <c r="S29" s="15" t="e">
        <f>CORREL($G29:$M29,[1]DM1!$G29:$AH29)</f>
        <v>#N/A</v>
      </c>
      <c r="T29" s="15" t="e">
        <f>S29*SQRT((MIN(COUNT($G29:$M29),COUNT([1]DM1!$G29:$AH29))-2)/(1-S29^2))</f>
        <v>#N/A</v>
      </c>
      <c r="U29" s="15" t="e">
        <f>CORREL($G29:$M29,[1]DM1!$G29:$AG29)</f>
        <v>#N/A</v>
      </c>
      <c r="V29" s="15" t="e">
        <f>U29*SQRT((MIN(COUNT($G29:$M29),COUNT([1]DM1!$G29:$AG29))-2)/(1-U29^2))</f>
        <v>#N/A</v>
      </c>
      <c r="W29" s="15" t="e">
        <f>CORREL($G29:$M29,dBM!$G29:$G29)</f>
        <v>#N/A</v>
      </c>
      <c r="X29" s="15" t="e">
        <f>W29*SQRT((MIN(COUNT($G29:$M29),COUNT(dBM!$G29:$M29))-2)/(1-W29^2))</f>
        <v>#N/A</v>
      </c>
      <c r="Y29" s="15" t="e">
        <f>CORREL($G29:$M29,dBM!#REF!)</f>
        <v>#REF!</v>
      </c>
      <c r="Z29" s="15" t="e">
        <f>Y29*SQRT((MIN(COUNT($G29:$M29),COUNT(dBM!#REF!))-2)/(1-Y29^2))</f>
        <v>#REF!</v>
      </c>
      <c r="AA29" s="15" t="e">
        <f>CORREL($G29:$M29,'[1]D BM wo FCD'!$G29:$AB29)</f>
        <v>#N/A</v>
      </c>
      <c r="AB29" s="15" t="e">
        <f>AA29*SQRT((MIN(COUNT($G29:$M29),COUNT('[1]D BM wo FCD'!$G29:$AB29))-2)/(1-AA29^2))</f>
        <v>#N/A</v>
      </c>
      <c r="AC29" s="15" t="e">
        <f>CORREL($G29:$M29,'[1]D BM wo FCD'!$G29:$AA29)</f>
        <v>#N/A</v>
      </c>
      <c r="AD29" s="15" t="e">
        <f>AC29*SQRT((MIN(COUNT($G29:$M29),COUNT('[1]D BM wo FCD'!$G29:$AA29))-2)/(1-AC29^2))</f>
        <v>#N/A</v>
      </c>
      <c r="AE29" s="13"/>
      <c r="AF29" s="17"/>
      <c r="AG29" s="15" t="e">
        <f>CORREL($G29:$M29,[1]DMB!$V29:$AH29)</f>
        <v>#N/A</v>
      </c>
      <c r="AH29" s="15" t="e">
        <f>AG29*SQRT((MIN(COUNT($G29:$M29),COUNT([1]DMB!$V29:$AH29))-2)/(1-AG29^2))</f>
        <v>#N/A</v>
      </c>
      <c r="AI29" s="15" t="e">
        <f>CORREL($G29:$M29,[1]DMB!$V29:$AG29)</f>
        <v>#N/A</v>
      </c>
      <c r="AJ29" s="15" t="e">
        <f>AI29*SQRT((MIN(COUNT($G29:$M29),COUNT([1]DMB!$V29:$AG29))-2)/(1-AI29^2))</f>
        <v>#N/A</v>
      </c>
      <c r="AK29" s="15" t="e">
        <f>CORREL($G29:$M29,[1]DM1!$V29:$AH29)</f>
        <v>#N/A</v>
      </c>
      <c r="AL29" s="15" t="e">
        <f>AK29*SQRT((MIN(COUNT($G29:$M29),COUNT([1]DM1!$V29:$AH29))-2)/(1-AK29^2))</f>
        <v>#N/A</v>
      </c>
      <c r="AM29" s="15" t="e">
        <f>CORREL($G29:$M29,[1]DM1!$V29:$AG29)</f>
        <v>#N/A</v>
      </c>
      <c r="AN29" s="15" t="e">
        <f>AM29*SQRT((MIN(COUNT($G29:$M29),COUNT([1]DM1!$V29:$AG29))-2)/(1-AM29^2))</f>
        <v>#N/A</v>
      </c>
      <c r="AO29" s="15" t="e">
        <f>CORREL($G29:$M29,dBM!$G29:$G29)</f>
        <v>#N/A</v>
      </c>
      <c r="AP29" s="15" t="e">
        <f>AO29*SQRT((MIN(COUNT($G29:$M29),COUNT(dBM!$G29:$M29))-2)/(1-AO29^2))</f>
        <v>#N/A</v>
      </c>
      <c r="AQ29" s="15" t="e">
        <f>CORREL($G29:$M29,dBM!#REF!)</f>
        <v>#REF!</v>
      </c>
      <c r="AR29" s="15" t="e">
        <f>AQ29*SQRT((MIN(COUNT($G29:$M29),COUNT(dBM!#REF!))-2)/(1-AQ29^2))</f>
        <v>#REF!</v>
      </c>
      <c r="AS29" s="15" t="e">
        <f>CORREL($G29:$M29,'[1]D BM wo FCD'!$P29:$AB29)</f>
        <v>#N/A</v>
      </c>
      <c r="AT29" s="15" t="e">
        <f>AS29*SQRT((MIN(COUNT($G29:$M29),COUNT('[1]D BM wo FCD'!$P29:$AB29))-2)/(1-AS29^2))</f>
        <v>#N/A</v>
      </c>
      <c r="AU29" s="15" t="e">
        <f>CORREL($G29:$M29,'[1]D BM wo FCD'!$P29:$AA29)</f>
        <v>#N/A</v>
      </c>
      <c r="AV29" s="15" t="e">
        <f>AU29*SQRT((MIN(COUNT($G29:$M29),COUNT('[1]D BM wo FCD'!$P29:$AA29))-2)/(1-AU29^2))</f>
        <v>#N/A</v>
      </c>
      <c r="AW29" s="15"/>
      <c r="AX29" s="15"/>
      <c r="AY29" s="15">
        <f>CORREL($G29:$M29,[1]DMB!$AB29:$AH29)</f>
        <v>-0.55202649629084766</v>
      </c>
      <c r="AZ29" s="15">
        <f>AY29*SQRT((MIN(COUNT($G29:$M29),COUNT([1]DMB!$AB29:$AH29))-2)/(1-AY29^2))</f>
        <v>-1.4803663217042731</v>
      </c>
      <c r="BA29" s="15">
        <f>CORREL($H29:$M29,[1]DMB!$AB29:$AG29)</f>
        <v>0.27898964206809335</v>
      </c>
      <c r="BB29" s="15">
        <f>BA29*SQRT((MIN(COUNT($H29:$M29),COUNT([1]DMB!$AB29:$AG29))-2)/(1-BA29^2))</f>
        <v>0.5810504071048731</v>
      </c>
      <c r="BC29" s="15">
        <f>CORREL($G29:$M29,[1]DM1!$AB29:$AH29)</f>
        <v>-0.20848227501578359</v>
      </c>
      <c r="BD29" s="15">
        <f>BC29*SQRT((MIN(COUNT($G29:$M29),COUNT([1]DM1!$AB29:$AH29))-2)/(1-BC29^2))</f>
        <v>-0.47665447519130955</v>
      </c>
      <c r="BE29" s="15">
        <f>CORREL($H29:$M29,[1]DM1!$AB29:$AG29)</f>
        <v>0.77231930152594508</v>
      </c>
      <c r="BF29" s="15">
        <f>BE29*SQRT((MIN(COUNT($H29:$M29),COUNT([1]DM1!$AB29:$AG29))-2)/(1-BE29^2))</f>
        <v>2.4316036870352615</v>
      </c>
      <c r="BG29" s="15" t="e">
        <f>CORREL($G29:$M29,dBM!$G29:$G29)</f>
        <v>#N/A</v>
      </c>
      <c r="BH29" s="15" t="e">
        <f>BG29*SQRT((MIN(COUNT($G29:$M29),COUNT(dBM!$G29:$M29))-2)/(1-BG29^2))</f>
        <v>#N/A</v>
      </c>
      <c r="BI29" s="15" t="e">
        <f>CORREL($H29:$M29,dBM!#REF!)</f>
        <v>#REF!</v>
      </c>
      <c r="BJ29" s="15" t="e">
        <f>BI29*SQRT((MIN(COUNT($H29:$M29),COUNT(dBM!#REF!))-2)/(1-BI29^2))</f>
        <v>#REF!</v>
      </c>
      <c r="BK29" s="15" t="e">
        <f>CORREL($G29:$M29,'[1]D BM wo FCD'!$V29:$AB29)</f>
        <v>#DIV/0!</v>
      </c>
      <c r="BL29" s="15" t="e">
        <f>BK29*SQRT((MIN(COUNT($G29:$M29),COUNT('[1]D BM wo FCD'!$V29:$AB29))-2)/(1-BK29^2))</f>
        <v>#DIV/0!</v>
      </c>
      <c r="BM29" s="15" t="e">
        <f>CORREL($H29:$M29,'[1]D BM wo FCD'!$V29:$AA29)</f>
        <v>#DIV/0!</v>
      </c>
      <c r="BN29" s="15" t="e">
        <f>BM29*SQRT((MIN(COUNT($H29:$M29),COUNT('[1]D BM wo FCD'!$V29:$AA29))-2)/(1-BM29^2))</f>
        <v>#DIV/0!</v>
      </c>
      <c r="BO29" s="15"/>
      <c r="BP29" s="16">
        <f t="shared" si="0"/>
        <v>7</v>
      </c>
      <c r="BQ29" s="28">
        <f t="shared" si="1"/>
        <v>5.2262220289681034E-2</v>
      </c>
      <c r="BR29" s="16">
        <f t="shared" si="2"/>
        <v>2.3697522268204988E-2</v>
      </c>
      <c r="BS29" s="16"/>
      <c r="BT29" s="16">
        <f t="shared" si="3"/>
        <v>7</v>
      </c>
      <c r="BU29" s="28">
        <f t="shared" si="4"/>
        <v>5.2262220289681034E-2</v>
      </c>
      <c r="BV29" s="16">
        <f t="shared" si="5"/>
        <v>2.3697522268204988E-2</v>
      </c>
    </row>
    <row r="30" spans="1:74" x14ac:dyDescent="0.4">
      <c r="A30" s="15"/>
      <c r="B30" s="15"/>
      <c r="C30" s="49" t="s">
        <v>65</v>
      </c>
      <c r="D30" s="15"/>
      <c r="E30" s="15"/>
      <c r="F30" s="15" t="s">
        <v>319</v>
      </c>
      <c r="G30" s="36">
        <f>LN(NGDP_R!H30)-LN(NGDP_R!G30)</f>
        <v>3.9220713153280684E-2</v>
      </c>
      <c r="H30" s="36">
        <f>LN(NGDP_R!I30)-LN(NGDP_R!H30)</f>
        <v>3.9220713153280684E-2</v>
      </c>
      <c r="I30" s="36">
        <f>LN(NGDP_R!J30)-LN(NGDP_R!I30)</f>
        <v>2.9558802241544058E-2</v>
      </c>
      <c r="J30" s="36">
        <f>LN(NGDP_R!K30)-LN(NGDP_R!J30)</f>
        <v>9.9503308531669887E-3</v>
      </c>
      <c r="K30" s="36">
        <f>LN(NGDP_R!L30)-LN(NGDP_R!K30)</f>
        <v>-5.0125418235413832E-3</v>
      </c>
      <c r="L30" s="36">
        <f>LN(NGDP_R!M30)-LN(NGDP_R!L30)</f>
        <v>1.9802627296179764E-2</v>
      </c>
      <c r="M30" s="36">
        <f>LN(NGDP_R!N30)-LN(NGDP_R!M30)</f>
        <v>1.4888612493750841E-2</v>
      </c>
      <c r="N30" s="15"/>
      <c r="O30" s="15" t="e">
        <f>CORREL($G30:$M30,[1]DMB!$G30:$AH30)</f>
        <v>#N/A</v>
      </c>
      <c r="P30" s="15" t="e">
        <f>O30*SQRT((MIN(COUNT($G30:$M30),COUNT([1]DMB!$G30:$AH30))-2)/(1-O30^2))</f>
        <v>#N/A</v>
      </c>
      <c r="Q30" s="15" t="e">
        <f>CORREL($G30:$M30,[1]DMB!$G30:$AG30)</f>
        <v>#N/A</v>
      </c>
      <c r="R30" s="15" t="e">
        <f>Q30*SQRT((MIN(COUNT($G30:$M30),COUNT([1]DMB!$G30:$AG30))-2)/(1-Q30^2))</f>
        <v>#N/A</v>
      </c>
      <c r="S30" s="15" t="e">
        <f>CORREL($G30:$M30,[1]DM1!$G30:$AH30)</f>
        <v>#N/A</v>
      </c>
      <c r="T30" s="15" t="e">
        <f>S30*SQRT((MIN(COUNT($G30:$M30),COUNT([1]DM1!$G30:$AH30))-2)/(1-S30^2))</f>
        <v>#N/A</v>
      </c>
      <c r="U30" s="15" t="e">
        <f>CORREL($G30:$M30,[1]DM1!$G30:$AG30)</f>
        <v>#N/A</v>
      </c>
      <c r="V30" s="15" t="e">
        <f>U30*SQRT((MIN(COUNT($G30:$M30),COUNT([1]DM1!$G30:$AG30))-2)/(1-U30^2))</f>
        <v>#N/A</v>
      </c>
      <c r="W30" s="15" t="s">
        <v>163</v>
      </c>
      <c r="X30" s="15" t="s">
        <v>163</v>
      </c>
      <c r="Y30" s="15" t="s">
        <v>163</v>
      </c>
      <c r="Z30" s="15" t="s">
        <v>163</v>
      </c>
      <c r="AA30" s="15" t="s">
        <v>163</v>
      </c>
      <c r="AB30" s="15" t="s">
        <v>163</v>
      </c>
      <c r="AC30" s="15" t="s">
        <v>163</v>
      </c>
      <c r="AD30" s="15" t="s">
        <v>163</v>
      </c>
      <c r="AE30" s="13"/>
      <c r="AF30" s="17"/>
      <c r="AG30" s="15" t="e">
        <f>CORREL($G30:$M30,[1]DMB!$V30:$AH30)</f>
        <v>#N/A</v>
      </c>
      <c r="AH30" s="15" t="e">
        <f>AG30*SQRT((MIN(COUNT($G30:$M30),COUNT([1]DMB!$V30:$AH30))-2)/(1-AG30^2))</f>
        <v>#N/A</v>
      </c>
      <c r="AI30" s="15" t="e">
        <f>CORREL($G30:$M30,[1]DMB!$V30:$AG30)</f>
        <v>#N/A</v>
      </c>
      <c r="AJ30" s="15" t="e">
        <f>AI30*SQRT((MIN(COUNT($G30:$M30),COUNT([1]DMB!$V30:$AG30))-2)/(1-AI30^2))</f>
        <v>#N/A</v>
      </c>
      <c r="AK30" s="15" t="e">
        <f>CORREL($G30:$M30,[1]DM1!$V30:$AH30)</f>
        <v>#N/A</v>
      </c>
      <c r="AL30" s="15" t="e">
        <f>AK30*SQRT((MIN(COUNT($G30:$M30),COUNT([1]DM1!$V30:$AH30))-2)/(1-AK30^2))</f>
        <v>#N/A</v>
      </c>
      <c r="AM30" s="15" t="e">
        <f>CORREL($G30:$M30,[1]DM1!$V30:$AG30)</f>
        <v>#N/A</v>
      </c>
      <c r="AN30" s="15" t="e">
        <f>AM30*SQRT((MIN(COUNT($G30:$M30),COUNT([1]DM1!$V30:$AG30))-2)/(1-AM30^2))</f>
        <v>#N/A</v>
      </c>
      <c r="AO30" s="15" t="s">
        <v>163</v>
      </c>
      <c r="AP30" s="15" t="s">
        <v>163</v>
      </c>
      <c r="AQ30" s="15" t="s">
        <v>163</v>
      </c>
      <c r="AR30" s="15" t="s">
        <v>163</v>
      </c>
      <c r="AS30" s="15" t="s">
        <v>163</v>
      </c>
      <c r="AT30" s="15" t="s">
        <v>163</v>
      </c>
      <c r="AU30" s="15" t="s">
        <v>163</v>
      </c>
      <c r="AV30" s="15" t="s">
        <v>163</v>
      </c>
      <c r="AW30" s="15"/>
      <c r="AX30" s="15"/>
      <c r="AY30" s="15">
        <f>CORREL($G30:$M30,[1]DMB!$AB30:$AH30)</f>
        <v>-0.3264355281930042</v>
      </c>
      <c r="AZ30" s="15">
        <f>AY30*SQRT((MIN(COUNT($G30:$M30),COUNT([1]DMB!$AB30:$AH30))-2)/(1-AY30^2))</f>
        <v>-0.77223550159057897</v>
      </c>
      <c r="BA30" s="15">
        <f>CORREL($H30:$M30,[1]DMB!$AB30:$AG30)</f>
        <v>0.13673703066660969</v>
      </c>
      <c r="BB30" s="15">
        <f>BA30*SQRT((MIN(COUNT($H30:$M30),COUNT([1]DMB!$AB30:$AG30))-2)/(1-BA30^2))</f>
        <v>0.27606705382764113</v>
      </c>
      <c r="BC30" s="15">
        <f>CORREL($G30:$M30,[1]DM1!$AB30:$AH30)</f>
        <v>-0.36059277417930125</v>
      </c>
      <c r="BD30" s="15">
        <f>BC30*SQRT((MIN(COUNT($G30:$M30),COUNT([1]DM1!$AB30:$AH30))-2)/(1-BC30^2))</f>
        <v>-0.8644684981926396</v>
      </c>
      <c r="BE30" s="15">
        <f>CORREL($H30:$M30,[1]DM1!$AB30:$AG30)</f>
        <v>-0.31435696457175533</v>
      </c>
      <c r="BF30" s="15">
        <f>BE30*SQRT((MIN(COUNT($H30:$M30),COUNT([1]DM1!$AB30:$AG30))-2)/(1-BE30^2))</f>
        <v>-0.66228875680673671</v>
      </c>
      <c r="BG30" s="15" t="s">
        <v>163</v>
      </c>
      <c r="BH30" s="15" t="s">
        <v>163</v>
      </c>
      <c r="BI30" s="15" t="s">
        <v>163</v>
      </c>
      <c r="BJ30" s="15" t="s">
        <v>163</v>
      </c>
      <c r="BK30" s="15" t="s">
        <v>163</v>
      </c>
      <c r="BL30" s="15" t="s">
        <v>163</v>
      </c>
      <c r="BM30" s="15" t="s">
        <v>163</v>
      </c>
      <c r="BN30" s="15" t="s">
        <v>163</v>
      </c>
      <c r="BO30" s="15"/>
      <c r="BP30" s="16">
        <f t="shared" si="0"/>
        <v>7</v>
      </c>
      <c r="BQ30" s="28">
        <f t="shared" si="1"/>
        <v>2.1089893909665949E-2</v>
      </c>
      <c r="BR30" s="16">
        <f t="shared" si="2"/>
        <v>1.6200388802188874E-2</v>
      </c>
      <c r="BS30" s="16"/>
      <c r="BT30" s="16">
        <f t="shared" si="3"/>
        <v>7</v>
      </c>
      <c r="BU30" s="28">
        <f t="shared" si="4"/>
        <v>2.1089893909665949E-2</v>
      </c>
      <c r="BV30" s="16">
        <f t="shared" si="5"/>
        <v>1.6200388802188874E-2</v>
      </c>
    </row>
    <row r="31" spans="1:74" x14ac:dyDescent="0.4">
      <c r="A31" s="15"/>
      <c r="B31" s="15"/>
      <c r="C31" s="49" t="s">
        <v>69</v>
      </c>
      <c r="D31" s="15"/>
      <c r="E31" s="15"/>
      <c r="F31" s="15" t="s">
        <v>319</v>
      </c>
      <c r="G31" s="36">
        <f>LN(NGDP_R!H31)-LN(NGDP_R!G31)</f>
        <v>7.0613984219111359E-2</v>
      </c>
      <c r="H31" s="36">
        <f>LN(NGDP_R!I31)-LN(NGDP_R!H31)</f>
        <v>3.7222740228067819E-2</v>
      </c>
      <c r="I31" s="36">
        <f>LN(NGDP_R!J31)-LN(NGDP_R!I31)</f>
        <v>3.2539401106225885E-2</v>
      </c>
      <c r="J31" s="36">
        <f>LN(NGDP_R!K31)-LN(NGDP_R!J31)</f>
        <v>3.9578699443936438E-2</v>
      </c>
      <c r="K31" s="36">
        <f>LN(NGDP_R!L31)-LN(NGDP_R!K31)</f>
        <v>1.6737213048891642E-2</v>
      </c>
      <c r="L31" s="36">
        <f>LN(NGDP_R!M31)-LN(NGDP_R!L31)</f>
        <v>-1.4767826257635619E-2</v>
      </c>
      <c r="M31" s="36">
        <f>LN(NGDP_R!N31)-LN(NGDP_R!M31)</f>
        <v>1.7565813468340741E-2</v>
      </c>
      <c r="N31" s="15"/>
      <c r="O31" s="15" t="e">
        <f>CORREL($G31:$M31,[1]DMB!$G31:$AH31)</f>
        <v>#N/A</v>
      </c>
      <c r="P31" s="15" t="e">
        <f>O31*SQRT((MIN(COUNT($G31:$M31),COUNT([1]DMB!$G31:$AH31))-2)/(1-O31^2))</f>
        <v>#N/A</v>
      </c>
      <c r="Q31" s="15" t="e">
        <f>CORREL($G31:$M31,[1]DMB!$G31:$AG31)</f>
        <v>#N/A</v>
      </c>
      <c r="R31" s="15" t="e">
        <f>Q31*SQRT((MIN(COUNT($G31:$M31),COUNT([1]DMB!$G31:$AG31))-2)/(1-Q31^2))</f>
        <v>#N/A</v>
      </c>
      <c r="S31" s="15" t="e">
        <f>CORREL($G31:$M31,[1]DM1!$G31:$AH31)</f>
        <v>#N/A</v>
      </c>
      <c r="T31" s="15" t="e">
        <f>S31*SQRT((MIN(COUNT($G31:$M31),COUNT([1]DM1!$G31:$AH31))-2)/(1-S31^2))</f>
        <v>#N/A</v>
      </c>
      <c r="U31" s="15" t="e">
        <f>CORREL($G31:$M31,[1]DM1!$G31:$AG31)</f>
        <v>#N/A</v>
      </c>
      <c r="V31" s="15" t="e">
        <f>U31*SQRT((MIN(COUNT($G31:$M31),COUNT([1]DM1!$G31:$AG31))-2)/(1-U31^2))</f>
        <v>#N/A</v>
      </c>
      <c r="W31" s="15" t="e">
        <f>CORREL($G31:$M31,dBM!$G31:$G31)</f>
        <v>#N/A</v>
      </c>
      <c r="X31" s="15" t="e">
        <f>W31*SQRT((MIN(COUNT($G31:$M31),COUNT(dBM!$G31:$M31))-2)/(1-W31^2))</f>
        <v>#N/A</v>
      </c>
      <c r="Y31" s="15" t="e">
        <f>CORREL($G31:$M31,dBM!#REF!)</f>
        <v>#REF!</v>
      </c>
      <c r="Z31" s="15" t="e">
        <f>Y31*SQRT((MIN(COUNT($G31:$M31),COUNT(dBM!#REF!))-2)/(1-Y31^2))</f>
        <v>#REF!</v>
      </c>
      <c r="AA31" s="15" t="e">
        <f>CORREL($G31:$M31,'[1]D BM wo FCD'!$G31:$AB31)</f>
        <v>#N/A</v>
      </c>
      <c r="AB31" s="15" t="e">
        <f>AA31*SQRT((MIN(COUNT($G31:$M31),COUNT('[1]D BM wo FCD'!$G31:$AB31))-2)/(1-AA31^2))</f>
        <v>#N/A</v>
      </c>
      <c r="AC31" s="15" t="e">
        <f>CORREL($G31:$M31,'[1]D BM wo FCD'!$G31:$AA31)</f>
        <v>#N/A</v>
      </c>
      <c r="AD31" s="15" t="e">
        <f>AC31*SQRT((MIN(COUNT($G31:$M31),COUNT('[1]D BM wo FCD'!$G31:$AA31))-2)/(1-AC31^2))</f>
        <v>#N/A</v>
      </c>
      <c r="AE31" s="13"/>
      <c r="AF31" s="17"/>
      <c r="AG31" s="15" t="e">
        <f>CORREL($G31:$M31,[1]DMB!$V31:$AH31)</f>
        <v>#N/A</v>
      </c>
      <c r="AH31" s="15" t="e">
        <f>AG31*SQRT((MIN(COUNT($G31:$M31),COUNT([1]DMB!$V31:$AH31))-2)/(1-AG31^2))</f>
        <v>#N/A</v>
      </c>
      <c r="AI31" s="15" t="e">
        <f>CORREL($G31:$M31,[1]DMB!$V31:$AG31)</f>
        <v>#N/A</v>
      </c>
      <c r="AJ31" s="15" t="e">
        <f>AI31*SQRT((MIN(COUNT($G31:$M31),COUNT([1]DMB!$V31:$AG31))-2)/(1-AI31^2))</f>
        <v>#N/A</v>
      </c>
      <c r="AK31" s="15" t="e">
        <f>CORREL($G31:$M31,[1]DM1!$V31:$AH31)</f>
        <v>#N/A</v>
      </c>
      <c r="AL31" s="15" t="e">
        <f>AK31*SQRT((MIN(COUNT($G31:$M31),COUNT([1]DM1!$V31:$AH31))-2)/(1-AK31^2))</f>
        <v>#N/A</v>
      </c>
      <c r="AM31" s="15" t="e">
        <f>CORREL($G31:$M31,[1]DM1!$V31:$AG31)</f>
        <v>#N/A</v>
      </c>
      <c r="AN31" s="15" t="e">
        <f>AM31*SQRT((MIN(COUNT($G31:$M31),COUNT([1]DM1!$V31:$AG31))-2)/(1-AM31^2))</f>
        <v>#N/A</v>
      </c>
      <c r="AO31" s="15" t="e">
        <f>CORREL($G31:$M31,dBM!$G31:$G31)</f>
        <v>#N/A</v>
      </c>
      <c r="AP31" s="15" t="e">
        <f>AO31*SQRT((MIN(COUNT($G31:$M31),COUNT(dBM!$G31:$M31))-2)/(1-AO31^2))</f>
        <v>#N/A</v>
      </c>
      <c r="AQ31" s="15" t="e">
        <f>CORREL($G31:$M31,dBM!#REF!)</f>
        <v>#REF!</v>
      </c>
      <c r="AR31" s="15" t="e">
        <f>AQ31*SQRT((MIN(COUNT($G31:$M31),COUNT(dBM!#REF!))-2)/(1-AQ31^2))</f>
        <v>#REF!</v>
      </c>
      <c r="AS31" s="15" t="e">
        <f>CORREL($G31:$M31,'[1]D BM wo FCD'!$P31:$AB31)</f>
        <v>#N/A</v>
      </c>
      <c r="AT31" s="15" t="e">
        <f>AS31*SQRT((MIN(COUNT($G31:$M31),COUNT('[1]D BM wo FCD'!$P31:$AB31))-2)/(1-AS31^2))</f>
        <v>#N/A</v>
      </c>
      <c r="AU31" s="15" t="e">
        <f>CORREL($G31:$M31,'[1]D BM wo FCD'!$P31:$AA31)</f>
        <v>#N/A</v>
      </c>
      <c r="AV31" s="15" t="e">
        <f>AU31*SQRT((MIN(COUNT($G31:$M31),COUNT('[1]D BM wo FCD'!$P31:$AA31))-2)/(1-AU31^2))</f>
        <v>#N/A</v>
      </c>
      <c r="AW31" s="15"/>
      <c r="AX31" s="15"/>
      <c r="AY31" s="15">
        <f>CORREL($G31:$M31,[1]DMB!$AB31:$AH31)</f>
        <v>0.21621780644399982</v>
      </c>
      <c r="AZ31" s="15">
        <f>AY31*SQRT((MIN(COUNT($G31:$M31),COUNT([1]DMB!$AB31:$AH31))-2)/(1-AY31^2))</f>
        <v>0.49519138909331711</v>
      </c>
      <c r="BA31" s="15">
        <f>CORREL($H31:$M31,[1]DMB!$AB31:$AG31)</f>
        <v>0.31701948861128754</v>
      </c>
      <c r="BB31" s="15">
        <f>BA31*SQRT((MIN(COUNT($H31:$M31),COUNT([1]DMB!$AB31:$AG31))-2)/(1-BA31^2))</f>
        <v>0.66852199462120665</v>
      </c>
      <c r="BC31" s="15">
        <f>CORREL($G31:$M31,[1]DM1!$AB31:$AH31)</f>
        <v>7.1550368285528437E-2</v>
      </c>
      <c r="BD31" s="15">
        <f>BC31*SQRT((MIN(COUNT($G31:$M31),COUNT([1]DM1!$AB31:$AH31))-2)/(1-BC31^2))</f>
        <v>0.16040260111174648</v>
      </c>
      <c r="BE31" s="15">
        <f>CORREL($H31:$M31,[1]DM1!$AB31:$AG31)</f>
        <v>-0.65190998303224823</v>
      </c>
      <c r="BF31" s="15">
        <f>BE31*SQRT((MIN(COUNT($H31:$M31),COUNT([1]DM1!$AB31:$AG31))-2)/(1-BE31^2))</f>
        <v>-1.7194068570208363</v>
      </c>
      <c r="BG31" s="15" t="e">
        <f>CORREL($G31:$M31,dBM!$G31:$G31)</f>
        <v>#N/A</v>
      </c>
      <c r="BH31" s="15" t="e">
        <f>BG31*SQRT((MIN(COUNT($G31:$M31),COUNT(dBM!$G31:$M31))-2)/(1-BG31^2))</f>
        <v>#N/A</v>
      </c>
      <c r="BI31" s="15" t="e">
        <f>CORREL($H31:$M31,dBM!#REF!)</f>
        <v>#REF!</v>
      </c>
      <c r="BJ31" s="15" t="e">
        <f>BI31*SQRT((MIN(COUNT($H31:$M31),COUNT(dBM!#REF!))-2)/(1-BI31^2))</f>
        <v>#REF!</v>
      </c>
      <c r="BK31" s="15" t="e">
        <f>CORREL($G31:$M31,'[1]D BM wo FCD'!$V31:$AB31)</f>
        <v>#DIV/0!</v>
      </c>
      <c r="BL31" s="15" t="e">
        <f>BK31*SQRT((MIN(COUNT($G31:$M31),COUNT('[1]D BM wo FCD'!$V31:$AB31))-2)/(1-BK31^2))</f>
        <v>#DIV/0!</v>
      </c>
      <c r="BM31" s="15" t="e">
        <f>CORREL($H31:$M31,'[1]D BM wo FCD'!$V31:$AA31)</f>
        <v>#DIV/0!</v>
      </c>
      <c r="BN31" s="15" t="e">
        <f>BM31*SQRT((MIN(COUNT($H31:$M31),COUNT('[1]D BM wo FCD'!$V31:$AA31))-2)/(1-BM31^2))</f>
        <v>#DIV/0!</v>
      </c>
      <c r="BO31" s="15"/>
      <c r="BP31" s="16">
        <f t="shared" si="0"/>
        <v>7</v>
      </c>
      <c r="BQ31" s="28">
        <f t="shared" si="1"/>
        <v>2.8498575036705467E-2</v>
      </c>
      <c r="BR31" s="16">
        <f t="shared" si="2"/>
        <v>2.6200358055357288E-2</v>
      </c>
      <c r="BS31" s="16"/>
      <c r="BT31" s="16">
        <f t="shared" si="3"/>
        <v>7</v>
      </c>
      <c r="BU31" s="28">
        <f t="shared" si="4"/>
        <v>2.8498575036705467E-2</v>
      </c>
      <c r="BV31" s="16">
        <f t="shared" si="5"/>
        <v>2.6200358055357288E-2</v>
      </c>
    </row>
    <row r="32" spans="1:74" x14ac:dyDescent="0.4">
      <c r="A32" s="15"/>
      <c r="B32" s="15"/>
      <c r="C32" s="49" t="s">
        <v>73</v>
      </c>
      <c r="D32" s="15"/>
      <c r="E32" s="15"/>
      <c r="F32" s="15" t="s">
        <v>319</v>
      </c>
      <c r="G32" s="36">
        <f>LN(NGDP_R!H32)-LN(NGDP_R!G32)</f>
        <v>-6.0812139396757336E-2</v>
      </c>
      <c r="H32" s="36">
        <f>LN(NGDP_R!I32)-LN(NGDP_R!H32)</f>
        <v>1.5873349156289907E-2</v>
      </c>
      <c r="I32" s="36">
        <f>LN(NGDP_R!J32)-LN(NGDP_R!I32)</f>
        <v>-6.7208749693449699E-2</v>
      </c>
      <c r="J32" s="36">
        <f>LN(NGDP_R!K32)-LN(NGDP_R!J32)</f>
        <v>-3.4591444769618285E-2</v>
      </c>
      <c r="K32" s="36">
        <f>LN(NGDP_R!L32)-LN(NGDP_R!K32)</f>
        <v>2.0782539182527371E-2</v>
      </c>
      <c r="L32" s="36">
        <f>LN(NGDP_R!M32)-LN(NGDP_R!L32)</f>
        <v>5.9211859631846719E-2</v>
      </c>
      <c r="M32" s="36">
        <f>LN(NGDP_R!N32)-LN(NGDP_R!M32)</f>
        <v>4.6883585898849889E-2</v>
      </c>
      <c r="N32" s="15"/>
      <c r="O32" s="15" t="e">
        <f>CORREL($G32:$M32,[1]DMB!$G32:$AH32)</f>
        <v>#N/A</v>
      </c>
      <c r="P32" s="15" t="e">
        <f>O32*SQRT((MIN(COUNT($G32:$M32),COUNT([1]DMB!$G32:$AH32))-2)/(1-O32^2))</f>
        <v>#N/A</v>
      </c>
      <c r="Q32" s="15" t="e">
        <f>CORREL($G32:$M32,[1]DMB!$G32:$AG32)</f>
        <v>#N/A</v>
      </c>
      <c r="R32" s="15" t="e">
        <f>Q32*SQRT((MIN(COUNT($G32:$M32),COUNT([1]DMB!$G32:$AG32))-2)/(1-Q32^2))</f>
        <v>#N/A</v>
      </c>
      <c r="S32" s="15" t="e">
        <f>CORREL($G32:$M32,[1]DM1!$G32:$AH32)</f>
        <v>#N/A</v>
      </c>
      <c r="T32" s="15" t="e">
        <f>S32*SQRT((MIN(COUNT($G32:$M32),COUNT([1]DM1!$G32:$AH32))-2)/(1-S32^2))</f>
        <v>#N/A</v>
      </c>
      <c r="U32" s="15" t="e">
        <f>CORREL($G32:$M32,[1]DM1!$G32:$AG32)</f>
        <v>#N/A</v>
      </c>
      <c r="V32" s="15" t="e">
        <f>U32*SQRT((MIN(COUNT($G32:$M32),COUNT([1]DM1!$G32:$AG32))-2)/(1-U32^2))</f>
        <v>#N/A</v>
      </c>
      <c r="W32" s="15" t="e">
        <f>CORREL($G32:$M32,dBM!$G32:$G32)</f>
        <v>#N/A</v>
      </c>
      <c r="X32" s="15" t="e">
        <f>W32*SQRT((MIN(COUNT($G32:$M32),COUNT(dBM!$G32:$M32))-2)/(1-W32^2))</f>
        <v>#N/A</v>
      </c>
      <c r="Y32" s="15" t="e">
        <f>CORREL($G32:$M32,dBM!#REF!)</f>
        <v>#REF!</v>
      </c>
      <c r="Z32" s="15" t="e">
        <f>Y32*SQRT((MIN(COUNT($G32:$M32),COUNT(dBM!#REF!))-2)/(1-Y32^2))</f>
        <v>#REF!</v>
      </c>
      <c r="AA32" s="15" t="e">
        <f>CORREL($G32:$M32,'[1]D BM wo FCD'!$G32:$AB32)</f>
        <v>#N/A</v>
      </c>
      <c r="AB32" s="15" t="e">
        <f>AA32*SQRT((MIN(COUNT($G32:$M32),COUNT('[1]D BM wo FCD'!$G32:$AB32))-2)/(1-AA32^2))</f>
        <v>#N/A</v>
      </c>
      <c r="AC32" s="15" t="e">
        <f>CORREL($G32:$M32,'[1]D BM wo FCD'!$G32:$AA32)</f>
        <v>#N/A</v>
      </c>
      <c r="AD32" s="15" t="e">
        <f>AC32*SQRT((MIN(COUNT($G32:$M32),COUNT('[1]D BM wo FCD'!$G32:$AA32))-2)/(1-AC32^2))</f>
        <v>#N/A</v>
      </c>
      <c r="AE32" s="13"/>
      <c r="AF32" s="17"/>
      <c r="AG32" s="15" t="e">
        <f>CORREL($G32:$M32,[1]DMB!$V32:$AH32)</f>
        <v>#N/A</v>
      </c>
      <c r="AH32" s="15" t="e">
        <f>AG32*SQRT((MIN(COUNT($G32:$M32),COUNT([1]DMB!$V32:$AH32))-2)/(1-AG32^2))</f>
        <v>#N/A</v>
      </c>
      <c r="AI32" s="15" t="e">
        <f>CORREL($G32:$M32,[1]DMB!$V32:$AG32)</f>
        <v>#N/A</v>
      </c>
      <c r="AJ32" s="15" t="e">
        <f>AI32*SQRT((MIN(COUNT($G32:$M32),COUNT([1]DMB!$V32:$AG32))-2)/(1-AI32^2))</f>
        <v>#N/A</v>
      </c>
      <c r="AK32" s="15" t="e">
        <f>CORREL($G32:$M32,[1]DM1!$V32:$AH32)</f>
        <v>#N/A</v>
      </c>
      <c r="AL32" s="15" t="e">
        <f>AK32*SQRT((MIN(COUNT($G32:$M32),COUNT([1]DM1!$V32:$AH32))-2)/(1-AK32^2))</f>
        <v>#N/A</v>
      </c>
      <c r="AM32" s="15" t="e">
        <f>CORREL($G32:$M32,[1]DM1!$V32:$AG32)</f>
        <v>#N/A</v>
      </c>
      <c r="AN32" s="15" t="e">
        <f>AM32*SQRT((MIN(COUNT($G32:$M32),COUNT([1]DM1!$V32:$AG32))-2)/(1-AM32^2))</f>
        <v>#N/A</v>
      </c>
      <c r="AO32" s="15" t="e">
        <f>CORREL($G32:$M32,dBM!$G32:$G32)</f>
        <v>#N/A</v>
      </c>
      <c r="AP32" s="15" t="e">
        <f>AO32*SQRT((MIN(COUNT($G32:$M32),COUNT(dBM!$G32:$M32))-2)/(1-AO32^2))</f>
        <v>#N/A</v>
      </c>
      <c r="AQ32" s="15" t="e">
        <f>CORREL($G32:$M32,dBM!#REF!)</f>
        <v>#REF!</v>
      </c>
      <c r="AR32" s="15" t="e">
        <f>AQ32*SQRT((MIN(COUNT($G32:$M32),COUNT(dBM!#REF!))-2)/(1-AQ32^2))</f>
        <v>#REF!</v>
      </c>
      <c r="AS32" s="15" t="e">
        <f>CORREL($G32:$M32,'[1]D BM wo FCD'!$P32:$AB32)</f>
        <v>#N/A</v>
      </c>
      <c r="AT32" s="15" t="e">
        <f>AS32*SQRT((MIN(COUNT($G32:$M32),COUNT('[1]D BM wo FCD'!$P32:$AB32))-2)/(1-AS32^2))</f>
        <v>#N/A</v>
      </c>
      <c r="AU32" s="15" t="e">
        <f>CORREL($G32:$M32,'[1]D BM wo FCD'!$P32:$AA32)</f>
        <v>#N/A</v>
      </c>
      <c r="AV32" s="15" t="e">
        <f>AU32*SQRT((MIN(COUNT($G32:$M32),COUNT('[1]D BM wo FCD'!$P32:$AA32))-2)/(1-AU32^2))</f>
        <v>#N/A</v>
      </c>
      <c r="AW32" s="15"/>
      <c r="AX32" s="15"/>
      <c r="AY32" s="15">
        <f>CORREL($G32:$M32,[1]DMB!$AB32:$AH32)</f>
        <v>0.3625361793288282</v>
      </c>
      <c r="AZ32" s="15">
        <f>AY32*SQRT((MIN(COUNT($G32:$M32),COUNT([1]DMB!$AB32:$AH32))-2)/(1-AY32^2))</f>
        <v>0.86983036326306551</v>
      </c>
      <c r="BA32" s="15">
        <f>CORREL($H32:$M32,[1]DMB!$AB32:$AG32)</f>
        <v>0.26143737338992223</v>
      </c>
      <c r="BB32" s="15">
        <f>BA32*SQRT((MIN(COUNT($H32:$M32),COUNT([1]DMB!$AB32:$AG32))-2)/(1-BA32^2))</f>
        <v>0.54171536837561907</v>
      </c>
      <c r="BC32" s="15">
        <f>CORREL($G32:$M32,[1]DM1!$AB32:$AH32)</f>
        <v>-8.9932169354197608E-2</v>
      </c>
      <c r="BD32" s="15">
        <f>BC32*SQRT((MIN(COUNT($G32:$M32),COUNT([1]DM1!$AB32:$AH32))-2)/(1-BC32^2))</f>
        <v>-0.20191261562967636</v>
      </c>
      <c r="BE32" s="15">
        <f>CORREL($H32:$M32,[1]DM1!$AB32:$AG32)</f>
        <v>-0.23679152180469307</v>
      </c>
      <c r="BF32" s="15">
        <f>BE32*SQRT((MIN(COUNT($H32:$M32),COUNT([1]DM1!$AB32:$AG32))-2)/(1-BE32^2))</f>
        <v>-0.48744576495727543</v>
      </c>
      <c r="BG32" s="15" t="e">
        <f>CORREL($G32:$M32,dBM!$G32:$G32)</f>
        <v>#N/A</v>
      </c>
      <c r="BH32" s="15" t="e">
        <f>BG32*SQRT((MIN(COUNT($G32:$M32),COUNT(dBM!$G32:$M32))-2)/(1-BG32^2))</f>
        <v>#N/A</v>
      </c>
      <c r="BI32" s="15" t="e">
        <f>CORREL($H32:$M32,dBM!#REF!)</f>
        <v>#REF!</v>
      </c>
      <c r="BJ32" s="15" t="e">
        <f>BI32*SQRT((MIN(COUNT($H32:$M32),COUNT(dBM!#REF!))-2)/(1-BI32^2))</f>
        <v>#REF!</v>
      </c>
      <c r="BK32" s="15" t="e">
        <f>CORREL($G32:$M32,'[1]D BM wo FCD'!$V32:$AB32)</f>
        <v>#DIV/0!</v>
      </c>
      <c r="BL32" s="15" t="e">
        <f>BK32*SQRT((MIN(COUNT($G32:$M32),COUNT('[1]D BM wo FCD'!$V32:$AB32))-2)/(1-BK32^2))</f>
        <v>#DIV/0!</v>
      </c>
      <c r="BM32" s="15" t="e">
        <f>CORREL($H32:$M32,'[1]D BM wo FCD'!$V32:$AA32)</f>
        <v>#DIV/0!</v>
      </c>
      <c r="BN32" s="15" t="e">
        <f>BM32*SQRT((MIN(COUNT($H32:$M32),COUNT('[1]D BM wo FCD'!$V32:$AA32))-2)/(1-BM32^2))</f>
        <v>#DIV/0!</v>
      </c>
      <c r="BO32" s="15"/>
      <c r="BP32" s="16">
        <f t="shared" si="0"/>
        <v>7</v>
      </c>
      <c r="BQ32" s="28">
        <f t="shared" si="1"/>
        <v>-2.8372857129016333E-3</v>
      </c>
      <c r="BR32" s="16">
        <f t="shared" si="2"/>
        <v>5.1223922063178738E-2</v>
      </c>
      <c r="BS32" s="16"/>
      <c r="BT32" s="16">
        <f t="shared" si="3"/>
        <v>7</v>
      </c>
      <c r="BU32" s="28">
        <f t="shared" si="4"/>
        <v>-2.8372857129016333E-3</v>
      </c>
      <c r="BV32" s="16">
        <f t="shared" si="5"/>
        <v>5.1223922063178738E-2</v>
      </c>
    </row>
    <row r="33" spans="1:74" x14ac:dyDescent="0.4">
      <c r="A33" s="15"/>
      <c r="B33" s="15"/>
      <c r="C33" s="49" t="s">
        <v>74</v>
      </c>
      <c r="D33" s="15"/>
      <c r="E33" s="15"/>
      <c r="F33" s="15" t="s">
        <v>319</v>
      </c>
      <c r="G33" s="36">
        <f>LN(NGDP_R!H33)-LN(NGDP_R!G33)</f>
        <v>2.3362086822984018E-2</v>
      </c>
      <c r="H33" s="36">
        <f>LN(NGDP_R!I33)-LN(NGDP_R!H33)</f>
        <v>3.9522460421869354E-2</v>
      </c>
      <c r="I33" s="36">
        <f>LN(NGDP_R!J33)-LN(NGDP_R!I33)</f>
        <v>3.4869181666227433E-2</v>
      </c>
      <c r="J33" s="36">
        <f>LN(NGDP_R!K33)-LN(NGDP_R!J33)</f>
        <v>3.1650265838793601E-2</v>
      </c>
      <c r="K33" s="36">
        <f>LN(NGDP_R!L33)-LN(NGDP_R!K33)</f>
        <v>1.0959435023828235E-2</v>
      </c>
      <c r="L33" s="36">
        <f>LN(NGDP_R!M33)-LN(NGDP_R!L33)</f>
        <v>1.1261298165258005E-2</v>
      </c>
      <c r="M33" s="36">
        <f>LN(NGDP_R!N33)-LN(NGDP_R!M33)</f>
        <v>3.8424153823250151E-2</v>
      </c>
      <c r="N33" s="15"/>
      <c r="O33" s="15" t="e">
        <f>CORREL($G33:$M33,[1]DMB!$G33:$AH33)</f>
        <v>#N/A</v>
      </c>
      <c r="P33" s="15" t="e">
        <f>O33*SQRT((MIN(COUNT($G33:$M33),COUNT([1]DMB!$G33:$AH33))-2)/(1-O33^2))</f>
        <v>#N/A</v>
      </c>
      <c r="Q33" s="15" t="e">
        <f>CORREL($G33:$M33,[1]DMB!$G33:$AG33)</f>
        <v>#N/A</v>
      </c>
      <c r="R33" s="15" t="e">
        <f>Q33*SQRT((MIN(COUNT($G33:$M33),COUNT([1]DMB!$G33:$AG33))-2)/(1-Q33^2))</f>
        <v>#N/A</v>
      </c>
      <c r="S33" s="15" t="e">
        <f>CORREL($G33:$M33,[1]DM1!$G33:$AH33)</f>
        <v>#N/A</v>
      </c>
      <c r="T33" s="15" t="e">
        <f>S33*SQRT((MIN(COUNT($G33:$M33),COUNT([1]DM1!$G33:$AH33))-2)/(1-S33^2))</f>
        <v>#N/A</v>
      </c>
      <c r="U33" s="15" t="e">
        <f>CORREL($G33:$M33,[1]DM1!$G33:$AG33)</f>
        <v>#N/A</v>
      </c>
      <c r="V33" s="15" t="e">
        <f>U33*SQRT((MIN(COUNT($G33:$M33),COUNT([1]DM1!$G33:$AG33))-2)/(1-U33^2))</f>
        <v>#N/A</v>
      </c>
      <c r="W33" s="15" t="s">
        <v>163</v>
      </c>
      <c r="X33" s="15" t="s">
        <v>163</v>
      </c>
      <c r="Y33" s="15" t="s">
        <v>163</v>
      </c>
      <c r="Z33" s="15" t="s">
        <v>163</v>
      </c>
      <c r="AA33" s="15" t="s">
        <v>163</v>
      </c>
      <c r="AB33" s="15" t="s">
        <v>163</v>
      </c>
      <c r="AC33" s="15" t="s">
        <v>163</v>
      </c>
      <c r="AD33" s="15" t="s">
        <v>163</v>
      </c>
      <c r="AE33" s="13"/>
      <c r="AF33" s="17"/>
      <c r="AG33" s="15" t="e">
        <f>CORREL($G33:$M33,[1]DMB!$V33:$AH33)</f>
        <v>#N/A</v>
      </c>
      <c r="AH33" s="15" t="e">
        <f>AG33*SQRT((MIN(COUNT($G33:$M33),COUNT([1]DMB!$V33:$AH33))-2)/(1-AG33^2))</f>
        <v>#N/A</v>
      </c>
      <c r="AI33" s="15" t="e">
        <f>CORREL($G33:$M33,[1]DMB!$V33:$AG33)</f>
        <v>#N/A</v>
      </c>
      <c r="AJ33" s="15" t="e">
        <f>AI33*SQRT((MIN(COUNT($G33:$M33),COUNT([1]DMB!$V33:$AG33))-2)/(1-AI33^2))</f>
        <v>#N/A</v>
      </c>
      <c r="AK33" s="15" t="e">
        <f>CORREL($G33:$M33,[1]DM1!$V33:$AH33)</f>
        <v>#N/A</v>
      </c>
      <c r="AL33" s="15" t="e">
        <f>AK33*SQRT((MIN(COUNT($G33:$M33),COUNT([1]DM1!$V33:$AH33))-2)/(1-AK33^2))</f>
        <v>#N/A</v>
      </c>
      <c r="AM33" s="15" t="e">
        <f>CORREL($G33:$M33,[1]DM1!$V33:$AG33)</f>
        <v>#N/A</v>
      </c>
      <c r="AN33" s="15" t="e">
        <f>AM33*SQRT((MIN(COUNT($G33:$M33),COUNT([1]DM1!$V33:$AG33))-2)/(1-AM33^2))</f>
        <v>#N/A</v>
      </c>
      <c r="AO33" s="15" t="s">
        <v>163</v>
      </c>
      <c r="AP33" s="15" t="s">
        <v>163</v>
      </c>
      <c r="AQ33" s="15" t="s">
        <v>163</v>
      </c>
      <c r="AR33" s="15" t="s">
        <v>163</v>
      </c>
      <c r="AS33" s="15" t="s">
        <v>163</v>
      </c>
      <c r="AT33" s="15" t="s">
        <v>163</v>
      </c>
      <c r="AU33" s="15" t="s">
        <v>163</v>
      </c>
      <c r="AV33" s="15" t="s">
        <v>163</v>
      </c>
      <c r="AW33" s="15"/>
      <c r="AX33" s="15"/>
      <c r="AY33" s="15">
        <f>CORREL($G33:$M33,[1]DMB!$AB33:$AH33)</f>
        <v>-0.39567932295320379</v>
      </c>
      <c r="AZ33" s="15">
        <f>AY33*SQRT((MIN(COUNT($G33:$M33),COUNT([1]DMB!$AB33:$AH33))-2)/(1-AY33^2))</f>
        <v>-0.96338927860472634</v>
      </c>
      <c r="BA33" s="15">
        <f>CORREL($H33:$M33,[1]DMB!$AB33:$AG33)</f>
        <v>0.13427511512136006</v>
      </c>
      <c r="BB33" s="15">
        <f>BA33*SQRT((MIN(COUNT($H33:$M33),COUNT([1]DMB!$AB33:$AG33))-2)/(1-BA33^2))</f>
        <v>0.27100442135151653</v>
      </c>
      <c r="BC33" s="15">
        <f>CORREL($G33:$M33,[1]DM1!$AB33:$AH33)</f>
        <v>-0.63853899266164749</v>
      </c>
      <c r="BD33" s="15">
        <f>BC33*SQRT((MIN(COUNT($G33:$M33),COUNT([1]DM1!$AB33:$AH33))-2)/(1-BC33^2))</f>
        <v>-1.8552964229659039</v>
      </c>
      <c r="BE33" s="15">
        <f>CORREL($H33:$M33,[1]DM1!$AB33:$AG33)</f>
        <v>0.68779590719202321</v>
      </c>
      <c r="BF33" s="15">
        <f>BE33*SQRT((MIN(COUNT($H33:$M33),COUNT([1]DM1!$AB33:$AG33))-2)/(1-BE33^2))</f>
        <v>1.8950048336815235</v>
      </c>
      <c r="BG33" s="15" t="s">
        <v>163</v>
      </c>
      <c r="BH33" s="15" t="s">
        <v>163</v>
      </c>
      <c r="BI33" s="15" t="s">
        <v>163</v>
      </c>
      <c r="BJ33" s="15" t="s">
        <v>163</v>
      </c>
      <c r="BK33" s="15" t="s">
        <v>163</v>
      </c>
      <c r="BL33" s="15" t="s">
        <v>163</v>
      </c>
      <c r="BM33" s="15" t="s">
        <v>163</v>
      </c>
      <c r="BN33" s="15" t="s">
        <v>163</v>
      </c>
      <c r="BO33" s="15"/>
      <c r="BP33" s="16">
        <f t="shared" si="0"/>
        <v>7</v>
      </c>
      <c r="BQ33" s="28">
        <f t="shared" si="1"/>
        <v>2.7149840251744401E-2</v>
      </c>
      <c r="BR33" s="16">
        <f t="shared" si="2"/>
        <v>1.2172071898653989E-2</v>
      </c>
      <c r="BS33" s="16"/>
      <c r="BT33" s="16">
        <f t="shared" si="3"/>
        <v>7</v>
      </c>
      <c r="BU33" s="28">
        <f t="shared" si="4"/>
        <v>2.7149840251744401E-2</v>
      </c>
      <c r="BV33" s="16">
        <f t="shared" si="5"/>
        <v>1.2172071898653989E-2</v>
      </c>
    </row>
    <row r="34" spans="1:74" x14ac:dyDescent="0.4">
      <c r="A34" s="15"/>
      <c r="B34" s="15"/>
      <c r="C34" s="49" t="s">
        <v>84</v>
      </c>
      <c r="D34" s="15"/>
      <c r="E34" s="15"/>
      <c r="F34" s="15" t="s">
        <v>319</v>
      </c>
      <c r="G34" s="36">
        <f>LN(NGDP_R!H34)-LN(NGDP_R!G34)</f>
        <v>2.8443177530171226E-2</v>
      </c>
      <c r="H34" s="36">
        <f>LN(NGDP_R!I34)-LN(NGDP_R!H34)</f>
        <v>1.7704254412874931E-2</v>
      </c>
      <c r="I34" s="36">
        <f>LN(NGDP_R!J34)-LN(NGDP_R!I34)</f>
        <v>3.0647245374191279E-2</v>
      </c>
      <c r="J34" s="36">
        <f>LN(NGDP_R!K34)-LN(NGDP_R!J34)</f>
        <v>3.9734975161728414E-2</v>
      </c>
      <c r="K34" s="36">
        <f>LN(NGDP_R!L34)-LN(NGDP_R!K34)</f>
        <v>4.2160859853348498E-2</v>
      </c>
      <c r="L34" s="36">
        <f>LN(NGDP_R!M34)-LN(NGDP_R!L34)</f>
        <v>3.5220017020617611E-2</v>
      </c>
      <c r="M34" s="36">
        <f>LN(NGDP_R!N34)-LN(NGDP_R!M34)</f>
        <v>4.5346708354299103E-2</v>
      </c>
      <c r="N34" s="15"/>
      <c r="O34" s="15" t="e">
        <f>CORREL($G34:$M34,[1]DMB!$G34:$AH34)</f>
        <v>#N/A</v>
      </c>
      <c r="P34" s="15" t="e">
        <f>O34*SQRT((MIN(COUNT($G34:$M34),COUNT([1]DMB!$G34:$AH34))-2)/(1-O34^2))</f>
        <v>#N/A</v>
      </c>
      <c r="Q34" s="15" t="e">
        <f>CORREL($G34:$M34,[1]DMB!$G34:$AG34)</f>
        <v>#N/A</v>
      </c>
      <c r="R34" s="15" t="e">
        <f>Q34*SQRT((MIN(COUNT($G34:$M34),COUNT([1]DMB!$G34:$AG34))-2)/(1-Q34^2))</f>
        <v>#N/A</v>
      </c>
      <c r="S34" s="15" t="e">
        <f>CORREL($G34:$M34,[1]DM1!$G34:$AH34)</f>
        <v>#N/A</v>
      </c>
      <c r="T34" s="15" t="e">
        <f>S34*SQRT((MIN(COUNT($G34:$M34),COUNT([1]DM1!$G34:$AH34))-2)/(1-S34^2))</f>
        <v>#N/A</v>
      </c>
      <c r="U34" s="15" t="e">
        <f>CORREL($G34:$M34,[1]DM1!$G34:$AG34)</f>
        <v>#N/A</v>
      </c>
      <c r="V34" s="15" t="e">
        <f>U34*SQRT((MIN(COUNT($G34:$M34),COUNT([1]DM1!$G34:$AG34))-2)/(1-U34^2))</f>
        <v>#N/A</v>
      </c>
      <c r="W34" s="15" t="e">
        <f>CORREL($G34:$M34,dBM!$G34:$G34)</f>
        <v>#N/A</v>
      </c>
      <c r="X34" s="15" t="e">
        <f>W34*SQRT((MIN(COUNT($G34:$M34),COUNT(dBM!$G34:$M34))-2)/(1-W34^2))</f>
        <v>#N/A</v>
      </c>
      <c r="Y34" s="15" t="e">
        <f>CORREL($G34:$M34,dBM!#REF!)</f>
        <v>#REF!</v>
      </c>
      <c r="Z34" s="15" t="e">
        <f>Y34*SQRT((MIN(COUNT($G34:$M34),COUNT(dBM!#REF!))-2)/(1-Y34^2))</f>
        <v>#REF!</v>
      </c>
      <c r="AA34" s="15" t="e">
        <f>CORREL($G34:$M34,'[1]D BM wo FCD'!$G34:$AB34)</f>
        <v>#N/A</v>
      </c>
      <c r="AB34" s="15" t="e">
        <f>AA34*SQRT((MIN(COUNT($G34:$M34),COUNT('[1]D BM wo FCD'!$G34:$AB34))-2)/(1-AA34^2))</f>
        <v>#N/A</v>
      </c>
      <c r="AC34" s="15" t="e">
        <f>CORREL($G34:$M34,'[1]D BM wo FCD'!$G34:$AA34)</f>
        <v>#N/A</v>
      </c>
      <c r="AD34" s="15" t="e">
        <f>AC34*SQRT((MIN(COUNT($G34:$M34),COUNT('[1]D BM wo FCD'!$G34:$AA34))-2)/(1-AC34^2))</f>
        <v>#N/A</v>
      </c>
      <c r="AE34" s="13"/>
      <c r="AF34" s="17"/>
      <c r="AG34" s="15" t="e">
        <f>CORREL($G34:$M34,[1]DMB!$V34:$AH34)</f>
        <v>#N/A</v>
      </c>
      <c r="AH34" s="15" t="e">
        <f>AG34*SQRT((MIN(COUNT($G34:$M34),COUNT([1]DMB!$V34:$AH34))-2)/(1-AG34^2))</f>
        <v>#N/A</v>
      </c>
      <c r="AI34" s="15" t="e">
        <f>CORREL($G34:$M34,[1]DMB!$V34:$AG34)</f>
        <v>#N/A</v>
      </c>
      <c r="AJ34" s="15" t="e">
        <f>AI34*SQRT((MIN(COUNT($G34:$M34),COUNT([1]DMB!$V34:$AG34))-2)/(1-AI34^2))</f>
        <v>#N/A</v>
      </c>
      <c r="AK34" s="15" t="e">
        <f>CORREL($G34:$M34,[1]DM1!$V34:$AH34)</f>
        <v>#N/A</v>
      </c>
      <c r="AL34" s="15" t="e">
        <f>AK34*SQRT((MIN(COUNT($G34:$M34),COUNT([1]DM1!$V34:$AH34))-2)/(1-AK34^2))</f>
        <v>#N/A</v>
      </c>
      <c r="AM34" s="15" t="e">
        <f>CORREL($G34:$M34,[1]DM1!$V34:$AG34)</f>
        <v>#N/A</v>
      </c>
      <c r="AN34" s="15" t="e">
        <f>AM34*SQRT((MIN(COUNT($G34:$M34),COUNT([1]DM1!$V34:$AG34))-2)/(1-AM34^2))</f>
        <v>#N/A</v>
      </c>
      <c r="AO34" s="15" t="e">
        <f>CORREL($G34:$M34,dBM!$G34:$G34)</f>
        <v>#N/A</v>
      </c>
      <c r="AP34" s="15" t="e">
        <f>AO34*SQRT((MIN(COUNT($G34:$M34),COUNT(dBM!$G34:$M34))-2)/(1-AO34^2))</f>
        <v>#N/A</v>
      </c>
      <c r="AQ34" s="15" t="e">
        <f>CORREL($G34:$M34,dBM!#REF!)</f>
        <v>#REF!</v>
      </c>
      <c r="AR34" s="15" t="e">
        <f>AQ34*SQRT((MIN(COUNT($G34:$M34),COUNT(dBM!#REF!))-2)/(1-AQ34^2))</f>
        <v>#REF!</v>
      </c>
      <c r="AS34" s="15" t="e">
        <f>CORREL($G34:$M34,'[1]D BM wo FCD'!$P34:$AB34)</f>
        <v>#N/A</v>
      </c>
      <c r="AT34" s="15" t="e">
        <f>AS34*SQRT((MIN(COUNT($G34:$M34),COUNT('[1]D BM wo FCD'!$P34:$AB34))-2)/(1-AS34^2))</f>
        <v>#N/A</v>
      </c>
      <c r="AU34" s="15" t="e">
        <f>CORREL($G34:$M34,'[1]D BM wo FCD'!$P34:$AA34)</f>
        <v>#N/A</v>
      </c>
      <c r="AV34" s="15" t="e">
        <f>AU34*SQRT((MIN(COUNT($G34:$M34),COUNT('[1]D BM wo FCD'!$P34:$AA34))-2)/(1-AU34^2))</f>
        <v>#N/A</v>
      </c>
      <c r="AW34" s="15"/>
      <c r="AX34" s="15"/>
      <c r="AY34" s="15" t="e">
        <f>CORREL($G34:$M34,[1]DMB!$AB34:$AH34)</f>
        <v>#DIV/0!</v>
      </c>
      <c r="AZ34" s="15" t="e">
        <f>AY34*SQRT((MIN(COUNT($G34:$M34),COUNT([1]DMB!$AB34:$AH34))-2)/(1-AY34^2))</f>
        <v>#DIV/0!</v>
      </c>
      <c r="BA34" s="15" t="e">
        <f>CORREL($H34:$M34,[1]DMB!$AB34:$AG34)</f>
        <v>#DIV/0!</v>
      </c>
      <c r="BB34" s="15" t="e">
        <f>BA34*SQRT((MIN(COUNT($H34:$M34),COUNT([1]DMB!$AB34:$AG34))-2)/(1-BA34^2))</f>
        <v>#DIV/0!</v>
      </c>
      <c r="BC34" s="15" t="e">
        <f>CORREL($G34:$M34,[1]DM1!$AB34:$AH34)</f>
        <v>#DIV/0!</v>
      </c>
      <c r="BD34" s="15" t="e">
        <f>BC34*SQRT((MIN(COUNT($G34:$M34),COUNT([1]DM1!$AB34:$AH34))-2)/(1-BC34^2))</f>
        <v>#DIV/0!</v>
      </c>
      <c r="BE34" s="15" t="e">
        <f>CORREL($H34:$M34,[1]DM1!$AB34:$AG34)</f>
        <v>#DIV/0!</v>
      </c>
      <c r="BF34" s="15" t="e">
        <f>BE34*SQRT((MIN(COUNT($H34:$M34),COUNT([1]DM1!$AB34:$AG34))-2)/(1-BE34^2))</f>
        <v>#DIV/0!</v>
      </c>
      <c r="BG34" s="15" t="e">
        <f>CORREL($G34:$M34,dBM!$G34:$G34)</f>
        <v>#N/A</v>
      </c>
      <c r="BH34" s="15" t="e">
        <f>BG34*SQRT((MIN(COUNT($G34:$M34),COUNT(dBM!$G34:$M34))-2)/(1-BG34^2))</f>
        <v>#N/A</v>
      </c>
      <c r="BI34" s="15" t="e">
        <f>CORREL($H34:$M34,dBM!#REF!)</f>
        <v>#REF!</v>
      </c>
      <c r="BJ34" s="15" t="e">
        <f>BI34*SQRT((MIN(COUNT($H34:$M34),COUNT(dBM!#REF!))-2)/(1-BI34^2))</f>
        <v>#REF!</v>
      </c>
      <c r="BK34" s="15" t="e">
        <f>CORREL($G34:$M34,'[1]D BM wo FCD'!$V34:$AB34)</f>
        <v>#DIV/0!</v>
      </c>
      <c r="BL34" s="15" t="e">
        <f>BK34*SQRT((MIN(COUNT($G34:$M34),COUNT('[1]D BM wo FCD'!$V34:$AB34))-2)/(1-BK34^2))</f>
        <v>#DIV/0!</v>
      </c>
      <c r="BM34" s="15" t="e">
        <f>CORREL($H34:$M34,'[1]D BM wo FCD'!$V34:$AA34)</f>
        <v>#DIV/0!</v>
      </c>
      <c r="BN34" s="15" t="e">
        <f>BM34*SQRT((MIN(COUNT($H34:$M34),COUNT('[1]D BM wo FCD'!$V34:$AA34))-2)/(1-BM34^2))</f>
        <v>#DIV/0!</v>
      </c>
      <c r="BO34" s="15"/>
      <c r="BP34" s="16">
        <f t="shared" si="0"/>
        <v>7</v>
      </c>
      <c r="BQ34" s="28">
        <f t="shared" si="1"/>
        <v>3.4179605386747296E-2</v>
      </c>
      <c r="BR34" s="16">
        <f t="shared" si="2"/>
        <v>9.461946265414042E-3</v>
      </c>
      <c r="BS34" s="16"/>
      <c r="BT34" s="16">
        <f t="shared" si="3"/>
        <v>7</v>
      </c>
      <c r="BU34" s="28">
        <f t="shared" si="4"/>
        <v>3.4179605386747296E-2</v>
      </c>
      <c r="BV34" s="16">
        <f t="shared" si="5"/>
        <v>9.461946265414042E-3</v>
      </c>
    </row>
    <row r="35" spans="1:74" x14ac:dyDescent="0.4">
      <c r="A35" s="15"/>
      <c r="B35" s="15"/>
      <c r="C35" s="49" t="s">
        <v>88</v>
      </c>
      <c r="D35" s="15"/>
      <c r="E35" s="15"/>
      <c r="F35" s="15" t="s">
        <v>319</v>
      </c>
      <c r="G35" s="36">
        <f>LN(NGDP_R!H35)-LN(NGDP_R!G35)</f>
        <v>5.6813826154055391E-2</v>
      </c>
      <c r="H35" s="36">
        <f>LN(NGDP_R!I35)-LN(NGDP_R!H35)</f>
        <v>5.0553962758292492E-2</v>
      </c>
      <c r="I35" s="36">
        <f>LN(NGDP_R!J35)-LN(NGDP_R!I35)</f>
        <v>-5.7839165348569921E-3</v>
      </c>
      <c r="J35" s="36">
        <f>LN(NGDP_R!K35)-LN(NGDP_R!J35)</f>
        <v>3.3399924380242751E-2</v>
      </c>
      <c r="K35" s="36">
        <f>LN(NGDP_R!L35)-LN(NGDP_R!K35)</f>
        <v>4.2905037385343903E-2</v>
      </c>
      <c r="L35" s="36">
        <f>LN(NGDP_R!M35)-LN(NGDP_R!L35)</f>
        <v>3.1678462409624686E-2</v>
      </c>
      <c r="M35" s="36">
        <f>LN(NGDP_R!N35)-LN(NGDP_R!M35)</f>
        <v>3.8894809585097612E-2</v>
      </c>
      <c r="N35" s="15"/>
      <c r="O35" s="15" t="e">
        <f>CORREL($G35:$M35,[1]DMB!$G35:$AH35)</f>
        <v>#N/A</v>
      </c>
      <c r="P35" s="15" t="e">
        <f>O35*SQRT((MIN(COUNT($G35:$M35),COUNT([1]DMB!$G35:$AH35))-2)/(1-O35^2))</f>
        <v>#N/A</v>
      </c>
      <c r="Q35" s="15" t="e">
        <f>CORREL($G35:$M35,[1]DMB!$G35:$AG35)</f>
        <v>#N/A</v>
      </c>
      <c r="R35" s="15" t="e">
        <f>Q35*SQRT((MIN(COUNT($G35:$M35),COUNT([1]DMB!$G35:$AG35))-2)/(1-Q35^2))</f>
        <v>#N/A</v>
      </c>
      <c r="S35" s="15" t="e">
        <f>CORREL($G35:$M35,[1]DM1!$G35:$AH35)</f>
        <v>#N/A</v>
      </c>
      <c r="T35" s="15" t="e">
        <f>S35*SQRT((MIN(COUNT($G35:$M35),COUNT([1]DM1!$G35:$AH35))-2)/(1-S35^2))</f>
        <v>#N/A</v>
      </c>
      <c r="U35" s="15" t="e">
        <f>CORREL($G35:$M35,[1]DM1!$G35:$AG35)</f>
        <v>#N/A</v>
      </c>
      <c r="V35" s="15" t="e">
        <f>U35*SQRT((MIN(COUNT($G35:$M35),COUNT([1]DM1!$G35:$AG35))-2)/(1-U35^2))</f>
        <v>#N/A</v>
      </c>
      <c r="W35" s="15" t="e">
        <f>CORREL($G35:$M35,dBM!$G35:$G35)</f>
        <v>#N/A</v>
      </c>
      <c r="X35" s="15" t="e">
        <f>W35*SQRT((MIN(COUNT($G35:$M35),COUNT(dBM!$G35:$M35))-2)/(1-W35^2))</f>
        <v>#N/A</v>
      </c>
      <c r="Y35" s="15" t="e">
        <f>CORREL($G35:$M35,dBM!#REF!)</f>
        <v>#REF!</v>
      </c>
      <c r="Z35" s="15" t="e">
        <f>Y35*SQRT((MIN(COUNT($G35:$M35),COUNT(dBM!#REF!))-2)/(1-Y35^2))</f>
        <v>#REF!</v>
      </c>
      <c r="AA35" s="15" t="e">
        <f>CORREL($G35:$M35,'[1]D BM wo FCD'!$G35:$AB35)</f>
        <v>#N/A</v>
      </c>
      <c r="AB35" s="15" t="e">
        <f>AA35*SQRT((MIN(COUNT($G35:$M35),COUNT('[1]D BM wo FCD'!$G35:$AB35))-2)/(1-AA35^2))</f>
        <v>#N/A</v>
      </c>
      <c r="AC35" s="15" t="e">
        <f>CORREL($G35:$M35,'[1]D BM wo FCD'!$G35:$AA35)</f>
        <v>#N/A</v>
      </c>
      <c r="AD35" s="15" t="e">
        <f>AC35*SQRT((MIN(COUNT($G35:$M35),COUNT('[1]D BM wo FCD'!$G35:$AA35))-2)/(1-AC35^2))</f>
        <v>#N/A</v>
      </c>
      <c r="AE35" s="13"/>
      <c r="AF35" s="17"/>
      <c r="AG35" s="15" t="e">
        <f>CORREL($G35:$M35,[1]DMB!$V35:$AH35)</f>
        <v>#N/A</v>
      </c>
      <c r="AH35" s="15" t="e">
        <f>AG35*SQRT((MIN(COUNT($G35:$M35),COUNT([1]DMB!$V35:$AH35))-2)/(1-AG35^2))</f>
        <v>#N/A</v>
      </c>
      <c r="AI35" s="15" t="e">
        <f>CORREL($G35:$M35,[1]DMB!$V35:$AG35)</f>
        <v>#N/A</v>
      </c>
      <c r="AJ35" s="15" t="e">
        <f>AI35*SQRT((MIN(COUNT($G35:$M35),COUNT([1]DMB!$V35:$AG35))-2)/(1-AI35^2))</f>
        <v>#N/A</v>
      </c>
      <c r="AK35" s="15" t="e">
        <f>CORREL($G35:$M35,[1]DM1!$V35:$AH35)</f>
        <v>#N/A</v>
      </c>
      <c r="AL35" s="15" t="e">
        <f>AK35*SQRT((MIN(COUNT($G35:$M35),COUNT([1]DM1!$V35:$AH35))-2)/(1-AK35^2))</f>
        <v>#N/A</v>
      </c>
      <c r="AM35" s="15" t="e">
        <f>CORREL($G35:$M35,[1]DM1!$V35:$AG35)</f>
        <v>#N/A</v>
      </c>
      <c r="AN35" s="15" t="e">
        <f>AM35*SQRT((MIN(COUNT($G35:$M35),COUNT([1]DM1!$V35:$AG35))-2)/(1-AM35^2))</f>
        <v>#N/A</v>
      </c>
      <c r="AO35" s="15" t="e">
        <f>CORREL($G35:$M35,dBM!$G35:$G35)</f>
        <v>#N/A</v>
      </c>
      <c r="AP35" s="15" t="e">
        <f>AO35*SQRT((MIN(COUNT($G35:$M35),COUNT(dBM!$G35:$M35))-2)/(1-AO35^2))</f>
        <v>#N/A</v>
      </c>
      <c r="AQ35" s="15" t="e">
        <f>CORREL($G35:$M35,dBM!#REF!)</f>
        <v>#REF!</v>
      </c>
      <c r="AR35" s="15" t="e">
        <f>AQ35*SQRT((MIN(COUNT($G35:$M35),COUNT(dBM!#REF!))-2)/(1-AQ35^2))</f>
        <v>#REF!</v>
      </c>
      <c r="AS35" s="15" t="e">
        <f>CORREL($G35:$M35,'[1]D BM wo FCD'!$P35:$AB35)</f>
        <v>#N/A</v>
      </c>
      <c r="AT35" s="15" t="e">
        <f>AS35*SQRT((MIN(COUNT($G35:$M35),COUNT('[1]D BM wo FCD'!$P35:$AB35))-2)/(1-AS35^2))</f>
        <v>#N/A</v>
      </c>
      <c r="AU35" s="15" t="e">
        <f>CORREL($G35:$M35,'[1]D BM wo FCD'!$P35:$AA35)</f>
        <v>#N/A</v>
      </c>
      <c r="AV35" s="15" t="e">
        <f>AU35*SQRT((MIN(COUNT($G35:$M35),COUNT('[1]D BM wo FCD'!$P35:$AA35))-2)/(1-AU35^2))</f>
        <v>#N/A</v>
      </c>
      <c r="AW35" s="15"/>
      <c r="AX35" s="15"/>
      <c r="AY35" s="15" t="e">
        <f>CORREL($G35:$M35,[1]DMB!$AB35:$AH35)</f>
        <v>#DIV/0!</v>
      </c>
      <c r="AZ35" s="15" t="e">
        <f>AY35*SQRT((MIN(COUNT($G35:$M35),COUNT([1]DMB!$AB35:$AH35))-2)/(1-AY35^2))</f>
        <v>#DIV/0!</v>
      </c>
      <c r="BA35" s="15" t="e">
        <f>CORREL($H35:$M35,[1]DMB!$AB35:$AG35)</f>
        <v>#DIV/0!</v>
      </c>
      <c r="BB35" s="15" t="e">
        <f>BA35*SQRT((MIN(COUNT($H35:$M35),COUNT([1]DMB!$AB35:$AG35))-2)/(1-BA35^2))</f>
        <v>#DIV/0!</v>
      </c>
      <c r="BC35" s="15" t="e">
        <f>CORREL($G35:$M35,[1]DM1!$AB35:$AH35)</f>
        <v>#DIV/0!</v>
      </c>
      <c r="BD35" s="15" t="e">
        <f>BC35*SQRT((MIN(COUNT($G35:$M35),COUNT([1]DM1!$AB35:$AH35))-2)/(1-BC35^2))</f>
        <v>#DIV/0!</v>
      </c>
      <c r="BE35" s="15" t="e">
        <f>CORREL($H35:$M35,[1]DM1!$AB35:$AG35)</f>
        <v>#DIV/0!</v>
      </c>
      <c r="BF35" s="15" t="e">
        <f>BE35*SQRT((MIN(COUNT($H35:$M35),COUNT([1]DM1!$AB35:$AG35))-2)/(1-BE35^2))</f>
        <v>#DIV/0!</v>
      </c>
      <c r="BG35" s="15" t="e">
        <f>CORREL($G35:$M35,dBM!$G35:$G35)</f>
        <v>#N/A</v>
      </c>
      <c r="BH35" s="15" t="e">
        <f>BG35*SQRT((MIN(COUNT($G35:$M35),COUNT(dBM!$G35:$M35))-2)/(1-BG35^2))</f>
        <v>#N/A</v>
      </c>
      <c r="BI35" s="15" t="e">
        <f>CORREL($H35:$M35,dBM!#REF!)</f>
        <v>#REF!</v>
      </c>
      <c r="BJ35" s="15" t="e">
        <f>BI35*SQRT((MIN(COUNT($H35:$M35),COUNT(dBM!#REF!))-2)/(1-BI35^2))</f>
        <v>#REF!</v>
      </c>
      <c r="BK35" s="15" t="e">
        <f>CORREL($G35:$M35,'[1]D BM wo FCD'!$V35:$AB35)</f>
        <v>#DIV/0!</v>
      </c>
      <c r="BL35" s="15" t="e">
        <f>BK35*SQRT((MIN(COUNT($G35:$M35),COUNT('[1]D BM wo FCD'!$V35:$AB35))-2)/(1-BK35^2))</f>
        <v>#DIV/0!</v>
      </c>
      <c r="BM35" s="15" t="e">
        <f>CORREL($H35:$M35,'[1]D BM wo FCD'!$V35:$AA35)</f>
        <v>#DIV/0!</v>
      </c>
      <c r="BN35" s="15" t="e">
        <f>BM35*SQRT((MIN(COUNT($H35:$M35),COUNT('[1]D BM wo FCD'!$V35:$AA35))-2)/(1-BM35^2))</f>
        <v>#DIV/0!</v>
      </c>
      <c r="BO35" s="15"/>
      <c r="BP35" s="16">
        <f t="shared" si="0"/>
        <v>7</v>
      </c>
      <c r="BQ35" s="28">
        <f t="shared" si="1"/>
        <v>3.5494586591114263E-2</v>
      </c>
      <c r="BR35" s="16">
        <f t="shared" si="2"/>
        <v>2.0292183705950189E-2</v>
      </c>
      <c r="BS35" s="16"/>
      <c r="BT35" s="16">
        <f t="shared" si="3"/>
        <v>7</v>
      </c>
      <c r="BU35" s="28">
        <f t="shared" si="4"/>
        <v>3.5494586591114263E-2</v>
      </c>
      <c r="BV35" s="16">
        <f t="shared" si="5"/>
        <v>2.0292183705950189E-2</v>
      </c>
    </row>
    <row r="36" spans="1:74" x14ac:dyDescent="0.4">
      <c r="A36" s="15"/>
      <c r="B36" s="15"/>
      <c r="C36" s="49" t="s">
        <v>93</v>
      </c>
      <c r="D36" s="15"/>
      <c r="E36" s="15"/>
      <c r="F36" s="15" t="s">
        <v>319</v>
      </c>
      <c r="G36" s="36">
        <f>LN(NGDP_R!H36)-LN(NGDP_R!G36)</f>
        <v>-3.4481569715659965E-2</v>
      </c>
      <c r="H36" s="36">
        <f>LN(NGDP_R!I36)-LN(NGDP_R!H36)</f>
        <v>8.5981678800957084E-3</v>
      </c>
      <c r="I36" s="36">
        <f>LN(NGDP_R!J36)-LN(NGDP_R!I36)</f>
        <v>-5.0241216436747393E-2</v>
      </c>
      <c r="J36" s="36">
        <f>LN(NGDP_R!K36)-LN(NGDP_R!J36)</f>
        <v>5.2592450119171019E-2</v>
      </c>
      <c r="K36" s="36">
        <f>LN(NGDP_R!L36)-LN(NGDP_R!K36)</f>
        <v>8.6488461841123687E-2</v>
      </c>
      <c r="L36" s="36">
        <f>LN(NGDP_R!M36)-LN(NGDP_R!L36)</f>
        <v>4.9240024512852365E-2</v>
      </c>
      <c r="M36" s="36">
        <f>LN(NGDP_R!N36)-LN(NGDP_R!M36)</f>
        <v>4.269966487209409E-2</v>
      </c>
      <c r="N36" s="15"/>
      <c r="O36" s="15" t="e">
        <f>CORREL($G36:$M36,[1]DMB!$G36:$AH36)</f>
        <v>#N/A</v>
      </c>
      <c r="P36" s="15" t="e">
        <f>O36*SQRT((MIN(COUNT($G36:$M36),COUNT([1]DMB!$G36:$AH36))-2)/(1-O36^2))</f>
        <v>#N/A</v>
      </c>
      <c r="Q36" s="15" t="e">
        <f>CORREL($G36:$M36,[1]DMB!$G36:$AG36)</f>
        <v>#N/A</v>
      </c>
      <c r="R36" s="15" t="e">
        <f>Q36*SQRT((MIN(COUNT($G36:$M36),COUNT([1]DMB!$G36:$AG36))-2)/(1-Q36^2))</f>
        <v>#N/A</v>
      </c>
      <c r="S36" s="15" t="e">
        <f>CORREL($G36:$M36,[1]DM1!$G36:$AH36)</f>
        <v>#N/A</v>
      </c>
      <c r="T36" s="15" t="e">
        <f>S36*SQRT((MIN(COUNT($G36:$M36),COUNT([1]DM1!$G36:$AH36))-2)/(1-S36^2))</f>
        <v>#N/A</v>
      </c>
      <c r="U36" s="15" t="e">
        <f>CORREL($G36:$M36,[1]DM1!$G36:$AG36)</f>
        <v>#N/A</v>
      </c>
      <c r="V36" s="15" t="e">
        <f>U36*SQRT((MIN(COUNT($G36:$M36),COUNT([1]DM1!$G36:$AG36))-2)/(1-U36^2))</f>
        <v>#N/A</v>
      </c>
      <c r="W36" s="15" t="e">
        <f>CORREL($G36:$M36,dBM!$G36:$G36)</f>
        <v>#N/A</v>
      </c>
      <c r="X36" s="15" t="e">
        <f>W36*SQRT((MIN(COUNT($G36:$M36),COUNT(dBM!$G36:$M36))-2)/(1-W36^2))</f>
        <v>#N/A</v>
      </c>
      <c r="Y36" s="15" t="e">
        <f>CORREL($G36:$M36,dBM!#REF!)</f>
        <v>#REF!</v>
      </c>
      <c r="Z36" s="15" t="e">
        <f>Y36*SQRT((MIN(COUNT($G36:$M36),COUNT(dBM!#REF!))-2)/(1-Y36^2))</f>
        <v>#REF!</v>
      </c>
      <c r="AA36" s="15" t="e">
        <f>CORREL($G36:$M36,'[1]D BM wo FCD'!$G36:$AB36)</f>
        <v>#N/A</v>
      </c>
      <c r="AB36" s="15" t="e">
        <f>AA36*SQRT((MIN(COUNT($G36:$M36),COUNT('[1]D BM wo FCD'!$G36:$AB36))-2)/(1-AA36^2))</f>
        <v>#N/A</v>
      </c>
      <c r="AC36" s="15" t="e">
        <f>CORREL($G36:$M36,'[1]D BM wo FCD'!$G36:$AA36)</f>
        <v>#N/A</v>
      </c>
      <c r="AD36" s="15" t="e">
        <f>AC36*SQRT((MIN(COUNT($G36:$M36),COUNT('[1]D BM wo FCD'!$G36:$AA36))-2)/(1-AC36^2))</f>
        <v>#N/A</v>
      </c>
      <c r="AE36" s="13"/>
      <c r="AF36" s="17"/>
      <c r="AG36" s="15" t="e">
        <f>CORREL($G36:$M36,[1]DMB!$V36:$AH36)</f>
        <v>#N/A</v>
      </c>
      <c r="AH36" s="15" t="e">
        <f>AG36*SQRT((MIN(COUNT($G36:$M36),COUNT([1]DMB!$V36:$AH36))-2)/(1-AG36^2))</f>
        <v>#N/A</v>
      </c>
      <c r="AI36" s="15" t="e">
        <f>CORREL($G36:$M36,[1]DMB!$V36:$AG36)</f>
        <v>#N/A</v>
      </c>
      <c r="AJ36" s="15" t="e">
        <f>AI36*SQRT((MIN(COUNT($G36:$M36),COUNT([1]DMB!$V36:$AG36))-2)/(1-AI36^2))</f>
        <v>#N/A</v>
      </c>
      <c r="AK36" s="15" t="e">
        <f>CORREL($G36:$M36,[1]DM1!$V36:$AH36)</f>
        <v>#N/A</v>
      </c>
      <c r="AL36" s="15" t="e">
        <f>AK36*SQRT((MIN(COUNT($G36:$M36),COUNT([1]DM1!$V36:$AH36))-2)/(1-AK36^2))</f>
        <v>#N/A</v>
      </c>
      <c r="AM36" s="15" t="e">
        <f>CORREL($G36:$M36,[1]DM1!$V36:$AG36)</f>
        <v>#N/A</v>
      </c>
      <c r="AN36" s="15" t="e">
        <f>AM36*SQRT((MIN(COUNT($G36:$M36),COUNT([1]DM1!$V36:$AG36))-2)/(1-AM36^2))</f>
        <v>#N/A</v>
      </c>
      <c r="AO36" s="15" t="e">
        <f>CORREL($G36:$M36,dBM!$G36:$G36)</f>
        <v>#N/A</v>
      </c>
      <c r="AP36" s="15" t="e">
        <f>AO36*SQRT((MIN(COUNT($G36:$M36),COUNT(dBM!$G36:$M36))-2)/(1-AO36^2))</f>
        <v>#N/A</v>
      </c>
      <c r="AQ36" s="15" t="e">
        <f>CORREL($G36:$M36,dBM!#REF!)</f>
        <v>#REF!</v>
      </c>
      <c r="AR36" s="15" t="e">
        <f>AQ36*SQRT((MIN(COUNT($G36:$M36),COUNT(dBM!#REF!))-2)/(1-AQ36^2))</f>
        <v>#REF!</v>
      </c>
      <c r="AS36" s="15" t="e">
        <f>CORREL($G36:$M36,'[1]D BM wo FCD'!$P36:$AB36)</f>
        <v>#N/A</v>
      </c>
      <c r="AT36" s="15" t="e">
        <f>AS36*SQRT((MIN(COUNT($G36:$M36),COUNT('[1]D BM wo FCD'!$P36:$AB36))-2)/(1-AS36^2))</f>
        <v>#N/A</v>
      </c>
      <c r="AU36" s="15" t="e">
        <f>CORREL($G36:$M36,'[1]D BM wo FCD'!$P36:$AA36)</f>
        <v>#N/A</v>
      </c>
      <c r="AV36" s="15" t="e">
        <f>AU36*SQRT((MIN(COUNT($G36:$M36),COUNT('[1]D BM wo FCD'!$P36:$AA36))-2)/(1-AU36^2))</f>
        <v>#N/A</v>
      </c>
      <c r="AW36" s="15"/>
      <c r="AX36" s="15"/>
      <c r="AY36" s="15" t="e">
        <f>CORREL($G36:$M36,[1]DMB!$AB36:$AH36)</f>
        <v>#DIV/0!</v>
      </c>
      <c r="AZ36" s="15" t="e">
        <f>AY36*SQRT((MIN(COUNT($G36:$M36),COUNT([1]DMB!$AB36:$AH36))-2)/(1-AY36^2))</f>
        <v>#DIV/0!</v>
      </c>
      <c r="BA36" s="15" t="e">
        <f>CORREL($H36:$M36,[1]DMB!$AB36:$AG36)</f>
        <v>#DIV/0!</v>
      </c>
      <c r="BB36" s="15" t="e">
        <f>BA36*SQRT((MIN(COUNT($H36:$M36),COUNT([1]DMB!$AB36:$AG36))-2)/(1-BA36^2))</f>
        <v>#DIV/0!</v>
      </c>
      <c r="BC36" s="15" t="e">
        <f>CORREL($G36:$M36,[1]DM1!$AB36:$AH36)</f>
        <v>#DIV/0!</v>
      </c>
      <c r="BD36" s="15" t="e">
        <f>BC36*SQRT((MIN(COUNT($G36:$M36),COUNT([1]DM1!$AB36:$AH36))-2)/(1-BC36^2))</f>
        <v>#DIV/0!</v>
      </c>
      <c r="BE36" s="15" t="e">
        <f>CORREL($H36:$M36,[1]DM1!$AB36:$AG36)</f>
        <v>#DIV/0!</v>
      </c>
      <c r="BF36" s="15" t="e">
        <f>BE36*SQRT((MIN(COUNT($H36:$M36),COUNT([1]DM1!$AB36:$AG36))-2)/(1-BE36^2))</f>
        <v>#DIV/0!</v>
      </c>
      <c r="BG36" s="15" t="e">
        <f>CORREL($G36:$M36,dBM!$G36:$G36)</f>
        <v>#N/A</v>
      </c>
      <c r="BH36" s="15" t="e">
        <f>BG36*SQRT((MIN(COUNT($G36:$M36),COUNT(dBM!$G36:$M36))-2)/(1-BG36^2))</f>
        <v>#N/A</v>
      </c>
      <c r="BI36" s="15" t="e">
        <f>CORREL($H36:$M36,dBM!#REF!)</f>
        <v>#REF!</v>
      </c>
      <c r="BJ36" s="15" t="e">
        <f>BI36*SQRT((MIN(COUNT($H36:$M36),COUNT(dBM!#REF!))-2)/(1-BI36^2))</f>
        <v>#REF!</v>
      </c>
      <c r="BK36" s="15" t="e">
        <f>CORREL($G36:$M36,'[1]D BM wo FCD'!$V36:$AB36)</f>
        <v>#DIV/0!</v>
      </c>
      <c r="BL36" s="15" t="e">
        <f>BK36*SQRT((MIN(COUNT($G36:$M36),COUNT('[1]D BM wo FCD'!$V36:$AB36))-2)/(1-BK36^2))</f>
        <v>#DIV/0!</v>
      </c>
      <c r="BM36" s="15" t="e">
        <f>CORREL($H36:$M36,'[1]D BM wo FCD'!$V36:$AA36)</f>
        <v>#DIV/0!</v>
      </c>
      <c r="BN36" s="15" t="e">
        <f>BM36*SQRT((MIN(COUNT($H36:$M36),COUNT('[1]D BM wo FCD'!$V36:$AA36))-2)/(1-BM36^2))</f>
        <v>#DIV/0!</v>
      </c>
      <c r="BO36" s="15"/>
      <c r="BP36" s="16">
        <f t="shared" si="0"/>
        <v>7</v>
      </c>
      <c r="BQ36" s="28">
        <f t="shared" si="1"/>
        <v>2.2127997581847074E-2</v>
      </c>
      <c r="BR36" s="16">
        <f t="shared" si="2"/>
        <v>4.9755418911771418E-2</v>
      </c>
      <c r="BS36" s="16"/>
      <c r="BT36" s="16">
        <f t="shared" si="3"/>
        <v>7</v>
      </c>
      <c r="BU36" s="28">
        <f t="shared" si="4"/>
        <v>2.2127997581847074E-2</v>
      </c>
      <c r="BV36" s="16">
        <f t="shared" si="5"/>
        <v>4.9755418911771418E-2</v>
      </c>
    </row>
    <row r="37" spans="1:74" x14ac:dyDescent="0.4">
      <c r="A37" s="15"/>
      <c r="B37" s="15"/>
      <c r="C37" s="49" t="s">
        <v>97</v>
      </c>
      <c r="D37" s="15"/>
      <c r="E37" s="15"/>
      <c r="F37" s="15" t="s">
        <v>319</v>
      </c>
      <c r="G37" s="36">
        <f>LN(NGDP_R!H37)-LN(NGDP_R!G37)</f>
        <v>-0.28484163922780237</v>
      </c>
      <c r="H37" s="36">
        <f>LN(NGDP_R!I37)-LN(NGDP_R!H37)</f>
        <v>-0.19353459835632325</v>
      </c>
      <c r="I37" s="36">
        <f>LN(NGDP_R!J37)-LN(NGDP_R!I37)</f>
        <v>-8.4096146986922804E-3</v>
      </c>
      <c r="J37" s="36">
        <f>LN(NGDP_R!K37)-LN(NGDP_R!J37)</f>
        <v>-8.4706116701647183E-2</v>
      </c>
      <c r="K37" s="36">
        <f>LN(NGDP_R!L37)-LN(NGDP_R!K37)</f>
        <v>3.7365949234819062E-2</v>
      </c>
      <c r="L37" s="36">
        <f>LN(NGDP_R!M37)-LN(NGDP_R!L37)</f>
        <v>5.2603949553778229E-2</v>
      </c>
      <c r="M37" s="36">
        <f>LN(NGDP_R!N37)-LN(NGDP_R!M37)</f>
        <v>6.3595341996358634E-2</v>
      </c>
      <c r="N37" s="15"/>
      <c r="O37" s="15" t="e">
        <f>CORREL($G37:$M37,[1]DMB!$G37:$AH37)</f>
        <v>#N/A</v>
      </c>
      <c r="P37" s="15" t="e">
        <f>O37*SQRT((MIN(COUNT($G37:$M37),COUNT([1]DMB!$G37:$AH37))-2)/(1-O37^2))</f>
        <v>#N/A</v>
      </c>
      <c r="Q37" s="15" t="e">
        <f>CORREL($G37:$M37,[1]DMB!$G37:$AG37)</f>
        <v>#N/A</v>
      </c>
      <c r="R37" s="15" t="e">
        <f>Q37*SQRT((MIN(COUNT($G37:$M37),COUNT([1]DMB!$G37:$AG37))-2)/(1-Q37^2))</f>
        <v>#N/A</v>
      </c>
      <c r="S37" s="15" t="e">
        <f>CORREL($G37:$M37,[1]DM1!$G37:$AH37)</f>
        <v>#N/A</v>
      </c>
      <c r="T37" s="15" t="e">
        <f>S37*SQRT((MIN(COUNT($G37:$M37),COUNT([1]DM1!$G37:$AH37))-2)/(1-S37^2))</f>
        <v>#N/A</v>
      </c>
      <c r="U37" s="15" t="e">
        <f>CORREL($G37:$M37,[1]DM1!$G37:$AG37)</f>
        <v>#N/A</v>
      </c>
      <c r="V37" s="15" t="e">
        <f>U37*SQRT((MIN(COUNT($G37:$M37),COUNT([1]DM1!$G37:$AG37))-2)/(1-U37^2))</f>
        <v>#N/A</v>
      </c>
      <c r="W37" s="15" t="s">
        <v>163</v>
      </c>
      <c r="X37" s="15" t="s">
        <v>163</v>
      </c>
      <c r="Y37" s="15" t="s">
        <v>163</v>
      </c>
      <c r="Z37" s="15" t="s">
        <v>163</v>
      </c>
      <c r="AA37" s="15" t="s">
        <v>163</v>
      </c>
      <c r="AB37" s="15" t="s">
        <v>163</v>
      </c>
      <c r="AC37" s="15" t="s">
        <v>163</v>
      </c>
      <c r="AD37" s="15" t="s">
        <v>163</v>
      </c>
      <c r="AE37" s="13"/>
      <c r="AF37" s="17"/>
      <c r="AG37" s="15" t="e">
        <f>CORREL($G37:$M37,[1]DMB!$V37:$AH37)</f>
        <v>#N/A</v>
      </c>
      <c r="AH37" s="15" t="e">
        <f>AG37*SQRT((MIN(COUNT($G37:$M37),COUNT([1]DMB!$V37:$AH37))-2)/(1-AG37^2))</f>
        <v>#N/A</v>
      </c>
      <c r="AI37" s="15" t="e">
        <f>CORREL($G37:$M37,[1]DMB!$V37:$AG37)</f>
        <v>#N/A</v>
      </c>
      <c r="AJ37" s="15" t="e">
        <f>AI37*SQRT((MIN(COUNT($G37:$M37),COUNT([1]DMB!$V37:$AG37))-2)/(1-AI37^2))</f>
        <v>#N/A</v>
      </c>
      <c r="AK37" s="15" t="e">
        <f>CORREL($G37:$M37,[1]DM1!$V37:$AH37)</f>
        <v>#N/A</v>
      </c>
      <c r="AL37" s="15" t="e">
        <f>AK37*SQRT((MIN(COUNT($G37:$M37),COUNT([1]DM1!$V37:$AH37))-2)/(1-AK37^2))</f>
        <v>#N/A</v>
      </c>
      <c r="AM37" s="15" t="e">
        <f>CORREL($G37:$M37,[1]DM1!$V37:$AG37)</f>
        <v>#N/A</v>
      </c>
      <c r="AN37" s="15" t="e">
        <f>AM37*SQRT((MIN(COUNT($G37:$M37),COUNT([1]DM1!$V37:$AG37))-2)/(1-AM37^2))</f>
        <v>#N/A</v>
      </c>
      <c r="AO37" s="15" t="s">
        <v>163</v>
      </c>
      <c r="AP37" s="15" t="s">
        <v>163</v>
      </c>
      <c r="AQ37" s="15" t="s">
        <v>163</v>
      </c>
      <c r="AR37" s="15" t="s">
        <v>163</v>
      </c>
      <c r="AS37" s="15" t="s">
        <v>163</v>
      </c>
      <c r="AT37" s="15" t="s">
        <v>163</v>
      </c>
      <c r="AU37" s="15" t="s">
        <v>163</v>
      </c>
      <c r="AV37" s="15" t="s">
        <v>163</v>
      </c>
      <c r="AW37" s="15"/>
      <c r="AX37" s="15"/>
      <c r="AY37" s="15" t="e">
        <f>CORREL($G37:$M37,[1]DMB!$AB37:$AH37)</f>
        <v>#DIV/0!</v>
      </c>
      <c r="AZ37" s="15" t="e">
        <f>AY37*SQRT((MIN(COUNT($G37:$M37),COUNT([1]DMB!$AB37:$AH37))-2)/(1-AY37^2))</f>
        <v>#DIV/0!</v>
      </c>
      <c r="BA37" s="15" t="e">
        <f>CORREL($H37:$M37,[1]DMB!$AB37:$AG37)</f>
        <v>#DIV/0!</v>
      </c>
      <c r="BB37" s="15" t="e">
        <f>BA37*SQRT((MIN(COUNT($H37:$M37),COUNT([1]DMB!$AB37:$AG37))-2)/(1-BA37^2))</f>
        <v>#DIV/0!</v>
      </c>
      <c r="BC37" s="15" t="e">
        <f>CORREL($G37:$M37,[1]DM1!$AB37:$AH37)</f>
        <v>#DIV/0!</v>
      </c>
      <c r="BD37" s="15" t="e">
        <f>BC37*SQRT((MIN(COUNT($G37:$M37),COUNT([1]DM1!$AB37:$AH37))-2)/(1-BC37^2))</f>
        <v>#DIV/0!</v>
      </c>
      <c r="BE37" s="15" t="e">
        <f>CORREL($H37:$M37,[1]DM1!$AB37:$AG37)</f>
        <v>#DIV/0!</v>
      </c>
      <c r="BF37" s="15" t="e">
        <f>BE37*SQRT((MIN(COUNT($H37:$M37),COUNT([1]DM1!$AB37:$AG37))-2)/(1-BE37^2))</f>
        <v>#DIV/0!</v>
      </c>
      <c r="BG37" s="15" t="s">
        <v>163</v>
      </c>
      <c r="BH37" s="15" t="s">
        <v>163</v>
      </c>
      <c r="BI37" s="15" t="s">
        <v>163</v>
      </c>
      <c r="BJ37" s="15" t="s">
        <v>163</v>
      </c>
      <c r="BK37" s="15" t="s">
        <v>163</v>
      </c>
      <c r="BL37" s="15" t="s">
        <v>163</v>
      </c>
      <c r="BM37" s="15" t="s">
        <v>163</v>
      </c>
      <c r="BN37" s="15" t="s">
        <v>163</v>
      </c>
      <c r="BO37" s="15"/>
      <c r="BP37" s="16">
        <f t="shared" si="0"/>
        <v>7</v>
      </c>
      <c r="BQ37" s="28">
        <f t="shared" si="1"/>
        <v>-5.9703818314215597E-2</v>
      </c>
      <c r="BR37" s="16">
        <f t="shared" si="2"/>
        <v>0.13484076026336256</v>
      </c>
      <c r="BS37" s="16"/>
      <c r="BT37" s="16">
        <f t="shared" si="3"/>
        <v>7</v>
      </c>
      <c r="BU37" s="28">
        <f t="shared" si="4"/>
        <v>-5.9703818314215597E-2</v>
      </c>
      <c r="BV37" s="16">
        <f t="shared" si="5"/>
        <v>0.13484076026336256</v>
      </c>
    </row>
    <row r="38" spans="1:74" x14ac:dyDescent="0.4">
      <c r="A38" s="15"/>
      <c r="B38" s="15"/>
      <c r="C38" s="49" t="s">
        <v>110</v>
      </c>
      <c r="D38" s="15"/>
      <c r="E38" s="15"/>
      <c r="F38" s="15" t="s">
        <v>319</v>
      </c>
      <c r="G38" s="36">
        <f>LN(NGDP_R!H38)-LN(NGDP_R!G38)</f>
        <v>-4.5018574929264421E-2</v>
      </c>
      <c r="H38" s="36">
        <f>LN(NGDP_R!I38)-LN(NGDP_R!H38)</f>
        <v>1.6857094548841323E-2</v>
      </c>
      <c r="I38" s="36">
        <f>LN(NGDP_R!J38)-LN(NGDP_R!I38)</f>
        <v>5.1629700818126123E-2</v>
      </c>
      <c r="J38" s="36">
        <f>LN(NGDP_R!K38)-LN(NGDP_R!J38)</f>
        <v>3.6322849100818289E-2</v>
      </c>
      <c r="K38" s="36">
        <f>LN(NGDP_R!L38)-LN(NGDP_R!K38)</f>
        <v>7.9734969172870374E-2</v>
      </c>
      <c r="L38" s="36">
        <f>LN(NGDP_R!M38)-LN(NGDP_R!L38)</f>
        <v>9.7126710730723431E-2</v>
      </c>
      <c r="M38" s="36">
        <f>LN(NGDP_R!N38)-LN(NGDP_R!M38)</f>
        <v>6.7658648473815086E-2</v>
      </c>
      <c r="N38" s="15"/>
      <c r="O38" s="15" t="s">
        <v>163</v>
      </c>
      <c r="P38" s="15" t="s">
        <v>163</v>
      </c>
      <c r="Q38" s="15" t="s">
        <v>163</v>
      </c>
      <c r="R38" s="15" t="s">
        <v>163</v>
      </c>
      <c r="S38" s="15" t="s">
        <v>163</v>
      </c>
      <c r="T38" s="15" t="s">
        <v>163</v>
      </c>
      <c r="U38" s="15" t="s">
        <v>163</v>
      </c>
      <c r="V38" s="15" t="s">
        <v>163</v>
      </c>
      <c r="W38" s="15" t="s">
        <v>163</v>
      </c>
      <c r="X38" s="15" t="s">
        <v>163</v>
      </c>
      <c r="Y38" s="15" t="s">
        <v>163</v>
      </c>
      <c r="Z38" s="15" t="s">
        <v>163</v>
      </c>
      <c r="AA38" s="15" t="s">
        <v>163</v>
      </c>
      <c r="AB38" s="15" t="s">
        <v>163</v>
      </c>
      <c r="AC38" s="15" t="s">
        <v>163</v>
      </c>
      <c r="AD38" s="15" t="s">
        <v>163</v>
      </c>
      <c r="AE38" s="13"/>
      <c r="AF38" s="17"/>
      <c r="AG38" s="15" t="s">
        <v>163</v>
      </c>
      <c r="AH38" s="15" t="s">
        <v>163</v>
      </c>
      <c r="AI38" s="15" t="s">
        <v>163</v>
      </c>
      <c r="AJ38" s="15" t="s">
        <v>163</v>
      </c>
      <c r="AK38" s="15" t="s">
        <v>163</v>
      </c>
      <c r="AL38" s="15" t="s">
        <v>163</v>
      </c>
      <c r="AM38" s="15" t="s">
        <v>163</v>
      </c>
      <c r="AN38" s="15" t="s">
        <v>163</v>
      </c>
      <c r="AO38" s="15" t="s">
        <v>163</v>
      </c>
      <c r="AP38" s="15" t="s">
        <v>163</v>
      </c>
      <c r="AQ38" s="15" t="s">
        <v>163</v>
      </c>
      <c r="AR38" s="15" t="s">
        <v>163</v>
      </c>
      <c r="AS38" s="15" t="s">
        <v>163</v>
      </c>
      <c r="AT38" s="15" t="s">
        <v>163</v>
      </c>
      <c r="AU38" s="15" t="s">
        <v>163</v>
      </c>
      <c r="AV38" s="15" t="s">
        <v>163</v>
      </c>
      <c r="AW38" s="15"/>
      <c r="AX38" s="15"/>
      <c r="AY38" s="15" t="s">
        <v>163</v>
      </c>
      <c r="AZ38" s="15" t="s">
        <v>163</v>
      </c>
      <c r="BA38" s="15" t="s">
        <v>163</v>
      </c>
      <c r="BB38" s="15" t="s">
        <v>163</v>
      </c>
      <c r="BC38" s="15" t="s">
        <v>163</v>
      </c>
      <c r="BD38" s="15" t="s">
        <v>163</v>
      </c>
      <c r="BE38" s="15" t="s">
        <v>163</v>
      </c>
      <c r="BF38" s="15" t="s">
        <v>163</v>
      </c>
      <c r="BG38" s="15" t="s">
        <v>163</v>
      </c>
      <c r="BH38" s="15" t="s">
        <v>163</v>
      </c>
      <c r="BI38" s="15" t="s">
        <v>163</v>
      </c>
      <c r="BJ38" s="15" t="s">
        <v>163</v>
      </c>
      <c r="BK38" s="15" t="s">
        <v>163</v>
      </c>
      <c r="BL38" s="15" t="s">
        <v>163</v>
      </c>
      <c r="BM38" s="15" t="s">
        <v>163</v>
      </c>
      <c r="BN38" s="15" t="s">
        <v>163</v>
      </c>
      <c r="BO38" s="15"/>
      <c r="BP38" s="16">
        <f t="shared" si="0"/>
        <v>7</v>
      </c>
      <c r="BQ38" s="28">
        <f t="shared" si="1"/>
        <v>4.3473056845132883E-2</v>
      </c>
      <c r="BR38" s="16">
        <f t="shared" si="2"/>
        <v>4.7320570506054427E-2</v>
      </c>
      <c r="BS38" s="16"/>
      <c r="BT38" s="16">
        <f t="shared" si="3"/>
        <v>7</v>
      </c>
      <c r="BU38" s="28">
        <f t="shared" si="4"/>
        <v>4.3473056845132883E-2</v>
      </c>
      <c r="BV38" s="16">
        <f t="shared" si="5"/>
        <v>4.7320570506054427E-2</v>
      </c>
    </row>
    <row r="39" spans="1:74" x14ac:dyDescent="0.4">
      <c r="A39" s="15"/>
      <c r="B39" s="15"/>
      <c r="C39" s="49" t="s">
        <v>111</v>
      </c>
      <c r="D39" s="15"/>
      <c r="E39" s="15"/>
      <c r="F39" s="15" t="s">
        <v>319</v>
      </c>
      <c r="G39" s="36">
        <f>LN(NGDP_R!H39)-LN(NGDP_R!G39)</f>
        <v>4.4442719764165695E-2</v>
      </c>
      <c r="H39" s="36">
        <f>LN(NGDP_R!I39)-LN(NGDP_R!H39)</f>
        <v>3.4566433881189518E-2</v>
      </c>
      <c r="I39" s="36">
        <f>LN(NGDP_R!J39)-LN(NGDP_R!I39)</f>
        <v>3.6492035908207932E-2</v>
      </c>
      <c r="J39" s="36">
        <f>LN(NGDP_R!K39)-LN(NGDP_R!J39)</f>
        <v>3.4690610302352098E-2</v>
      </c>
      <c r="K39" s="36">
        <f>LN(NGDP_R!L39)-LN(NGDP_R!K39)</f>
        <v>4.9737009281624722E-2</v>
      </c>
      <c r="L39" s="36">
        <f>LN(NGDP_R!M39)-LN(NGDP_R!L39)</f>
        <v>5.4741222981708582E-2</v>
      </c>
      <c r="M39" s="36">
        <f>LN(NGDP_R!N39)-LN(NGDP_R!M39)</f>
        <v>5.595822499429115E-2</v>
      </c>
      <c r="N39" s="15"/>
      <c r="O39" s="15" t="s">
        <v>163</v>
      </c>
      <c r="P39" s="15" t="s">
        <v>163</v>
      </c>
      <c r="Q39" s="15" t="s">
        <v>163</v>
      </c>
      <c r="R39" s="15" t="s">
        <v>163</v>
      </c>
      <c r="S39" s="15" t="s">
        <v>163</v>
      </c>
      <c r="T39" s="15" t="s">
        <v>163</v>
      </c>
      <c r="U39" s="15" t="s">
        <v>163</v>
      </c>
      <c r="V39" s="15" t="s">
        <v>163</v>
      </c>
      <c r="W39" s="15" t="s">
        <v>163</v>
      </c>
      <c r="X39" s="15" t="s">
        <v>163</v>
      </c>
      <c r="Y39" s="15" t="s">
        <v>163</v>
      </c>
      <c r="Z39" s="15" t="s">
        <v>163</v>
      </c>
      <c r="AA39" s="15" t="s">
        <v>163</v>
      </c>
      <c r="AB39" s="15" t="s">
        <v>163</v>
      </c>
      <c r="AC39" s="15" t="s">
        <v>163</v>
      </c>
      <c r="AD39" s="15" t="s">
        <v>163</v>
      </c>
      <c r="AE39" s="13"/>
      <c r="AF39" s="17"/>
      <c r="AG39" s="15" t="s">
        <v>163</v>
      </c>
      <c r="AH39" s="15" t="s">
        <v>163</v>
      </c>
      <c r="AI39" s="15" t="s">
        <v>163</v>
      </c>
      <c r="AJ39" s="15" t="s">
        <v>163</v>
      </c>
      <c r="AK39" s="15" t="s">
        <v>163</v>
      </c>
      <c r="AL39" s="15" t="s">
        <v>163</v>
      </c>
      <c r="AM39" s="15" t="s">
        <v>163</v>
      </c>
      <c r="AN39" s="15" t="s">
        <v>163</v>
      </c>
      <c r="AO39" s="15" t="s">
        <v>163</v>
      </c>
      <c r="AP39" s="15" t="s">
        <v>163</v>
      </c>
      <c r="AQ39" s="15" t="s">
        <v>163</v>
      </c>
      <c r="AR39" s="15" t="s">
        <v>163</v>
      </c>
      <c r="AS39" s="15" t="s">
        <v>163</v>
      </c>
      <c r="AT39" s="15" t="s">
        <v>163</v>
      </c>
      <c r="AU39" s="15" t="s">
        <v>163</v>
      </c>
      <c r="AV39" s="15" t="s">
        <v>163</v>
      </c>
      <c r="AW39" s="15"/>
      <c r="AX39" s="15"/>
      <c r="AY39" s="15" t="s">
        <v>163</v>
      </c>
      <c r="AZ39" s="15" t="s">
        <v>163</v>
      </c>
      <c r="BA39" s="15" t="s">
        <v>163</v>
      </c>
      <c r="BB39" s="15" t="s">
        <v>163</v>
      </c>
      <c r="BC39" s="15" t="s">
        <v>163</v>
      </c>
      <c r="BD39" s="15" t="s">
        <v>163</v>
      </c>
      <c r="BE39" s="15" t="s">
        <v>163</v>
      </c>
      <c r="BF39" s="15" t="s">
        <v>163</v>
      </c>
      <c r="BG39" s="15" t="s">
        <v>163</v>
      </c>
      <c r="BH39" s="15" t="s">
        <v>163</v>
      </c>
      <c r="BI39" s="15" t="s">
        <v>163</v>
      </c>
      <c r="BJ39" s="15" t="s">
        <v>163</v>
      </c>
      <c r="BK39" s="15" t="s">
        <v>163</v>
      </c>
      <c r="BL39" s="15" t="s">
        <v>163</v>
      </c>
      <c r="BM39" s="15" t="s">
        <v>163</v>
      </c>
      <c r="BN39" s="15" t="s">
        <v>163</v>
      </c>
      <c r="BO39" s="15"/>
      <c r="BP39" s="16">
        <f t="shared" si="0"/>
        <v>7</v>
      </c>
      <c r="BQ39" s="28">
        <f t="shared" si="1"/>
        <v>4.4375465301934244E-2</v>
      </c>
      <c r="BR39" s="16">
        <f t="shared" si="2"/>
        <v>9.3320407214203868E-3</v>
      </c>
      <c r="BS39" s="16"/>
      <c r="BT39" s="16">
        <f t="shared" si="3"/>
        <v>7</v>
      </c>
      <c r="BU39" s="28">
        <f t="shared" si="4"/>
        <v>4.4375465301934244E-2</v>
      </c>
      <c r="BV39" s="16">
        <f t="shared" si="5"/>
        <v>9.3320407214203868E-3</v>
      </c>
    </row>
    <row r="40" spans="1:74" x14ac:dyDescent="0.4">
      <c r="A40" s="15"/>
      <c r="B40" s="15"/>
      <c r="C40" s="49" t="s">
        <v>112</v>
      </c>
      <c r="D40" s="15"/>
      <c r="E40" s="15"/>
      <c r="F40" s="15" t="s">
        <v>319</v>
      </c>
      <c r="G40" s="36">
        <f>LN(NGDP_R!H40)-LN(NGDP_R!G40)</f>
        <v>5.7337770297452018E-2</v>
      </c>
      <c r="H40" s="36">
        <f>LN(NGDP_R!I40)-LN(NGDP_R!H40)</f>
        <v>-1.3808663014529543E-2</v>
      </c>
      <c r="I40" s="36">
        <f>LN(NGDP_R!J40)-LN(NGDP_R!I40)</f>
        <v>-0.11104299457650235</v>
      </c>
      <c r="J40" s="36">
        <f>LN(NGDP_R!K40)-LN(NGDP_R!J40)</f>
        <v>4.3355858561371363E-2</v>
      </c>
      <c r="K40" s="36">
        <f>LN(NGDP_R!L40)-LN(NGDP_R!K40)</f>
        <v>4.5322229464282771E-2</v>
      </c>
      <c r="L40" s="36">
        <f>LN(NGDP_R!M40)-LN(NGDP_R!L40)</f>
        <v>1.7816423886607424E-2</v>
      </c>
      <c r="M40" s="36">
        <f>LN(NGDP_R!N40)-LN(NGDP_R!M40)</f>
        <v>3.4410085381368916E-2</v>
      </c>
      <c r="N40" s="15"/>
      <c r="O40" s="15" t="e">
        <f>CORREL($G40:$M40,[1]DMB!$G40:$AH40)</f>
        <v>#N/A</v>
      </c>
      <c r="P40" s="15" t="e">
        <f>O40*SQRT((MIN(COUNT($G40:$M40),COUNT([1]DMB!$G40:$AH40))-2)/(1-O40^2))</f>
        <v>#N/A</v>
      </c>
      <c r="Q40" s="15" t="e">
        <f>CORREL($G40:$M40,[1]DMB!$G40:$AG40)</f>
        <v>#N/A</v>
      </c>
      <c r="R40" s="15" t="e">
        <f>Q40*SQRT((MIN(COUNT($G40:$M40),COUNT([1]DMB!$G40:$AG40))-2)/(1-Q40^2))</f>
        <v>#N/A</v>
      </c>
      <c r="S40" s="15" t="e">
        <f>CORREL($G40:$M40,[1]DM1!$G40:$AH40)</f>
        <v>#N/A</v>
      </c>
      <c r="T40" s="15" t="e">
        <f>S40*SQRT((MIN(COUNT($G40:$M40),COUNT([1]DM1!$G40:$AH40))-2)/(1-S40^2))</f>
        <v>#N/A</v>
      </c>
      <c r="U40" s="15" t="e">
        <f>CORREL($G40:$M40,[1]DM1!$G40:$AG40)</f>
        <v>#N/A</v>
      </c>
      <c r="V40" s="15" t="e">
        <f>U40*SQRT((MIN(COUNT($G40:$M40),COUNT([1]DM1!$G40:$AG40))-2)/(1-U40^2))</f>
        <v>#N/A</v>
      </c>
      <c r="W40" s="15" t="e">
        <f>CORREL($G40:$M40,dBM!$G40:$G40)</f>
        <v>#N/A</v>
      </c>
      <c r="X40" s="15" t="e">
        <f>W40*SQRT((MIN(COUNT($G40:$M40),COUNT(dBM!$G40:$M40))-2)/(1-W40^2))</f>
        <v>#N/A</v>
      </c>
      <c r="Y40" s="15" t="e">
        <f>CORREL($G40:$M40,dBM!#REF!)</f>
        <v>#REF!</v>
      </c>
      <c r="Z40" s="15" t="e">
        <f>Y40*SQRT((MIN(COUNT($G40:$M40),COUNT(dBM!#REF!))-2)/(1-Y40^2))</f>
        <v>#REF!</v>
      </c>
      <c r="AA40" s="15" t="e">
        <f>CORREL($G40:$M40,'[1]D BM wo FCD'!$G40:$AB40)</f>
        <v>#N/A</v>
      </c>
      <c r="AB40" s="15" t="e">
        <f>AA40*SQRT((MIN(COUNT($G40:$M40),COUNT('[1]D BM wo FCD'!$G40:$AB40))-2)/(1-AA40^2))</f>
        <v>#N/A</v>
      </c>
      <c r="AC40" s="15" t="e">
        <f>CORREL($G40:$M40,'[1]D BM wo FCD'!$G40:$AA40)</f>
        <v>#N/A</v>
      </c>
      <c r="AD40" s="15" t="e">
        <f>AC40*SQRT((MIN(COUNT($G40:$M40),COUNT('[1]D BM wo FCD'!$G40:$AA40))-2)/(1-AC40^2))</f>
        <v>#N/A</v>
      </c>
      <c r="AE40" s="13"/>
      <c r="AF40" s="17"/>
      <c r="AG40" s="15" t="e">
        <f>CORREL($G40:$M40,[1]DMB!$V40:$AH40)</f>
        <v>#N/A</v>
      </c>
      <c r="AH40" s="15" t="e">
        <f>AG40*SQRT((MIN(COUNT($G40:$M40),COUNT([1]DMB!$V40:$AH40))-2)/(1-AG40^2))</f>
        <v>#N/A</v>
      </c>
      <c r="AI40" s="15" t="e">
        <f>CORREL($G40:$M40,[1]DMB!$V40:$AG40)</f>
        <v>#N/A</v>
      </c>
      <c r="AJ40" s="15" t="e">
        <f>AI40*SQRT((MIN(COUNT($G40:$M40),COUNT([1]DMB!$V40:$AG40))-2)/(1-AI40^2))</f>
        <v>#N/A</v>
      </c>
      <c r="AK40" s="15" t="e">
        <f>CORREL($G40:$M40,[1]DM1!$V40:$AH40)</f>
        <v>#N/A</v>
      </c>
      <c r="AL40" s="15" t="e">
        <f>AK40*SQRT((MIN(COUNT($G40:$M40),COUNT([1]DM1!$V40:$AH40))-2)/(1-AK40^2))</f>
        <v>#N/A</v>
      </c>
      <c r="AM40" s="15" t="e">
        <f>CORREL($G40:$M40,[1]DM1!$V40:$AG40)</f>
        <v>#N/A</v>
      </c>
      <c r="AN40" s="15" t="e">
        <f>AM40*SQRT((MIN(COUNT($G40:$M40),COUNT([1]DM1!$V40:$AG40))-2)/(1-AM40^2))</f>
        <v>#N/A</v>
      </c>
      <c r="AO40" s="15" t="e">
        <f>CORREL($G40:$M40,dBM!$G40:$G40)</f>
        <v>#N/A</v>
      </c>
      <c r="AP40" s="15" t="e">
        <f>AO40*SQRT((MIN(COUNT($G40:$M40),COUNT(dBM!$G40:$M40))-2)/(1-AO40^2))</f>
        <v>#N/A</v>
      </c>
      <c r="AQ40" s="15" t="e">
        <f>CORREL($G40:$M40,dBM!#REF!)</f>
        <v>#REF!</v>
      </c>
      <c r="AR40" s="15" t="e">
        <f>AQ40*SQRT((MIN(COUNT($G40:$M40),COUNT(dBM!#REF!))-2)/(1-AQ40^2))</f>
        <v>#REF!</v>
      </c>
      <c r="AS40" s="15" t="e">
        <f>CORREL($G40:$M40,'[1]D BM wo FCD'!$P40:$AB40)</f>
        <v>#N/A</v>
      </c>
      <c r="AT40" s="15" t="e">
        <f>AS40*SQRT((MIN(COUNT($G40:$M40),COUNT('[1]D BM wo FCD'!$P40:$AB40))-2)/(1-AS40^2))</f>
        <v>#N/A</v>
      </c>
      <c r="AU40" s="15" t="e">
        <f>CORREL($G40:$M40,'[1]D BM wo FCD'!$P40:$AA40)</f>
        <v>#N/A</v>
      </c>
      <c r="AV40" s="15" t="e">
        <f>AU40*SQRT((MIN(COUNT($G40:$M40),COUNT('[1]D BM wo FCD'!$P40:$AA40))-2)/(1-AU40^2))</f>
        <v>#N/A</v>
      </c>
      <c r="AW40" s="15"/>
      <c r="AX40" s="15"/>
      <c r="AY40" s="15" t="e">
        <f>CORREL($G40:$M40,[1]DMB!$AB40:$AH40)</f>
        <v>#DIV/0!</v>
      </c>
      <c r="AZ40" s="15" t="e">
        <f>AY40*SQRT((MIN(COUNT($G40:$M40),COUNT([1]DMB!$AB40:$AH40))-2)/(1-AY40^2))</f>
        <v>#DIV/0!</v>
      </c>
      <c r="BA40" s="15" t="e">
        <f>CORREL($H40:$M40,[1]DMB!$AB40:$AG40)</f>
        <v>#DIV/0!</v>
      </c>
      <c r="BB40" s="15" t="e">
        <f>BA40*SQRT((MIN(COUNT($H40:$M40),COUNT([1]DMB!$AB40:$AG40))-2)/(1-BA40^2))</f>
        <v>#DIV/0!</v>
      </c>
      <c r="BC40" s="15" t="e">
        <f>CORREL($G40:$M40,[1]DM1!$AB40:$AH40)</f>
        <v>#DIV/0!</v>
      </c>
      <c r="BD40" s="15" t="e">
        <f>BC40*SQRT((MIN(COUNT($G40:$M40),COUNT([1]DM1!$AB40:$AH40))-2)/(1-BC40^2))</f>
        <v>#DIV/0!</v>
      </c>
      <c r="BE40" s="15" t="e">
        <f>CORREL($H40:$M40,[1]DM1!$AB40:$AG40)</f>
        <v>#DIV/0!</v>
      </c>
      <c r="BF40" s="15" t="e">
        <f>BE40*SQRT((MIN(COUNT($H40:$M40),COUNT([1]DM1!$AB40:$AG40))-2)/(1-BE40^2))</f>
        <v>#DIV/0!</v>
      </c>
      <c r="BG40" s="15" t="e">
        <f>CORREL($G40:$M40,dBM!$G40:$G40)</f>
        <v>#N/A</v>
      </c>
      <c r="BH40" s="15" t="e">
        <f>BG40*SQRT((MIN(COUNT($G40:$M40),COUNT(dBM!$G40:$M40))-2)/(1-BG40^2))</f>
        <v>#N/A</v>
      </c>
      <c r="BI40" s="15" t="e">
        <f>CORREL($H40:$M40,dBM!#REF!)</f>
        <v>#REF!</v>
      </c>
      <c r="BJ40" s="15" t="e">
        <f>BI40*SQRT((MIN(COUNT($H40:$M40),COUNT(dBM!#REF!))-2)/(1-BI40^2))</f>
        <v>#REF!</v>
      </c>
      <c r="BK40" s="15" t="e">
        <f>CORREL($G40:$M40,'[1]D BM wo FCD'!$V40:$AB40)</f>
        <v>#DIV/0!</v>
      </c>
      <c r="BL40" s="15" t="e">
        <f>BK40*SQRT((MIN(COUNT($G40:$M40),COUNT('[1]D BM wo FCD'!$V40:$AB40))-2)/(1-BK40^2))</f>
        <v>#DIV/0!</v>
      </c>
      <c r="BM40" s="15" t="e">
        <f>CORREL($H40:$M40,'[1]D BM wo FCD'!$V40:$AA40)</f>
        <v>#DIV/0!</v>
      </c>
      <c r="BN40" s="15" t="e">
        <f>BM40*SQRT((MIN(COUNT($H40:$M40),COUNT('[1]D BM wo FCD'!$V40:$AA40))-2)/(1-BM40^2))</f>
        <v>#DIV/0!</v>
      </c>
      <c r="BO40" s="15"/>
      <c r="BP40" s="16">
        <f t="shared" si="0"/>
        <v>7</v>
      </c>
      <c r="BQ40" s="28">
        <f t="shared" si="1"/>
        <v>1.0484387142864371E-2</v>
      </c>
      <c r="BR40" s="16">
        <f t="shared" si="2"/>
        <v>5.8416183540160392E-2</v>
      </c>
      <c r="BS40" s="16"/>
      <c r="BT40" s="16">
        <f t="shared" si="3"/>
        <v>7</v>
      </c>
      <c r="BU40" s="28">
        <f t="shared" si="4"/>
        <v>1.0484387142864371E-2</v>
      </c>
      <c r="BV40" s="16">
        <f t="shared" si="5"/>
        <v>5.8416183540160392E-2</v>
      </c>
    </row>
    <row r="41" spans="1:74" x14ac:dyDescent="0.4">
      <c r="A41" s="15"/>
      <c r="B41" s="15"/>
      <c r="C41" s="49" t="s">
        <v>115</v>
      </c>
      <c r="D41" s="15"/>
      <c r="E41" s="15"/>
      <c r="F41" s="15" t="s">
        <v>319</v>
      </c>
      <c r="G41" s="36">
        <f>LN(NGDP_R!H41)-LN(NGDP_R!G41)</f>
        <v>6.7152568340025809E-2</v>
      </c>
      <c r="H41" s="36">
        <f>LN(NGDP_R!I41)-LN(NGDP_R!H41)</f>
        <v>7.3019690873996623E-2</v>
      </c>
      <c r="I41" s="36">
        <f>LN(NGDP_R!J41)-LN(NGDP_R!I41)</f>
        <v>3.0450308223974432E-2</v>
      </c>
      <c r="J41" s="36">
        <f>LN(NGDP_R!K41)-LN(NGDP_R!J41)</f>
        <v>-4.8234267618212812E-2</v>
      </c>
      <c r="K41" s="36">
        <f>LN(NGDP_R!L41)-LN(NGDP_R!K41)</f>
        <v>7.1014914689158104E-2</v>
      </c>
      <c r="L41" s="36">
        <f>LN(NGDP_R!M41)-LN(NGDP_R!L41)</f>
        <v>-7.6747169240670488E-2</v>
      </c>
      <c r="M41" s="36">
        <f>LN(NGDP_R!N41)-LN(NGDP_R!M41)</f>
        <v>3.805219250116032E-2</v>
      </c>
      <c r="N41" s="15"/>
      <c r="O41" s="15" t="s">
        <v>163</v>
      </c>
      <c r="P41" s="15" t="s">
        <v>163</v>
      </c>
      <c r="Q41" s="15" t="s">
        <v>163</v>
      </c>
      <c r="R41" s="15" t="s">
        <v>163</v>
      </c>
      <c r="S41" s="15" t="s">
        <v>163</v>
      </c>
      <c r="T41" s="15" t="s">
        <v>163</v>
      </c>
      <c r="U41" s="15" t="s">
        <v>163</v>
      </c>
      <c r="V41" s="15" t="s">
        <v>163</v>
      </c>
      <c r="W41" s="15" t="s">
        <v>163</v>
      </c>
      <c r="X41" s="15" t="s">
        <v>163</v>
      </c>
      <c r="Y41" s="15" t="s">
        <v>163</v>
      </c>
      <c r="Z41" s="15" t="s">
        <v>163</v>
      </c>
      <c r="AA41" s="15" t="s">
        <v>163</v>
      </c>
      <c r="AB41" s="15" t="s">
        <v>163</v>
      </c>
      <c r="AC41" s="15" t="s">
        <v>163</v>
      </c>
      <c r="AD41" s="15" t="s">
        <v>163</v>
      </c>
      <c r="AE41" s="13"/>
      <c r="AF41" s="17"/>
      <c r="AG41" s="15" t="s">
        <v>163</v>
      </c>
      <c r="AH41" s="15" t="s">
        <v>163</v>
      </c>
      <c r="AI41" s="15" t="s">
        <v>163</v>
      </c>
      <c r="AJ41" s="15" t="s">
        <v>163</v>
      </c>
      <c r="AK41" s="15" t="s">
        <v>163</v>
      </c>
      <c r="AL41" s="15" t="s">
        <v>163</v>
      </c>
      <c r="AM41" s="15" t="s">
        <v>163</v>
      </c>
      <c r="AN41" s="15" t="s">
        <v>163</v>
      </c>
      <c r="AO41" s="15" t="s">
        <v>163</v>
      </c>
      <c r="AP41" s="15" t="s">
        <v>163</v>
      </c>
      <c r="AQ41" s="15" t="s">
        <v>163</v>
      </c>
      <c r="AR41" s="15" t="s">
        <v>163</v>
      </c>
      <c r="AS41" s="15" t="s">
        <v>163</v>
      </c>
      <c r="AT41" s="15" t="s">
        <v>163</v>
      </c>
      <c r="AU41" s="15" t="s">
        <v>163</v>
      </c>
      <c r="AV41" s="15" t="s">
        <v>163</v>
      </c>
      <c r="AW41" s="15"/>
      <c r="AX41" s="15"/>
      <c r="AY41" s="15" t="s">
        <v>163</v>
      </c>
      <c r="AZ41" s="15" t="s">
        <v>163</v>
      </c>
      <c r="BA41" s="15" t="s">
        <v>163</v>
      </c>
      <c r="BB41" s="15" t="s">
        <v>163</v>
      </c>
      <c r="BC41" s="15" t="s">
        <v>163</v>
      </c>
      <c r="BD41" s="15" t="s">
        <v>163</v>
      </c>
      <c r="BE41" s="15" t="s">
        <v>163</v>
      </c>
      <c r="BF41" s="15" t="s">
        <v>163</v>
      </c>
      <c r="BG41" s="15" t="s">
        <v>163</v>
      </c>
      <c r="BH41" s="15" t="s">
        <v>163</v>
      </c>
      <c r="BI41" s="15" t="s">
        <v>163</v>
      </c>
      <c r="BJ41" s="15" t="s">
        <v>163</v>
      </c>
      <c r="BK41" s="15" t="s">
        <v>163</v>
      </c>
      <c r="BL41" s="15" t="s">
        <v>163</v>
      </c>
      <c r="BM41" s="15" t="s">
        <v>163</v>
      </c>
      <c r="BN41" s="15" t="s">
        <v>163</v>
      </c>
      <c r="BO41" s="15"/>
      <c r="BP41" s="16">
        <f t="shared" si="0"/>
        <v>7</v>
      </c>
      <c r="BQ41" s="28">
        <f t="shared" si="1"/>
        <v>2.2101176824204569E-2</v>
      </c>
      <c r="BR41" s="16">
        <f t="shared" si="2"/>
        <v>6.0631523516240932E-2</v>
      </c>
      <c r="BS41" s="16"/>
      <c r="BT41" s="16">
        <f t="shared" si="3"/>
        <v>7</v>
      </c>
      <c r="BU41" s="28">
        <f t="shared" si="4"/>
        <v>2.2101176824204569E-2</v>
      </c>
      <c r="BV41" s="16">
        <f t="shared" si="5"/>
        <v>6.0631523516240932E-2</v>
      </c>
    </row>
    <row r="42" spans="1:74" x14ac:dyDescent="0.4">
      <c r="A42" s="15"/>
      <c r="B42" s="15"/>
      <c r="C42" s="49" t="s">
        <v>116</v>
      </c>
      <c r="D42" s="15"/>
      <c r="E42" s="15"/>
      <c r="F42" s="15" t="s">
        <v>319</v>
      </c>
      <c r="G42" s="36">
        <f>LN(NGDP_R!H42)-LN(NGDP_R!G42)</f>
        <v>-6.9350078134793769E-2</v>
      </c>
      <c r="H42" s="36">
        <f>LN(NGDP_R!I42)-LN(NGDP_R!H42)</f>
        <v>-0.11991029667255493</v>
      </c>
      <c r="I42" s="36">
        <f>LN(NGDP_R!J42)-LN(NGDP_R!I42)</f>
        <v>6.7658648473815752E-2</v>
      </c>
      <c r="J42" s="36">
        <f>LN(NGDP_R!K42)-LN(NGDP_R!J42)</f>
        <v>0.15272108701766118</v>
      </c>
      <c r="K42" s="36">
        <f>LN(NGDP_R!L42)-LN(NGDP_R!K42)</f>
        <v>0.16551443847757685</v>
      </c>
      <c r="L42" s="36">
        <f>LN(NGDP_R!M42)-LN(NGDP_R!L42)</f>
        <v>0.18647956694261669</v>
      </c>
      <c r="M42" s="36">
        <f>LN(NGDP_R!N42)-LN(NGDP_R!M42)</f>
        <v>5.8268908123972896E-2</v>
      </c>
      <c r="N42" s="15"/>
      <c r="O42" s="15" t="e">
        <f>CORREL($G42:$M42,[1]DMB!$G42:$AH42)</f>
        <v>#N/A</v>
      </c>
      <c r="P42" s="15" t="e">
        <f>O42*SQRT((MIN(COUNT($G42:$M42),COUNT([1]DMB!$G42:$AH42))-2)/(1-O42^2))</f>
        <v>#N/A</v>
      </c>
      <c r="Q42" s="15" t="e">
        <f>CORREL($G42:$M42,[1]DMB!$G42:$AG42)</f>
        <v>#N/A</v>
      </c>
      <c r="R42" s="15" t="e">
        <f>Q42*SQRT((MIN(COUNT($G42:$M42),COUNT([1]DMB!$G42:$AG42))-2)/(1-Q42^2))</f>
        <v>#N/A</v>
      </c>
      <c r="S42" s="15" t="e">
        <f>CORREL($G42:$M42,[1]DM1!$G42:$AH42)</f>
        <v>#N/A</v>
      </c>
      <c r="T42" s="15" t="e">
        <f>S42*SQRT((MIN(COUNT($G42:$M42),COUNT([1]DM1!$G42:$AH42))-2)/(1-S42^2))</f>
        <v>#N/A</v>
      </c>
      <c r="U42" s="15" t="e">
        <f>CORREL($G42:$M42,[1]DM1!$G42:$AG42)</f>
        <v>#N/A</v>
      </c>
      <c r="V42" s="15" t="e">
        <f>U42*SQRT((MIN(COUNT($G42:$M42),COUNT([1]DM1!$G42:$AG42))-2)/(1-U42^2))</f>
        <v>#N/A</v>
      </c>
      <c r="W42" s="15" t="e">
        <f>CORREL($G42:$M42,dBM!$G42:$G42)</f>
        <v>#N/A</v>
      </c>
      <c r="X42" s="15" t="e">
        <f>W42*SQRT((MIN(COUNT($G42:$M42),COUNT(dBM!$G42:$M42))-2)/(1-W42^2))</f>
        <v>#N/A</v>
      </c>
      <c r="Y42" s="15" t="e">
        <f>CORREL($G42:$M42,dBM!#REF!)</f>
        <v>#REF!</v>
      </c>
      <c r="Z42" s="15" t="e">
        <f>Y42*SQRT((MIN(COUNT($G42:$M42),COUNT(dBM!#REF!))-2)/(1-Y42^2))</f>
        <v>#REF!</v>
      </c>
      <c r="AA42" s="15" t="e">
        <f>CORREL($G42:$M42,'[1]D BM wo FCD'!$G42:$AB42)</f>
        <v>#N/A</v>
      </c>
      <c r="AB42" s="15" t="e">
        <f>AA42*SQRT((MIN(COUNT($G42:$M42),COUNT('[1]D BM wo FCD'!$G42:$AB42))-2)/(1-AA42^2))</f>
        <v>#N/A</v>
      </c>
      <c r="AC42" s="15" t="e">
        <f>CORREL($G42:$M42,'[1]D BM wo FCD'!$G42:$AA42)</f>
        <v>#N/A</v>
      </c>
      <c r="AD42" s="15" t="e">
        <f>AC42*SQRT((MIN(COUNT($G42:$M42),COUNT('[1]D BM wo FCD'!$G42:$AA42))-2)/(1-AC42^2))</f>
        <v>#N/A</v>
      </c>
      <c r="AE42" s="13"/>
      <c r="AF42" s="17"/>
      <c r="AG42" s="15" t="e">
        <f>CORREL($G42:$M42,[1]DMB!$V42:$AH42)</f>
        <v>#N/A</v>
      </c>
      <c r="AH42" s="15" t="e">
        <f>AG42*SQRT((MIN(COUNT($G42:$M42),COUNT([1]DMB!$V42:$AH42))-2)/(1-AG42^2))</f>
        <v>#N/A</v>
      </c>
      <c r="AI42" s="15" t="e">
        <f>CORREL($G42:$M42,[1]DMB!$V42:$AG42)</f>
        <v>#N/A</v>
      </c>
      <c r="AJ42" s="15" t="e">
        <f>AI42*SQRT((MIN(COUNT($G42:$M42),COUNT([1]DMB!$V42:$AG42))-2)/(1-AI42^2))</f>
        <v>#N/A</v>
      </c>
      <c r="AK42" s="15" t="e">
        <f>CORREL($G42:$M42,[1]DM1!$V42:$AH42)</f>
        <v>#N/A</v>
      </c>
      <c r="AL42" s="15" t="e">
        <f>AK42*SQRT((MIN(COUNT($G42:$M42),COUNT([1]DM1!$V42:$AH42))-2)/(1-AK42^2))</f>
        <v>#N/A</v>
      </c>
      <c r="AM42" s="15" t="e">
        <f>CORREL($G42:$M42,[1]DM1!$V42:$AG42)</f>
        <v>#N/A</v>
      </c>
      <c r="AN42" s="15" t="e">
        <f>AM42*SQRT((MIN(COUNT($G42:$M42),COUNT([1]DM1!$V42:$AG42))-2)/(1-AM42^2))</f>
        <v>#N/A</v>
      </c>
      <c r="AO42" s="15" t="e">
        <f>CORREL($G42:$M42,dBM!$G42:$G42)</f>
        <v>#N/A</v>
      </c>
      <c r="AP42" s="15" t="e">
        <f>AO42*SQRT((MIN(COUNT($G42:$M42),COUNT(dBM!$G42:$M42))-2)/(1-AO42^2))</f>
        <v>#N/A</v>
      </c>
      <c r="AQ42" s="15" t="e">
        <f>CORREL($G42:$M42,dBM!#REF!)</f>
        <v>#REF!</v>
      </c>
      <c r="AR42" s="15" t="e">
        <f>AQ42*SQRT((MIN(COUNT($G42:$M42),COUNT(dBM!#REF!))-2)/(1-AQ42^2))</f>
        <v>#REF!</v>
      </c>
      <c r="AS42" s="15" t="e">
        <f>CORREL($G42:$M42,'[1]D BM wo FCD'!$P42:$AB42)</f>
        <v>#N/A</v>
      </c>
      <c r="AT42" s="15" t="e">
        <f>AS42*SQRT((MIN(COUNT($G42:$M42),COUNT('[1]D BM wo FCD'!$P42:$AB42))-2)/(1-AS42^2))</f>
        <v>#N/A</v>
      </c>
      <c r="AU42" s="15" t="e">
        <f>CORREL($G42:$M42,'[1]D BM wo FCD'!$P42:$AA42)</f>
        <v>#N/A</v>
      </c>
      <c r="AV42" s="15" t="e">
        <f>AU42*SQRT((MIN(COUNT($G42:$M42),COUNT('[1]D BM wo FCD'!$P42:$AA42))-2)/(1-AU42^2))</f>
        <v>#N/A</v>
      </c>
      <c r="AW42" s="15"/>
      <c r="AX42" s="15"/>
      <c r="AY42" s="15" t="e">
        <f>CORREL($G42:$M42,[1]DMB!$AB42:$AH42)</f>
        <v>#DIV/0!</v>
      </c>
      <c r="AZ42" s="15" t="e">
        <f>AY42*SQRT((MIN(COUNT($G42:$M42),COUNT([1]DMB!$AB42:$AH42))-2)/(1-AY42^2))</f>
        <v>#DIV/0!</v>
      </c>
      <c r="BA42" s="15" t="e">
        <f>CORREL($H42:$M42,[1]DMB!$AB42:$AG42)</f>
        <v>#DIV/0!</v>
      </c>
      <c r="BB42" s="15" t="e">
        <f>BA42*SQRT((MIN(COUNT($H42:$M42),COUNT([1]DMB!$AB42:$AG42))-2)/(1-BA42^2))</f>
        <v>#DIV/0!</v>
      </c>
      <c r="BC42" s="15" t="e">
        <f>CORREL($G42:$M42,[1]DM1!$AB42:$AH42)</f>
        <v>#DIV/0!</v>
      </c>
      <c r="BD42" s="15" t="e">
        <f>BC42*SQRT((MIN(COUNT($G42:$M42),COUNT([1]DM1!$AB42:$AH42))-2)/(1-BC42^2))</f>
        <v>#DIV/0!</v>
      </c>
      <c r="BE42" s="15" t="e">
        <f>CORREL($H42:$M42,[1]DM1!$AB42:$AG42)</f>
        <v>#DIV/0!</v>
      </c>
      <c r="BF42" s="15" t="e">
        <f>BE42*SQRT((MIN(COUNT($H42:$M42),COUNT([1]DM1!$AB42:$AG42))-2)/(1-BE42^2))</f>
        <v>#DIV/0!</v>
      </c>
      <c r="BG42" s="15" t="e">
        <f>CORREL($G42:$M42,dBM!$G42:$G42)</f>
        <v>#N/A</v>
      </c>
      <c r="BH42" s="15" t="e">
        <f>BG42*SQRT((MIN(COUNT($G42:$M42),COUNT(dBM!$G42:$M42))-2)/(1-BG42^2))</f>
        <v>#N/A</v>
      </c>
      <c r="BI42" s="15" t="e">
        <f>CORREL($H42:$M42,dBM!#REF!)</f>
        <v>#REF!</v>
      </c>
      <c r="BJ42" s="15" t="e">
        <f>BI42*SQRT((MIN(COUNT($H42:$M42),COUNT(dBM!#REF!))-2)/(1-BI42^2))</f>
        <v>#REF!</v>
      </c>
      <c r="BK42" s="15" t="e">
        <f>CORREL($G42:$M42,'[1]D BM wo FCD'!$V42:$AB42)</f>
        <v>#DIV/0!</v>
      </c>
      <c r="BL42" s="15" t="e">
        <f>BK42*SQRT((MIN(COUNT($G42:$M42),COUNT('[1]D BM wo FCD'!$V42:$AB42))-2)/(1-BK42^2))</f>
        <v>#DIV/0!</v>
      </c>
      <c r="BM42" s="15" t="e">
        <f>CORREL($H42:$M42,'[1]D BM wo FCD'!$V42:$AA42)</f>
        <v>#DIV/0!</v>
      </c>
      <c r="BN42" s="15" t="e">
        <f>BM42*SQRT((MIN(COUNT($H42:$M42),COUNT('[1]D BM wo FCD'!$V42:$AA42))-2)/(1-BM42^2))</f>
        <v>#DIV/0!</v>
      </c>
      <c r="BO42" s="15"/>
      <c r="BP42" s="16">
        <f t="shared" si="0"/>
        <v>7</v>
      </c>
      <c r="BQ42" s="28">
        <f t="shared" si="1"/>
        <v>6.3054610604042091E-2</v>
      </c>
      <c r="BR42" s="16">
        <f t="shared" si="2"/>
        <v>0.11889986835932111</v>
      </c>
      <c r="BS42" s="16"/>
      <c r="BT42" s="16">
        <f t="shared" si="3"/>
        <v>7</v>
      </c>
      <c r="BU42" s="28">
        <f t="shared" si="4"/>
        <v>6.3054610604042091E-2</v>
      </c>
      <c r="BV42" s="16">
        <f t="shared" si="5"/>
        <v>0.11889986835932111</v>
      </c>
    </row>
    <row r="43" spans="1:74" x14ac:dyDescent="0.4">
      <c r="A43" s="15"/>
      <c r="B43" s="15"/>
      <c r="C43" s="49" t="s">
        <v>125</v>
      </c>
      <c r="D43" s="15"/>
      <c r="E43" s="15"/>
      <c r="F43" s="15" t="s">
        <v>319</v>
      </c>
      <c r="G43" s="36">
        <f>LN(NGDP_R!H43)-LN(NGDP_R!G43)</f>
        <v>8.929252322481851E-2</v>
      </c>
      <c r="H43" s="36">
        <f>LN(NGDP_R!I43)-LN(NGDP_R!H43)</f>
        <v>7.8362592764824157E-2</v>
      </c>
      <c r="I43" s="36">
        <f>LN(NGDP_R!J43)-LN(NGDP_R!I43)</f>
        <v>3.4401426717332484E-2</v>
      </c>
      <c r="J43" s="36">
        <f>LN(NGDP_R!K43)-LN(NGDP_R!J43)</f>
        <v>4.1141943331176378E-2</v>
      </c>
      <c r="K43" s="36">
        <f>LN(NGDP_R!L43)-LN(NGDP_R!K43)</f>
        <v>5.354076692802856E-2</v>
      </c>
      <c r="L43" s="36">
        <f>LN(NGDP_R!M43)-LN(NGDP_R!L43)</f>
        <v>4.8790164169430383E-2</v>
      </c>
      <c r="M43" s="36">
        <f>LN(NGDP_R!N43)-LN(NGDP_R!M43)</f>
        <v>5.1168286574400312E-2</v>
      </c>
      <c r="N43" s="15"/>
      <c r="O43" s="15" t="s">
        <v>163</v>
      </c>
      <c r="P43" s="15" t="s">
        <v>163</v>
      </c>
      <c r="Q43" s="15" t="s">
        <v>163</v>
      </c>
      <c r="R43" s="15" t="s">
        <v>163</v>
      </c>
      <c r="S43" s="15" t="s">
        <v>163</v>
      </c>
      <c r="T43" s="15" t="s">
        <v>163</v>
      </c>
      <c r="U43" s="15" t="s">
        <v>163</v>
      </c>
      <c r="V43" s="15" t="s">
        <v>163</v>
      </c>
      <c r="W43" s="15" t="e">
        <f>CORREL($G43:$M43,dBM!$G43:$G43)</f>
        <v>#N/A</v>
      </c>
      <c r="X43" s="15" t="e">
        <f>W43*SQRT((MIN(COUNT($G43:$M43),COUNT(dBM!$G43:$M43))-2)/(1-W43^2))</f>
        <v>#N/A</v>
      </c>
      <c r="Y43" s="15" t="e">
        <f>CORREL($G43:$M43,dBM!#REF!)</f>
        <v>#REF!</v>
      </c>
      <c r="Z43" s="15" t="e">
        <f>Y43*SQRT((MIN(COUNT($G43:$M43),COUNT(dBM!#REF!))-2)/(1-Y43^2))</f>
        <v>#REF!</v>
      </c>
      <c r="AA43" s="15" t="e">
        <f>CORREL($G43:$M43,'[1]D BM wo FCD'!$G43:$AB43)</f>
        <v>#N/A</v>
      </c>
      <c r="AB43" s="15" t="e">
        <f>AA43*SQRT((MIN(COUNT($G43:$M43),COUNT('[1]D BM wo FCD'!$G43:$AB43))-2)/(1-AA43^2))</f>
        <v>#N/A</v>
      </c>
      <c r="AC43" s="15" t="e">
        <f>CORREL($G43:$M43,'[1]D BM wo FCD'!$G43:$AA43)</f>
        <v>#N/A</v>
      </c>
      <c r="AD43" s="15" t="e">
        <f>AC43*SQRT((MIN(COUNT($G43:$M43),COUNT('[1]D BM wo FCD'!$G43:$AA43))-2)/(1-AC43^2))</f>
        <v>#N/A</v>
      </c>
      <c r="AE43" s="13"/>
      <c r="AF43" s="17"/>
      <c r="AG43" s="15" t="s">
        <v>163</v>
      </c>
      <c r="AH43" s="15" t="s">
        <v>163</v>
      </c>
      <c r="AI43" s="15" t="s">
        <v>163</v>
      </c>
      <c r="AJ43" s="15" t="s">
        <v>163</v>
      </c>
      <c r="AK43" s="15" t="s">
        <v>163</v>
      </c>
      <c r="AL43" s="15" t="s">
        <v>163</v>
      </c>
      <c r="AM43" s="15" t="s">
        <v>163</v>
      </c>
      <c r="AN43" s="15" t="s">
        <v>163</v>
      </c>
      <c r="AO43" s="15" t="e">
        <f>CORREL($G43:$M43,dBM!$G43:$G43)</f>
        <v>#N/A</v>
      </c>
      <c r="AP43" s="15" t="e">
        <f>AO43*SQRT((MIN(COUNT($G43:$M43),COUNT(dBM!$G43:$M43))-2)/(1-AO43^2))</f>
        <v>#N/A</v>
      </c>
      <c r="AQ43" s="15" t="e">
        <f>CORREL($G43:$M43,dBM!#REF!)</f>
        <v>#REF!</v>
      </c>
      <c r="AR43" s="15" t="e">
        <f>AQ43*SQRT((MIN(COUNT($G43:$M43),COUNT(dBM!#REF!))-2)/(1-AQ43^2))</f>
        <v>#REF!</v>
      </c>
      <c r="AS43" s="15" t="e">
        <f>CORREL($G43:$M43,'[1]D BM wo FCD'!$P43:$AB43)</f>
        <v>#N/A</v>
      </c>
      <c r="AT43" s="15" t="e">
        <f>AS43*SQRT((MIN(COUNT($G43:$M43),COUNT('[1]D BM wo FCD'!$P43:$AB43))-2)/(1-AS43^2))</f>
        <v>#N/A</v>
      </c>
      <c r="AU43" s="15" t="e">
        <f>CORREL($G43:$M43,'[1]D BM wo FCD'!$P43:$AA43)</f>
        <v>#N/A</v>
      </c>
      <c r="AV43" s="15" t="e">
        <f>AU43*SQRT((MIN(COUNT($G43:$M43),COUNT('[1]D BM wo FCD'!$P43:$AA43))-2)/(1-AU43^2))</f>
        <v>#N/A</v>
      </c>
      <c r="AW43" s="15"/>
      <c r="AX43" s="15"/>
      <c r="AY43" s="15" t="s">
        <v>163</v>
      </c>
      <c r="AZ43" s="15" t="s">
        <v>163</v>
      </c>
      <c r="BA43" s="15" t="s">
        <v>163</v>
      </c>
      <c r="BB43" s="15" t="s">
        <v>163</v>
      </c>
      <c r="BC43" s="15" t="s">
        <v>163</v>
      </c>
      <c r="BD43" s="15" t="s">
        <v>163</v>
      </c>
      <c r="BE43" s="15" t="s">
        <v>163</v>
      </c>
      <c r="BF43" s="15" t="s">
        <v>163</v>
      </c>
      <c r="BG43" s="15" t="e">
        <f>CORREL($G43:$M43,dBM!$G43:$G43)</f>
        <v>#N/A</v>
      </c>
      <c r="BH43" s="15" t="e">
        <f>BG43*SQRT((MIN(COUNT($G43:$M43),COUNT(dBM!$G43:$M43))-2)/(1-BG43^2))</f>
        <v>#N/A</v>
      </c>
      <c r="BI43" s="15" t="e">
        <f>CORREL($H43:$M43,dBM!#REF!)</f>
        <v>#REF!</v>
      </c>
      <c r="BJ43" s="15" t="e">
        <f>BI43*SQRT((MIN(COUNT($H43:$M43),COUNT(dBM!#REF!))-2)/(1-BI43^2))</f>
        <v>#REF!</v>
      </c>
      <c r="BK43" s="15" t="s">
        <v>163</v>
      </c>
      <c r="BL43" s="15" t="s">
        <v>163</v>
      </c>
      <c r="BM43" s="15" t="s">
        <v>163</v>
      </c>
      <c r="BN43" s="15" t="s">
        <v>163</v>
      </c>
      <c r="BO43" s="15"/>
      <c r="BP43" s="16">
        <f t="shared" si="0"/>
        <v>7</v>
      </c>
      <c r="BQ43" s="28">
        <f t="shared" si="1"/>
        <v>5.6671100530001538E-2</v>
      </c>
      <c r="BR43" s="16">
        <f t="shared" si="2"/>
        <v>1.9891205162268614E-2</v>
      </c>
      <c r="BS43" s="16"/>
      <c r="BT43" s="16">
        <f t="shared" si="3"/>
        <v>7</v>
      </c>
      <c r="BU43" s="28">
        <f t="shared" si="4"/>
        <v>5.6671100530001538E-2</v>
      </c>
      <c r="BV43" s="16">
        <f t="shared" si="5"/>
        <v>1.9891205162268614E-2</v>
      </c>
    </row>
    <row r="44" spans="1:74" x14ac:dyDescent="0.4">
      <c r="A44" s="15"/>
      <c r="B44" s="15"/>
      <c r="C44" s="49" t="s">
        <v>126</v>
      </c>
      <c r="D44" s="15"/>
      <c r="E44" s="15"/>
      <c r="F44" s="15" t="s">
        <v>319</v>
      </c>
      <c r="G44" s="36">
        <f>LN(NGDP_R!H44)-LN(NGDP_R!G44)</f>
        <v>5.7217113599802083E-2</v>
      </c>
      <c r="H44" s="36">
        <f>LN(NGDP_R!I44)-LN(NGDP_R!H44)</f>
        <v>7.7747894901976977E-2</v>
      </c>
      <c r="I44" s="36">
        <f>LN(NGDP_R!J44)-LN(NGDP_R!I44)</f>
        <v>4.7857409632356962E-2</v>
      </c>
      <c r="J44" s="36">
        <f>LN(NGDP_R!K44)-LN(NGDP_R!J44)</f>
        <v>3.625762795285592E-2</v>
      </c>
      <c r="K44" s="36">
        <f>LN(NGDP_R!L44)-LN(NGDP_R!K44)</f>
        <v>4.9939511001113601E-2</v>
      </c>
      <c r="L44" s="36">
        <f>LN(NGDP_R!M44)-LN(NGDP_R!L44)</f>
        <v>3.2809541676352971E-2</v>
      </c>
      <c r="M44" s="36">
        <f>LN(NGDP_R!N44)-LN(NGDP_R!M44)</f>
        <v>4.0614135338462809E-2</v>
      </c>
      <c r="N44" s="15"/>
      <c r="O44" s="15" t="e">
        <f>CORREL($G44:$M44,[1]DMB!$G44:$AH44)</f>
        <v>#N/A</v>
      </c>
      <c r="P44" s="15" t="e">
        <f>O44*SQRT((MIN(COUNT($G44:$M44),COUNT([1]DMB!$G44:$AH44))-2)/(1-O44^2))</f>
        <v>#N/A</v>
      </c>
      <c r="Q44" s="15" t="e">
        <f>CORREL($G44:$M44,[1]DMB!$G44:$AG44)</f>
        <v>#N/A</v>
      </c>
      <c r="R44" s="15" t="e">
        <f>Q44*SQRT((MIN(COUNT($G44:$M44),COUNT([1]DMB!$G44:$AG44))-2)/(1-Q44^2))</f>
        <v>#N/A</v>
      </c>
      <c r="S44" s="15" t="e">
        <f>CORREL($G44:$M44,[1]DM1!$G44:$AH44)</f>
        <v>#N/A</v>
      </c>
      <c r="T44" s="15" t="e">
        <f>S44*SQRT((MIN(COUNT($G44:$M44),COUNT([1]DM1!$G44:$AH44))-2)/(1-S44^2))</f>
        <v>#N/A</v>
      </c>
      <c r="U44" s="15" t="e">
        <f>CORREL($G44:$M44,[1]DM1!$G44:$AG44)</f>
        <v>#N/A</v>
      </c>
      <c r="V44" s="15" t="e">
        <f>U44*SQRT((MIN(COUNT($G44:$M44),COUNT([1]DM1!$G44:$AG44))-2)/(1-U44^2))</f>
        <v>#N/A</v>
      </c>
      <c r="W44" s="15" t="s">
        <v>163</v>
      </c>
      <c r="X44" s="15" t="s">
        <v>163</v>
      </c>
      <c r="Y44" s="15" t="s">
        <v>163</v>
      </c>
      <c r="Z44" s="15" t="s">
        <v>163</v>
      </c>
      <c r="AA44" s="15" t="s">
        <v>163</v>
      </c>
      <c r="AB44" s="15" t="s">
        <v>163</v>
      </c>
      <c r="AC44" s="15" t="s">
        <v>163</v>
      </c>
      <c r="AD44" s="15" t="s">
        <v>163</v>
      </c>
      <c r="AE44" s="13"/>
      <c r="AF44" s="17"/>
      <c r="AG44" s="15" t="e">
        <f>CORREL($G44:$M44,[1]DMB!$V44:$AH44)</f>
        <v>#N/A</v>
      </c>
      <c r="AH44" s="15" t="e">
        <f>AG44*SQRT((MIN(COUNT($G44:$M44),COUNT([1]DMB!$V44:$AH44))-2)/(1-AG44^2))</f>
        <v>#N/A</v>
      </c>
      <c r="AI44" s="15" t="e">
        <f>CORREL($G44:$M44,[1]DMB!$V44:$AG44)</f>
        <v>#N/A</v>
      </c>
      <c r="AJ44" s="15" t="e">
        <f>AI44*SQRT((MIN(COUNT($G44:$M44),COUNT([1]DMB!$V44:$AG44))-2)/(1-AI44^2))</f>
        <v>#N/A</v>
      </c>
      <c r="AK44" s="15" t="e">
        <f>CORREL($G44:$M44,[1]DM1!$V44:$AH44)</f>
        <v>#N/A</v>
      </c>
      <c r="AL44" s="15" t="e">
        <f>AK44*SQRT((MIN(COUNT($G44:$M44),COUNT([1]DM1!$V44:$AH44))-2)/(1-AK44^2))</f>
        <v>#N/A</v>
      </c>
      <c r="AM44" s="15" t="e">
        <f>CORREL($G44:$M44,[1]DM1!$V44:$AG44)</f>
        <v>#N/A</v>
      </c>
      <c r="AN44" s="15" t="e">
        <f>AM44*SQRT((MIN(COUNT($G44:$M44),COUNT([1]DM1!$V44:$AG44))-2)/(1-AM44^2))</f>
        <v>#N/A</v>
      </c>
      <c r="AO44" s="15" t="s">
        <v>163</v>
      </c>
      <c r="AP44" s="15" t="s">
        <v>163</v>
      </c>
      <c r="AQ44" s="15" t="s">
        <v>163</v>
      </c>
      <c r="AR44" s="15" t="s">
        <v>163</v>
      </c>
      <c r="AS44" s="15" t="s">
        <v>163</v>
      </c>
      <c r="AT44" s="15" t="s">
        <v>163</v>
      </c>
      <c r="AU44" s="15" t="s">
        <v>163</v>
      </c>
      <c r="AV44" s="15" t="s">
        <v>163</v>
      </c>
      <c r="AW44" s="15"/>
      <c r="AX44" s="15"/>
      <c r="AY44" s="15" t="e">
        <f>CORREL($G44:$M44,[1]DMB!$AB44:$AH44)</f>
        <v>#DIV/0!</v>
      </c>
      <c r="AZ44" s="15" t="e">
        <f>AY44*SQRT((MIN(COUNT($G44:$M44),COUNT([1]DMB!$AB44:$AH44))-2)/(1-AY44^2))</f>
        <v>#DIV/0!</v>
      </c>
      <c r="BA44" s="15" t="e">
        <f>CORREL($H44:$M44,[1]DMB!$AB44:$AG44)</f>
        <v>#DIV/0!</v>
      </c>
      <c r="BB44" s="15" t="e">
        <f>BA44*SQRT((MIN(COUNT($H44:$M44),COUNT([1]DMB!$AB44:$AG44))-2)/(1-BA44^2))</f>
        <v>#DIV/0!</v>
      </c>
      <c r="BC44" s="15" t="e">
        <f>CORREL($G44:$M44,[1]DM1!$AB44:$AH44)</f>
        <v>#DIV/0!</v>
      </c>
      <c r="BD44" s="15" t="e">
        <f>BC44*SQRT((MIN(COUNT($G44:$M44),COUNT([1]DM1!$AB44:$AH44))-2)/(1-BC44^2))</f>
        <v>#DIV/0!</v>
      </c>
      <c r="BE44" s="15" t="e">
        <f>CORREL($H44:$M44,[1]DM1!$AB44:$AG44)</f>
        <v>#DIV/0!</v>
      </c>
      <c r="BF44" s="15" t="e">
        <f>BE44*SQRT((MIN(COUNT($H44:$M44),COUNT([1]DM1!$AB44:$AG44))-2)/(1-BE44^2))</f>
        <v>#DIV/0!</v>
      </c>
      <c r="BG44" s="15" t="s">
        <v>163</v>
      </c>
      <c r="BH44" s="15" t="s">
        <v>163</v>
      </c>
      <c r="BI44" s="15" t="s">
        <v>163</v>
      </c>
      <c r="BJ44" s="15" t="s">
        <v>163</v>
      </c>
      <c r="BK44" s="15" t="s">
        <v>163</v>
      </c>
      <c r="BL44" s="15" t="s">
        <v>163</v>
      </c>
      <c r="BM44" s="15" t="s">
        <v>163</v>
      </c>
      <c r="BN44" s="15" t="s">
        <v>163</v>
      </c>
      <c r="BO44" s="15"/>
      <c r="BP44" s="16">
        <f t="shared" si="0"/>
        <v>7</v>
      </c>
      <c r="BQ44" s="28">
        <f t="shared" si="1"/>
        <v>4.8920462014703049E-2</v>
      </c>
      <c r="BR44" s="16">
        <f t="shared" si="2"/>
        <v>1.5225680275322589E-2</v>
      </c>
      <c r="BS44" s="16"/>
      <c r="BT44" s="16">
        <f t="shared" si="3"/>
        <v>7</v>
      </c>
      <c r="BU44" s="28">
        <f t="shared" si="4"/>
        <v>4.8920462014703049E-2</v>
      </c>
      <c r="BV44" s="16">
        <f t="shared" si="5"/>
        <v>1.5225680275322589E-2</v>
      </c>
    </row>
    <row r="45" spans="1:74" x14ac:dyDescent="0.4">
      <c r="A45" s="15"/>
      <c r="B45" s="15"/>
      <c r="C45" s="49" t="s">
        <v>365</v>
      </c>
      <c r="D45" s="15"/>
      <c r="E45" s="15"/>
      <c r="F45" s="15" t="s">
        <v>319</v>
      </c>
      <c r="G45" s="36">
        <f>LN(NGDP_R!H45)-LN(NGDP_R!G45)</f>
        <v>6.3119139474854258E-2</v>
      </c>
      <c r="H45" s="36">
        <f>LN(NGDP_R!I45)-LN(NGDP_R!H45)</f>
        <v>3.3080768189664767E-2</v>
      </c>
      <c r="I45" s="36">
        <f>LN(NGDP_R!J45)-LN(NGDP_R!I45)</f>
        <v>-1.8962685918070044E-2</v>
      </c>
      <c r="J45" s="36">
        <f>LN(NGDP_R!K45)-LN(NGDP_R!J45)</f>
        <v>2.1867493338649346E-2</v>
      </c>
      <c r="K45" s="36">
        <f>LN(NGDP_R!L45)-LN(NGDP_R!K45)</f>
        <v>3.5135613593356041E-2</v>
      </c>
      <c r="L45" s="36">
        <f>LN(NGDP_R!M45)-LN(NGDP_R!L45)</f>
        <v>4.7921419409723498E-2</v>
      </c>
      <c r="M45" s="36">
        <f>LN(NGDP_R!N45)-LN(NGDP_R!M45)</f>
        <v>3.6014298830864711E-2</v>
      </c>
      <c r="N45" s="15"/>
      <c r="O45" s="15" t="e">
        <f>CORREL($G45:$M45,[1]DMB!$G45:$AH45)</f>
        <v>#N/A</v>
      </c>
      <c r="P45" s="15" t="e">
        <f>O45*SQRT((MIN(COUNT($G45:$M45),COUNT([1]DMB!$G45:$AH45))-2)/(1-O45^2))</f>
        <v>#N/A</v>
      </c>
      <c r="Q45" s="15" t="e">
        <f>CORREL($G45:$M45,[1]DMB!$G45:$AG45)</f>
        <v>#N/A</v>
      </c>
      <c r="R45" s="15" t="e">
        <f>Q45*SQRT((MIN(COUNT($G45:$M45),COUNT([1]DMB!$G45:$AG45))-2)/(1-Q45^2))</f>
        <v>#N/A</v>
      </c>
      <c r="S45" s="15" t="e">
        <f>CORREL($G45:$M45,[1]DM1!$G45:$AH45)</f>
        <v>#N/A</v>
      </c>
      <c r="T45" s="15" t="e">
        <f>S45*SQRT((MIN(COUNT($G45:$M45),COUNT([1]DM1!$G45:$AH45))-2)/(1-S45^2))</f>
        <v>#N/A</v>
      </c>
      <c r="U45" s="15" t="e">
        <f>CORREL($G45:$M45,[1]DM1!$G45:$AG45)</f>
        <v>#N/A</v>
      </c>
      <c r="V45" s="15" t="e">
        <f>U45*SQRT((MIN(COUNT($G45:$M45),COUNT([1]DM1!$G45:$AG45))-2)/(1-U45^2))</f>
        <v>#N/A</v>
      </c>
      <c r="W45" s="15" t="e">
        <f>CORREL($G45:$M45,dBM!$G45:$G45)</f>
        <v>#N/A</v>
      </c>
      <c r="X45" s="15" t="e">
        <f>W45*SQRT((MIN(COUNT($G45:$M45),COUNT(dBM!$G45:$M45))-2)/(1-W45^2))</f>
        <v>#N/A</v>
      </c>
      <c r="Y45" s="15" t="e">
        <f>CORREL($G45:$M45,dBM!#REF!)</f>
        <v>#REF!</v>
      </c>
      <c r="Z45" s="15" t="e">
        <f>Y45*SQRT((MIN(COUNT($G45:$M45),COUNT(dBM!#REF!))-2)/(1-Y45^2))</f>
        <v>#REF!</v>
      </c>
      <c r="AA45" s="15" t="e">
        <f>CORREL($G45:$M45,'[1]D BM wo FCD'!$G45:$AB45)</f>
        <v>#N/A</v>
      </c>
      <c r="AB45" s="15" t="e">
        <f>AA45*SQRT((MIN(COUNT($G45:$M45),COUNT('[1]D BM wo FCD'!$G45:$AB45))-2)/(1-AA45^2))</f>
        <v>#N/A</v>
      </c>
      <c r="AC45" s="15" t="e">
        <f>CORREL($G45:$M45,'[1]D BM wo FCD'!$G45:$AA45)</f>
        <v>#N/A</v>
      </c>
      <c r="AD45" s="15" t="e">
        <f>AC45*SQRT((MIN(COUNT($G45:$M45),COUNT('[1]D BM wo FCD'!$G45:$AA45))-2)/(1-AC45^2))</f>
        <v>#N/A</v>
      </c>
      <c r="AE45" s="13"/>
      <c r="AF45" s="17"/>
      <c r="AG45" s="15" t="e">
        <f>CORREL($G45:$M45,[1]DMB!$V45:$AH45)</f>
        <v>#N/A</v>
      </c>
      <c r="AH45" s="15" t="e">
        <f>AG45*SQRT((MIN(COUNT($G45:$M45),COUNT([1]DMB!$V45:$AH45))-2)/(1-AG45^2))</f>
        <v>#N/A</v>
      </c>
      <c r="AI45" s="15" t="e">
        <f>CORREL($G45:$M45,[1]DMB!$V45:$AG45)</f>
        <v>#N/A</v>
      </c>
      <c r="AJ45" s="15" t="e">
        <f>AI45*SQRT((MIN(COUNT($G45:$M45),COUNT([1]DMB!$V45:$AG45))-2)/(1-AI45^2))</f>
        <v>#N/A</v>
      </c>
      <c r="AK45" s="15" t="e">
        <f>CORREL($G45:$M45,[1]DM1!$V45:$AH45)</f>
        <v>#N/A</v>
      </c>
      <c r="AL45" s="15" t="e">
        <f>AK45*SQRT((MIN(COUNT($G45:$M45),COUNT([1]DM1!$V45:$AH45))-2)/(1-AK45^2))</f>
        <v>#N/A</v>
      </c>
      <c r="AM45" s="15" t="e">
        <f>CORREL($G45:$M45,[1]DM1!$V45:$AG45)</f>
        <v>#N/A</v>
      </c>
      <c r="AN45" s="15" t="e">
        <f>AM45*SQRT((MIN(COUNT($G45:$M45),COUNT([1]DM1!$V45:$AG45))-2)/(1-AM45^2))</f>
        <v>#N/A</v>
      </c>
      <c r="AO45" s="15" t="e">
        <f>CORREL($G45:$M45,dBM!$G45:$G45)</f>
        <v>#N/A</v>
      </c>
      <c r="AP45" s="15" t="e">
        <f>AO45*SQRT((MIN(COUNT($G45:$M45),COUNT(dBM!$G45:$M45))-2)/(1-AO45^2))</f>
        <v>#N/A</v>
      </c>
      <c r="AQ45" s="15" t="e">
        <f>CORREL($G45:$M45,dBM!#REF!)</f>
        <v>#REF!</v>
      </c>
      <c r="AR45" s="15" t="e">
        <f>AQ45*SQRT((MIN(COUNT($G45:$M45),COUNT(dBM!#REF!))-2)/(1-AQ45^2))</f>
        <v>#REF!</v>
      </c>
      <c r="AS45" s="15" t="e">
        <f>CORREL($G45:$M45,'[1]D BM wo FCD'!$P45:$AB45)</f>
        <v>#N/A</v>
      </c>
      <c r="AT45" s="15" t="e">
        <f>AS45*SQRT((MIN(COUNT($G45:$M45),COUNT('[1]D BM wo FCD'!$P45:$AB45))-2)/(1-AS45^2))</f>
        <v>#N/A</v>
      </c>
      <c r="AU45" s="15" t="e">
        <f>CORREL($G45:$M45,'[1]D BM wo FCD'!$P45:$AA45)</f>
        <v>#N/A</v>
      </c>
      <c r="AV45" s="15" t="e">
        <f>AU45*SQRT((MIN(COUNT($G45:$M45),COUNT('[1]D BM wo FCD'!$P45:$AA45))-2)/(1-AU45^2))</f>
        <v>#N/A</v>
      </c>
      <c r="AW45" s="15"/>
      <c r="AX45" s="15"/>
      <c r="AY45" s="15" t="e">
        <f>CORREL($G45:$M45,[1]DMB!$AB45:$AH45)</f>
        <v>#DIV/0!</v>
      </c>
      <c r="AZ45" s="15" t="e">
        <f>AY45*SQRT((MIN(COUNT($G45:$M45),COUNT([1]DMB!$AB45:$AH45))-2)/(1-AY45^2))</f>
        <v>#DIV/0!</v>
      </c>
      <c r="BA45" s="15" t="e">
        <f>CORREL($H45:$M45,[1]DMB!$AB45:$AG45)</f>
        <v>#DIV/0!</v>
      </c>
      <c r="BB45" s="15" t="e">
        <f>BA45*SQRT((MIN(COUNT($H45:$M45),COUNT([1]DMB!$AB45:$AG45))-2)/(1-BA45^2))</f>
        <v>#DIV/0!</v>
      </c>
      <c r="BC45" s="15" t="e">
        <f>CORREL($G45:$M45,[1]DM1!$AB45:$AH45)</f>
        <v>#DIV/0!</v>
      </c>
      <c r="BD45" s="15" t="e">
        <f>BC45*SQRT((MIN(COUNT($G45:$M45),COUNT([1]DM1!$AB45:$AH45))-2)/(1-BC45^2))</f>
        <v>#DIV/0!</v>
      </c>
      <c r="BE45" s="15" t="e">
        <f>CORREL($H45:$M45,[1]DM1!$AB45:$AG45)</f>
        <v>#DIV/0!</v>
      </c>
      <c r="BF45" s="15" t="e">
        <f>BE45*SQRT((MIN(COUNT($H45:$M45),COUNT([1]DM1!$AB45:$AG45))-2)/(1-BE45^2))</f>
        <v>#DIV/0!</v>
      </c>
      <c r="BG45" s="15" t="e">
        <f>CORREL($G45:$M45,dBM!$G45:$G45)</f>
        <v>#N/A</v>
      </c>
      <c r="BH45" s="15" t="e">
        <f>BG45*SQRT((MIN(COUNT($G45:$M45),COUNT(dBM!$G45:$M45))-2)/(1-BG45^2))</f>
        <v>#N/A</v>
      </c>
      <c r="BI45" s="15" t="e">
        <f>CORREL($H45:$M45,dBM!#REF!)</f>
        <v>#REF!</v>
      </c>
      <c r="BJ45" s="15" t="e">
        <f>BI45*SQRT((MIN(COUNT($H45:$M45),COUNT(dBM!#REF!))-2)/(1-BI45^2))</f>
        <v>#REF!</v>
      </c>
      <c r="BK45" s="15" t="e">
        <f>CORREL($G45:$M45,'[1]D BM wo FCD'!$V45:$AB45)</f>
        <v>#DIV/0!</v>
      </c>
      <c r="BL45" s="15" t="e">
        <f>BK45*SQRT((MIN(COUNT($G45:$M45),COUNT('[1]D BM wo FCD'!$V45:$AB45))-2)/(1-BK45^2))</f>
        <v>#DIV/0!</v>
      </c>
      <c r="BM45" s="15" t="e">
        <f>CORREL($H45:$M45,'[1]D BM wo FCD'!$V45:$AA45)</f>
        <v>#DIV/0!</v>
      </c>
      <c r="BN45" s="15" t="e">
        <f>BM45*SQRT((MIN(COUNT($H45:$M45),COUNT('[1]D BM wo FCD'!$V45:$AA45))-2)/(1-BM45^2))</f>
        <v>#DIV/0!</v>
      </c>
      <c r="BO45" s="15"/>
      <c r="BP45" s="16">
        <f t="shared" si="0"/>
        <v>7</v>
      </c>
      <c r="BQ45" s="28">
        <f t="shared" si="1"/>
        <v>3.116800670272037E-2</v>
      </c>
      <c r="BR45" s="16">
        <f t="shared" si="2"/>
        <v>2.5638593053458187E-2</v>
      </c>
      <c r="BS45" s="16"/>
      <c r="BT45" s="16">
        <f t="shared" si="3"/>
        <v>7</v>
      </c>
      <c r="BU45" s="28">
        <f t="shared" si="4"/>
        <v>3.116800670272037E-2</v>
      </c>
      <c r="BV45" s="16">
        <f t="shared" si="5"/>
        <v>2.5638593053458187E-2</v>
      </c>
    </row>
    <row r="46" spans="1:74" x14ac:dyDescent="0.4">
      <c r="A46" s="15"/>
      <c r="B46" s="15"/>
      <c r="C46" s="49" t="s">
        <v>0</v>
      </c>
      <c r="D46" s="15"/>
      <c r="E46" s="15"/>
      <c r="F46" s="15" t="s">
        <v>319</v>
      </c>
      <c r="G46" s="36">
        <f>LN(NGDP_R!H46)-LN(NGDP_R!G46)</f>
        <v>0.18093928925595204</v>
      </c>
      <c r="H46" s="36">
        <f>LN(NGDP_R!I46)-LN(NGDP_R!H46)</f>
        <v>-7.2570716817107694E-2</v>
      </c>
      <c r="I46" s="36">
        <f>LN(NGDP_R!J46)-LN(NGDP_R!I46)</f>
        <v>7.6961038598321707E-2</v>
      </c>
      <c r="J46" s="36">
        <f>LN(NGDP_R!K46)-LN(NGDP_R!J46)</f>
        <v>7.0458471571815728E-2</v>
      </c>
      <c r="K46" s="36">
        <f>LN(NGDP_R!L46)-LN(NGDP_R!K46)</f>
        <v>7.5107534138689758E-2</v>
      </c>
      <c r="L46" s="36">
        <f>LN(NGDP_R!M46)-LN(NGDP_R!L46)</f>
        <v>6.2974799161388262E-2</v>
      </c>
      <c r="M46" s="36">
        <f>LN(NGDP_R!N46)-LN(NGDP_R!M46)</f>
        <v>5.8268908123976004E-2</v>
      </c>
      <c r="N46" s="15"/>
      <c r="O46" s="15" t="e">
        <f>CORREL($G46:$M46,[1]DMB!$G46:$AH46)</f>
        <v>#N/A</v>
      </c>
      <c r="P46" s="15" t="e">
        <f>O46*SQRT((MIN(COUNT($G46:$M46),COUNT([1]DMB!$G46:$AH46))-2)/(1-O46^2))</f>
        <v>#N/A</v>
      </c>
      <c r="Q46" s="15" t="e">
        <f>CORREL($G46:$M46,[1]DMB!$G46:$AG46)</f>
        <v>#N/A</v>
      </c>
      <c r="R46" s="15" t="e">
        <f>Q46*SQRT((MIN(COUNT($G46:$M46),COUNT([1]DMB!$G46:$AG46))-2)/(1-Q46^2))</f>
        <v>#N/A</v>
      </c>
      <c r="S46" s="15" t="e">
        <f>CORREL($G46:$M46,[1]DM1!$G46:$AH46)</f>
        <v>#N/A</v>
      </c>
      <c r="T46" s="15" t="e">
        <f>S46*SQRT((MIN(COUNT($G46:$M46),COUNT([1]DM1!$G46:$AH46))-2)/(1-S46^2))</f>
        <v>#N/A</v>
      </c>
      <c r="U46" s="15" t="e">
        <f>CORREL($G46:$M46,[1]DM1!$G46:$AG46)</f>
        <v>#N/A</v>
      </c>
      <c r="V46" s="15" t="e">
        <f>U46*SQRT((MIN(COUNT($G46:$M46),COUNT([1]DM1!$G46:$AG46))-2)/(1-U46^2))</f>
        <v>#N/A</v>
      </c>
      <c r="W46" s="15" t="s">
        <v>163</v>
      </c>
      <c r="X46" s="15" t="s">
        <v>163</v>
      </c>
      <c r="Y46" s="15" t="s">
        <v>163</v>
      </c>
      <c r="Z46" s="15" t="s">
        <v>163</v>
      </c>
      <c r="AA46" s="15" t="s">
        <v>163</v>
      </c>
      <c r="AB46" s="15" t="s">
        <v>163</v>
      </c>
      <c r="AC46" s="15" t="s">
        <v>163</v>
      </c>
      <c r="AD46" s="15" t="s">
        <v>163</v>
      </c>
      <c r="AE46" s="13"/>
      <c r="AF46" s="17"/>
      <c r="AG46" s="15" t="e">
        <f>CORREL($G46:$M46,[1]DMB!$V46:$AH46)</f>
        <v>#N/A</v>
      </c>
      <c r="AH46" s="15" t="e">
        <f>AG46*SQRT((MIN(COUNT($G46:$M46),COUNT([1]DMB!$V46:$AH46))-2)/(1-AG46^2))</f>
        <v>#N/A</v>
      </c>
      <c r="AI46" s="15" t="e">
        <f>CORREL($G46:$M46,[1]DMB!$V46:$AG46)</f>
        <v>#N/A</v>
      </c>
      <c r="AJ46" s="15" t="e">
        <f>AI46*SQRT((MIN(COUNT($G46:$M46),COUNT([1]DMB!$V46:$AG46))-2)/(1-AI46^2))</f>
        <v>#N/A</v>
      </c>
      <c r="AK46" s="15" t="e">
        <f>CORREL($G46:$M46,[1]DM1!$V46:$AH46)</f>
        <v>#N/A</v>
      </c>
      <c r="AL46" s="15" t="e">
        <f>AK46*SQRT((MIN(COUNT($G46:$M46),COUNT([1]DM1!$V46:$AH46))-2)/(1-AK46^2))</f>
        <v>#N/A</v>
      </c>
      <c r="AM46" s="15" t="e">
        <f>CORREL($G46:$M46,[1]DM1!$V46:$AG46)</f>
        <v>#N/A</v>
      </c>
      <c r="AN46" s="15" t="e">
        <f>AM46*SQRT((MIN(COUNT($G46:$M46),COUNT([1]DM1!$V46:$AG46))-2)/(1-AM46^2))</f>
        <v>#N/A</v>
      </c>
      <c r="AO46" s="15" t="s">
        <v>163</v>
      </c>
      <c r="AP46" s="15" t="s">
        <v>163</v>
      </c>
      <c r="AQ46" s="15" t="s">
        <v>163</v>
      </c>
      <c r="AR46" s="15" t="s">
        <v>163</v>
      </c>
      <c r="AS46" s="15" t="s">
        <v>163</v>
      </c>
      <c r="AT46" s="15" t="s">
        <v>163</v>
      </c>
      <c r="AU46" s="15" t="s">
        <v>163</v>
      </c>
      <c r="AV46" s="15" t="s">
        <v>163</v>
      </c>
      <c r="AW46" s="15"/>
      <c r="AX46" s="15"/>
      <c r="AY46" s="15" t="e">
        <f>CORREL($G46:$M46,[1]DMB!$AB46:$AH46)</f>
        <v>#DIV/0!</v>
      </c>
      <c r="AZ46" s="15" t="e">
        <f>AY46*SQRT((MIN(COUNT($G46:$M46),COUNT([1]DMB!$AB46:$AH46))-2)/(1-AY46^2))</f>
        <v>#DIV/0!</v>
      </c>
      <c r="BA46" s="15" t="e">
        <f>CORREL($H46:$M46,[1]DMB!$AB46:$AG46)</f>
        <v>#DIV/0!</v>
      </c>
      <c r="BB46" s="15" t="e">
        <f>BA46*SQRT((MIN(COUNT($H46:$M46),COUNT([1]DMB!$AB46:$AG46))-2)/(1-BA46^2))</f>
        <v>#DIV/0!</v>
      </c>
      <c r="BC46" s="15" t="e">
        <f>CORREL($G46:$M46,[1]DM1!$AB46:$AH46)</f>
        <v>#DIV/0!</v>
      </c>
      <c r="BD46" s="15" t="e">
        <f>BC46*SQRT((MIN(COUNT($G46:$M46),COUNT([1]DM1!$AB46:$AH46))-2)/(1-BC46^2))</f>
        <v>#DIV/0!</v>
      </c>
      <c r="BE46" s="15" t="e">
        <f>CORREL($H46:$M46,[1]DM1!$AB46:$AG46)</f>
        <v>#DIV/0!</v>
      </c>
      <c r="BF46" s="15" t="e">
        <f>BE46*SQRT((MIN(COUNT($H46:$M46),COUNT([1]DM1!$AB46:$AG46))-2)/(1-BE46^2))</f>
        <v>#DIV/0!</v>
      </c>
      <c r="BG46" s="15" t="s">
        <v>163</v>
      </c>
      <c r="BH46" s="15" t="s">
        <v>163</v>
      </c>
      <c r="BI46" s="15" t="s">
        <v>163</v>
      </c>
      <c r="BJ46" s="15" t="s">
        <v>163</v>
      </c>
      <c r="BK46" s="15" t="s">
        <v>163</v>
      </c>
      <c r="BL46" s="15" t="s">
        <v>163</v>
      </c>
      <c r="BM46" s="15" t="s">
        <v>163</v>
      </c>
      <c r="BN46" s="15" t="s">
        <v>163</v>
      </c>
      <c r="BO46" s="15"/>
      <c r="BP46" s="16">
        <f t="shared" si="0"/>
        <v>7</v>
      </c>
      <c r="BQ46" s="28">
        <f t="shared" si="1"/>
        <v>6.4591332004719407E-2</v>
      </c>
      <c r="BR46" s="16">
        <f t="shared" si="2"/>
        <v>7.3813824914365264E-2</v>
      </c>
      <c r="BS46" s="16"/>
      <c r="BT46" s="16">
        <f t="shared" si="3"/>
        <v>7</v>
      </c>
      <c r="BU46" s="28">
        <f t="shared" si="4"/>
        <v>6.4591332004719407E-2</v>
      </c>
      <c r="BV46" s="16">
        <f t="shared" si="5"/>
        <v>7.3813824914365264E-2</v>
      </c>
    </row>
    <row r="47" spans="1:74" x14ac:dyDescent="0.4">
      <c r="A47" s="15"/>
      <c r="B47" s="15"/>
      <c r="C47" s="49" t="s">
        <v>3</v>
      </c>
      <c r="D47" s="15"/>
      <c r="E47" s="15"/>
      <c r="F47" s="15" t="s">
        <v>319</v>
      </c>
      <c r="G47" s="36">
        <f>LN(NGDP_R!H47)-LN(NGDP_R!G47)</f>
        <v>5.6998238820242797E-2</v>
      </c>
      <c r="H47" s="36">
        <f>LN(NGDP_R!I47)-LN(NGDP_R!H47)</f>
        <v>3.2670825500437317E-2</v>
      </c>
      <c r="I47" s="36">
        <f>LN(NGDP_R!J47)-LN(NGDP_R!I47)</f>
        <v>7.0834683762914352E-2</v>
      </c>
      <c r="J47" s="36">
        <f>LN(NGDP_R!K47)-LN(NGDP_R!J47)</f>
        <v>3.2467142877679045E-2</v>
      </c>
      <c r="K47" s="36">
        <f>LN(NGDP_R!L47)-LN(NGDP_R!K47)</f>
        <v>5.8268842928132614E-2</v>
      </c>
      <c r="L47" s="36">
        <f>LN(NGDP_R!M47)-LN(NGDP_R!L47)</f>
        <v>9.1667188525823562E-2</v>
      </c>
      <c r="M47" s="36">
        <f>LN(NGDP_R!N47)-LN(NGDP_R!M47)</f>
        <v>7.2320598604111552E-2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3"/>
      <c r="AF47" s="17"/>
      <c r="AG47" s="15"/>
      <c r="AH47" s="15"/>
      <c r="AI47" s="16"/>
      <c r="AJ47" s="16"/>
      <c r="AK47" s="15"/>
      <c r="AL47" s="15"/>
      <c r="AM47" s="16"/>
      <c r="AN47" s="16"/>
      <c r="AO47" s="15"/>
      <c r="AP47" s="15"/>
      <c r="AQ47" s="15"/>
      <c r="AR47" s="15"/>
      <c r="AS47" s="15"/>
      <c r="AT47" s="15"/>
      <c r="AU47" s="15"/>
      <c r="AV47" s="15"/>
      <c r="AW47" s="13"/>
      <c r="AX47" s="13"/>
      <c r="AY47" s="15"/>
      <c r="AZ47" s="15"/>
      <c r="BA47" s="16"/>
      <c r="BB47" s="16"/>
      <c r="BC47" s="15"/>
      <c r="BD47" s="15"/>
      <c r="BE47" s="16"/>
      <c r="BF47" s="16"/>
      <c r="BG47" s="15"/>
      <c r="BH47" s="15"/>
      <c r="BI47" s="15"/>
      <c r="BJ47" s="15"/>
      <c r="BK47" s="15"/>
      <c r="BL47" s="15"/>
      <c r="BM47" s="15"/>
      <c r="BN47" s="15"/>
      <c r="BO47" s="13"/>
      <c r="BP47" s="13"/>
      <c r="BQ47" s="14"/>
      <c r="BR47" s="13"/>
      <c r="BS47" s="13"/>
      <c r="BT47" s="13"/>
      <c r="BU47" s="14"/>
      <c r="BV47" s="13"/>
    </row>
    <row r="48" spans="1:74" x14ac:dyDescent="0.4">
      <c r="A48" s="15"/>
      <c r="B48" s="15"/>
      <c r="C48" s="49" t="s">
        <v>6</v>
      </c>
      <c r="D48" s="15"/>
      <c r="E48" s="15"/>
      <c r="F48" s="15" t="s">
        <v>319</v>
      </c>
      <c r="G48" s="36">
        <f>LN(NGDP_R!H48)-LN(NGDP_R!G48)</f>
        <v>1.2916249843938132E-2</v>
      </c>
      <c r="H48" s="36">
        <f>LN(NGDP_R!I48)-LN(NGDP_R!H48)</f>
        <v>5.6380268870235284E-2</v>
      </c>
      <c r="I48" s="36">
        <f>LN(NGDP_R!J48)-LN(NGDP_R!I48)</f>
        <v>9.5310241916756411E-2</v>
      </c>
      <c r="J48" s="36">
        <f>LN(NGDP_R!K48)-LN(NGDP_R!J48)</f>
        <v>7.1184930312396588E-2</v>
      </c>
      <c r="K48" s="36">
        <f>LN(NGDP_R!L48)-LN(NGDP_R!K48)</f>
        <v>0.10538272776120117</v>
      </c>
      <c r="L48" s="36">
        <f>LN(NGDP_R!M48)-LN(NGDP_R!L48)</f>
        <v>8.5894607836401349E-2</v>
      </c>
      <c r="M48" s="36">
        <f>LN(NGDP_R!N48)-LN(NGDP_R!M48)</f>
        <v>7.6034686275997743E-2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3"/>
      <c r="AF48" s="17"/>
      <c r="AG48" s="15"/>
      <c r="AH48" s="15"/>
      <c r="AI48" s="16"/>
      <c r="AJ48" s="16"/>
      <c r="AK48" s="15"/>
      <c r="AL48" s="15"/>
      <c r="AM48" s="16"/>
      <c r="AN48" s="16"/>
      <c r="AO48" s="15"/>
      <c r="AP48" s="15"/>
      <c r="AQ48" s="16"/>
      <c r="AR48" s="16"/>
      <c r="AS48" s="15"/>
      <c r="AT48" s="15"/>
      <c r="AU48" s="16"/>
      <c r="AV48" s="16"/>
      <c r="AW48" s="13"/>
      <c r="AX48" s="13"/>
      <c r="AY48" s="15"/>
      <c r="AZ48" s="15"/>
      <c r="BA48" s="16"/>
      <c r="BB48" s="16"/>
      <c r="BC48" s="15"/>
      <c r="BD48" s="15"/>
      <c r="BE48" s="16"/>
      <c r="BF48" s="16"/>
      <c r="BG48" s="15"/>
      <c r="BH48" s="15"/>
      <c r="BI48" s="16"/>
      <c r="BJ48" s="16"/>
      <c r="BK48" s="15"/>
      <c r="BL48" s="15"/>
      <c r="BM48" s="16"/>
      <c r="BN48" s="16"/>
      <c r="BO48" s="13"/>
      <c r="BP48" s="13"/>
      <c r="BQ48" s="14"/>
      <c r="BR48" s="13"/>
      <c r="BS48" s="13"/>
      <c r="BT48" s="13"/>
      <c r="BU48" s="14"/>
      <c r="BV48" s="13"/>
    </row>
    <row r="49" spans="1:74" x14ac:dyDescent="0.4">
      <c r="A49" s="15"/>
      <c r="B49" s="15"/>
      <c r="C49" s="49" t="s">
        <v>8</v>
      </c>
      <c r="D49" s="15"/>
      <c r="E49" s="15"/>
      <c r="F49" s="15" t="s">
        <v>319</v>
      </c>
      <c r="G49" s="36">
        <f>LN(NGDP_R!H49)-LN(NGDP_R!G49)</f>
        <v>2.761517944114722E-2</v>
      </c>
      <c r="H49" s="36">
        <f>LN(NGDP_R!I49)-LN(NGDP_R!H49)</f>
        <v>0.10795713050949729</v>
      </c>
      <c r="I49" s="36">
        <f>LN(NGDP_R!J49)-LN(NGDP_R!I49)</f>
        <v>7.9734926484249513E-2</v>
      </c>
      <c r="J49" s="36">
        <f>LN(NGDP_R!K49)-LN(NGDP_R!J49)</f>
        <v>3.3434804778281091E-2</v>
      </c>
      <c r="K49" s="36">
        <f>LN(NGDP_R!L49)-LN(NGDP_R!K49)</f>
        <v>5.6380344283763151E-2</v>
      </c>
      <c r="L49" s="36">
        <f>LN(NGDP_R!M49)-LN(NGDP_R!L49)</f>
        <v>4.0181821472989654E-2</v>
      </c>
      <c r="M49" s="36">
        <f>LN(NGDP_R!N49)-LN(NGDP_R!M49)</f>
        <v>3.4401426717331596E-2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3"/>
      <c r="AF49" s="17"/>
      <c r="AG49" s="15"/>
      <c r="AH49" s="15"/>
      <c r="AI49" s="16"/>
      <c r="AJ49" s="16"/>
      <c r="AK49" s="15"/>
      <c r="AL49" s="15"/>
      <c r="AM49" s="16"/>
      <c r="AN49" s="16"/>
      <c r="AO49" s="15"/>
      <c r="AP49" s="15"/>
      <c r="AQ49" s="16"/>
      <c r="AR49" s="16"/>
      <c r="AS49" s="15"/>
      <c r="AT49" s="15"/>
      <c r="AU49" s="16"/>
      <c r="AV49" s="16"/>
      <c r="AW49" s="13"/>
      <c r="AX49" s="13"/>
      <c r="AY49" s="15"/>
      <c r="AZ49" s="15"/>
      <c r="BA49" s="16"/>
      <c r="BB49" s="16"/>
      <c r="BC49" s="15"/>
      <c r="BD49" s="15"/>
      <c r="BE49" s="16"/>
      <c r="BF49" s="16"/>
      <c r="BG49" s="15"/>
      <c r="BH49" s="15"/>
      <c r="BI49" s="16"/>
      <c r="BJ49" s="16"/>
      <c r="BK49" s="15"/>
      <c r="BL49" s="15"/>
      <c r="BM49" s="16"/>
      <c r="BN49" s="16"/>
      <c r="BO49" s="13"/>
      <c r="BP49" s="13"/>
      <c r="BQ49" s="14"/>
      <c r="BR49" s="13"/>
      <c r="BS49" s="13"/>
      <c r="BT49" s="13"/>
      <c r="BU49" s="14"/>
      <c r="BV49" s="13"/>
    </row>
    <row r="50" spans="1:74" x14ac:dyDescent="0.4">
      <c r="A50" s="15"/>
      <c r="B50" s="15"/>
      <c r="C50" s="49" t="s">
        <v>14</v>
      </c>
      <c r="D50" s="15"/>
      <c r="E50" s="15"/>
      <c r="F50" s="15" t="s">
        <v>319</v>
      </c>
      <c r="G50" s="36">
        <f>LN(NGDP_R!H50)-LN(NGDP_R!G50)</f>
        <v>2.6238633298643954E-2</v>
      </c>
      <c r="H50" s="36">
        <f>LN(NGDP_R!I50)-LN(NGDP_R!H50)</f>
        <v>3.2186415002652069E-2</v>
      </c>
      <c r="I50" s="36">
        <f>LN(NGDP_R!J50)-LN(NGDP_R!I50)</f>
        <v>2.1975835434862034E-3</v>
      </c>
      <c r="J50" s="36">
        <f>LN(NGDP_R!K50)-LN(NGDP_R!J50)</f>
        <v>8.0660234455605107E-3</v>
      </c>
      <c r="K50" s="36">
        <f>LN(NGDP_R!L50)-LN(NGDP_R!K50)</f>
        <v>4.2697682049562147E-2</v>
      </c>
      <c r="L50" s="36">
        <f>LN(NGDP_R!M50)-LN(NGDP_R!L50)</f>
        <v>1.5013200776347269E-2</v>
      </c>
      <c r="M50" s="36">
        <f>LN(NGDP_R!N50)-LN(NGDP_R!M50)</f>
        <v>1.4853392134215326E-2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3"/>
      <c r="AF50" s="17"/>
      <c r="AG50" s="15"/>
      <c r="AH50" s="15"/>
      <c r="AI50" s="16"/>
      <c r="AJ50" s="16"/>
      <c r="AK50" s="15"/>
      <c r="AL50" s="15"/>
      <c r="AM50" s="16"/>
      <c r="AN50" s="16"/>
      <c r="AO50" s="15"/>
      <c r="AP50" s="15"/>
      <c r="AQ50" s="16"/>
      <c r="AR50" s="16"/>
      <c r="AS50" s="15"/>
      <c r="AT50" s="15"/>
      <c r="AU50" s="16"/>
      <c r="AV50" s="16"/>
      <c r="AW50" s="13"/>
      <c r="AX50" s="13"/>
      <c r="AY50" s="15"/>
      <c r="AZ50" s="15"/>
      <c r="BA50" s="16"/>
      <c r="BB50" s="16"/>
      <c r="BC50" s="15"/>
      <c r="BD50" s="15"/>
      <c r="BE50" s="16"/>
      <c r="BF50" s="16"/>
      <c r="BG50" s="15"/>
      <c r="BH50" s="15"/>
      <c r="BI50" s="16"/>
      <c r="BJ50" s="16"/>
      <c r="BK50" s="15"/>
      <c r="BL50" s="15"/>
      <c r="BM50" s="16"/>
      <c r="BN50" s="16"/>
      <c r="BO50" s="13"/>
      <c r="BP50" s="13"/>
      <c r="BQ50" s="14"/>
      <c r="BR50" s="14"/>
      <c r="BS50" s="13"/>
      <c r="BT50" s="13"/>
      <c r="BU50" s="14"/>
      <c r="BV50" s="14"/>
    </row>
    <row r="51" spans="1:74" x14ac:dyDescent="0.4">
      <c r="A51" s="15"/>
      <c r="B51" s="15"/>
      <c r="C51" s="49" t="s">
        <v>19</v>
      </c>
      <c r="D51" s="15"/>
      <c r="E51" s="15"/>
      <c r="F51" s="15" t="s">
        <v>319</v>
      </c>
      <c r="G51" s="36">
        <f>LN(NGDP_R!H51)-LN(NGDP_R!G51)</f>
        <v>7.1513816347993142E-2</v>
      </c>
      <c r="H51" s="36">
        <f>LN(NGDP_R!I51)-LN(NGDP_R!H51)</f>
        <v>6.3965692496422477E-2</v>
      </c>
      <c r="I51" s="36">
        <f>LN(NGDP_R!J51)-LN(NGDP_R!I51)</f>
        <v>3.1797804264721563E-2</v>
      </c>
      <c r="J51" s="36">
        <f>LN(NGDP_R!K51)-LN(NGDP_R!J51)</f>
        <v>-9.822561742700131E-3</v>
      </c>
      <c r="K51" s="36">
        <f>LN(NGDP_R!L51)-LN(NGDP_R!K51)</f>
        <v>4.2920082712008423E-2</v>
      </c>
      <c r="L51" s="36">
        <f>LN(NGDP_R!M51)-LN(NGDP_R!L51)</f>
        <v>2.7742746074475022E-2</v>
      </c>
      <c r="M51" s="36">
        <f>LN(NGDP_R!N51)-LN(NGDP_R!M51)</f>
        <v>2.1272135275539839E-2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3"/>
      <c r="AF51" s="17"/>
      <c r="AG51" s="15"/>
      <c r="AH51" s="15"/>
      <c r="AI51" s="16"/>
      <c r="AJ51" s="16"/>
      <c r="AK51" s="15"/>
      <c r="AL51" s="15"/>
      <c r="AM51" s="16"/>
      <c r="AN51" s="16"/>
      <c r="AO51" s="15"/>
      <c r="AP51" s="15"/>
      <c r="AQ51" s="16"/>
      <c r="AR51" s="16"/>
      <c r="AS51" s="15"/>
      <c r="AT51" s="15"/>
      <c r="AU51" s="16"/>
      <c r="AV51" s="16"/>
      <c r="AW51" s="13"/>
      <c r="AX51" s="13"/>
      <c r="AY51" s="15"/>
      <c r="AZ51" s="15"/>
      <c r="BA51" s="16"/>
      <c r="BB51" s="16"/>
      <c r="BC51" s="15"/>
      <c r="BD51" s="15"/>
      <c r="BE51" s="16"/>
      <c r="BF51" s="16"/>
      <c r="BG51" s="15"/>
      <c r="BH51" s="15"/>
      <c r="BI51" s="16"/>
      <c r="BJ51" s="16"/>
      <c r="BK51" s="15"/>
      <c r="BL51" s="15"/>
      <c r="BM51" s="16"/>
      <c r="BN51" s="16"/>
      <c r="BO51" s="13"/>
      <c r="BP51" s="13"/>
      <c r="BQ51" s="14"/>
      <c r="BR51" s="13"/>
      <c r="BS51" s="13"/>
      <c r="BT51" s="13"/>
      <c r="BU51" s="14"/>
      <c r="BV51" s="13"/>
    </row>
    <row r="52" spans="1:74" x14ac:dyDescent="0.4">
      <c r="A52" s="15"/>
      <c r="B52" s="15"/>
      <c r="C52" s="49" t="s">
        <v>264</v>
      </c>
      <c r="D52" s="15"/>
      <c r="E52" s="15"/>
      <c r="F52" s="15" t="s">
        <v>319</v>
      </c>
      <c r="G52" s="36">
        <f>LN(NGDP_R!H52)-LN(NGDP_R!G52)</f>
        <v>4.3898519819213E-2</v>
      </c>
      <c r="H52" s="36">
        <f>LN(NGDP_R!I52)-LN(NGDP_R!H52)</f>
        <v>4.852289568072532E-2</v>
      </c>
      <c r="I52" s="36">
        <f>LN(NGDP_R!J52)-LN(NGDP_R!I52)</f>
        <v>-5.4465160717348304E-2</v>
      </c>
      <c r="J52" s="36">
        <f>LN(NGDP_R!K52)-LN(NGDP_R!J52)</f>
        <v>2.9596903222616433E-2</v>
      </c>
      <c r="K52" s="36">
        <f>LN(NGDP_R!L52)-LN(NGDP_R!K52)</f>
        <v>9.8716766848736981E-2</v>
      </c>
      <c r="L52" s="36">
        <f>LN(NGDP_R!M52)-LN(NGDP_R!L52)</f>
        <v>1.8547429693187567E-3</v>
      </c>
      <c r="M52" s="36">
        <f>LN(NGDP_R!N52)-LN(NGDP_R!M52)</f>
        <v>1.4953035282812444E-2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3"/>
      <c r="AF52" s="17"/>
      <c r="AG52" s="15"/>
      <c r="AH52" s="15"/>
      <c r="AI52" s="16"/>
      <c r="AJ52" s="16"/>
      <c r="AK52" s="15"/>
      <c r="AL52" s="15"/>
      <c r="AM52" s="16"/>
      <c r="AN52" s="16"/>
      <c r="AO52" s="15"/>
      <c r="AP52" s="15"/>
      <c r="AQ52" s="15"/>
      <c r="AR52" s="15"/>
      <c r="AS52" s="15"/>
      <c r="AT52" s="15"/>
      <c r="AU52" s="15"/>
      <c r="AV52" s="15"/>
      <c r="AW52" s="13"/>
      <c r="AX52" s="13"/>
      <c r="AY52" s="15"/>
      <c r="AZ52" s="15"/>
      <c r="BA52" s="16"/>
      <c r="BB52" s="16"/>
      <c r="BC52" s="15"/>
      <c r="BD52" s="15"/>
      <c r="BE52" s="16"/>
      <c r="BF52" s="16"/>
      <c r="BG52" s="15"/>
      <c r="BH52" s="15"/>
      <c r="BI52" s="15"/>
      <c r="BJ52" s="15"/>
      <c r="BK52" s="15"/>
      <c r="BL52" s="15"/>
      <c r="BM52" s="15"/>
      <c r="BN52" s="15"/>
      <c r="BO52" s="13"/>
      <c r="BP52" s="13"/>
      <c r="BQ52" s="14"/>
      <c r="BR52" s="13"/>
      <c r="BS52" s="13"/>
      <c r="BT52" s="13"/>
      <c r="BU52" s="14"/>
      <c r="BV52" s="13"/>
    </row>
    <row r="53" spans="1:74" x14ac:dyDescent="0.4">
      <c r="A53" s="15"/>
      <c r="B53" s="15"/>
      <c r="C53" s="49" t="s">
        <v>21</v>
      </c>
      <c r="D53" s="15"/>
      <c r="E53" s="15"/>
      <c r="F53" s="15" t="s">
        <v>319</v>
      </c>
      <c r="G53" s="36">
        <f>LN(NGDP_R!H53)-LN(NGDP_R!G53)</f>
        <v>2.0350072637803862E-2</v>
      </c>
      <c r="H53" s="36">
        <f>LN(NGDP_R!I53)-LN(NGDP_R!H53)</f>
        <v>3.3727708789340838E-2</v>
      </c>
      <c r="I53" s="36">
        <f>LN(NGDP_R!J53)-LN(NGDP_R!I53)</f>
        <v>5.6816696016621648E-3</v>
      </c>
      <c r="J53" s="36">
        <f>LN(NGDP_R!K53)-LN(NGDP_R!J53)</f>
        <v>-4.2949414663119967E-2</v>
      </c>
      <c r="K53" s="36">
        <f>LN(NGDP_R!L53)-LN(NGDP_R!K53)</f>
        <v>2.700696234438027E-2</v>
      </c>
      <c r="L53" s="36">
        <f>LN(NGDP_R!M53)-LN(NGDP_R!L53)</f>
        <v>1.3901597674259136E-2</v>
      </c>
      <c r="M53" s="36">
        <f>LN(NGDP_R!N53)-LN(NGDP_R!M53)</f>
        <v>1.1928570865274324E-2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3"/>
      <c r="AF53" s="17"/>
      <c r="AG53" s="15"/>
      <c r="AH53" s="15"/>
      <c r="AI53" s="16"/>
      <c r="AJ53" s="16"/>
      <c r="AK53" s="15"/>
      <c r="AL53" s="15"/>
      <c r="AM53" s="16"/>
      <c r="AN53" s="16"/>
      <c r="AO53" s="15"/>
      <c r="AP53" s="15"/>
      <c r="AQ53" s="16"/>
      <c r="AR53" s="16"/>
      <c r="AS53" s="15"/>
      <c r="AT53" s="15"/>
      <c r="AU53" s="16"/>
      <c r="AV53" s="16"/>
      <c r="AW53" s="13"/>
      <c r="AX53" s="13"/>
      <c r="AY53" s="15"/>
      <c r="AZ53" s="15"/>
      <c r="BA53" s="16"/>
      <c r="BB53" s="16"/>
      <c r="BC53" s="15"/>
      <c r="BD53" s="15"/>
      <c r="BE53" s="16"/>
      <c r="BF53" s="16"/>
      <c r="BG53" s="15"/>
      <c r="BH53" s="15"/>
      <c r="BI53" s="16"/>
      <c r="BJ53" s="16"/>
      <c r="BK53" s="15"/>
      <c r="BL53" s="15"/>
      <c r="BM53" s="16"/>
      <c r="BN53" s="16"/>
      <c r="BO53" s="13"/>
      <c r="BP53" s="13"/>
      <c r="BQ53" s="14"/>
      <c r="BR53" s="13"/>
      <c r="BS53" s="13"/>
      <c r="BT53" s="13"/>
      <c r="BU53" s="14"/>
      <c r="BV53" s="13"/>
    </row>
    <row r="54" spans="1:74" x14ac:dyDescent="0.4">
      <c r="A54" s="15"/>
      <c r="B54" s="15"/>
      <c r="C54" s="49" t="s">
        <v>373</v>
      </c>
      <c r="D54" s="15"/>
      <c r="E54" s="15"/>
      <c r="F54" s="15" t="s">
        <v>319</v>
      </c>
      <c r="G54" s="36">
        <f>LN(NGDP_R!H54)-LN(NGDP_R!G54)</f>
        <v>4.2042803390283545E-2</v>
      </c>
      <c r="H54" s="36">
        <f>LN(NGDP_R!I54)-LN(NGDP_R!H54)</f>
        <v>-7.6810192807830191E-3</v>
      </c>
      <c r="I54" s="36">
        <f>LN(NGDP_R!J54)-LN(NGDP_R!I54)</f>
        <v>-1.0484136300459745E-2</v>
      </c>
      <c r="J54" s="36">
        <f>LN(NGDP_R!K54)-LN(NGDP_R!J54)</f>
        <v>4.6701419582237946E-3</v>
      </c>
      <c r="K54" s="36">
        <f>LN(NGDP_R!L54)-LN(NGDP_R!K54)</f>
        <v>3.2022645283578122E-2</v>
      </c>
      <c r="L54" s="36">
        <f>LN(NGDP_R!M54)-LN(NGDP_R!L54)</f>
        <v>3.2051848398892524E-2</v>
      </c>
      <c r="M54" s="36">
        <f>LN(NGDP_R!N54)-LN(NGDP_R!M54)</f>
        <v>2.6641930946420977E-2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3"/>
      <c r="AF54" s="17"/>
      <c r="AG54" s="15"/>
      <c r="AH54" s="15"/>
      <c r="AI54" s="16"/>
      <c r="AJ54" s="16"/>
      <c r="AK54" s="15"/>
      <c r="AL54" s="15"/>
      <c r="AM54" s="16"/>
      <c r="AN54" s="16"/>
      <c r="AO54" s="15"/>
      <c r="AP54" s="15"/>
      <c r="AQ54" s="15"/>
      <c r="AR54" s="15"/>
      <c r="AS54" s="15"/>
      <c r="AT54" s="15"/>
      <c r="AU54" s="15"/>
      <c r="AV54" s="15"/>
      <c r="AW54" s="13"/>
      <c r="AX54" s="13"/>
      <c r="AY54" s="15"/>
      <c r="AZ54" s="15"/>
      <c r="BA54" s="16"/>
      <c r="BB54" s="16"/>
      <c r="BC54" s="15"/>
      <c r="BD54" s="15"/>
      <c r="BE54" s="16"/>
      <c r="BF54" s="16"/>
      <c r="BG54" s="15"/>
      <c r="BH54" s="15"/>
      <c r="BI54" s="15"/>
      <c r="BJ54" s="15"/>
      <c r="BK54" s="15"/>
      <c r="BL54" s="15"/>
      <c r="BM54" s="15"/>
      <c r="BN54" s="15"/>
      <c r="BO54" s="13"/>
      <c r="BP54" s="13"/>
      <c r="BQ54" s="14"/>
      <c r="BR54" s="13"/>
      <c r="BS54" s="13"/>
      <c r="BT54" s="13"/>
      <c r="BU54" s="14"/>
      <c r="BV54" s="13"/>
    </row>
    <row r="55" spans="1:74" x14ac:dyDescent="0.4">
      <c r="A55" s="15"/>
      <c r="B55" s="15"/>
      <c r="C55" s="50" t="s">
        <v>32</v>
      </c>
      <c r="D55" s="15"/>
      <c r="E55" s="15"/>
      <c r="F55" s="15" t="s">
        <v>319</v>
      </c>
      <c r="G55" s="36">
        <f>LN(NGDP_R!H55)-LN(NGDP_R!G55)</f>
        <v>4.8345355731139072E-2</v>
      </c>
      <c r="H55" s="36">
        <f>LN(NGDP_R!I55)-LN(NGDP_R!H55)</f>
        <v>5.1584054035026305E-2</v>
      </c>
      <c r="I55" s="36">
        <f>LN(NGDP_R!J55)-LN(NGDP_R!I55)</f>
        <v>5.5191739844496546E-2</v>
      </c>
      <c r="J55" s="36">
        <f>LN(NGDP_R!K55)-LN(NGDP_R!J55)</f>
        <v>5.8725796809468989E-2</v>
      </c>
      <c r="K55" s="36">
        <f>LN(NGDP_R!L55)-LN(NGDP_R!K55)</f>
        <v>4.9742091894813711E-2</v>
      </c>
      <c r="L55" s="36">
        <f>LN(NGDP_R!M55)-LN(NGDP_R!L55)</f>
        <v>3.2467190137501767E-2</v>
      </c>
      <c r="M55" s="36">
        <f>LN(NGDP_R!N55)-LN(NGDP_R!M55)</f>
        <v>1.9802627296179764E-2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3"/>
      <c r="AF55" s="17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3"/>
      <c r="AX55" s="13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3"/>
      <c r="BP55" s="13"/>
      <c r="BQ55" s="14"/>
      <c r="BR55" s="14"/>
      <c r="BS55" s="13"/>
      <c r="BT55" s="13"/>
      <c r="BU55" s="14"/>
      <c r="BV55" s="14"/>
    </row>
    <row r="56" spans="1:74" x14ac:dyDescent="0.4">
      <c r="A56" s="15"/>
      <c r="B56" s="15"/>
      <c r="C56" s="49" t="s">
        <v>33</v>
      </c>
      <c r="D56" s="15"/>
      <c r="E56" s="15"/>
      <c r="F56" s="15" t="s">
        <v>319</v>
      </c>
      <c r="G56" s="36">
        <f>LN(NGDP_R!H56)-LN(NGDP_R!G56)</f>
        <v>1.7839917659923987E-2</v>
      </c>
      <c r="H56" s="36">
        <f>LN(NGDP_R!I56)-LN(NGDP_R!H56)</f>
        <v>4.1689520867906449E-2</v>
      </c>
      <c r="I56" s="36">
        <f>LN(NGDP_R!J56)-LN(NGDP_R!I56)</f>
        <v>3.7080780585342588E-2</v>
      </c>
      <c r="J56" s="36">
        <f>LN(NGDP_R!K56)-LN(NGDP_R!J56)</f>
        <v>3.3906677819182995E-2</v>
      </c>
      <c r="K56" s="36">
        <f>LN(NGDP_R!L56)-LN(NGDP_R!K56)</f>
        <v>2.1544064499397386E-2</v>
      </c>
      <c r="L56" s="36">
        <f>LN(NGDP_R!M56)-LN(NGDP_R!L56)</f>
        <v>1.8127562822169985E-2</v>
      </c>
      <c r="M56" s="36">
        <f>LN(NGDP_R!N56)-LN(NGDP_R!M56)</f>
        <v>2.9558802241544946E-2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3"/>
      <c r="AF56" s="17"/>
      <c r="AG56" s="15"/>
      <c r="AH56" s="15"/>
      <c r="AI56" s="16"/>
      <c r="AJ56" s="16"/>
      <c r="AK56" s="15"/>
      <c r="AL56" s="15"/>
      <c r="AM56" s="16"/>
      <c r="AN56" s="16"/>
      <c r="AO56" s="15"/>
      <c r="AP56" s="15"/>
      <c r="AQ56" s="16"/>
      <c r="AR56" s="16"/>
      <c r="AS56" s="15"/>
      <c r="AT56" s="15"/>
      <c r="AU56" s="16"/>
      <c r="AV56" s="16"/>
      <c r="AW56" s="13"/>
      <c r="AX56" s="13"/>
      <c r="AY56" s="15"/>
      <c r="AZ56" s="15"/>
      <c r="BA56" s="16"/>
      <c r="BB56" s="16"/>
      <c r="BC56" s="15"/>
      <c r="BD56" s="15"/>
      <c r="BE56" s="16"/>
      <c r="BF56" s="16"/>
      <c r="BG56" s="15"/>
      <c r="BH56" s="15"/>
      <c r="BI56" s="16"/>
      <c r="BJ56" s="16"/>
      <c r="BK56" s="15"/>
      <c r="BL56" s="15"/>
      <c r="BM56" s="16"/>
      <c r="BN56" s="16"/>
      <c r="BO56" s="13"/>
      <c r="BP56" s="13"/>
      <c r="BQ56" s="14"/>
      <c r="BR56" s="14"/>
      <c r="BS56" s="13"/>
      <c r="BT56" s="13"/>
      <c r="BU56" s="14"/>
      <c r="BV56" s="14"/>
    </row>
    <row r="57" spans="1:74" x14ac:dyDescent="0.4">
      <c r="A57" s="15"/>
      <c r="B57" s="15"/>
      <c r="C57" s="49" t="s">
        <v>38</v>
      </c>
      <c r="D57" s="15"/>
      <c r="E57" s="15"/>
      <c r="F57" s="15" t="s">
        <v>319</v>
      </c>
      <c r="G57" s="36">
        <f>LN(NGDP_R!H57)-LN(NGDP_R!G57)</f>
        <v>9.9845333756645394E-2</v>
      </c>
      <c r="H57" s="36">
        <f>LN(NGDP_R!I57)-LN(NGDP_R!H57)</f>
        <v>0.10044012058228113</v>
      </c>
      <c r="I57" s="36">
        <f>LN(NGDP_R!J57)-LN(NGDP_R!I57)</f>
        <v>2.8373827035033994E-2</v>
      </c>
      <c r="J57" s="36">
        <f>LN(NGDP_R!K57)-LN(NGDP_R!J57)</f>
        <v>2.9169312837985073E-2</v>
      </c>
      <c r="K57" s="36">
        <f>LN(NGDP_R!L57)-LN(NGDP_R!K57)</f>
        <v>1.9188410648318888E-2</v>
      </c>
      <c r="L57" s="36">
        <f>LN(NGDP_R!M57)-LN(NGDP_R!L57)</f>
        <v>4.4456832249161193E-2</v>
      </c>
      <c r="M57" s="36">
        <f>LN(NGDP_R!N57)-LN(NGDP_R!M57)</f>
        <v>3.4392656085256768E-2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3"/>
      <c r="AF57" s="17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3"/>
      <c r="AX57" s="13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3"/>
      <c r="BP57" s="13"/>
      <c r="BQ57" s="14"/>
      <c r="BR57" s="14"/>
      <c r="BS57" s="13"/>
      <c r="BT57" s="13"/>
      <c r="BU57" s="14"/>
      <c r="BV57" s="14"/>
    </row>
    <row r="58" spans="1:74" x14ac:dyDescent="0.4">
      <c r="A58" s="15"/>
      <c r="B58" s="15"/>
      <c r="C58" s="49" t="s">
        <v>329</v>
      </c>
      <c r="D58" s="15"/>
      <c r="E58" s="15"/>
      <c r="F58" s="15" t="s">
        <v>319</v>
      </c>
      <c r="G58" s="36">
        <f>LN(NGDP_R!H58)-LN(NGDP_R!G58)</f>
        <v>2.9558779558213066E-2</v>
      </c>
      <c r="H58" s="36">
        <f>LN(NGDP_R!I58)-LN(NGDP_R!H58)</f>
        <v>4.0045274270398279E-2</v>
      </c>
      <c r="I58" s="36">
        <f>LN(NGDP_R!J58)-LN(NGDP_R!I58)</f>
        <v>4.9742097804406749E-2</v>
      </c>
      <c r="J58" s="36">
        <f>LN(NGDP_R!K58)-LN(NGDP_R!J58)</f>
        <v>3.7295784743696325E-2</v>
      </c>
      <c r="K58" s="36">
        <f>LN(NGDP_R!L58)-LN(NGDP_R!K58)</f>
        <v>3.5367143837292225E-2</v>
      </c>
      <c r="L58" s="36">
        <f>LN(NGDP_R!M58)-LN(NGDP_R!L58)</f>
        <v>1.7839918128330634E-2</v>
      </c>
      <c r="M58" s="36">
        <f>LN(NGDP_R!N58)-LN(NGDP_R!M58)</f>
        <v>2.2739486969488798E-2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3"/>
      <c r="AF58" s="17"/>
      <c r="AG58" s="15"/>
      <c r="AH58" s="15"/>
      <c r="AI58" s="16"/>
      <c r="AJ58" s="16"/>
      <c r="AK58" s="15"/>
      <c r="AL58" s="15"/>
      <c r="AM58" s="16"/>
      <c r="AN58" s="16"/>
      <c r="AO58" s="15"/>
      <c r="AP58" s="15"/>
      <c r="AQ58" s="16"/>
      <c r="AR58" s="16"/>
      <c r="AS58" s="15"/>
      <c r="AT58" s="15"/>
      <c r="AU58" s="16"/>
      <c r="AV58" s="16"/>
      <c r="AW58" s="13"/>
      <c r="AX58" s="13"/>
      <c r="AY58" s="15"/>
      <c r="AZ58" s="15"/>
      <c r="BA58" s="16"/>
      <c r="BB58" s="16"/>
      <c r="BC58" s="15"/>
      <c r="BD58" s="15"/>
      <c r="BE58" s="16"/>
      <c r="BF58" s="16"/>
      <c r="BG58" s="15"/>
      <c r="BH58" s="15"/>
      <c r="BI58" s="16"/>
      <c r="BJ58" s="16"/>
      <c r="BK58" s="15"/>
      <c r="BL58" s="15"/>
      <c r="BM58" s="16"/>
      <c r="BN58" s="16"/>
      <c r="BO58" s="13"/>
      <c r="BP58" s="13"/>
      <c r="BQ58" s="14"/>
      <c r="BR58" s="13"/>
      <c r="BS58" s="13"/>
      <c r="BT58" s="13"/>
      <c r="BU58" s="14"/>
      <c r="BV58" s="13"/>
    </row>
    <row r="59" spans="1:74" x14ac:dyDescent="0.4">
      <c r="A59" s="15"/>
      <c r="B59" s="15"/>
      <c r="C59" s="49" t="s">
        <v>45</v>
      </c>
      <c r="D59" s="15"/>
      <c r="E59" s="15"/>
      <c r="F59" s="15" t="s">
        <v>319</v>
      </c>
      <c r="G59" s="36">
        <f>LN(NGDP_R!H59)-LN(NGDP_R!G59)</f>
        <v>4.059318071897744E-2</v>
      </c>
      <c r="H59" s="36">
        <f>LN(NGDP_R!I59)-LN(NGDP_R!H59)</f>
        <v>2.6687781490814189E-2</v>
      </c>
      <c r="I59" s="36">
        <f>LN(NGDP_R!J59)-LN(NGDP_R!I59)</f>
        <v>2.1583792054672646E-2</v>
      </c>
      <c r="J59" s="36">
        <f>LN(NGDP_R!K59)-LN(NGDP_R!J59)</f>
        <v>2.6741758149793071E-2</v>
      </c>
      <c r="K59" s="36">
        <f>LN(NGDP_R!L59)-LN(NGDP_R!K59)</f>
        <v>8.6629097694839174E-3</v>
      </c>
      <c r="L59" s="36">
        <f>LN(NGDP_R!M59)-LN(NGDP_R!L59)</f>
        <v>-1.714613304981949E-2</v>
      </c>
      <c r="M59" s="36">
        <f>LN(NGDP_R!N59)-LN(NGDP_R!M59)</f>
        <v>0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3"/>
      <c r="AF59" s="17"/>
      <c r="AG59" s="15"/>
      <c r="AH59" s="15"/>
      <c r="AI59" s="16"/>
      <c r="AJ59" s="16"/>
      <c r="AK59" s="15"/>
      <c r="AL59" s="15"/>
      <c r="AM59" s="16"/>
      <c r="AN59" s="16"/>
      <c r="AO59" s="15"/>
      <c r="AP59" s="15"/>
      <c r="AQ59" s="15"/>
      <c r="AR59" s="15"/>
      <c r="AS59" s="15"/>
      <c r="AT59" s="15"/>
      <c r="AU59" s="15"/>
      <c r="AV59" s="15"/>
      <c r="AW59" s="13"/>
      <c r="AX59" s="13"/>
      <c r="AY59" s="15"/>
      <c r="AZ59" s="15"/>
      <c r="BA59" s="16"/>
      <c r="BB59" s="16"/>
      <c r="BC59" s="15"/>
      <c r="BD59" s="15"/>
      <c r="BE59" s="16"/>
      <c r="BF59" s="16"/>
      <c r="BG59" s="15"/>
      <c r="BH59" s="15"/>
      <c r="BI59" s="15"/>
      <c r="BJ59" s="15"/>
      <c r="BK59" s="15"/>
      <c r="BL59" s="15"/>
      <c r="BM59" s="15"/>
      <c r="BN59" s="15"/>
      <c r="BO59" s="13"/>
      <c r="BP59" s="13"/>
      <c r="BQ59" s="14"/>
      <c r="BR59" s="14"/>
      <c r="BS59" s="13"/>
      <c r="BT59" s="13"/>
      <c r="BU59" s="14"/>
      <c r="BV59" s="14"/>
    </row>
    <row r="60" spans="1:74" x14ac:dyDescent="0.4">
      <c r="A60" s="15"/>
      <c r="B60" s="15"/>
      <c r="C60" s="49" t="s">
        <v>48</v>
      </c>
      <c r="D60" s="15"/>
      <c r="E60" s="15"/>
      <c r="F60" s="15" t="s">
        <v>319</v>
      </c>
      <c r="G60" s="36">
        <f>LN(NGDP_R!H60)-LN(NGDP_R!G60)</f>
        <v>1.3307997358866785E-2</v>
      </c>
      <c r="H60" s="36">
        <f>LN(NGDP_R!I60)-LN(NGDP_R!H60)</f>
        <v>4.4717636664538318E-2</v>
      </c>
      <c r="I60" s="36">
        <f>LN(NGDP_R!J60)-LN(NGDP_R!I60)</f>
        <v>4.7435481450220252E-2</v>
      </c>
      <c r="J60" s="36">
        <f>LN(NGDP_R!K60)-LN(NGDP_R!J60)</f>
        <v>4.110087097690851E-2</v>
      </c>
      <c r="K60" s="36">
        <f>LN(NGDP_R!L60)-LN(NGDP_R!K60)</f>
        <v>5.1024081820063572E-2</v>
      </c>
      <c r="L60" s="36">
        <f>LN(NGDP_R!M60)-LN(NGDP_R!L60)</f>
        <v>3.7277474089316698E-2</v>
      </c>
      <c r="M60" s="36">
        <f>LN(NGDP_R!N60)-LN(NGDP_R!M60)</f>
        <v>3.4676009665975727E-2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3"/>
      <c r="AF60" s="17"/>
      <c r="AG60" s="15"/>
      <c r="AH60" s="15"/>
      <c r="AI60" s="16"/>
      <c r="AJ60" s="16"/>
      <c r="AK60" s="15"/>
      <c r="AL60" s="15"/>
      <c r="AM60" s="16"/>
      <c r="AN60" s="16"/>
      <c r="AO60" s="15"/>
      <c r="AP60" s="15"/>
      <c r="AQ60" s="16"/>
      <c r="AR60" s="16"/>
      <c r="AS60" s="15"/>
      <c r="AT60" s="15"/>
      <c r="AU60" s="16"/>
      <c r="AV60" s="16"/>
      <c r="AW60" s="13"/>
      <c r="AX60" s="13"/>
      <c r="AY60" s="15"/>
      <c r="AZ60" s="15"/>
      <c r="BA60" s="16"/>
      <c r="BB60" s="16"/>
      <c r="BC60" s="15"/>
      <c r="BD60" s="15"/>
      <c r="BE60" s="16"/>
      <c r="BF60" s="16"/>
      <c r="BG60" s="15"/>
      <c r="BH60" s="15"/>
      <c r="BI60" s="16"/>
      <c r="BJ60" s="16"/>
      <c r="BK60" s="15"/>
      <c r="BL60" s="15"/>
      <c r="BM60" s="16"/>
      <c r="BN60" s="16"/>
      <c r="BO60" s="13"/>
      <c r="BP60" s="13"/>
      <c r="BQ60" s="14"/>
      <c r="BR60" s="13"/>
      <c r="BS60" s="13"/>
      <c r="BT60" s="13"/>
      <c r="BU60" s="14"/>
      <c r="BV60" s="13"/>
    </row>
    <row r="61" spans="1:74" x14ac:dyDescent="0.4">
      <c r="A61" s="15"/>
      <c r="B61" s="15"/>
      <c r="C61" s="50" t="s">
        <v>53</v>
      </c>
      <c r="D61" s="15"/>
      <c r="E61" s="15"/>
      <c r="F61" s="15" t="s">
        <v>319</v>
      </c>
      <c r="G61" s="36">
        <f>LN(NGDP_R!H61)-LN(NGDP_R!G61)</f>
        <v>4.6223854100309936E-2</v>
      </c>
      <c r="H61" s="36">
        <f>LN(NGDP_R!I61)-LN(NGDP_R!H61)</f>
        <v>3.2801232886829901E-2</v>
      </c>
      <c r="I61" s="36">
        <f>LN(NGDP_R!J61)-LN(NGDP_R!I61)</f>
        <v>2.9293045310042842E-2</v>
      </c>
      <c r="J61" s="36">
        <f>LN(NGDP_R!K61)-LN(NGDP_R!J61)</f>
        <v>2.603782812896327E-2</v>
      </c>
      <c r="K61" s="36">
        <f>LN(NGDP_R!L61)-LN(NGDP_R!K61)</f>
        <v>7.1789086131533786E-2</v>
      </c>
      <c r="L61" s="36">
        <f>LN(NGDP_R!M61)-LN(NGDP_R!L61)</f>
        <v>-8.5760035712167948E-3</v>
      </c>
      <c r="M61" s="36">
        <f>LN(NGDP_R!N61)-LN(NGDP_R!M61)</f>
        <v>-1.4660303528360785E-2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3"/>
      <c r="AF61" s="17"/>
      <c r="AG61" s="15"/>
      <c r="AH61" s="15"/>
      <c r="AI61" s="16"/>
      <c r="AJ61" s="16"/>
      <c r="AK61" s="15"/>
      <c r="AL61" s="15"/>
      <c r="AM61" s="16"/>
      <c r="AN61" s="16"/>
      <c r="AO61" s="15"/>
      <c r="AP61" s="15"/>
      <c r="AQ61" s="16"/>
      <c r="AR61" s="16"/>
      <c r="AS61" s="15"/>
      <c r="AT61" s="15"/>
      <c r="AU61" s="16"/>
      <c r="AV61" s="16"/>
      <c r="AW61" s="13"/>
      <c r="AX61" s="13"/>
      <c r="AY61" s="15"/>
      <c r="AZ61" s="15"/>
      <c r="BA61" s="16"/>
      <c r="BB61" s="16"/>
      <c r="BC61" s="15"/>
      <c r="BD61" s="15"/>
      <c r="BE61" s="16"/>
      <c r="BF61" s="16"/>
      <c r="BG61" s="15"/>
      <c r="BH61" s="15"/>
      <c r="BI61" s="16"/>
      <c r="BJ61" s="16"/>
      <c r="BK61" s="15"/>
      <c r="BL61" s="15"/>
      <c r="BM61" s="16"/>
      <c r="BN61" s="16"/>
      <c r="BO61" s="13"/>
      <c r="BP61" s="13"/>
      <c r="BQ61" s="14"/>
      <c r="BR61" s="13"/>
      <c r="BS61" s="13"/>
      <c r="BT61" s="13"/>
      <c r="BU61" s="14"/>
      <c r="BV61" s="13"/>
    </row>
    <row r="62" spans="1:74" x14ac:dyDescent="0.4">
      <c r="A62" s="15"/>
      <c r="B62" s="15"/>
      <c r="C62" s="49" t="s">
        <v>58</v>
      </c>
      <c r="D62" s="15"/>
      <c r="E62" s="15"/>
      <c r="F62" s="15" t="s">
        <v>319</v>
      </c>
      <c r="G62" s="36">
        <f>LN(NGDP_R!H62)-LN(NGDP_R!G62)</f>
        <v>5.1347994720378765E-3</v>
      </c>
      <c r="H62" s="36">
        <f>LN(NGDP_R!I62)-LN(NGDP_R!H62)</f>
        <v>1.6004406130979199E-2</v>
      </c>
      <c r="I62" s="36">
        <f>LN(NGDP_R!J62)-LN(NGDP_R!I62)</f>
        <v>-1.9339025098868312E-2</v>
      </c>
      <c r="J62" s="36">
        <f>LN(NGDP_R!K62)-LN(NGDP_R!J62)</f>
        <v>2.702728604060578E-2</v>
      </c>
      <c r="K62" s="36">
        <f>LN(NGDP_R!L62)-LN(NGDP_R!K62)</f>
        <v>9.3931096504705103E-2</v>
      </c>
      <c r="L62" s="36">
        <f>LN(NGDP_R!M62)-LN(NGDP_R!L62)</f>
        <v>0.1239859797809908</v>
      </c>
      <c r="M62" s="36">
        <f>LN(NGDP_R!N62)-LN(NGDP_R!M62)</f>
        <v>7.6944285313352623E-2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3"/>
      <c r="AF62" s="17"/>
      <c r="AG62" s="15"/>
      <c r="AH62" s="15"/>
      <c r="AI62" s="16"/>
      <c r="AJ62" s="16"/>
      <c r="AK62" s="15"/>
      <c r="AL62" s="15"/>
      <c r="AM62" s="16"/>
      <c r="AN62" s="16"/>
      <c r="AO62" s="15"/>
      <c r="AP62" s="15"/>
      <c r="AQ62" s="16"/>
      <c r="AR62" s="16"/>
      <c r="AS62" s="15"/>
      <c r="AT62" s="15"/>
      <c r="AU62" s="16"/>
      <c r="AV62" s="16"/>
      <c r="AW62" s="13"/>
      <c r="AX62" s="13"/>
      <c r="AY62" s="15"/>
      <c r="AZ62" s="15"/>
      <c r="BA62" s="16"/>
      <c r="BB62" s="16"/>
      <c r="BC62" s="15"/>
      <c r="BD62" s="15"/>
      <c r="BE62" s="16"/>
      <c r="BF62" s="16"/>
      <c r="BG62" s="15"/>
      <c r="BH62" s="15"/>
      <c r="BI62" s="16"/>
      <c r="BJ62" s="16"/>
      <c r="BK62" s="15"/>
      <c r="BL62" s="15"/>
      <c r="BM62" s="16"/>
      <c r="BN62" s="16"/>
      <c r="BO62" s="13"/>
      <c r="BP62" s="13"/>
      <c r="BQ62" s="14"/>
      <c r="BR62" s="13"/>
      <c r="BS62" s="13"/>
      <c r="BT62" s="13"/>
      <c r="BU62" s="14"/>
      <c r="BV62" s="13"/>
    </row>
    <row r="63" spans="1:74" x14ac:dyDescent="0.4">
      <c r="A63" s="15"/>
      <c r="B63" s="15"/>
      <c r="C63" s="49" t="s">
        <v>64</v>
      </c>
      <c r="D63" s="15"/>
      <c r="E63" s="15"/>
      <c r="F63" s="15" t="s">
        <v>319</v>
      </c>
      <c r="G63" s="36">
        <f>LN(NGDP_R!H63)-LN(NGDP_R!G63)</f>
        <v>3.2467285132400603E-2</v>
      </c>
      <c r="H63" s="36">
        <f>LN(NGDP_R!I63)-LN(NGDP_R!H63)</f>
        <v>8.2602180817461734E-2</v>
      </c>
      <c r="I63" s="36">
        <f>LN(NGDP_R!J63)-LN(NGDP_R!I63)</f>
        <v>3.8088520600900733E-2</v>
      </c>
      <c r="J63" s="36">
        <f>LN(NGDP_R!K63)-LN(NGDP_R!J63)</f>
        <v>1.0692629538743281E-2</v>
      </c>
      <c r="K63" s="36">
        <f>LN(NGDP_R!L63)-LN(NGDP_R!K63)</f>
        <v>6.6132250476029553E-2</v>
      </c>
      <c r="L63" s="36">
        <f>LN(NGDP_R!M63)-LN(NGDP_R!L63)</f>
        <v>7.2876785983548853E-2</v>
      </c>
      <c r="M63" s="36">
        <f>LN(NGDP_R!N63)-LN(NGDP_R!M63)</f>
        <v>4.879016416943105E-2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3"/>
      <c r="AF63" s="17"/>
      <c r="AG63" s="15"/>
      <c r="AH63" s="15"/>
      <c r="AI63" s="16"/>
      <c r="AJ63" s="16"/>
      <c r="AK63" s="15"/>
      <c r="AL63" s="15"/>
      <c r="AM63" s="16"/>
      <c r="AN63" s="16"/>
      <c r="AO63" s="15"/>
      <c r="AP63" s="15"/>
      <c r="AQ63" s="15"/>
      <c r="AR63" s="15"/>
      <c r="AS63" s="15"/>
      <c r="AT63" s="15"/>
      <c r="AU63" s="15"/>
      <c r="AV63" s="15"/>
      <c r="AW63" s="13"/>
      <c r="AX63" s="13"/>
      <c r="AY63" s="15"/>
      <c r="AZ63" s="15"/>
      <c r="BA63" s="16"/>
      <c r="BB63" s="16"/>
      <c r="BC63" s="15"/>
      <c r="BD63" s="15"/>
      <c r="BE63" s="16"/>
      <c r="BF63" s="16"/>
      <c r="BG63" s="15"/>
      <c r="BH63" s="15"/>
      <c r="BI63" s="15"/>
      <c r="BJ63" s="15"/>
      <c r="BK63" s="15"/>
      <c r="BL63" s="15"/>
      <c r="BM63" s="15"/>
      <c r="BN63" s="15"/>
      <c r="BO63" s="13"/>
      <c r="BP63" s="13"/>
      <c r="BQ63" s="14"/>
      <c r="BR63" s="14"/>
      <c r="BS63" s="13"/>
      <c r="BT63" s="13"/>
      <c r="BU63" s="14"/>
      <c r="BV63" s="14"/>
    </row>
    <row r="64" spans="1:74" x14ac:dyDescent="0.4">
      <c r="A64" s="15"/>
      <c r="B64" s="15"/>
      <c r="C64" s="49" t="s">
        <v>66</v>
      </c>
      <c r="D64" s="15"/>
      <c r="E64" s="15"/>
      <c r="F64" s="15" t="s">
        <v>319</v>
      </c>
      <c r="G64" s="36">
        <f>LN(NGDP_R!H64)-LN(NGDP_R!G64)</f>
        <v>4.6010925810255454E-2</v>
      </c>
      <c r="H64" s="36">
        <f>LN(NGDP_R!I64)-LN(NGDP_R!H64)</f>
        <v>7.0247812197965054E-2</v>
      </c>
      <c r="I64" s="36">
        <f>LN(NGDP_R!J64)-LN(NGDP_R!I64)</f>
        <v>4.985698329058863E-2</v>
      </c>
      <c r="J64" s="36">
        <f>LN(NGDP_R!K64)-LN(NGDP_R!J64)</f>
        <v>-3.9744500185558085E-2</v>
      </c>
      <c r="K64" s="36">
        <f>LN(NGDP_R!L64)-LN(NGDP_R!K64)</f>
        <v>3.7295784743696991E-2</v>
      </c>
      <c r="L64" s="36">
        <f>LN(NGDP_R!M64)-LN(NGDP_R!L64)</f>
        <v>5.7325066619270171E-2</v>
      </c>
      <c r="M64" s="36">
        <f>LN(NGDP_R!N64)-LN(NGDP_R!M64)</f>
        <v>4.3059489460445022E-2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3"/>
      <c r="AF64" s="17"/>
      <c r="AG64" s="15"/>
      <c r="AH64" s="15"/>
      <c r="AI64" s="16"/>
      <c r="AJ64" s="16"/>
      <c r="AK64" s="15"/>
      <c r="AL64" s="15"/>
      <c r="AM64" s="16"/>
      <c r="AN64" s="16"/>
      <c r="AO64" s="15"/>
      <c r="AP64" s="15"/>
      <c r="AQ64" s="16"/>
      <c r="AR64" s="16"/>
      <c r="AS64" s="15"/>
      <c r="AT64" s="15"/>
      <c r="AU64" s="16"/>
      <c r="AV64" s="16"/>
      <c r="AW64" s="13"/>
      <c r="AX64" s="13"/>
      <c r="AY64" s="15"/>
      <c r="AZ64" s="15"/>
      <c r="BA64" s="16"/>
      <c r="BB64" s="16"/>
      <c r="BC64" s="15"/>
      <c r="BD64" s="15"/>
      <c r="BE64" s="16"/>
      <c r="BF64" s="16"/>
      <c r="BG64" s="15"/>
      <c r="BH64" s="15"/>
      <c r="BI64" s="16"/>
      <c r="BJ64" s="16"/>
      <c r="BK64" s="15"/>
      <c r="BL64" s="15"/>
      <c r="BM64" s="16"/>
      <c r="BN64" s="16"/>
      <c r="BO64" s="13"/>
      <c r="BP64" s="13"/>
      <c r="BQ64" s="14"/>
      <c r="BR64" s="13"/>
      <c r="BS64" s="13"/>
      <c r="BT64" s="13"/>
      <c r="BU64" s="14"/>
      <c r="BV64" s="13"/>
    </row>
    <row r="65" spans="1:74" x14ac:dyDescent="0.4">
      <c r="A65" s="15"/>
      <c r="B65" s="15"/>
      <c r="C65" s="49" t="s">
        <v>68</v>
      </c>
      <c r="D65" s="15"/>
      <c r="E65" s="15"/>
      <c r="F65" s="15" t="s">
        <v>319</v>
      </c>
      <c r="G65" s="36">
        <f>LN(NGDP_R!H65)-LN(NGDP_R!G65)</f>
        <v>1.1928570865273436E-2</v>
      </c>
      <c r="H65" s="36">
        <f>LN(NGDP_R!I65)-LN(NGDP_R!H65)</f>
        <v>1.3902905168991175E-2</v>
      </c>
      <c r="I65" s="36">
        <f>LN(NGDP_R!J65)-LN(NGDP_R!I65)</f>
        <v>3.3434776086235019E-2</v>
      </c>
      <c r="J65" s="36">
        <f>LN(NGDP_R!K65)-LN(NGDP_R!J65)</f>
        <v>4.2101176018635833E-2</v>
      </c>
      <c r="K65" s="36">
        <f>LN(NGDP_R!L65)-LN(NGDP_R!K65)</f>
        <v>4.4016885416771956E-2</v>
      </c>
      <c r="L65" s="36">
        <f>LN(NGDP_R!M65)-LN(NGDP_R!L65)</f>
        <v>-4.18642040986974E-2</v>
      </c>
      <c r="M65" s="36">
        <f>LN(NGDP_R!N65)-LN(NGDP_R!M65)</f>
        <v>2.4692612590371255E-2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3"/>
      <c r="AF65" s="17"/>
      <c r="AG65" s="15"/>
      <c r="AH65" s="15"/>
      <c r="AI65" s="16"/>
      <c r="AJ65" s="16"/>
      <c r="AK65" s="15"/>
      <c r="AL65" s="15"/>
      <c r="AM65" s="16"/>
      <c r="AN65" s="16"/>
      <c r="AO65" s="15"/>
      <c r="AP65" s="15"/>
      <c r="AQ65" s="16"/>
      <c r="AR65" s="16"/>
      <c r="AS65" s="15"/>
      <c r="AT65" s="15"/>
      <c r="AU65" s="16"/>
      <c r="AV65" s="16"/>
      <c r="AW65" s="13"/>
      <c r="AX65" s="13"/>
      <c r="AY65" s="15"/>
      <c r="AZ65" s="15"/>
      <c r="BA65" s="16"/>
      <c r="BB65" s="16"/>
      <c r="BC65" s="15"/>
      <c r="BD65" s="15"/>
      <c r="BE65" s="16"/>
      <c r="BF65" s="16"/>
      <c r="BG65" s="15"/>
      <c r="BH65" s="15"/>
      <c r="BI65" s="16"/>
      <c r="BJ65" s="16"/>
      <c r="BK65" s="15"/>
      <c r="BL65" s="15"/>
      <c r="BM65" s="16"/>
      <c r="BN65" s="16"/>
      <c r="BO65" s="13"/>
      <c r="BP65" s="13"/>
      <c r="BQ65" s="14"/>
      <c r="BR65" s="13"/>
      <c r="BS65" s="13"/>
      <c r="BT65" s="13"/>
      <c r="BU65" s="14"/>
      <c r="BV65" s="13"/>
    </row>
    <row r="66" spans="1:74" x14ac:dyDescent="0.4">
      <c r="A66" s="15"/>
      <c r="B66" s="15"/>
      <c r="C66" s="49" t="s">
        <v>70</v>
      </c>
      <c r="D66" s="15"/>
      <c r="E66" s="15"/>
      <c r="F66" s="15" t="s">
        <v>319</v>
      </c>
      <c r="G66" s="36">
        <f>LN(NGDP_R!H66)-LN(NGDP_R!G66)</f>
        <v>9.532927530501567E-2</v>
      </c>
      <c r="H66" s="36">
        <f>LN(NGDP_R!I66)-LN(NGDP_R!H66)</f>
        <v>7.0670759900381519E-2</v>
      </c>
      <c r="I66" s="36">
        <f>LN(NGDP_R!J66)-LN(NGDP_R!I66)</f>
        <v>-7.6437775949499631E-2</v>
      </c>
      <c r="J66" s="36">
        <f>LN(NGDP_R!K66)-LN(NGDP_R!J66)</f>
        <v>5.9561122616845097E-2</v>
      </c>
      <c r="K66" s="36">
        <f>LN(NGDP_R!L66)-LN(NGDP_R!K66)</f>
        <v>8.0035946790653512E-2</v>
      </c>
      <c r="L66" s="36">
        <f>LN(NGDP_R!M66)-LN(NGDP_R!L66)</f>
        <v>4.490280603712371E-3</v>
      </c>
      <c r="M66" s="36">
        <f>LN(NGDP_R!N66)-LN(NGDP_R!M66)</f>
        <v>3.4401426717331596E-2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3"/>
      <c r="AF66" s="17"/>
      <c r="AG66" s="15"/>
      <c r="AH66" s="15"/>
      <c r="AI66" s="16"/>
      <c r="AJ66" s="16"/>
      <c r="AK66" s="15"/>
      <c r="AL66" s="15"/>
      <c r="AM66" s="16"/>
      <c r="AN66" s="16"/>
      <c r="AO66" s="15"/>
      <c r="AP66" s="15"/>
      <c r="AQ66" s="16"/>
      <c r="AR66" s="16"/>
      <c r="AS66" s="15"/>
      <c r="AT66" s="15"/>
      <c r="AU66" s="16"/>
      <c r="AV66" s="16"/>
      <c r="AW66" s="13"/>
      <c r="AX66" s="13"/>
      <c r="AY66" s="15"/>
      <c r="AZ66" s="15"/>
      <c r="BA66" s="16"/>
      <c r="BB66" s="16"/>
      <c r="BC66" s="15"/>
      <c r="BD66" s="15"/>
      <c r="BE66" s="16"/>
      <c r="BF66" s="16"/>
      <c r="BG66" s="15"/>
      <c r="BH66" s="15"/>
      <c r="BI66" s="16"/>
      <c r="BJ66" s="16"/>
      <c r="BK66" s="15"/>
      <c r="BL66" s="15"/>
      <c r="BM66" s="16"/>
      <c r="BN66" s="16"/>
      <c r="BO66" s="13"/>
      <c r="BP66" s="13"/>
      <c r="BQ66" s="14"/>
      <c r="BR66" s="13"/>
      <c r="BS66" s="13"/>
      <c r="BT66" s="13"/>
      <c r="BU66" s="14"/>
      <c r="BV66" s="13"/>
    </row>
    <row r="67" spans="1:74" x14ac:dyDescent="0.4">
      <c r="A67" s="15"/>
      <c r="B67" s="15"/>
      <c r="C67" s="49" t="s">
        <v>71</v>
      </c>
      <c r="D67" s="15"/>
      <c r="E67" s="15"/>
      <c r="F67" s="15" t="s">
        <v>319</v>
      </c>
      <c r="G67" s="36">
        <f>LN(NGDP_R!H67)-LN(NGDP_R!G67)</f>
        <v>5.07772022064783E-2</v>
      </c>
      <c r="H67" s="36">
        <f>LN(NGDP_R!I67)-LN(NGDP_R!H67)</f>
        <v>5.8406228943059801E-2</v>
      </c>
      <c r="I67" s="36">
        <f>LN(NGDP_R!J67)-LN(NGDP_R!I67)</f>
        <v>5.8574125111121589E-2</v>
      </c>
      <c r="J67" s="36">
        <f>LN(NGDP_R!K67)-LN(NGDP_R!J67)</f>
        <v>5.17470231990389E-2</v>
      </c>
      <c r="K67" s="36">
        <f>LN(NGDP_R!L67)-LN(NGDP_R!K67)</f>
        <v>2.5234459741771964E-2</v>
      </c>
      <c r="L67" s="36">
        <f>LN(NGDP_R!M67)-LN(NGDP_R!L67)</f>
        <v>6.9802810701795615E-2</v>
      </c>
      <c r="M67" s="36">
        <f>LN(NGDP_R!N67)-LN(NGDP_R!M67)</f>
        <v>5.164323315183772E-2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3"/>
      <c r="AF67" s="17"/>
      <c r="AG67" s="15"/>
      <c r="AH67" s="15"/>
      <c r="AI67" s="16"/>
      <c r="AJ67" s="16"/>
      <c r="AK67" s="15"/>
      <c r="AL67" s="15"/>
      <c r="AM67" s="16"/>
      <c r="AN67" s="16"/>
      <c r="AO67" s="15"/>
      <c r="AP67" s="15"/>
      <c r="AQ67" s="16"/>
      <c r="AR67" s="16"/>
      <c r="AS67" s="15"/>
      <c r="AT67" s="15"/>
      <c r="AU67" s="16"/>
      <c r="AV67" s="16"/>
      <c r="AW67" s="13"/>
      <c r="AX67" s="13"/>
      <c r="AY67" s="15"/>
      <c r="AZ67" s="15"/>
      <c r="BA67" s="16"/>
      <c r="BB67" s="16"/>
      <c r="BC67" s="15"/>
      <c r="BD67" s="15"/>
      <c r="BE67" s="16"/>
      <c r="BF67" s="16"/>
      <c r="BG67" s="15"/>
      <c r="BH67" s="15"/>
      <c r="BI67" s="16"/>
      <c r="BJ67" s="16"/>
      <c r="BK67" s="15"/>
      <c r="BL67" s="15"/>
      <c r="BM67" s="16"/>
      <c r="BN67" s="16"/>
      <c r="BO67" s="13"/>
      <c r="BP67" s="13"/>
      <c r="BQ67" s="14"/>
      <c r="BR67" s="13"/>
      <c r="BS67" s="13"/>
      <c r="BT67" s="13"/>
      <c r="BU67" s="14"/>
      <c r="BV67" s="13"/>
    </row>
    <row r="68" spans="1:74" x14ac:dyDescent="0.4">
      <c r="A68" s="15"/>
      <c r="B68" s="15"/>
      <c r="C68" s="49" t="s">
        <v>72</v>
      </c>
      <c r="D68" s="15"/>
      <c r="E68" s="15"/>
      <c r="F68" s="15" t="s">
        <v>319</v>
      </c>
      <c r="G68" s="36">
        <f>LN(NGDP_R!H68)-LN(NGDP_R!G68)</f>
        <v>5.0249242643034542E-2</v>
      </c>
      <c r="H68" s="36">
        <f>LN(NGDP_R!I68)-LN(NGDP_R!H68)</f>
        <v>6.5525275399620497E-2</v>
      </c>
      <c r="I68" s="36">
        <f>LN(NGDP_R!J68)-LN(NGDP_R!I68)</f>
        <v>4.9079421514895749E-2</v>
      </c>
      <c r="J68" s="36">
        <f>LN(NGDP_R!K68)-LN(NGDP_R!J68)</f>
        <v>3.530067132047332E-2</v>
      </c>
      <c r="K68" s="36">
        <f>LN(NGDP_R!L68)-LN(NGDP_R!K68)</f>
        <v>6.4244561339132922E-2</v>
      </c>
      <c r="L68" s="36">
        <f>LN(NGDP_R!M68)-LN(NGDP_R!L68)</f>
        <v>-2.7664411103707209E-3</v>
      </c>
      <c r="M68" s="36">
        <f>LN(NGDP_R!N68)-LN(NGDP_R!M68)</f>
        <v>1.4940067718987038E-2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3"/>
      <c r="AF68" s="17"/>
      <c r="AG68" s="15"/>
      <c r="AH68" s="15"/>
      <c r="AI68" s="16"/>
      <c r="AJ68" s="16"/>
      <c r="AK68" s="15"/>
      <c r="AL68" s="15"/>
      <c r="AM68" s="16"/>
      <c r="AN68" s="16"/>
      <c r="AO68" s="15"/>
      <c r="AP68" s="15"/>
      <c r="AQ68" s="16"/>
      <c r="AR68" s="16"/>
      <c r="AS68" s="15"/>
      <c r="AT68" s="15"/>
      <c r="AU68" s="16"/>
      <c r="AV68" s="16"/>
      <c r="AW68" s="13"/>
      <c r="AX68" s="13"/>
      <c r="AY68" s="15"/>
      <c r="AZ68" s="15"/>
      <c r="BA68" s="16"/>
      <c r="BB68" s="16"/>
      <c r="BC68" s="15"/>
      <c r="BD68" s="15"/>
      <c r="BE68" s="16"/>
      <c r="BF68" s="16"/>
      <c r="BG68" s="15"/>
      <c r="BH68" s="15"/>
      <c r="BI68" s="16"/>
      <c r="BJ68" s="16"/>
      <c r="BK68" s="15"/>
      <c r="BL68" s="15"/>
      <c r="BM68" s="16"/>
      <c r="BN68" s="16"/>
      <c r="BO68" s="13"/>
      <c r="BP68" s="13"/>
      <c r="BQ68" s="14"/>
      <c r="BR68" s="13"/>
      <c r="BS68" s="13"/>
      <c r="BT68" s="13"/>
      <c r="BU68" s="14"/>
      <c r="BV68" s="13"/>
    </row>
    <row r="69" spans="1:74" x14ac:dyDescent="0.4">
      <c r="A69" s="15"/>
      <c r="B69" s="15"/>
      <c r="C69" s="49" t="s">
        <v>371</v>
      </c>
      <c r="D69" s="15"/>
      <c r="E69" s="15"/>
      <c r="F69" s="15" t="s">
        <v>319</v>
      </c>
      <c r="G69" s="36">
        <f>LN(NGDP_R!H69)-LN(NGDP_R!G69)</f>
        <v>7.4539548972262004E-2</v>
      </c>
      <c r="H69" s="36">
        <f>LN(NGDP_R!I69)-LN(NGDP_R!H69)</f>
        <v>-3.9825366212599134E-2</v>
      </c>
      <c r="I69" s="36">
        <f>LN(NGDP_R!J69)-LN(NGDP_R!I69)</f>
        <v>-3.841017640320521E-2</v>
      </c>
      <c r="J69" s="36">
        <f>LN(NGDP_R!K69)-LN(NGDP_R!J69)</f>
        <v>7.2883021357156741E-2</v>
      </c>
      <c r="K69" s="36">
        <f>LN(NGDP_R!L69)-LN(NGDP_R!K69)</f>
        <v>-8.1485278217390267E-3</v>
      </c>
      <c r="L69" s="36">
        <f>LN(NGDP_R!M69)-LN(NGDP_R!L69)</f>
        <v>-3.4433651572038926E-2</v>
      </c>
      <c r="M69" s="36">
        <f>LN(NGDP_R!N69)-LN(NGDP_R!M69)</f>
        <v>1.152817973449638E-2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3"/>
      <c r="AF69" s="17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3"/>
      <c r="AX69" s="13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3"/>
      <c r="BP69" s="13"/>
      <c r="BQ69" s="14"/>
      <c r="BR69" s="13"/>
      <c r="BS69" s="13"/>
      <c r="BT69" s="13"/>
      <c r="BU69" s="14"/>
      <c r="BV69" s="13"/>
    </row>
    <row r="70" spans="1:74" x14ac:dyDescent="0.4">
      <c r="A70" s="15"/>
      <c r="B70" s="15"/>
      <c r="C70" s="49" t="s">
        <v>90</v>
      </c>
      <c r="D70" s="15"/>
      <c r="E70" s="15"/>
      <c r="F70" s="15" t="s">
        <v>319</v>
      </c>
      <c r="G70" s="36">
        <f>LN(NGDP_R!H70)-LN(NGDP_R!G70)</f>
        <v>5.7799534086885096E-2</v>
      </c>
      <c r="H70" s="36">
        <f>LN(NGDP_R!I70)-LN(NGDP_R!H70)</f>
        <v>6.5579130482286807E-2</v>
      </c>
      <c r="I70" s="36">
        <f>LN(NGDP_R!J70)-LN(NGDP_R!I70)</f>
        <v>4.7294371164420923E-2</v>
      </c>
      <c r="J70" s="36">
        <f>LN(NGDP_R!K70)-LN(NGDP_R!J70)</f>
        <v>4.0061399673044562E-2</v>
      </c>
      <c r="K70" s="36">
        <f>LN(NGDP_R!L70)-LN(NGDP_R!K70)</f>
        <v>3.9220713153279796E-2</v>
      </c>
      <c r="L70" s="36">
        <f>LN(NGDP_R!M70)-LN(NGDP_R!L70)</f>
        <v>9.9503308531687651E-3</v>
      </c>
      <c r="M70" s="36">
        <f>LN(NGDP_R!N70)-LN(NGDP_R!M70)</f>
        <v>9.9503308531687651E-3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3"/>
      <c r="AF70" s="17"/>
      <c r="AG70" s="15"/>
      <c r="AH70" s="15"/>
      <c r="AI70" s="16"/>
      <c r="AJ70" s="16"/>
      <c r="AK70" s="15"/>
      <c r="AL70" s="15"/>
      <c r="AM70" s="16"/>
      <c r="AN70" s="16"/>
      <c r="AO70" s="15"/>
      <c r="AP70" s="15"/>
      <c r="AQ70" s="16"/>
      <c r="AR70" s="16"/>
      <c r="AS70" s="15"/>
      <c r="AT70" s="15"/>
      <c r="AU70" s="16"/>
      <c r="AV70" s="16"/>
      <c r="AW70" s="13"/>
      <c r="AX70" s="13"/>
      <c r="AY70" s="15"/>
      <c r="AZ70" s="15"/>
      <c r="BA70" s="16"/>
      <c r="BB70" s="16"/>
      <c r="BC70" s="15"/>
      <c r="BD70" s="15"/>
      <c r="BE70" s="16"/>
      <c r="BF70" s="16"/>
      <c r="BG70" s="15"/>
      <c r="BH70" s="15"/>
      <c r="BI70" s="16"/>
      <c r="BJ70" s="16"/>
      <c r="BK70" s="15"/>
      <c r="BL70" s="15"/>
      <c r="BM70" s="16"/>
      <c r="BN70" s="16"/>
      <c r="BO70" s="13"/>
      <c r="BP70" s="13"/>
      <c r="BQ70" s="14"/>
      <c r="BR70" s="14"/>
      <c r="BS70" s="13"/>
      <c r="BT70" s="13"/>
      <c r="BU70" s="14"/>
      <c r="BV70" s="14"/>
    </row>
    <row r="71" spans="1:74" x14ac:dyDescent="0.4">
      <c r="A71" s="15"/>
      <c r="B71" s="15"/>
      <c r="C71" s="49" t="s">
        <v>92</v>
      </c>
      <c r="D71" s="15"/>
      <c r="E71" s="15"/>
      <c r="F71" s="15" t="s">
        <v>319</v>
      </c>
      <c r="G71" s="36">
        <f>LN(NGDP_R!H71)-LN(NGDP_R!G71)</f>
        <v>3.8723128136908258E-2</v>
      </c>
      <c r="H71" s="36">
        <f>LN(NGDP_R!I71)-LN(NGDP_R!H71)</f>
        <v>-6.2440336669991936E-2</v>
      </c>
      <c r="I71" s="36">
        <f>LN(NGDP_R!J71)-LN(NGDP_R!I71)</f>
        <v>-4.9190244190771892E-2</v>
      </c>
      <c r="J71" s="36">
        <f>LN(NGDP_R!K71)-LN(NGDP_R!J71)</f>
        <v>-1.2072581234269464E-2</v>
      </c>
      <c r="K71" s="36">
        <f>LN(NGDP_R!L71)-LN(NGDP_R!K71)</f>
        <v>1.7839918128331078E-2</v>
      </c>
      <c r="L71" s="36">
        <f>LN(NGDP_R!M71)-LN(NGDP_R!L71)</f>
        <v>5.1643233151839496E-2</v>
      </c>
      <c r="M71" s="36">
        <f>LN(NGDP_R!N71)-LN(NGDP_R!M71)</f>
        <v>4.1621674690819788E-2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3"/>
      <c r="AF71" s="17"/>
      <c r="AG71" s="15"/>
      <c r="AH71" s="15"/>
      <c r="AI71" s="16"/>
      <c r="AJ71" s="16"/>
      <c r="AK71" s="15"/>
      <c r="AL71" s="15"/>
      <c r="AM71" s="16"/>
      <c r="AN71" s="16"/>
      <c r="AO71" s="15"/>
      <c r="AP71" s="15"/>
      <c r="AQ71" s="16"/>
      <c r="AR71" s="16"/>
      <c r="AS71" s="15"/>
      <c r="AT71" s="15"/>
      <c r="AU71" s="16"/>
      <c r="AV71" s="16"/>
      <c r="AW71" s="13"/>
      <c r="AX71" s="13"/>
      <c r="AY71" s="15"/>
      <c r="AZ71" s="15"/>
      <c r="BA71" s="16"/>
      <c r="BB71" s="16"/>
      <c r="BC71" s="15"/>
      <c r="BD71" s="15"/>
      <c r="BE71" s="16"/>
      <c r="BF71" s="16"/>
      <c r="BG71" s="15"/>
      <c r="BH71" s="15"/>
      <c r="BI71" s="16"/>
      <c r="BJ71" s="16"/>
      <c r="BK71" s="15"/>
      <c r="BL71" s="15"/>
      <c r="BM71" s="16"/>
      <c r="BN71" s="16"/>
      <c r="BO71" s="13"/>
      <c r="BP71" s="13"/>
      <c r="BQ71" s="14"/>
      <c r="BR71" s="13"/>
      <c r="BS71" s="13"/>
      <c r="BT71" s="13"/>
      <c r="BU71" s="14"/>
      <c r="BV71" s="13"/>
    </row>
    <row r="72" spans="1:74" x14ac:dyDescent="0.4">
      <c r="A72" s="15"/>
      <c r="B72" s="15"/>
      <c r="C72" s="49" t="s">
        <v>95</v>
      </c>
      <c r="D72" s="15"/>
      <c r="E72" s="15"/>
      <c r="F72" s="15" t="s">
        <v>319</v>
      </c>
      <c r="G72" s="36">
        <f>LN(NGDP_R!H72)-LN(NGDP_R!G72)</f>
        <v>1.3997509643853157E-2</v>
      </c>
      <c r="H72" s="36">
        <f>LN(NGDP_R!I72)-LN(NGDP_R!H72)</f>
        <v>2.5768820980237805E-2</v>
      </c>
      <c r="I72" s="36">
        <f>LN(NGDP_R!J72)-LN(NGDP_R!I72)</f>
        <v>2.7849861115437413E-2</v>
      </c>
      <c r="J72" s="36">
        <f>LN(NGDP_R!K72)-LN(NGDP_R!J72)</f>
        <v>-8.1132699529744556E-3</v>
      </c>
      <c r="K72" s="36">
        <f>LN(NGDP_R!L72)-LN(NGDP_R!K72)</f>
        <v>4.7429989180941767E-2</v>
      </c>
      <c r="L72" s="36">
        <f>LN(NGDP_R!M72)-LN(NGDP_R!L72)</f>
        <v>1.1789788809958068E-2</v>
      </c>
      <c r="M72" s="36">
        <f>LN(NGDP_R!N72)-LN(NGDP_R!M72)</f>
        <v>6.6536970793258376E-3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3"/>
      <c r="AF72" s="17"/>
      <c r="AG72" s="15"/>
      <c r="AH72" s="15"/>
      <c r="AI72" s="16"/>
      <c r="AJ72" s="16"/>
      <c r="AK72" s="15"/>
      <c r="AL72" s="15"/>
      <c r="AM72" s="16"/>
      <c r="AN72" s="16"/>
      <c r="AO72" s="15"/>
      <c r="AP72" s="15"/>
      <c r="AQ72" s="16"/>
      <c r="AR72" s="16"/>
      <c r="AS72" s="15"/>
      <c r="AT72" s="15"/>
      <c r="AU72" s="16"/>
      <c r="AV72" s="16"/>
      <c r="AW72" s="13"/>
      <c r="AX72" s="13"/>
      <c r="AY72" s="15"/>
      <c r="AZ72" s="15"/>
      <c r="BA72" s="16"/>
      <c r="BB72" s="16"/>
      <c r="BC72" s="15"/>
      <c r="BD72" s="15"/>
      <c r="BE72" s="16"/>
      <c r="BF72" s="16"/>
      <c r="BG72" s="15"/>
      <c r="BH72" s="15"/>
      <c r="BI72" s="16"/>
      <c r="BJ72" s="16"/>
      <c r="BK72" s="15"/>
      <c r="BL72" s="15"/>
      <c r="BM72" s="16"/>
      <c r="BN72" s="16"/>
      <c r="BO72" s="13"/>
      <c r="BP72" s="13"/>
      <c r="BQ72" s="14"/>
      <c r="BR72" s="13"/>
      <c r="BS72" s="13"/>
      <c r="BT72" s="13"/>
      <c r="BU72" s="14"/>
      <c r="BV72" s="13"/>
    </row>
    <row r="73" spans="1:74" x14ac:dyDescent="0.4">
      <c r="A73" s="15"/>
      <c r="B73" s="15"/>
      <c r="C73" s="49" t="s">
        <v>372</v>
      </c>
      <c r="D73" s="15"/>
      <c r="E73" s="15"/>
      <c r="F73" s="15" t="s">
        <v>319</v>
      </c>
      <c r="G73" s="36">
        <f>LN(NGDP_R!H73)-LN(NGDP_R!G73)</f>
        <v>5.6739894331196972E-2</v>
      </c>
      <c r="H73" s="36">
        <f>LN(NGDP_R!I73)-LN(NGDP_R!H73)</f>
        <v>5.4853496488311393E-2</v>
      </c>
      <c r="I73" s="36">
        <f>LN(NGDP_R!J73)-LN(NGDP_R!I73)</f>
        <v>3.8857006566744623E-2</v>
      </c>
      <c r="J73" s="36">
        <f>LN(NGDP_R!K73)-LN(NGDP_R!J73)</f>
        <v>1.3098632937185606E-2</v>
      </c>
      <c r="K73" s="36">
        <f>LN(NGDP_R!L73)-LN(NGDP_R!K73)</f>
        <v>2.1761138368436406E-2</v>
      </c>
      <c r="L73" s="36">
        <f>LN(NGDP_R!M73)-LN(NGDP_R!L73)</f>
        <v>3.2467496917238492E-2</v>
      </c>
      <c r="M73" s="36">
        <f>LN(NGDP_R!N73)-LN(NGDP_R!M73)</f>
        <v>3.9336388572488445E-2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3"/>
      <c r="AF73" s="17"/>
      <c r="AG73" s="15"/>
      <c r="AH73" s="15"/>
      <c r="AI73" s="16"/>
      <c r="AJ73" s="16"/>
      <c r="AK73" s="15"/>
      <c r="AL73" s="15"/>
      <c r="AM73" s="16"/>
      <c r="AN73" s="16"/>
      <c r="AO73" s="15"/>
      <c r="AP73" s="15"/>
      <c r="AQ73" s="15"/>
      <c r="AR73" s="15"/>
      <c r="AS73" s="15"/>
      <c r="AT73" s="15"/>
      <c r="AU73" s="15"/>
      <c r="AV73" s="15"/>
      <c r="AW73" s="13"/>
      <c r="AX73" s="13"/>
      <c r="AY73" s="15"/>
      <c r="AZ73" s="15"/>
      <c r="BA73" s="16"/>
      <c r="BB73" s="16"/>
      <c r="BC73" s="15"/>
      <c r="BD73" s="15"/>
      <c r="BE73" s="16"/>
      <c r="BF73" s="16"/>
      <c r="BG73" s="15"/>
      <c r="BH73" s="15"/>
      <c r="BI73" s="15"/>
      <c r="BJ73" s="15"/>
      <c r="BK73" s="15"/>
      <c r="BL73" s="15"/>
      <c r="BM73" s="15"/>
      <c r="BN73" s="15"/>
      <c r="BO73" s="13"/>
      <c r="BP73" s="13"/>
      <c r="BQ73" s="14"/>
      <c r="BR73" s="13"/>
      <c r="BS73" s="13"/>
      <c r="BT73" s="13"/>
      <c r="BU73" s="14"/>
      <c r="BV73" s="13"/>
    </row>
    <row r="74" spans="1:74" x14ac:dyDescent="0.4">
      <c r="A74" s="15"/>
      <c r="B74" s="15"/>
      <c r="C74" s="49" t="s">
        <v>374</v>
      </c>
      <c r="D74" s="15"/>
      <c r="E74" s="15"/>
      <c r="F74" s="15" t="s">
        <v>319</v>
      </c>
      <c r="G74" s="36">
        <f>LN(NGDP_R!H74)-LN(NGDP_R!G74)</f>
        <v>3.4401426717328487E-2</v>
      </c>
      <c r="H74" s="36">
        <f>LN(NGDP_R!I74)-LN(NGDP_R!H74)</f>
        <v>-2.3268626939349391E-2</v>
      </c>
      <c r="I74" s="36">
        <f>LN(NGDP_R!J74)-LN(NGDP_R!I74)</f>
        <v>1.0939940038334206E-2</v>
      </c>
      <c r="J74" s="36">
        <f>LN(NGDP_R!K74)-LN(NGDP_R!J74)</f>
        <v>-1.3085239548657479E-2</v>
      </c>
      <c r="K74" s="36">
        <f>LN(NGDP_R!L74)-LN(NGDP_R!K74)</f>
        <v>-0.15082288973458402</v>
      </c>
      <c r="L74" s="36">
        <f>LN(NGDP_R!M74)-LN(NGDP_R!L74)</f>
        <v>-3.0459207484704764E-2</v>
      </c>
      <c r="M74" s="36">
        <f>LN(NGDP_R!N74)-LN(NGDP_R!M74)</f>
        <v>-5.0125418235429375E-3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3"/>
      <c r="AF74" s="17"/>
      <c r="AG74" s="15"/>
      <c r="AH74" s="15"/>
      <c r="AI74" s="16"/>
      <c r="AJ74" s="16"/>
      <c r="AK74" s="15"/>
      <c r="AL74" s="15"/>
      <c r="AM74" s="16"/>
      <c r="AN74" s="16"/>
      <c r="AO74" s="15"/>
      <c r="AP74" s="15"/>
      <c r="AQ74" s="16"/>
      <c r="AR74" s="16"/>
      <c r="AS74" s="15"/>
      <c r="AT74" s="15"/>
      <c r="AU74" s="16"/>
      <c r="AV74" s="16"/>
      <c r="AW74" s="13"/>
      <c r="AX74" s="13"/>
      <c r="AY74" s="15"/>
      <c r="AZ74" s="15"/>
      <c r="BA74" s="16"/>
      <c r="BB74" s="16"/>
      <c r="BC74" s="15"/>
      <c r="BD74" s="15"/>
      <c r="BE74" s="16"/>
      <c r="BF74" s="16"/>
      <c r="BG74" s="15"/>
      <c r="BH74" s="15"/>
      <c r="BI74" s="16"/>
      <c r="BJ74" s="16"/>
      <c r="BK74" s="15"/>
      <c r="BL74" s="15"/>
      <c r="BM74" s="16"/>
      <c r="BN74" s="16"/>
      <c r="BO74" s="13"/>
      <c r="BP74" s="13"/>
      <c r="BQ74" s="14"/>
      <c r="BR74" s="13"/>
      <c r="BS74" s="13"/>
      <c r="BT74" s="13"/>
      <c r="BU74" s="14"/>
      <c r="BV74" s="13"/>
    </row>
    <row r="75" spans="1:74" x14ac:dyDescent="0.4">
      <c r="A75" s="15"/>
      <c r="B75" s="15"/>
      <c r="C75" s="49" t="s">
        <v>105</v>
      </c>
      <c r="D75" s="15"/>
      <c r="E75" s="15"/>
      <c r="F75" s="15" t="s">
        <v>319</v>
      </c>
      <c r="G75" s="36">
        <f>LN(NGDP_R!H75)-LN(NGDP_R!G75)</f>
        <v>5.7325066619269505E-2</v>
      </c>
      <c r="H75" s="36">
        <f>LN(NGDP_R!I75)-LN(NGDP_R!H75)</f>
        <v>7.0458463648561453E-2</v>
      </c>
      <c r="I75" s="36">
        <f>LN(NGDP_R!J75)-LN(NGDP_R!I75)</f>
        <v>9.950330853168321E-3</v>
      </c>
      <c r="J75" s="36">
        <f>LN(NGDP_R!K75)-LN(NGDP_R!J75)</f>
        <v>3.6331929247389927E-2</v>
      </c>
      <c r="K75" s="36">
        <f>LN(NGDP_R!L75)-LN(NGDP_R!K75)</f>
        <v>7.2320661579627021E-2</v>
      </c>
      <c r="L75" s="36">
        <f>LN(NGDP_R!M75)-LN(NGDP_R!L75)</f>
        <v>1.783991812833019E-2</v>
      </c>
      <c r="M75" s="36">
        <f>LN(NGDP_R!N75)-LN(NGDP_R!M75)</f>
        <v>-2.5317807984289953E-2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3"/>
      <c r="AF75" s="17"/>
      <c r="AG75" s="15"/>
      <c r="AH75" s="15"/>
      <c r="AI75" s="16"/>
      <c r="AJ75" s="16"/>
      <c r="AK75" s="15"/>
      <c r="AL75" s="15"/>
      <c r="AM75" s="16"/>
      <c r="AN75" s="16"/>
      <c r="AO75" s="15"/>
      <c r="AP75" s="15"/>
      <c r="AQ75" s="16"/>
      <c r="AR75" s="16"/>
      <c r="AS75" s="15"/>
      <c r="AT75" s="15"/>
      <c r="AU75" s="16"/>
      <c r="AV75" s="16"/>
      <c r="AW75" s="13"/>
      <c r="AX75" s="13"/>
      <c r="AY75" s="15"/>
      <c r="AZ75" s="15"/>
      <c r="BA75" s="16"/>
      <c r="BB75" s="16"/>
      <c r="BC75" s="15"/>
      <c r="BD75" s="15"/>
      <c r="BE75" s="16"/>
      <c r="BF75" s="16"/>
      <c r="BG75" s="15"/>
      <c r="BH75" s="15"/>
      <c r="BI75" s="16"/>
      <c r="BJ75" s="16"/>
      <c r="BK75" s="15"/>
      <c r="BL75" s="15"/>
      <c r="BM75" s="16"/>
      <c r="BN75" s="16"/>
      <c r="BO75" s="13"/>
      <c r="BP75" s="13"/>
      <c r="BQ75" s="14"/>
      <c r="BR75" s="13"/>
      <c r="BS75" s="13"/>
      <c r="BT75" s="13"/>
      <c r="BU75" s="14"/>
      <c r="BV75" s="13"/>
    </row>
    <row r="76" spans="1:74" x14ac:dyDescent="0.4">
      <c r="A76" s="15"/>
      <c r="B76" s="15"/>
      <c r="C76" s="49" t="s">
        <v>113</v>
      </c>
      <c r="D76" s="15"/>
      <c r="E76" s="15"/>
      <c r="F76" s="15" t="s">
        <v>319</v>
      </c>
      <c r="G76" s="36">
        <f>LN(NGDP_R!H76)-LN(NGDP_R!G76)</f>
        <v>3.7161108576170498E-2</v>
      </c>
      <c r="H76" s="36">
        <f>LN(NGDP_R!I76)-LN(NGDP_R!H76)</f>
        <v>3.0612956110465106E-2</v>
      </c>
      <c r="I76" s="36">
        <f>LN(NGDP_R!J76)-LN(NGDP_R!I76)</f>
        <v>4.6554398209807335E-2</v>
      </c>
      <c r="J76" s="36">
        <f>LN(NGDP_R!K76)-LN(NGDP_R!J76)</f>
        <v>6.5424539028656081E-2</v>
      </c>
      <c r="K76" s="36">
        <f>LN(NGDP_R!L76)-LN(NGDP_R!K76)</f>
        <v>4.6883585898850555E-2</v>
      </c>
      <c r="L76" s="36">
        <f>LN(NGDP_R!M76)-LN(NGDP_R!L76)</f>
        <v>4.4016885416774176E-2</v>
      </c>
      <c r="M76" s="36">
        <f>LN(NGDP_R!N76)-LN(NGDP_R!M76)</f>
        <v>5.0693114315518262E-2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3"/>
      <c r="AF76" s="17"/>
      <c r="AG76" s="15"/>
      <c r="AH76" s="15"/>
      <c r="AI76" s="16"/>
      <c r="AJ76" s="16"/>
      <c r="AK76" s="15"/>
      <c r="AL76" s="15"/>
      <c r="AM76" s="16"/>
      <c r="AN76" s="16"/>
      <c r="AO76" s="15"/>
      <c r="AP76" s="15"/>
      <c r="AQ76" s="16"/>
      <c r="AR76" s="16"/>
      <c r="AS76" s="15"/>
      <c r="AT76" s="15"/>
      <c r="AU76" s="16"/>
      <c r="AV76" s="16"/>
      <c r="AW76" s="13"/>
      <c r="AX76" s="13"/>
      <c r="AY76" s="15"/>
      <c r="AZ76" s="15"/>
      <c r="BA76" s="16"/>
      <c r="BB76" s="16"/>
      <c r="BC76" s="15"/>
      <c r="BD76" s="15"/>
      <c r="BE76" s="16"/>
      <c r="BF76" s="16"/>
      <c r="BG76" s="15"/>
      <c r="BH76" s="15"/>
      <c r="BI76" s="16"/>
      <c r="BJ76" s="16"/>
      <c r="BK76" s="15"/>
      <c r="BL76" s="15"/>
      <c r="BM76" s="16"/>
      <c r="BN76" s="16"/>
      <c r="BO76" s="13"/>
      <c r="BP76" s="13"/>
      <c r="BQ76" s="14"/>
      <c r="BR76" s="13"/>
      <c r="BS76" s="13"/>
      <c r="BT76" s="13"/>
      <c r="BU76" s="14"/>
      <c r="BV76" s="13"/>
    </row>
    <row r="77" spans="1:74" x14ac:dyDescent="0.4">
      <c r="A77" s="15"/>
      <c r="B77" s="15"/>
      <c r="C77" s="49" t="s">
        <v>117</v>
      </c>
      <c r="D77" s="15"/>
      <c r="E77" s="15"/>
      <c r="F77" s="15" t="s">
        <v>319</v>
      </c>
      <c r="G77" s="36">
        <f>LN(NGDP_R!H77)-LN(NGDP_R!G77)</f>
        <v>5.9854705435655298E-2</v>
      </c>
      <c r="H77" s="36">
        <f>LN(NGDP_R!I77)-LN(NGDP_R!H77)</f>
        <v>6.4451606183798305E-2</v>
      </c>
      <c r="I77" s="36">
        <f>LN(NGDP_R!J77)-LN(NGDP_R!I77)</f>
        <v>4.1801598173695886E-2</v>
      </c>
      <c r="J77" s="36">
        <f>LN(NGDP_R!K77)-LN(NGDP_R!J77)</f>
        <v>3.8071638198016622E-2</v>
      </c>
      <c r="K77" s="36">
        <f>LN(NGDP_R!L77)-LN(NGDP_R!K77)</f>
        <v>4.8636972974167136E-2</v>
      </c>
      <c r="L77" s="36">
        <f>LN(NGDP_R!M77)-LN(NGDP_R!L77)</f>
        <v>4.9303264147186887E-2</v>
      </c>
      <c r="M77" s="36">
        <f>LN(NGDP_R!N77)-LN(NGDP_R!M77)</f>
        <v>2.8754146216325438E-3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3"/>
      <c r="AF77" s="17"/>
      <c r="AG77" s="15"/>
      <c r="AH77" s="15"/>
      <c r="AI77" s="16"/>
      <c r="AJ77" s="16"/>
      <c r="AK77" s="15"/>
      <c r="AL77" s="15"/>
      <c r="AM77" s="16"/>
      <c r="AN77" s="16"/>
      <c r="AO77" s="15"/>
      <c r="AP77" s="15"/>
      <c r="AQ77" s="15"/>
      <c r="AR77" s="15"/>
      <c r="AS77" s="15"/>
      <c r="AT77" s="15"/>
      <c r="AU77" s="15"/>
      <c r="AV77" s="15"/>
      <c r="AW77" s="13"/>
      <c r="AX77" s="13"/>
      <c r="AY77" s="15"/>
      <c r="AZ77" s="15"/>
      <c r="BA77" s="16"/>
      <c r="BB77" s="16"/>
      <c r="BC77" s="15"/>
      <c r="BD77" s="15"/>
      <c r="BE77" s="16"/>
      <c r="BF77" s="16"/>
      <c r="BG77" s="15"/>
      <c r="BH77" s="15"/>
      <c r="BI77" s="15"/>
      <c r="BJ77" s="15"/>
      <c r="BK77" s="15"/>
      <c r="BL77" s="15"/>
      <c r="BM77" s="15"/>
      <c r="BN77" s="15"/>
      <c r="BO77" s="13"/>
      <c r="BP77" s="13"/>
      <c r="BQ77" s="14"/>
      <c r="BR77" s="13"/>
      <c r="BS77" s="13"/>
      <c r="BT77" s="13"/>
      <c r="BU77" s="14"/>
      <c r="BV77" s="13"/>
    </row>
    <row r="78" spans="1:74" x14ac:dyDescent="0.4">
      <c r="A78" s="15"/>
      <c r="B78" s="15"/>
      <c r="C78" s="49" t="s">
        <v>118</v>
      </c>
      <c r="D78" s="15"/>
      <c r="E78" s="15"/>
      <c r="F78" s="15" t="s">
        <v>319</v>
      </c>
      <c r="G78" s="36">
        <f>LN(NGDP_R!H78)-LN(NGDP_R!G78)</f>
        <v>8.2111223006803513E-2</v>
      </c>
      <c r="H78" s="36">
        <f>LN(NGDP_R!I78)-LN(NGDP_R!H78)</f>
        <v>4.9787933659153794E-2</v>
      </c>
      <c r="I78" s="36">
        <f>LN(NGDP_R!J78)-LN(NGDP_R!I78)</f>
        <v>4.5798205304597772E-2</v>
      </c>
      <c r="J78" s="36">
        <f>LN(NGDP_R!K78)-LN(NGDP_R!J78)</f>
        <v>7.3140948510536319E-2</v>
      </c>
      <c r="K78" s="36">
        <f>LN(NGDP_R!L78)-LN(NGDP_R!K78)</f>
        <v>4.8513656535108751E-2</v>
      </c>
      <c r="L78" s="36">
        <f>LN(NGDP_R!M78)-LN(NGDP_R!L78)</f>
        <v>5.4292875532466311E-2</v>
      </c>
      <c r="M78" s="36">
        <f>LN(NGDP_R!N78)-LN(NGDP_R!M78)</f>
        <v>5.567986505129241E-2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3"/>
      <c r="AF78" s="17"/>
      <c r="AG78" s="15"/>
      <c r="AH78" s="15"/>
      <c r="AI78" s="16"/>
      <c r="AJ78" s="16"/>
      <c r="AK78" s="15"/>
      <c r="AL78" s="15"/>
      <c r="AM78" s="16"/>
      <c r="AN78" s="16"/>
      <c r="AO78" s="15"/>
      <c r="AP78" s="15"/>
      <c r="AQ78" s="16"/>
      <c r="AR78" s="16"/>
      <c r="AS78" s="15"/>
      <c r="AT78" s="15"/>
      <c r="AU78" s="16"/>
      <c r="AV78" s="16"/>
      <c r="AW78" s="13"/>
      <c r="AX78" s="13"/>
      <c r="AY78" s="15"/>
      <c r="AZ78" s="15"/>
      <c r="BA78" s="16"/>
      <c r="BB78" s="16"/>
      <c r="BC78" s="15"/>
      <c r="BD78" s="15"/>
      <c r="BE78" s="16"/>
      <c r="BF78" s="16"/>
      <c r="BG78" s="15"/>
      <c r="BH78" s="15"/>
      <c r="BI78" s="16"/>
      <c r="BJ78" s="16"/>
      <c r="BK78" s="15"/>
      <c r="BL78" s="15"/>
      <c r="BM78" s="16"/>
      <c r="BN78" s="16"/>
      <c r="BO78" s="13"/>
      <c r="BP78" s="13"/>
      <c r="BQ78" s="14"/>
      <c r="BR78" s="13"/>
      <c r="BS78" s="13"/>
      <c r="BT78" s="13"/>
      <c r="BU78" s="14"/>
      <c r="BV78" s="13"/>
    </row>
    <row r="79" spans="1:74" x14ac:dyDescent="0.4">
      <c r="A79" s="15"/>
      <c r="B79" s="15"/>
      <c r="C79" s="49" t="s">
        <v>120</v>
      </c>
      <c r="D79" s="15"/>
      <c r="E79" s="15"/>
      <c r="F79" s="15" t="s">
        <v>319</v>
      </c>
      <c r="G79" s="36">
        <f>LN(NGDP_R!H79)-LN(NGDP_R!G79)</f>
        <v>-0.10585030327306288</v>
      </c>
      <c r="H79" s="36">
        <f>LN(NGDP_R!I79)-LN(NGDP_R!H79)</f>
        <v>-3.0337058743329592E-2</v>
      </c>
      <c r="I79" s="36">
        <f>LN(NGDP_R!J79)-LN(NGDP_R!I79)</f>
        <v>-1.9682490553382337E-2</v>
      </c>
      <c r="J79" s="36">
        <f>LN(NGDP_R!K79)-LN(NGDP_R!J79)</f>
        <v>-2.2465221075433917E-3</v>
      </c>
      <c r="K79" s="36">
        <f>LN(NGDP_R!L79)-LN(NGDP_R!K79)</f>
        <v>5.6854649800871293E-2</v>
      </c>
      <c r="L79" s="36">
        <f>LN(NGDP_R!M79)-LN(NGDP_R!L79)</f>
        <v>8.6639127518692405E-2</v>
      </c>
      <c r="M79" s="36">
        <f>LN(NGDP_R!N79)-LN(NGDP_R!M79)</f>
        <v>4.6445033339010955E-2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3"/>
      <c r="AF79" s="17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6"/>
      <c r="AR79" s="16"/>
      <c r="AS79" s="15"/>
      <c r="AT79" s="15"/>
      <c r="AU79" s="16"/>
      <c r="AV79" s="16"/>
      <c r="AW79" s="13"/>
      <c r="AX79" s="13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6"/>
      <c r="BJ79" s="15"/>
      <c r="BK79" s="15"/>
      <c r="BL79" s="15"/>
      <c r="BM79" s="16"/>
      <c r="BN79" s="15"/>
      <c r="BO79" s="13"/>
      <c r="BP79" s="13"/>
      <c r="BQ79" s="14"/>
      <c r="BR79" s="13"/>
      <c r="BS79" s="13"/>
      <c r="BT79" s="13"/>
      <c r="BU79" s="14"/>
      <c r="BV79" s="13"/>
    </row>
    <row r="80" spans="1:74" x14ac:dyDescent="0.4">
      <c r="A80" s="15"/>
      <c r="B80" s="15"/>
      <c r="C80" s="49" t="s">
        <v>123</v>
      </c>
      <c r="D80" s="15"/>
      <c r="E80" s="15"/>
      <c r="F80" s="15" t="s">
        <v>319</v>
      </c>
      <c r="G80" s="36">
        <f>LN(NGDP_R!H80)-LN(NGDP_R!G80)</f>
        <v>1.5873363050475486E-2</v>
      </c>
      <c r="H80" s="36">
        <f>LN(NGDP_R!I80)-LN(NGDP_R!H80)</f>
        <v>2.4692593175226207E-2</v>
      </c>
      <c r="I80" s="36">
        <f>LN(NGDP_R!J80)-LN(NGDP_R!I80)</f>
        <v>4.2101206005246361E-2</v>
      </c>
      <c r="J80" s="36">
        <f>LN(NGDP_R!K80)-LN(NGDP_R!J80)</f>
        <v>4.2101164336779462E-2</v>
      </c>
      <c r="K80" s="36">
        <f>LN(NGDP_R!L80)-LN(NGDP_R!K80)</f>
        <v>3.7295760984835891E-2</v>
      </c>
      <c r="L80" s="36">
        <f>LN(NGDP_R!M80)-LN(NGDP_R!L80)</f>
        <v>4.4016916229700165E-2</v>
      </c>
      <c r="M80" s="36">
        <f>LN(NGDP_R!N80)-LN(NGDP_R!M80)</f>
        <v>2.6641930946421866E-2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3"/>
      <c r="AF80" s="17"/>
      <c r="AG80" s="15"/>
      <c r="AH80" s="15"/>
      <c r="AI80" s="16"/>
      <c r="AJ80" s="16"/>
      <c r="AK80" s="15"/>
      <c r="AL80" s="15"/>
      <c r="AM80" s="16"/>
      <c r="AN80" s="16"/>
      <c r="AO80" s="15"/>
      <c r="AP80" s="15"/>
      <c r="AQ80" s="16"/>
      <c r="AR80" s="16"/>
      <c r="AS80" s="15"/>
      <c r="AT80" s="15"/>
      <c r="AU80" s="16"/>
      <c r="AV80" s="16"/>
      <c r="AW80" s="13"/>
      <c r="AX80" s="13"/>
      <c r="AY80" s="15"/>
      <c r="AZ80" s="15"/>
      <c r="BA80" s="16"/>
      <c r="BB80" s="16"/>
      <c r="BC80" s="15"/>
      <c r="BD80" s="15"/>
      <c r="BE80" s="16"/>
      <c r="BF80" s="16"/>
      <c r="BG80" s="15"/>
      <c r="BH80" s="15"/>
      <c r="BI80" s="16"/>
      <c r="BJ80" s="16"/>
      <c r="BK80" s="15"/>
      <c r="BL80" s="15"/>
      <c r="BM80" s="16"/>
      <c r="BN80" s="16"/>
      <c r="BO80" s="13"/>
      <c r="BP80" s="13"/>
      <c r="BQ80" s="14"/>
      <c r="BR80" s="13"/>
      <c r="BS80" s="13"/>
      <c r="BT80" s="13"/>
      <c r="BU80" s="14"/>
      <c r="BV80" s="13"/>
    </row>
    <row r="81" spans="1:74" x14ac:dyDescent="0.4">
      <c r="A81" s="15"/>
      <c r="B81" s="15"/>
      <c r="C81" s="49" t="s">
        <v>290</v>
      </c>
      <c r="D81" s="15"/>
      <c r="E81" s="15"/>
      <c r="F81" s="15" t="s">
        <v>319</v>
      </c>
      <c r="G81" s="36">
        <f>LN(NGDP_R!H81)-LN(NGDP_R!G81)</f>
        <v>-1.9803333466192896E-3</v>
      </c>
      <c r="H81" s="36">
        <f>LN(NGDP_R!I81)-LN(NGDP_R!H81)</f>
        <v>6.1762153591055302E-2</v>
      </c>
      <c r="I81" s="36">
        <f>LN(NGDP_R!J81)-LN(NGDP_R!I81)</f>
        <v>1.7008671212250803E-3</v>
      </c>
      <c r="J81" s="36">
        <f>LN(NGDP_R!K81)-LN(NGDP_R!J81)</f>
        <v>-6.2787747528020965E-2</v>
      </c>
      <c r="K81" s="36">
        <f>LN(NGDP_R!L81)-LN(NGDP_R!K81)</f>
        <v>3.1838652440521642E-2</v>
      </c>
      <c r="L81" s="36">
        <f>LN(NGDP_R!M81)-LN(NGDP_R!L81)</f>
        <v>2.7507826768912835E-2</v>
      </c>
      <c r="M81" s="36">
        <f>LN(NGDP_R!N81)-LN(NGDP_R!M81)</f>
        <v>-6.4449002370777997E-2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3"/>
      <c r="AF81" s="17"/>
      <c r="AG81" s="15"/>
      <c r="AH81" s="15"/>
      <c r="AI81" s="16"/>
      <c r="AJ81" s="16"/>
      <c r="AK81" s="15"/>
      <c r="AL81" s="15"/>
      <c r="AM81" s="16"/>
      <c r="AN81" s="16"/>
      <c r="AO81" s="15"/>
      <c r="AP81" s="15"/>
      <c r="AQ81" s="16"/>
      <c r="AR81" s="16"/>
      <c r="AS81" s="15"/>
      <c r="AT81" s="15"/>
      <c r="AU81" s="16"/>
      <c r="AV81" s="16"/>
      <c r="AW81" s="13"/>
      <c r="AX81" s="13"/>
      <c r="AY81" s="15"/>
      <c r="AZ81" s="15"/>
      <c r="BA81" s="16"/>
      <c r="BB81" s="16"/>
      <c r="BC81" s="15"/>
      <c r="BD81" s="15"/>
      <c r="BE81" s="16"/>
      <c r="BF81" s="16"/>
      <c r="BG81" s="15"/>
      <c r="BH81" s="15"/>
      <c r="BI81" s="16"/>
      <c r="BJ81" s="16"/>
      <c r="BK81" s="15"/>
      <c r="BL81" s="15"/>
      <c r="BM81" s="16"/>
      <c r="BN81" s="16"/>
      <c r="BO81" s="13"/>
      <c r="BP81" s="13"/>
      <c r="BQ81" s="14"/>
      <c r="BR81" s="14"/>
      <c r="BS81" s="13"/>
      <c r="BT81" s="13"/>
      <c r="BU81" s="14"/>
      <c r="BV81" s="14"/>
    </row>
    <row r="82" spans="1:74" x14ac:dyDescent="0.4">
      <c r="A82" s="15"/>
      <c r="B82" s="15"/>
      <c r="C82" s="49" t="s">
        <v>20</v>
      </c>
      <c r="D82" s="15"/>
      <c r="E82" s="15"/>
      <c r="F82" s="15" t="s">
        <v>319</v>
      </c>
      <c r="G82" s="36">
        <f>LN(NGDP_R!H82)-LN(NGDP_R!G82)</f>
        <v>9.1667188525823562E-2</v>
      </c>
      <c r="H82" s="36">
        <f>LN(NGDP_R!I82)-LN(NGDP_R!H82)</f>
        <v>8.4341148433752622E-2</v>
      </c>
      <c r="I82" s="36">
        <f>LN(NGDP_R!J82)-LN(NGDP_R!I82)</f>
        <v>7.5107472486804383E-2</v>
      </c>
      <c r="J82" s="36">
        <f>LN(NGDP_R!K82)-LN(NGDP_R!J82)</f>
        <v>6.8592791465611924E-2</v>
      </c>
      <c r="K82" s="36">
        <f>LN(NGDP_R!L82)-LN(NGDP_R!K82)</f>
        <v>7.6961041136128117E-2</v>
      </c>
      <c r="L82" s="36">
        <f>LN(NGDP_R!M82)-LN(NGDP_R!L82)</f>
        <v>7.0458463648561676E-2</v>
      </c>
      <c r="M82" s="36">
        <f>LN(NGDP_R!N82)-LN(NGDP_R!M82)</f>
        <v>7.2320661579626133E-2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3"/>
      <c r="AF82" s="17"/>
      <c r="AG82" s="15"/>
      <c r="AH82" s="15"/>
      <c r="AI82" s="16"/>
      <c r="AJ82" s="16"/>
      <c r="AK82" s="15"/>
      <c r="AL82" s="15"/>
      <c r="AM82" s="16"/>
      <c r="AN82" s="16"/>
      <c r="AO82" s="15"/>
      <c r="AP82" s="15"/>
      <c r="AQ82" s="16"/>
      <c r="AR82" s="15"/>
      <c r="AS82" s="15"/>
      <c r="AT82" s="15"/>
      <c r="AU82" s="16"/>
      <c r="AV82" s="15"/>
      <c r="AW82" s="13"/>
      <c r="AX82" s="13"/>
      <c r="AY82" s="15"/>
      <c r="AZ82" s="15"/>
      <c r="BA82" s="16"/>
      <c r="BB82" s="16"/>
      <c r="BC82" s="15"/>
      <c r="BD82" s="15"/>
      <c r="BE82" s="16"/>
      <c r="BF82" s="16"/>
      <c r="BG82" s="15"/>
      <c r="BH82" s="15"/>
      <c r="BI82" s="16"/>
      <c r="BJ82" s="15"/>
      <c r="BK82" s="15"/>
      <c r="BL82" s="15"/>
      <c r="BM82" s="16"/>
      <c r="BN82" s="15"/>
      <c r="BO82" s="13"/>
      <c r="BP82" s="13"/>
      <c r="BQ82" s="14"/>
      <c r="BR82" s="14"/>
      <c r="BS82" s="13"/>
      <c r="BT82" s="13"/>
      <c r="BU82" s="14"/>
      <c r="BV82" s="14"/>
    </row>
    <row r="83" spans="1:74" x14ac:dyDescent="0.4">
      <c r="A83" s="15"/>
      <c r="B83" s="15"/>
      <c r="C83" s="49" t="s">
        <v>35</v>
      </c>
      <c r="D83" s="15"/>
      <c r="E83" s="15"/>
      <c r="F83" s="15" t="s">
        <v>319</v>
      </c>
      <c r="G83" s="36">
        <f>LN(NGDP_R!H83)-LN(NGDP_R!G83)</f>
        <v>3.0529205034825591E-2</v>
      </c>
      <c r="H83" s="36">
        <f>LN(NGDP_R!I83)-LN(NGDP_R!H83)</f>
        <v>-8.797160547042937E-3</v>
      </c>
      <c r="I83" s="36">
        <f>LN(NGDP_R!J83)-LN(NGDP_R!I83)</f>
        <v>1.4255482980466638E-2</v>
      </c>
      <c r="J83" s="36">
        <f>LN(NGDP_R!K83)-LN(NGDP_R!J83)</f>
        <v>9.2579181293091395E-2</v>
      </c>
      <c r="K83" s="36">
        <f>LN(NGDP_R!L83)-LN(NGDP_R!K83)</f>
        <v>-2.839947452169822E-2</v>
      </c>
      <c r="L83" s="36">
        <f>LN(NGDP_R!M83)-LN(NGDP_R!L83)</f>
        <v>2.5667746748578635E-2</v>
      </c>
      <c r="M83" s="36">
        <f>LN(NGDP_R!N83)-LN(NGDP_R!M83)</f>
        <v>3.6331929247388262E-2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3"/>
      <c r="AF83" s="17"/>
      <c r="AG83" s="15"/>
      <c r="AH83" s="15"/>
      <c r="AI83" s="16"/>
      <c r="AJ83" s="16"/>
      <c r="AK83" s="15"/>
      <c r="AL83" s="15"/>
      <c r="AM83" s="16"/>
      <c r="AN83" s="16"/>
      <c r="AO83" s="15"/>
      <c r="AP83" s="15"/>
      <c r="AQ83" s="15"/>
      <c r="AR83" s="15"/>
      <c r="AS83" s="15"/>
      <c r="AT83" s="15"/>
      <c r="AU83" s="15"/>
      <c r="AV83" s="15"/>
      <c r="AW83" s="13"/>
      <c r="AX83" s="13"/>
      <c r="AY83" s="15"/>
      <c r="AZ83" s="15"/>
      <c r="BA83" s="16"/>
      <c r="BB83" s="16"/>
      <c r="BC83" s="15"/>
      <c r="BD83" s="15"/>
      <c r="BE83" s="16"/>
      <c r="BF83" s="16"/>
      <c r="BG83" s="15"/>
      <c r="BH83" s="15"/>
      <c r="BI83" s="15"/>
      <c r="BJ83" s="15"/>
      <c r="BK83" s="15"/>
      <c r="BL83" s="15"/>
      <c r="BM83" s="15"/>
      <c r="BN83" s="15"/>
      <c r="BO83" s="13"/>
      <c r="BP83" s="13"/>
      <c r="BQ83" s="14"/>
      <c r="BR83" s="14"/>
      <c r="BS83" s="13"/>
      <c r="BT83" s="13"/>
      <c r="BU83" s="14"/>
      <c r="BV83" s="14"/>
    </row>
    <row r="84" spans="1:74" x14ac:dyDescent="0.4">
      <c r="A84" s="15"/>
      <c r="B84" s="15"/>
      <c r="C84" s="49" t="s">
        <v>60</v>
      </c>
      <c r="D84" s="15"/>
      <c r="E84" s="15"/>
      <c r="F84" s="15" t="s">
        <v>319</v>
      </c>
      <c r="G84" s="36">
        <f>LN(NGDP_R!H84)-LN(NGDP_R!G84)</f>
        <v>6.5320182319551279E-2</v>
      </c>
      <c r="H84" s="36">
        <f>LN(NGDP_R!I84)-LN(NGDP_R!H84)</f>
        <v>4.8895227125974827E-2</v>
      </c>
      <c r="I84" s="36">
        <f>LN(NGDP_R!J84)-LN(NGDP_R!I84)</f>
        <v>-6.923543336647775E-2</v>
      </c>
      <c r="J84" s="36">
        <f>LN(NGDP_R!K84)-LN(NGDP_R!J84)</f>
        <v>0.1034028635271742</v>
      </c>
      <c r="K84" s="36">
        <f>LN(NGDP_R!L84)-LN(NGDP_R!K84)</f>
        <v>8.9169533452942318E-2</v>
      </c>
      <c r="L84" s="36">
        <f>LN(NGDP_R!M84)-LN(NGDP_R!L84)</f>
        <v>2.9836436336074357E-2</v>
      </c>
      <c r="M84" s="36">
        <f>LN(NGDP_R!N84)-LN(NGDP_R!M84)</f>
        <v>6.1282814800296848E-2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3"/>
      <c r="AF84" s="17"/>
      <c r="AG84" s="15"/>
      <c r="AH84" s="15"/>
      <c r="AI84" s="16"/>
      <c r="AJ84" s="16"/>
      <c r="AK84" s="15"/>
      <c r="AL84" s="15"/>
      <c r="AM84" s="16"/>
      <c r="AN84" s="16"/>
      <c r="AO84" s="15"/>
      <c r="AP84" s="15"/>
      <c r="AQ84" s="16"/>
      <c r="AR84" s="16"/>
      <c r="AS84" s="15"/>
      <c r="AT84" s="15"/>
      <c r="AU84" s="16"/>
      <c r="AV84" s="16"/>
      <c r="AW84" s="13"/>
      <c r="AX84" s="13"/>
      <c r="AY84" s="15"/>
      <c r="AZ84" s="15"/>
      <c r="BA84" s="16"/>
      <c r="BB84" s="16"/>
      <c r="BC84" s="15"/>
      <c r="BD84" s="15"/>
      <c r="BE84" s="16"/>
      <c r="BF84" s="16"/>
      <c r="BG84" s="15"/>
      <c r="BH84" s="15"/>
      <c r="BI84" s="16"/>
      <c r="BJ84" s="16"/>
      <c r="BK84" s="15"/>
      <c r="BL84" s="15"/>
      <c r="BM84" s="16"/>
      <c r="BN84" s="16"/>
      <c r="BO84" s="13"/>
      <c r="BP84" s="13"/>
      <c r="BQ84" s="14"/>
      <c r="BR84" s="13"/>
      <c r="BS84" s="13"/>
      <c r="BT84" s="13"/>
      <c r="BU84" s="14"/>
      <c r="BV84" s="13"/>
    </row>
    <row r="85" spans="1:74" x14ac:dyDescent="0.4">
      <c r="A85" s="15"/>
      <c r="B85" s="15"/>
      <c r="C85" s="49" t="s">
        <v>61</v>
      </c>
      <c r="D85" s="15"/>
      <c r="E85" s="15"/>
      <c r="F85" s="15" t="s">
        <v>319</v>
      </c>
      <c r="G85" s="36">
        <f>LN(NGDP_R!H85)-LN(NGDP_R!G85)</f>
        <v>-2.74348879938624E-2</v>
      </c>
      <c r="H85" s="36">
        <f>LN(NGDP_R!I85)-LN(NGDP_R!H85)</f>
        <v>1.1791098590342663E-2</v>
      </c>
      <c r="I85" s="36">
        <f>LN(NGDP_R!J85)-LN(NGDP_R!I85)</f>
        <v>3.1024236222034318E-2</v>
      </c>
      <c r="J85" s="36">
        <f>LN(NGDP_R!K85)-LN(NGDP_R!J85)</f>
        <v>-1.6876450594936365E-2</v>
      </c>
      <c r="K85" s="36">
        <f>LN(NGDP_R!L85)-LN(NGDP_R!K85)</f>
        <v>3.7696252795103913E-2</v>
      </c>
      <c r="L85" s="36">
        <f>LN(NGDP_R!M85)-LN(NGDP_R!L85)</f>
        <v>-1.0335095810519057E-2</v>
      </c>
      <c r="M85" s="36">
        <f>LN(NGDP_R!N85)-LN(NGDP_R!M85)</f>
        <v>-1.0538435649789069E-2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3"/>
      <c r="AF85" s="17"/>
      <c r="AG85" s="15"/>
      <c r="AH85" s="15"/>
      <c r="AI85" s="16"/>
      <c r="AJ85" s="16"/>
      <c r="AK85" s="15"/>
      <c r="AL85" s="15"/>
      <c r="AM85" s="16"/>
      <c r="AN85" s="16"/>
      <c r="AO85" s="15"/>
      <c r="AP85" s="15"/>
      <c r="AQ85" s="15"/>
      <c r="AR85" s="15"/>
      <c r="AS85" s="15"/>
      <c r="AT85" s="15"/>
      <c r="AU85" s="15"/>
      <c r="AV85" s="15"/>
      <c r="AW85" s="13"/>
      <c r="AX85" s="13"/>
      <c r="AY85" s="15"/>
      <c r="AZ85" s="15"/>
      <c r="BA85" s="16"/>
      <c r="BB85" s="16"/>
      <c r="BC85" s="15"/>
      <c r="BD85" s="15"/>
      <c r="BE85" s="16"/>
      <c r="BF85" s="16"/>
      <c r="BG85" s="15"/>
      <c r="BH85" s="15"/>
      <c r="BI85" s="15"/>
      <c r="BJ85" s="15"/>
      <c r="BK85" s="15"/>
      <c r="BL85" s="15"/>
      <c r="BM85" s="15"/>
      <c r="BN85" s="15"/>
      <c r="BO85" s="13"/>
      <c r="BP85" s="13"/>
      <c r="BQ85" s="14"/>
      <c r="BR85" s="13"/>
      <c r="BS85" s="13"/>
      <c r="BT85" s="13"/>
      <c r="BU85" s="14"/>
      <c r="BV85" s="13"/>
    </row>
    <row r="86" spans="1:74" x14ac:dyDescent="0.4">
      <c r="A86" s="15"/>
      <c r="B86" s="15"/>
      <c r="C86" s="49" t="s">
        <v>274</v>
      </c>
      <c r="D86" s="15"/>
      <c r="E86" s="15"/>
      <c r="F86" s="15" t="s">
        <v>319</v>
      </c>
      <c r="G86" s="36">
        <f>LN(NGDP_R!H86)-LN(NGDP_R!G86)</f>
        <v>2.0316416606984244E-2</v>
      </c>
      <c r="H86" s="36">
        <f>LN(NGDP_R!I86)-LN(NGDP_R!H86)</f>
        <v>9.0293657061353283E-3</v>
      </c>
      <c r="I86" s="36">
        <f>LN(NGDP_R!J86)-LN(NGDP_R!I86)</f>
        <v>-7.4970326738510451E-3</v>
      </c>
      <c r="J86" s="36">
        <f>LN(NGDP_R!K86)-LN(NGDP_R!J86)</f>
        <v>-1.5511254109402905E-2</v>
      </c>
      <c r="K86" s="36">
        <f>LN(NGDP_R!L86)-LN(NGDP_R!K86)</f>
        <v>-1.9002110510505044E-2</v>
      </c>
      <c r="L86" s="36">
        <f>LN(NGDP_R!M86)-LN(NGDP_R!L86)</f>
        <v>-6.0180723255629509E-3</v>
      </c>
      <c r="M86" s="36">
        <f>LN(NGDP_R!N86)-LN(NGDP_R!M86)</f>
        <v>6.9756137364256343E-3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3"/>
      <c r="AF86" s="17"/>
      <c r="AG86" s="15"/>
      <c r="AH86" s="15"/>
      <c r="AI86" s="16"/>
      <c r="AJ86" s="16"/>
      <c r="AK86" s="15"/>
      <c r="AL86" s="15"/>
      <c r="AM86" s="16"/>
      <c r="AN86" s="16"/>
      <c r="AO86" s="15"/>
      <c r="AP86" s="15"/>
      <c r="AQ86" s="16"/>
      <c r="AR86" s="16"/>
      <c r="AS86" s="15"/>
      <c r="AT86" s="15"/>
      <c r="AU86" s="16"/>
      <c r="AV86" s="16"/>
      <c r="AW86" s="13"/>
      <c r="AX86" s="13"/>
      <c r="AY86" s="15"/>
      <c r="AZ86" s="15"/>
      <c r="BA86" s="16"/>
      <c r="BB86" s="16"/>
      <c r="BC86" s="15"/>
      <c r="BD86" s="15"/>
      <c r="BE86" s="16"/>
      <c r="BF86" s="16"/>
      <c r="BG86" s="15"/>
      <c r="BH86" s="15"/>
      <c r="BI86" s="16"/>
      <c r="BJ86" s="16"/>
      <c r="BK86" s="15"/>
      <c r="BL86" s="15"/>
      <c r="BM86" s="16"/>
      <c r="BN86" s="16"/>
      <c r="BO86" s="13"/>
      <c r="BP86" s="13"/>
      <c r="BQ86" s="14"/>
      <c r="BR86" s="14"/>
      <c r="BS86" s="13"/>
      <c r="BT86" s="13"/>
      <c r="BU86" s="14"/>
      <c r="BV86" s="14"/>
    </row>
    <row r="87" spans="1:74" x14ac:dyDescent="0.4">
      <c r="A87" s="15"/>
      <c r="B87" s="15"/>
      <c r="C87" s="49" t="s">
        <v>376</v>
      </c>
      <c r="D87" s="15"/>
      <c r="E87" s="15"/>
      <c r="F87" s="15" t="s">
        <v>319</v>
      </c>
      <c r="G87" s="36">
        <f>LN(NGDP_R!H87)-LN(NGDP_R!G87)</f>
        <v>2.8476221012276648E-2</v>
      </c>
      <c r="H87" s="36">
        <f>LN(NGDP_R!I87)-LN(NGDP_R!H87)</f>
        <v>5.9943257579386788E-2</v>
      </c>
      <c r="I87" s="36">
        <f>LN(NGDP_R!J87)-LN(NGDP_R!I87)</f>
        <v>2.6768436107217131E-2</v>
      </c>
      <c r="J87" s="36">
        <f>LN(NGDP_R!K87)-LN(NGDP_R!J87)</f>
        <v>-2.3871255810707925E-3</v>
      </c>
      <c r="K87" s="36">
        <f>LN(NGDP_R!L87)-LN(NGDP_R!K87)</f>
        <v>4.9699329066840825E-2</v>
      </c>
      <c r="L87" s="36">
        <f>LN(NGDP_R!M87)-LN(NGDP_R!L87)</f>
        <v>7.0833096344330659E-2</v>
      </c>
      <c r="M87" s="36">
        <f>LN(NGDP_R!N87)-LN(NGDP_R!M87)</f>
        <v>3.2780724861535049E-2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3"/>
      <c r="AF87" s="17"/>
      <c r="AG87" s="15"/>
      <c r="AH87" s="15"/>
      <c r="AI87" s="16"/>
      <c r="AJ87" s="16"/>
      <c r="AK87" s="15"/>
      <c r="AL87" s="15"/>
      <c r="AM87" s="16"/>
      <c r="AN87" s="16"/>
      <c r="AO87" s="15"/>
      <c r="AP87" s="15"/>
      <c r="AQ87" s="15"/>
      <c r="AR87" s="15"/>
      <c r="AS87" s="15"/>
      <c r="AT87" s="15"/>
      <c r="AU87" s="15"/>
      <c r="AV87" s="15"/>
      <c r="AW87" s="13"/>
      <c r="AX87" s="13"/>
      <c r="AY87" s="15"/>
      <c r="AZ87" s="15"/>
      <c r="BA87" s="16"/>
      <c r="BB87" s="16"/>
      <c r="BC87" s="15"/>
      <c r="BD87" s="15"/>
      <c r="BE87" s="16"/>
      <c r="BF87" s="16"/>
      <c r="BG87" s="15"/>
      <c r="BH87" s="15"/>
      <c r="BI87" s="15"/>
      <c r="BJ87" s="15"/>
      <c r="BK87" s="15"/>
      <c r="BL87" s="15"/>
      <c r="BM87" s="15"/>
      <c r="BN87" s="15"/>
      <c r="BO87" s="13"/>
      <c r="BP87" s="13"/>
      <c r="BQ87" s="14"/>
      <c r="BR87" s="13"/>
      <c r="BS87" s="13"/>
      <c r="BT87" s="13"/>
      <c r="BU87" s="14"/>
      <c r="BV87" s="13"/>
    </row>
    <row r="88" spans="1:74" x14ac:dyDescent="0.4">
      <c r="A88" s="15"/>
      <c r="B88" s="15"/>
      <c r="C88" s="49" t="s">
        <v>98</v>
      </c>
      <c r="D88" s="15"/>
      <c r="E88" s="15"/>
      <c r="F88" s="15" t="s">
        <v>319</v>
      </c>
      <c r="G88" s="36">
        <f>LN(NGDP_R!H88)-LN(NGDP_R!G88)</f>
        <v>7.3727347341002059E-2</v>
      </c>
      <c r="H88" s="36">
        <f>LN(NGDP_R!I88)-LN(NGDP_R!H88)</f>
        <v>8.2022040538030083E-2</v>
      </c>
      <c r="I88" s="36">
        <f>LN(NGDP_R!J88)-LN(NGDP_R!I88)</f>
        <v>-9.3226906042165325E-4</v>
      </c>
      <c r="J88" s="36">
        <f>LN(NGDP_R!K88)-LN(NGDP_R!J88)</f>
        <v>6.7030604064049371E-2</v>
      </c>
      <c r="K88" s="36">
        <f>LN(NGDP_R!L88)-LN(NGDP_R!K88)</f>
        <v>9.763249286381015E-2</v>
      </c>
      <c r="L88" s="36">
        <f>LN(NGDP_R!M88)-LN(NGDP_R!L88)</f>
        <v>-2.0646069596815586E-2</v>
      </c>
      <c r="M88" s="36">
        <f>LN(NGDP_R!N88)-LN(NGDP_R!M88)</f>
        <v>3.5279603666014125E-2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3"/>
      <c r="AF88" s="17"/>
      <c r="AG88" s="15"/>
      <c r="AH88" s="15"/>
      <c r="AI88" s="16"/>
      <c r="AJ88" s="16"/>
      <c r="AK88" s="15"/>
      <c r="AL88" s="15"/>
      <c r="AM88" s="16"/>
      <c r="AN88" s="16"/>
      <c r="AO88" s="15"/>
      <c r="AP88" s="15"/>
      <c r="AQ88" s="16"/>
      <c r="AR88" s="16"/>
      <c r="AS88" s="15"/>
      <c r="AT88" s="15"/>
      <c r="AU88" s="16"/>
      <c r="AV88" s="16"/>
      <c r="AW88" s="13"/>
      <c r="AX88" s="13"/>
      <c r="AY88" s="15"/>
      <c r="AZ88" s="15"/>
      <c r="BA88" s="16"/>
      <c r="BB88" s="16"/>
      <c r="BC88" s="15"/>
      <c r="BD88" s="15"/>
      <c r="BE88" s="16"/>
      <c r="BF88" s="16"/>
      <c r="BG88" s="15"/>
      <c r="BH88" s="15"/>
      <c r="BI88" s="16"/>
      <c r="BJ88" s="16"/>
      <c r="BK88" s="15"/>
      <c r="BL88" s="15"/>
      <c r="BM88" s="16"/>
      <c r="BN88" s="16"/>
      <c r="BO88" s="13"/>
      <c r="BP88" s="13"/>
      <c r="BQ88" s="14"/>
      <c r="BR88" s="13"/>
      <c r="BS88" s="13"/>
      <c r="BT88" s="13"/>
      <c r="BU88" s="14"/>
      <c r="BV88" s="13"/>
    </row>
    <row r="89" spans="1:74" x14ac:dyDescent="0.4">
      <c r="A89" s="15"/>
      <c r="B89" s="15"/>
      <c r="C89" s="49" t="s">
        <v>100</v>
      </c>
      <c r="D89" s="15"/>
      <c r="E89" s="15"/>
      <c r="F89" s="15" t="s">
        <v>319</v>
      </c>
      <c r="G89" s="36">
        <f>LN(NGDP_R!H89)-LN(NGDP_R!G89)</f>
        <v>3.4701421076293926E-2</v>
      </c>
      <c r="H89" s="36">
        <f>LN(NGDP_R!I89)-LN(NGDP_R!H89)</f>
        <v>4.497337173179794E-2</v>
      </c>
      <c r="I89" s="36">
        <f>LN(NGDP_R!J89)-LN(NGDP_R!I89)</f>
        <v>3.7295817594148239E-2</v>
      </c>
      <c r="J89" s="36">
        <f>LN(NGDP_R!K89)-LN(NGDP_R!J89)</f>
        <v>5.0304858054573742E-2</v>
      </c>
      <c r="K89" s="36">
        <f>LN(NGDP_R!L89)-LN(NGDP_R!K89)</f>
        <v>4.5077579466126672E-2</v>
      </c>
      <c r="L89" s="36">
        <f>LN(NGDP_R!M89)-LN(NGDP_R!L89)</f>
        <v>2.9197025534258181E-2</v>
      </c>
      <c r="M89" s="36">
        <f>LN(NGDP_R!N89)-LN(NGDP_R!M89)</f>
        <v>2.4692612590372143E-2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3"/>
      <c r="AF89" s="17"/>
      <c r="AG89" s="15"/>
      <c r="AH89" s="15"/>
      <c r="AI89" s="16"/>
      <c r="AJ89" s="16"/>
      <c r="AK89" s="15"/>
      <c r="AL89" s="15"/>
      <c r="AM89" s="16"/>
      <c r="AN89" s="16"/>
      <c r="AO89" s="15"/>
      <c r="AP89" s="15"/>
      <c r="AQ89" s="16"/>
      <c r="AR89" s="16"/>
      <c r="AS89" s="15"/>
      <c r="AT89" s="15"/>
      <c r="AU89" s="16"/>
      <c r="AV89" s="16"/>
      <c r="AW89" s="13"/>
      <c r="AX89" s="13"/>
      <c r="AY89" s="15"/>
      <c r="AZ89" s="15"/>
      <c r="BA89" s="16"/>
      <c r="BB89" s="16"/>
      <c r="BC89" s="15"/>
      <c r="BD89" s="15"/>
      <c r="BE89" s="16"/>
      <c r="BF89" s="16"/>
      <c r="BG89" s="15"/>
      <c r="BH89" s="15"/>
      <c r="BI89" s="16"/>
      <c r="BJ89" s="16"/>
      <c r="BK89" s="15"/>
      <c r="BL89" s="15"/>
      <c r="BM89" s="16"/>
      <c r="BN89" s="16"/>
      <c r="BO89" s="13"/>
      <c r="BP89" s="13"/>
      <c r="BQ89" s="14"/>
      <c r="BR89" s="13"/>
      <c r="BS89" s="13"/>
      <c r="BT89" s="13"/>
      <c r="BU89" s="14"/>
      <c r="BV89" s="13"/>
    </row>
    <row r="90" spans="1:74" x14ac:dyDescent="0.4">
      <c r="A90" s="15"/>
      <c r="B90" s="15"/>
      <c r="C90" s="49" t="s">
        <v>102</v>
      </c>
      <c r="D90" s="15"/>
      <c r="E90" s="15"/>
      <c r="F90" s="15" t="s">
        <v>319</v>
      </c>
      <c r="G90" s="36">
        <f>LN(NGDP_R!H90)-LN(NGDP_R!G90)</f>
        <v>4.216537202533388E-2</v>
      </c>
      <c r="H90" s="36">
        <f>LN(NGDP_R!I90)-LN(NGDP_R!H90)</f>
        <v>2.6123974055009214E-2</v>
      </c>
      <c r="I90" s="36">
        <f>LN(NGDP_R!J90)-LN(NGDP_R!I90)</f>
        <v>7.5933164404240472E-3</v>
      </c>
      <c r="J90" s="36">
        <f>LN(NGDP_R!K90)-LN(NGDP_R!J90)</f>
        <v>2.0970503673809482E-2</v>
      </c>
      <c r="K90" s="36">
        <f>LN(NGDP_R!L90)-LN(NGDP_R!K90)</f>
        <v>3.3042955055273104E-2</v>
      </c>
      <c r="L90" s="36">
        <f>LN(NGDP_R!M90)-LN(NGDP_R!L90)</f>
        <v>2.2000083901225764E-2</v>
      </c>
      <c r="M90" s="36">
        <f>LN(NGDP_R!N90)-LN(NGDP_R!M90)</f>
        <v>2.4692612590371255E-2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3"/>
      <c r="AF90" s="17"/>
      <c r="AG90" s="15"/>
      <c r="AH90" s="15"/>
      <c r="AI90" s="16"/>
      <c r="AJ90" s="16"/>
      <c r="AK90" s="15"/>
      <c r="AL90" s="15"/>
      <c r="AM90" s="16"/>
      <c r="AN90" s="16"/>
      <c r="AO90" s="15"/>
      <c r="AP90" s="15"/>
      <c r="AQ90" s="16"/>
      <c r="AR90" s="16"/>
      <c r="AS90" s="15"/>
      <c r="AT90" s="15"/>
      <c r="AU90" s="16"/>
      <c r="AV90" s="16"/>
      <c r="AW90" s="13"/>
      <c r="AX90" s="13"/>
      <c r="AY90" s="15"/>
      <c r="AZ90" s="15"/>
      <c r="BA90" s="16"/>
      <c r="BB90" s="16"/>
      <c r="BC90" s="15"/>
      <c r="BD90" s="15"/>
      <c r="BE90" s="16"/>
      <c r="BF90" s="16"/>
      <c r="BG90" s="15"/>
      <c r="BH90" s="15"/>
      <c r="BI90" s="16"/>
      <c r="BJ90" s="16"/>
      <c r="BK90" s="15"/>
      <c r="BL90" s="15"/>
      <c r="BM90" s="16"/>
      <c r="BN90" s="16"/>
      <c r="BO90" s="13"/>
      <c r="BP90" s="13"/>
      <c r="BQ90" s="14"/>
      <c r="BR90" s="14"/>
      <c r="BS90" s="13"/>
      <c r="BT90" s="13"/>
      <c r="BU90" s="14"/>
      <c r="BV90" s="14"/>
    </row>
    <row r="91" spans="1:74" x14ac:dyDescent="0.4">
      <c r="A91" s="15"/>
      <c r="B91" s="15"/>
      <c r="C91" s="49" t="s">
        <v>109</v>
      </c>
      <c r="D91" s="15"/>
      <c r="E91" s="15"/>
      <c r="F91" s="15" t="s">
        <v>319</v>
      </c>
      <c r="G91" s="36">
        <f>LN(NGDP_R!H91)-LN(NGDP_R!G91)</f>
        <v>5.923286810375572E-2</v>
      </c>
      <c r="H91" s="36">
        <f>LN(NGDP_R!I91)-LN(NGDP_R!H91)</f>
        <v>6.4633990723244494E-2</v>
      </c>
      <c r="I91" s="36">
        <f>LN(NGDP_R!J91)-LN(NGDP_R!I91)</f>
        <v>4.4690279030060509E-2</v>
      </c>
      <c r="J91" s="36">
        <f>LN(NGDP_R!K91)-LN(NGDP_R!J91)</f>
        <v>5.2819810547319435E-2</v>
      </c>
      <c r="K91" s="36">
        <f>LN(NGDP_R!L91)-LN(NGDP_R!K91)</f>
        <v>5.6931938051500097E-2</v>
      </c>
      <c r="L91" s="36">
        <f>LN(NGDP_R!M91)-LN(NGDP_R!L91)</f>
        <v>-1.9276641695485708E-2</v>
      </c>
      <c r="M91" s="36">
        <f>LN(NGDP_R!N91)-LN(NGDP_R!M91)</f>
        <v>3.2467190137500879E-2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3"/>
      <c r="AF91" s="17"/>
      <c r="AG91" s="15"/>
      <c r="AH91" s="15"/>
      <c r="AI91" s="16"/>
      <c r="AJ91" s="16"/>
      <c r="AK91" s="15"/>
      <c r="AL91" s="15"/>
      <c r="AM91" s="16"/>
      <c r="AN91" s="16"/>
      <c r="AO91" s="15"/>
      <c r="AP91" s="15"/>
      <c r="AQ91" s="16"/>
      <c r="AR91" s="16"/>
      <c r="AS91" s="15"/>
      <c r="AT91" s="15"/>
      <c r="AU91" s="16"/>
      <c r="AV91" s="16"/>
      <c r="AW91" s="13"/>
      <c r="AX91" s="13"/>
      <c r="AY91" s="15"/>
      <c r="AZ91" s="15"/>
      <c r="BA91" s="16"/>
      <c r="BB91" s="16"/>
      <c r="BC91" s="15"/>
      <c r="BD91" s="15"/>
      <c r="BE91" s="16"/>
      <c r="BF91" s="16"/>
      <c r="BG91" s="15"/>
      <c r="BH91" s="15"/>
      <c r="BI91" s="16"/>
      <c r="BJ91" s="16"/>
      <c r="BK91" s="15"/>
      <c r="BL91" s="15"/>
      <c r="BM91" s="16"/>
      <c r="BN91" s="16"/>
      <c r="BO91" s="13"/>
      <c r="BP91" s="13"/>
      <c r="BQ91" s="14"/>
      <c r="BR91" s="13"/>
      <c r="BS91" s="13"/>
      <c r="BT91" s="13"/>
      <c r="BU91" s="14"/>
      <c r="BV91" s="13"/>
    </row>
    <row r="92" spans="1:74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3"/>
      <c r="AF92" s="17"/>
      <c r="AG92" s="15"/>
      <c r="AH92" s="15"/>
      <c r="AI92" s="16"/>
      <c r="AJ92" s="16"/>
      <c r="AK92" s="15"/>
      <c r="AL92" s="15"/>
      <c r="AM92" s="16"/>
      <c r="AN92" s="16"/>
      <c r="AO92" s="15"/>
      <c r="AP92" s="15"/>
      <c r="AQ92" s="16"/>
      <c r="AR92" s="16"/>
      <c r="AS92" s="15"/>
      <c r="AT92" s="15"/>
      <c r="AU92" s="16"/>
      <c r="AV92" s="16"/>
      <c r="AW92" s="13"/>
      <c r="AX92" s="13"/>
      <c r="AY92" s="15"/>
      <c r="AZ92" s="15"/>
      <c r="BA92" s="16"/>
      <c r="BB92" s="16"/>
      <c r="BC92" s="15"/>
      <c r="BD92" s="15"/>
      <c r="BE92" s="16"/>
      <c r="BF92" s="16"/>
      <c r="BG92" s="15"/>
      <c r="BH92" s="15"/>
      <c r="BI92" s="16"/>
      <c r="BJ92" s="16"/>
      <c r="BK92" s="15"/>
      <c r="BL92" s="15"/>
      <c r="BM92" s="16"/>
      <c r="BN92" s="16"/>
      <c r="BO92" s="13"/>
      <c r="BP92" s="13"/>
      <c r="BQ92" s="14"/>
      <c r="BR92" s="13"/>
      <c r="BS92" s="13"/>
      <c r="BT92" s="13"/>
      <c r="BU92" s="14"/>
      <c r="BV92" s="13"/>
    </row>
    <row r="93" spans="1:74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3"/>
      <c r="AF93" s="17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3"/>
      <c r="AX93" s="13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3"/>
      <c r="BP93" s="13"/>
      <c r="BQ93" s="14"/>
      <c r="BR93" s="13"/>
      <c r="BS93" s="13"/>
      <c r="BT93" s="13"/>
      <c r="BU93" s="14"/>
      <c r="BV93" s="13"/>
    </row>
    <row r="94" spans="1:74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3"/>
      <c r="AF94" s="17"/>
      <c r="AG94" s="15"/>
      <c r="AH94" s="15"/>
      <c r="AI94" s="16"/>
      <c r="AJ94" s="16"/>
      <c r="AK94" s="15"/>
      <c r="AL94" s="15"/>
      <c r="AM94" s="16"/>
      <c r="AN94" s="16"/>
      <c r="AO94" s="15"/>
      <c r="AP94" s="15"/>
      <c r="AQ94" s="16"/>
      <c r="AR94" s="16"/>
      <c r="AS94" s="15"/>
      <c r="AT94" s="15"/>
      <c r="AU94" s="16"/>
      <c r="AV94" s="16"/>
      <c r="AW94" s="13"/>
      <c r="AX94" s="13"/>
      <c r="AY94" s="15"/>
      <c r="AZ94" s="15"/>
      <c r="BA94" s="16"/>
      <c r="BB94" s="16"/>
      <c r="BC94" s="15"/>
      <c r="BD94" s="15"/>
      <c r="BE94" s="16"/>
      <c r="BF94" s="16"/>
      <c r="BG94" s="15"/>
      <c r="BH94" s="15"/>
      <c r="BI94" s="16"/>
      <c r="BJ94" s="16"/>
      <c r="BK94" s="15"/>
      <c r="BL94" s="15"/>
      <c r="BM94" s="16"/>
      <c r="BN94" s="16"/>
      <c r="BO94" s="13"/>
      <c r="BP94" s="13"/>
      <c r="BQ94" s="14"/>
      <c r="BR94" s="14"/>
      <c r="BS94" s="13"/>
      <c r="BT94" s="13"/>
      <c r="BU94" s="14"/>
      <c r="BV94" s="14"/>
    </row>
    <row r="95" spans="1:74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3"/>
      <c r="AF95" s="17"/>
      <c r="AG95" s="15"/>
      <c r="AH95" s="15"/>
      <c r="AI95" s="16"/>
      <c r="AJ95" s="16"/>
      <c r="AK95" s="15"/>
      <c r="AL95" s="15"/>
      <c r="AM95" s="16"/>
      <c r="AN95" s="16"/>
      <c r="AO95" s="15"/>
      <c r="AP95" s="15"/>
      <c r="AQ95" s="16"/>
      <c r="AR95" s="16"/>
      <c r="AS95" s="15"/>
      <c r="AT95" s="15"/>
      <c r="AU95" s="16"/>
      <c r="AV95" s="16"/>
      <c r="AW95" s="13"/>
      <c r="AX95" s="13"/>
      <c r="AY95" s="15"/>
      <c r="AZ95" s="15"/>
      <c r="BA95" s="16"/>
      <c r="BB95" s="16"/>
      <c r="BC95" s="15"/>
      <c r="BD95" s="15"/>
      <c r="BE95" s="16"/>
      <c r="BF95" s="16"/>
      <c r="BG95" s="15"/>
      <c r="BH95" s="15"/>
      <c r="BI95" s="16"/>
      <c r="BJ95" s="16"/>
      <c r="BK95" s="15"/>
      <c r="BL95" s="15"/>
      <c r="BM95" s="16"/>
      <c r="BN95" s="16"/>
      <c r="BO95" s="13"/>
      <c r="BP95" s="13"/>
      <c r="BQ95" s="14"/>
      <c r="BR95" s="13"/>
      <c r="BS95" s="13"/>
      <c r="BT95" s="13"/>
      <c r="BU95" s="14"/>
      <c r="BV95" s="13"/>
    </row>
    <row r="96" spans="1:74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3"/>
      <c r="AF96" s="17"/>
      <c r="AG96" s="15"/>
      <c r="AH96" s="15"/>
      <c r="AI96" s="16"/>
      <c r="AJ96" s="16"/>
      <c r="AK96" s="15"/>
      <c r="AL96" s="15"/>
      <c r="AM96" s="16"/>
      <c r="AN96" s="16"/>
      <c r="AO96" s="15"/>
      <c r="AP96" s="15"/>
      <c r="AQ96" s="16"/>
      <c r="AR96" s="16"/>
      <c r="AS96" s="15"/>
      <c r="AT96" s="15"/>
      <c r="AU96" s="16"/>
      <c r="AV96" s="16"/>
      <c r="AW96" s="13"/>
      <c r="AX96" s="13"/>
      <c r="AY96" s="15"/>
      <c r="AZ96" s="15"/>
      <c r="BA96" s="16"/>
      <c r="BB96" s="16"/>
      <c r="BC96" s="15"/>
      <c r="BD96" s="15"/>
      <c r="BE96" s="16"/>
      <c r="BF96" s="16"/>
      <c r="BG96" s="15"/>
      <c r="BH96" s="15"/>
      <c r="BI96" s="16"/>
      <c r="BJ96" s="16"/>
      <c r="BK96" s="15"/>
      <c r="BL96" s="15"/>
      <c r="BM96" s="16"/>
      <c r="BN96" s="16"/>
      <c r="BO96" s="13"/>
      <c r="BP96" s="13"/>
      <c r="BQ96" s="14"/>
      <c r="BR96" s="13"/>
      <c r="BS96" s="13"/>
      <c r="BT96" s="13"/>
      <c r="BU96" s="14"/>
      <c r="BV96" s="13"/>
    </row>
    <row r="97" spans="1:74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3"/>
      <c r="AF97" s="17"/>
      <c r="AG97" s="15"/>
      <c r="AH97" s="15"/>
      <c r="AI97" s="16"/>
      <c r="AJ97" s="16"/>
      <c r="AK97" s="15"/>
      <c r="AL97" s="15"/>
      <c r="AM97" s="16"/>
      <c r="AN97" s="16"/>
      <c r="AO97" s="15"/>
      <c r="AP97" s="15"/>
      <c r="AQ97" s="16"/>
      <c r="AR97" s="16"/>
      <c r="AS97" s="15"/>
      <c r="AT97" s="15"/>
      <c r="AU97" s="16"/>
      <c r="AV97" s="16"/>
      <c r="AW97" s="13"/>
      <c r="AX97" s="13"/>
      <c r="AY97" s="15"/>
      <c r="AZ97" s="15"/>
      <c r="BA97" s="16"/>
      <c r="BB97" s="16"/>
      <c r="BC97" s="15"/>
      <c r="BD97" s="15"/>
      <c r="BE97" s="16"/>
      <c r="BF97" s="16"/>
      <c r="BG97" s="15"/>
      <c r="BH97" s="15"/>
      <c r="BI97" s="16"/>
      <c r="BJ97" s="16"/>
      <c r="BK97" s="15"/>
      <c r="BL97" s="15"/>
      <c r="BM97" s="16"/>
      <c r="BN97" s="16"/>
      <c r="BO97" s="13"/>
      <c r="BP97" s="13"/>
      <c r="BQ97" s="14"/>
      <c r="BR97" s="13"/>
      <c r="BS97" s="13"/>
      <c r="BT97" s="13"/>
      <c r="BU97" s="14"/>
      <c r="BV97" s="13"/>
    </row>
    <row r="98" spans="1:74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3"/>
      <c r="AF98" s="17"/>
      <c r="AG98" s="15"/>
      <c r="AH98" s="15"/>
      <c r="AI98" s="16"/>
      <c r="AJ98" s="16"/>
      <c r="AK98" s="15"/>
      <c r="AL98" s="15"/>
      <c r="AM98" s="16"/>
      <c r="AN98" s="16"/>
      <c r="AO98" s="15"/>
      <c r="AP98" s="15"/>
      <c r="AQ98" s="15"/>
      <c r="AR98" s="15"/>
      <c r="AS98" s="15"/>
      <c r="AT98" s="15"/>
      <c r="AU98" s="15"/>
      <c r="AV98" s="15"/>
      <c r="AW98" s="13"/>
      <c r="AX98" s="13"/>
      <c r="AY98" s="15"/>
      <c r="AZ98" s="15"/>
      <c r="BA98" s="16"/>
      <c r="BB98" s="16"/>
      <c r="BC98" s="15"/>
      <c r="BD98" s="15"/>
      <c r="BE98" s="16"/>
      <c r="BF98" s="16"/>
      <c r="BG98" s="15"/>
      <c r="BH98" s="15"/>
      <c r="BI98" s="15"/>
      <c r="BJ98" s="15"/>
      <c r="BK98" s="15"/>
      <c r="BL98" s="15"/>
      <c r="BM98" s="15"/>
      <c r="BN98" s="15"/>
      <c r="BO98" s="13"/>
      <c r="BP98" s="13"/>
      <c r="BQ98" s="14"/>
      <c r="BR98" s="13"/>
      <c r="BS98" s="13"/>
      <c r="BT98" s="13"/>
      <c r="BU98" s="14"/>
      <c r="BV98" s="13"/>
    </row>
    <row r="99" spans="1:74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3"/>
      <c r="AF99" s="17"/>
      <c r="AG99" s="15"/>
      <c r="AH99" s="15"/>
      <c r="AI99" s="16"/>
      <c r="AJ99" s="16"/>
      <c r="AK99" s="15"/>
      <c r="AL99" s="15"/>
      <c r="AM99" s="16"/>
      <c r="AN99" s="16"/>
      <c r="AO99" s="15"/>
      <c r="AP99" s="15"/>
      <c r="AQ99" s="16"/>
      <c r="AR99" s="16"/>
      <c r="AS99" s="15"/>
      <c r="AT99" s="15"/>
      <c r="AU99" s="16"/>
      <c r="AV99" s="16"/>
      <c r="AW99" s="13"/>
      <c r="AX99" s="13"/>
      <c r="AY99" s="15"/>
      <c r="AZ99" s="15"/>
      <c r="BA99" s="16"/>
      <c r="BB99" s="16"/>
      <c r="BC99" s="15"/>
      <c r="BD99" s="15"/>
      <c r="BE99" s="16"/>
      <c r="BF99" s="16"/>
      <c r="BG99" s="15"/>
      <c r="BH99" s="15"/>
      <c r="BI99" s="16"/>
      <c r="BJ99" s="16"/>
      <c r="BK99" s="15"/>
      <c r="BL99" s="15"/>
      <c r="BM99" s="16"/>
      <c r="BN99" s="16"/>
      <c r="BO99" s="13"/>
      <c r="BP99" s="13"/>
      <c r="BQ99" s="14"/>
      <c r="BR99" s="13"/>
      <c r="BS99" s="13"/>
      <c r="BT99" s="13"/>
      <c r="BU99" s="14"/>
      <c r="BV99" s="13"/>
    </row>
    <row r="100" spans="1:74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3"/>
      <c r="AF100" s="17"/>
      <c r="AG100" s="15"/>
      <c r="AH100" s="15"/>
      <c r="AI100" s="16"/>
      <c r="AJ100" s="16"/>
      <c r="AK100" s="15"/>
      <c r="AL100" s="15"/>
      <c r="AM100" s="16"/>
      <c r="AN100" s="16"/>
      <c r="AO100" s="15"/>
      <c r="AP100" s="15"/>
      <c r="AQ100" s="16"/>
      <c r="AR100" s="16"/>
      <c r="AS100" s="15"/>
      <c r="AT100" s="15"/>
      <c r="AU100" s="16"/>
      <c r="AV100" s="16"/>
      <c r="AW100" s="13"/>
      <c r="AX100" s="13"/>
      <c r="AY100" s="15"/>
      <c r="AZ100" s="15"/>
      <c r="BA100" s="16"/>
      <c r="BB100" s="16"/>
      <c r="BC100" s="15"/>
      <c r="BD100" s="15"/>
      <c r="BE100" s="16"/>
      <c r="BF100" s="16"/>
      <c r="BG100" s="15"/>
      <c r="BH100" s="15"/>
      <c r="BI100" s="16"/>
      <c r="BJ100" s="16"/>
      <c r="BK100" s="15"/>
      <c r="BL100" s="15"/>
      <c r="BM100" s="16"/>
      <c r="BN100" s="16"/>
      <c r="BO100" s="13"/>
      <c r="BP100" s="13"/>
      <c r="BQ100" s="14"/>
      <c r="BR100" s="13"/>
      <c r="BS100" s="13"/>
      <c r="BT100" s="13"/>
      <c r="BU100" s="14"/>
      <c r="BV100" s="13"/>
    </row>
    <row r="101" spans="1:74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3"/>
      <c r="AF101" s="17"/>
      <c r="AG101" s="15"/>
      <c r="AH101" s="15"/>
      <c r="AI101" s="16"/>
      <c r="AJ101" s="16"/>
      <c r="AK101" s="15"/>
      <c r="AL101" s="15"/>
      <c r="AM101" s="16"/>
      <c r="AN101" s="16"/>
      <c r="AO101" s="15"/>
      <c r="AP101" s="15"/>
      <c r="AQ101" s="16"/>
      <c r="AR101" s="16"/>
      <c r="AS101" s="15"/>
      <c r="AT101" s="15"/>
      <c r="AU101" s="16"/>
      <c r="AV101" s="16"/>
      <c r="AW101" s="13"/>
      <c r="AX101" s="13"/>
      <c r="AY101" s="15"/>
      <c r="AZ101" s="15"/>
      <c r="BA101" s="16"/>
      <c r="BB101" s="16"/>
      <c r="BC101" s="15"/>
      <c r="BD101" s="15"/>
      <c r="BE101" s="16"/>
      <c r="BF101" s="16"/>
      <c r="BG101" s="15"/>
      <c r="BH101" s="15"/>
      <c r="BI101" s="16"/>
      <c r="BJ101" s="16"/>
      <c r="BK101" s="15"/>
      <c r="BL101" s="15"/>
      <c r="BM101" s="16"/>
      <c r="BN101" s="16"/>
      <c r="BO101" s="13"/>
      <c r="BP101" s="13"/>
      <c r="BQ101" s="14"/>
      <c r="BR101" s="14"/>
      <c r="BS101" s="13"/>
      <c r="BT101" s="13"/>
      <c r="BU101" s="14"/>
      <c r="BV101" s="14"/>
    </row>
    <row r="102" spans="1:74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3"/>
      <c r="AF102" s="17"/>
      <c r="AG102" s="15"/>
      <c r="AH102" s="15"/>
      <c r="AI102" s="16"/>
      <c r="AJ102" s="16"/>
      <c r="AK102" s="15"/>
      <c r="AL102" s="15"/>
      <c r="AM102" s="16"/>
      <c r="AN102" s="16"/>
      <c r="AO102" s="15"/>
      <c r="AP102" s="15"/>
      <c r="AQ102" s="15"/>
      <c r="AR102" s="15"/>
      <c r="AS102" s="15"/>
      <c r="AT102" s="15"/>
      <c r="AU102" s="15"/>
      <c r="AV102" s="15"/>
      <c r="AW102" s="13"/>
      <c r="AX102" s="13"/>
      <c r="AY102" s="15"/>
      <c r="AZ102" s="15"/>
      <c r="BA102" s="16"/>
      <c r="BB102" s="16"/>
      <c r="BC102" s="15"/>
      <c r="BD102" s="15"/>
      <c r="BE102" s="16"/>
      <c r="BF102" s="16"/>
      <c r="BG102" s="15"/>
      <c r="BH102" s="15"/>
      <c r="BI102" s="15"/>
      <c r="BJ102" s="15"/>
      <c r="BK102" s="15"/>
      <c r="BL102" s="15"/>
      <c r="BM102" s="15"/>
      <c r="BN102" s="15"/>
      <c r="BO102" s="13"/>
      <c r="BP102" s="13"/>
      <c r="BQ102" s="14"/>
      <c r="BR102" s="14"/>
      <c r="BS102" s="13"/>
      <c r="BT102" s="13"/>
      <c r="BU102" s="14"/>
      <c r="BV102" s="14"/>
    </row>
    <row r="103" spans="1:74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3"/>
      <c r="AF103" s="17"/>
      <c r="AG103" s="15"/>
      <c r="AH103" s="15"/>
      <c r="AI103" s="16"/>
      <c r="AJ103" s="16"/>
      <c r="AK103" s="15"/>
      <c r="AL103" s="15"/>
      <c r="AM103" s="16"/>
      <c r="AN103" s="16"/>
      <c r="AO103" s="15"/>
      <c r="AP103" s="15"/>
      <c r="AQ103" s="15"/>
      <c r="AR103" s="15"/>
      <c r="AS103" s="15"/>
      <c r="AT103" s="15"/>
      <c r="AU103" s="15"/>
      <c r="AV103" s="15"/>
      <c r="AW103" s="13"/>
      <c r="AX103" s="13"/>
      <c r="AY103" s="15"/>
      <c r="AZ103" s="15"/>
      <c r="BA103" s="16"/>
      <c r="BB103" s="16"/>
      <c r="BC103" s="15"/>
      <c r="BD103" s="15"/>
      <c r="BE103" s="16"/>
      <c r="BF103" s="16"/>
      <c r="BG103" s="15"/>
      <c r="BH103" s="15"/>
      <c r="BI103" s="15"/>
      <c r="BJ103" s="15"/>
      <c r="BK103" s="15"/>
      <c r="BL103" s="15"/>
      <c r="BM103" s="15"/>
      <c r="BN103" s="15"/>
      <c r="BO103" s="13"/>
      <c r="BP103" s="13"/>
      <c r="BQ103" s="14"/>
      <c r="BR103" s="13"/>
      <c r="BS103" s="13"/>
      <c r="BT103" s="13"/>
      <c r="BU103" s="14"/>
      <c r="BV103" s="13"/>
    </row>
    <row r="104" spans="1:74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3"/>
      <c r="AF104" s="17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3"/>
      <c r="AX104" s="13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3"/>
      <c r="BP104" s="13"/>
      <c r="BQ104" s="14"/>
      <c r="BR104" s="14"/>
      <c r="BS104" s="13"/>
      <c r="BT104" s="13"/>
      <c r="BU104" s="14"/>
      <c r="BV104" s="14"/>
    </row>
    <row r="105" spans="1:74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3"/>
      <c r="AF105" s="17"/>
      <c r="AG105" s="15"/>
      <c r="AH105" s="15"/>
      <c r="AI105" s="16"/>
      <c r="AJ105" s="16"/>
      <c r="AK105" s="15"/>
      <c r="AL105" s="15"/>
      <c r="AM105" s="16"/>
      <c r="AN105" s="16"/>
      <c r="AO105" s="15"/>
      <c r="AP105" s="15"/>
      <c r="AQ105" s="15"/>
      <c r="AR105" s="15"/>
      <c r="AS105" s="15"/>
      <c r="AT105" s="15"/>
      <c r="AU105" s="15"/>
      <c r="AV105" s="15"/>
      <c r="AW105" s="13"/>
      <c r="AX105" s="13"/>
      <c r="AY105" s="15"/>
      <c r="AZ105" s="15"/>
      <c r="BA105" s="16"/>
      <c r="BB105" s="16"/>
      <c r="BC105" s="15"/>
      <c r="BD105" s="15"/>
      <c r="BE105" s="16"/>
      <c r="BF105" s="16"/>
      <c r="BG105" s="15"/>
      <c r="BH105" s="15"/>
      <c r="BI105" s="15"/>
      <c r="BJ105" s="15"/>
      <c r="BK105" s="15"/>
      <c r="BL105" s="15"/>
      <c r="BM105" s="15"/>
      <c r="BN105" s="15"/>
      <c r="BO105" s="13"/>
      <c r="BP105" s="13"/>
      <c r="BQ105" s="14"/>
      <c r="BR105" s="13"/>
      <c r="BS105" s="13"/>
      <c r="BT105" s="13"/>
      <c r="BU105" s="14"/>
      <c r="BV105" s="13"/>
    </row>
    <row r="106" spans="1:74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3"/>
      <c r="AF106" s="17"/>
      <c r="AG106" s="15"/>
      <c r="AH106" s="15"/>
      <c r="AI106" s="16"/>
      <c r="AJ106" s="16"/>
      <c r="AK106" s="15"/>
      <c r="AL106" s="15"/>
      <c r="AM106" s="16"/>
      <c r="AN106" s="16"/>
      <c r="AO106" s="15"/>
      <c r="AP106" s="15"/>
      <c r="AQ106" s="15"/>
      <c r="AR106" s="15"/>
      <c r="AS106" s="15"/>
      <c r="AT106" s="15"/>
      <c r="AU106" s="15"/>
      <c r="AV106" s="15"/>
      <c r="AW106" s="13"/>
      <c r="AX106" s="13"/>
      <c r="AY106" s="15"/>
      <c r="AZ106" s="15"/>
      <c r="BA106" s="16"/>
      <c r="BB106" s="16"/>
      <c r="BC106" s="15"/>
      <c r="BD106" s="15"/>
      <c r="BE106" s="16"/>
      <c r="BF106" s="16"/>
      <c r="BG106" s="15"/>
      <c r="BH106" s="15"/>
      <c r="BI106" s="15"/>
      <c r="BJ106" s="15"/>
      <c r="BK106" s="15"/>
      <c r="BL106" s="15"/>
      <c r="BM106" s="15"/>
      <c r="BN106" s="15"/>
      <c r="BO106" s="13"/>
      <c r="BP106" s="13"/>
      <c r="BQ106" s="14"/>
      <c r="BR106" s="14"/>
      <c r="BS106" s="13"/>
      <c r="BT106" s="13"/>
      <c r="BU106" s="14"/>
      <c r="BV106" s="14"/>
    </row>
    <row r="107" spans="1:74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3"/>
      <c r="AF107" s="17"/>
      <c r="AG107" s="15"/>
      <c r="AH107" s="15"/>
      <c r="AI107" s="16"/>
      <c r="AJ107" s="16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3"/>
      <c r="AX107" s="13"/>
      <c r="AY107" s="15"/>
      <c r="AZ107" s="15"/>
      <c r="BA107" s="16"/>
      <c r="BB107" s="16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3"/>
      <c r="BP107" s="13"/>
      <c r="BQ107" s="14"/>
      <c r="BR107" s="13"/>
      <c r="BS107" s="13"/>
      <c r="BT107" s="13"/>
      <c r="BU107" s="14"/>
      <c r="BV107" s="13"/>
    </row>
    <row r="108" spans="1:74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3"/>
      <c r="AF108" s="17"/>
      <c r="AG108" s="15"/>
      <c r="AH108" s="15"/>
      <c r="AI108" s="16"/>
      <c r="AJ108" s="16"/>
      <c r="AK108" s="15"/>
      <c r="AL108" s="15"/>
      <c r="AM108" s="16"/>
      <c r="AN108" s="16"/>
      <c r="AO108" s="15"/>
      <c r="AP108" s="15"/>
      <c r="AQ108" s="15"/>
      <c r="AR108" s="15"/>
      <c r="AS108" s="15"/>
      <c r="AT108" s="15"/>
      <c r="AU108" s="15"/>
      <c r="AV108" s="15"/>
      <c r="AW108" s="13"/>
      <c r="AX108" s="13"/>
      <c r="AY108" s="15"/>
      <c r="AZ108" s="15"/>
      <c r="BA108" s="16"/>
      <c r="BB108" s="16"/>
      <c r="BC108" s="15"/>
      <c r="BD108" s="15"/>
      <c r="BE108" s="16"/>
      <c r="BF108" s="16"/>
      <c r="BG108" s="15"/>
      <c r="BH108" s="15"/>
      <c r="BI108" s="15"/>
      <c r="BJ108" s="15"/>
      <c r="BK108" s="15"/>
      <c r="BL108" s="15"/>
      <c r="BM108" s="15"/>
      <c r="BN108" s="15"/>
      <c r="BO108" s="13"/>
      <c r="BP108" s="13"/>
      <c r="BQ108" s="14"/>
      <c r="BR108" s="13"/>
      <c r="BS108" s="13"/>
      <c r="BT108" s="13"/>
      <c r="BU108" s="14"/>
      <c r="BV108" s="13"/>
    </row>
    <row r="109" spans="1:74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3"/>
      <c r="AF109" s="17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6"/>
      <c r="AR109" s="16"/>
      <c r="AS109" s="15"/>
      <c r="AT109" s="15"/>
      <c r="AU109" s="16"/>
      <c r="AV109" s="16"/>
      <c r="AW109" s="13"/>
      <c r="AX109" s="13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6"/>
      <c r="BJ109" s="16"/>
      <c r="BK109" s="15"/>
      <c r="BL109" s="15"/>
      <c r="BM109" s="16"/>
      <c r="BN109" s="16"/>
      <c r="BO109" s="13"/>
      <c r="BP109" s="13"/>
      <c r="BQ109" s="14"/>
      <c r="BR109" s="13"/>
      <c r="BS109" s="13"/>
      <c r="BT109" s="13"/>
      <c r="BU109" s="14"/>
      <c r="BV109" s="13"/>
    </row>
    <row r="110" spans="1:74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3"/>
      <c r="AF110" s="17"/>
      <c r="AG110" s="15"/>
      <c r="AH110" s="15"/>
      <c r="AI110" s="16"/>
      <c r="AJ110" s="16"/>
      <c r="AK110" s="15"/>
      <c r="AL110" s="15"/>
      <c r="AM110" s="16"/>
      <c r="AN110" s="16"/>
      <c r="AO110" s="15"/>
      <c r="AP110" s="15"/>
      <c r="AQ110" s="16"/>
      <c r="AR110" s="16"/>
      <c r="AS110" s="15"/>
      <c r="AT110" s="15"/>
      <c r="AU110" s="16"/>
      <c r="AV110" s="16"/>
      <c r="AW110" s="13"/>
      <c r="AX110" s="13"/>
      <c r="AY110" s="15"/>
      <c r="AZ110" s="15"/>
      <c r="BA110" s="16"/>
      <c r="BB110" s="16"/>
      <c r="BC110" s="15"/>
      <c r="BD110" s="15"/>
      <c r="BE110" s="16"/>
      <c r="BF110" s="16"/>
      <c r="BG110" s="15"/>
      <c r="BH110" s="15"/>
      <c r="BI110" s="16"/>
      <c r="BJ110" s="16"/>
      <c r="BK110" s="15"/>
      <c r="BL110" s="15"/>
      <c r="BM110" s="16"/>
      <c r="BN110" s="16"/>
      <c r="BO110" s="13"/>
      <c r="BP110" s="13"/>
      <c r="BQ110" s="14"/>
      <c r="BR110" s="14"/>
      <c r="BS110" s="13"/>
      <c r="BT110" s="13"/>
      <c r="BU110" s="14"/>
      <c r="BV110" s="14"/>
    </row>
    <row r="111" spans="1:74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3"/>
      <c r="AF111" s="17"/>
      <c r="AG111" s="15"/>
      <c r="AH111" s="15"/>
      <c r="AI111" s="16"/>
      <c r="AJ111" s="16"/>
      <c r="AK111" s="15"/>
      <c r="AL111" s="15"/>
      <c r="AM111" s="16"/>
      <c r="AN111" s="16"/>
      <c r="AO111" s="15"/>
      <c r="AP111" s="15"/>
      <c r="AQ111" s="16"/>
      <c r="AR111" s="16"/>
      <c r="AS111" s="15"/>
      <c r="AT111" s="15"/>
      <c r="AU111" s="16"/>
      <c r="AV111" s="16"/>
      <c r="AW111" s="13"/>
      <c r="AX111" s="13"/>
      <c r="AY111" s="15"/>
      <c r="AZ111" s="15"/>
      <c r="BA111" s="16"/>
      <c r="BB111" s="16"/>
      <c r="BC111" s="15"/>
      <c r="BD111" s="15"/>
      <c r="BE111" s="16"/>
      <c r="BF111" s="16"/>
      <c r="BG111" s="15"/>
      <c r="BH111" s="15"/>
      <c r="BI111" s="16"/>
      <c r="BJ111" s="16"/>
      <c r="BK111" s="15"/>
      <c r="BL111" s="15"/>
      <c r="BM111" s="16"/>
      <c r="BN111" s="16"/>
      <c r="BO111" s="13"/>
      <c r="BP111" s="13"/>
      <c r="BQ111" s="14"/>
      <c r="BR111" s="14"/>
      <c r="BS111" s="13"/>
      <c r="BT111" s="13"/>
      <c r="BU111" s="14"/>
      <c r="BV111" s="14"/>
    </row>
    <row r="112" spans="1:74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3"/>
      <c r="AF112" s="17"/>
      <c r="AG112" s="15"/>
      <c r="AH112" s="15"/>
      <c r="AI112" s="16"/>
      <c r="AJ112" s="16"/>
      <c r="AK112" s="15"/>
      <c r="AL112" s="15"/>
      <c r="AM112" s="16"/>
      <c r="AN112" s="16"/>
      <c r="AO112" s="15"/>
      <c r="AP112" s="15"/>
      <c r="AQ112" s="16"/>
      <c r="AR112" s="16"/>
      <c r="AS112" s="15"/>
      <c r="AT112" s="15"/>
      <c r="AU112" s="16"/>
      <c r="AV112" s="16"/>
      <c r="AW112" s="13"/>
      <c r="AX112" s="13"/>
      <c r="AY112" s="15"/>
      <c r="AZ112" s="15"/>
      <c r="BA112" s="16"/>
      <c r="BB112" s="16"/>
      <c r="BC112" s="15"/>
      <c r="BD112" s="15"/>
      <c r="BE112" s="16"/>
      <c r="BF112" s="16"/>
      <c r="BG112" s="15"/>
      <c r="BH112" s="15"/>
      <c r="BI112" s="16"/>
      <c r="BJ112" s="16"/>
      <c r="BK112" s="15"/>
      <c r="BL112" s="15"/>
      <c r="BM112" s="16"/>
      <c r="BN112" s="16"/>
      <c r="BO112" s="13"/>
      <c r="BP112" s="13"/>
      <c r="BQ112" s="14"/>
      <c r="BR112" s="14"/>
      <c r="BS112" s="13"/>
      <c r="BT112" s="13"/>
      <c r="BU112" s="14"/>
      <c r="BV112" s="14"/>
    </row>
    <row r="113" spans="1:74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3"/>
      <c r="AF113" s="17"/>
      <c r="AG113" s="15"/>
      <c r="AH113" s="15"/>
      <c r="AI113" s="16"/>
      <c r="AJ113" s="16"/>
      <c r="AK113" s="15"/>
      <c r="AL113" s="15"/>
      <c r="AM113" s="16"/>
      <c r="AN113" s="16"/>
      <c r="AO113" s="15"/>
      <c r="AP113" s="15"/>
      <c r="AQ113" s="15"/>
      <c r="AR113" s="15"/>
      <c r="AS113" s="15"/>
      <c r="AT113" s="15"/>
      <c r="AU113" s="15"/>
      <c r="AV113" s="15"/>
      <c r="AW113" s="13"/>
      <c r="AX113" s="13"/>
      <c r="AY113" s="15"/>
      <c r="AZ113" s="15"/>
      <c r="BA113" s="16"/>
      <c r="BB113" s="16"/>
      <c r="BC113" s="15"/>
      <c r="BD113" s="15"/>
      <c r="BE113" s="16"/>
      <c r="BF113" s="16"/>
      <c r="BG113" s="15"/>
      <c r="BH113" s="15"/>
      <c r="BI113" s="15"/>
      <c r="BJ113" s="15"/>
      <c r="BK113" s="15"/>
      <c r="BL113" s="15"/>
      <c r="BM113" s="15"/>
      <c r="BN113" s="15"/>
      <c r="BO113" s="13"/>
      <c r="BP113" s="13"/>
      <c r="BQ113" s="14"/>
      <c r="BR113" s="13"/>
      <c r="BS113" s="13"/>
      <c r="BT113" s="13"/>
      <c r="BU113" s="14"/>
      <c r="BV113" s="13"/>
    </row>
    <row r="114" spans="1:74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3"/>
      <c r="AF114" s="17"/>
      <c r="AG114" s="15"/>
      <c r="AH114" s="15"/>
      <c r="AI114" s="16"/>
      <c r="AJ114" s="16"/>
      <c r="AK114" s="15"/>
      <c r="AL114" s="15"/>
      <c r="AM114" s="16"/>
      <c r="AN114" s="16"/>
      <c r="AO114" s="15"/>
      <c r="AP114" s="15"/>
      <c r="AQ114" s="16"/>
      <c r="AR114" s="16"/>
      <c r="AS114" s="15"/>
      <c r="AT114" s="15"/>
      <c r="AU114" s="16"/>
      <c r="AV114" s="16"/>
      <c r="AW114" s="13"/>
      <c r="AX114" s="13"/>
      <c r="AY114" s="15"/>
      <c r="AZ114" s="15"/>
      <c r="BA114" s="16"/>
      <c r="BB114" s="16"/>
      <c r="BC114" s="15"/>
      <c r="BD114" s="15"/>
      <c r="BE114" s="16"/>
      <c r="BF114" s="16"/>
      <c r="BG114" s="15"/>
      <c r="BH114" s="15"/>
      <c r="BI114" s="16"/>
      <c r="BJ114" s="16"/>
      <c r="BK114" s="15"/>
      <c r="BL114" s="15"/>
      <c r="BM114" s="16"/>
      <c r="BN114" s="16"/>
      <c r="BO114" s="13"/>
      <c r="BP114" s="13"/>
      <c r="BQ114" s="14"/>
      <c r="BR114" s="13"/>
      <c r="BS114" s="13"/>
      <c r="BT114" s="13"/>
      <c r="BU114" s="14"/>
      <c r="BV114" s="13"/>
    </row>
    <row r="115" spans="1:74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3"/>
      <c r="AF115" s="17"/>
      <c r="AG115" s="15"/>
      <c r="AH115" s="15"/>
      <c r="AI115" s="16"/>
      <c r="AJ115" s="16"/>
      <c r="AK115" s="15"/>
      <c r="AL115" s="15"/>
      <c r="AM115" s="16"/>
      <c r="AN115" s="16"/>
      <c r="AO115" s="15"/>
      <c r="AP115" s="15"/>
      <c r="AQ115" s="16"/>
      <c r="AR115" s="16"/>
      <c r="AS115" s="15"/>
      <c r="AT115" s="15"/>
      <c r="AU115" s="16"/>
      <c r="AV115" s="16"/>
      <c r="AW115" s="13"/>
      <c r="AX115" s="13"/>
      <c r="AY115" s="15"/>
      <c r="AZ115" s="15"/>
      <c r="BA115" s="16"/>
      <c r="BB115" s="16"/>
      <c r="BC115" s="15"/>
      <c r="BD115" s="15"/>
      <c r="BE115" s="16"/>
      <c r="BF115" s="16"/>
      <c r="BG115" s="15"/>
      <c r="BH115" s="15"/>
      <c r="BI115" s="16"/>
      <c r="BJ115" s="16"/>
      <c r="BK115" s="15"/>
      <c r="BL115" s="15"/>
      <c r="BM115" s="16"/>
      <c r="BN115" s="16"/>
      <c r="BO115" s="13"/>
      <c r="BP115" s="13"/>
      <c r="BQ115" s="14"/>
      <c r="BR115" s="13"/>
      <c r="BS115" s="13"/>
      <c r="BT115" s="13"/>
      <c r="BU115" s="14"/>
      <c r="BV115" s="13"/>
    </row>
    <row r="116" spans="1:74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3"/>
      <c r="AF116" s="17"/>
      <c r="AG116" s="15"/>
      <c r="AH116" s="15"/>
      <c r="AI116" s="16"/>
      <c r="AJ116" s="16"/>
      <c r="AK116" s="15"/>
      <c r="AL116" s="15"/>
      <c r="AM116" s="16"/>
      <c r="AN116" s="16"/>
      <c r="AO116" s="15"/>
      <c r="AP116" s="15"/>
      <c r="AQ116" s="16"/>
      <c r="AR116" s="16"/>
      <c r="AS116" s="15"/>
      <c r="AT116" s="15"/>
      <c r="AU116" s="16"/>
      <c r="AV116" s="16"/>
      <c r="AW116" s="13"/>
      <c r="AX116" s="13"/>
      <c r="AY116" s="15"/>
      <c r="AZ116" s="15"/>
      <c r="BA116" s="16"/>
      <c r="BB116" s="16"/>
      <c r="BC116" s="15"/>
      <c r="BD116" s="15"/>
      <c r="BE116" s="16"/>
      <c r="BF116" s="16"/>
      <c r="BG116" s="15"/>
      <c r="BH116" s="15"/>
      <c r="BI116" s="16"/>
      <c r="BJ116" s="16"/>
      <c r="BK116" s="15"/>
      <c r="BL116" s="15"/>
      <c r="BM116" s="16"/>
      <c r="BN116" s="16"/>
      <c r="BO116" s="13"/>
      <c r="BP116" s="13"/>
      <c r="BQ116" s="14"/>
      <c r="BR116" s="13"/>
      <c r="BS116" s="13"/>
      <c r="BT116" s="13"/>
      <c r="BU116" s="14"/>
      <c r="BV116" s="13"/>
    </row>
    <row r="117" spans="1:74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3"/>
      <c r="AF117" s="17"/>
      <c r="AG117" s="15"/>
      <c r="AH117" s="15"/>
      <c r="AI117" s="16"/>
      <c r="AJ117" s="16"/>
      <c r="AK117" s="15"/>
      <c r="AL117" s="15"/>
      <c r="AM117" s="16"/>
      <c r="AN117" s="16"/>
      <c r="AO117" s="15"/>
      <c r="AP117" s="15"/>
      <c r="AQ117" s="16"/>
      <c r="AR117" s="16"/>
      <c r="AS117" s="15"/>
      <c r="AT117" s="15"/>
      <c r="AU117" s="16"/>
      <c r="AV117" s="16"/>
      <c r="AW117" s="13"/>
      <c r="AX117" s="13"/>
      <c r="AY117" s="15"/>
      <c r="AZ117" s="15"/>
      <c r="BA117" s="16"/>
      <c r="BB117" s="16"/>
      <c r="BC117" s="15"/>
      <c r="BD117" s="15"/>
      <c r="BE117" s="16"/>
      <c r="BF117" s="16"/>
      <c r="BG117" s="15"/>
      <c r="BH117" s="15"/>
      <c r="BI117" s="16"/>
      <c r="BJ117" s="16"/>
      <c r="BK117" s="15"/>
      <c r="BL117" s="15"/>
      <c r="BM117" s="16"/>
      <c r="BN117" s="16"/>
      <c r="BO117" s="13"/>
      <c r="BP117" s="13"/>
      <c r="BQ117" s="14"/>
      <c r="BR117" s="13"/>
      <c r="BS117" s="13"/>
      <c r="BT117" s="13"/>
      <c r="BU117" s="14"/>
      <c r="BV117" s="13"/>
    </row>
    <row r="118" spans="1:74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3"/>
      <c r="AF118" s="17"/>
      <c r="AG118" s="15"/>
      <c r="AH118" s="15"/>
      <c r="AI118" s="16"/>
      <c r="AJ118" s="16"/>
      <c r="AK118" s="15"/>
      <c r="AL118" s="15"/>
      <c r="AM118" s="15"/>
      <c r="AN118" s="15"/>
      <c r="AO118" s="15"/>
      <c r="AP118" s="15"/>
      <c r="AQ118" s="16"/>
      <c r="AR118" s="16"/>
      <c r="AS118" s="15"/>
      <c r="AT118" s="15"/>
      <c r="AU118" s="16"/>
      <c r="AV118" s="16"/>
      <c r="AW118" s="13"/>
      <c r="AX118" s="13"/>
      <c r="AY118" s="15"/>
      <c r="AZ118" s="15"/>
      <c r="BA118" s="16"/>
      <c r="BB118" s="16"/>
      <c r="BC118" s="15"/>
      <c r="BD118" s="15"/>
      <c r="BE118" s="15"/>
      <c r="BF118" s="15"/>
      <c r="BG118" s="15"/>
      <c r="BH118" s="15"/>
      <c r="BI118" s="16"/>
      <c r="BJ118" s="16"/>
      <c r="BK118" s="15"/>
      <c r="BL118" s="15"/>
      <c r="BM118" s="16"/>
      <c r="BN118" s="16"/>
      <c r="BO118" s="13"/>
      <c r="BP118" s="13"/>
      <c r="BQ118" s="14"/>
      <c r="BR118" s="14"/>
      <c r="BS118" s="13"/>
      <c r="BT118" s="13"/>
      <c r="BU118" s="14"/>
      <c r="BV118" s="14"/>
    </row>
    <row r="119" spans="1:74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3"/>
      <c r="AF119" s="17"/>
      <c r="AG119" s="15"/>
      <c r="AH119" s="15"/>
      <c r="AI119" s="16"/>
      <c r="AJ119" s="16"/>
      <c r="AK119" s="15"/>
      <c r="AL119" s="15"/>
      <c r="AM119" s="16"/>
      <c r="AN119" s="16"/>
      <c r="AO119" s="15"/>
      <c r="AP119" s="15"/>
      <c r="AQ119" s="16"/>
      <c r="AR119" s="16"/>
      <c r="AS119" s="15"/>
      <c r="AT119" s="15"/>
      <c r="AU119" s="16"/>
      <c r="AV119" s="16"/>
      <c r="AW119" s="13"/>
      <c r="AX119" s="13"/>
      <c r="AY119" s="15"/>
      <c r="AZ119" s="15"/>
      <c r="BA119" s="16"/>
      <c r="BB119" s="16"/>
      <c r="BC119" s="15"/>
      <c r="BD119" s="15"/>
      <c r="BE119" s="16"/>
      <c r="BF119" s="16"/>
      <c r="BG119" s="15"/>
      <c r="BH119" s="15"/>
      <c r="BI119" s="16"/>
      <c r="BJ119" s="16"/>
      <c r="BK119" s="15"/>
      <c r="BL119" s="15"/>
      <c r="BM119" s="16"/>
      <c r="BN119" s="16"/>
      <c r="BO119" s="13"/>
      <c r="BP119" s="13"/>
      <c r="BQ119" s="14"/>
      <c r="BR119" s="13"/>
      <c r="BS119" s="13"/>
      <c r="BT119" s="13"/>
      <c r="BU119" s="14"/>
      <c r="BV119" s="13"/>
    </row>
    <row r="120" spans="1:74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3"/>
      <c r="AF120" s="17"/>
      <c r="AG120" s="15"/>
      <c r="AH120" s="15"/>
      <c r="AI120" s="16"/>
      <c r="AJ120" s="16"/>
      <c r="AK120" s="15"/>
      <c r="AL120" s="15"/>
      <c r="AM120" s="16"/>
      <c r="AN120" s="16"/>
      <c r="AO120" s="15"/>
      <c r="AP120" s="15"/>
      <c r="AQ120" s="16"/>
      <c r="AR120" s="16"/>
      <c r="AS120" s="15"/>
      <c r="AT120" s="15"/>
      <c r="AU120" s="16"/>
      <c r="AV120" s="16"/>
      <c r="AW120" s="13"/>
      <c r="AX120" s="13"/>
      <c r="AY120" s="15"/>
      <c r="AZ120" s="15"/>
      <c r="BA120" s="16"/>
      <c r="BB120" s="16"/>
      <c r="BC120" s="15"/>
      <c r="BD120" s="15"/>
      <c r="BE120" s="16"/>
      <c r="BF120" s="16"/>
      <c r="BG120" s="15"/>
      <c r="BH120" s="15"/>
      <c r="BI120" s="16"/>
      <c r="BJ120" s="16"/>
      <c r="BK120" s="15"/>
      <c r="BL120" s="15"/>
      <c r="BM120" s="16"/>
      <c r="BN120" s="16"/>
      <c r="BO120" s="13"/>
      <c r="BP120" s="13"/>
      <c r="BQ120" s="14"/>
      <c r="BR120" s="13"/>
      <c r="BS120" s="13"/>
      <c r="BT120" s="13"/>
      <c r="BU120" s="14"/>
      <c r="BV120" s="13"/>
    </row>
    <row r="121" spans="1:74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3"/>
      <c r="AF121" s="17"/>
      <c r="AG121" s="15"/>
      <c r="AH121" s="15"/>
      <c r="AI121" s="16"/>
      <c r="AJ121" s="16"/>
      <c r="AK121" s="15"/>
      <c r="AL121" s="15"/>
      <c r="AM121" s="16"/>
      <c r="AN121" s="16"/>
      <c r="AO121" s="15"/>
      <c r="AP121" s="15"/>
      <c r="AQ121" s="15"/>
      <c r="AR121" s="15"/>
      <c r="AS121" s="15"/>
      <c r="AT121" s="15"/>
      <c r="AU121" s="15"/>
      <c r="AV121" s="15"/>
      <c r="AW121" s="13"/>
      <c r="AX121" s="13"/>
      <c r="AY121" s="15"/>
      <c r="AZ121" s="15"/>
      <c r="BA121" s="16"/>
      <c r="BB121" s="16"/>
      <c r="BC121" s="15"/>
      <c r="BD121" s="15"/>
      <c r="BE121" s="16"/>
      <c r="BF121" s="16"/>
      <c r="BG121" s="15"/>
      <c r="BH121" s="15"/>
      <c r="BI121" s="15"/>
      <c r="BJ121" s="15"/>
      <c r="BK121" s="15"/>
      <c r="BL121" s="15"/>
      <c r="BM121" s="15"/>
      <c r="BN121" s="15"/>
      <c r="BO121" s="13"/>
      <c r="BP121" s="13"/>
      <c r="BQ121" s="14"/>
      <c r="BR121" s="13"/>
      <c r="BS121" s="13"/>
      <c r="BT121" s="13"/>
      <c r="BU121" s="14"/>
      <c r="BV121" s="13"/>
    </row>
    <row r="122" spans="1:74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3"/>
      <c r="AF122" s="17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6"/>
      <c r="AR122" s="16"/>
      <c r="AS122" s="15"/>
      <c r="AT122" s="15"/>
      <c r="AU122" s="16"/>
      <c r="AV122" s="16"/>
      <c r="AW122" s="13"/>
      <c r="AX122" s="13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6"/>
      <c r="BJ122" s="16"/>
      <c r="BK122" s="15"/>
      <c r="BL122" s="15"/>
      <c r="BM122" s="16"/>
      <c r="BN122" s="16"/>
      <c r="BO122" s="13"/>
      <c r="BP122" s="13"/>
      <c r="BQ122" s="14"/>
      <c r="BR122" s="14"/>
      <c r="BS122" s="13"/>
      <c r="BT122" s="13"/>
      <c r="BU122" s="14"/>
      <c r="BV122" s="14"/>
    </row>
    <row r="123" spans="1:74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3"/>
      <c r="AF123" s="17"/>
      <c r="AG123" s="15"/>
      <c r="AH123" s="15"/>
      <c r="AI123" s="16"/>
      <c r="AJ123" s="16"/>
      <c r="AK123" s="15"/>
      <c r="AL123" s="15"/>
      <c r="AM123" s="16"/>
      <c r="AN123" s="16"/>
      <c r="AO123" s="15"/>
      <c r="AP123" s="15"/>
      <c r="AQ123" s="16"/>
      <c r="AR123" s="16"/>
      <c r="AS123" s="15"/>
      <c r="AT123" s="15"/>
      <c r="AU123" s="16"/>
      <c r="AV123" s="16"/>
      <c r="AW123" s="13"/>
      <c r="AX123" s="13"/>
      <c r="AY123" s="15"/>
      <c r="AZ123" s="15"/>
      <c r="BA123" s="16"/>
      <c r="BB123" s="16"/>
      <c r="BC123" s="15"/>
      <c r="BD123" s="15"/>
      <c r="BE123" s="16"/>
      <c r="BF123" s="16"/>
      <c r="BG123" s="15"/>
      <c r="BH123" s="15"/>
      <c r="BI123" s="16"/>
      <c r="BJ123" s="16"/>
      <c r="BK123" s="15"/>
      <c r="BL123" s="15"/>
      <c r="BM123" s="16"/>
      <c r="BN123" s="16"/>
      <c r="BO123" s="13"/>
      <c r="BP123" s="13"/>
      <c r="BQ123" s="14"/>
      <c r="BR123" s="13"/>
      <c r="BS123" s="13"/>
      <c r="BT123" s="13"/>
      <c r="BU123" s="14"/>
      <c r="BV123" s="13"/>
    </row>
    <row r="124" spans="1:74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3"/>
      <c r="AF124" s="17"/>
      <c r="AG124" s="15"/>
      <c r="AH124" s="15"/>
      <c r="AI124" s="16"/>
      <c r="AJ124" s="16"/>
      <c r="AK124" s="15"/>
      <c r="AL124" s="15"/>
      <c r="AM124" s="16"/>
      <c r="AN124" s="16"/>
      <c r="AO124" s="15"/>
      <c r="AP124" s="15"/>
      <c r="AQ124" s="16"/>
      <c r="AR124" s="16"/>
      <c r="AS124" s="15"/>
      <c r="AT124" s="15"/>
      <c r="AU124" s="16"/>
      <c r="AV124" s="16"/>
      <c r="AW124" s="13"/>
      <c r="AX124" s="13"/>
      <c r="AY124" s="15"/>
      <c r="AZ124" s="15"/>
      <c r="BA124" s="16"/>
      <c r="BB124" s="16"/>
      <c r="BC124" s="15"/>
      <c r="BD124" s="15"/>
      <c r="BE124" s="16"/>
      <c r="BF124" s="16"/>
      <c r="BG124" s="15"/>
      <c r="BH124" s="15"/>
      <c r="BI124" s="16"/>
      <c r="BJ124" s="16"/>
      <c r="BK124" s="15"/>
      <c r="BL124" s="15"/>
      <c r="BM124" s="16"/>
      <c r="BN124" s="16"/>
      <c r="BO124" s="13"/>
      <c r="BP124" s="13"/>
      <c r="BQ124" s="14"/>
      <c r="BR124" s="13"/>
      <c r="BS124" s="13"/>
      <c r="BT124" s="13"/>
      <c r="BU124" s="14"/>
      <c r="BV124" s="13"/>
    </row>
    <row r="125" spans="1:74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3"/>
      <c r="AF125" s="17"/>
      <c r="AG125" s="15"/>
      <c r="AH125" s="15"/>
      <c r="AI125" s="16"/>
      <c r="AJ125" s="16"/>
      <c r="AK125" s="15"/>
      <c r="AL125" s="15"/>
      <c r="AM125" s="16"/>
      <c r="AN125" s="16"/>
      <c r="AO125" s="15"/>
      <c r="AP125" s="15"/>
      <c r="AQ125" s="16"/>
      <c r="AR125" s="16"/>
      <c r="AS125" s="15"/>
      <c r="AT125" s="15"/>
      <c r="AU125" s="16"/>
      <c r="AV125" s="16"/>
      <c r="AW125" s="13"/>
      <c r="AX125" s="13"/>
      <c r="AY125" s="15"/>
      <c r="AZ125" s="15"/>
      <c r="BA125" s="16"/>
      <c r="BB125" s="16"/>
      <c r="BC125" s="15"/>
      <c r="BD125" s="15"/>
      <c r="BE125" s="16"/>
      <c r="BF125" s="16"/>
      <c r="BG125" s="15"/>
      <c r="BH125" s="15"/>
      <c r="BI125" s="16"/>
      <c r="BJ125" s="16"/>
      <c r="BK125" s="15"/>
      <c r="BL125" s="15"/>
      <c r="BM125" s="16"/>
      <c r="BN125" s="16"/>
      <c r="BO125" s="13"/>
      <c r="BP125" s="13"/>
      <c r="BQ125" s="14"/>
      <c r="BR125" s="14"/>
      <c r="BS125" s="13"/>
      <c r="BT125" s="13"/>
      <c r="BU125" s="14"/>
      <c r="BV125" s="14"/>
    </row>
    <row r="126" spans="1:74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3"/>
      <c r="AF126" s="17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3"/>
      <c r="AX126" s="13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3"/>
      <c r="BP126" s="13"/>
      <c r="BQ126" s="14"/>
      <c r="BR126" s="13"/>
      <c r="BS126" s="13"/>
      <c r="BT126" s="13"/>
      <c r="BU126" s="14"/>
      <c r="BV126" s="13"/>
    </row>
    <row r="127" spans="1:74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3"/>
      <c r="AF127" s="17"/>
      <c r="AG127" s="15"/>
      <c r="AH127" s="15"/>
      <c r="AI127" s="16"/>
      <c r="AJ127" s="16"/>
      <c r="AK127" s="15"/>
      <c r="AL127" s="15"/>
      <c r="AM127" s="16"/>
      <c r="AN127" s="16"/>
      <c r="AO127" s="15"/>
      <c r="AP127" s="15"/>
      <c r="AQ127" s="16"/>
      <c r="AR127" s="16"/>
      <c r="AS127" s="15"/>
      <c r="AT127" s="15"/>
      <c r="AU127" s="16"/>
      <c r="AV127" s="16"/>
      <c r="AW127" s="13"/>
      <c r="AX127" s="13"/>
      <c r="AY127" s="15"/>
      <c r="AZ127" s="15"/>
      <c r="BA127" s="16"/>
      <c r="BB127" s="16"/>
      <c r="BC127" s="15"/>
      <c r="BD127" s="15"/>
      <c r="BE127" s="16"/>
      <c r="BF127" s="16"/>
      <c r="BG127" s="15"/>
      <c r="BH127" s="15"/>
      <c r="BI127" s="16"/>
      <c r="BJ127" s="16"/>
      <c r="BK127" s="15"/>
      <c r="BL127" s="15"/>
      <c r="BM127" s="16"/>
      <c r="BN127" s="16"/>
      <c r="BO127" s="13"/>
      <c r="BP127" s="13"/>
      <c r="BQ127" s="14"/>
      <c r="BR127" s="13"/>
      <c r="BS127" s="13"/>
      <c r="BT127" s="13"/>
      <c r="BU127" s="14"/>
      <c r="BV127" s="13"/>
    </row>
    <row r="128" spans="1:74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3"/>
      <c r="AF128" s="17"/>
      <c r="AG128" s="15"/>
      <c r="AH128" s="15"/>
      <c r="AI128" s="16"/>
      <c r="AJ128" s="16"/>
      <c r="AK128" s="15"/>
      <c r="AL128" s="15"/>
      <c r="AM128" s="16"/>
      <c r="AN128" s="16"/>
      <c r="AO128" s="15"/>
      <c r="AP128" s="15"/>
      <c r="AQ128" s="15"/>
      <c r="AR128" s="15"/>
      <c r="AS128" s="15"/>
      <c r="AT128" s="15"/>
      <c r="AU128" s="15"/>
      <c r="AV128" s="15"/>
      <c r="AW128" s="13"/>
      <c r="AX128" s="13"/>
      <c r="AY128" s="15"/>
      <c r="AZ128" s="15"/>
      <c r="BA128" s="16"/>
      <c r="BB128" s="16"/>
      <c r="BC128" s="15"/>
      <c r="BD128" s="15"/>
      <c r="BE128" s="16"/>
      <c r="BF128" s="16"/>
      <c r="BG128" s="15"/>
      <c r="BH128" s="15"/>
      <c r="BI128" s="15"/>
      <c r="BJ128" s="15"/>
      <c r="BK128" s="15"/>
      <c r="BL128" s="15"/>
      <c r="BM128" s="15"/>
      <c r="BN128" s="15"/>
      <c r="BO128" s="13"/>
      <c r="BP128" s="13"/>
      <c r="BQ128" s="14"/>
      <c r="BR128" s="13"/>
      <c r="BS128" s="13"/>
      <c r="BT128" s="13"/>
      <c r="BU128" s="14"/>
      <c r="BV128" s="13"/>
    </row>
    <row r="129" spans="1:74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3"/>
      <c r="AF129" s="17"/>
      <c r="AG129" s="15"/>
      <c r="AH129" s="15"/>
      <c r="AI129" s="16"/>
      <c r="AJ129" s="16"/>
      <c r="AK129" s="15"/>
      <c r="AL129" s="15"/>
      <c r="AM129" s="16"/>
      <c r="AN129" s="16"/>
      <c r="AO129" s="15"/>
      <c r="AP129" s="15"/>
      <c r="AQ129" s="15"/>
      <c r="AR129" s="15"/>
      <c r="AS129" s="15"/>
      <c r="AT129" s="15"/>
      <c r="AU129" s="15"/>
      <c r="AV129" s="15"/>
      <c r="AW129" s="13"/>
      <c r="AX129" s="13"/>
      <c r="AY129" s="15"/>
      <c r="AZ129" s="15"/>
      <c r="BA129" s="16"/>
      <c r="BB129" s="16"/>
      <c r="BC129" s="15"/>
      <c r="BD129" s="15"/>
      <c r="BE129" s="16"/>
      <c r="BF129" s="16"/>
      <c r="BG129" s="15"/>
      <c r="BH129" s="15"/>
      <c r="BI129" s="15"/>
      <c r="BJ129" s="15"/>
      <c r="BK129" s="15"/>
      <c r="BL129" s="15"/>
      <c r="BM129" s="15"/>
      <c r="BN129" s="15"/>
      <c r="BO129" s="13"/>
      <c r="BP129" s="13"/>
      <c r="BQ129" s="14"/>
      <c r="BR129" s="13"/>
      <c r="BS129" s="13"/>
      <c r="BT129" s="13"/>
      <c r="BU129" s="14"/>
      <c r="BV129" s="13"/>
    </row>
    <row r="130" spans="1:74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3"/>
      <c r="AF130" s="17"/>
      <c r="AG130" s="15"/>
      <c r="AH130" s="15"/>
      <c r="AI130" s="16"/>
      <c r="AJ130" s="16"/>
      <c r="AK130" s="15"/>
      <c r="AL130" s="15"/>
      <c r="AM130" s="16"/>
      <c r="AN130" s="16"/>
      <c r="AO130" s="15"/>
      <c r="AP130" s="15"/>
      <c r="AQ130" s="15"/>
      <c r="AR130" s="15"/>
      <c r="AS130" s="15"/>
      <c r="AT130" s="15"/>
      <c r="AU130" s="15"/>
      <c r="AV130" s="15"/>
      <c r="AW130" s="13"/>
      <c r="AX130" s="13"/>
      <c r="AY130" s="15"/>
      <c r="AZ130" s="15"/>
      <c r="BA130" s="16"/>
      <c r="BB130" s="16"/>
      <c r="BC130" s="15"/>
      <c r="BD130" s="15"/>
      <c r="BE130" s="16"/>
      <c r="BF130" s="16"/>
      <c r="BG130" s="15"/>
      <c r="BH130" s="15"/>
      <c r="BI130" s="15"/>
      <c r="BJ130" s="15"/>
      <c r="BK130" s="15"/>
      <c r="BL130" s="15"/>
      <c r="BM130" s="15"/>
      <c r="BN130" s="15"/>
      <c r="BO130" s="13"/>
      <c r="BP130" s="13"/>
      <c r="BQ130" s="14"/>
      <c r="BR130" s="14"/>
      <c r="BS130" s="13"/>
      <c r="BT130" s="13"/>
      <c r="BU130" s="14"/>
      <c r="BV130" s="14"/>
    </row>
    <row r="131" spans="1:74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3"/>
      <c r="AF131" s="17"/>
      <c r="AG131" s="15"/>
      <c r="AH131" s="15"/>
      <c r="AI131" s="16"/>
      <c r="AJ131" s="16"/>
      <c r="AK131" s="15"/>
      <c r="AL131" s="15"/>
      <c r="AM131" s="16"/>
      <c r="AN131" s="16"/>
      <c r="AO131" s="15"/>
      <c r="AP131" s="15"/>
      <c r="AQ131" s="15"/>
      <c r="AR131" s="15"/>
      <c r="AS131" s="15"/>
      <c r="AT131" s="15"/>
      <c r="AU131" s="15"/>
      <c r="AV131" s="15"/>
      <c r="AW131" s="13"/>
      <c r="AX131" s="13"/>
      <c r="AY131" s="15"/>
      <c r="AZ131" s="15"/>
      <c r="BA131" s="16"/>
      <c r="BB131" s="16"/>
      <c r="BC131" s="15"/>
      <c r="BD131" s="15"/>
      <c r="BE131" s="16"/>
      <c r="BF131" s="16"/>
      <c r="BG131" s="15"/>
      <c r="BH131" s="15"/>
      <c r="BI131" s="15"/>
      <c r="BJ131" s="15"/>
      <c r="BK131" s="15"/>
      <c r="BL131" s="15"/>
      <c r="BM131" s="15"/>
      <c r="BN131" s="15"/>
      <c r="BO131" s="13"/>
      <c r="BP131" s="13"/>
      <c r="BQ131" s="14"/>
      <c r="BR131" s="13"/>
      <c r="BS131" s="13"/>
      <c r="BT131" s="13"/>
      <c r="BU131" s="14"/>
      <c r="BV131" s="13"/>
    </row>
    <row r="132" spans="1:74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3"/>
      <c r="AF132" s="17"/>
      <c r="AG132" s="15"/>
      <c r="AH132" s="15"/>
      <c r="AI132" s="16"/>
      <c r="AJ132" s="16"/>
      <c r="AK132" s="15"/>
      <c r="AL132" s="15"/>
      <c r="AM132" s="16"/>
      <c r="AN132" s="16"/>
      <c r="AO132" s="15"/>
      <c r="AP132" s="15"/>
      <c r="AQ132" s="15"/>
      <c r="AR132" s="15"/>
      <c r="AS132" s="15"/>
      <c r="AT132" s="15"/>
      <c r="AU132" s="15"/>
      <c r="AV132" s="15"/>
      <c r="AW132" s="13"/>
      <c r="AX132" s="13"/>
      <c r="AY132" s="15"/>
      <c r="AZ132" s="15"/>
      <c r="BA132" s="16"/>
      <c r="BB132" s="16"/>
      <c r="BC132" s="15"/>
      <c r="BD132" s="15"/>
      <c r="BE132" s="16"/>
      <c r="BF132" s="16"/>
      <c r="BG132" s="15"/>
      <c r="BH132" s="15"/>
      <c r="BI132" s="15"/>
      <c r="BJ132" s="15"/>
      <c r="BK132" s="15"/>
      <c r="BL132" s="15"/>
      <c r="BM132" s="15"/>
      <c r="BN132" s="15"/>
      <c r="BO132" s="13"/>
      <c r="BP132" s="13"/>
      <c r="BQ132" s="14"/>
      <c r="BR132" s="13"/>
      <c r="BS132" s="13"/>
      <c r="BT132" s="13"/>
      <c r="BU132" s="14"/>
      <c r="BV132" s="13"/>
    </row>
    <row r="133" spans="1:74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3"/>
      <c r="AF133" s="17"/>
      <c r="AG133" s="15"/>
      <c r="AH133" s="15"/>
      <c r="AI133" s="16"/>
      <c r="AJ133" s="16"/>
      <c r="AK133" s="15"/>
      <c r="AL133" s="15"/>
      <c r="AM133" s="16"/>
      <c r="AN133" s="16"/>
      <c r="AO133" s="15"/>
      <c r="AP133" s="15"/>
      <c r="AQ133" s="15"/>
      <c r="AR133" s="15"/>
      <c r="AS133" s="15"/>
      <c r="AT133" s="15"/>
      <c r="AU133" s="15"/>
      <c r="AV133" s="15"/>
      <c r="AW133" s="13"/>
      <c r="AX133" s="13"/>
      <c r="AY133" s="15"/>
      <c r="AZ133" s="15"/>
      <c r="BA133" s="16"/>
      <c r="BB133" s="16"/>
      <c r="BC133" s="15"/>
      <c r="BD133" s="15"/>
      <c r="BE133" s="16"/>
      <c r="BF133" s="16"/>
      <c r="BG133" s="15"/>
      <c r="BH133" s="15"/>
      <c r="BI133" s="15"/>
      <c r="BJ133" s="15"/>
      <c r="BK133" s="15"/>
      <c r="BL133" s="15"/>
      <c r="BM133" s="15"/>
      <c r="BN133" s="15"/>
      <c r="BO133" s="13"/>
      <c r="BP133" s="13"/>
      <c r="BQ133" s="13"/>
      <c r="BR133" s="13"/>
      <c r="BS133" s="13"/>
      <c r="BT133" s="13"/>
      <c r="BU133" s="13"/>
      <c r="BV133" s="13"/>
    </row>
    <row r="134" spans="1:74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3"/>
      <c r="AF134" s="17"/>
      <c r="AG134" s="15"/>
      <c r="AH134" s="15"/>
      <c r="AI134" s="16"/>
      <c r="AJ134" s="16"/>
      <c r="AK134" s="15"/>
      <c r="AL134" s="15"/>
      <c r="AM134" s="16"/>
      <c r="AN134" s="16"/>
      <c r="AO134" s="15"/>
      <c r="AP134" s="15"/>
      <c r="AQ134" s="15"/>
      <c r="AR134" s="15"/>
      <c r="AS134" s="15"/>
      <c r="AT134" s="15"/>
      <c r="AU134" s="15"/>
      <c r="AV134" s="15"/>
      <c r="AW134" s="13"/>
      <c r="AX134" s="13"/>
      <c r="AY134" s="15"/>
      <c r="AZ134" s="15"/>
      <c r="BA134" s="16"/>
      <c r="BB134" s="16"/>
      <c r="BC134" s="15"/>
      <c r="BD134" s="15"/>
      <c r="BE134" s="16"/>
      <c r="BF134" s="16"/>
      <c r="BG134" s="15"/>
      <c r="BH134" s="15"/>
      <c r="BI134" s="15"/>
      <c r="BJ134" s="15"/>
      <c r="BK134" s="15"/>
      <c r="BL134" s="15"/>
      <c r="BM134" s="15"/>
      <c r="BN134" s="15"/>
      <c r="BO134" s="13"/>
      <c r="BP134" s="13"/>
      <c r="BQ134" s="13"/>
      <c r="BR134" s="13"/>
      <c r="BS134" s="13"/>
      <c r="BT134" s="13"/>
      <c r="BU134" s="13"/>
      <c r="BV134" s="13"/>
    </row>
    <row r="135" spans="1:74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3"/>
      <c r="AF135" s="13"/>
      <c r="AG135" s="15"/>
      <c r="AH135" s="15"/>
      <c r="AI135" s="16"/>
      <c r="AJ135" s="16"/>
      <c r="AK135" s="15"/>
      <c r="AL135" s="15"/>
      <c r="AM135" s="16"/>
      <c r="AN135" s="16"/>
      <c r="AO135" s="15"/>
      <c r="AP135" s="15"/>
      <c r="AQ135" s="16"/>
      <c r="AR135" s="16"/>
      <c r="AS135" s="15"/>
      <c r="AT135" s="15"/>
      <c r="AU135" s="16"/>
      <c r="AV135" s="16"/>
      <c r="AW135" s="13"/>
      <c r="AX135" s="13"/>
      <c r="AY135" s="15"/>
      <c r="AZ135" s="15"/>
      <c r="BA135" s="16"/>
      <c r="BB135" s="16"/>
      <c r="BC135" s="15"/>
      <c r="BD135" s="15"/>
      <c r="BE135" s="16"/>
      <c r="BF135" s="16"/>
      <c r="BG135" s="15"/>
      <c r="BH135" s="15"/>
      <c r="BI135" s="16"/>
      <c r="BJ135" s="16"/>
      <c r="BK135" s="15"/>
      <c r="BL135" s="15"/>
      <c r="BM135" s="16"/>
      <c r="BN135" s="16"/>
      <c r="BO135" s="13"/>
      <c r="BP135" s="13"/>
      <c r="BQ135" s="13"/>
      <c r="BR135" s="13"/>
      <c r="BS135" s="13"/>
      <c r="BT135" s="13"/>
      <c r="BU135" s="13"/>
      <c r="BV135" s="13"/>
    </row>
    <row r="136" spans="1:74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3"/>
      <c r="AF136" s="13"/>
      <c r="AG136" s="15"/>
      <c r="AH136" s="15"/>
      <c r="AI136" s="16"/>
      <c r="AJ136" s="16"/>
      <c r="AK136" s="15"/>
      <c r="AL136" s="15"/>
      <c r="AM136" s="16"/>
      <c r="AN136" s="16"/>
      <c r="AO136" s="15"/>
      <c r="AP136" s="15"/>
      <c r="AQ136" s="16"/>
      <c r="AR136" s="16"/>
      <c r="AS136" s="15"/>
      <c r="AT136" s="15"/>
      <c r="AU136" s="16"/>
      <c r="AV136" s="16"/>
      <c r="AW136" s="13"/>
      <c r="AX136" s="13"/>
      <c r="AY136" s="15"/>
      <c r="AZ136" s="15"/>
      <c r="BA136" s="16"/>
      <c r="BB136" s="16"/>
      <c r="BC136" s="15"/>
      <c r="BD136" s="15"/>
      <c r="BE136" s="16"/>
      <c r="BF136" s="16"/>
      <c r="BG136" s="15"/>
      <c r="BH136" s="15"/>
      <c r="BI136" s="16"/>
      <c r="BJ136" s="16"/>
      <c r="BK136" s="15"/>
      <c r="BL136" s="15"/>
      <c r="BM136" s="16"/>
      <c r="BN136" s="16"/>
      <c r="BO136" s="13"/>
      <c r="BP136" s="13"/>
      <c r="BQ136" s="13"/>
      <c r="BR136" s="13"/>
      <c r="BS136" s="13"/>
      <c r="BT136" s="13"/>
      <c r="BU136" s="13"/>
      <c r="BV136" s="13"/>
    </row>
    <row r="137" spans="1:74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3"/>
      <c r="AF137" s="13"/>
      <c r="AG137" s="15"/>
      <c r="AH137" s="15"/>
      <c r="AI137" s="16"/>
      <c r="AJ137" s="16"/>
      <c r="AK137" s="15"/>
      <c r="AL137" s="15"/>
      <c r="AM137" s="16"/>
      <c r="AN137" s="16"/>
      <c r="AO137" s="15"/>
      <c r="AP137" s="15"/>
      <c r="AQ137" s="16"/>
      <c r="AR137" s="16"/>
      <c r="AS137" s="15"/>
      <c r="AT137" s="15"/>
      <c r="AU137" s="16"/>
      <c r="AV137" s="16"/>
      <c r="AW137" s="13"/>
      <c r="AX137" s="13"/>
      <c r="AY137" s="15"/>
      <c r="AZ137" s="15"/>
      <c r="BA137" s="16"/>
      <c r="BB137" s="16"/>
      <c r="BC137" s="15"/>
      <c r="BD137" s="15"/>
      <c r="BE137" s="16"/>
      <c r="BF137" s="16"/>
      <c r="BG137" s="15"/>
      <c r="BH137" s="15"/>
      <c r="BI137" s="16"/>
      <c r="BJ137" s="16"/>
      <c r="BK137" s="15"/>
      <c r="BL137" s="15"/>
      <c r="BM137" s="16"/>
      <c r="BN137" s="16"/>
      <c r="BO137" s="13"/>
      <c r="BP137" s="13"/>
      <c r="BQ137" s="13"/>
      <c r="BR137" s="13"/>
      <c r="BS137" s="13"/>
      <c r="BT137" s="13"/>
      <c r="BU137" s="13"/>
      <c r="BV137" s="13"/>
    </row>
    <row r="138" spans="1:74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3"/>
      <c r="AF138" s="13"/>
      <c r="AG138" s="15"/>
      <c r="AH138" s="15"/>
      <c r="AI138" s="16"/>
      <c r="AJ138" s="16"/>
      <c r="AK138" s="15"/>
      <c r="AL138" s="15"/>
      <c r="AM138" s="16"/>
      <c r="AN138" s="16"/>
      <c r="AO138" s="15"/>
      <c r="AP138" s="15"/>
      <c r="AQ138" s="16"/>
      <c r="AR138" s="16"/>
      <c r="AS138" s="15"/>
      <c r="AT138" s="15"/>
      <c r="AU138" s="16"/>
      <c r="AV138" s="16"/>
      <c r="AW138" s="13"/>
      <c r="AX138" s="13"/>
      <c r="AY138" s="15"/>
      <c r="AZ138" s="15"/>
      <c r="BA138" s="16"/>
      <c r="BB138" s="16"/>
      <c r="BC138" s="15"/>
      <c r="BD138" s="15"/>
      <c r="BE138" s="16"/>
      <c r="BF138" s="16"/>
      <c r="BG138" s="15"/>
      <c r="BH138" s="15"/>
      <c r="BI138" s="16"/>
      <c r="BJ138" s="16"/>
      <c r="BK138" s="15"/>
      <c r="BL138" s="15"/>
      <c r="BM138" s="16"/>
      <c r="BN138" s="16"/>
      <c r="BO138" s="13"/>
      <c r="BP138" s="13"/>
      <c r="BQ138" s="13"/>
      <c r="BR138" s="13"/>
      <c r="BS138" s="13"/>
      <c r="BT138" s="13"/>
      <c r="BU138" s="13"/>
      <c r="BV138" s="13"/>
    </row>
    <row r="139" spans="1:74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3"/>
      <c r="AF139" s="13"/>
      <c r="AG139" s="15"/>
      <c r="AH139" s="15"/>
      <c r="AI139" s="16"/>
      <c r="AJ139" s="16"/>
      <c r="AK139" s="15"/>
      <c r="AL139" s="15"/>
      <c r="AM139" s="16"/>
      <c r="AN139" s="16"/>
      <c r="AO139" s="15"/>
      <c r="AP139" s="15"/>
      <c r="AQ139" s="16"/>
      <c r="AR139" s="16"/>
      <c r="AS139" s="15"/>
      <c r="AT139" s="15"/>
      <c r="AU139" s="16"/>
      <c r="AV139" s="16"/>
      <c r="AW139" s="13"/>
      <c r="AX139" s="13"/>
      <c r="AY139" s="15"/>
      <c r="AZ139" s="15"/>
      <c r="BA139" s="16"/>
      <c r="BB139" s="16"/>
      <c r="BC139" s="15"/>
      <c r="BD139" s="15"/>
      <c r="BE139" s="16"/>
      <c r="BF139" s="16"/>
      <c r="BG139" s="15"/>
      <c r="BH139" s="15"/>
      <c r="BI139" s="16"/>
      <c r="BJ139" s="16"/>
      <c r="BK139" s="15"/>
      <c r="BL139" s="15"/>
      <c r="BM139" s="16"/>
      <c r="BN139" s="16"/>
      <c r="BO139" s="13"/>
      <c r="BP139" s="13"/>
      <c r="BQ139" s="13"/>
      <c r="BR139" s="13"/>
      <c r="BS139" s="13"/>
      <c r="BT139" s="13"/>
      <c r="BU139" s="13"/>
      <c r="BV139" s="13"/>
    </row>
    <row r="140" spans="1:74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3"/>
      <c r="AF140" s="13"/>
      <c r="AG140" s="15"/>
      <c r="AH140" s="15"/>
      <c r="AI140" s="16"/>
      <c r="AJ140" s="16"/>
      <c r="AK140" s="15"/>
      <c r="AL140" s="15"/>
      <c r="AM140" s="16"/>
      <c r="AN140" s="16"/>
      <c r="AO140" s="15"/>
      <c r="AP140" s="15"/>
      <c r="AQ140" s="16"/>
      <c r="AR140" s="16"/>
      <c r="AS140" s="15"/>
      <c r="AT140" s="15"/>
      <c r="AU140" s="16"/>
      <c r="AV140" s="16"/>
      <c r="AW140" s="13"/>
      <c r="AX140" s="13"/>
      <c r="AY140" s="15"/>
      <c r="AZ140" s="15"/>
      <c r="BA140" s="16"/>
      <c r="BB140" s="16"/>
      <c r="BC140" s="15"/>
      <c r="BD140" s="15"/>
      <c r="BE140" s="16"/>
      <c r="BF140" s="16"/>
      <c r="BG140" s="15"/>
      <c r="BH140" s="15"/>
      <c r="BI140" s="16"/>
      <c r="BJ140" s="16"/>
      <c r="BK140" s="15"/>
      <c r="BL140" s="15"/>
      <c r="BM140" s="16"/>
      <c r="BN140" s="16"/>
      <c r="BO140" s="13"/>
      <c r="BP140" s="13"/>
      <c r="BQ140" s="13"/>
      <c r="BR140" s="13"/>
      <c r="BS140" s="13"/>
      <c r="BT140" s="13"/>
      <c r="BU140" s="13"/>
      <c r="BV140" s="13"/>
    </row>
    <row r="141" spans="1:74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3"/>
      <c r="AF141" s="13"/>
      <c r="AG141" s="15"/>
      <c r="AH141" s="15"/>
      <c r="AI141" s="16"/>
      <c r="AJ141" s="16"/>
      <c r="AK141" s="15"/>
      <c r="AL141" s="15"/>
      <c r="AM141" s="16"/>
      <c r="AN141" s="16"/>
      <c r="AO141" s="15"/>
      <c r="AP141" s="15"/>
      <c r="AQ141" s="16"/>
      <c r="AR141" s="16"/>
      <c r="AS141" s="15"/>
      <c r="AT141" s="15"/>
      <c r="AU141" s="16"/>
      <c r="AV141" s="16"/>
      <c r="AW141" s="13"/>
      <c r="AX141" s="13"/>
      <c r="AY141" s="15"/>
      <c r="AZ141" s="15"/>
      <c r="BA141" s="16"/>
      <c r="BB141" s="16"/>
      <c r="BC141" s="15"/>
      <c r="BD141" s="15"/>
      <c r="BE141" s="16"/>
      <c r="BF141" s="16"/>
      <c r="BG141" s="15"/>
      <c r="BH141" s="15"/>
      <c r="BI141" s="16"/>
      <c r="BJ141" s="16"/>
      <c r="BK141" s="15"/>
      <c r="BL141" s="15"/>
      <c r="BM141" s="16"/>
      <c r="BN141" s="16"/>
      <c r="BO141" s="13"/>
      <c r="BP141" s="13"/>
      <c r="BQ141" s="13"/>
      <c r="BR141" s="13"/>
      <c r="BS141" s="13"/>
      <c r="BT141" s="13"/>
      <c r="BU141" s="13"/>
      <c r="BV141" s="13"/>
    </row>
    <row r="142" spans="1:74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3"/>
      <c r="AF142" s="13"/>
      <c r="AG142" s="15"/>
      <c r="AH142" s="15"/>
      <c r="AI142" s="16"/>
      <c r="AJ142" s="16"/>
      <c r="AK142" s="15"/>
      <c r="AL142" s="15"/>
      <c r="AM142" s="16"/>
      <c r="AN142" s="16"/>
      <c r="AO142" s="15"/>
      <c r="AP142" s="15"/>
      <c r="AQ142" s="16"/>
      <c r="AR142" s="16"/>
      <c r="AS142" s="15"/>
      <c r="AT142" s="15"/>
      <c r="AU142" s="16"/>
      <c r="AV142" s="16"/>
      <c r="AW142" s="13"/>
      <c r="AX142" s="13"/>
      <c r="AY142" s="15"/>
      <c r="AZ142" s="15"/>
      <c r="BA142" s="16"/>
      <c r="BB142" s="16"/>
      <c r="BC142" s="15"/>
      <c r="BD142" s="15"/>
      <c r="BE142" s="16"/>
      <c r="BF142" s="16"/>
      <c r="BG142" s="15"/>
      <c r="BH142" s="15"/>
      <c r="BI142" s="16"/>
      <c r="BJ142" s="16"/>
      <c r="BK142" s="15"/>
      <c r="BL142" s="15"/>
      <c r="BM142" s="16"/>
      <c r="BN142" s="16"/>
      <c r="BO142" s="13"/>
      <c r="BP142" s="13"/>
      <c r="BQ142" s="13"/>
      <c r="BR142" s="13"/>
      <c r="BS142" s="13"/>
      <c r="BT142" s="13"/>
      <c r="BU142" s="13"/>
      <c r="BV142" s="13"/>
    </row>
    <row r="143" spans="1:74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3"/>
      <c r="AF143" s="13"/>
      <c r="AG143" s="15"/>
      <c r="AH143" s="15"/>
      <c r="AI143" s="16"/>
      <c r="AJ143" s="16"/>
      <c r="AK143" s="15"/>
      <c r="AL143" s="15"/>
      <c r="AM143" s="16"/>
      <c r="AN143" s="16"/>
      <c r="AO143" s="15"/>
      <c r="AP143" s="15"/>
      <c r="AQ143" s="16"/>
      <c r="AR143" s="16"/>
      <c r="AS143" s="15"/>
      <c r="AT143" s="15"/>
      <c r="AU143" s="16"/>
      <c r="AV143" s="16"/>
      <c r="AW143" s="13"/>
      <c r="AX143" s="13"/>
      <c r="AY143" s="15"/>
      <c r="AZ143" s="15"/>
      <c r="BA143" s="16"/>
      <c r="BB143" s="16"/>
      <c r="BC143" s="15"/>
      <c r="BD143" s="15"/>
      <c r="BE143" s="16"/>
      <c r="BF143" s="16"/>
      <c r="BG143" s="15"/>
      <c r="BH143" s="15"/>
      <c r="BI143" s="16"/>
      <c r="BJ143" s="16"/>
      <c r="BK143" s="15"/>
      <c r="BL143" s="15"/>
      <c r="BM143" s="16"/>
      <c r="BN143" s="16"/>
      <c r="BO143" s="13"/>
      <c r="BP143" s="13"/>
      <c r="BQ143" s="13"/>
      <c r="BR143" s="13"/>
      <c r="BS143" s="13"/>
      <c r="BT143" s="13"/>
      <c r="BU143" s="13"/>
      <c r="BV143" s="13"/>
    </row>
    <row r="144" spans="1:74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3"/>
      <c r="AF144" s="13"/>
      <c r="AG144" s="15"/>
      <c r="AH144" s="15"/>
      <c r="AI144" s="16"/>
      <c r="AJ144" s="16"/>
      <c r="AK144" s="15"/>
      <c r="AL144" s="15"/>
      <c r="AM144" s="16"/>
      <c r="AN144" s="16"/>
      <c r="AO144" s="15"/>
      <c r="AP144" s="15"/>
      <c r="AQ144" s="16"/>
      <c r="AR144" s="16"/>
      <c r="AS144" s="15"/>
      <c r="AT144" s="15"/>
      <c r="AU144" s="16"/>
      <c r="AV144" s="16"/>
      <c r="AW144" s="13"/>
      <c r="AX144" s="13"/>
      <c r="AY144" s="15"/>
      <c r="AZ144" s="15"/>
      <c r="BA144" s="16"/>
      <c r="BB144" s="16"/>
      <c r="BC144" s="15"/>
      <c r="BD144" s="15"/>
      <c r="BE144" s="16"/>
      <c r="BF144" s="16"/>
      <c r="BG144" s="15"/>
      <c r="BH144" s="15"/>
      <c r="BI144" s="16"/>
      <c r="BJ144" s="16"/>
      <c r="BK144" s="15"/>
      <c r="BL144" s="15"/>
      <c r="BM144" s="16"/>
      <c r="BN144" s="16"/>
      <c r="BO144" s="13"/>
      <c r="BP144" s="13"/>
      <c r="BQ144" s="13"/>
      <c r="BR144" s="13"/>
      <c r="BS144" s="13"/>
      <c r="BT144" s="13"/>
      <c r="BU144" s="13"/>
      <c r="BV144" s="13"/>
    </row>
    <row r="145" spans="1:74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3"/>
      <c r="AF145" s="13"/>
      <c r="AG145" s="15"/>
      <c r="AH145" s="15"/>
      <c r="AI145" s="16"/>
      <c r="AJ145" s="16"/>
      <c r="AK145" s="15"/>
      <c r="AL145" s="15"/>
      <c r="AM145" s="16"/>
      <c r="AN145" s="16"/>
      <c r="AO145" s="15"/>
      <c r="AP145" s="15"/>
      <c r="AQ145" s="16"/>
      <c r="AR145" s="16"/>
      <c r="AS145" s="15"/>
      <c r="AT145" s="15"/>
      <c r="AU145" s="16"/>
      <c r="AV145" s="16"/>
      <c r="AW145" s="13"/>
      <c r="AX145" s="13"/>
      <c r="AY145" s="15"/>
      <c r="AZ145" s="15"/>
      <c r="BA145" s="16"/>
      <c r="BB145" s="16"/>
      <c r="BC145" s="15"/>
      <c r="BD145" s="15"/>
      <c r="BE145" s="16"/>
      <c r="BF145" s="16"/>
      <c r="BG145" s="15"/>
      <c r="BH145" s="15"/>
      <c r="BI145" s="16"/>
      <c r="BJ145" s="16"/>
      <c r="BK145" s="15"/>
      <c r="BL145" s="15"/>
      <c r="BM145" s="16"/>
      <c r="BN145" s="16"/>
      <c r="BO145" s="13"/>
      <c r="BP145" s="13"/>
      <c r="BQ145" s="13"/>
      <c r="BR145" s="13"/>
      <c r="BS145" s="13"/>
      <c r="BT145" s="13"/>
      <c r="BU145" s="13"/>
      <c r="BV145" s="13"/>
    </row>
    <row r="146" spans="1:74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3"/>
      <c r="AF146" s="13"/>
      <c r="AG146" s="15"/>
      <c r="AH146" s="15"/>
      <c r="AI146" s="16"/>
      <c r="AJ146" s="16"/>
      <c r="AK146" s="15"/>
      <c r="AL146" s="15"/>
      <c r="AM146" s="16"/>
      <c r="AN146" s="16"/>
      <c r="AO146" s="15"/>
      <c r="AP146" s="15"/>
      <c r="AQ146" s="16"/>
      <c r="AR146" s="16"/>
      <c r="AS146" s="15"/>
      <c r="AT146" s="15"/>
      <c r="AU146" s="16"/>
      <c r="AV146" s="16"/>
      <c r="AW146" s="13"/>
      <c r="AX146" s="13"/>
      <c r="AY146" s="15"/>
      <c r="AZ146" s="15"/>
      <c r="BA146" s="16"/>
      <c r="BB146" s="16"/>
      <c r="BC146" s="15"/>
      <c r="BD146" s="15"/>
      <c r="BE146" s="16"/>
      <c r="BF146" s="16"/>
      <c r="BG146" s="15"/>
      <c r="BH146" s="15"/>
      <c r="BI146" s="16"/>
      <c r="BJ146" s="16"/>
      <c r="BK146" s="15"/>
      <c r="BL146" s="15"/>
      <c r="BM146" s="16"/>
      <c r="BN146" s="16"/>
      <c r="BO146" s="13"/>
      <c r="BP146" s="13"/>
      <c r="BQ146" s="13"/>
      <c r="BR146" s="13"/>
      <c r="BS146" s="13"/>
      <c r="BT146" s="13"/>
      <c r="BU146" s="13"/>
      <c r="BV146" s="13"/>
    </row>
    <row r="147" spans="1:74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3"/>
      <c r="AF147" s="13"/>
      <c r="AG147" s="15"/>
      <c r="AH147" s="15"/>
      <c r="AI147" s="16"/>
      <c r="AJ147" s="16"/>
      <c r="AK147" s="15"/>
      <c r="AL147" s="15"/>
      <c r="AM147" s="16"/>
      <c r="AN147" s="16"/>
      <c r="AO147" s="15"/>
      <c r="AP147" s="15"/>
      <c r="AQ147" s="16"/>
      <c r="AR147" s="16"/>
      <c r="AS147" s="15"/>
      <c r="AT147" s="15"/>
      <c r="AU147" s="16"/>
      <c r="AV147" s="16"/>
      <c r="AW147" s="13"/>
      <c r="AX147" s="13"/>
      <c r="AY147" s="15"/>
      <c r="AZ147" s="15"/>
      <c r="BA147" s="16"/>
      <c r="BB147" s="16"/>
      <c r="BC147" s="15"/>
      <c r="BD147" s="15"/>
      <c r="BE147" s="16"/>
      <c r="BF147" s="16"/>
      <c r="BG147" s="15"/>
      <c r="BH147" s="15"/>
      <c r="BI147" s="16"/>
      <c r="BJ147" s="16"/>
      <c r="BK147" s="15"/>
      <c r="BL147" s="15"/>
      <c r="BM147" s="16"/>
      <c r="BN147" s="16"/>
      <c r="BO147" s="13"/>
      <c r="BP147" s="13"/>
      <c r="BQ147" s="13"/>
      <c r="BR147" s="13"/>
      <c r="BS147" s="13"/>
      <c r="BT147" s="13"/>
      <c r="BU147" s="13"/>
      <c r="BV147" s="13"/>
    </row>
    <row r="148" spans="1:74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3"/>
      <c r="AF148" s="13"/>
      <c r="AG148" s="15"/>
      <c r="AH148" s="15"/>
      <c r="AI148" s="16"/>
      <c r="AJ148" s="16"/>
      <c r="AK148" s="15"/>
      <c r="AL148" s="15"/>
      <c r="AM148" s="16"/>
      <c r="AN148" s="16"/>
      <c r="AO148" s="15"/>
      <c r="AP148" s="15"/>
      <c r="AQ148" s="16"/>
      <c r="AR148" s="16"/>
      <c r="AS148" s="15"/>
      <c r="AT148" s="15"/>
      <c r="AU148" s="16"/>
      <c r="AV148" s="16"/>
      <c r="AW148" s="13"/>
      <c r="AX148" s="13"/>
      <c r="AY148" s="15"/>
      <c r="AZ148" s="15"/>
      <c r="BA148" s="16"/>
      <c r="BB148" s="16"/>
      <c r="BC148" s="15"/>
      <c r="BD148" s="15"/>
      <c r="BE148" s="16"/>
      <c r="BF148" s="16"/>
      <c r="BG148" s="15"/>
      <c r="BH148" s="15"/>
      <c r="BI148" s="16"/>
      <c r="BJ148" s="16"/>
      <c r="BK148" s="15"/>
      <c r="BL148" s="15"/>
      <c r="BM148" s="16"/>
      <c r="BN148" s="16"/>
      <c r="BO148" s="13"/>
      <c r="BP148" s="13"/>
      <c r="BQ148" s="13"/>
      <c r="BR148" s="13"/>
      <c r="BS148" s="13"/>
      <c r="BT148" s="13"/>
      <c r="BU148" s="13"/>
      <c r="BV148" s="13"/>
    </row>
    <row r="149" spans="1:74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3"/>
      <c r="AF149" s="13"/>
      <c r="AG149" s="15"/>
      <c r="AH149" s="15"/>
      <c r="AI149" s="16"/>
      <c r="AJ149" s="16"/>
      <c r="AK149" s="15"/>
      <c r="AL149" s="15"/>
      <c r="AM149" s="16"/>
      <c r="AN149" s="16"/>
      <c r="AO149" s="15"/>
      <c r="AP149" s="15"/>
      <c r="AQ149" s="16"/>
      <c r="AR149" s="16"/>
      <c r="AS149" s="15"/>
      <c r="AT149" s="15"/>
      <c r="AU149" s="16"/>
      <c r="AV149" s="16"/>
      <c r="AW149" s="13"/>
      <c r="AX149" s="13"/>
      <c r="AY149" s="15"/>
      <c r="AZ149" s="15"/>
      <c r="BA149" s="16"/>
      <c r="BB149" s="16"/>
      <c r="BC149" s="15"/>
      <c r="BD149" s="15"/>
      <c r="BE149" s="16"/>
      <c r="BF149" s="16"/>
      <c r="BG149" s="15"/>
      <c r="BH149" s="15"/>
      <c r="BI149" s="16"/>
      <c r="BJ149" s="16"/>
      <c r="BK149" s="15"/>
      <c r="BL149" s="15"/>
      <c r="BM149" s="16"/>
      <c r="BN149" s="16"/>
      <c r="BO149" s="13"/>
      <c r="BP149" s="13"/>
      <c r="BQ149" s="13"/>
      <c r="BR149" s="13"/>
      <c r="BS149" s="13"/>
      <c r="BT149" s="13"/>
      <c r="BU149" s="13"/>
      <c r="BV149" s="13"/>
    </row>
    <row r="150" spans="1:74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3"/>
      <c r="AF150" s="13"/>
      <c r="AG150" s="15"/>
      <c r="AH150" s="15"/>
      <c r="AI150" s="16"/>
      <c r="AJ150" s="16"/>
      <c r="AK150" s="15"/>
      <c r="AL150" s="15"/>
      <c r="AM150" s="16"/>
      <c r="AN150" s="16"/>
      <c r="AO150" s="15"/>
      <c r="AP150" s="15"/>
      <c r="AQ150" s="16"/>
      <c r="AR150" s="16"/>
      <c r="AS150" s="15"/>
      <c r="AT150" s="15"/>
      <c r="AU150" s="16"/>
      <c r="AV150" s="16"/>
      <c r="AW150" s="13"/>
      <c r="AX150" s="13"/>
      <c r="AY150" s="15"/>
      <c r="AZ150" s="15"/>
      <c r="BA150" s="16"/>
      <c r="BB150" s="16"/>
      <c r="BC150" s="15"/>
      <c r="BD150" s="15"/>
      <c r="BE150" s="16"/>
      <c r="BF150" s="16"/>
      <c r="BG150" s="15"/>
      <c r="BH150" s="15"/>
      <c r="BI150" s="16"/>
      <c r="BJ150" s="16"/>
      <c r="BK150" s="15"/>
      <c r="BL150" s="15"/>
      <c r="BM150" s="16"/>
      <c r="BN150" s="16"/>
      <c r="BO150" s="13"/>
      <c r="BP150" s="13"/>
      <c r="BQ150" s="13"/>
      <c r="BR150" s="13"/>
      <c r="BS150" s="13"/>
      <c r="BT150" s="13"/>
      <c r="BU150" s="13"/>
      <c r="BV150" s="13"/>
    </row>
    <row r="151" spans="1:74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3"/>
      <c r="AF151" s="13"/>
      <c r="AG151" s="15"/>
      <c r="AH151" s="15"/>
      <c r="AI151" s="16"/>
      <c r="AJ151" s="16"/>
      <c r="AK151" s="15"/>
      <c r="AL151" s="15"/>
      <c r="AM151" s="16"/>
      <c r="AN151" s="16"/>
      <c r="AO151" s="15"/>
      <c r="AP151" s="15"/>
      <c r="AQ151" s="16"/>
      <c r="AR151" s="16"/>
      <c r="AS151" s="15"/>
      <c r="AT151" s="15"/>
      <c r="AU151" s="16"/>
      <c r="AV151" s="16"/>
      <c r="AW151" s="13"/>
      <c r="AX151" s="13"/>
      <c r="AY151" s="15"/>
      <c r="AZ151" s="15"/>
      <c r="BA151" s="16"/>
      <c r="BB151" s="16"/>
      <c r="BC151" s="15"/>
      <c r="BD151" s="15"/>
      <c r="BE151" s="16"/>
      <c r="BF151" s="16"/>
      <c r="BG151" s="15"/>
      <c r="BH151" s="15"/>
      <c r="BI151" s="16"/>
      <c r="BJ151" s="16"/>
      <c r="BK151" s="15"/>
      <c r="BL151" s="15"/>
      <c r="BM151" s="16"/>
      <c r="BN151" s="16"/>
      <c r="BO151" s="13"/>
      <c r="BP151" s="13"/>
      <c r="BQ151" s="13"/>
      <c r="BR151" s="13"/>
      <c r="BS151" s="13"/>
      <c r="BT151" s="13"/>
      <c r="BU151" s="13"/>
      <c r="BV151" s="13"/>
    </row>
    <row r="152" spans="1:74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3"/>
      <c r="AF152" s="13"/>
      <c r="AG152" s="15"/>
      <c r="AH152" s="15"/>
      <c r="AI152" s="16"/>
      <c r="AJ152" s="16"/>
      <c r="AK152" s="15"/>
      <c r="AL152" s="15"/>
      <c r="AM152" s="16"/>
      <c r="AN152" s="16"/>
      <c r="AO152" s="15"/>
      <c r="AP152" s="15"/>
      <c r="AQ152" s="16"/>
      <c r="AR152" s="16"/>
      <c r="AS152" s="15"/>
      <c r="AT152" s="15"/>
      <c r="AU152" s="16"/>
      <c r="AV152" s="16"/>
      <c r="AW152" s="13"/>
      <c r="AX152" s="13"/>
      <c r="AY152" s="15"/>
      <c r="AZ152" s="15"/>
      <c r="BA152" s="16"/>
      <c r="BB152" s="16"/>
      <c r="BC152" s="15"/>
      <c r="BD152" s="15"/>
      <c r="BE152" s="16"/>
      <c r="BF152" s="16"/>
      <c r="BG152" s="15"/>
      <c r="BH152" s="15"/>
      <c r="BI152" s="16"/>
      <c r="BJ152" s="16"/>
      <c r="BK152" s="15"/>
      <c r="BL152" s="15"/>
      <c r="BM152" s="16"/>
      <c r="BN152" s="16"/>
      <c r="BO152" s="13"/>
      <c r="BP152" s="13"/>
      <c r="BQ152" s="13"/>
      <c r="BR152" s="13"/>
      <c r="BS152" s="13"/>
      <c r="BT152" s="13"/>
      <c r="BU152" s="13"/>
      <c r="BV152" s="13"/>
    </row>
    <row r="153" spans="1:74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3"/>
      <c r="AF153" s="13"/>
      <c r="AG153" s="15"/>
      <c r="AH153" s="15"/>
      <c r="AI153" s="16"/>
      <c r="AJ153" s="16"/>
      <c r="AK153" s="15"/>
      <c r="AL153" s="15"/>
      <c r="AM153" s="16"/>
      <c r="AN153" s="16"/>
      <c r="AO153" s="15"/>
      <c r="AP153" s="15"/>
      <c r="AQ153" s="16"/>
      <c r="AR153" s="16"/>
      <c r="AS153" s="15"/>
      <c r="AT153" s="15"/>
      <c r="AU153" s="16"/>
      <c r="AV153" s="16"/>
      <c r="AW153" s="13"/>
      <c r="AX153" s="13"/>
      <c r="AY153" s="15"/>
      <c r="AZ153" s="15"/>
      <c r="BA153" s="16"/>
      <c r="BB153" s="16"/>
      <c r="BC153" s="15"/>
      <c r="BD153" s="15"/>
      <c r="BE153" s="16"/>
      <c r="BF153" s="16"/>
      <c r="BG153" s="15"/>
      <c r="BH153" s="15"/>
      <c r="BI153" s="16"/>
      <c r="BJ153" s="16"/>
      <c r="BK153" s="15"/>
      <c r="BL153" s="15"/>
      <c r="BM153" s="16"/>
      <c r="BN153" s="16"/>
      <c r="BO153" s="13"/>
      <c r="BP153" s="13"/>
      <c r="BQ153" s="13"/>
      <c r="BR153" s="13"/>
      <c r="BS153" s="13"/>
      <c r="BT153" s="13"/>
      <c r="BU153" s="13"/>
      <c r="BV153" s="13"/>
    </row>
    <row r="154" spans="1:74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3"/>
      <c r="AF154" s="13"/>
      <c r="AG154" s="15"/>
      <c r="AH154" s="15"/>
      <c r="AI154" s="16"/>
      <c r="AJ154" s="16"/>
      <c r="AK154" s="15"/>
      <c r="AL154" s="15"/>
      <c r="AM154" s="16"/>
      <c r="AN154" s="16"/>
      <c r="AO154" s="15"/>
      <c r="AP154" s="15"/>
      <c r="AQ154" s="16"/>
      <c r="AR154" s="16"/>
      <c r="AS154" s="15"/>
      <c r="AT154" s="15"/>
      <c r="AU154" s="16"/>
      <c r="AV154" s="16"/>
      <c r="AW154" s="13"/>
      <c r="AX154" s="13"/>
      <c r="AY154" s="15"/>
      <c r="AZ154" s="15"/>
      <c r="BA154" s="16"/>
      <c r="BB154" s="16"/>
      <c r="BC154" s="15"/>
      <c r="BD154" s="15"/>
      <c r="BE154" s="16"/>
      <c r="BF154" s="16"/>
      <c r="BG154" s="15"/>
      <c r="BH154" s="15"/>
      <c r="BI154" s="16"/>
      <c r="BJ154" s="16"/>
      <c r="BK154" s="15"/>
      <c r="BL154" s="15"/>
      <c r="BM154" s="16"/>
      <c r="BN154" s="16"/>
      <c r="BO154" s="13"/>
      <c r="BP154" s="13"/>
      <c r="BQ154" s="13"/>
      <c r="BR154" s="13"/>
      <c r="BS154" s="13"/>
      <c r="BT154" s="13"/>
      <c r="BU154" s="13"/>
      <c r="BV154" s="13"/>
    </row>
    <row r="155" spans="1:74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3"/>
      <c r="AF155" s="13"/>
      <c r="AG155" s="15"/>
      <c r="AH155" s="15"/>
      <c r="AI155" s="16"/>
      <c r="AJ155" s="16"/>
      <c r="AK155" s="15"/>
      <c r="AL155" s="15"/>
      <c r="AM155" s="16"/>
      <c r="AN155" s="16"/>
      <c r="AO155" s="15"/>
      <c r="AP155" s="15"/>
      <c r="AQ155" s="16"/>
      <c r="AR155" s="16"/>
      <c r="AS155" s="15"/>
      <c r="AT155" s="15"/>
      <c r="AU155" s="16"/>
      <c r="AV155" s="16"/>
      <c r="AW155" s="13"/>
      <c r="AX155" s="13"/>
      <c r="AY155" s="15"/>
      <c r="AZ155" s="15"/>
      <c r="BA155" s="16"/>
      <c r="BB155" s="16"/>
      <c r="BC155" s="15"/>
      <c r="BD155" s="15"/>
      <c r="BE155" s="16"/>
      <c r="BF155" s="16"/>
      <c r="BG155" s="15"/>
      <c r="BH155" s="15"/>
      <c r="BI155" s="16"/>
      <c r="BJ155" s="16"/>
      <c r="BK155" s="15"/>
      <c r="BL155" s="15"/>
      <c r="BM155" s="16"/>
      <c r="BN155" s="16"/>
      <c r="BO155" s="13"/>
      <c r="BP155" s="13"/>
      <c r="BQ155" s="13"/>
      <c r="BR155" s="13"/>
      <c r="BS155" s="13"/>
      <c r="BT155" s="13"/>
      <c r="BU155" s="13"/>
      <c r="BV155" s="13"/>
    </row>
    <row r="156" spans="1:74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3"/>
      <c r="AF156" s="13"/>
      <c r="AG156" s="15"/>
      <c r="AH156" s="15"/>
      <c r="AI156" s="16"/>
      <c r="AJ156" s="16"/>
      <c r="AK156" s="15"/>
      <c r="AL156" s="15"/>
      <c r="AM156" s="16"/>
      <c r="AN156" s="16"/>
      <c r="AO156" s="15"/>
      <c r="AP156" s="15"/>
      <c r="AQ156" s="16"/>
      <c r="AR156" s="16"/>
      <c r="AS156" s="15"/>
      <c r="AT156" s="15"/>
      <c r="AU156" s="16"/>
      <c r="AV156" s="16"/>
      <c r="AW156" s="13"/>
      <c r="AX156" s="13"/>
      <c r="AY156" s="15"/>
      <c r="AZ156" s="15"/>
      <c r="BA156" s="16"/>
      <c r="BB156" s="16"/>
      <c r="BC156" s="15"/>
      <c r="BD156" s="15"/>
      <c r="BE156" s="16"/>
      <c r="BF156" s="16"/>
      <c r="BG156" s="15"/>
      <c r="BH156" s="15"/>
      <c r="BI156" s="16"/>
      <c r="BJ156" s="16"/>
      <c r="BK156" s="15"/>
      <c r="BL156" s="15"/>
      <c r="BM156" s="16"/>
      <c r="BN156" s="16"/>
      <c r="BO156" s="13"/>
      <c r="BP156" s="13"/>
      <c r="BQ156" s="13"/>
      <c r="BR156" s="13"/>
      <c r="BS156" s="13"/>
      <c r="BT156" s="13"/>
      <c r="BU156" s="13"/>
      <c r="BV156" s="13"/>
    </row>
    <row r="157" spans="1:74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3"/>
      <c r="AF157" s="13"/>
      <c r="AG157" s="15"/>
      <c r="AH157" s="15"/>
      <c r="AI157" s="16"/>
      <c r="AJ157" s="16"/>
      <c r="AK157" s="15"/>
      <c r="AL157" s="15"/>
      <c r="AM157" s="16"/>
      <c r="AN157" s="16"/>
      <c r="AO157" s="15"/>
      <c r="AP157" s="15"/>
      <c r="AQ157" s="16"/>
      <c r="AR157" s="16"/>
      <c r="AS157" s="15"/>
      <c r="AT157" s="15"/>
      <c r="AU157" s="16"/>
      <c r="AV157" s="16"/>
      <c r="AW157" s="13"/>
      <c r="AX157" s="13"/>
      <c r="AY157" s="15"/>
      <c r="AZ157" s="15"/>
      <c r="BA157" s="16"/>
      <c r="BB157" s="16"/>
      <c r="BC157" s="15"/>
      <c r="BD157" s="15"/>
      <c r="BE157" s="16"/>
      <c r="BF157" s="16"/>
      <c r="BG157" s="15"/>
      <c r="BH157" s="15"/>
      <c r="BI157" s="16"/>
      <c r="BJ157" s="16"/>
      <c r="BK157" s="15"/>
      <c r="BL157" s="15"/>
      <c r="BM157" s="16"/>
      <c r="BN157" s="16"/>
      <c r="BO157" s="13"/>
      <c r="BP157" s="13"/>
      <c r="BQ157" s="13"/>
      <c r="BR157" s="13"/>
      <c r="BS157" s="13"/>
      <c r="BT157" s="13"/>
      <c r="BU157" s="13"/>
      <c r="BV157" s="13"/>
    </row>
    <row r="158" spans="1:74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3"/>
      <c r="AF158" s="13"/>
      <c r="AG158" s="15"/>
      <c r="AH158" s="15"/>
      <c r="AI158" s="16"/>
      <c r="AJ158" s="16"/>
      <c r="AK158" s="15"/>
      <c r="AL158" s="15"/>
      <c r="AM158" s="16"/>
      <c r="AN158" s="16"/>
      <c r="AO158" s="15"/>
      <c r="AP158" s="15"/>
      <c r="AQ158" s="16"/>
      <c r="AR158" s="16"/>
      <c r="AS158" s="15"/>
      <c r="AT158" s="15"/>
      <c r="AU158" s="16"/>
      <c r="AV158" s="16"/>
      <c r="AW158" s="13"/>
      <c r="AX158" s="13"/>
      <c r="AY158" s="15"/>
      <c r="AZ158" s="15"/>
      <c r="BA158" s="16"/>
      <c r="BB158" s="16"/>
      <c r="BC158" s="15"/>
      <c r="BD158" s="15"/>
      <c r="BE158" s="16"/>
      <c r="BF158" s="16"/>
      <c r="BG158" s="15"/>
      <c r="BH158" s="15"/>
      <c r="BI158" s="16"/>
      <c r="BJ158" s="16"/>
      <c r="BK158" s="15"/>
      <c r="BL158" s="15"/>
      <c r="BM158" s="16"/>
      <c r="BN158" s="16"/>
      <c r="BO158" s="13"/>
      <c r="BP158" s="13"/>
      <c r="BQ158" s="13"/>
      <c r="BR158" s="13"/>
      <c r="BS158" s="13"/>
      <c r="BT158" s="13"/>
      <c r="BU158" s="13"/>
      <c r="BV158" s="13"/>
    </row>
    <row r="159" spans="1:74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3"/>
      <c r="AF159" s="13"/>
      <c r="AG159" s="15"/>
      <c r="AH159" s="15"/>
      <c r="AI159" s="16"/>
      <c r="AJ159" s="16"/>
      <c r="AK159" s="15"/>
      <c r="AL159" s="15"/>
      <c r="AM159" s="16"/>
      <c r="AN159" s="16"/>
      <c r="AO159" s="15"/>
      <c r="AP159" s="15"/>
      <c r="AQ159" s="16"/>
      <c r="AR159" s="16"/>
      <c r="AS159" s="15"/>
      <c r="AT159" s="15"/>
      <c r="AU159" s="16"/>
      <c r="AV159" s="16"/>
      <c r="AW159" s="13"/>
      <c r="AX159" s="13"/>
      <c r="AY159" s="15"/>
      <c r="AZ159" s="15"/>
      <c r="BA159" s="16"/>
      <c r="BB159" s="16"/>
      <c r="BC159" s="15"/>
      <c r="BD159" s="15"/>
      <c r="BE159" s="16"/>
      <c r="BF159" s="16"/>
      <c r="BG159" s="15"/>
      <c r="BH159" s="15"/>
      <c r="BI159" s="16"/>
      <c r="BJ159" s="16"/>
      <c r="BK159" s="15"/>
      <c r="BL159" s="15"/>
      <c r="BM159" s="16"/>
      <c r="BN159" s="16"/>
      <c r="BO159" s="13"/>
      <c r="BP159" s="13"/>
      <c r="BQ159" s="13"/>
      <c r="BR159" s="13"/>
      <c r="BS159" s="13"/>
      <c r="BT159" s="13"/>
      <c r="BU159" s="13"/>
      <c r="BV159" s="13"/>
    </row>
    <row r="160" spans="1:74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3"/>
      <c r="AF160" s="13"/>
      <c r="AG160" s="15"/>
      <c r="AH160" s="15"/>
      <c r="AI160" s="16"/>
      <c r="AJ160" s="16"/>
      <c r="AK160" s="15"/>
      <c r="AL160" s="15"/>
      <c r="AM160" s="16"/>
      <c r="AN160" s="16"/>
      <c r="AO160" s="15"/>
      <c r="AP160" s="15"/>
      <c r="AQ160" s="16"/>
      <c r="AR160" s="16"/>
      <c r="AS160" s="15"/>
      <c r="AT160" s="15"/>
      <c r="AU160" s="16"/>
      <c r="AV160" s="16"/>
      <c r="AW160" s="13"/>
      <c r="AX160" s="13"/>
      <c r="AY160" s="15"/>
      <c r="AZ160" s="15"/>
      <c r="BA160" s="16"/>
      <c r="BB160" s="16"/>
      <c r="BC160" s="15"/>
      <c r="BD160" s="15"/>
      <c r="BE160" s="16"/>
      <c r="BF160" s="16"/>
      <c r="BG160" s="15"/>
      <c r="BH160" s="15"/>
      <c r="BI160" s="16"/>
      <c r="BJ160" s="16"/>
      <c r="BK160" s="15"/>
      <c r="BL160" s="15"/>
      <c r="BM160" s="16"/>
      <c r="BN160" s="16"/>
      <c r="BO160" s="13"/>
      <c r="BP160" s="13"/>
      <c r="BQ160" s="13"/>
      <c r="BR160" s="13"/>
      <c r="BS160" s="13"/>
      <c r="BT160" s="13"/>
      <c r="BU160" s="13"/>
      <c r="BV160" s="13"/>
    </row>
    <row r="161" spans="1:74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3"/>
      <c r="AF161" s="13"/>
      <c r="AG161" s="15"/>
      <c r="AH161" s="15"/>
      <c r="AI161" s="16"/>
      <c r="AJ161" s="16"/>
      <c r="AK161" s="15"/>
      <c r="AL161" s="15"/>
      <c r="AM161" s="16"/>
      <c r="AN161" s="16"/>
      <c r="AO161" s="15"/>
      <c r="AP161" s="15"/>
      <c r="AQ161" s="16"/>
      <c r="AR161" s="16"/>
      <c r="AS161" s="15"/>
      <c r="AT161" s="15"/>
      <c r="AU161" s="16"/>
      <c r="AV161" s="16"/>
      <c r="AW161" s="13"/>
      <c r="AX161" s="13"/>
      <c r="AY161" s="15"/>
      <c r="AZ161" s="15"/>
      <c r="BA161" s="16"/>
      <c r="BB161" s="16"/>
      <c r="BC161" s="15"/>
      <c r="BD161" s="15"/>
      <c r="BE161" s="16"/>
      <c r="BF161" s="16"/>
      <c r="BG161" s="15"/>
      <c r="BH161" s="15"/>
      <c r="BI161" s="16"/>
      <c r="BJ161" s="16"/>
      <c r="BK161" s="15"/>
      <c r="BL161" s="15"/>
      <c r="BM161" s="16"/>
      <c r="BN161" s="16"/>
      <c r="BO161" s="13"/>
      <c r="BP161" s="13"/>
      <c r="BQ161" s="13"/>
      <c r="BR161" s="13"/>
      <c r="BS161" s="13"/>
      <c r="BT161" s="13"/>
      <c r="BU161" s="13"/>
      <c r="BV161" s="13"/>
    </row>
    <row r="162" spans="1:74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3"/>
      <c r="AF162" s="13"/>
      <c r="AG162" s="15"/>
      <c r="AH162" s="15"/>
      <c r="AI162" s="16"/>
      <c r="AJ162" s="16"/>
      <c r="AK162" s="15"/>
      <c r="AL162" s="15"/>
      <c r="AM162" s="16"/>
      <c r="AN162" s="16"/>
      <c r="AO162" s="15"/>
      <c r="AP162" s="15"/>
      <c r="AQ162" s="16"/>
      <c r="AR162" s="16"/>
      <c r="AS162" s="15"/>
      <c r="AT162" s="15"/>
      <c r="AU162" s="16"/>
      <c r="AV162" s="16"/>
      <c r="AW162" s="13"/>
      <c r="AX162" s="13"/>
      <c r="AY162" s="15"/>
      <c r="AZ162" s="15"/>
      <c r="BA162" s="16"/>
      <c r="BB162" s="16"/>
      <c r="BC162" s="15"/>
      <c r="BD162" s="15"/>
      <c r="BE162" s="16"/>
      <c r="BF162" s="16"/>
      <c r="BG162" s="15"/>
      <c r="BH162" s="15"/>
      <c r="BI162" s="16"/>
      <c r="BJ162" s="16"/>
      <c r="BK162" s="15"/>
      <c r="BL162" s="15"/>
      <c r="BM162" s="16"/>
      <c r="BN162" s="16"/>
      <c r="BO162" s="13"/>
      <c r="BP162" s="13"/>
      <c r="BQ162" s="13"/>
      <c r="BR162" s="13"/>
      <c r="BS162" s="13"/>
      <c r="BT162" s="13"/>
      <c r="BU162" s="13"/>
      <c r="BV162" s="13"/>
    </row>
    <row r="163" spans="1:74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3"/>
      <c r="AF163" s="13"/>
      <c r="AG163" s="15"/>
      <c r="AH163" s="15"/>
      <c r="AI163" s="16"/>
      <c r="AJ163" s="16"/>
      <c r="AK163" s="15"/>
      <c r="AL163" s="15"/>
      <c r="AM163" s="16"/>
      <c r="AN163" s="16"/>
      <c r="AO163" s="15"/>
      <c r="AP163" s="15"/>
      <c r="AQ163" s="16"/>
      <c r="AR163" s="16"/>
      <c r="AS163" s="15"/>
      <c r="AT163" s="15"/>
      <c r="AU163" s="16"/>
      <c r="AV163" s="16"/>
      <c r="AW163" s="13"/>
      <c r="AX163" s="13"/>
      <c r="AY163" s="15"/>
      <c r="AZ163" s="15"/>
      <c r="BA163" s="16"/>
      <c r="BB163" s="16"/>
      <c r="BC163" s="15"/>
      <c r="BD163" s="15"/>
      <c r="BE163" s="16"/>
      <c r="BF163" s="16"/>
      <c r="BG163" s="15"/>
      <c r="BH163" s="15"/>
      <c r="BI163" s="16"/>
      <c r="BJ163" s="16"/>
      <c r="BK163" s="15"/>
      <c r="BL163" s="15"/>
      <c r="BM163" s="16"/>
      <c r="BN163" s="16"/>
      <c r="BO163" s="13"/>
      <c r="BP163" s="13"/>
      <c r="BQ163" s="13"/>
      <c r="BR163" s="13"/>
      <c r="BS163" s="13"/>
      <c r="BT163" s="13"/>
      <c r="BU163" s="13"/>
      <c r="BV163" s="13"/>
    </row>
    <row r="164" spans="1:74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3"/>
      <c r="AF164" s="13"/>
      <c r="AG164" s="15"/>
      <c r="AH164" s="15"/>
      <c r="AI164" s="16"/>
      <c r="AJ164" s="16"/>
      <c r="AK164" s="15"/>
      <c r="AL164" s="15"/>
      <c r="AM164" s="16"/>
      <c r="AN164" s="16"/>
      <c r="AO164" s="15"/>
      <c r="AP164" s="15"/>
      <c r="AQ164" s="16"/>
      <c r="AR164" s="16"/>
      <c r="AS164" s="15"/>
      <c r="AT164" s="15"/>
      <c r="AU164" s="16"/>
      <c r="AV164" s="16"/>
      <c r="AW164" s="13"/>
      <c r="AX164" s="13"/>
      <c r="AY164" s="15"/>
      <c r="AZ164" s="15"/>
      <c r="BA164" s="16"/>
      <c r="BB164" s="16"/>
      <c r="BC164" s="15"/>
      <c r="BD164" s="15"/>
      <c r="BE164" s="16"/>
      <c r="BF164" s="16"/>
      <c r="BG164" s="15"/>
      <c r="BH164" s="15"/>
      <c r="BI164" s="16"/>
      <c r="BJ164" s="16"/>
      <c r="BK164" s="15"/>
      <c r="BL164" s="15"/>
      <c r="BM164" s="16"/>
      <c r="BN164" s="16"/>
      <c r="BO164" s="13"/>
      <c r="BP164" s="13"/>
      <c r="BQ164" s="13"/>
      <c r="BR164" s="13"/>
      <c r="BS164" s="13"/>
      <c r="BT164" s="13"/>
      <c r="BU164" s="13"/>
      <c r="BV164" s="13"/>
    </row>
    <row r="165" spans="1:74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3"/>
      <c r="AF165" s="13"/>
      <c r="AG165" s="15"/>
      <c r="AH165" s="15"/>
      <c r="AI165" s="16"/>
      <c r="AJ165" s="16"/>
      <c r="AK165" s="15"/>
      <c r="AL165" s="15"/>
      <c r="AM165" s="16"/>
      <c r="AN165" s="16"/>
      <c r="AO165" s="15"/>
      <c r="AP165" s="15"/>
      <c r="AQ165" s="16"/>
      <c r="AR165" s="16"/>
      <c r="AS165" s="15"/>
      <c r="AT165" s="15"/>
      <c r="AU165" s="16"/>
      <c r="AV165" s="16"/>
      <c r="AW165" s="13"/>
      <c r="AX165" s="13"/>
      <c r="AY165" s="15"/>
      <c r="AZ165" s="15"/>
      <c r="BA165" s="16"/>
      <c r="BB165" s="16"/>
      <c r="BC165" s="15"/>
      <c r="BD165" s="15"/>
      <c r="BE165" s="16"/>
      <c r="BF165" s="16"/>
      <c r="BG165" s="15"/>
      <c r="BH165" s="15"/>
      <c r="BI165" s="16"/>
      <c r="BJ165" s="16"/>
      <c r="BK165" s="15"/>
      <c r="BL165" s="15"/>
      <c r="BM165" s="16"/>
      <c r="BN165" s="16"/>
      <c r="BO165" s="13"/>
      <c r="BP165" s="13"/>
      <c r="BQ165" s="13"/>
      <c r="BR165" s="13"/>
      <c r="BS165" s="13"/>
      <c r="BT165" s="13"/>
      <c r="BU165" s="13"/>
      <c r="BV165" s="13"/>
    </row>
    <row r="166" spans="1:74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3"/>
      <c r="AF166" s="13"/>
      <c r="AG166" s="15"/>
      <c r="AH166" s="15"/>
      <c r="AI166" s="16"/>
      <c r="AJ166" s="16"/>
      <c r="AK166" s="15"/>
      <c r="AL166" s="15"/>
      <c r="AM166" s="16"/>
      <c r="AN166" s="16"/>
      <c r="AO166" s="15"/>
      <c r="AP166" s="15"/>
      <c r="AQ166" s="16"/>
      <c r="AR166" s="16"/>
      <c r="AS166" s="15"/>
      <c r="AT166" s="15"/>
      <c r="AU166" s="16"/>
      <c r="AV166" s="16"/>
      <c r="AW166" s="13"/>
      <c r="AX166" s="13"/>
      <c r="AY166" s="15"/>
      <c r="AZ166" s="15"/>
      <c r="BA166" s="16"/>
      <c r="BB166" s="16"/>
      <c r="BC166" s="15"/>
      <c r="BD166" s="15"/>
      <c r="BE166" s="16"/>
      <c r="BF166" s="16"/>
      <c r="BG166" s="15"/>
      <c r="BH166" s="15"/>
      <c r="BI166" s="16"/>
      <c r="BJ166" s="16"/>
      <c r="BK166" s="15"/>
      <c r="BL166" s="15"/>
      <c r="BM166" s="16"/>
      <c r="BN166" s="16"/>
      <c r="BO166" s="13"/>
      <c r="BP166" s="13"/>
      <c r="BQ166" s="13"/>
      <c r="BR166" s="13"/>
      <c r="BS166" s="13"/>
      <c r="BT166" s="13"/>
      <c r="BU166" s="13"/>
      <c r="BV166" s="13"/>
    </row>
    <row r="167" spans="1:74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3"/>
      <c r="AF167" s="13"/>
      <c r="AG167" s="15"/>
      <c r="AH167" s="15"/>
      <c r="AI167" s="16"/>
      <c r="AJ167" s="16"/>
      <c r="AK167" s="15"/>
      <c r="AL167" s="15"/>
      <c r="AM167" s="16"/>
      <c r="AN167" s="16"/>
      <c r="AO167" s="15"/>
      <c r="AP167" s="15"/>
      <c r="AQ167" s="16"/>
      <c r="AR167" s="16"/>
      <c r="AS167" s="15"/>
      <c r="AT167" s="15"/>
      <c r="AU167" s="16"/>
      <c r="AV167" s="16"/>
      <c r="AW167" s="13"/>
      <c r="AX167" s="13"/>
      <c r="AY167" s="15"/>
      <c r="AZ167" s="15"/>
      <c r="BA167" s="16"/>
      <c r="BB167" s="16"/>
      <c r="BC167" s="15"/>
      <c r="BD167" s="15"/>
      <c r="BE167" s="16"/>
      <c r="BF167" s="16"/>
      <c r="BG167" s="15"/>
      <c r="BH167" s="15"/>
      <c r="BI167" s="16"/>
      <c r="BJ167" s="16"/>
      <c r="BK167" s="15"/>
      <c r="BL167" s="15"/>
      <c r="BM167" s="16"/>
      <c r="BN167" s="16"/>
      <c r="BO167" s="13"/>
      <c r="BP167" s="13"/>
      <c r="BQ167" s="13"/>
      <c r="BR167" s="13"/>
      <c r="BS167" s="13"/>
      <c r="BT167" s="13"/>
      <c r="BU167" s="13"/>
      <c r="BV167" s="13"/>
    </row>
    <row r="168" spans="1:74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3"/>
      <c r="AF168" s="13"/>
      <c r="AG168" s="15"/>
      <c r="AH168" s="15"/>
      <c r="AI168" s="16"/>
      <c r="AJ168" s="16"/>
      <c r="AK168" s="15"/>
      <c r="AL168" s="15"/>
      <c r="AM168" s="16"/>
      <c r="AN168" s="16"/>
      <c r="AO168" s="15"/>
      <c r="AP168" s="15"/>
      <c r="AQ168" s="16"/>
      <c r="AR168" s="16"/>
      <c r="AS168" s="15"/>
      <c r="AT168" s="15"/>
      <c r="AU168" s="16"/>
      <c r="AV168" s="16"/>
      <c r="AW168" s="13"/>
      <c r="AX168" s="13"/>
      <c r="AY168" s="15"/>
      <c r="AZ168" s="15"/>
      <c r="BA168" s="16"/>
      <c r="BB168" s="16"/>
      <c r="BC168" s="15"/>
      <c r="BD168" s="15"/>
      <c r="BE168" s="16"/>
      <c r="BF168" s="16"/>
      <c r="BG168" s="15"/>
      <c r="BH168" s="15"/>
      <c r="BI168" s="16"/>
      <c r="BJ168" s="16"/>
      <c r="BK168" s="15"/>
      <c r="BL168" s="15"/>
      <c r="BM168" s="16"/>
      <c r="BN168" s="16"/>
      <c r="BO168" s="13"/>
      <c r="BP168" s="13"/>
      <c r="BQ168" s="13"/>
      <c r="BR168" s="13"/>
      <c r="BS168" s="13"/>
      <c r="BT168" s="13"/>
      <c r="BU168" s="13"/>
      <c r="BV168" s="13"/>
    </row>
    <row r="169" spans="1:74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3"/>
      <c r="AF169" s="13"/>
      <c r="AG169" s="15"/>
      <c r="AH169" s="15"/>
      <c r="AI169" s="16"/>
      <c r="AJ169" s="16"/>
      <c r="AK169" s="15"/>
      <c r="AL169" s="15"/>
      <c r="AM169" s="16"/>
      <c r="AN169" s="16"/>
      <c r="AO169" s="15"/>
      <c r="AP169" s="15"/>
      <c r="AQ169" s="16"/>
      <c r="AR169" s="16"/>
      <c r="AS169" s="15"/>
      <c r="AT169" s="15"/>
      <c r="AU169" s="16"/>
      <c r="AV169" s="16"/>
      <c r="AW169" s="13"/>
      <c r="AX169" s="13"/>
      <c r="AY169" s="15"/>
      <c r="AZ169" s="15"/>
      <c r="BA169" s="16"/>
      <c r="BB169" s="16"/>
      <c r="BC169" s="15"/>
      <c r="BD169" s="15"/>
      <c r="BE169" s="16"/>
      <c r="BF169" s="16"/>
      <c r="BG169" s="15"/>
      <c r="BH169" s="15"/>
      <c r="BI169" s="16"/>
      <c r="BJ169" s="16"/>
      <c r="BK169" s="15"/>
      <c r="BL169" s="15"/>
      <c r="BM169" s="16"/>
      <c r="BN169" s="16"/>
      <c r="BO169" s="13"/>
      <c r="BP169" s="13"/>
      <c r="BQ169" s="13"/>
      <c r="BR169" s="13"/>
      <c r="BS169" s="13"/>
      <c r="BT169" s="13"/>
      <c r="BU169" s="13"/>
      <c r="BV169" s="13"/>
    </row>
    <row r="170" spans="1:74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3"/>
      <c r="AF170" s="13"/>
      <c r="AG170" s="15"/>
      <c r="AH170" s="15"/>
      <c r="AI170" s="16"/>
      <c r="AJ170" s="16"/>
      <c r="AK170" s="15"/>
      <c r="AL170" s="15"/>
      <c r="AM170" s="16"/>
      <c r="AN170" s="16"/>
      <c r="AO170" s="15"/>
      <c r="AP170" s="15"/>
      <c r="AQ170" s="16"/>
      <c r="AR170" s="16"/>
      <c r="AS170" s="15"/>
      <c r="AT170" s="15"/>
      <c r="AU170" s="16"/>
      <c r="AV170" s="16"/>
      <c r="AW170" s="13"/>
      <c r="AX170" s="13"/>
      <c r="AY170" s="15"/>
      <c r="AZ170" s="15"/>
      <c r="BA170" s="16"/>
      <c r="BB170" s="16"/>
      <c r="BC170" s="15"/>
      <c r="BD170" s="15"/>
      <c r="BE170" s="16"/>
      <c r="BF170" s="16"/>
      <c r="BG170" s="15"/>
      <c r="BH170" s="15"/>
      <c r="BI170" s="16"/>
      <c r="BJ170" s="16"/>
      <c r="BK170" s="15"/>
      <c r="BL170" s="15"/>
      <c r="BM170" s="16"/>
      <c r="BN170" s="16"/>
      <c r="BO170" s="13"/>
      <c r="BP170" s="13"/>
      <c r="BQ170" s="13"/>
      <c r="BR170" s="13"/>
      <c r="BS170" s="13"/>
      <c r="BT170" s="13"/>
      <c r="BU170" s="13"/>
      <c r="BV170" s="13"/>
    </row>
    <row r="171" spans="1:74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3"/>
      <c r="AF171" s="13"/>
      <c r="AG171" s="15"/>
      <c r="AH171" s="15"/>
      <c r="AI171" s="16"/>
      <c r="AJ171" s="16"/>
      <c r="AK171" s="15"/>
      <c r="AL171" s="15"/>
      <c r="AM171" s="16"/>
      <c r="AN171" s="16"/>
      <c r="AO171" s="15"/>
      <c r="AP171" s="15"/>
      <c r="AQ171" s="16"/>
      <c r="AR171" s="16"/>
      <c r="AS171" s="15"/>
      <c r="AT171" s="15"/>
      <c r="AU171" s="16"/>
      <c r="AV171" s="16"/>
      <c r="AW171" s="13"/>
      <c r="AX171" s="13"/>
      <c r="AY171" s="15"/>
      <c r="AZ171" s="15"/>
      <c r="BA171" s="16"/>
      <c r="BB171" s="16"/>
      <c r="BC171" s="15"/>
      <c r="BD171" s="15"/>
      <c r="BE171" s="16"/>
      <c r="BF171" s="16"/>
      <c r="BG171" s="15"/>
      <c r="BH171" s="15"/>
      <c r="BI171" s="16"/>
      <c r="BJ171" s="16"/>
      <c r="BK171" s="15"/>
      <c r="BL171" s="15"/>
      <c r="BM171" s="16"/>
      <c r="BN171" s="16"/>
      <c r="BO171" s="13"/>
      <c r="BP171" s="13"/>
      <c r="BQ171" s="13"/>
      <c r="BR171" s="13"/>
      <c r="BS171" s="13"/>
      <c r="BT171" s="13"/>
      <c r="BU171" s="13"/>
      <c r="BV171" s="13"/>
    </row>
    <row r="172" spans="1:74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3"/>
      <c r="AF172" s="13"/>
      <c r="AG172" s="15"/>
      <c r="AH172" s="15"/>
      <c r="AI172" s="16"/>
      <c r="AJ172" s="16"/>
      <c r="AK172" s="15"/>
      <c r="AL172" s="15"/>
      <c r="AM172" s="16"/>
      <c r="AN172" s="16"/>
      <c r="AO172" s="15"/>
      <c r="AP172" s="15"/>
      <c r="AQ172" s="16"/>
      <c r="AR172" s="16"/>
      <c r="AS172" s="15"/>
      <c r="AT172" s="15"/>
      <c r="AU172" s="16"/>
      <c r="AV172" s="16"/>
      <c r="AW172" s="13"/>
      <c r="AX172" s="13"/>
      <c r="AY172" s="15"/>
      <c r="AZ172" s="15"/>
      <c r="BA172" s="16"/>
      <c r="BB172" s="16"/>
      <c r="BC172" s="15"/>
      <c r="BD172" s="15"/>
      <c r="BE172" s="16"/>
      <c r="BF172" s="16"/>
      <c r="BG172" s="15"/>
      <c r="BH172" s="15"/>
      <c r="BI172" s="16"/>
      <c r="BJ172" s="16"/>
      <c r="BK172" s="15"/>
      <c r="BL172" s="15"/>
      <c r="BM172" s="16"/>
      <c r="BN172" s="16"/>
      <c r="BO172" s="13"/>
      <c r="BP172" s="13"/>
      <c r="BQ172" s="13"/>
      <c r="BR172" s="13"/>
      <c r="BS172" s="13"/>
      <c r="BT172" s="13"/>
      <c r="BU172" s="13"/>
      <c r="BV172" s="13"/>
    </row>
    <row r="173" spans="1:74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3"/>
      <c r="AF173" s="13"/>
      <c r="AG173" s="15"/>
      <c r="AH173" s="15"/>
      <c r="AI173" s="16"/>
      <c r="AJ173" s="16"/>
      <c r="AK173" s="15"/>
      <c r="AL173" s="15"/>
      <c r="AM173" s="16"/>
      <c r="AN173" s="16"/>
      <c r="AO173" s="15"/>
      <c r="AP173" s="15"/>
      <c r="AQ173" s="16"/>
      <c r="AR173" s="16"/>
      <c r="AS173" s="15"/>
      <c r="AT173" s="15"/>
      <c r="AU173" s="16"/>
      <c r="AV173" s="16"/>
      <c r="AW173" s="13"/>
      <c r="AX173" s="13"/>
      <c r="AY173" s="15"/>
      <c r="AZ173" s="15"/>
      <c r="BA173" s="16"/>
      <c r="BB173" s="16"/>
      <c r="BC173" s="15"/>
      <c r="BD173" s="15"/>
      <c r="BE173" s="16"/>
      <c r="BF173" s="16"/>
      <c r="BG173" s="15"/>
      <c r="BH173" s="15"/>
      <c r="BI173" s="16"/>
      <c r="BJ173" s="16"/>
      <c r="BK173" s="15"/>
      <c r="BL173" s="15"/>
      <c r="BM173" s="16"/>
      <c r="BN173" s="16"/>
      <c r="BO173" s="13"/>
      <c r="BP173" s="13"/>
      <c r="BQ173" s="13"/>
      <c r="BR173" s="13"/>
      <c r="BS173" s="13"/>
      <c r="BT173" s="13"/>
      <c r="BU173" s="13"/>
      <c r="BV173" s="13"/>
    </row>
    <row r="174" spans="1:74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3"/>
      <c r="AF174" s="13"/>
      <c r="AG174" s="15"/>
      <c r="AH174" s="15"/>
      <c r="AI174" s="16"/>
      <c r="AJ174" s="16"/>
      <c r="AK174" s="15"/>
      <c r="AL174" s="15"/>
      <c r="AM174" s="16"/>
      <c r="AN174" s="16"/>
      <c r="AO174" s="15"/>
      <c r="AP174" s="15"/>
      <c r="AQ174" s="16"/>
      <c r="AR174" s="16"/>
      <c r="AS174" s="15"/>
      <c r="AT174" s="15"/>
      <c r="AU174" s="16"/>
      <c r="AV174" s="16"/>
      <c r="AW174" s="13"/>
      <c r="AX174" s="13"/>
      <c r="AY174" s="15"/>
      <c r="AZ174" s="15"/>
      <c r="BA174" s="16"/>
      <c r="BB174" s="16"/>
      <c r="BC174" s="15"/>
      <c r="BD174" s="15"/>
      <c r="BE174" s="16"/>
      <c r="BF174" s="16"/>
      <c r="BG174" s="15"/>
      <c r="BH174" s="15"/>
      <c r="BI174" s="16"/>
      <c r="BJ174" s="16"/>
      <c r="BK174" s="15"/>
      <c r="BL174" s="15"/>
      <c r="BM174" s="16"/>
      <c r="BN174" s="16"/>
      <c r="BO174" s="13"/>
      <c r="BP174" s="13"/>
      <c r="BQ174" s="13"/>
      <c r="BR174" s="13"/>
      <c r="BS174" s="13"/>
      <c r="BT174" s="13"/>
      <c r="BU174" s="13"/>
      <c r="BV174" s="13"/>
    </row>
    <row r="175" spans="1:74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3"/>
      <c r="AF175" s="13"/>
      <c r="AG175" s="15"/>
      <c r="AH175" s="15"/>
      <c r="AI175" s="16"/>
      <c r="AJ175" s="16"/>
      <c r="AK175" s="15"/>
      <c r="AL175" s="15"/>
      <c r="AM175" s="16"/>
      <c r="AN175" s="16"/>
      <c r="AO175" s="15"/>
      <c r="AP175" s="15"/>
      <c r="AQ175" s="16"/>
      <c r="AR175" s="16"/>
      <c r="AS175" s="15"/>
      <c r="AT175" s="15"/>
      <c r="AU175" s="16"/>
      <c r="AV175" s="16"/>
      <c r="AW175" s="13"/>
      <c r="AX175" s="13"/>
      <c r="AY175" s="15"/>
      <c r="AZ175" s="15"/>
      <c r="BA175" s="16"/>
      <c r="BB175" s="16"/>
      <c r="BC175" s="15"/>
      <c r="BD175" s="15"/>
      <c r="BE175" s="16"/>
      <c r="BF175" s="16"/>
      <c r="BG175" s="15"/>
      <c r="BH175" s="15"/>
      <c r="BI175" s="16"/>
      <c r="BJ175" s="16"/>
      <c r="BK175" s="15"/>
      <c r="BL175" s="15"/>
      <c r="BM175" s="16"/>
      <c r="BN175" s="16"/>
      <c r="BO175" s="13"/>
      <c r="BP175" s="13"/>
      <c r="BQ175" s="13"/>
      <c r="BR175" s="13"/>
      <c r="BS175" s="13"/>
      <c r="BT175" s="13"/>
      <c r="BU175" s="13"/>
      <c r="BV175" s="13"/>
    </row>
    <row r="176" spans="1:74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3"/>
      <c r="AF176" s="13"/>
      <c r="AG176" s="15"/>
      <c r="AH176" s="15"/>
      <c r="AI176" s="16"/>
      <c r="AJ176" s="16"/>
      <c r="AK176" s="15"/>
      <c r="AL176" s="15"/>
      <c r="AM176" s="16"/>
      <c r="AN176" s="16"/>
      <c r="AO176" s="15"/>
      <c r="AP176" s="15"/>
      <c r="AQ176" s="16"/>
      <c r="AR176" s="16"/>
      <c r="AS176" s="15"/>
      <c r="AT176" s="15"/>
      <c r="AU176" s="16"/>
      <c r="AV176" s="16"/>
      <c r="AW176" s="13"/>
      <c r="AX176" s="13"/>
      <c r="AY176" s="15"/>
      <c r="AZ176" s="15"/>
      <c r="BA176" s="16"/>
      <c r="BB176" s="16"/>
      <c r="BC176" s="15"/>
      <c r="BD176" s="15"/>
      <c r="BE176" s="16"/>
      <c r="BF176" s="16"/>
      <c r="BG176" s="15"/>
      <c r="BH176" s="15"/>
      <c r="BI176" s="16"/>
      <c r="BJ176" s="16"/>
      <c r="BK176" s="15"/>
      <c r="BL176" s="15"/>
      <c r="BM176" s="16"/>
      <c r="BN176" s="16"/>
      <c r="BO176" s="13"/>
      <c r="BP176" s="13"/>
      <c r="BQ176" s="13"/>
      <c r="BR176" s="13"/>
      <c r="BS176" s="13"/>
      <c r="BT176" s="13"/>
      <c r="BU176" s="13"/>
      <c r="BV176" s="13"/>
    </row>
    <row r="177" spans="1:74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3"/>
      <c r="AF177" s="13"/>
      <c r="AG177" s="15"/>
      <c r="AH177" s="15"/>
      <c r="AI177" s="16"/>
      <c r="AJ177" s="16"/>
      <c r="AK177" s="15"/>
      <c r="AL177" s="15"/>
      <c r="AM177" s="16"/>
      <c r="AN177" s="16"/>
      <c r="AO177" s="15"/>
      <c r="AP177" s="15"/>
      <c r="AQ177" s="16"/>
      <c r="AR177" s="16"/>
      <c r="AS177" s="15"/>
      <c r="AT177" s="15"/>
      <c r="AU177" s="16"/>
      <c r="AV177" s="16"/>
      <c r="AW177" s="13"/>
      <c r="AX177" s="13"/>
      <c r="AY177" s="15"/>
      <c r="AZ177" s="15"/>
      <c r="BA177" s="16"/>
      <c r="BB177" s="16"/>
      <c r="BC177" s="15"/>
      <c r="BD177" s="15"/>
      <c r="BE177" s="16"/>
      <c r="BF177" s="16"/>
      <c r="BG177" s="15"/>
      <c r="BH177" s="15"/>
      <c r="BI177" s="16"/>
      <c r="BJ177" s="16"/>
      <c r="BK177" s="15"/>
      <c r="BL177" s="15"/>
      <c r="BM177" s="16"/>
      <c r="BN177" s="16"/>
      <c r="BO177" s="13"/>
      <c r="BP177" s="13"/>
      <c r="BQ177" s="13"/>
      <c r="BR177" s="13"/>
      <c r="BS177" s="13"/>
      <c r="BT177" s="13"/>
      <c r="BU177" s="13"/>
      <c r="BV177" s="13"/>
    </row>
    <row r="178" spans="1:74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3"/>
      <c r="AF178" s="13"/>
      <c r="AG178" s="15"/>
      <c r="AH178" s="15"/>
      <c r="AI178" s="16"/>
      <c r="AJ178" s="16"/>
      <c r="AK178" s="15"/>
      <c r="AL178" s="15"/>
      <c r="AM178" s="16"/>
      <c r="AN178" s="16"/>
      <c r="AO178" s="15"/>
      <c r="AP178" s="15"/>
      <c r="AQ178" s="16"/>
      <c r="AR178" s="16"/>
      <c r="AS178" s="15"/>
      <c r="AT178" s="15"/>
      <c r="AU178" s="16"/>
      <c r="AV178" s="16"/>
      <c r="AW178" s="13"/>
      <c r="AX178" s="13"/>
      <c r="AY178" s="15"/>
      <c r="AZ178" s="15"/>
      <c r="BA178" s="16"/>
      <c r="BB178" s="16"/>
      <c r="BC178" s="15"/>
      <c r="BD178" s="15"/>
      <c r="BE178" s="16"/>
      <c r="BF178" s="16"/>
      <c r="BG178" s="15"/>
      <c r="BH178" s="15"/>
      <c r="BI178" s="16"/>
      <c r="BJ178" s="16"/>
      <c r="BK178" s="15"/>
      <c r="BL178" s="15"/>
      <c r="BM178" s="16"/>
      <c r="BN178" s="16"/>
      <c r="BO178" s="13"/>
      <c r="BP178" s="13"/>
      <c r="BQ178" s="13"/>
      <c r="BR178" s="13"/>
      <c r="BS178" s="13"/>
      <c r="BT178" s="13"/>
      <c r="BU178" s="13"/>
      <c r="BV178" s="13"/>
    </row>
    <row r="179" spans="1:74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3"/>
      <c r="AF179" s="13"/>
      <c r="AG179" s="15"/>
      <c r="AH179" s="15"/>
      <c r="AI179" s="16"/>
      <c r="AJ179" s="16"/>
      <c r="AK179" s="15"/>
      <c r="AL179" s="15"/>
      <c r="AM179" s="16"/>
      <c r="AN179" s="16"/>
      <c r="AO179" s="15"/>
      <c r="AP179" s="15"/>
      <c r="AQ179" s="16"/>
      <c r="AR179" s="16"/>
      <c r="AS179" s="15"/>
      <c r="AT179" s="15"/>
      <c r="AU179" s="16"/>
      <c r="AV179" s="16"/>
      <c r="AW179" s="13"/>
      <c r="AX179" s="13"/>
      <c r="AY179" s="15"/>
      <c r="AZ179" s="15"/>
      <c r="BA179" s="16"/>
      <c r="BB179" s="16"/>
      <c r="BC179" s="15"/>
      <c r="BD179" s="15"/>
      <c r="BE179" s="16"/>
      <c r="BF179" s="16"/>
      <c r="BG179" s="15"/>
      <c r="BH179" s="15"/>
      <c r="BI179" s="16"/>
      <c r="BJ179" s="16"/>
      <c r="BK179" s="15"/>
      <c r="BL179" s="15"/>
      <c r="BM179" s="16"/>
      <c r="BN179" s="16"/>
      <c r="BO179" s="13"/>
      <c r="BP179" s="13"/>
      <c r="BQ179" s="13"/>
      <c r="BR179" s="13"/>
      <c r="BS179" s="13"/>
      <c r="BT179" s="13"/>
      <c r="BU179" s="13"/>
      <c r="BV179" s="13"/>
    </row>
    <row r="180" spans="1:74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3"/>
      <c r="AF180" s="13"/>
      <c r="AG180" s="15"/>
      <c r="AH180" s="15"/>
      <c r="AI180" s="16"/>
      <c r="AJ180" s="16"/>
      <c r="AK180" s="15"/>
      <c r="AL180" s="15"/>
      <c r="AM180" s="16"/>
      <c r="AN180" s="16"/>
      <c r="AO180" s="15"/>
      <c r="AP180" s="15"/>
      <c r="AQ180" s="16"/>
      <c r="AR180" s="16"/>
      <c r="AS180" s="15"/>
      <c r="AT180" s="15"/>
      <c r="AU180" s="16"/>
      <c r="AV180" s="16"/>
      <c r="AW180" s="13"/>
      <c r="AX180" s="13"/>
      <c r="AY180" s="15"/>
      <c r="AZ180" s="15"/>
      <c r="BA180" s="16"/>
      <c r="BB180" s="16"/>
      <c r="BC180" s="15"/>
      <c r="BD180" s="15"/>
      <c r="BE180" s="16"/>
      <c r="BF180" s="16"/>
      <c r="BG180" s="15"/>
      <c r="BH180" s="15"/>
      <c r="BI180" s="16"/>
      <c r="BJ180" s="16"/>
      <c r="BK180" s="15"/>
      <c r="BL180" s="15"/>
      <c r="BM180" s="16"/>
      <c r="BN180" s="16"/>
      <c r="BO180" s="13"/>
      <c r="BP180" s="13"/>
      <c r="BQ180" s="13"/>
      <c r="BR180" s="13"/>
      <c r="BS180" s="13"/>
      <c r="BT180" s="13"/>
      <c r="BU180" s="13"/>
      <c r="BV180" s="13"/>
    </row>
    <row r="181" spans="1:74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3"/>
      <c r="AF181" s="13"/>
      <c r="AG181" s="15"/>
      <c r="AH181" s="15"/>
      <c r="AI181" s="16"/>
      <c r="AJ181" s="16"/>
      <c r="AK181" s="15"/>
      <c r="AL181" s="15"/>
      <c r="AM181" s="16"/>
      <c r="AN181" s="16"/>
      <c r="AO181" s="15"/>
      <c r="AP181" s="15"/>
      <c r="AQ181" s="16"/>
      <c r="AR181" s="16"/>
      <c r="AS181" s="15"/>
      <c r="AT181" s="15"/>
      <c r="AU181" s="16"/>
      <c r="AV181" s="16"/>
      <c r="AW181" s="13"/>
      <c r="AX181" s="13"/>
      <c r="AY181" s="15"/>
      <c r="AZ181" s="15"/>
      <c r="BA181" s="16"/>
      <c r="BB181" s="16"/>
      <c r="BC181" s="15"/>
      <c r="BD181" s="15"/>
      <c r="BE181" s="16"/>
      <c r="BF181" s="16"/>
      <c r="BG181" s="15"/>
      <c r="BH181" s="15"/>
      <c r="BI181" s="16"/>
      <c r="BJ181" s="16"/>
      <c r="BK181" s="15"/>
      <c r="BL181" s="15"/>
      <c r="BM181" s="16"/>
      <c r="BN181" s="16"/>
      <c r="BO181" s="13"/>
      <c r="BP181" s="13"/>
      <c r="BQ181" s="13"/>
      <c r="BR181" s="13"/>
      <c r="BS181" s="13"/>
      <c r="BT181" s="13"/>
      <c r="BU181" s="13"/>
      <c r="BV181" s="13"/>
    </row>
    <row r="182" spans="1:74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3"/>
      <c r="AF182" s="13"/>
      <c r="AG182" s="15"/>
      <c r="AH182" s="15"/>
      <c r="AI182" s="16"/>
      <c r="AJ182" s="16"/>
      <c r="AK182" s="15"/>
      <c r="AL182" s="15"/>
      <c r="AM182" s="16"/>
      <c r="AN182" s="16"/>
      <c r="AO182" s="15"/>
      <c r="AP182" s="15"/>
      <c r="AQ182" s="16"/>
      <c r="AR182" s="16"/>
      <c r="AS182" s="15"/>
      <c r="AT182" s="15"/>
      <c r="AU182" s="16"/>
      <c r="AV182" s="16"/>
      <c r="AW182" s="13"/>
      <c r="AX182" s="13"/>
      <c r="AY182" s="15"/>
      <c r="AZ182" s="15"/>
      <c r="BA182" s="16"/>
      <c r="BB182" s="16"/>
      <c r="BC182" s="15"/>
      <c r="BD182" s="15"/>
      <c r="BE182" s="16"/>
      <c r="BF182" s="16"/>
      <c r="BG182" s="15"/>
      <c r="BH182" s="15"/>
      <c r="BI182" s="16"/>
      <c r="BJ182" s="16"/>
      <c r="BK182" s="15"/>
      <c r="BL182" s="15"/>
      <c r="BM182" s="16"/>
      <c r="BN182" s="16"/>
      <c r="BO182" s="13"/>
      <c r="BP182" s="13"/>
      <c r="BQ182" s="13"/>
      <c r="BR182" s="13"/>
      <c r="BS182" s="13"/>
      <c r="BT182" s="13"/>
      <c r="BU182" s="13"/>
      <c r="BV182" s="13"/>
    </row>
    <row r="183" spans="1:74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3"/>
      <c r="AF183" s="13"/>
      <c r="AG183" s="15"/>
      <c r="AH183" s="15"/>
      <c r="AI183" s="16"/>
      <c r="AJ183" s="16"/>
      <c r="AK183" s="15"/>
      <c r="AL183" s="15"/>
      <c r="AM183" s="16"/>
      <c r="AN183" s="16"/>
      <c r="AO183" s="15"/>
      <c r="AP183" s="15"/>
      <c r="AQ183" s="16"/>
      <c r="AR183" s="16"/>
      <c r="AS183" s="15"/>
      <c r="AT183" s="15"/>
      <c r="AU183" s="16"/>
      <c r="AV183" s="16"/>
      <c r="AW183" s="13"/>
      <c r="AX183" s="13"/>
      <c r="AY183" s="15"/>
      <c r="AZ183" s="15"/>
      <c r="BA183" s="16"/>
      <c r="BB183" s="16"/>
      <c r="BC183" s="15"/>
      <c r="BD183" s="15"/>
      <c r="BE183" s="16"/>
      <c r="BF183" s="16"/>
      <c r="BG183" s="15"/>
      <c r="BH183" s="15"/>
      <c r="BI183" s="16"/>
      <c r="BJ183" s="16"/>
      <c r="BK183" s="15"/>
      <c r="BL183" s="15"/>
      <c r="BM183" s="16"/>
      <c r="BN183" s="16"/>
      <c r="BO183" s="13"/>
      <c r="BP183" s="13"/>
      <c r="BQ183" s="13"/>
      <c r="BR183" s="13"/>
      <c r="BS183" s="13"/>
      <c r="BT183" s="13"/>
      <c r="BU183" s="13"/>
      <c r="BV183" s="13"/>
    </row>
    <row r="184" spans="1:74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3"/>
      <c r="AF184" s="13"/>
      <c r="AG184" s="15"/>
      <c r="AH184" s="15"/>
      <c r="AI184" s="16"/>
      <c r="AJ184" s="16"/>
      <c r="AK184" s="15"/>
      <c r="AL184" s="15"/>
      <c r="AM184" s="16"/>
      <c r="AN184" s="16"/>
      <c r="AO184" s="15"/>
      <c r="AP184" s="15"/>
      <c r="AQ184" s="16"/>
      <c r="AR184" s="16"/>
      <c r="AS184" s="15"/>
      <c r="AT184" s="15"/>
      <c r="AU184" s="16"/>
      <c r="AV184" s="16"/>
      <c r="AW184" s="13"/>
      <c r="AX184" s="13"/>
      <c r="AY184" s="15"/>
      <c r="AZ184" s="15"/>
      <c r="BA184" s="16"/>
      <c r="BB184" s="16"/>
      <c r="BC184" s="15"/>
      <c r="BD184" s="15"/>
      <c r="BE184" s="16"/>
      <c r="BF184" s="16"/>
      <c r="BG184" s="15"/>
      <c r="BH184" s="15"/>
      <c r="BI184" s="16"/>
      <c r="BJ184" s="16"/>
      <c r="BK184" s="15"/>
      <c r="BL184" s="15"/>
      <c r="BM184" s="16"/>
      <c r="BN184" s="16"/>
      <c r="BO184" s="13"/>
      <c r="BP184" s="13"/>
      <c r="BQ184" s="13"/>
      <c r="BR184" s="13"/>
      <c r="BS184" s="13"/>
      <c r="BT184" s="13"/>
      <c r="BU184" s="13"/>
      <c r="BV184" s="13"/>
    </row>
    <row r="185" spans="1:74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3"/>
      <c r="AF185" s="13"/>
      <c r="AG185" s="15"/>
      <c r="AH185" s="15"/>
      <c r="AI185" s="16"/>
      <c r="AJ185" s="16"/>
      <c r="AK185" s="15"/>
      <c r="AL185" s="15"/>
      <c r="AM185" s="16"/>
      <c r="AN185" s="16"/>
      <c r="AO185" s="15"/>
      <c r="AP185" s="15"/>
      <c r="AQ185" s="16"/>
      <c r="AR185" s="16"/>
      <c r="AS185" s="15"/>
      <c r="AT185" s="15"/>
      <c r="AU185" s="16"/>
      <c r="AV185" s="16"/>
      <c r="AW185" s="13"/>
      <c r="AX185" s="13"/>
      <c r="AY185" s="15"/>
      <c r="AZ185" s="15"/>
      <c r="BA185" s="16"/>
      <c r="BB185" s="16"/>
      <c r="BC185" s="15"/>
      <c r="BD185" s="15"/>
      <c r="BE185" s="16"/>
      <c r="BF185" s="16"/>
      <c r="BG185" s="15"/>
      <c r="BH185" s="15"/>
      <c r="BI185" s="16"/>
      <c r="BJ185" s="16"/>
      <c r="BK185" s="15"/>
      <c r="BL185" s="15"/>
      <c r="BM185" s="16"/>
      <c r="BN185" s="16"/>
      <c r="BO185" s="13"/>
      <c r="BP185" s="13"/>
      <c r="BQ185" s="13"/>
      <c r="BR185" s="13"/>
      <c r="BS185" s="13"/>
      <c r="BT185" s="13"/>
      <c r="BU185" s="13"/>
      <c r="BV185" s="13"/>
    </row>
    <row r="186" spans="1:74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3"/>
      <c r="AF186" s="13"/>
      <c r="AG186" s="15"/>
      <c r="AH186" s="15"/>
      <c r="AI186" s="16"/>
      <c r="AJ186" s="16"/>
      <c r="AK186" s="15"/>
      <c r="AL186" s="15"/>
      <c r="AM186" s="16"/>
      <c r="AN186" s="16"/>
      <c r="AO186" s="15"/>
      <c r="AP186" s="15"/>
      <c r="AQ186" s="16"/>
      <c r="AR186" s="16"/>
      <c r="AS186" s="15"/>
      <c r="AT186" s="15"/>
      <c r="AU186" s="16"/>
      <c r="AV186" s="16"/>
      <c r="AW186" s="13"/>
      <c r="AX186" s="13"/>
      <c r="AY186" s="15"/>
      <c r="AZ186" s="15"/>
      <c r="BA186" s="16"/>
      <c r="BB186" s="16"/>
      <c r="BC186" s="15"/>
      <c r="BD186" s="15"/>
      <c r="BE186" s="16"/>
      <c r="BF186" s="16"/>
      <c r="BG186" s="15"/>
      <c r="BH186" s="15"/>
      <c r="BI186" s="16"/>
      <c r="BJ186" s="16"/>
      <c r="BK186" s="15"/>
      <c r="BL186" s="15"/>
      <c r="BM186" s="16"/>
      <c r="BN186" s="16"/>
      <c r="BO186" s="13"/>
      <c r="BP186" s="13"/>
      <c r="BQ186" s="13"/>
      <c r="BR186" s="13"/>
      <c r="BS186" s="13"/>
      <c r="BT186" s="13"/>
      <c r="BU186" s="13"/>
      <c r="BV186" s="13"/>
    </row>
    <row r="187" spans="1:74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3"/>
      <c r="AF187" s="13"/>
      <c r="AG187" s="15"/>
      <c r="AH187" s="15"/>
      <c r="AI187" s="16"/>
      <c r="AJ187" s="16"/>
      <c r="AK187" s="15"/>
      <c r="AL187" s="15"/>
      <c r="AM187" s="16"/>
      <c r="AN187" s="16"/>
      <c r="AO187" s="15"/>
      <c r="AP187" s="15"/>
      <c r="AQ187" s="16"/>
      <c r="AR187" s="16"/>
      <c r="AS187" s="15"/>
      <c r="AT187" s="15"/>
      <c r="AU187" s="16"/>
      <c r="AV187" s="16"/>
      <c r="AW187" s="13"/>
      <c r="AX187" s="13"/>
      <c r="AY187" s="15"/>
      <c r="AZ187" s="15"/>
      <c r="BA187" s="16"/>
      <c r="BB187" s="16"/>
      <c r="BC187" s="15"/>
      <c r="BD187" s="15"/>
      <c r="BE187" s="16"/>
      <c r="BF187" s="16"/>
      <c r="BG187" s="15"/>
      <c r="BH187" s="15"/>
      <c r="BI187" s="16"/>
      <c r="BJ187" s="16"/>
      <c r="BK187" s="15"/>
      <c r="BL187" s="15"/>
      <c r="BM187" s="16"/>
      <c r="BN187" s="16"/>
      <c r="BO187" s="13"/>
      <c r="BP187" s="13"/>
      <c r="BQ187" s="13"/>
      <c r="BR187" s="13"/>
      <c r="BS187" s="13"/>
      <c r="BT187" s="13"/>
      <c r="BU187" s="13"/>
      <c r="BV187" s="13"/>
    </row>
    <row r="188" spans="1:74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3"/>
      <c r="AF188" s="13"/>
      <c r="AG188" s="15"/>
      <c r="AH188" s="15"/>
      <c r="AI188" s="16"/>
      <c r="AJ188" s="16"/>
      <c r="AK188" s="15"/>
      <c r="AL188" s="15"/>
      <c r="AM188" s="16"/>
      <c r="AN188" s="16"/>
      <c r="AO188" s="15"/>
      <c r="AP188" s="15"/>
      <c r="AQ188" s="16"/>
      <c r="AR188" s="16"/>
      <c r="AS188" s="15"/>
      <c r="AT188" s="15"/>
      <c r="AU188" s="16"/>
      <c r="AV188" s="16"/>
      <c r="AW188" s="13"/>
      <c r="AX188" s="13"/>
      <c r="AY188" s="15"/>
      <c r="AZ188" s="15"/>
      <c r="BA188" s="16"/>
      <c r="BB188" s="16"/>
      <c r="BC188" s="15"/>
      <c r="BD188" s="15"/>
      <c r="BE188" s="16"/>
      <c r="BF188" s="16"/>
      <c r="BG188" s="15"/>
      <c r="BH188" s="15"/>
      <c r="BI188" s="16"/>
      <c r="BJ188" s="16"/>
      <c r="BK188" s="15"/>
      <c r="BL188" s="15"/>
      <c r="BM188" s="16"/>
      <c r="BN188" s="16"/>
      <c r="BO188" s="13"/>
      <c r="BP188" s="13"/>
      <c r="BQ188" s="13"/>
      <c r="BR188" s="13"/>
      <c r="BS188" s="13"/>
      <c r="BT188" s="13"/>
      <c r="BU188" s="13"/>
      <c r="BV188" s="13"/>
    </row>
    <row r="189" spans="1:74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3"/>
      <c r="AF189" s="13"/>
      <c r="AG189" s="15"/>
      <c r="AH189" s="15"/>
      <c r="AI189" s="16"/>
      <c r="AJ189" s="16"/>
      <c r="AK189" s="15"/>
      <c r="AL189" s="15"/>
      <c r="AM189" s="16"/>
      <c r="AN189" s="16"/>
      <c r="AO189" s="15"/>
      <c r="AP189" s="15"/>
      <c r="AQ189" s="16"/>
      <c r="AR189" s="16"/>
      <c r="AS189" s="15"/>
      <c r="AT189" s="15"/>
      <c r="AU189" s="16"/>
      <c r="AV189" s="16"/>
      <c r="AW189" s="13"/>
      <c r="AX189" s="13"/>
      <c r="AY189" s="15"/>
      <c r="AZ189" s="15"/>
      <c r="BA189" s="16"/>
      <c r="BB189" s="16"/>
      <c r="BC189" s="15"/>
      <c r="BD189" s="15"/>
      <c r="BE189" s="16"/>
      <c r="BF189" s="16"/>
      <c r="BG189" s="15"/>
      <c r="BH189" s="15"/>
      <c r="BI189" s="16"/>
      <c r="BJ189" s="16"/>
      <c r="BK189" s="15"/>
      <c r="BL189" s="15"/>
      <c r="BM189" s="16"/>
      <c r="BN189" s="16"/>
      <c r="BO189" s="13"/>
      <c r="BP189" s="13"/>
      <c r="BQ189" s="13"/>
      <c r="BR189" s="13"/>
      <c r="BS189" s="13"/>
      <c r="BT189" s="13"/>
      <c r="BU189" s="13"/>
      <c r="BV189" s="13"/>
    </row>
    <row r="190" spans="1:74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3"/>
      <c r="AF190" s="13"/>
      <c r="AG190" s="15"/>
      <c r="AH190" s="15"/>
      <c r="AI190" s="16"/>
      <c r="AJ190" s="16"/>
      <c r="AK190" s="15"/>
      <c r="AL190" s="15"/>
      <c r="AM190" s="16"/>
      <c r="AN190" s="16"/>
      <c r="AO190" s="15"/>
      <c r="AP190" s="15"/>
      <c r="AQ190" s="16"/>
      <c r="AR190" s="16"/>
      <c r="AS190" s="15"/>
      <c r="AT190" s="15"/>
      <c r="AU190" s="16"/>
      <c r="AV190" s="16"/>
      <c r="AW190" s="13"/>
      <c r="AX190" s="13"/>
      <c r="AY190" s="15"/>
      <c r="AZ190" s="15"/>
      <c r="BA190" s="16"/>
      <c r="BB190" s="16"/>
      <c r="BC190" s="15"/>
      <c r="BD190" s="15"/>
      <c r="BE190" s="16"/>
      <c r="BF190" s="16"/>
      <c r="BG190" s="15"/>
      <c r="BH190" s="15"/>
      <c r="BI190" s="16"/>
      <c r="BJ190" s="16"/>
      <c r="BK190" s="15"/>
      <c r="BL190" s="15"/>
      <c r="BM190" s="16"/>
      <c r="BN190" s="16"/>
      <c r="BO190" s="13"/>
      <c r="BP190" s="13"/>
      <c r="BQ190" s="13"/>
      <c r="BR190" s="13"/>
      <c r="BS190" s="13"/>
      <c r="BT190" s="13"/>
      <c r="BU190" s="13"/>
      <c r="BV190" s="13"/>
    </row>
    <row r="191" spans="1:74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3"/>
      <c r="AF191" s="13"/>
      <c r="AG191" s="15"/>
      <c r="AH191" s="15"/>
      <c r="AI191" s="16"/>
      <c r="AJ191" s="16"/>
      <c r="AK191" s="15"/>
      <c r="AL191" s="15"/>
      <c r="AM191" s="16"/>
      <c r="AN191" s="16"/>
      <c r="AO191" s="15"/>
      <c r="AP191" s="15"/>
      <c r="AQ191" s="16"/>
      <c r="AR191" s="16"/>
      <c r="AS191" s="15"/>
      <c r="AT191" s="15"/>
      <c r="AU191" s="16"/>
      <c r="AV191" s="16"/>
      <c r="AW191" s="13"/>
      <c r="AX191" s="13"/>
      <c r="AY191" s="15"/>
      <c r="AZ191" s="15"/>
      <c r="BA191" s="16"/>
      <c r="BB191" s="16"/>
      <c r="BC191" s="15"/>
      <c r="BD191" s="15"/>
      <c r="BE191" s="16"/>
      <c r="BF191" s="16"/>
      <c r="BG191" s="15"/>
      <c r="BH191" s="15"/>
      <c r="BI191" s="16"/>
      <c r="BJ191" s="16"/>
      <c r="BK191" s="15"/>
      <c r="BL191" s="15"/>
      <c r="BM191" s="16"/>
      <c r="BN191" s="16"/>
      <c r="BO191" s="13"/>
      <c r="BP191" s="13"/>
      <c r="BQ191" s="13"/>
      <c r="BR191" s="13"/>
      <c r="BS191" s="13"/>
      <c r="BT191" s="13"/>
      <c r="BU191" s="13"/>
      <c r="BV191" s="13"/>
    </row>
    <row r="192" spans="1:74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3"/>
      <c r="AF192" s="13"/>
      <c r="AG192" s="15"/>
      <c r="AH192" s="15"/>
      <c r="AI192" s="16"/>
      <c r="AJ192" s="16"/>
      <c r="AK192" s="15"/>
      <c r="AL192" s="15"/>
      <c r="AM192" s="16"/>
      <c r="AN192" s="16"/>
      <c r="AO192" s="15"/>
      <c r="AP192" s="15"/>
      <c r="AQ192" s="16"/>
      <c r="AR192" s="16"/>
      <c r="AS192" s="15"/>
      <c r="AT192" s="15"/>
      <c r="AU192" s="16"/>
      <c r="AV192" s="16"/>
      <c r="AW192" s="13"/>
      <c r="AX192" s="13"/>
      <c r="AY192" s="15"/>
      <c r="AZ192" s="15"/>
      <c r="BA192" s="16"/>
      <c r="BB192" s="16"/>
      <c r="BC192" s="15"/>
      <c r="BD192" s="15"/>
      <c r="BE192" s="16"/>
      <c r="BF192" s="16"/>
      <c r="BG192" s="15"/>
      <c r="BH192" s="15"/>
      <c r="BI192" s="16"/>
      <c r="BJ192" s="16"/>
      <c r="BK192" s="15"/>
      <c r="BL192" s="15"/>
      <c r="BM192" s="16"/>
      <c r="BN192" s="16"/>
      <c r="BO192" s="13"/>
      <c r="BP192" s="13"/>
      <c r="BQ192" s="13"/>
      <c r="BR192" s="13"/>
      <c r="BS192" s="13"/>
      <c r="BT192" s="13"/>
      <c r="BU192" s="13"/>
      <c r="BV192" s="13"/>
    </row>
    <row r="193" spans="1:74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3"/>
      <c r="AF193" s="13"/>
      <c r="AG193" s="15"/>
      <c r="AH193" s="15"/>
      <c r="AI193" s="16"/>
      <c r="AJ193" s="16"/>
      <c r="AK193" s="15"/>
      <c r="AL193" s="15"/>
      <c r="AM193" s="16"/>
      <c r="AN193" s="16"/>
      <c r="AO193" s="15"/>
      <c r="AP193" s="15"/>
      <c r="AQ193" s="16"/>
      <c r="AR193" s="16"/>
      <c r="AS193" s="15"/>
      <c r="AT193" s="15"/>
      <c r="AU193" s="16"/>
      <c r="AV193" s="16"/>
      <c r="AW193" s="13"/>
      <c r="AX193" s="13"/>
      <c r="AY193" s="15"/>
      <c r="AZ193" s="15"/>
      <c r="BA193" s="16"/>
      <c r="BB193" s="16"/>
      <c r="BC193" s="15"/>
      <c r="BD193" s="15"/>
      <c r="BE193" s="16"/>
      <c r="BF193" s="16"/>
      <c r="BG193" s="15"/>
      <c r="BH193" s="15"/>
      <c r="BI193" s="16"/>
      <c r="BJ193" s="16"/>
      <c r="BK193" s="15"/>
      <c r="BL193" s="15"/>
      <c r="BM193" s="16"/>
      <c r="BN193" s="16"/>
      <c r="BO193" s="13"/>
      <c r="BP193" s="13"/>
      <c r="BQ193" s="13"/>
      <c r="BR193" s="13"/>
      <c r="BS193" s="13"/>
      <c r="BT193" s="13"/>
      <c r="BU193" s="13"/>
      <c r="BV193" s="13"/>
    </row>
    <row r="194" spans="1:74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3"/>
      <c r="AF194" s="13"/>
      <c r="AG194" s="15"/>
      <c r="AH194" s="15"/>
      <c r="AI194" s="16"/>
      <c r="AJ194" s="16"/>
      <c r="AK194" s="15"/>
      <c r="AL194" s="15"/>
      <c r="AM194" s="16"/>
      <c r="AN194" s="16"/>
      <c r="AO194" s="15"/>
      <c r="AP194" s="15"/>
      <c r="AQ194" s="16"/>
      <c r="AR194" s="16"/>
      <c r="AS194" s="15"/>
      <c r="AT194" s="15"/>
      <c r="AU194" s="16"/>
      <c r="AV194" s="16"/>
      <c r="AW194" s="13"/>
      <c r="AX194" s="13"/>
      <c r="AY194" s="15"/>
      <c r="AZ194" s="15"/>
      <c r="BA194" s="16"/>
      <c r="BB194" s="16"/>
      <c r="BC194" s="15"/>
      <c r="BD194" s="15"/>
      <c r="BE194" s="16"/>
      <c r="BF194" s="16"/>
      <c r="BG194" s="15"/>
      <c r="BH194" s="15"/>
      <c r="BI194" s="16"/>
      <c r="BJ194" s="16"/>
      <c r="BK194" s="15"/>
      <c r="BL194" s="15"/>
      <c r="BM194" s="16"/>
      <c r="BN194" s="16"/>
      <c r="BO194" s="13"/>
      <c r="BP194" s="13"/>
      <c r="BQ194" s="13"/>
      <c r="BR194" s="13"/>
      <c r="BS194" s="13"/>
      <c r="BT194" s="13"/>
      <c r="BU194" s="13"/>
      <c r="BV194" s="13"/>
    </row>
    <row r="195" spans="1:74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3"/>
      <c r="AF195" s="13"/>
      <c r="AG195" s="15"/>
      <c r="AH195" s="15"/>
      <c r="AI195" s="16"/>
      <c r="AJ195" s="16"/>
      <c r="AK195" s="15"/>
      <c r="AL195" s="15"/>
      <c r="AM195" s="16"/>
      <c r="AN195" s="16"/>
      <c r="AO195" s="15"/>
      <c r="AP195" s="15"/>
      <c r="AQ195" s="16"/>
      <c r="AR195" s="16"/>
      <c r="AS195" s="15"/>
      <c r="AT195" s="15"/>
      <c r="AU195" s="16"/>
      <c r="AV195" s="16"/>
      <c r="AW195" s="13"/>
      <c r="AX195" s="13"/>
      <c r="AY195" s="15"/>
      <c r="AZ195" s="15"/>
      <c r="BA195" s="16"/>
      <c r="BB195" s="16"/>
      <c r="BC195" s="15"/>
      <c r="BD195" s="15"/>
      <c r="BE195" s="16"/>
      <c r="BF195" s="16"/>
      <c r="BG195" s="15"/>
      <c r="BH195" s="15"/>
      <c r="BI195" s="16"/>
      <c r="BJ195" s="16"/>
      <c r="BK195" s="15"/>
      <c r="BL195" s="15"/>
      <c r="BM195" s="16"/>
      <c r="BN195" s="16"/>
      <c r="BO195" s="13"/>
      <c r="BP195" s="13"/>
      <c r="BQ195" s="13"/>
      <c r="BR195" s="13"/>
      <c r="BS195" s="13"/>
      <c r="BT195" s="13"/>
      <c r="BU195" s="13"/>
      <c r="BV195" s="13"/>
    </row>
    <row r="196" spans="1:74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3"/>
      <c r="AF196" s="13"/>
      <c r="AG196" s="15"/>
      <c r="AH196" s="15"/>
      <c r="AI196" s="16"/>
      <c r="AJ196" s="16"/>
      <c r="AK196" s="15"/>
      <c r="AL196" s="15"/>
      <c r="AM196" s="16"/>
      <c r="AN196" s="16"/>
      <c r="AO196" s="15"/>
      <c r="AP196" s="15"/>
      <c r="AQ196" s="16"/>
      <c r="AR196" s="16"/>
      <c r="AS196" s="15"/>
      <c r="AT196" s="15"/>
      <c r="AU196" s="16"/>
      <c r="AV196" s="16"/>
      <c r="AW196" s="13"/>
      <c r="AX196" s="13"/>
      <c r="AY196" s="15"/>
      <c r="AZ196" s="15"/>
      <c r="BA196" s="16"/>
      <c r="BB196" s="16"/>
      <c r="BC196" s="15"/>
      <c r="BD196" s="15"/>
      <c r="BE196" s="16"/>
      <c r="BF196" s="16"/>
      <c r="BG196" s="15"/>
      <c r="BH196" s="15"/>
      <c r="BI196" s="16"/>
      <c r="BJ196" s="16"/>
      <c r="BK196" s="15"/>
      <c r="BL196" s="15"/>
      <c r="BM196" s="16"/>
      <c r="BN196" s="16"/>
      <c r="BO196" s="13"/>
      <c r="BP196" s="13"/>
      <c r="BQ196" s="13"/>
      <c r="BR196" s="13"/>
      <c r="BS196" s="13"/>
      <c r="BT196" s="13"/>
      <c r="BU196" s="13"/>
      <c r="BV196" s="13"/>
    </row>
    <row r="197" spans="1:74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3"/>
      <c r="AF197" s="13"/>
      <c r="AG197" s="15"/>
      <c r="AH197" s="15"/>
      <c r="AI197" s="16"/>
      <c r="AJ197" s="16"/>
      <c r="AK197" s="15"/>
      <c r="AL197" s="15"/>
      <c r="AM197" s="16"/>
      <c r="AN197" s="16"/>
      <c r="AO197" s="15"/>
      <c r="AP197" s="15"/>
      <c r="AQ197" s="16"/>
      <c r="AR197" s="16"/>
      <c r="AS197" s="15"/>
      <c r="AT197" s="15"/>
      <c r="AU197" s="16"/>
      <c r="AV197" s="16"/>
      <c r="AW197" s="13"/>
      <c r="AX197" s="13"/>
      <c r="AY197" s="15"/>
      <c r="AZ197" s="15"/>
      <c r="BA197" s="16"/>
      <c r="BB197" s="16"/>
      <c r="BC197" s="15"/>
      <c r="BD197" s="15"/>
      <c r="BE197" s="16"/>
      <c r="BF197" s="16"/>
      <c r="BG197" s="15"/>
      <c r="BH197" s="15"/>
      <c r="BI197" s="16"/>
      <c r="BJ197" s="16"/>
      <c r="BK197" s="15"/>
      <c r="BL197" s="15"/>
      <c r="BM197" s="16"/>
      <c r="BN197" s="16"/>
      <c r="BO197" s="13"/>
      <c r="BP197" s="13"/>
      <c r="BQ197" s="13"/>
      <c r="BR197" s="13"/>
      <c r="BS197" s="13"/>
      <c r="BT197" s="13"/>
      <c r="BU197" s="13"/>
      <c r="BV197" s="13"/>
    </row>
    <row r="198" spans="1:74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3"/>
      <c r="AF198" s="13"/>
      <c r="AG198" s="15"/>
      <c r="AH198" s="15"/>
      <c r="AI198" s="16"/>
      <c r="AJ198" s="16"/>
      <c r="AK198" s="15"/>
      <c r="AL198" s="15"/>
      <c r="AM198" s="16"/>
      <c r="AN198" s="16"/>
      <c r="AO198" s="15"/>
      <c r="AP198" s="15"/>
      <c r="AQ198" s="16"/>
      <c r="AR198" s="16"/>
      <c r="AS198" s="15"/>
      <c r="AT198" s="15"/>
      <c r="AU198" s="16"/>
      <c r="AV198" s="16"/>
      <c r="AW198" s="13"/>
      <c r="AX198" s="13"/>
      <c r="AY198" s="15"/>
      <c r="AZ198" s="15"/>
      <c r="BA198" s="16"/>
      <c r="BB198" s="16"/>
      <c r="BC198" s="15"/>
      <c r="BD198" s="15"/>
      <c r="BE198" s="16"/>
      <c r="BF198" s="16"/>
      <c r="BG198" s="15"/>
      <c r="BH198" s="15"/>
      <c r="BI198" s="16"/>
      <c r="BJ198" s="16"/>
      <c r="BK198" s="15"/>
      <c r="BL198" s="15"/>
      <c r="BM198" s="16"/>
      <c r="BN198" s="16"/>
      <c r="BO198" s="13"/>
      <c r="BP198" s="13"/>
      <c r="BQ198" s="13"/>
      <c r="BR198" s="13"/>
      <c r="BS198" s="13"/>
      <c r="BT198" s="13"/>
      <c r="BU198" s="13"/>
      <c r="BV198" s="13"/>
    </row>
    <row r="199" spans="1:74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3"/>
      <c r="AF199" s="13"/>
      <c r="AG199" s="15"/>
      <c r="AH199" s="15"/>
      <c r="AI199" s="16"/>
      <c r="AJ199" s="16"/>
      <c r="AK199" s="15"/>
      <c r="AL199" s="15"/>
      <c r="AM199" s="16"/>
      <c r="AN199" s="16"/>
      <c r="AO199" s="15"/>
      <c r="AP199" s="15"/>
      <c r="AQ199" s="16"/>
      <c r="AR199" s="16"/>
      <c r="AS199" s="15"/>
      <c r="AT199" s="15"/>
      <c r="AU199" s="16"/>
      <c r="AV199" s="16"/>
      <c r="AW199" s="13"/>
      <c r="AX199" s="13"/>
      <c r="AY199" s="15"/>
      <c r="AZ199" s="15"/>
      <c r="BA199" s="16"/>
      <c r="BB199" s="16"/>
      <c r="BC199" s="15"/>
      <c r="BD199" s="15"/>
      <c r="BE199" s="16"/>
      <c r="BF199" s="16"/>
      <c r="BG199" s="15"/>
      <c r="BH199" s="15"/>
      <c r="BI199" s="16"/>
      <c r="BJ199" s="16"/>
      <c r="BK199" s="15"/>
      <c r="BL199" s="15"/>
      <c r="BM199" s="16"/>
      <c r="BN199" s="16"/>
      <c r="BO199" s="13"/>
      <c r="BP199" s="13"/>
      <c r="BQ199" s="13"/>
      <c r="BR199" s="13"/>
      <c r="BS199" s="13"/>
      <c r="BT199" s="13"/>
      <c r="BU199" s="13"/>
      <c r="BV199" s="13"/>
    </row>
    <row r="200" spans="1:74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3"/>
      <c r="AF200" s="13"/>
      <c r="AG200" s="15"/>
      <c r="AH200" s="15"/>
      <c r="AI200" s="16"/>
      <c r="AJ200" s="16"/>
      <c r="AK200" s="15"/>
      <c r="AL200" s="15"/>
      <c r="AM200" s="16"/>
      <c r="AN200" s="16"/>
      <c r="AO200" s="15"/>
      <c r="AP200" s="15"/>
      <c r="AQ200" s="16"/>
      <c r="AR200" s="16"/>
      <c r="AS200" s="15"/>
      <c r="AT200" s="15"/>
      <c r="AU200" s="16"/>
      <c r="AV200" s="16"/>
      <c r="AW200" s="13"/>
      <c r="AX200" s="13"/>
      <c r="AY200" s="15"/>
      <c r="AZ200" s="15"/>
      <c r="BA200" s="16"/>
      <c r="BB200" s="16"/>
      <c r="BC200" s="15"/>
      <c r="BD200" s="15"/>
      <c r="BE200" s="16"/>
      <c r="BF200" s="16"/>
      <c r="BG200" s="15"/>
      <c r="BH200" s="15"/>
      <c r="BI200" s="16"/>
      <c r="BJ200" s="16"/>
      <c r="BK200" s="15"/>
      <c r="BL200" s="15"/>
      <c r="BM200" s="16"/>
      <c r="BN200" s="16"/>
      <c r="BO200" s="13"/>
      <c r="BP200" s="13"/>
      <c r="BQ200" s="13"/>
      <c r="BR200" s="13"/>
      <c r="BS200" s="13"/>
      <c r="BT200" s="13"/>
      <c r="BU200" s="13"/>
      <c r="BV200" s="13"/>
    </row>
    <row r="201" spans="1:74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3"/>
      <c r="AF201" s="13"/>
      <c r="AG201" s="15"/>
      <c r="AH201" s="15"/>
      <c r="AI201" s="16"/>
      <c r="AJ201" s="16"/>
      <c r="AK201" s="15"/>
      <c r="AL201" s="15"/>
      <c r="AM201" s="16"/>
      <c r="AN201" s="16"/>
      <c r="AO201" s="15"/>
      <c r="AP201" s="15"/>
      <c r="AQ201" s="16"/>
      <c r="AR201" s="16"/>
      <c r="AS201" s="15"/>
      <c r="AT201" s="15"/>
      <c r="AU201" s="16"/>
      <c r="AV201" s="16"/>
      <c r="AW201" s="13"/>
      <c r="AX201" s="13"/>
      <c r="AY201" s="15"/>
      <c r="AZ201" s="15"/>
      <c r="BA201" s="16"/>
      <c r="BB201" s="16"/>
      <c r="BC201" s="15"/>
      <c r="BD201" s="15"/>
      <c r="BE201" s="16"/>
      <c r="BF201" s="16"/>
      <c r="BG201" s="15"/>
      <c r="BH201" s="15"/>
      <c r="BI201" s="16"/>
      <c r="BJ201" s="16"/>
      <c r="BK201" s="15"/>
      <c r="BL201" s="15"/>
      <c r="BM201" s="16"/>
      <c r="BN201" s="16"/>
      <c r="BO201" s="13"/>
      <c r="BP201" s="13"/>
      <c r="BQ201" s="13"/>
      <c r="BR201" s="13"/>
      <c r="BS201" s="13"/>
      <c r="BT201" s="13"/>
      <c r="BU201" s="13"/>
      <c r="BV201" s="13"/>
    </row>
    <row r="202" spans="1:74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3"/>
      <c r="AF202" s="13"/>
      <c r="AG202" s="15"/>
      <c r="AH202" s="15"/>
      <c r="AI202" s="16"/>
      <c r="AJ202" s="16"/>
      <c r="AK202" s="15"/>
      <c r="AL202" s="15"/>
      <c r="AM202" s="16"/>
      <c r="AN202" s="16"/>
      <c r="AO202" s="15"/>
      <c r="AP202" s="15"/>
      <c r="AQ202" s="16"/>
      <c r="AR202" s="16"/>
      <c r="AS202" s="15"/>
      <c r="AT202" s="15"/>
      <c r="AU202" s="16"/>
      <c r="AV202" s="16"/>
      <c r="AW202" s="13"/>
      <c r="AX202" s="13"/>
      <c r="AY202" s="15"/>
      <c r="AZ202" s="15"/>
      <c r="BA202" s="16"/>
      <c r="BB202" s="16"/>
      <c r="BC202" s="15"/>
      <c r="BD202" s="15"/>
      <c r="BE202" s="16"/>
      <c r="BF202" s="16"/>
      <c r="BG202" s="15"/>
      <c r="BH202" s="15"/>
      <c r="BI202" s="16"/>
      <c r="BJ202" s="16"/>
      <c r="BK202" s="15"/>
      <c r="BL202" s="15"/>
      <c r="BM202" s="16"/>
      <c r="BN202" s="16"/>
      <c r="BO202" s="13"/>
      <c r="BP202" s="13"/>
      <c r="BQ202" s="13"/>
      <c r="BR202" s="13"/>
      <c r="BS202" s="13"/>
      <c r="BT202" s="13"/>
      <c r="BU202" s="13"/>
      <c r="BV202" s="13"/>
    </row>
    <row r="203" spans="1:74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3"/>
      <c r="AF203" s="13"/>
      <c r="AG203" s="15"/>
      <c r="AH203" s="15"/>
      <c r="AI203" s="16"/>
      <c r="AJ203" s="16"/>
      <c r="AK203" s="15"/>
      <c r="AL203" s="15"/>
      <c r="AM203" s="16"/>
      <c r="AN203" s="16"/>
      <c r="AO203" s="15"/>
      <c r="AP203" s="15"/>
      <c r="AQ203" s="16"/>
      <c r="AR203" s="16"/>
      <c r="AS203" s="15"/>
      <c r="AT203" s="15"/>
      <c r="AU203" s="16"/>
      <c r="AV203" s="16"/>
      <c r="AW203" s="13"/>
      <c r="AX203" s="13"/>
      <c r="AY203" s="15"/>
      <c r="AZ203" s="15"/>
      <c r="BA203" s="16"/>
      <c r="BB203" s="16"/>
      <c r="BC203" s="15"/>
      <c r="BD203" s="15"/>
      <c r="BE203" s="16"/>
      <c r="BF203" s="16"/>
      <c r="BG203" s="15"/>
      <c r="BH203" s="15"/>
      <c r="BI203" s="16"/>
      <c r="BJ203" s="16"/>
      <c r="BK203" s="15"/>
      <c r="BL203" s="15"/>
      <c r="BM203" s="16"/>
      <c r="BN203" s="16"/>
      <c r="BO203" s="13"/>
      <c r="BP203" s="13"/>
      <c r="BQ203" s="13"/>
      <c r="BR203" s="13"/>
      <c r="BS203" s="13"/>
      <c r="BT203" s="13"/>
      <c r="BU203" s="13"/>
      <c r="BV203" s="13"/>
    </row>
    <row r="204" spans="1:74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3"/>
      <c r="AF204" s="13"/>
      <c r="AG204" s="15"/>
      <c r="AH204" s="15"/>
      <c r="AI204" s="16"/>
      <c r="AJ204" s="16"/>
      <c r="AK204" s="15"/>
      <c r="AL204" s="15"/>
      <c r="AM204" s="16"/>
      <c r="AN204" s="16"/>
      <c r="AO204" s="15"/>
      <c r="AP204" s="15"/>
      <c r="AQ204" s="16"/>
      <c r="AR204" s="16"/>
      <c r="AS204" s="15"/>
      <c r="AT204" s="15"/>
      <c r="AU204" s="16"/>
      <c r="AV204" s="16"/>
      <c r="AW204" s="13"/>
      <c r="AX204" s="13"/>
      <c r="AY204" s="15"/>
      <c r="AZ204" s="15"/>
      <c r="BA204" s="16"/>
      <c r="BB204" s="16"/>
      <c r="BC204" s="15"/>
      <c r="BD204" s="15"/>
      <c r="BE204" s="16"/>
      <c r="BF204" s="16"/>
      <c r="BG204" s="15"/>
      <c r="BH204" s="15"/>
      <c r="BI204" s="16"/>
      <c r="BJ204" s="16"/>
      <c r="BK204" s="15"/>
      <c r="BL204" s="15"/>
      <c r="BM204" s="16"/>
      <c r="BN204" s="16"/>
      <c r="BO204" s="13"/>
      <c r="BP204" s="13"/>
      <c r="BQ204" s="13"/>
      <c r="BR204" s="13"/>
      <c r="BS204" s="13"/>
      <c r="BT204" s="13"/>
      <c r="BU204" s="13"/>
      <c r="BV204" s="13"/>
    </row>
    <row r="205" spans="1:74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3"/>
      <c r="AF205" s="13"/>
      <c r="AG205" s="15"/>
      <c r="AH205" s="15"/>
      <c r="AI205" s="16"/>
      <c r="AJ205" s="16"/>
      <c r="AK205" s="15"/>
      <c r="AL205" s="15"/>
      <c r="AM205" s="16"/>
      <c r="AN205" s="16"/>
      <c r="AO205" s="15"/>
      <c r="AP205" s="15"/>
      <c r="AQ205" s="16"/>
      <c r="AR205" s="16"/>
      <c r="AS205" s="15"/>
      <c r="AT205" s="15"/>
      <c r="AU205" s="16"/>
      <c r="AV205" s="16"/>
      <c r="AW205" s="13"/>
      <c r="AX205" s="13"/>
      <c r="AY205" s="15"/>
      <c r="AZ205" s="15"/>
      <c r="BA205" s="16"/>
      <c r="BB205" s="16"/>
      <c r="BC205" s="15"/>
      <c r="BD205" s="15"/>
      <c r="BE205" s="16"/>
      <c r="BF205" s="16"/>
      <c r="BG205" s="15"/>
      <c r="BH205" s="15"/>
      <c r="BI205" s="16"/>
      <c r="BJ205" s="16"/>
      <c r="BK205" s="15"/>
      <c r="BL205" s="15"/>
      <c r="BM205" s="16"/>
      <c r="BN205" s="16"/>
      <c r="BO205" s="13"/>
      <c r="BP205" s="13"/>
      <c r="BQ205" s="13"/>
      <c r="BR205" s="13"/>
      <c r="BS205" s="13"/>
      <c r="BT205" s="13"/>
      <c r="BU205" s="13"/>
      <c r="BV205" s="13"/>
    </row>
    <row r="206" spans="1:74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3"/>
      <c r="AF206" s="13"/>
      <c r="AG206" s="15"/>
      <c r="AH206" s="15"/>
      <c r="AI206" s="16"/>
      <c r="AJ206" s="16"/>
      <c r="AK206" s="15"/>
      <c r="AL206" s="15"/>
      <c r="AM206" s="16"/>
      <c r="AN206" s="16"/>
      <c r="AO206" s="15"/>
      <c r="AP206" s="15"/>
      <c r="AQ206" s="16"/>
      <c r="AR206" s="16"/>
      <c r="AS206" s="15"/>
      <c r="AT206" s="15"/>
      <c r="AU206" s="16"/>
      <c r="AV206" s="16"/>
      <c r="AW206" s="13"/>
      <c r="AX206" s="13"/>
      <c r="AY206" s="15"/>
      <c r="AZ206" s="15"/>
      <c r="BA206" s="16"/>
      <c r="BB206" s="16"/>
      <c r="BC206" s="15"/>
      <c r="BD206" s="15"/>
      <c r="BE206" s="16"/>
      <c r="BF206" s="16"/>
      <c r="BG206" s="15"/>
      <c r="BH206" s="15"/>
      <c r="BI206" s="16"/>
      <c r="BJ206" s="16"/>
      <c r="BK206" s="15"/>
      <c r="BL206" s="15"/>
      <c r="BM206" s="16"/>
      <c r="BN206" s="16"/>
      <c r="BO206" s="13"/>
      <c r="BP206" s="13"/>
      <c r="BQ206" s="13"/>
      <c r="BR206" s="13"/>
      <c r="BS206" s="13"/>
      <c r="BT206" s="13"/>
      <c r="BU206" s="13"/>
      <c r="BV206" s="13"/>
    </row>
    <row r="207" spans="1:74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3"/>
      <c r="AF207" s="13"/>
      <c r="AG207" s="15"/>
      <c r="AH207" s="15"/>
      <c r="AI207" s="16"/>
      <c r="AJ207" s="16"/>
      <c r="AK207" s="15"/>
      <c r="AL207" s="15"/>
      <c r="AM207" s="16"/>
      <c r="AN207" s="16"/>
      <c r="AO207" s="15"/>
      <c r="AP207" s="15"/>
      <c r="AQ207" s="16"/>
      <c r="AR207" s="16"/>
      <c r="AS207" s="15"/>
      <c r="AT207" s="15"/>
      <c r="AU207" s="16"/>
      <c r="AV207" s="16"/>
      <c r="AW207" s="13"/>
      <c r="AX207" s="13"/>
      <c r="AY207" s="15"/>
      <c r="AZ207" s="15"/>
      <c r="BA207" s="16"/>
      <c r="BB207" s="16"/>
      <c r="BC207" s="15"/>
      <c r="BD207" s="15"/>
      <c r="BE207" s="16"/>
      <c r="BF207" s="16"/>
      <c r="BG207" s="15"/>
      <c r="BH207" s="15"/>
      <c r="BI207" s="16"/>
      <c r="BJ207" s="16"/>
      <c r="BK207" s="15"/>
      <c r="BL207" s="15"/>
      <c r="BM207" s="16"/>
      <c r="BN207" s="16"/>
      <c r="BO207" s="13"/>
      <c r="BP207" s="13"/>
      <c r="BQ207" s="13"/>
      <c r="BR207" s="13"/>
      <c r="BS207" s="13"/>
      <c r="BT207" s="13"/>
      <c r="BU207" s="13"/>
      <c r="BV207" s="13"/>
    </row>
    <row r="208" spans="1:74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3"/>
      <c r="AF208" s="13"/>
      <c r="AG208" s="15"/>
      <c r="AH208" s="15"/>
      <c r="AI208" s="16"/>
      <c r="AJ208" s="16"/>
      <c r="AK208" s="15"/>
      <c r="AL208" s="15"/>
      <c r="AM208" s="16"/>
      <c r="AN208" s="16"/>
      <c r="AO208" s="15"/>
      <c r="AP208" s="15"/>
      <c r="AQ208" s="16"/>
      <c r="AR208" s="16"/>
      <c r="AS208" s="15"/>
      <c r="AT208" s="15"/>
      <c r="AU208" s="16"/>
      <c r="AV208" s="16"/>
      <c r="AW208" s="13"/>
      <c r="AX208" s="13"/>
      <c r="AY208" s="15"/>
      <c r="AZ208" s="15"/>
      <c r="BA208" s="16"/>
      <c r="BB208" s="16"/>
      <c r="BC208" s="15"/>
      <c r="BD208" s="15"/>
      <c r="BE208" s="16"/>
      <c r="BF208" s="16"/>
      <c r="BG208" s="15"/>
      <c r="BH208" s="15"/>
      <c r="BI208" s="16"/>
      <c r="BJ208" s="16"/>
      <c r="BK208" s="15"/>
      <c r="BL208" s="15"/>
      <c r="BM208" s="16"/>
      <c r="BN208" s="16"/>
      <c r="BO208" s="13"/>
      <c r="BP208" s="13"/>
      <c r="BQ208" s="13"/>
      <c r="BR208" s="13"/>
      <c r="BS208" s="13"/>
      <c r="BT208" s="13"/>
      <c r="BU208" s="13"/>
      <c r="BV208" s="13"/>
    </row>
    <row r="209" spans="1:74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3"/>
      <c r="AF209" s="13"/>
      <c r="AG209" s="15"/>
      <c r="AH209" s="15"/>
      <c r="AI209" s="16"/>
      <c r="AJ209" s="16"/>
      <c r="AK209" s="15"/>
      <c r="AL209" s="15"/>
      <c r="AM209" s="16"/>
      <c r="AN209" s="16"/>
      <c r="AO209" s="15"/>
      <c r="AP209" s="15"/>
      <c r="AQ209" s="16"/>
      <c r="AR209" s="16"/>
      <c r="AS209" s="15"/>
      <c r="AT209" s="15"/>
      <c r="AU209" s="16"/>
      <c r="AV209" s="16"/>
      <c r="AW209" s="13"/>
      <c r="AX209" s="13"/>
      <c r="AY209" s="15"/>
      <c r="AZ209" s="15"/>
      <c r="BA209" s="16"/>
      <c r="BB209" s="16"/>
      <c r="BC209" s="15"/>
      <c r="BD209" s="15"/>
      <c r="BE209" s="16"/>
      <c r="BF209" s="16"/>
      <c r="BG209" s="15"/>
      <c r="BH209" s="15"/>
      <c r="BI209" s="16"/>
      <c r="BJ209" s="16"/>
      <c r="BK209" s="15"/>
      <c r="BL209" s="15"/>
      <c r="BM209" s="16"/>
      <c r="BN209" s="16"/>
      <c r="BO209" s="13"/>
      <c r="BP209" s="13"/>
      <c r="BQ209" s="13"/>
      <c r="BR209" s="13"/>
      <c r="BS209" s="13"/>
      <c r="BT209" s="13"/>
      <c r="BU209" s="13"/>
      <c r="BV209" s="13"/>
    </row>
    <row r="210" spans="1:74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3"/>
      <c r="AF210" s="13"/>
      <c r="AG210" s="15"/>
      <c r="AH210" s="15"/>
      <c r="AI210" s="16"/>
      <c r="AJ210" s="16"/>
      <c r="AK210" s="15"/>
      <c r="AL210" s="15"/>
      <c r="AM210" s="16"/>
      <c r="AN210" s="16"/>
      <c r="AO210" s="15"/>
      <c r="AP210" s="15"/>
      <c r="AQ210" s="16"/>
      <c r="AR210" s="16"/>
      <c r="AS210" s="15"/>
      <c r="AT210" s="15"/>
      <c r="AU210" s="16"/>
      <c r="AV210" s="16"/>
      <c r="AW210" s="13"/>
      <c r="AX210" s="13"/>
      <c r="AY210" s="15"/>
      <c r="AZ210" s="15"/>
      <c r="BA210" s="16"/>
      <c r="BB210" s="16"/>
      <c r="BC210" s="15"/>
      <c r="BD210" s="15"/>
      <c r="BE210" s="16"/>
      <c r="BF210" s="16"/>
      <c r="BG210" s="15"/>
      <c r="BH210" s="15"/>
      <c r="BI210" s="16"/>
      <c r="BJ210" s="16"/>
      <c r="BK210" s="15"/>
      <c r="BL210" s="15"/>
      <c r="BM210" s="16"/>
      <c r="BN210" s="16"/>
      <c r="BO210" s="13"/>
      <c r="BP210" s="13"/>
      <c r="BQ210" s="13"/>
      <c r="BR210" s="13"/>
      <c r="BS210" s="13"/>
      <c r="BT210" s="13"/>
      <c r="BU210" s="13"/>
      <c r="BV210" s="13"/>
    </row>
    <row r="211" spans="1:74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3"/>
      <c r="AF211" s="13"/>
      <c r="AG211" s="15"/>
      <c r="AH211" s="15"/>
      <c r="AI211" s="16"/>
      <c r="AJ211" s="16"/>
      <c r="AK211" s="15"/>
      <c r="AL211" s="15"/>
      <c r="AM211" s="16"/>
      <c r="AN211" s="16"/>
      <c r="AO211" s="15"/>
      <c r="AP211" s="15"/>
      <c r="AQ211" s="16"/>
      <c r="AR211" s="16"/>
      <c r="AS211" s="15"/>
      <c r="AT211" s="15"/>
      <c r="AU211" s="16"/>
      <c r="AV211" s="16"/>
      <c r="AW211" s="13"/>
      <c r="AX211" s="13"/>
      <c r="AY211" s="15"/>
      <c r="AZ211" s="15"/>
      <c r="BA211" s="16"/>
      <c r="BB211" s="16"/>
      <c r="BC211" s="15"/>
      <c r="BD211" s="15"/>
      <c r="BE211" s="16"/>
      <c r="BF211" s="16"/>
      <c r="BG211" s="15"/>
      <c r="BH211" s="15"/>
      <c r="BI211" s="16"/>
      <c r="BJ211" s="16"/>
      <c r="BK211" s="15"/>
      <c r="BL211" s="15"/>
      <c r="BM211" s="16"/>
      <c r="BN211" s="16"/>
      <c r="BO211" s="13"/>
      <c r="BP211" s="13"/>
      <c r="BQ211" s="13"/>
      <c r="BR211" s="13"/>
      <c r="BS211" s="13"/>
      <c r="BT211" s="13"/>
      <c r="BU211" s="13"/>
      <c r="BV211" s="13"/>
    </row>
    <row r="212" spans="1:74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3"/>
      <c r="AF212" s="13"/>
      <c r="AG212" s="15"/>
      <c r="AH212" s="15"/>
      <c r="AI212" s="16"/>
      <c r="AJ212" s="16"/>
      <c r="AK212" s="15"/>
      <c r="AL212" s="15"/>
      <c r="AM212" s="16"/>
      <c r="AN212" s="16"/>
      <c r="AO212" s="15"/>
      <c r="AP212" s="15"/>
      <c r="AQ212" s="16"/>
      <c r="AR212" s="16"/>
      <c r="AS212" s="15"/>
      <c r="AT212" s="15"/>
      <c r="AU212" s="16"/>
      <c r="AV212" s="16"/>
      <c r="AW212" s="13"/>
      <c r="AX212" s="13"/>
      <c r="AY212" s="15"/>
      <c r="AZ212" s="15"/>
      <c r="BA212" s="16"/>
      <c r="BB212" s="16"/>
      <c r="BC212" s="15"/>
      <c r="BD212" s="15"/>
      <c r="BE212" s="16"/>
      <c r="BF212" s="16"/>
      <c r="BG212" s="15"/>
      <c r="BH212" s="15"/>
      <c r="BI212" s="16"/>
      <c r="BJ212" s="16"/>
      <c r="BK212" s="15"/>
      <c r="BL212" s="15"/>
      <c r="BM212" s="16"/>
      <c r="BN212" s="16"/>
      <c r="BO212" s="13"/>
      <c r="BP212" s="13"/>
      <c r="BQ212" s="13"/>
      <c r="BR212" s="13"/>
      <c r="BS212" s="13"/>
      <c r="BT212" s="13"/>
      <c r="BU212" s="13"/>
      <c r="BV212" s="13"/>
    </row>
    <row r="213" spans="1:74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3"/>
      <c r="AF213" s="13"/>
      <c r="AG213" s="15"/>
      <c r="AH213" s="15"/>
      <c r="AI213" s="16"/>
      <c r="AJ213" s="16"/>
      <c r="AK213" s="15"/>
      <c r="AL213" s="15"/>
      <c r="AM213" s="16"/>
      <c r="AN213" s="16"/>
      <c r="AO213" s="15"/>
      <c r="AP213" s="15"/>
      <c r="AQ213" s="16"/>
      <c r="AR213" s="16"/>
      <c r="AS213" s="15"/>
      <c r="AT213" s="15"/>
      <c r="AU213" s="16"/>
      <c r="AV213" s="16"/>
      <c r="AW213" s="13"/>
      <c r="AX213" s="13"/>
      <c r="AY213" s="15"/>
      <c r="AZ213" s="15"/>
      <c r="BA213" s="16"/>
      <c r="BB213" s="16"/>
      <c r="BC213" s="15"/>
      <c r="BD213" s="15"/>
      <c r="BE213" s="16"/>
      <c r="BF213" s="16"/>
      <c r="BG213" s="15"/>
      <c r="BH213" s="15"/>
      <c r="BI213" s="16"/>
      <c r="BJ213" s="16"/>
      <c r="BK213" s="15"/>
      <c r="BL213" s="15"/>
      <c r="BM213" s="16"/>
      <c r="BN213" s="16"/>
      <c r="BO213" s="13"/>
      <c r="BP213" s="13"/>
      <c r="BQ213" s="13"/>
      <c r="BR213" s="13"/>
      <c r="BS213" s="13"/>
      <c r="BT213" s="13"/>
      <c r="BU213" s="13"/>
      <c r="BV213" s="13"/>
    </row>
    <row r="214" spans="1:74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3"/>
      <c r="AF214" s="13"/>
      <c r="AG214" s="15"/>
      <c r="AH214" s="15"/>
      <c r="AI214" s="16"/>
      <c r="AJ214" s="16"/>
      <c r="AK214" s="15"/>
      <c r="AL214" s="15"/>
      <c r="AM214" s="16"/>
      <c r="AN214" s="16"/>
      <c r="AO214" s="15"/>
      <c r="AP214" s="15"/>
      <c r="AQ214" s="16"/>
      <c r="AR214" s="16"/>
      <c r="AS214" s="15"/>
      <c r="AT214" s="15"/>
      <c r="AU214" s="16"/>
      <c r="AV214" s="16"/>
      <c r="AW214" s="13"/>
      <c r="AX214" s="13"/>
      <c r="AY214" s="15"/>
      <c r="AZ214" s="15"/>
      <c r="BA214" s="16"/>
      <c r="BB214" s="16"/>
      <c r="BC214" s="15"/>
      <c r="BD214" s="15"/>
      <c r="BE214" s="16"/>
      <c r="BF214" s="16"/>
      <c r="BG214" s="15"/>
      <c r="BH214" s="15"/>
      <c r="BI214" s="16"/>
      <c r="BJ214" s="16"/>
      <c r="BK214" s="15"/>
      <c r="BL214" s="15"/>
      <c r="BM214" s="16"/>
      <c r="BN214" s="16"/>
      <c r="BO214" s="13"/>
      <c r="BP214" s="13"/>
      <c r="BQ214" s="13"/>
      <c r="BR214" s="13"/>
      <c r="BS214" s="13"/>
      <c r="BT214" s="13"/>
      <c r="BU214" s="13"/>
      <c r="BV214" s="13"/>
    </row>
    <row r="215" spans="1:74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3"/>
      <c r="AF215" s="13"/>
      <c r="AG215" s="15"/>
      <c r="AH215" s="15"/>
      <c r="AI215" s="16"/>
      <c r="AJ215" s="16"/>
      <c r="AK215" s="15"/>
      <c r="AL215" s="15"/>
      <c r="AM215" s="16"/>
      <c r="AN215" s="16"/>
      <c r="AO215" s="15"/>
      <c r="AP215" s="15"/>
      <c r="AQ215" s="16"/>
      <c r="AR215" s="16"/>
      <c r="AS215" s="15"/>
      <c r="AT215" s="15"/>
      <c r="AU215" s="16"/>
      <c r="AV215" s="16"/>
      <c r="AW215" s="13"/>
      <c r="AX215" s="13"/>
      <c r="AY215" s="15"/>
      <c r="AZ215" s="15"/>
      <c r="BA215" s="16"/>
      <c r="BB215" s="16"/>
      <c r="BC215" s="15"/>
      <c r="BD215" s="15"/>
      <c r="BE215" s="16"/>
      <c r="BF215" s="16"/>
      <c r="BG215" s="15"/>
      <c r="BH215" s="15"/>
      <c r="BI215" s="16"/>
      <c r="BJ215" s="16"/>
      <c r="BK215" s="15"/>
      <c r="BL215" s="15"/>
      <c r="BM215" s="16"/>
      <c r="BN215" s="16"/>
      <c r="BO215" s="13"/>
      <c r="BP215" s="13"/>
      <c r="BQ215" s="13"/>
      <c r="BR215" s="13"/>
      <c r="BS215" s="13"/>
      <c r="BT215" s="13"/>
      <c r="BU215" s="13"/>
      <c r="BV215" s="13"/>
    </row>
    <row r="216" spans="1:74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3"/>
      <c r="AF216" s="13"/>
      <c r="AG216" s="15"/>
      <c r="AH216" s="15"/>
      <c r="AI216" s="16"/>
      <c r="AJ216" s="16"/>
      <c r="AK216" s="15"/>
      <c r="AL216" s="15"/>
      <c r="AM216" s="16"/>
      <c r="AN216" s="16"/>
      <c r="AO216" s="15"/>
      <c r="AP216" s="15"/>
      <c r="AQ216" s="16"/>
      <c r="AR216" s="16"/>
      <c r="AS216" s="15"/>
      <c r="AT216" s="15"/>
      <c r="AU216" s="16"/>
      <c r="AV216" s="16"/>
      <c r="AW216" s="13"/>
      <c r="AX216" s="13"/>
      <c r="AY216" s="15"/>
      <c r="AZ216" s="15"/>
      <c r="BA216" s="16"/>
      <c r="BB216" s="16"/>
      <c r="BC216" s="15"/>
      <c r="BD216" s="15"/>
      <c r="BE216" s="16"/>
      <c r="BF216" s="16"/>
      <c r="BG216" s="15"/>
      <c r="BH216" s="15"/>
      <c r="BI216" s="16"/>
      <c r="BJ216" s="16"/>
      <c r="BK216" s="15"/>
      <c r="BL216" s="15"/>
      <c r="BM216" s="16"/>
      <c r="BN216" s="16"/>
      <c r="BO216" s="13"/>
      <c r="BP216" s="13"/>
      <c r="BQ216" s="13"/>
      <c r="BR216" s="13"/>
      <c r="BS216" s="13"/>
      <c r="BT216" s="13"/>
      <c r="BU216" s="13"/>
      <c r="BV216" s="13"/>
    </row>
    <row r="217" spans="1:74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3"/>
      <c r="AF217" s="13"/>
      <c r="AG217" s="15"/>
      <c r="AH217" s="15"/>
      <c r="AI217" s="16"/>
      <c r="AJ217" s="16"/>
      <c r="AK217" s="15"/>
      <c r="AL217" s="15"/>
      <c r="AM217" s="16"/>
      <c r="AN217" s="16"/>
      <c r="AO217" s="15"/>
      <c r="AP217" s="15"/>
      <c r="AQ217" s="16"/>
      <c r="AR217" s="16"/>
      <c r="AS217" s="15"/>
      <c r="AT217" s="15"/>
      <c r="AU217" s="16"/>
      <c r="AV217" s="16"/>
      <c r="AW217" s="13"/>
      <c r="AX217" s="13"/>
      <c r="AY217" s="15"/>
      <c r="AZ217" s="15"/>
      <c r="BA217" s="16"/>
      <c r="BB217" s="16"/>
      <c r="BC217" s="15"/>
      <c r="BD217" s="15"/>
      <c r="BE217" s="16"/>
      <c r="BF217" s="16"/>
      <c r="BG217" s="15"/>
      <c r="BH217" s="15"/>
      <c r="BI217" s="16"/>
      <c r="BJ217" s="16"/>
      <c r="BK217" s="15"/>
      <c r="BL217" s="15"/>
      <c r="BM217" s="16"/>
      <c r="BN217" s="16"/>
      <c r="BO217" s="13"/>
      <c r="BP217" s="13"/>
      <c r="BQ217" s="13"/>
      <c r="BR217" s="13"/>
      <c r="BS217" s="13"/>
      <c r="BT217" s="13"/>
      <c r="BU217" s="13"/>
      <c r="BV217" s="13"/>
    </row>
    <row r="218" spans="1:74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3"/>
      <c r="AF218" s="13"/>
      <c r="AG218" s="15"/>
      <c r="AH218" s="15"/>
      <c r="AI218" s="16"/>
      <c r="AJ218" s="16"/>
      <c r="AK218" s="15"/>
      <c r="AL218" s="15"/>
      <c r="AM218" s="16"/>
      <c r="AN218" s="16"/>
      <c r="AO218" s="15"/>
      <c r="AP218" s="15"/>
      <c r="AQ218" s="16"/>
      <c r="AR218" s="16"/>
      <c r="AS218" s="15"/>
      <c r="AT218" s="15"/>
      <c r="AU218" s="16"/>
      <c r="AV218" s="16"/>
      <c r="AW218" s="13"/>
      <c r="AX218" s="13"/>
      <c r="AY218" s="15"/>
      <c r="AZ218" s="15"/>
      <c r="BA218" s="16"/>
      <c r="BB218" s="16"/>
      <c r="BC218" s="15"/>
      <c r="BD218" s="15"/>
      <c r="BE218" s="16"/>
      <c r="BF218" s="16"/>
      <c r="BG218" s="15"/>
      <c r="BH218" s="15"/>
      <c r="BI218" s="16"/>
      <c r="BJ218" s="16"/>
      <c r="BK218" s="15"/>
      <c r="BL218" s="15"/>
      <c r="BM218" s="16"/>
      <c r="BN218" s="16"/>
      <c r="BO218" s="13"/>
      <c r="BP218" s="13"/>
      <c r="BQ218" s="13"/>
      <c r="BR218" s="13"/>
      <c r="BS218" s="13"/>
      <c r="BT218" s="13"/>
      <c r="BU218" s="13"/>
      <c r="BV218" s="13"/>
    </row>
    <row r="219" spans="1:74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3"/>
      <c r="AF219" s="13"/>
      <c r="AG219" s="15"/>
      <c r="AH219" s="15"/>
      <c r="AI219" s="16"/>
      <c r="AJ219" s="16"/>
      <c r="AK219" s="15"/>
      <c r="AL219" s="15"/>
      <c r="AM219" s="16"/>
      <c r="AN219" s="16"/>
      <c r="AO219" s="15"/>
      <c r="AP219" s="15"/>
      <c r="AQ219" s="16"/>
      <c r="AR219" s="16"/>
      <c r="AS219" s="15"/>
      <c r="AT219" s="15"/>
      <c r="AU219" s="16"/>
      <c r="AV219" s="16"/>
      <c r="AW219" s="13"/>
      <c r="AX219" s="13"/>
      <c r="AY219" s="15"/>
      <c r="AZ219" s="15"/>
      <c r="BA219" s="16"/>
      <c r="BB219" s="16"/>
      <c r="BC219" s="15"/>
      <c r="BD219" s="15"/>
      <c r="BE219" s="16"/>
      <c r="BF219" s="16"/>
      <c r="BG219" s="15"/>
      <c r="BH219" s="15"/>
      <c r="BI219" s="16"/>
      <c r="BJ219" s="16"/>
      <c r="BK219" s="15"/>
      <c r="BL219" s="15"/>
      <c r="BM219" s="16"/>
      <c r="BN219" s="16"/>
      <c r="BO219" s="13"/>
      <c r="BP219" s="13"/>
      <c r="BQ219" s="13"/>
      <c r="BR219" s="13"/>
      <c r="BS219" s="13"/>
      <c r="BT219" s="13"/>
      <c r="BU219" s="13"/>
      <c r="BV219" s="13"/>
    </row>
    <row r="220" spans="1:74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3"/>
      <c r="AF220" s="13"/>
      <c r="AG220" s="15"/>
      <c r="AH220" s="15"/>
      <c r="AI220" s="16"/>
      <c r="AJ220" s="16"/>
      <c r="AK220" s="15"/>
      <c r="AL220" s="15"/>
      <c r="AM220" s="16"/>
      <c r="AN220" s="16"/>
      <c r="AO220" s="15"/>
      <c r="AP220" s="15"/>
      <c r="AQ220" s="16"/>
      <c r="AR220" s="16"/>
      <c r="AS220" s="15"/>
      <c r="AT220" s="15"/>
      <c r="AU220" s="16"/>
      <c r="AV220" s="16"/>
      <c r="AW220" s="13"/>
      <c r="AX220" s="13"/>
      <c r="AY220" s="15"/>
      <c r="AZ220" s="15"/>
      <c r="BA220" s="16"/>
      <c r="BB220" s="16"/>
      <c r="BC220" s="15"/>
      <c r="BD220" s="15"/>
      <c r="BE220" s="16"/>
      <c r="BF220" s="16"/>
      <c r="BG220" s="15"/>
      <c r="BH220" s="15"/>
      <c r="BI220" s="16"/>
      <c r="BJ220" s="16"/>
      <c r="BK220" s="15"/>
      <c r="BL220" s="15"/>
      <c r="BM220" s="16"/>
      <c r="BN220" s="16"/>
      <c r="BO220" s="13"/>
      <c r="BP220" s="13"/>
      <c r="BQ220" s="13"/>
      <c r="BR220" s="13"/>
      <c r="BS220" s="13"/>
      <c r="BT220" s="13"/>
      <c r="BU220" s="13"/>
      <c r="BV220" s="13"/>
    </row>
    <row r="221" spans="1:74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3"/>
      <c r="AF221" s="13"/>
      <c r="AG221" s="15"/>
      <c r="AH221" s="15"/>
      <c r="AI221" s="16"/>
      <c r="AJ221" s="16"/>
      <c r="AK221" s="15"/>
      <c r="AL221" s="15"/>
      <c r="AM221" s="16"/>
      <c r="AN221" s="16"/>
      <c r="AO221" s="15"/>
      <c r="AP221" s="15"/>
      <c r="AQ221" s="16"/>
      <c r="AR221" s="16"/>
      <c r="AS221" s="15"/>
      <c r="AT221" s="15"/>
      <c r="AU221" s="16"/>
      <c r="AV221" s="16"/>
      <c r="AW221" s="13"/>
      <c r="AX221" s="13"/>
      <c r="AY221" s="15"/>
      <c r="AZ221" s="15"/>
      <c r="BA221" s="16"/>
      <c r="BB221" s="16"/>
      <c r="BC221" s="15"/>
      <c r="BD221" s="15"/>
      <c r="BE221" s="16"/>
      <c r="BF221" s="16"/>
      <c r="BG221" s="15"/>
      <c r="BH221" s="15"/>
      <c r="BI221" s="16"/>
      <c r="BJ221" s="16"/>
      <c r="BK221" s="15"/>
      <c r="BL221" s="15"/>
      <c r="BM221" s="16"/>
      <c r="BN221" s="16"/>
      <c r="BO221" s="13"/>
      <c r="BP221" s="13"/>
      <c r="BQ221" s="13"/>
      <c r="BR221" s="13"/>
      <c r="BS221" s="13"/>
      <c r="BT221" s="13"/>
      <c r="BU221" s="13"/>
      <c r="BV221" s="13"/>
    </row>
    <row r="222" spans="1:74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3"/>
      <c r="AF222" s="13"/>
      <c r="AG222" s="15"/>
      <c r="AH222" s="15"/>
      <c r="AI222" s="16"/>
      <c r="AJ222" s="16"/>
      <c r="AK222" s="15"/>
      <c r="AL222" s="15"/>
      <c r="AM222" s="16"/>
      <c r="AN222" s="16"/>
      <c r="AO222" s="15"/>
      <c r="AP222" s="15"/>
      <c r="AQ222" s="16"/>
      <c r="AR222" s="16"/>
      <c r="AS222" s="15"/>
      <c r="AT222" s="15"/>
      <c r="AU222" s="16"/>
      <c r="AV222" s="16"/>
      <c r="AW222" s="13"/>
      <c r="AX222" s="13"/>
      <c r="AY222" s="15"/>
      <c r="AZ222" s="15"/>
      <c r="BA222" s="16"/>
      <c r="BB222" s="16"/>
      <c r="BC222" s="15"/>
      <c r="BD222" s="15"/>
      <c r="BE222" s="16"/>
      <c r="BF222" s="16"/>
      <c r="BG222" s="15"/>
      <c r="BH222" s="15"/>
      <c r="BI222" s="16"/>
      <c r="BJ222" s="16"/>
      <c r="BK222" s="15"/>
      <c r="BL222" s="15"/>
      <c r="BM222" s="16"/>
      <c r="BN222" s="16"/>
      <c r="BO222" s="13"/>
      <c r="BP222" s="13"/>
      <c r="BQ222" s="13"/>
      <c r="BR222" s="13"/>
      <c r="BS222" s="13"/>
      <c r="BT222" s="13"/>
      <c r="BU222" s="13"/>
      <c r="BV222" s="13"/>
    </row>
    <row r="223" spans="1:74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3"/>
      <c r="AF223" s="13"/>
      <c r="AG223" s="15"/>
      <c r="AH223" s="15"/>
      <c r="AI223" s="16"/>
      <c r="AJ223" s="16"/>
      <c r="AK223" s="15"/>
      <c r="AL223" s="15"/>
      <c r="AM223" s="16"/>
      <c r="AN223" s="16"/>
      <c r="AO223" s="15"/>
      <c r="AP223" s="15"/>
      <c r="AQ223" s="16"/>
      <c r="AR223" s="16"/>
      <c r="AS223" s="15"/>
      <c r="AT223" s="15"/>
      <c r="AU223" s="16"/>
      <c r="AV223" s="16"/>
      <c r="AW223" s="13"/>
      <c r="AX223" s="13"/>
      <c r="AY223" s="15"/>
      <c r="AZ223" s="15"/>
      <c r="BA223" s="16"/>
      <c r="BB223" s="16"/>
      <c r="BC223" s="15"/>
      <c r="BD223" s="15"/>
      <c r="BE223" s="16"/>
      <c r="BF223" s="16"/>
      <c r="BG223" s="15"/>
      <c r="BH223" s="15"/>
      <c r="BI223" s="16"/>
      <c r="BJ223" s="16"/>
      <c r="BK223" s="15"/>
      <c r="BL223" s="15"/>
      <c r="BM223" s="16"/>
      <c r="BN223" s="16"/>
      <c r="BO223" s="13"/>
      <c r="BP223" s="13"/>
      <c r="BQ223" s="13"/>
      <c r="BR223" s="13"/>
      <c r="BS223" s="13"/>
      <c r="BT223" s="13"/>
      <c r="BU223" s="13"/>
      <c r="BV223" s="13"/>
    </row>
    <row r="224" spans="1:74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3"/>
      <c r="AF224" s="13"/>
      <c r="AG224" s="15"/>
      <c r="AH224" s="15"/>
      <c r="AI224" s="16"/>
      <c r="AJ224" s="16"/>
      <c r="AK224" s="15"/>
      <c r="AL224" s="15"/>
      <c r="AM224" s="16"/>
      <c r="AN224" s="16"/>
      <c r="AO224" s="15"/>
      <c r="AP224" s="15"/>
      <c r="AQ224" s="16"/>
      <c r="AR224" s="16"/>
      <c r="AS224" s="15"/>
      <c r="AT224" s="15"/>
      <c r="AU224" s="16"/>
      <c r="AV224" s="16"/>
      <c r="AW224" s="13"/>
      <c r="AX224" s="13"/>
      <c r="AY224" s="15"/>
      <c r="AZ224" s="15"/>
      <c r="BA224" s="16"/>
      <c r="BB224" s="16"/>
      <c r="BC224" s="15"/>
      <c r="BD224" s="15"/>
      <c r="BE224" s="16"/>
      <c r="BF224" s="16"/>
      <c r="BG224" s="15"/>
      <c r="BH224" s="15"/>
      <c r="BI224" s="16"/>
      <c r="BJ224" s="16"/>
      <c r="BK224" s="15"/>
      <c r="BL224" s="15"/>
      <c r="BM224" s="16"/>
      <c r="BN224" s="16"/>
      <c r="BO224" s="13"/>
      <c r="BP224" s="13"/>
      <c r="BQ224" s="13"/>
      <c r="BR224" s="13"/>
      <c r="BS224" s="13"/>
      <c r="BT224" s="13"/>
      <c r="BU224" s="13"/>
      <c r="BV224" s="13"/>
    </row>
    <row r="225" spans="1:74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3"/>
      <c r="AF225" s="13"/>
      <c r="AG225" s="15"/>
      <c r="AH225" s="15"/>
      <c r="AI225" s="16"/>
      <c r="AJ225" s="16"/>
      <c r="AK225" s="15"/>
      <c r="AL225" s="15"/>
      <c r="AM225" s="16"/>
      <c r="AN225" s="16"/>
      <c r="AO225" s="15"/>
      <c r="AP225" s="15"/>
      <c r="AQ225" s="16"/>
      <c r="AR225" s="16"/>
      <c r="AS225" s="15"/>
      <c r="AT225" s="15"/>
      <c r="AU225" s="16"/>
      <c r="AV225" s="16"/>
      <c r="AW225" s="13"/>
      <c r="AX225" s="13"/>
      <c r="AY225" s="15"/>
      <c r="AZ225" s="15"/>
      <c r="BA225" s="16"/>
      <c r="BB225" s="16"/>
      <c r="BC225" s="15"/>
      <c r="BD225" s="15"/>
      <c r="BE225" s="16"/>
      <c r="BF225" s="16"/>
      <c r="BG225" s="15"/>
      <c r="BH225" s="15"/>
      <c r="BI225" s="16"/>
      <c r="BJ225" s="16"/>
      <c r="BK225" s="15"/>
      <c r="BL225" s="15"/>
      <c r="BM225" s="16"/>
      <c r="BN225" s="16"/>
      <c r="BO225" s="13"/>
      <c r="BP225" s="13"/>
      <c r="BQ225" s="13"/>
      <c r="BR225" s="13"/>
      <c r="BS225" s="13"/>
      <c r="BT225" s="13"/>
      <c r="BU225" s="13"/>
      <c r="BV225" s="13"/>
    </row>
    <row r="226" spans="1:74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3"/>
      <c r="AF226" s="13"/>
      <c r="AG226" s="15"/>
      <c r="AH226" s="15"/>
      <c r="AI226" s="16"/>
      <c r="AJ226" s="16"/>
      <c r="AK226" s="15"/>
      <c r="AL226" s="15"/>
      <c r="AM226" s="16"/>
      <c r="AN226" s="16"/>
      <c r="AO226" s="15"/>
      <c r="AP226" s="15"/>
      <c r="AQ226" s="16"/>
      <c r="AR226" s="16"/>
      <c r="AS226" s="15"/>
      <c r="AT226" s="15"/>
      <c r="AU226" s="16"/>
      <c r="AV226" s="16"/>
      <c r="AW226" s="13"/>
      <c r="AX226" s="13"/>
      <c r="AY226" s="15"/>
      <c r="AZ226" s="15"/>
      <c r="BA226" s="16"/>
      <c r="BB226" s="16"/>
      <c r="BC226" s="15"/>
      <c r="BD226" s="15"/>
      <c r="BE226" s="16"/>
      <c r="BF226" s="16"/>
      <c r="BG226" s="15"/>
      <c r="BH226" s="15"/>
      <c r="BI226" s="16"/>
      <c r="BJ226" s="16"/>
      <c r="BK226" s="15"/>
      <c r="BL226" s="15"/>
      <c r="BM226" s="16"/>
      <c r="BN226" s="16"/>
      <c r="BO226" s="13"/>
      <c r="BP226" s="13"/>
      <c r="BQ226" s="13"/>
      <c r="BR226" s="13"/>
      <c r="BS226" s="13"/>
      <c r="BT226" s="13"/>
      <c r="BU226" s="13"/>
      <c r="BV226" s="13"/>
    </row>
    <row r="227" spans="1:74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3"/>
      <c r="AF227" s="13"/>
      <c r="AG227" s="15"/>
      <c r="AH227" s="15"/>
      <c r="AI227" s="16"/>
      <c r="AJ227" s="16"/>
      <c r="AK227" s="15"/>
      <c r="AL227" s="15"/>
      <c r="AM227" s="16"/>
      <c r="AN227" s="16"/>
      <c r="AO227" s="15"/>
      <c r="AP227" s="15"/>
      <c r="AQ227" s="16"/>
      <c r="AR227" s="16"/>
      <c r="AS227" s="15"/>
      <c r="AT227" s="15"/>
      <c r="AU227" s="16"/>
      <c r="AV227" s="16"/>
      <c r="AW227" s="13"/>
      <c r="AX227" s="13"/>
      <c r="AY227" s="15"/>
      <c r="AZ227" s="15"/>
      <c r="BA227" s="16"/>
      <c r="BB227" s="16"/>
      <c r="BC227" s="15"/>
      <c r="BD227" s="15"/>
      <c r="BE227" s="16"/>
      <c r="BF227" s="16"/>
      <c r="BG227" s="15"/>
      <c r="BH227" s="15"/>
      <c r="BI227" s="16"/>
      <c r="BJ227" s="16"/>
      <c r="BK227" s="15"/>
      <c r="BL227" s="15"/>
      <c r="BM227" s="16"/>
      <c r="BN227" s="16"/>
      <c r="BO227" s="13"/>
      <c r="BP227" s="13"/>
      <c r="BQ227" s="13"/>
      <c r="BR227" s="13"/>
      <c r="BS227" s="13"/>
      <c r="BT227" s="13"/>
      <c r="BU227" s="13"/>
      <c r="BV227" s="13"/>
    </row>
    <row r="228" spans="1:74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3"/>
      <c r="AF228" s="13"/>
      <c r="AG228" s="15"/>
      <c r="AH228" s="15"/>
      <c r="AI228" s="16"/>
      <c r="AJ228" s="16"/>
      <c r="AK228" s="15"/>
      <c r="AL228" s="15"/>
      <c r="AM228" s="16"/>
      <c r="AN228" s="16"/>
      <c r="AO228" s="15"/>
      <c r="AP228" s="15"/>
      <c r="AQ228" s="16"/>
      <c r="AR228" s="16"/>
      <c r="AS228" s="15"/>
      <c r="AT228" s="15"/>
      <c r="AU228" s="16"/>
      <c r="AV228" s="16"/>
      <c r="AW228" s="13"/>
      <c r="AX228" s="13"/>
      <c r="AY228" s="15"/>
      <c r="AZ228" s="15"/>
      <c r="BA228" s="16"/>
      <c r="BB228" s="16"/>
      <c r="BC228" s="15"/>
      <c r="BD228" s="15"/>
      <c r="BE228" s="16"/>
      <c r="BF228" s="16"/>
      <c r="BG228" s="15"/>
      <c r="BH228" s="15"/>
      <c r="BI228" s="16"/>
      <c r="BJ228" s="16"/>
      <c r="BK228" s="15"/>
      <c r="BL228" s="15"/>
      <c r="BM228" s="16"/>
      <c r="BN228" s="16"/>
      <c r="BO228" s="13"/>
      <c r="BP228" s="13"/>
      <c r="BQ228" s="13"/>
      <c r="BR228" s="13"/>
      <c r="BS228" s="13"/>
      <c r="BT228" s="13"/>
      <c r="BU228" s="13"/>
      <c r="BV228" s="13"/>
    </row>
    <row r="229" spans="1:74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3"/>
      <c r="AF229" s="13"/>
      <c r="AG229" s="15"/>
      <c r="AH229" s="15"/>
      <c r="AI229" s="16"/>
      <c r="AJ229" s="16"/>
      <c r="AK229" s="15"/>
      <c r="AL229" s="15"/>
      <c r="AM229" s="16"/>
      <c r="AN229" s="16"/>
      <c r="AO229" s="15"/>
      <c r="AP229" s="15"/>
      <c r="AQ229" s="16"/>
      <c r="AR229" s="16"/>
      <c r="AS229" s="15"/>
      <c r="AT229" s="15"/>
      <c r="AU229" s="16"/>
      <c r="AV229" s="16"/>
      <c r="AW229" s="13"/>
      <c r="AX229" s="13"/>
      <c r="AY229" s="15"/>
      <c r="AZ229" s="15"/>
      <c r="BA229" s="16"/>
      <c r="BB229" s="16"/>
      <c r="BC229" s="15"/>
      <c r="BD229" s="15"/>
      <c r="BE229" s="16"/>
      <c r="BF229" s="16"/>
      <c r="BG229" s="15"/>
      <c r="BH229" s="15"/>
      <c r="BI229" s="16"/>
      <c r="BJ229" s="16"/>
      <c r="BK229" s="15"/>
      <c r="BL229" s="15"/>
      <c r="BM229" s="16"/>
      <c r="BN229" s="16"/>
      <c r="BO229" s="13"/>
      <c r="BP229" s="13"/>
      <c r="BQ229" s="13"/>
      <c r="BR229" s="13"/>
      <c r="BS229" s="13"/>
      <c r="BT229" s="13"/>
      <c r="BU229" s="13"/>
      <c r="BV229" s="13"/>
    </row>
    <row r="230" spans="1:74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3"/>
      <c r="AF230" s="13"/>
      <c r="AG230" s="15"/>
      <c r="AH230" s="15"/>
      <c r="AI230" s="16"/>
      <c r="AJ230" s="16"/>
      <c r="AK230" s="15"/>
      <c r="AL230" s="15"/>
      <c r="AM230" s="16"/>
      <c r="AN230" s="16"/>
      <c r="AO230" s="15"/>
      <c r="AP230" s="15"/>
      <c r="AQ230" s="16"/>
      <c r="AR230" s="16"/>
      <c r="AS230" s="15"/>
      <c r="AT230" s="15"/>
      <c r="AU230" s="16"/>
      <c r="AV230" s="16"/>
      <c r="AW230" s="13"/>
      <c r="AX230" s="13"/>
      <c r="AY230" s="15"/>
      <c r="AZ230" s="15"/>
      <c r="BA230" s="16"/>
      <c r="BB230" s="16"/>
      <c r="BC230" s="15"/>
      <c r="BD230" s="15"/>
      <c r="BE230" s="16"/>
      <c r="BF230" s="16"/>
      <c r="BG230" s="15"/>
      <c r="BH230" s="15"/>
      <c r="BI230" s="16"/>
      <c r="BJ230" s="16"/>
      <c r="BK230" s="15"/>
      <c r="BL230" s="15"/>
      <c r="BM230" s="16"/>
      <c r="BN230" s="16"/>
      <c r="BO230" s="13"/>
      <c r="BP230" s="13"/>
      <c r="BQ230" s="13"/>
      <c r="BR230" s="13"/>
      <c r="BS230" s="13"/>
      <c r="BT230" s="13"/>
      <c r="BU230" s="13"/>
      <c r="BV230" s="13"/>
    </row>
    <row r="231" spans="1:74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3"/>
      <c r="AF231" s="13"/>
      <c r="AG231" s="15"/>
      <c r="AH231" s="15"/>
      <c r="AI231" s="16"/>
      <c r="AJ231" s="16"/>
      <c r="AK231" s="15"/>
      <c r="AL231" s="15"/>
      <c r="AM231" s="16"/>
      <c r="AN231" s="16"/>
      <c r="AO231" s="15"/>
      <c r="AP231" s="15"/>
      <c r="AQ231" s="16"/>
      <c r="AR231" s="16"/>
      <c r="AS231" s="15"/>
      <c r="AT231" s="15"/>
      <c r="AU231" s="16"/>
      <c r="AV231" s="16"/>
      <c r="AW231" s="13"/>
      <c r="AX231" s="13"/>
      <c r="AY231" s="15"/>
      <c r="AZ231" s="15"/>
      <c r="BA231" s="16"/>
      <c r="BB231" s="16"/>
      <c r="BC231" s="15"/>
      <c r="BD231" s="15"/>
      <c r="BE231" s="16"/>
      <c r="BF231" s="16"/>
      <c r="BG231" s="15"/>
      <c r="BH231" s="15"/>
      <c r="BI231" s="16"/>
      <c r="BJ231" s="16"/>
      <c r="BK231" s="15"/>
      <c r="BL231" s="15"/>
      <c r="BM231" s="16"/>
      <c r="BN231" s="16"/>
      <c r="BO231" s="13"/>
      <c r="BP231" s="13"/>
      <c r="BQ231" s="13"/>
      <c r="BR231" s="13"/>
      <c r="BS231" s="13"/>
      <c r="BT231" s="13"/>
      <c r="BU231" s="13"/>
      <c r="BV231" s="13"/>
    </row>
    <row r="232" spans="1:74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3"/>
      <c r="AF232" s="13"/>
      <c r="AG232" s="15"/>
      <c r="AH232" s="15"/>
      <c r="AI232" s="16"/>
      <c r="AJ232" s="16"/>
      <c r="AK232" s="15"/>
      <c r="AL232" s="15"/>
      <c r="AM232" s="16"/>
      <c r="AN232" s="16"/>
      <c r="AO232" s="15"/>
      <c r="AP232" s="15"/>
      <c r="AQ232" s="16"/>
      <c r="AR232" s="16"/>
      <c r="AS232" s="15"/>
      <c r="AT232" s="15"/>
      <c r="AU232" s="16"/>
      <c r="AV232" s="16"/>
      <c r="AW232" s="13"/>
      <c r="AX232" s="13"/>
      <c r="AY232" s="15"/>
      <c r="AZ232" s="15"/>
      <c r="BA232" s="16"/>
      <c r="BB232" s="16"/>
      <c r="BC232" s="15"/>
      <c r="BD232" s="15"/>
      <c r="BE232" s="16"/>
      <c r="BF232" s="16"/>
      <c r="BG232" s="15"/>
      <c r="BH232" s="15"/>
      <c r="BI232" s="16"/>
      <c r="BJ232" s="16"/>
      <c r="BK232" s="15"/>
      <c r="BL232" s="15"/>
      <c r="BM232" s="16"/>
      <c r="BN232" s="16"/>
      <c r="BO232" s="13"/>
      <c r="BP232" s="13"/>
      <c r="BQ232" s="13"/>
      <c r="BR232" s="13"/>
      <c r="BS232" s="13"/>
      <c r="BT232" s="13"/>
      <c r="BU232" s="13"/>
      <c r="BV232" s="13"/>
    </row>
    <row r="233" spans="1:74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3"/>
      <c r="AF233" s="13"/>
      <c r="AG233" s="15"/>
      <c r="AH233" s="15"/>
      <c r="AI233" s="16"/>
      <c r="AJ233" s="16"/>
      <c r="AK233" s="15"/>
      <c r="AL233" s="15"/>
      <c r="AM233" s="16"/>
      <c r="AN233" s="16"/>
      <c r="AO233" s="15"/>
      <c r="AP233" s="15"/>
      <c r="AQ233" s="16"/>
      <c r="AR233" s="16"/>
      <c r="AS233" s="15"/>
      <c r="AT233" s="15"/>
      <c r="AU233" s="16"/>
      <c r="AV233" s="16"/>
      <c r="AW233" s="13"/>
      <c r="AX233" s="13"/>
      <c r="AY233" s="15"/>
      <c r="AZ233" s="15"/>
      <c r="BA233" s="16"/>
      <c r="BB233" s="16"/>
      <c r="BC233" s="15"/>
      <c r="BD233" s="15"/>
      <c r="BE233" s="16"/>
      <c r="BF233" s="16"/>
      <c r="BG233" s="15"/>
      <c r="BH233" s="15"/>
      <c r="BI233" s="16"/>
      <c r="BJ233" s="16"/>
      <c r="BK233" s="15"/>
      <c r="BL233" s="15"/>
      <c r="BM233" s="16"/>
      <c r="BN233" s="16"/>
      <c r="BO233" s="13"/>
      <c r="BP233" s="13"/>
      <c r="BQ233" s="13"/>
      <c r="BR233" s="13"/>
      <c r="BS233" s="13"/>
      <c r="BT233" s="13"/>
      <c r="BU233" s="13"/>
      <c r="BV233" s="13"/>
    </row>
    <row r="234" spans="1:74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3"/>
      <c r="AF234" s="13"/>
      <c r="AG234" s="15"/>
      <c r="AH234" s="15"/>
      <c r="AI234" s="16"/>
      <c r="AJ234" s="16"/>
      <c r="AK234" s="15"/>
      <c r="AL234" s="15"/>
      <c r="AM234" s="16"/>
      <c r="AN234" s="16"/>
      <c r="AO234" s="15"/>
      <c r="AP234" s="15"/>
      <c r="AQ234" s="16"/>
      <c r="AR234" s="16"/>
      <c r="AS234" s="15"/>
      <c r="AT234" s="15"/>
      <c r="AU234" s="16"/>
      <c r="AV234" s="16"/>
      <c r="AW234" s="13"/>
      <c r="AX234" s="13"/>
      <c r="AY234" s="15"/>
      <c r="AZ234" s="15"/>
      <c r="BA234" s="16"/>
      <c r="BB234" s="16"/>
      <c r="BC234" s="15"/>
      <c r="BD234" s="15"/>
      <c r="BE234" s="16"/>
      <c r="BF234" s="16"/>
      <c r="BG234" s="15"/>
      <c r="BH234" s="15"/>
      <c r="BI234" s="16"/>
      <c r="BJ234" s="16"/>
      <c r="BK234" s="15"/>
      <c r="BL234" s="15"/>
      <c r="BM234" s="16"/>
      <c r="BN234" s="16"/>
      <c r="BO234" s="13"/>
      <c r="BP234" s="13"/>
      <c r="BQ234" s="13"/>
      <c r="BR234" s="13"/>
      <c r="BS234" s="13"/>
      <c r="BT234" s="13"/>
      <c r="BU234" s="13"/>
      <c r="BV234" s="13"/>
    </row>
    <row r="235" spans="1:74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3"/>
      <c r="AF235" s="13"/>
      <c r="AG235" s="15"/>
      <c r="AH235" s="15"/>
      <c r="AI235" s="16"/>
      <c r="AJ235" s="16"/>
      <c r="AK235" s="15"/>
      <c r="AL235" s="15"/>
      <c r="AM235" s="16"/>
      <c r="AN235" s="16"/>
      <c r="AO235" s="15"/>
      <c r="AP235" s="15"/>
      <c r="AQ235" s="16"/>
      <c r="AR235" s="16"/>
      <c r="AS235" s="15"/>
      <c r="AT235" s="15"/>
      <c r="AU235" s="16"/>
      <c r="AV235" s="16"/>
      <c r="AW235" s="13"/>
      <c r="AX235" s="13"/>
      <c r="AY235" s="15"/>
      <c r="AZ235" s="15"/>
      <c r="BA235" s="16"/>
      <c r="BB235" s="16"/>
      <c r="BC235" s="15"/>
      <c r="BD235" s="15"/>
      <c r="BE235" s="16"/>
      <c r="BF235" s="16"/>
      <c r="BG235" s="15"/>
      <c r="BH235" s="15"/>
      <c r="BI235" s="16"/>
      <c r="BJ235" s="16"/>
      <c r="BK235" s="15"/>
      <c r="BL235" s="15"/>
      <c r="BM235" s="16"/>
      <c r="BN235" s="16"/>
      <c r="BO235" s="13"/>
      <c r="BP235" s="13"/>
      <c r="BQ235" s="13"/>
      <c r="BR235" s="13"/>
      <c r="BS235" s="13"/>
      <c r="BT235" s="13"/>
      <c r="BU235" s="13"/>
      <c r="BV235" s="13"/>
    </row>
    <row r="236" spans="1:74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3"/>
      <c r="AF236" s="13"/>
      <c r="AG236" s="15"/>
      <c r="AH236" s="15"/>
      <c r="AI236" s="16"/>
      <c r="AJ236" s="16"/>
      <c r="AK236" s="15"/>
      <c r="AL236" s="15"/>
      <c r="AM236" s="16"/>
      <c r="AN236" s="16"/>
      <c r="AO236" s="15"/>
      <c r="AP236" s="15"/>
      <c r="AQ236" s="16"/>
      <c r="AR236" s="16"/>
      <c r="AS236" s="15"/>
      <c r="AT236" s="15"/>
      <c r="AU236" s="16"/>
      <c r="AV236" s="16"/>
      <c r="AW236" s="13"/>
      <c r="AX236" s="13"/>
      <c r="AY236" s="15"/>
      <c r="AZ236" s="15"/>
      <c r="BA236" s="16"/>
      <c r="BB236" s="16"/>
      <c r="BC236" s="15"/>
      <c r="BD236" s="15"/>
      <c r="BE236" s="16"/>
      <c r="BF236" s="16"/>
      <c r="BG236" s="15"/>
      <c r="BH236" s="15"/>
      <c r="BI236" s="16"/>
      <c r="BJ236" s="16"/>
      <c r="BK236" s="15"/>
      <c r="BL236" s="15"/>
      <c r="BM236" s="16"/>
      <c r="BN236" s="16"/>
      <c r="BO236" s="13"/>
      <c r="BP236" s="13"/>
      <c r="BQ236" s="13"/>
      <c r="BR236" s="13"/>
      <c r="BS236" s="13"/>
      <c r="BT236" s="13"/>
      <c r="BU236" s="13"/>
      <c r="BV236" s="13"/>
    </row>
    <row r="237" spans="1:74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3"/>
      <c r="AF237" s="13"/>
      <c r="AG237" s="15"/>
      <c r="AH237" s="15"/>
      <c r="AI237" s="16"/>
      <c r="AJ237" s="16"/>
      <c r="AK237" s="15"/>
      <c r="AL237" s="15"/>
      <c r="AM237" s="16"/>
      <c r="AN237" s="16"/>
      <c r="AO237" s="15"/>
      <c r="AP237" s="15"/>
      <c r="AQ237" s="16"/>
      <c r="AR237" s="16"/>
      <c r="AS237" s="15"/>
      <c r="AT237" s="15"/>
      <c r="AU237" s="16"/>
      <c r="AV237" s="16"/>
      <c r="AW237" s="13"/>
      <c r="AX237" s="13"/>
      <c r="AY237" s="15"/>
      <c r="AZ237" s="15"/>
      <c r="BA237" s="16"/>
      <c r="BB237" s="16"/>
      <c r="BC237" s="15"/>
      <c r="BD237" s="15"/>
      <c r="BE237" s="16"/>
      <c r="BF237" s="16"/>
      <c r="BG237" s="15"/>
      <c r="BH237" s="15"/>
      <c r="BI237" s="16"/>
      <c r="BJ237" s="16"/>
      <c r="BK237" s="15"/>
      <c r="BL237" s="15"/>
      <c r="BM237" s="16"/>
      <c r="BN237" s="16"/>
      <c r="BO237" s="13"/>
      <c r="BP237" s="13"/>
      <c r="BQ237" s="13"/>
      <c r="BR237" s="13"/>
      <c r="BS237" s="13"/>
      <c r="BT237" s="13"/>
      <c r="BU237" s="13"/>
      <c r="BV237" s="13"/>
    </row>
    <row r="238" spans="1:74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3"/>
      <c r="AF238" s="13"/>
      <c r="AG238" s="15"/>
      <c r="AH238" s="15"/>
      <c r="AI238" s="16"/>
      <c r="AJ238" s="16"/>
      <c r="AK238" s="15"/>
      <c r="AL238" s="15"/>
      <c r="AM238" s="16"/>
      <c r="AN238" s="16"/>
      <c r="AO238" s="15"/>
      <c r="AP238" s="15"/>
      <c r="AQ238" s="16"/>
      <c r="AR238" s="16"/>
      <c r="AS238" s="15"/>
      <c r="AT238" s="15"/>
      <c r="AU238" s="16"/>
      <c r="AV238" s="16"/>
      <c r="AW238" s="13"/>
      <c r="AX238" s="13"/>
      <c r="AY238" s="15"/>
      <c r="AZ238" s="15"/>
      <c r="BA238" s="16"/>
      <c r="BB238" s="16"/>
      <c r="BC238" s="15"/>
      <c r="BD238" s="15"/>
      <c r="BE238" s="16"/>
      <c r="BF238" s="16"/>
      <c r="BG238" s="15"/>
      <c r="BH238" s="15"/>
      <c r="BI238" s="16"/>
      <c r="BJ238" s="16"/>
      <c r="BK238" s="15"/>
      <c r="BL238" s="15"/>
      <c r="BM238" s="16"/>
      <c r="BN238" s="16"/>
      <c r="BO238" s="13"/>
      <c r="BP238" s="13"/>
      <c r="BQ238" s="13"/>
      <c r="BR238" s="13"/>
      <c r="BS238" s="13"/>
      <c r="BT238" s="13"/>
      <c r="BU238" s="13"/>
      <c r="BV238" s="13"/>
    </row>
    <row r="239" spans="1:74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3"/>
      <c r="AF239" s="13"/>
      <c r="AG239" s="15"/>
      <c r="AH239" s="15"/>
      <c r="AI239" s="16"/>
      <c r="AJ239" s="16"/>
      <c r="AK239" s="15"/>
      <c r="AL239" s="15"/>
      <c r="AM239" s="16"/>
      <c r="AN239" s="16"/>
      <c r="AO239" s="15"/>
      <c r="AP239" s="15"/>
      <c r="AQ239" s="16"/>
      <c r="AR239" s="16"/>
      <c r="AS239" s="15"/>
      <c r="AT239" s="15"/>
      <c r="AU239" s="16"/>
      <c r="AV239" s="16"/>
      <c r="AW239" s="13"/>
      <c r="AX239" s="13"/>
      <c r="AY239" s="15"/>
      <c r="AZ239" s="15"/>
      <c r="BA239" s="16"/>
      <c r="BB239" s="16"/>
      <c r="BC239" s="15"/>
      <c r="BD239" s="15"/>
      <c r="BE239" s="16"/>
      <c r="BF239" s="16"/>
      <c r="BG239" s="15"/>
      <c r="BH239" s="15"/>
      <c r="BI239" s="16"/>
      <c r="BJ239" s="16"/>
      <c r="BK239" s="15"/>
      <c r="BL239" s="15"/>
      <c r="BM239" s="16"/>
      <c r="BN239" s="16"/>
      <c r="BO239" s="13"/>
      <c r="BP239" s="13"/>
      <c r="BQ239" s="13"/>
      <c r="BR239" s="13"/>
      <c r="BS239" s="13"/>
      <c r="BT239" s="13"/>
      <c r="BU239" s="13"/>
      <c r="BV239" s="13"/>
    </row>
    <row r="240" spans="1:74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3"/>
      <c r="AF240" s="13"/>
      <c r="AG240" s="15"/>
      <c r="AH240" s="15"/>
      <c r="AI240" s="16"/>
      <c r="AJ240" s="16"/>
      <c r="AK240" s="15"/>
      <c r="AL240" s="15"/>
      <c r="AM240" s="16"/>
      <c r="AN240" s="16"/>
      <c r="AO240" s="15"/>
      <c r="AP240" s="15"/>
      <c r="AQ240" s="16"/>
      <c r="AR240" s="16"/>
      <c r="AS240" s="15"/>
      <c r="AT240" s="15"/>
      <c r="AU240" s="16"/>
      <c r="AV240" s="16"/>
      <c r="AW240" s="13"/>
      <c r="AX240" s="13"/>
      <c r="AY240" s="15"/>
      <c r="AZ240" s="15"/>
      <c r="BA240" s="16"/>
      <c r="BB240" s="16"/>
      <c r="BC240" s="15"/>
      <c r="BD240" s="15"/>
      <c r="BE240" s="16"/>
      <c r="BF240" s="16"/>
      <c r="BG240" s="15"/>
      <c r="BH240" s="15"/>
      <c r="BI240" s="16"/>
      <c r="BJ240" s="16"/>
      <c r="BK240" s="15"/>
      <c r="BL240" s="15"/>
      <c r="BM240" s="16"/>
      <c r="BN240" s="16"/>
      <c r="BO240" s="13"/>
      <c r="BP240" s="13"/>
      <c r="BQ240" s="13"/>
      <c r="BR240" s="13"/>
      <c r="BS240" s="13"/>
      <c r="BT240" s="13"/>
      <c r="BU240" s="13"/>
      <c r="BV240" s="13"/>
    </row>
    <row r="241" spans="1:74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3"/>
      <c r="AF241" s="13"/>
      <c r="AG241" s="15"/>
      <c r="AH241" s="15"/>
      <c r="AI241" s="16"/>
      <c r="AJ241" s="16"/>
      <c r="AK241" s="15"/>
      <c r="AL241" s="15"/>
      <c r="AM241" s="16"/>
      <c r="AN241" s="16"/>
      <c r="AO241" s="15"/>
      <c r="AP241" s="15"/>
      <c r="AQ241" s="16"/>
      <c r="AR241" s="16"/>
      <c r="AS241" s="15"/>
      <c r="AT241" s="15"/>
      <c r="AU241" s="16"/>
      <c r="AV241" s="16"/>
      <c r="AW241" s="13"/>
      <c r="AX241" s="13"/>
      <c r="AY241" s="15"/>
      <c r="AZ241" s="15"/>
      <c r="BA241" s="16"/>
      <c r="BB241" s="16"/>
      <c r="BC241" s="15"/>
      <c r="BD241" s="15"/>
      <c r="BE241" s="16"/>
      <c r="BF241" s="16"/>
      <c r="BG241" s="15"/>
      <c r="BH241" s="15"/>
      <c r="BI241" s="16"/>
      <c r="BJ241" s="16"/>
      <c r="BK241" s="15"/>
      <c r="BL241" s="15"/>
      <c r="BM241" s="16"/>
      <c r="BN241" s="16"/>
      <c r="BO241" s="13"/>
      <c r="BP241" s="13"/>
      <c r="BQ241" s="13"/>
      <c r="BR241" s="13"/>
      <c r="BS241" s="13"/>
      <c r="BT241" s="13"/>
      <c r="BU241" s="13"/>
      <c r="BV241" s="13"/>
    </row>
    <row r="242" spans="1:74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3"/>
      <c r="AF242" s="13"/>
      <c r="AG242" s="15"/>
      <c r="AH242" s="15"/>
      <c r="AI242" s="16"/>
      <c r="AJ242" s="16"/>
      <c r="AK242" s="15"/>
      <c r="AL242" s="15"/>
      <c r="AM242" s="16"/>
      <c r="AN242" s="16"/>
      <c r="AO242" s="15"/>
      <c r="AP242" s="15"/>
      <c r="AQ242" s="16"/>
      <c r="AR242" s="16"/>
      <c r="AS242" s="15"/>
      <c r="AT242" s="15"/>
      <c r="AU242" s="16"/>
      <c r="AV242" s="16"/>
      <c r="AW242" s="13"/>
      <c r="AX242" s="13"/>
      <c r="AY242" s="15"/>
      <c r="AZ242" s="15"/>
      <c r="BA242" s="16"/>
      <c r="BB242" s="16"/>
      <c r="BC242" s="15"/>
      <c r="BD242" s="15"/>
      <c r="BE242" s="16"/>
      <c r="BF242" s="16"/>
      <c r="BG242" s="15"/>
      <c r="BH242" s="15"/>
      <c r="BI242" s="16"/>
      <c r="BJ242" s="16"/>
      <c r="BK242" s="15"/>
      <c r="BL242" s="15"/>
      <c r="BM242" s="16"/>
      <c r="BN242" s="16"/>
      <c r="BO242" s="13"/>
      <c r="BP242" s="13"/>
      <c r="BQ242" s="13"/>
      <c r="BR242" s="13"/>
      <c r="BS242" s="13"/>
      <c r="BT242" s="13"/>
      <c r="BU242" s="13"/>
      <c r="BV242" s="13"/>
    </row>
    <row r="243" spans="1:74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3"/>
      <c r="AF243" s="13"/>
      <c r="AG243" s="15"/>
      <c r="AH243" s="15"/>
      <c r="AI243" s="16"/>
      <c r="AJ243" s="16"/>
      <c r="AK243" s="15"/>
      <c r="AL243" s="15"/>
      <c r="AM243" s="16"/>
      <c r="AN243" s="16"/>
      <c r="AO243" s="15"/>
      <c r="AP243" s="15"/>
      <c r="AQ243" s="16"/>
      <c r="AR243" s="16"/>
      <c r="AS243" s="15"/>
      <c r="AT243" s="15"/>
      <c r="AU243" s="16"/>
      <c r="AV243" s="16"/>
      <c r="AW243" s="13"/>
      <c r="AX243" s="13"/>
      <c r="AY243" s="15"/>
      <c r="AZ243" s="15"/>
      <c r="BA243" s="16"/>
      <c r="BB243" s="16"/>
      <c r="BC243" s="15"/>
      <c r="BD243" s="15"/>
      <c r="BE243" s="16"/>
      <c r="BF243" s="16"/>
      <c r="BG243" s="15"/>
      <c r="BH243" s="15"/>
      <c r="BI243" s="16"/>
      <c r="BJ243" s="16"/>
      <c r="BK243" s="15"/>
      <c r="BL243" s="15"/>
      <c r="BM243" s="16"/>
      <c r="BN243" s="16"/>
      <c r="BO243" s="13"/>
      <c r="BP243" s="13"/>
      <c r="BQ243" s="13"/>
      <c r="BR243" s="13"/>
      <c r="BS243" s="13"/>
      <c r="BT243" s="13"/>
      <c r="BU243" s="13"/>
      <c r="BV243" s="13"/>
    </row>
    <row r="244" spans="1:74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3"/>
      <c r="AF244" s="13"/>
      <c r="AG244" s="15"/>
      <c r="AH244" s="15"/>
      <c r="AI244" s="16"/>
      <c r="AJ244" s="16"/>
      <c r="AK244" s="15"/>
      <c r="AL244" s="15"/>
      <c r="AM244" s="16"/>
      <c r="AN244" s="16"/>
      <c r="AO244" s="15"/>
      <c r="AP244" s="15"/>
      <c r="AQ244" s="16"/>
      <c r="AR244" s="16"/>
      <c r="AS244" s="15"/>
      <c r="AT244" s="15"/>
      <c r="AU244" s="16"/>
      <c r="AV244" s="16"/>
      <c r="AW244" s="13"/>
      <c r="AX244" s="13"/>
      <c r="AY244" s="15"/>
      <c r="AZ244" s="15"/>
      <c r="BA244" s="16"/>
      <c r="BB244" s="16"/>
      <c r="BC244" s="15"/>
      <c r="BD244" s="15"/>
      <c r="BE244" s="16"/>
      <c r="BF244" s="16"/>
      <c r="BG244" s="15"/>
      <c r="BH244" s="15"/>
      <c r="BI244" s="16"/>
      <c r="BJ244" s="16"/>
      <c r="BK244" s="15"/>
      <c r="BL244" s="15"/>
      <c r="BM244" s="16"/>
      <c r="BN244" s="16"/>
      <c r="BO244" s="13"/>
      <c r="BP244" s="13"/>
      <c r="BQ244" s="13"/>
      <c r="BR244" s="13"/>
      <c r="BS244" s="13"/>
      <c r="BT244" s="13"/>
      <c r="BU244" s="13"/>
      <c r="BV244" s="13"/>
    </row>
    <row r="245" spans="1:74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3"/>
      <c r="AF245" s="13"/>
      <c r="AG245" s="15"/>
      <c r="AH245" s="15"/>
      <c r="AI245" s="16"/>
      <c r="AJ245" s="16"/>
      <c r="AK245" s="15"/>
      <c r="AL245" s="15"/>
      <c r="AM245" s="16"/>
      <c r="AN245" s="16"/>
      <c r="AO245" s="15"/>
      <c r="AP245" s="15"/>
      <c r="AQ245" s="16"/>
      <c r="AR245" s="16"/>
      <c r="AS245" s="15"/>
      <c r="AT245" s="15"/>
      <c r="AU245" s="16"/>
      <c r="AV245" s="16"/>
      <c r="AW245" s="13"/>
      <c r="AX245" s="13"/>
      <c r="AY245" s="15"/>
      <c r="AZ245" s="15"/>
      <c r="BA245" s="16"/>
      <c r="BB245" s="16"/>
      <c r="BC245" s="15"/>
      <c r="BD245" s="15"/>
      <c r="BE245" s="16"/>
      <c r="BF245" s="16"/>
      <c r="BG245" s="15"/>
      <c r="BH245" s="15"/>
      <c r="BI245" s="16"/>
      <c r="BJ245" s="16"/>
      <c r="BK245" s="15"/>
      <c r="BL245" s="15"/>
      <c r="BM245" s="16"/>
      <c r="BN245" s="16"/>
      <c r="BO245" s="13"/>
      <c r="BP245" s="13"/>
      <c r="BQ245" s="13"/>
      <c r="BR245" s="13"/>
      <c r="BS245" s="13"/>
      <c r="BT245" s="13"/>
      <c r="BU245" s="13"/>
      <c r="BV245" s="13"/>
    </row>
    <row r="246" spans="1:74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3"/>
      <c r="AF246" s="13"/>
      <c r="AG246" s="15"/>
      <c r="AH246" s="15"/>
      <c r="AI246" s="16"/>
      <c r="AJ246" s="16"/>
      <c r="AK246" s="15"/>
      <c r="AL246" s="15"/>
      <c r="AM246" s="16"/>
      <c r="AN246" s="16"/>
      <c r="AO246" s="15"/>
      <c r="AP246" s="15"/>
      <c r="AQ246" s="16"/>
      <c r="AR246" s="16"/>
      <c r="AS246" s="15"/>
      <c r="AT246" s="15"/>
      <c r="AU246" s="16"/>
      <c r="AV246" s="16"/>
      <c r="AW246" s="13"/>
      <c r="AX246" s="13"/>
      <c r="AY246" s="15"/>
      <c r="AZ246" s="15"/>
      <c r="BA246" s="16"/>
      <c r="BB246" s="16"/>
      <c r="BC246" s="15"/>
      <c r="BD246" s="15"/>
      <c r="BE246" s="16"/>
      <c r="BF246" s="16"/>
      <c r="BG246" s="15"/>
      <c r="BH246" s="15"/>
      <c r="BI246" s="16"/>
      <c r="BJ246" s="16"/>
      <c r="BK246" s="15"/>
      <c r="BL246" s="15"/>
      <c r="BM246" s="16"/>
      <c r="BN246" s="16"/>
      <c r="BO246" s="13"/>
      <c r="BP246" s="13"/>
      <c r="BQ246" s="13"/>
      <c r="BR246" s="13"/>
      <c r="BS246" s="13"/>
      <c r="BT246" s="13"/>
      <c r="BU246" s="13"/>
      <c r="BV246" s="13"/>
    </row>
    <row r="247" spans="1:74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3"/>
      <c r="AF247" s="13"/>
      <c r="AG247" s="15"/>
      <c r="AH247" s="15"/>
      <c r="AI247" s="16"/>
      <c r="AJ247" s="16"/>
      <c r="AK247" s="15"/>
      <c r="AL247" s="15"/>
      <c r="AM247" s="16"/>
      <c r="AN247" s="16"/>
      <c r="AO247" s="15"/>
      <c r="AP247" s="15"/>
      <c r="AQ247" s="16"/>
      <c r="AR247" s="16"/>
      <c r="AS247" s="15"/>
      <c r="AT247" s="15"/>
      <c r="AU247" s="16"/>
      <c r="AV247" s="16"/>
      <c r="AW247" s="13"/>
      <c r="AX247" s="13"/>
      <c r="AY247" s="15"/>
      <c r="AZ247" s="15"/>
      <c r="BA247" s="16"/>
      <c r="BB247" s="16"/>
      <c r="BC247" s="15"/>
      <c r="BD247" s="15"/>
      <c r="BE247" s="16"/>
      <c r="BF247" s="16"/>
      <c r="BG247" s="15"/>
      <c r="BH247" s="15"/>
      <c r="BI247" s="16"/>
      <c r="BJ247" s="16"/>
      <c r="BK247" s="15"/>
      <c r="BL247" s="15"/>
      <c r="BM247" s="16"/>
      <c r="BN247" s="16"/>
      <c r="BO247" s="13"/>
      <c r="BP247" s="13"/>
      <c r="BQ247" s="13"/>
      <c r="BR247" s="13"/>
      <c r="BS247" s="13"/>
      <c r="BT247" s="13"/>
      <c r="BU247" s="13"/>
      <c r="BV247" s="13"/>
    </row>
    <row r="248" spans="1:74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3"/>
      <c r="AF248" s="13"/>
      <c r="AG248" s="15"/>
      <c r="AH248" s="15"/>
      <c r="AI248" s="16"/>
      <c r="AJ248" s="16"/>
      <c r="AK248" s="15"/>
      <c r="AL248" s="15"/>
      <c r="AM248" s="16"/>
      <c r="AN248" s="16"/>
      <c r="AO248" s="15"/>
      <c r="AP248" s="15"/>
      <c r="AQ248" s="16"/>
      <c r="AR248" s="16"/>
      <c r="AS248" s="15"/>
      <c r="AT248" s="15"/>
      <c r="AU248" s="16"/>
      <c r="AV248" s="16"/>
      <c r="AW248" s="13"/>
      <c r="AX248" s="13"/>
      <c r="AY248" s="15"/>
      <c r="AZ248" s="15"/>
      <c r="BA248" s="16"/>
      <c r="BB248" s="16"/>
      <c r="BC248" s="15"/>
      <c r="BD248" s="15"/>
      <c r="BE248" s="16"/>
      <c r="BF248" s="16"/>
      <c r="BG248" s="15"/>
      <c r="BH248" s="15"/>
      <c r="BI248" s="16"/>
      <c r="BJ248" s="16"/>
      <c r="BK248" s="15"/>
      <c r="BL248" s="15"/>
      <c r="BM248" s="16"/>
      <c r="BN248" s="16"/>
      <c r="BO248" s="13"/>
      <c r="BP248" s="13"/>
      <c r="BQ248" s="13"/>
      <c r="BR248" s="13"/>
      <c r="BS248" s="13"/>
      <c r="BT248" s="13"/>
      <c r="BU248" s="13"/>
      <c r="BV248" s="13"/>
    </row>
    <row r="249" spans="1:74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3"/>
      <c r="AF249" s="13"/>
      <c r="AG249" s="15"/>
      <c r="AH249" s="15"/>
      <c r="AI249" s="16"/>
      <c r="AJ249" s="16"/>
      <c r="AK249" s="15"/>
      <c r="AL249" s="15"/>
      <c r="AM249" s="16"/>
      <c r="AN249" s="16"/>
      <c r="AO249" s="15"/>
      <c r="AP249" s="15"/>
      <c r="AQ249" s="16"/>
      <c r="AR249" s="16"/>
      <c r="AS249" s="15"/>
      <c r="AT249" s="15"/>
      <c r="AU249" s="16"/>
      <c r="AV249" s="16"/>
      <c r="AW249" s="13"/>
      <c r="AX249" s="13"/>
      <c r="AY249" s="15"/>
      <c r="AZ249" s="15"/>
      <c r="BA249" s="16"/>
      <c r="BB249" s="16"/>
      <c r="BC249" s="15"/>
      <c r="BD249" s="15"/>
      <c r="BE249" s="16"/>
      <c r="BF249" s="16"/>
      <c r="BG249" s="15"/>
      <c r="BH249" s="15"/>
      <c r="BI249" s="16"/>
      <c r="BJ249" s="16"/>
      <c r="BK249" s="15"/>
      <c r="BL249" s="15"/>
      <c r="BM249" s="16"/>
      <c r="BN249" s="16"/>
      <c r="BO249" s="13"/>
      <c r="BP249" s="13"/>
      <c r="BQ249" s="13"/>
      <c r="BR249" s="13"/>
      <c r="BS249" s="13"/>
      <c r="BT249" s="13"/>
      <c r="BU249" s="13"/>
      <c r="BV249" s="13"/>
    </row>
    <row r="250" spans="1:74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3"/>
      <c r="AF250" s="13"/>
      <c r="AG250" s="15"/>
      <c r="AH250" s="15"/>
      <c r="AI250" s="16"/>
      <c r="AJ250" s="16"/>
      <c r="AK250" s="15"/>
      <c r="AL250" s="15"/>
      <c r="AM250" s="16"/>
      <c r="AN250" s="16"/>
      <c r="AO250" s="15"/>
      <c r="AP250" s="15"/>
      <c r="AQ250" s="16"/>
      <c r="AR250" s="16"/>
      <c r="AS250" s="15"/>
      <c r="AT250" s="15"/>
      <c r="AU250" s="16"/>
      <c r="AV250" s="16"/>
      <c r="AW250" s="13"/>
      <c r="AX250" s="13"/>
      <c r="AY250" s="15"/>
      <c r="AZ250" s="15"/>
      <c r="BA250" s="16"/>
      <c r="BB250" s="16"/>
      <c r="BC250" s="15"/>
      <c r="BD250" s="15"/>
      <c r="BE250" s="16"/>
      <c r="BF250" s="16"/>
      <c r="BG250" s="15"/>
      <c r="BH250" s="15"/>
      <c r="BI250" s="16"/>
      <c r="BJ250" s="16"/>
      <c r="BK250" s="15"/>
      <c r="BL250" s="15"/>
      <c r="BM250" s="16"/>
      <c r="BN250" s="16"/>
      <c r="BO250" s="13"/>
      <c r="BP250" s="13"/>
      <c r="BQ250" s="13"/>
      <c r="BR250" s="13"/>
      <c r="BS250" s="13"/>
      <c r="BT250" s="13"/>
      <c r="BU250" s="13"/>
      <c r="BV250" s="13"/>
    </row>
    <row r="251" spans="1:74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3"/>
      <c r="AF251" s="13"/>
      <c r="AG251" s="15"/>
      <c r="AH251" s="15"/>
      <c r="AI251" s="16"/>
      <c r="AJ251" s="16"/>
      <c r="AK251" s="15"/>
      <c r="AL251" s="15"/>
      <c r="AM251" s="16"/>
      <c r="AN251" s="16"/>
      <c r="AO251" s="15"/>
      <c r="AP251" s="15"/>
      <c r="AQ251" s="16"/>
      <c r="AR251" s="16"/>
      <c r="AS251" s="15"/>
      <c r="AT251" s="15"/>
      <c r="AU251" s="16"/>
      <c r="AV251" s="16"/>
      <c r="AW251" s="13"/>
      <c r="AX251" s="13"/>
      <c r="AY251" s="15"/>
      <c r="AZ251" s="15"/>
      <c r="BA251" s="16"/>
      <c r="BB251" s="16"/>
      <c r="BC251" s="15"/>
      <c r="BD251" s="15"/>
      <c r="BE251" s="16"/>
      <c r="BF251" s="16"/>
      <c r="BG251" s="15"/>
      <c r="BH251" s="15"/>
      <c r="BI251" s="16"/>
      <c r="BJ251" s="16"/>
      <c r="BK251" s="15"/>
      <c r="BL251" s="15"/>
      <c r="BM251" s="16"/>
      <c r="BN251" s="16"/>
      <c r="BO251" s="13"/>
      <c r="BP251" s="13"/>
      <c r="BQ251" s="13"/>
      <c r="BR251" s="13"/>
      <c r="BS251" s="13"/>
      <c r="BT251" s="13"/>
      <c r="BU251" s="13"/>
      <c r="BV251" s="13"/>
    </row>
    <row r="252" spans="1:74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3"/>
      <c r="AF252" s="13"/>
      <c r="AG252" s="15"/>
      <c r="AH252" s="15"/>
      <c r="AI252" s="16"/>
      <c r="AJ252" s="16"/>
      <c r="AK252" s="15"/>
      <c r="AL252" s="15"/>
      <c r="AM252" s="16"/>
      <c r="AN252" s="16"/>
      <c r="AO252" s="15"/>
      <c r="AP252" s="15"/>
      <c r="AQ252" s="16"/>
      <c r="AR252" s="16"/>
      <c r="AS252" s="15"/>
      <c r="AT252" s="15"/>
      <c r="AU252" s="16"/>
      <c r="AV252" s="16"/>
      <c r="AW252" s="13"/>
      <c r="AX252" s="13"/>
      <c r="AY252" s="15"/>
      <c r="AZ252" s="15"/>
      <c r="BA252" s="16"/>
      <c r="BB252" s="16"/>
      <c r="BC252" s="15"/>
      <c r="BD252" s="15"/>
      <c r="BE252" s="16"/>
      <c r="BF252" s="16"/>
      <c r="BG252" s="15"/>
      <c r="BH252" s="15"/>
      <c r="BI252" s="16"/>
      <c r="BJ252" s="16"/>
      <c r="BK252" s="15"/>
      <c r="BL252" s="15"/>
      <c r="BM252" s="16"/>
      <c r="BN252" s="16"/>
      <c r="BO252" s="13"/>
      <c r="BP252" s="13"/>
      <c r="BQ252" s="13"/>
      <c r="BR252" s="13"/>
      <c r="BS252" s="13"/>
      <c r="BT252" s="13"/>
      <c r="BU252" s="13"/>
      <c r="BV252" s="13"/>
    </row>
    <row r="253" spans="1:74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3"/>
      <c r="AF253" s="13"/>
      <c r="AG253" s="15"/>
      <c r="AH253" s="15"/>
      <c r="AI253" s="16"/>
      <c r="AJ253" s="16"/>
      <c r="AK253" s="15"/>
      <c r="AL253" s="15"/>
      <c r="AM253" s="16"/>
      <c r="AN253" s="16"/>
      <c r="AO253" s="15"/>
      <c r="AP253" s="15"/>
      <c r="AQ253" s="16"/>
      <c r="AR253" s="16"/>
      <c r="AS253" s="15"/>
      <c r="AT253" s="15"/>
      <c r="AU253" s="16"/>
      <c r="AV253" s="16"/>
      <c r="AW253" s="13"/>
      <c r="AX253" s="13"/>
      <c r="AY253" s="15"/>
      <c r="AZ253" s="15"/>
      <c r="BA253" s="16"/>
      <c r="BB253" s="16"/>
      <c r="BC253" s="15"/>
      <c r="BD253" s="15"/>
      <c r="BE253" s="16"/>
      <c r="BF253" s="16"/>
      <c r="BG253" s="15"/>
      <c r="BH253" s="15"/>
      <c r="BI253" s="16"/>
      <c r="BJ253" s="16"/>
      <c r="BK253" s="15"/>
      <c r="BL253" s="15"/>
      <c r="BM253" s="16"/>
      <c r="BN253" s="16"/>
      <c r="BO253" s="13"/>
      <c r="BP253" s="13"/>
      <c r="BQ253" s="13"/>
      <c r="BR253" s="13"/>
      <c r="BS253" s="13"/>
      <c r="BT253" s="13"/>
      <c r="BU253" s="13"/>
      <c r="BV253" s="13"/>
    </row>
    <row r="254" spans="1:74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3"/>
      <c r="AF254" s="13"/>
      <c r="AG254" s="15"/>
      <c r="AH254" s="15"/>
      <c r="AI254" s="16"/>
      <c r="AJ254" s="16"/>
      <c r="AK254" s="15"/>
      <c r="AL254" s="15"/>
      <c r="AM254" s="16"/>
      <c r="AN254" s="16"/>
      <c r="AO254" s="15"/>
      <c r="AP254" s="15"/>
      <c r="AQ254" s="16"/>
      <c r="AR254" s="16"/>
      <c r="AS254" s="15"/>
      <c r="AT254" s="15"/>
      <c r="AU254" s="16"/>
      <c r="AV254" s="16"/>
      <c r="AW254" s="13"/>
      <c r="AX254" s="13"/>
      <c r="AY254" s="15"/>
      <c r="AZ254" s="15"/>
      <c r="BA254" s="16"/>
      <c r="BB254" s="16"/>
      <c r="BC254" s="15"/>
      <c r="BD254" s="15"/>
      <c r="BE254" s="16"/>
      <c r="BF254" s="16"/>
      <c r="BG254" s="15"/>
      <c r="BH254" s="15"/>
      <c r="BI254" s="16"/>
      <c r="BJ254" s="16"/>
      <c r="BK254" s="15"/>
      <c r="BL254" s="15"/>
      <c r="BM254" s="16"/>
      <c r="BN254" s="16"/>
      <c r="BO254" s="13"/>
      <c r="BP254" s="13"/>
      <c r="BQ254" s="13"/>
      <c r="BR254" s="13"/>
      <c r="BS254" s="13"/>
      <c r="BT254" s="13"/>
      <c r="BU254" s="13"/>
      <c r="BV254" s="13"/>
    </row>
    <row r="255" spans="1:74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3"/>
      <c r="AF255" s="13"/>
      <c r="AG255" s="15"/>
      <c r="AH255" s="15"/>
      <c r="AI255" s="16"/>
      <c r="AJ255" s="16"/>
      <c r="AK255" s="15"/>
      <c r="AL255" s="15"/>
      <c r="AM255" s="16"/>
      <c r="AN255" s="16"/>
      <c r="AO255" s="15"/>
      <c r="AP255" s="15"/>
      <c r="AQ255" s="16"/>
      <c r="AR255" s="16"/>
      <c r="AS255" s="15"/>
      <c r="AT255" s="15"/>
      <c r="AU255" s="16"/>
      <c r="AV255" s="16"/>
      <c r="AW255" s="13"/>
      <c r="AX255" s="13"/>
      <c r="AY255" s="15"/>
      <c r="AZ255" s="15"/>
      <c r="BA255" s="16"/>
      <c r="BB255" s="16"/>
      <c r="BC255" s="15"/>
      <c r="BD255" s="15"/>
      <c r="BE255" s="16"/>
      <c r="BF255" s="16"/>
      <c r="BG255" s="15"/>
      <c r="BH255" s="15"/>
      <c r="BI255" s="16"/>
      <c r="BJ255" s="16"/>
      <c r="BK255" s="15"/>
      <c r="BL255" s="15"/>
      <c r="BM255" s="16"/>
      <c r="BN255" s="16"/>
      <c r="BO255" s="13"/>
      <c r="BP255" s="13"/>
      <c r="BQ255" s="13"/>
      <c r="BR255" s="13"/>
      <c r="BS255" s="13"/>
      <c r="BT255" s="13"/>
      <c r="BU255" s="13"/>
      <c r="BV255" s="13"/>
    </row>
    <row r="256" spans="1:74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3"/>
      <c r="AF256" s="13"/>
      <c r="AG256" s="15"/>
      <c r="AH256" s="15"/>
      <c r="AI256" s="16"/>
      <c r="AJ256" s="16"/>
      <c r="AK256" s="15"/>
      <c r="AL256" s="15"/>
      <c r="AM256" s="16"/>
      <c r="AN256" s="16"/>
      <c r="AO256" s="15"/>
      <c r="AP256" s="15"/>
      <c r="AQ256" s="16"/>
      <c r="AR256" s="16"/>
      <c r="AS256" s="15"/>
      <c r="AT256" s="15"/>
      <c r="AU256" s="16"/>
      <c r="AV256" s="16"/>
      <c r="AW256" s="13"/>
      <c r="AX256" s="13"/>
      <c r="AY256" s="15"/>
      <c r="AZ256" s="15"/>
      <c r="BA256" s="16"/>
      <c r="BB256" s="16"/>
      <c r="BC256" s="15"/>
      <c r="BD256" s="15"/>
      <c r="BE256" s="16"/>
      <c r="BF256" s="16"/>
      <c r="BG256" s="15"/>
      <c r="BH256" s="15"/>
      <c r="BI256" s="16"/>
      <c r="BJ256" s="16"/>
      <c r="BK256" s="15"/>
      <c r="BL256" s="15"/>
      <c r="BM256" s="16"/>
      <c r="BN256" s="16"/>
      <c r="BO256" s="13"/>
      <c r="BP256" s="13"/>
      <c r="BQ256" s="13"/>
      <c r="BR256" s="13"/>
      <c r="BS256" s="13"/>
      <c r="BT256" s="13"/>
      <c r="BU256" s="13"/>
      <c r="BV256" s="13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workbookViewId="0">
      <selection activeCell="E2" sqref="E2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292</v>
      </c>
      <c r="B2" t="s">
        <v>293</v>
      </c>
      <c r="C2" s="1" t="str">
        <f>Countries!R1</f>
        <v>Angola</v>
      </c>
      <c r="D2" s="1" t="str">
        <f>Countries!$G$6</f>
        <v>WEO</v>
      </c>
      <c r="E2" s="1" t="str">
        <f>Countries!$E$6&amp;Countries!$Q1&amp;Countries!$F$6</f>
        <v>W614NCP_R</v>
      </c>
      <c r="F2" t="s">
        <v>321</v>
      </c>
      <c r="G2" s="4">
        <v>8.9114603480439195E-8</v>
      </c>
      <c r="H2" s="4">
        <v>8.7535005141158505E-8</v>
      </c>
      <c r="I2" s="4">
        <v>2.8511699160119301E-8</v>
      </c>
      <c r="J2" s="4">
        <v>7.4999999999999997E-8</v>
      </c>
      <c r="K2" s="4">
        <v>7.5012321035618394E-8</v>
      </c>
      <c r="L2" s="4">
        <v>6.5913005690159105E-8</v>
      </c>
      <c r="M2" s="4">
        <v>6.7890395860863895E-8</v>
      </c>
      <c r="N2" s="4">
        <v>6.9927107736689799E-8</v>
      </c>
    </row>
    <row r="3" spans="1:14" x14ac:dyDescent="0.4">
      <c r="A3" t="s">
        <v>292</v>
      </c>
      <c r="B3" t="s">
        <v>293</v>
      </c>
      <c r="C3" s="1" t="str">
        <f>Countries!R2</f>
        <v>Argentina</v>
      </c>
      <c r="D3" s="1" t="str">
        <f>Countries!$G$6</f>
        <v>WEO</v>
      </c>
      <c r="E3" s="1" t="str">
        <f>Countries!$E$6&amp;Countries!$Q2&amp;Countries!$F$6</f>
        <v>W213NCP_R</v>
      </c>
      <c r="F3" t="s">
        <v>321</v>
      </c>
      <c r="G3" s="4">
        <v>167.12230481288293</v>
      </c>
      <c r="H3" s="4">
        <v>179.31419761047172</v>
      </c>
      <c r="I3" s="4">
        <v>194.86122666609091</v>
      </c>
      <c r="J3" s="4">
        <v>199.80664828258583</v>
      </c>
      <c r="K3" s="4">
        <v>191.73905120804758</v>
      </c>
      <c r="L3" s="4">
        <v>191.1361398026568</v>
      </c>
      <c r="M3" s="4">
        <v>180.79532791849263</v>
      </c>
      <c r="N3" s="4">
        <v>150.63726416831358</v>
      </c>
    </row>
    <row r="4" spans="1:14" x14ac:dyDescent="0.4">
      <c r="A4" t="s">
        <v>292</v>
      </c>
      <c r="B4" t="s">
        <v>293</v>
      </c>
      <c r="C4" s="1" t="str">
        <f>Countries!R3</f>
        <v>Bolivia</v>
      </c>
      <c r="D4" s="1" t="str">
        <f>Countries!$G$6</f>
        <v>WEO</v>
      </c>
      <c r="E4" s="1" t="str">
        <f>Countries!$E$6&amp;Countries!$Q3&amp;Countries!$F$6</f>
        <v>W218NCP_R</v>
      </c>
      <c r="F4" t="s">
        <v>321</v>
      </c>
      <c r="G4" s="4">
        <v>13.743903965299982</v>
      </c>
      <c r="H4" s="4">
        <v>14.730827962808238</v>
      </c>
      <c r="I4" s="4">
        <v>15.253294961489136</v>
      </c>
      <c r="J4" s="4">
        <v>15.481510960912946</v>
      </c>
      <c r="K4" s="4">
        <v>16.048485959481471</v>
      </c>
      <c r="L4" s="4">
        <v>16.331555958766788</v>
      </c>
      <c r="M4" s="4">
        <v>16.217616685747256</v>
      </c>
      <c r="N4" s="4">
        <v>16.329809023958401</v>
      </c>
    </row>
    <row r="5" spans="1:14" x14ac:dyDescent="0.4">
      <c r="A5" t="s">
        <v>292</v>
      </c>
      <c r="B5" t="s">
        <v>293</v>
      </c>
      <c r="C5" s="1" t="str">
        <f>Countries!R4</f>
        <v>Bulgaria</v>
      </c>
      <c r="D5" s="1" t="str">
        <f>Countries!$G$6</f>
        <v>WEO</v>
      </c>
      <c r="E5" s="1" t="str">
        <f>Countries!$E$6&amp;Countries!$Q4&amp;Countries!$F$6</f>
        <v>W918NCP_R</v>
      </c>
      <c r="F5" t="s">
        <v>321</v>
      </c>
      <c r="G5" s="4">
        <v>1.402413396689187</v>
      </c>
      <c r="H5" s="4">
        <v>1.3126240857837939</v>
      </c>
      <c r="I5" s="4">
        <v>1.1727040351926385</v>
      </c>
      <c r="J5" s="4">
        <v>1.204860042579337</v>
      </c>
      <c r="K5" s="4">
        <v>1.3209630754376847</v>
      </c>
      <c r="L5" s="4">
        <v>1.3783795820710723</v>
      </c>
      <c r="M5" s="4">
        <v>1.448252510194548</v>
      </c>
      <c r="N5" s="4">
        <v>1.5217902334139621</v>
      </c>
    </row>
    <row r="6" spans="1:14" x14ac:dyDescent="0.4">
      <c r="A6" t="s">
        <v>292</v>
      </c>
      <c r="B6" t="s">
        <v>293</v>
      </c>
      <c r="C6" s="1" t="str">
        <f>Countries!R5</f>
        <v>Cambodia</v>
      </c>
      <c r="D6" s="1" t="str">
        <f>Countries!$G$6</f>
        <v>WEO</v>
      </c>
      <c r="E6" s="1" t="str">
        <f>Countries!$E$6&amp;Countries!$Q5&amp;Countries!$F$6</f>
        <v>W522NCP_R</v>
      </c>
      <c r="F6" t="s">
        <v>321</v>
      </c>
      <c r="G6" s="4">
        <v>7358.1859999999997</v>
      </c>
      <c r="H6" s="4">
        <v>7271.5</v>
      </c>
      <c r="I6" s="4">
        <v>6618.6850000000004</v>
      </c>
      <c r="J6" s="4">
        <v>6910.067</v>
      </c>
      <c r="K6" s="4">
        <v>6937.2719999999999</v>
      </c>
      <c r="L6" s="4">
        <v>7448.835</v>
      </c>
      <c r="M6" s="4">
        <v>7920.9580247263502</v>
      </c>
      <c r="N6" s="4">
        <v>8277.4011358390399</v>
      </c>
    </row>
    <row r="7" spans="1:14" x14ac:dyDescent="0.4">
      <c r="A7" t="s">
        <v>292</v>
      </c>
      <c r="B7" t="s">
        <v>293</v>
      </c>
      <c r="C7" s="1" t="str">
        <f>Countries!R6</f>
        <v>Ecuador</v>
      </c>
      <c r="D7" s="1" t="str">
        <f>Countries!$G$6</f>
        <v>WEO</v>
      </c>
      <c r="E7" s="1" t="str">
        <f>Countries!$E$6&amp;Countries!$Q6&amp;Countries!$F$6</f>
        <v>W248NCP_R</v>
      </c>
      <c r="F7" t="s">
        <v>321</v>
      </c>
      <c r="G7" s="4">
        <v>11985.5095966034</v>
      </c>
      <c r="H7" s="4">
        <v>12213.2342789388</v>
      </c>
      <c r="I7" s="4">
        <v>12484.723509543201</v>
      </c>
      <c r="J7" s="4">
        <v>12734.4179797341</v>
      </c>
      <c r="K7" s="4">
        <v>11499.1794356999</v>
      </c>
      <c r="L7" s="4">
        <v>11752.1613832853</v>
      </c>
      <c r="M7" s="4">
        <v>12280.517110266201</v>
      </c>
      <c r="N7" s="4">
        <v>12882.9294796665</v>
      </c>
    </row>
    <row r="8" spans="1:14" x14ac:dyDescent="0.4">
      <c r="A8" t="s">
        <v>292</v>
      </c>
      <c r="B8" t="s">
        <v>293</v>
      </c>
      <c r="C8" s="1" t="str">
        <f>Countries!R7</f>
        <v>Guinea Bissau</v>
      </c>
      <c r="D8" s="1" t="str">
        <f>Countries!$G$6</f>
        <v>WEO</v>
      </c>
      <c r="E8" s="1" t="str">
        <f>Countries!$E$6&amp;Countries!$Q7&amp;Countries!$F$6</f>
        <v>W654NCP_R</v>
      </c>
      <c r="F8" t="s">
        <v>321</v>
      </c>
      <c r="G8" s="4">
        <v>78.923400878906307</v>
      </c>
      <c r="H8" s="4">
        <v>79.896812438964801</v>
      </c>
      <c r="I8" s="4">
        <v>80.785621643066406</v>
      </c>
      <c r="J8" s="4">
        <v>66.640495300292997</v>
      </c>
      <c r="K8" s="4">
        <v>64.482521057128906</v>
      </c>
      <c r="L8" s="4">
        <v>66.048439025878906</v>
      </c>
      <c r="M8" s="4">
        <v>74.032920837402301</v>
      </c>
      <c r="N8" s="4">
        <v>86.969970703125</v>
      </c>
    </row>
    <row r="9" spans="1:14" x14ac:dyDescent="0.4">
      <c r="A9" t="s">
        <v>292</v>
      </c>
      <c r="B9" t="s">
        <v>293</v>
      </c>
      <c r="C9" s="1" t="str">
        <f>Countries!R8</f>
        <v>Lao</v>
      </c>
      <c r="D9" s="1" t="str">
        <f>Countries!$G$6</f>
        <v>WEO</v>
      </c>
      <c r="E9" s="1" t="str">
        <f>Countries!$E$6&amp;Countries!$Q8&amp;Countries!$F$6</f>
        <v>W544NCP_R</v>
      </c>
      <c r="F9" t="s">
        <v>321</v>
      </c>
      <c r="G9" s="33" t="s">
        <v>163</v>
      </c>
      <c r="H9" s="33" t="s">
        <v>163</v>
      </c>
      <c r="I9" s="33" t="s">
        <v>163</v>
      </c>
      <c r="J9" s="4">
        <v>798.39281922910197</v>
      </c>
      <c r="K9" s="4">
        <v>841.48693039405498</v>
      </c>
      <c r="L9" s="4">
        <v>858.211652264441</v>
      </c>
      <c r="M9" s="4">
        <v>885.77424798271795</v>
      </c>
      <c r="N9" s="4">
        <v>916.03377279932499</v>
      </c>
    </row>
    <row r="10" spans="1:14" x14ac:dyDescent="0.4">
      <c r="A10" t="s">
        <v>292</v>
      </c>
      <c r="B10" t="s">
        <v>293</v>
      </c>
      <c r="C10" s="1" t="str">
        <f>Countries!R9</f>
        <v>Mozambique</v>
      </c>
      <c r="D10" s="1" t="str">
        <f>Countries!$G$6</f>
        <v>WEO</v>
      </c>
      <c r="E10" s="1" t="str">
        <f>Countries!$E$6&amp;Countries!$Q9&amp;Countries!$F$6</f>
        <v>W688NCP_R</v>
      </c>
      <c r="F10" t="s">
        <v>321</v>
      </c>
      <c r="G10" s="4">
        <v>2619.3008861140302</v>
      </c>
      <c r="H10" s="4">
        <v>2870.9210379339802</v>
      </c>
      <c r="I10" s="4">
        <v>3155.2946017867498</v>
      </c>
      <c r="J10" s="4">
        <v>3506.7429813070698</v>
      </c>
      <c r="K10" s="4">
        <v>3745.6764032533601</v>
      </c>
      <c r="L10" s="4">
        <v>3382.3916890038099</v>
      </c>
      <c r="M10" s="4">
        <v>3224.86257803945</v>
      </c>
      <c r="N10" s="4">
        <v>4227.7254217113004</v>
      </c>
    </row>
    <row r="11" spans="1:14" x14ac:dyDescent="0.4">
      <c r="A11" t="s">
        <v>292</v>
      </c>
      <c r="B11" t="s">
        <v>293</v>
      </c>
      <c r="C11" s="1" t="str">
        <f>Countries!R10</f>
        <v>Nicaragua</v>
      </c>
      <c r="D11" s="1" t="str">
        <f>Countries!$G$6</f>
        <v>WEO</v>
      </c>
      <c r="E11" s="1" t="str">
        <f>Countries!$E$6&amp;Countries!$Q10&amp;Countries!$F$6</f>
        <v>W278NCP_R</v>
      </c>
      <c r="F11" t="s">
        <v>321</v>
      </c>
      <c r="G11" s="4">
        <v>17.5</v>
      </c>
      <c r="H11" s="4">
        <v>16.646501541137699</v>
      </c>
      <c r="I11" s="4">
        <v>18.643173217773398</v>
      </c>
      <c r="J11" s="4">
        <v>19.8838710784912</v>
      </c>
      <c r="K11" s="4">
        <v>20.447444915771499</v>
      </c>
      <c r="L11" s="4">
        <v>19.916649024105499</v>
      </c>
      <c r="M11" s="4">
        <v>21.1884097223578</v>
      </c>
      <c r="N11" s="4">
        <v>21.323428841482599</v>
      </c>
    </row>
    <row r="12" spans="1:14" x14ac:dyDescent="0.4">
      <c r="A12" t="s">
        <v>292</v>
      </c>
      <c r="B12" t="s">
        <v>293</v>
      </c>
      <c r="C12" s="1" t="str">
        <f>Countries!R11</f>
        <v>Paraguay</v>
      </c>
      <c r="D12" s="1" t="str">
        <f>Countries!$G$6</f>
        <v>WEO</v>
      </c>
      <c r="E12" s="1" t="str">
        <f>Countries!$E$6&amp;Countries!$Q11&amp;Countries!$F$6</f>
        <v>W288NCP_R</v>
      </c>
      <c r="F12" t="s">
        <v>321</v>
      </c>
      <c r="G12" s="4">
        <v>928.23498535156295</v>
      </c>
      <c r="H12" s="4">
        <v>942.92199707031295</v>
      </c>
      <c r="I12" s="4">
        <v>972.99499511718795</v>
      </c>
      <c r="J12" s="4">
        <v>964.94299316406295</v>
      </c>
      <c r="K12" s="4">
        <v>920.77917480468795</v>
      </c>
      <c r="L12" s="4">
        <v>951.96771240234398</v>
      </c>
      <c r="M12" s="4">
        <v>958.78033913079605</v>
      </c>
      <c r="N12" s="4">
        <v>984.49199224385995</v>
      </c>
    </row>
    <row r="13" spans="1:14" x14ac:dyDescent="0.4">
      <c r="A13" t="s">
        <v>292</v>
      </c>
      <c r="B13" t="s">
        <v>293</v>
      </c>
      <c r="C13" s="1" t="str">
        <f>Countries!R12</f>
        <v>Peru</v>
      </c>
      <c r="D13" s="1" t="str">
        <f>Countries!$G$6</f>
        <v>WEO</v>
      </c>
      <c r="E13" s="1" t="str">
        <f>Countries!$E$6&amp;Countries!$Q12&amp;Countries!$F$6</f>
        <v>W293NCP_R</v>
      </c>
      <c r="F13" t="s">
        <v>321</v>
      </c>
      <c r="G13" s="4">
        <v>78.198185288404204</v>
      </c>
      <c r="H13" s="4">
        <v>80.583958658430006</v>
      </c>
      <c r="I13" s="4">
        <v>84.081356997016798</v>
      </c>
      <c r="J13" s="4">
        <v>83.376419516953803</v>
      </c>
      <c r="K13" s="4">
        <v>83.058028904764896</v>
      </c>
      <c r="L13" s="4">
        <v>86.293096449318298</v>
      </c>
      <c r="M13" s="4">
        <v>86.156194353907196</v>
      </c>
      <c r="N13" s="4">
        <v>88.454848064506507</v>
      </c>
    </row>
    <row r="14" spans="1:14" x14ac:dyDescent="0.4">
      <c r="A14" t="s">
        <v>292</v>
      </c>
      <c r="B14" t="s">
        <v>293</v>
      </c>
      <c r="C14" s="1" t="str">
        <f>Countries!R13</f>
        <v>São Tomé</v>
      </c>
      <c r="D14" s="1" t="str">
        <f>Countries!$G$6</f>
        <v>WEO</v>
      </c>
      <c r="E14" s="1" t="str">
        <f>Countries!$E$6&amp;Countries!$Q13&amp;Countries!$F$6</f>
        <v>W716NCP_R</v>
      </c>
      <c r="F14" t="s">
        <v>321</v>
      </c>
      <c r="G14" s="4">
        <v>7.4232275849584397</v>
      </c>
      <c r="H14" s="4">
        <v>7.7857409579386898</v>
      </c>
      <c r="I14" s="4">
        <v>7.6798228422720296</v>
      </c>
      <c r="J14" s="4">
        <v>7.5745377226716801</v>
      </c>
      <c r="K14" s="4">
        <v>7.5925238620074396</v>
      </c>
      <c r="L14" s="4">
        <v>7.3808800969437396</v>
      </c>
      <c r="M14" s="4">
        <v>7.4486140895759201</v>
      </c>
      <c r="N14" s="4">
        <v>7.9090070761199103</v>
      </c>
    </row>
    <row r="15" spans="1:14" x14ac:dyDescent="0.4">
      <c r="A15" t="s">
        <v>292</v>
      </c>
      <c r="B15" s="6" t="s">
        <v>293</v>
      </c>
      <c r="C15" s="1" t="str">
        <f>Countries!R14</f>
        <v>Uruguay</v>
      </c>
      <c r="D15" s="1" t="str">
        <f>Countries!$G$6</f>
        <v>WEO</v>
      </c>
      <c r="E15" s="1" t="str">
        <f>Countries!$E$6&amp;Countries!$Q14&amp;Countries!$F$6</f>
        <v>W298NCP_R</v>
      </c>
      <c r="F15" s="7" t="s">
        <v>321</v>
      </c>
      <c r="G15" s="4">
        <v>0.2005207720513689</v>
      </c>
      <c r="H15" s="4">
        <v>0.21710839726281175</v>
      </c>
      <c r="I15" s="4">
        <v>0.22973147868447891</v>
      </c>
      <c r="J15" s="4">
        <v>0.2459640116826628</v>
      </c>
      <c r="K15" s="4">
        <v>0.24217701150278995</v>
      </c>
      <c r="L15" s="4">
        <v>0.2395210113766367</v>
      </c>
      <c r="M15" s="4">
        <v>0.23287701106106368</v>
      </c>
      <c r="N15" s="4">
        <v>0.19882296205958325</v>
      </c>
    </row>
    <row r="16" spans="1:14" x14ac:dyDescent="0.4">
      <c r="A16" t="s">
        <v>292</v>
      </c>
      <c r="B16" t="s">
        <v>293</v>
      </c>
      <c r="C16" s="1" t="str">
        <f>Countries!R15</f>
        <v>Bahrain</v>
      </c>
      <c r="D16" s="1" t="str">
        <f>Countries!$G$6</f>
        <v>WEO</v>
      </c>
      <c r="E16" s="1" t="str">
        <f>Countries!$E$6&amp;Countries!$Q15&amp;Countries!$F$6</f>
        <v>W419NCP_R</v>
      </c>
      <c r="F16" s="1" t="s">
        <v>321</v>
      </c>
      <c r="G16" s="11">
        <v>1.0767</v>
      </c>
      <c r="H16" s="11">
        <v>1.1379000000000001</v>
      </c>
      <c r="I16" s="11">
        <v>1.1677999999999999</v>
      </c>
      <c r="J16" s="11">
        <v>1.2182999999999999</v>
      </c>
      <c r="K16" s="11">
        <v>1.2822</v>
      </c>
      <c r="L16" s="11">
        <v>1.3222700000000001</v>
      </c>
      <c r="M16" s="11">
        <v>1.2232084976211199</v>
      </c>
      <c r="N16" s="11">
        <v>1.3352876964010101</v>
      </c>
    </row>
    <row r="17" spans="1:14" x14ac:dyDescent="0.4">
      <c r="C17" s="1" t="str">
        <f>Countries!R16</f>
        <v>Bosnia</v>
      </c>
      <c r="D17" s="1" t="str">
        <f>Countries!$G$6</f>
        <v>WEO</v>
      </c>
      <c r="E17" s="1" t="str">
        <f>Countries!$E$6&amp;Countries!$Q16&amp;Countries!$F$6</f>
        <v>W963NCP_R</v>
      </c>
      <c r="G17" s="4"/>
      <c r="H17" s="4"/>
      <c r="I17" s="4"/>
      <c r="J17" s="4"/>
      <c r="K17" s="4"/>
      <c r="L17" s="4"/>
      <c r="M17" s="4"/>
      <c r="N17" s="4"/>
    </row>
    <row r="18" spans="1:14" x14ac:dyDescent="0.4">
      <c r="A18" t="s">
        <v>292</v>
      </c>
      <c r="B18" t="s">
        <v>293</v>
      </c>
      <c r="C18" s="1" t="str">
        <f>Countries!R17</f>
        <v>Congo</v>
      </c>
      <c r="D18" s="1" t="str">
        <f>Countries!$G$6</f>
        <v>WEO</v>
      </c>
      <c r="E18" s="1" t="str">
        <f>Countries!$E$6&amp;Countries!$Q17&amp;Countries!$F$6</f>
        <v>W636NCP_R</v>
      </c>
      <c r="F18" t="s">
        <v>321</v>
      </c>
      <c r="G18" s="4">
        <v>1.3488781729761299E-3</v>
      </c>
      <c r="H18" s="4">
        <v>1.43457932471883E-3</v>
      </c>
      <c r="I18" s="4">
        <v>1.26995044573656E-3</v>
      </c>
      <c r="J18" s="4">
        <v>1.21928726206054E-3</v>
      </c>
      <c r="K18" s="4">
        <v>1.3081126306447601E-3</v>
      </c>
      <c r="L18" s="4">
        <v>1.3555517939617301E-3</v>
      </c>
      <c r="M18" s="4">
        <v>9.7185565481782104E-4</v>
      </c>
      <c r="N18" s="4">
        <v>1.19035513035052E-3</v>
      </c>
    </row>
    <row r="19" spans="1:14" x14ac:dyDescent="0.4">
      <c r="A19" t="s">
        <v>292</v>
      </c>
      <c r="B19" t="s">
        <v>293</v>
      </c>
      <c r="C19" s="1" t="str">
        <f>Countries!R18</f>
        <v>Costa Rica</v>
      </c>
      <c r="D19" s="1" t="str">
        <f>Countries!$G$6</f>
        <v>WEO</v>
      </c>
      <c r="E19" s="1" t="str">
        <f>Countries!$E$6&amp;Countries!$Q18&amp;Countries!$F$6</f>
        <v>W238NCP_R</v>
      </c>
      <c r="F19" t="s">
        <v>321</v>
      </c>
      <c r="G19" s="4">
        <v>809.55983669696002</v>
      </c>
      <c r="H19" s="4">
        <v>836.51237639924102</v>
      </c>
      <c r="I19" s="4">
        <v>881.42968224986498</v>
      </c>
      <c r="J19" s="4">
        <v>933.23252226219097</v>
      </c>
      <c r="K19" s="4">
        <v>975.7</v>
      </c>
      <c r="L19" s="4">
        <v>1000.8</v>
      </c>
      <c r="M19" s="4">
        <v>1015.5</v>
      </c>
      <c r="N19" s="4">
        <v>1028.8</v>
      </c>
    </row>
    <row r="20" spans="1:14" x14ac:dyDescent="0.4">
      <c r="A20" t="s">
        <v>292</v>
      </c>
      <c r="B20" t="s">
        <v>293</v>
      </c>
      <c r="C20" s="1" t="str">
        <f>Countries!R19</f>
        <v>Côte d'Ivoire</v>
      </c>
      <c r="D20" s="1" t="str">
        <f>Countries!$G$6</f>
        <v>WEO</v>
      </c>
      <c r="E20" s="1" t="str">
        <f>Countries!$E$6&amp;Countries!$Q19&amp;Countries!$F$6</f>
        <v>W662NCP_R</v>
      </c>
      <c r="F20" t="s">
        <v>321</v>
      </c>
      <c r="G20" s="4">
        <v>3975.740310972039</v>
      </c>
      <c r="H20" s="4">
        <v>3790.2684272684701</v>
      </c>
      <c r="I20" s="4">
        <v>4003.4684521494601</v>
      </c>
      <c r="J20" s="4">
        <v>4414.4956878139001</v>
      </c>
      <c r="K20" s="4">
        <v>4389.7364459213604</v>
      </c>
      <c r="L20" s="4">
        <v>4577.0003438696403</v>
      </c>
      <c r="M20" s="4">
        <v>4675.3963708585898</v>
      </c>
      <c r="N20" s="4">
        <v>4579.4713182513897</v>
      </c>
    </row>
    <row r="21" spans="1:14" x14ac:dyDescent="0.4">
      <c r="A21" t="s">
        <v>292</v>
      </c>
      <c r="B21" t="s">
        <v>293</v>
      </c>
      <c r="C21" s="1" t="str">
        <f>Countries!R20</f>
        <v>Croatia</v>
      </c>
      <c r="D21" s="1" t="str">
        <f>Countries!$G$6</f>
        <v>WEO</v>
      </c>
      <c r="E21" s="1" t="str">
        <f>Countries!$E$6&amp;Countries!$Q20&amp;Countries!$F$6</f>
        <v>W960NCP_R</v>
      </c>
      <c r="F21" t="s">
        <v>321</v>
      </c>
      <c r="G21" s="4">
        <v>71.344896250456785</v>
      </c>
      <c r="H21" s="4">
        <v>71.487586042957673</v>
      </c>
      <c r="I21" s="4">
        <v>79.851633609983807</v>
      </c>
      <c r="J21" s="4">
        <v>76.962612275149354</v>
      </c>
      <c r="K21" s="4">
        <v>74.484627119732295</v>
      </c>
      <c r="L21" s="4">
        <v>77.515758744408203</v>
      </c>
      <c r="M21" s="4">
        <v>81.042845543528429</v>
      </c>
      <c r="N21" s="4">
        <v>84.670843395482962</v>
      </c>
    </row>
    <row r="22" spans="1:14" x14ac:dyDescent="0.4">
      <c r="A22" s="4" t="s">
        <v>292</v>
      </c>
      <c r="B22" t="s">
        <v>293</v>
      </c>
      <c r="C22" s="1" t="str">
        <f>Countries!R21</f>
        <v>Estonia</v>
      </c>
      <c r="D22" s="1" t="str">
        <f>Countries!$G$6</f>
        <v>WEO</v>
      </c>
      <c r="E22" s="1" t="str">
        <f>Countries!$E$6&amp;Countries!$Q21&amp;Countries!$F$6</f>
        <v>W939NCP_R</v>
      </c>
      <c r="F22" s="4" t="s">
        <v>321</v>
      </c>
      <c r="G22" s="4">
        <v>38.244399999999999</v>
      </c>
      <c r="H22" s="4">
        <v>41.755099999999999</v>
      </c>
      <c r="I22" s="4">
        <v>45.019400000000005</v>
      </c>
      <c r="J22" s="4">
        <v>46.977000000000004</v>
      </c>
      <c r="K22" s="4">
        <v>45.615300000000005</v>
      </c>
      <c r="L22" s="4">
        <v>48.584400000000002</v>
      </c>
      <c r="M22" s="4">
        <v>50.968199999999996</v>
      </c>
      <c r="N22" s="4">
        <v>53.261769000000001</v>
      </c>
    </row>
    <row r="23" spans="1:14" x14ac:dyDescent="0.4">
      <c r="A23" t="s">
        <v>292</v>
      </c>
      <c r="B23" t="s">
        <v>293</v>
      </c>
      <c r="C23" s="1" t="str">
        <f>Countries!R22</f>
        <v>Ghana</v>
      </c>
      <c r="D23" s="1" t="str">
        <f>Countries!$G$6</f>
        <v>WEO</v>
      </c>
      <c r="E23" s="1" t="str">
        <f>Countries!$E$6&amp;Countries!$Q22&amp;Countries!$F$6</f>
        <v>W652NCP_R</v>
      </c>
      <c r="F23" t="s">
        <v>321</v>
      </c>
      <c r="G23" s="4">
        <v>2235.0921886985002</v>
      </c>
      <c r="H23" s="4">
        <v>2376.2964084868199</v>
      </c>
      <c r="I23" s="4">
        <v>2812.0794772455902</v>
      </c>
      <c r="J23" s="4">
        <v>2834.3118766918001</v>
      </c>
      <c r="K23" s="4">
        <v>3097.5423703721399</v>
      </c>
      <c r="L23" s="4">
        <v>2860.0967596072301</v>
      </c>
      <c r="M23" s="4">
        <v>2968.6488363978001</v>
      </c>
      <c r="N23" s="4">
        <v>3233.1872097555402</v>
      </c>
    </row>
    <row r="24" spans="1:14" x14ac:dyDescent="0.4">
      <c r="A24" t="s">
        <v>292</v>
      </c>
      <c r="B24" t="s">
        <v>293</v>
      </c>
      <c r="C24" s="1" t="str">
        <f>Countries!R23</f>
        <v>Guinea</v>
      </c>
      <c r="D24" s="1" t="str">
        <f>Countries!$G$6</f>
        <v>WEO</v>
      </c>
      <c r="E24" s="1" t="str">
        <f>Countries!$E$6&amp;Countries!$Q23&amp;Countries!$F$6</f>
        <v>W656NCP_R</v>
      </c>
      <c r="F24" s="8" t="s">
        <v>321</v>
      </c>
      <c r="G24" s="4">
        <v>1648.15077060198</v>
      </c>
      <c r="H24" s="4">
        <v>1792.7071744785801</v>
      </c>
      <c r="I24" s="4">
        <v>1828.33050380702</v>
      </c>
      <c r="J24" s="4">
        <v>2047.3219373178399</v>
      </c>
      <c r="K24" s="4">
        <v>2099.3084646839602</v>
      </c>
      <c r="L24" s="4">
        <v>2148.3367955836602</v>
      </c>
      <c r="M24" s="4">
        <v>2122.60298569611</v>
      </c>
      <c r="N24" s="4">
        <v>2183.6103377402101</v>
      </c>
    </row>
    <row r="25" spans="1:14" x14ac:dyDescent="0.4">
      <c r="A25" t="s">
        <v>292</v>
      </c>
      <c r="B25" t="s">
        <v>293</v>
      </c>
      <c r="C25" s="1" t="str">
        <f>Countries!R24</f>
        <v>Honduras</v>
      </c>
      <c r="D25" s="1" t="str">
        <f>Countries!$G$6</f>
        <v>WEO</v>
      </c>
      <c r="E25" s="1" t="str">
        <f>Countries!$E$6&amp;Countries!$Q24&amp;Countries!$F$6</f>
        <v>W268NCP_R</v>
      </c>
      <c r="F25" t="s">
        <v>321</v>
      </c>
      <c r="G25" s="4">
        <v>3.8980221578023539</v>
      </c>
      <c r="H25" s="4">
        <v>3.8571647339867305</v>
      </c>
      <c r="I25" s="4">
        <v>3.7919393890918229</v>
      </c>
      <c r="J25" s="4">
        <v>3.9322909582581644</v>
      </c>
      <c r="K25" s="4">
        <v>4.0041371530769254</v>
      </c>
      <c r="L25" s="4">
        <v>4.3327262800121904</v>
      </c>
      <c r="M25" s="4">
        <v>4.4968591003080798</v>
      </c>
      <c r="N25" s="4">
        <v>4.5110710150456095</v>
      </c>
    </row>
    <row r="26" spans="1:14" x14ac:dyDescent="0.4">
      <c r="A26" t="s">
        <v>292</v>
      </c>
      <c r="B26" t="s">
        <v>293</v>
      </c>
      <c r="C26" s="1" t="str">
        <f>Countries!R25</f>
        <v>Indonesia</v>
      </c>
      <c r="D26" s="1" t="str">
        <f>Countries!$G$6</f>
        <v>WEO</v>
      </c>
      <c r="E26" s="1" t="str">
        <f>Countries!$E$6&amp;Countries!$Q25&amp;Countries!$F$6</f>
        <v>W536NCP_R</v>
      </c>
      <c r="F26" t="s">
        <v>321</v>
      </c>
      <c r="G26" s="4">
        <v>234245</v>
      </c>
      <c r="H26" s="4">
        <v>255541</v>
      </c>
      <c r="I26" s="4">
        <v>277116.09999999998</v>
      </c>
      <c r="J26" s="4">
        <v>260022.7</v>
      </c>
      <c r="K26" s="4">
        <v>272070.2</v>
      </c>
      <c r="L26" s="4">
        <v>281957.40000000002</v>
      </c>
      <c r="M26" s="4">
        <v>298703.59999999998</v>
      </c>
      <c r="N26" s="4">
        <v>309081.59907193301</v>
      </c>
    </row>
    <row r="27" spans="1:14" x14ac:dyDescent="0.4">
      <c r="A27" s="4"/>
      <c r="C27" s="1" t="str">
        <f>Countries!R26</f>
        <v>Jamaica</v>
      </c>
      <c r="D27" s="1" t="str">
        <f>Countries!$G$6</f>
        <v>WEO</v>
      </c>
      <c r="E27" s="1" t="str">
        <f>Countries!$E$6&amp;Countries!$Q26&amp;Countries!$F$6</f>
        <v>W343NCP_R</v>
      </c>
      <c r="F27" s="4"/>
      <c r="G27" s="4"/>
      <c r="H27" s="4"/>
      <c r="I27" s="4"/>
      <c r="J27" s="4"/>
      <c r="K27" s="4"/>
      <c r="L27" s="4"/>
      <c r="M27" s="4"/>
      <c r="N27" s="4"/>
    </row>
    <row r="28" spans="1:14" x14ac:dyDescent="0.4">
      <c r="C28" s="1" t="str">
        <f>Countries!R27</f>
        <v>Jordan</v>
      </c>
      <c r="D28" s="1" t="str">
        <f>Countries!$G$6</f>
        <v>WEO</v>
      </c>
      <c r="E28" s="1" t="str">
        <f>Countries!$E$6&amp;Countries!$Q27&amp;Countries!$F$6</f>
        <v>W439NCP_R</v>
      </c>
      <c r="G28" s="4"/>
      <c r="H28" s="4"/>
      <c r="I28" s="4"/>
      <c r="J28" s="4"/>
      <c r="K28" s="4"/>
      <c r="L28" s="4"/>
      <c r="M28" s="4"/>
      <c r="N28" s="4"/>
    </row>
    <row r="29" spans="1:14" x14ac:dyDescent="0.4">
      <c r="A29" s="4" t="s">
        <v>292</v>
      </c>
      <c r="B29" t="s">
        <v>293</v>
      </c>
      <c r="C29" s="1" t="str">
        <f>Countries!R28</f>
        <v>Kyrgyz Republic</v>
      </c>
      <c r="D29" s="1" t="str">
        <f>Countries!$G$6</f>
        <v>WEO</v>
      </c>
      <c r="E29" s="1" t="str">
        <f>Countries!$E$6&amp;Countries!$Q28&amp;Countries!$F$6</f>
        <v>W917NCP_R</v>
      </c>
      <c r="F29" s="4" t="s">
        <v>321</v>
      </c>
      <c r="G29" s="4">
        <v>7.848400432090739</v>
      </c>
      <c r="H29" s="4">
        <v>9.0626002210773731</v>
      </c>
      <c r="I29" s="4">
        <v>8.2535552342996183</v>
      </c>
      <c r="J29" s="4">
        <v>10.033946966356371</v>
      </c>
      <c r="K29" s="4">
        <v>10.138300014806475</v>
      </c>
      <c r="L29" s="4">
        <v>9.6311011416657415</v>
      </c>
      <c r="M29" s="4">
        <v>10.072895160795811</v>
      </c>
      <c r="N29" s="4">
        <v>10.6813191815877</v>
      </c>
    </row>
    <row r="30" spans="1:14" x14ac:dyDescent="0.4">
      <c r="A30" s="4" t="s">
        <v>292</v>
      </c>
      <c r="B30" t="s">
        <v>293</v>
      </c>
      <c r="C30" s="1" t="str">
        <f>Countries!R29</f>
        <v>Lebanon</v>
      </c>
      <c r="D30" s="1" t="str">
        <f>Countries!$G$6</f>
        <v>WEO</v>
      </c>
      <c r="E30" s="1" t="str">
        <f>Countries!$E$6&amp;Countries!$Q29&amp;Countries!$F$6</f>
        <v>W446NCP_R</v>
      </c>
      <c r="F30" t="s">
        <v>321</v>
      </c>
      <c r="G30" s="4">
        <v>3946.7719649205101</v>
      </c>
      <c r="H30" s="4">
        <v>3725.9057852959299</v>
      </c>
      <c r="I30" s="4">
        <v>3613.1828994052098</v>
      </c>
      <c r="J30" s="4">
        <v>3884.5891292626802</v>
      </c>
      <c r="K30" s="4">
        <v>3911.7678565093302</v>
      </c>
      <c r="L30" s="4">
        <v>3778.6185966005301</v>
      </c>
      <c r="M30" s="4">
        <v>4059.2212842685599</v>
      </c>
      <c r="N30" s="4">
        <v>4059.1875109112102</v>
      </c>
    </row>
    <row r="31" spans="1:14" x14ac:dyDescent="0.4">
      <c r="A31" s="4" t="s">
        <v>292</v>
      </c>
      <c r="B31" t="s">
        <v>293</v>
      </c>
      <c r="C31" s="1" t="str">
        <f>Countries!R30</f>
        <v>Malawi</v>
      </c>
      <c r="D31" s="1" t="str">
        <f>Countries!$G$6</f>
        <v>WEO</v>
      </c>
      <c r="E31" s="1" t="str">
        <f>Countries!$E$6&amp;Countries!$Q30&amp;Countries!$F$6</f>
        <v>W676NCP_R</v>
      </c>
      <c r="F31" t="s">
        <v>321</v>
      </c>
      <c r="G31" s="4">
        <v>4.68793611106668</v>
      </c>
      <c r="H31" s="4">
        <v>5.2555644534440704</v>
      </c>
      <c r="I31" s="4">
        <v>5.9530426743182101</v>
      </c>
      <c r="J31" s="4">
        <v>5.1345702212971203</v>
      </c>
      <c r="K31" s="4">
        <v>6.0369036035914201</v>
      </c>
      <c r="L31" s="4">
        <v>5.6342628356616098</v>
      </c>
      <c r="M31" s="4">
        <v>5.57570094769354</v>
      </c>
      <c r="N31" s="4">
        <v>6.3597509984132898</v>
      </c>
    </row>
    <row r="32" spans="1:14" x14ac:dyDescent="0.4">
      <c r="A32" s="4" t="s">
        <v>292</v>
      </c>
      <c r="B32" t="s">
        <v>293</v>
      </c>
      <c r="C32" s="1" t="str">
        <f>Countries!R31</f>
        <v>Moldova</v>
      </c>
      <c r="D32" s="1" t="str">
        <f>Countries!$G$6</f>
        <v>WEO</v>
      </c>
      <c r="E32" s="1" t="str">
        <f>Countries!$E$6&amp;Countries!$Q31&amp;Countries!$F$6</f>
        <v>W921NCP_R</v>
      </c>
      <c r="F32" t="s">
        <v>321</v>
      </c>
      <c r="G32" s="4">
        <v>3.4633246667429622</v>
      </c>
      <c r="H32" s="4">
        <v>3.8789236267521221</v>
      </c>
      <c r="I32" s="4">
        <v>4.1186917967110084</v>
      </c>
      <c r="J32" s="4">
        <v>4.1154695733874211</v>
      </c>
      <c r="K32" s="4">
        <v>3.8606250143167049</v>
      </c>
      <c r="L32" s="4">
        <v>4.4746281289613865</v>
      </c>
      <c r="M32" s="4">
        <v>4.7665804976077277</v>
      </c>
      <c r="N32" s="4">
        <v>4.9767037631537967</v>
      </c>
    </row>
    <row r="33" spans="1:14" x14ac:dyDescent="0.4">
      <c r="A33" t="s">
        <v>292</v>
      </c>
      <c r="B33" t="s">
        <v>293</v>
      </c>
      <c r="C33" s="1" t="str">
        <f>Countries!R32</f>
        <v>Mongolia</v>
      </c>
      <c r="D33" s="1" t="str">
        <f>Countries!$G$6</f>
        <v>WEO</v>
      </c>
      <c r="E33" s="1" t="str">
        <f>Countries!$E$6&amp;Countries!$Q32&amp;Countries!$F$6</f>
        <v>W948NCP_R</v>
      </c>
      <c r="F33" t="s">
        <v>321</v>
      </c>
      <c r="G33" s="4">
        <v>114.9520143472843</v>
      </c>
      <c r="H33" s="4">
        <v>123.91604383859482</v>
      </c>
      <c r="I33" s="4">
        <v>116.91704596122828</v>
      </c>
      <c r="J33" s="4">
        <v>135.64899986230429</v>
      </c>
      <c r="K33" s="4">
        <v>140.72725946290265</v>
      </c>
      <c r="L33" s="4">
        <v>161.67336893244038</v>
      </c>
      <c r="M33" s="4">
        <v>156.46429197189653</v>
      </c>
      <c r="N33" s="4">
        <v>157.42582372933282</v>
      </c>
    </row>
    <row r="34" spans="1:14" x14ac:dyDescent="0.4">
      <c r="A34" t="s">
        <v>292</v>
      </c>
      <c r="B34" t="s">
        <v>293</v>
      </c>
      <c r="C34" s="1" t="str">
        <f>Countries!R33</f>
        <v>Pakistan</v>
      </c>
      <c r="D34" s="1" t="str">
        <f>Countries!$G$6</f>
        <v>WEO</v>
      </c>
      <c r="E34" s="1" t="str">
        <f>Countries!$E$6&amp;Countries!$Q33&amp;Countries!$F$6</f>
        <v>W564NCP_R</v>
      </c>
      <c r="F34" t="s">
        <v>321</v>
      </c>
      <c r="G34" s="4">
        <v>436.62299999999999</v>
      </c>
      <c r="H34" s="4">
        <v>461.23099999999999</v>
      </c>
      <c r="I34" s="4">
        <v>474.25200000000001</v>
      </c>
      <c r="J34" s="4">
        <v>495.815</v>
      </c>
      <c r="K34" s="4">
        <v>515.90750000000003</v>
      </c>
      <c r="L34" s="4">
        <v>532.51784611268602</v>
      </c>
      <c r="M34" s="4">
        <v>549.77616585342901</v>
      </c>
      <c r="N34" s="4">
        <v>574.809243635999</v>
      </c>
    </row>
    <row r="35" spans="1:14" x14ac:dyDescent="0.4">
      <c r="A35" t="s">
        <v>292</v>
      </c>
      <c r="B35" t="s">
        <v>293</v>
      </c>
      <c r="C35" s="1" t="str">
        <f>Countries!R34</f>
        <v>Philippines</v>
      </c>
      <c r="D35" s="1" t="str">
        <f>Countries!$G$6</f>
        <v>WEO</v>
      </c>
      <c r="E35" s="1" t="str">
        <f>Countries!$E$6&amp;Countries!$Q34&amp;Countries!$F$6</f>
        <v>W566NCP_R</v>
      </c>
      <c r="F35" t="s">
        <v>321</v>
      </c>
      <c r="G35" s="4">
        <v>622.98500000000001</v>
      </c>
      <c r="H35" s="4">
        <v>651.79</v>
      </c>
      <c r="I35" s="4">
        <v>684.31600000000003</v>
      </c>
      <c r="J35" s="4">
        <v>707.904</v>
      </c>
      <c r="K35" s="4">
        <v>726.57799999999997</v>
      </c>
      <c r="L35" s="4">
        <v>752.06600000000003</v>
      </c>
      <c r="M35" s="4">
        <v>779.01099999999997</v>
      </c>
      <c r="N35" s="4">
        <v>805.47271630102603</v>
      </c>
    </row>
    <row r="36" spans="1:14" x14ac:dyDescent="0.4">
      <c r="A36" t="s">
        <v>292</v>
      </c>
      <c r="B36" t="s">
        <v>293</v>
      </c>
      <c r="C36" s="1" t="str">
        <f>Countries!R35</f>
        <v>Russia</v>
      </c>
      <c r="D36" s="1" t="str">
        <f>Countries!$G$6</f>
        <v>WEO</v>
      </c>
      <c r="E36" s="1" t="str">
        <f>Countries!$E$6&amp;Countries!$Q35&amp;Countries!$F$6</f>
        <v>W922NCP_R</v>
      </c>
      <c r="F36" t="s">
        <v>321</v>
      </c>
      <c r="G36" s="4">
        <v>796.42970000000003</v>
      </c>
      <c r="H36" s="4">
        <v>760.3175</v>
      </c>
      <c r="I36" s="4">
        <v>794.31230000000005</v>
      </c>
      <c r="J36" s="4">
        <v>760.54309999999998</v>
      </c>
      <c r="K36" s="4">
        <v>767.72902706732498</v>
      </c>
      <c r="L36" s="4">
        <v>859.70147627849997</v>
      </c>
      <c r="M36" s="4">
        <v>945.79142496979205</v>
      </c>
      <c r="N36" s="4">
        <v>981.90770650479999</v>
      </c>
    </row>
    <row r="37" spans="1:14" x14ac:dyDescent="0.4">
      <c r="A37" t="s">
        <v>292</v>
      </c>
      <c r="B37" t="s">
        <v>293</v>
      </c>
      <c r="C37" s="1" t="str">
        <f>Countries!R36</f>
        <v>Sierra Leone</v>
      </c>
      <c r="D37" s="1" t="str">
        <f>Countries!$G$6</f>
        <v>WEO</v>
      </c>
      <c r="E37" s="1" t="str">
        <f>Countries!$E$6&amp;Countries!$Q36&amp;Countries!$F$6</f>
        <v>W724NCP_R</v>
      </c>
      <c r="F37" t="s">
        <v>321</v>
      </c>
      <c r="G37" s="4">
        <v>102.022048950195</v>
      </c>
      <c r="H37" s="4">
        <v>77.731959048697504</v>
      </c>
      <c r="I37" s="4">
        <v>64.6439142747044</v>
      </c>
      <c r="J37" s="4">
        <v>62.618958003467398</v>
      </c>
      <c r="K37" s="4">
        <v>58.811223207218298</v>
      </c>
      <c r="L37" s="4">
        <v>59.832351529494403</v>
      </c>
      <c r="M37" s="4">
        <v>72.033917418019797</v>
      </c>
      <c r="N37" s="4">
        <v>74.194555541873498</v>
      </c>
    </row>
    <row r="38" spans="1:14" x14ac:dyDescent="0.4">
      <c r="A38" s="5"/>
      <c r="C38" s="1" t="str">
        <f>Countries!R37</f>
        <v>Tajikistan</v>
      </c>
      <c r="D38" s="1" t="str">
        <f>Countries!$G$6</f>
        <v>WEO</v>
      </c>
      <c r="E38" s="1" t="str">
        <f>Countries!$E$6&amp;Countries!$Q37&amp;Countries!$F$6</f>
        <v>W923NCP_R</v>
      </c>
      <c r="F38" s="5"/>
      <c r="G38" s="4"/>
      <c r="H38" s="4"/>
      <c r="I38" s="4"/>
      <c r="J38" s="4"/>
      <c r="K38" s="4"/>
      <c r="L38" s="4"/>
      <c r="M38" s="4"/>
      <c r="N38" s="4"/>
    </row>
    <row r="39" spans="1:14" x14ac:dyDescent="0.4">
      <c r="A39" t="s">
        <v>292</v>
      </c>
      <c r="B39" t="s">
        <v>293</v>
      </c>
      <c r="C39" s="1" t="str">
        <f>Countries!R38</f>
        <v>Tanzania</v>
      </c>
      <c r="D39" s="1" t="str">
        <f>Countries!$G$6</f>
        <v>WEO</v>
      </c>
      <c r="E39" s="1" t="str">
        <f>Countries!$E$6&amp;Countries!$Q38&amp;Countries!$F$6</f>
        <v>W738NCP_R</v>
      </c>
      <c r="F39" t="s">
        <v>321</v>
      </c>
      <c r="G39" s="4">
        <v>743.578601074218</v>
      </c>
      <c r="H39" s="4">
        <v>796.00052490234305</v>
      </c>
      <c r="I39" s="4">
        <v>710.82880981445203</v>
      </c>
      <c r="J39" s="4">
        <v>633.69226469875298</v>
      </c>
      <c r="K39" s="4">
        <v>648.98976487270704</v>
      </c>
      <c r="L39" s="4">
        <v>615.83120637838203</v>
      </c>
      <c r="M39" s="4">
        <v>606.90680218915099</v>
      </c>
      <c r="N39" s="4">
        <v>743.37452483748598</v>
      </c>
    </row>
    <row r="40" spans="1:14" x14ac:dyDescent="0.4">
      <c r="A40" t="s">
        <v>292</v>
      </c>
      <c r="B40" t="s">
        <v>293</v>
      </c>
      <c r="C40" s="1" t="str">
        <f>Countries!R39</f>
        <v>Thailand</v>
      </c>
      <c r="D40" s="1" t="str">
        <f>Countries!$G$6</f>
        <v>WEO</v>
      </c>
      <c r="E40" s="1" t="str">
        <f>Countries!$E$6&amp;Countries!$Q39&amp;Countries!$F$6</f>
        <v>W578NCP_R</v>
      </c>
      <c r="F40" t="s">
        <v>321</v>
      </c>
      <c r="G40" s="4">
        <v>1601.693</v>
      </c>
      <c r="H40" s="4">
        <v>1694.443</v>
      </c>
      <c r="I40" s="4">
        <v>1671.1780000000001</v>
      </c>
      <c r="J40" s="4">
        <v>1478.7850000000001</v>
      </c>
      <c r="K40" s="4">
        <v>1542.191</v>
      </c>
      <c r="L40" s="4">
        <v>1617.9649999999999</v>
      </c>
      <c r="M40" s="4">
        <v>1673.1320000000001</v>
      </c>
      <c r="N40" s="4">
        <v>1746.749808</v>
      </c>
    </row>
    <row r="41" spans="1:14" x14ac:dyDescent="0.4">
      <c r="A41" t="s">
        <v>292</v>
      </c>
      <c r="B41" t="s">
        <v>293</v>
      </c>
      <c r="C41" s="1" t="str">
        <f>Countries!R40</f>
        <v>Turkey</v>
      </c>
      <c r="D41" s="1" t="str">
        <f>Countries!$G$6</f>
        <v>WEO</v>
      </c>
      <c r="E41" s="1" t="str">
        <f>Countries!$E$6&amp;Countries!$Q40&amp;Countries!$F$6</f>
        <v>W186NCP_R</v>
      </c>
      <c r="F41" t="s">
        <v>321</v>
      </c>
      <c r="G41" s="4">
        <v>66011.353225216299</v>
      </c>
      <c r="H41" s="4">
        <v>71613.581999999995</v>
      </c>
      <c r="I41" s="4">
        <v>77620.293000000005</v>
      </c>
      <c r="J41" s="4">
        <v>78113.347999999998</v>
      </c>
      <c r="K41" s="4">
        <v>75690.585999999996</v>
      </c>
      <c r="L41" s="4">
        <v>80415.571568966305</v>
      </c>
      <c r="M41" s="4">
        <v>73146.328622854198</v>
      </c>
      <c r="N41" s="4">
        <v>72714.681600249998</v>
      </c>
    </row>
    <row r="42" spans="1:14" x14ac:dyDescent="0.4">
      <c r="C42" s="1" t="str">
        <f>Countries!R41</f>
        <v>Turkmenistan</v>
      </c>
      <c r="D42" s="1" t="str">
        <f>Countries!$G$6</f>
        <v>WEO</v>
      </c>
      <c r="E42" s="1" t="str">
        <f>Countries!$E$6&amp;Countries!$Q41&amp;Countries!$F$6</f>
        <v>W925NCP_R</v>
      </c>
      <c r="F42" s="1"/>
      <c r="G42" s="9"/>
      <c r="H42" s="9"/>
      <c r="I42" s="9"/>
      <c r="J42" s="9"/>
      <c r="K42" s="9"/>
      <c r="L42" s="9"/>
      <c r="M42" s="9"/>
      <c r="N42" s="9"/>
    </row>
    <row r="43" spans="1:14" x14ac:dyDescent="0.4">
      <c r="A43" t="s">
        <v>292</v>
      </c>
      <c r="B43" t="s">
        <v>293</v>
      </c>
      <c r="C43" s="1" t="str">
        <f>Countries!R42</f>
        <v>Vietnam</v>
      </c>
      <c r="D43" s="1" t="str">
        <f>Countries!$G$6</f>
        <v>WEO</v>
      </c>
      <c r="E43" s="1" t="str">
        <f>Countries!$E$6&amp;Countries!$Q42&amp;Countries!$F$6</f>
        <v>W582NCP_R</v>
      </c>
      <c r="F43" t="s">
        <v>321</v>
      </c>
      <c r="G43" s="4">
        <v>143077.84527523399</v>
      </c>
      <c r="H43" s="4">
        <v>155658.927937648</v>
      </c>
      <c r="I43" s="4">
        <v>164098.504981423</v>
      </c>
      <c r="J43" s="4">
        <v>173580.38756870999</v>
      </c>
      <c r="K43" s="4">
        <v>177801.267091268</v>
      </c>
      <c r="L43" s="4">
        <v>193254.60225217199</v>
      </c>
      <c r="M43" s="4">
        <v>201982.427663337</v>
      </c>
      <c r="N43" s="4">
        <v>222755.80511580899</v>
      </c>
    </row>
    <row r="44" spans="1:14" x14ac:dyDescent="0.4">
      <c r="A44" s="1" t="s">
        <v>292</v>
      </c>
      <c r="B44" s="1" t="s">
        <v>293</v>
      </c>
      <c r="C44" s="1" t="str">
        <f>Countries!R43</f>
        <v>Yemen</v>
      </c>
      <c r="D44" s="1" t="str">
        <f>Countries!$G$6</f>
        <v>WEO</v>
      </c>
      <c r="E44" s="1" t="str">
        <f>Countries!$E$6&amp;Countries!$Q43&amp;Countries!$F$6</f>
        <v>W474NCP_R</v>
      </c>
      <c r="F44" s="1" t="s">
        <v>321</v>
      </c>
      <c r="G44" s="9">
        <v>112.627752215424</v>
      </c>
      <c r="H44" s="9">
        <v>125.69158718973901</v>
      </c>
      <c r="I44" s="9">
        <v>131.66184877934401</v>
      </c>
      <c r="J44" s="9">
        <v>156.66945495132902</v>
      </c>
      <c r="K44" s="9">
        <v>148.71027227476699</v>
      </c>
      <c r="L44" s="9">
        <v>128.28644053130199</v>
      </c>
      <c r="M44" s="9">
        <v>137.37063620737601</v>
      </c>
      <c r="N44" s="9">
        <v>144.804880807214</v>
      </c>
    </row>
    <row r="45" spans="1:14" x14ac:dyDescent="0.4">
      <c r="A45" t="s">
        <v>292</v>
      </c>
      <c r="B45" t="s">
        <v>293</v>
      </c>
      <c r="C45" s="1" t="str">
        <f>Countries!R44</f>
        <v>Zambia</v>
      </c>
      <c r="D45" s="1" t="str">
        <f>Countries!$G$6</f>
        <v>WEO</v>
      </c>
      <c r="E45" s="1" t="str">
        <f>Countries!$E$6&amp;Countries!$Q44&amp;Countries!$F$6</f>
        <v>W754NCP_R</v>
      </c>
      <c r="F45" t="s">
        <v>321</v>
      </c>
      <c r="G45" s="4">
        <v>75.954202327501505</v>
      </c>
      <c r="H45" s="4">
        <v>76.547680623747596</v>
      </c>
      <c r="I45" s="4">
        <v>83.892074038174201</v>
      </c>
      <c r="J45" s="4">
        <v>79.185155363999101</v>
      </c>
      <c r="K45" s="4">
        <v>80.898443841482703</v>
      </c>
      <c r="L45" s="4">
        <v>87.614017376114006</v>
      </c>
      <c r="M45" s="4">
        <v>86.875405303369504</v>
      </c>
      <c r="N45" s="4">
        <v>92.953573471513593</v>
      </c>
    </row>
    <row r="46" spans="1:14" x14ac:dyDescent="0.4">
      <c r="A46" t="s">
        <v>292</v>
      </c>
      <c r="B46" t="s">
        <v>293</v>
      </c>
      <c r="C46" s="1" t="str">
        <f>Countries!R45</f>
        <v>Albania</v>
      </c>
      <c r="D46" s="1" t="str">
        <f>Countries!$G$6</f>
        <v>WEO</v>
      </c>
      <c r="E46" s="1" t="str">
        <f>Countries!$E$6&amp;Countries!$Q45&amp;Countries!$F$6</f>
        <v>W914NCP_R</v>
      </c>
      <c r="F46" t="s">
        <v>321</v>
      </c>
      <c r="G46" s="4">
        <v>203.14822839902237</v>
      </c>
      <c r="H46" s="4">
        <v>247.31752737195134</v>
      </c>
      <c r="I46" s="4">
        <v>224.51576066392562</v>
      </c>
      <c r="J46" s="4">
        <v>245.61921479128583</v>
      </c>
      <c r="K46" s="4">
        <v>251.40827756625151</v>
      </c>
      <c r="L46" s="4">
        <v>277.59954443526988</v>
      </c>
      <c r="M46" s="4">
        <v>293.21297605964901</v>
      </c>
      <c r="N46" s="4">
        <v>307.30831335975154</v>
      </c>
    </row>
    <row r="47" spans="1:14" x14ac:dyDescent="0.4">
      <c r="A47" t="s">
        <v>292</v>
      </c>
      <c r="B47" t="s">
        <v>293</v>
      </c>
      <c r="D47" s="1" t="str">
        <f>Countries!$G$6</f>
        <v>WEO</v>
      </c>
      <c r="E47" s="1" t="str">
        <f>Countries!$E$6&amp;Countries!$Q46&amp;Countries!$F$6</f>
        <v>W911NCP_R</v>
      </c>
      <c r="F47" t="s">
        <v>321</v>
      </c>
      <c r="G47">
        <v>192.37989999999999</v>
      </c>
      <c r="H47">
        <v>663.26549999999997</v>
      </c>
      <c r="I47">
        <v>711.60839999999996</v>
      </c>
      <c r="J47">
        <v>749.32380000000001</v>
      </c>
      <c r="K47">
        <v>752.32100000000003</v>
      </c>
      <c r="L47">
        <v>811.87180000000001</v>
      </c>
      <c r="M47">
        <v>877.27577049591605</v>
      </c>
      <c r="N47">
        <v>1056.6449161271601</v>
      </c>
    </row>
    <row r="48" spans="1:14" x14ac:dyDescent="0.4">
      <c r="D48" s="1" t="str">
        <f>Countries!$G$6</f>
        <v>WEO</v>
      </c>
      <c r="E48" s="1" t="str">
        <f>Countries!$E$6&amp;Countries!$Q47&amp;Countries!$F$6</f>
        <v>W912NCP_R</v>
      </c>
    </row>
    <row r="49" spans="1:14" x14ac:dyDescent="0.4">
      <c r="A49" t="s">
        <v>292</v>
      </c>
      <c r="B49" t="s">
        <v>293</v>
      </c>
      <c r="D49" s="1" t="str">
        <f>Countries!$G$6</f>
        <v>WEO</v>
      </c>
      <c r="E49" s="1" t="str">
        <f>Countries!$E$6&amp;Countries!$Q48&amp;Countries!$F$6</f>
        <v>W913NCP_R</v>
      </c>
      <c r="F49" t="s">
        <v>321</v>
      </c>
      <c r="G49" s="51" t="s">
        <v>163</v>
      </c>
      <c r="H49">
        <v>109.73480224609401</v>
      </c>
      <c r="I49">
        <v>119.973350524902</v>
      </c>
      <c r="J49">
        <v>129.30383300781301</v>
      </c>
      <c r="K49">
        <v>136.96684265136699</v>
      </c>
      <c r="L49">
        <v>144.74656677246099</v>
      </c>
      <c r="M49">
        <v>152.68055725097699</v>
      </c>
      <c r="N49">
        <v>161.522987664168</v>
      </c>
    </row>
    <row r="50" spans="1:14" x14ac:dyDescent="0.4">
      <c r="A50" t="s">
        <v>292</v>
      </c>
      <c r="B50" t="s">
        <v>293</v>
      </c>
      <c r="D50" s="1" t="str">
        <f>Countries!$G$6</f>
        <v>WEO</v>
      </c>
      <c r="E50" s="1" t="str">
        <f>Countries!$E$6&amp;Countries!$Q49&amp;Countries!$F$6</f>
        <v>W223NCP_R</v>
      </c>
      <c r="F50" t="s">
        <v>321</v>
      </c>
      <c r="G50">
        <v>537.5129994824207</v>
      </c>
      <c r="H50">
        <v>556.66741073046921</v>
      </c>
      <c r="I50">
        <v>574.05659194953898</v>
      </c>
      <c r="J50">
        <v>566.19102689262877</v>
      </c>
      <c r="K50">
        <v>564.63308527641846</v>
      </c>
      <c r="L50">
        <v>584.93143787069334</v>
      </c>
      <c r="M50">
        <v>583.21799986639246</v>
      </c>
      <c r="N50">
        <v>594.03242217999593</v>
      </c>
    </row>
    <row r="51" spans="1:14" x14ac:dyDescent="0.4">
      <c r="A51" t="s">
        <v>292</v>
      </c>
      <c r="B51" t="s">
        <v>293</v>
      </c>
      <c r="D51" s="1" t="str">
        <f>Countries!$G$6</f>
        <v>WEO</v>
      </c>
      <c r="E51" s="1" t="str">
        <f>Countries!$E$6&amp;Countries!$Q50&amp;Countries!$F$6</f>
        <v>W228NCP_R</v>
      </c>
      <c r="F51" t="s">
        <v>321</v>
      </c>
      <c r="G51">
        <v>18079.798675230399</v>
      </c>
      <c r="H51">
        <v>19785.012999999999</v>
      </c>
      <c r="I51">
        <v>21089.069</v>
      </c>
      <c r="J51">
        <v>22074.208999999999</v>
      </c>
      <c r="K51">
        <v>21843.714</v>
      </c>
      <c r="L51">
        <v>22606.49</v>
      </c>
      <c r="M51">
        <v>22916.879000000001</v>
      </c>
      <c r="N51">
        <v>22851.671360180299</v>
      </c>
    </row>
    <row r="52" spans="1:14" x14ac:dyDescent="0.4">
      <c r="A52" t="s">
        <v>292</v>
      </c>
      <c r="B52" t="s">
        <v>293</v>
      </c>
      <c r="D52" s="1" t="str">
        <f>Countries!$G$6</f>
        <v>WEO</v>
      </c>
      <c r="E52" s="1" t="str">
        <f>Countries!$E$6&amp;Countries!$Q51&amp;Countries!$F$6</f>
        <v>W532NCP_R</v>
      </c>
      <c r="F52" t="s">
        <v>321</v>
      </c>
      <c r="G52">
        <v>450.45</v>
      </c>
      <c r="H52">
        <v>471.76600000000002</v>
      </c>
      <c r="I52">
        <v>501.01499999999999</v>
      </c>
      <c r="J52">
        <v>463.69499999999999</v>
      </c>
      <c r="K52">
        <v>466.62599999999998</v>
      </c>
      <c r="L52">
        <v>492.01799999999997</v>
      </c>
      <c r="M52">
        <v>501.82400000000001</v>
      </c>
      <c r="N52">
        <v>501.82400000000001</v>
      </c>
    </row>
    <row r="53" spans="1:14" x14ac:dyDescent="0.4">
      <c r="A53" t="s">
        <v>292</v>
      </c>
      <c r="B53" t="s">
        <v>293</v>
      </c>
      <c r="D53" s="1" t="str">
        <f>Countries!$G$6</f>
        <v>WEO</v>
      </c>
      <c r="E53" s="1" t="str">
        <f>Countries!$E$6&amp;Countries!$Q52&amp;Countries!$F$6</f>
        <v>W233NCP_R</v>
      </c>
      <c r="F53" t="s">
        <v>321</v>
      </c>
      <c r="G53">
        <v>46933.142</v>
      </c>
      <c r="H53">
        <v>47422.635000000002</v>
      </c>
      <c r="I53">
        <v>48563.968000000001</v>
      </c>
      <c r="J53">
        <v>48172.074000000001</v>
      </c>
      <c r="K53">
        <v>45572.59</v>
      </c>
      <c r="L53">
        <v>47177.35</v>
      </c>
      <c r="M53">
        <v>47768.065281217001</v>
      </c>
      <c r="N53">
        <v>48415.723832688796</v>
      </c>
    </row>
    <row r="54" spans="1:14" x14ac:dyDescent="0.4">
      <c r="A54" t="s">
        <v>292</v>
      </c>
      <c r="B54" t="s">
        <v>293</v>
      </c>
      <c r="D54" s="1" t="str">
        <f>Countries!$G$6</f>
        <v>WEO</v>
      </c>
      <c r="E54" s="1" t="str">
        <f>Countries!$E$6&amp;Countries!$Q53&amp;Countries!$F$6</f>
        <v>W935NCP_R</v>
      </c>
      <c r="F54" t="s">
        <v>321</v>
      </c>
      <c r="G54">
        <v>701.68298339843795</v>
      </c>
      <c r="H54">
        <v>757.24499511718795</v>
      </c>
      <c r="I54">
        <v>764.95299999999997</v>
      </c>
      <c r="J54">
        <v>751.23500000000001</v>
      </c>
      <c r="K54">
        <v>765.63800000000003</v>
      </c>
      <c r="L54">
        <v>783.45399999999995</v>
      </c>
      <c r="M54">
        <v>813.726</v>
      </c>
      <c r="N54">
        <v>845.81863046739295</v>
      </c>
    </row>
    <row r="55" spans="1:14" x14ac:dyDescent="0.4">
      <c r="A55" t="s">
        <v>292</v>
      </c>
      <c r="B55" t="s">
        <v>293</v>
      </c>
      <c r="D55" s="1" t="str">
        <f>Countries!$G$6</f>
        <v>WEO</v>
      </c>
      <c r="E55" s="1" t="str">
        <f>Countries!$E$6&amp;Countries!$Q54&amp;Countries!$F$6</f>
        <v>W469NCP_R</v>
      </c>
      <c r="F55" t="s">
        <v>321</v>
      </c>
      <c r="G55">
        <v>163.12002975229399</v>
      </c>
      <c r="H55">
        <v>169.67569254252101</v>
      </c>
      <c r="I55">
        <v>173.8</v>
      </c>
      <c r="J55">
        <v>180.99</v>
      </c>
      <c r="K55">
        <v>188.328</v>
      </c>
      <c r="L55">
        <v>195.98629800000001</v>
      </c>
      <c r="M55">
        <v>200.74402664641599</v>
      </c>
      <c r="N55">
        <v>200.929327693782</v>
      </c>
    </row>
    <row r="56" spans="1:14" x14ac:dyDescent="0.4">
      <c r="A56" t="s">
        <v>292</v>
      </c>
      <c r="B56" t="s">
        <v>293</v>
      </c>
      <c r="D56" s="1" t="str">
        <f>Countries!$G$6</f>
        <v>WEO</v>
      </c>
      <c r="E56" s="1" t="str">
        <f>Countries!$E$6&amp;Countries!$Q55&amp;Countries!$F$6</f>
        <v>W253NCP_R</v>
      </c>
      <c r="F56" t="s">
        <v>321</v>
      </c>
      <c r="G56">
        <v>46.299999237060497</v>
      </c>
      <c r="H56">
        <v>47</v>
      </c>
      <c r="I56">
        <v>48.029998779296903</v>
      </c>
      <c r="J56">
        <v>49.585561839155702</v>
      </c>
      <c r="K56">
        <v>51.423499999999997</v>
      </c>
      <c r="L56">
        <v>53.391800000000003</v>
      </c>
      <c r="M56">
        <v>53.483600000000003</v>
      </c>
      <c r="N56">
        <v>56.396535696614798</v>
      </c>
    </row>
    <row r="57" spans="1:14" x14ac:dyDescent="0.4">
      <c r="D57" s="1" t="str">
        <f>Countries!$G$6</f>
        <v>WEO</v>
      </c>
      <c r="E57" s="1" t="str">
        <f>Countries!$E$6&amp;Countries!$Q56&amp;Countries!$F$6</f>
        <v>W915NCP_R</v>
      </c>
    </row>
    <row r="58" spans="1:14" x14ac:dyDescent="0.4">
      <c r="A58" t="s">
        <v>292</v>
      </c>
      <c r="B58" t="s">
        <v>293</v>
      </c>
      <c r="D58" s="1" t="str">
        <f>Countries!$G$6</f>
        <v>WEO</v>
      </c>
      <c r="E58" s="1" t="str">
        <f>Countries!$E$6&amp;Countries!$Q57&amp;Countries!$F$6</f>
        <v>W258NCP_R</v>
      </c>
      <c r="F58" t="s">
        <v>321</v>
      </c>
      <c r="G58">
        <v>3.2656002527639272</v>
      </c>
      <c r="H58">
        <v>3.3570001594489396</v>
      </c>
      <c r="I58">
        <v>3.4913002146559795</v>
      </c>
      <c r="J58">
        <v>3.6833002237754897</v>
      </c>
      <c r="K58">
        <v>3.8194392014370639</v>
      </c>
      <c r="L58">
        <v>3.9339701045283495</v>
      </c>
      <c r="M58">
        <v>4.0048034007709701</v>
      </c>
      <c r="N58">
        <v>4.0957618489002243</v>
      </c>
    </row>
    <row r="59" spans="1:14" x14ac:dyDescent="0.4">
      <c r="A59" t="s">
        <v>292</v>
      </c>
      <c r="B59" t="s">
        <v>293</v>
      </c>
      <c r="D59" s="1" t="str">
        <f>Countries!$G$6</f>
        <v>WEO</v>
      </c>
      <c r="E59" s="1" t="str">
        <f>Countries!$E$6&amp;Countries!$Q58&amp;Countries!$F$6</f>
        <v>W263NCP_R</v>
      </c>
      <c r="F59" t="s">
        <v>321</v>
      </c>
      <c r="G59">
        <v>12.251374605346525</v>
      </c>
      <c r="H59">
        <v>14.117494811169973</v>
      </c>
      <c r="I59">
        <v>14.594250693189659</v>
      </c>
      <c r="J59">
        <v>15.090504623010455</v>
      </c>
      <c r="K59">
        <v>16.512783987440095</v>
      </c>
      <c r="L59">
        <v>19.206254818498085</v>
      </c>
      <c r="M59">
        <v>18.821348550216019</v>
      </c>
      <c r="N59">
        <v>19.121580986351294</v>
      </c>
    </row>
    <row r="60" spans="1:14" x14ac:dyDescent="0.4">
      <c r="A60" t="s">
        <v>292</v>
      </c>
      <c r="B60" t="s">
        <v>293</v>
      </c>
      <c r="D60" s="1" t="str">
        <f>Countries!$G$6</f>
        <v>WEO</v>
      </c>
      <c r="E60" s="1" t="str">
        <f>Countries!$E$6&amp;Countries!$Q59&amp;Countries!$F$6</f>
        <v>W944NCP_R</v>
      </c>
      <c r="F60" t="s">
        <v>321</v>
      </c>
      <c r="G60">
        <v>3723.9549999999999</v>
      </c>
      <c r="H60">
        <v>3597.61</v>
      </c>
      <c r="I60">
        <v>3658.5479999999998</v>
      </c>
      <c r="J60">
        <v>3837.2570000000001</v>
      </c>
      <c r="K60">
        <v>4013.6022929999999</v>
      </c>
      <c r="L60">
        <v>4179.3339106209996</v>
      </c>
      <c r="M60">
        <v>4345.7491593819104</v>
      </c>
      <c r="N60">
        <v>4597.9641393558104</v>
      </c>
    </row>
    <row r="61" spans="1:14" x14ac:dyDescent="0.4">
      <c r="A61" t="s">
        <v>292</v>
      </c>
      <c r="B61" t="s">
        <v>293</v>
      </c>
      <c r="D61" s="1" t="str">
        <f>Countries!$G$6</f>
        <v>WEO</v>
      </c>
      <c r="E61" s="1" t="str">
        <f>Countries!$E$6&amp;Countries!$Q60&amp;Countries!$F$6</f>
        <v>W436NCP_R</v>
      </c>
      <c r="F61" t="s">
        <v>321</v>
      </c>
      <c r="G61">
        <v>209.357</v>
      </c>
      <c r="H61">
        <v>219.946</v>
      </c>
      <c r="I61">
        <v>227.41200000000001</v>
      </c>
      <c r="J61">
        <v>236.98699999999999</v>
      </c>
      <c r="K61">
        <v>243.73599999999999</v>
      </c>
      <c r="L61">
        <v>261.267</v>
      </c>
      <c r="M61">
        <v>267.86200000000002</v>
      </c>
      <c r="N61">
        <v>269.62433099074201</v>
      </c>
    </row>
    <row r="62" spans="1:14" x14ac:dyDescent="0.4">
      <c r="D62" s="1" t="str">
        <f>Countries!$G$6</f>
        <v>WEO</v>
      </c>
      <c r="E62" s="1" t="str">
        <f>Countries!$E$6&amp;Countries!$Q61&amp;Countries!$F$6</f>
        <v>W916NCP_R</v>
      </c>
    </row>
    <row r="63" spans="1:14" x14ac:dyDescent="0.4">
      <c r="A63" t="s">
        <v>292</v>
      </c>
      <c r="B63" t="s">
        <v>293</v>
      </c>
      <c r="D63" s="1" t="str">
        <f>Countries!$G$6</f>
        <v>WEO</v>
      </c>
      <c r="E63" s="1" t="str">
        <f>Countries!$E$6&amp;Countries!$Q62&amp;Countries!$F$6</f>
        <v>W941NCP_R</v>
      </c>
      <c r="F63" t="s">
        <v>321</v>
      </c>
      <c r="G63">
        <v>1.5521965707704601</v>
      </c>
      <c r="H63">
        <v>1.645889511606391</v>
      </c>
      <c r="I63">
        <v>1.7283377929876642</v>
      </c>
      <c r="J63">
        <v>1.8362805097905177</v>
      </c>
      <c r="K63">
        <v>1.9290357357702941</v>
      </c>
      <c r="L63">
        <v>2.041373495074251</v>
      </c>
      <c r="M63">
        <v>2.2146398735030517</v>
      </c>
      <c r="N63">
        <v>2.322391223902406</v>
      </c>
    </row>
    <row r="64" spans="1:14" x14ac:dyDescent="0.4">
      <c r="A64" t="s">
        <v>292</v>
      </c>
      <c r="B64" t="s">
        <v>293</v>
      </c>
      <c r="D64" s="1" t="str">
        <f>Countries!$G$6</f>
        <v>WEO</v>
      </c>
      <c r="E64" s="1" t="str">
        <f>Countries!$E$6&amp;Countries!$Q63&amp;Countries!$F$6</f>
        <v>W946NCP_R</v>
      </c>
      <c r="F64" t="s">
        <v>321</v>
      </c>
      <c r="G64" s="51" t="s">
        <v>163</v>
      </c>
      <c r="H64">
        <v>17.953000852721718</v>
      </c>
      <c r="I64">
        <v>19.59930171216681</v>
      </c>
      <c r="J64">
        <v>20.391901359188271</v>
      </c>
      <c r="K64">
        <v>20.830489270645074</v>
      </c>
      <c r="L64">
        <v>21.746025817606828</v>
      </c>
      <c r="M64">
        <v>23.833797410809947</v>
      </c>
      <c r="N64">
        <v>25.171203825090938</v>
      </c>
    </row>
    <row r="65" spans="1:14" x14ac:dyDescent="0.4">
      <c r="A65" t="s">
        <v>292</v>
      </c>
      <c r="B65" t="s">
        <v>293</v>
      </c>
      <c r="D65" s="1" t="str">
        <f>Countries!$G$6</f>
        <v>WEO</v>
      </c>
      <c r="E65" s="1" t="str">
        <f>Countries!$E$6&amp;Countries!$Q64&amp;Countries!$F$6</f>
        <v>W962NCP_R</v>
      </c>
      <c r="F65" t="s">
        <v>321</v>
      </c>
      <c r="G65">
        <v>119.38101347235046</v>
      </c>
      <c r="H65">
        <v>122.94411057678947</v>
      </c>
      <c r="I65">
        <v>125.20187755698065</v>
      </c>
      <c r="J65">
        <v>129.37056867747683</v>
      </c>
      <c r="K65">
        <v>134.03629192207276</v>
      </c>
      <c r="L65">
        <v>153.96779022517308</v>
      </c>
      <c r="M65">
        <v>138.90299066574553</v>
      </c>
      <c r="N65">
        <v>145.16751548077548</v>
      </c>
    </row>
    <row r="66" spans="1:14" x14ac:dyDescent="0.4">
      <c r="A66" t="s">
        <v>292</v>
      </c>
      <c r="B66" t="s">
        <v>293</v>
      </c>
      <c r="D66" s="1" t="str">
        <f>Countries!$G$6</f>
        <v>WEO</v>
      </c>
      <c r="E66" s="1" t="str">
        <f>Countries!$E$6&amp;Countries!$Q65&amp;Countries!$F$6</f>
        <v>W548NCP_R</v>
      </c>
      <c r="F66" t="s">
        <v>321</v>
      </c>
      <c r="G66">
        <v>81.981000000000009</v>
      </c>
      <c r="H66">
        <v>87.609000000000009</v>
      </c>
      <c r="I66">
        <v>91.385000000000005</v>
      </c>
      <c r="J66">
        <v>82.031000000000006</v>
      </c>
      <c r="K66">
        <v>84.376000000000005</v>
      </c>
      <c r="L66">
        <v>94.957000000000008</v>
      </c>
      <c r="M66">
        <v>97.570999999999998</v>
      </c>
      <c r="N66">
        <v>102.367058419966</v>
      </c>
    </row>
    <row r="67" spans="1:14" x14ac:dyDescent="0.4">
      <c r="A67" t="s">
        <v>292</v>
      </c>
      <c r="B67" t="s">
        <v>293</v>
      </c>
      <c r="D67" s="1" t="str">
        <f>Countries!$G$6</f>
        <v>WEO</v>
      </c>
      <c r="E67" s="1" t="str">
        <f>Countries!$E$6&amp;Countries!$Q66&amp;Countries!$F$6</f>
        <v>W684NCP_R</v>
      </c>
      <c r="F67" t="s">
        <v>321</v>
      </c>
      <c r="G67">
        <v>30.2068831063002</v>
      </c>
      <c r="H67">
        <v>31.640652963968499</v>
      </c>
      <c r="I67">
        <v>37.012455058662098</v>
      </c>
      <c r="J67">
        <v>40.719908940449002</v>
      </c>
      <c r="K67">
        <v>42.974990509828899</v>
      </c>
      <c r="L67">
        <v>43.3054624883519</v>
      </c>
      <c r="M67">
        <v>45.1918707861755</v>
      </c>
      <c r="N67">
        <v>47.585333333873102</v>
      </c>
    </row>
    <row r="68" spans="1:14" x14ac:dyDescent="0.4">
      <c r="A68" t="s">
        <v>292</v>
      </c>
      <c r="B68" t="s">
        <v>293</v>
      </c>
      <c r="D68" s="1" t="str">
        <f>Countries!$G$6</f>
        <v>WEO</v>
      </c>
      <c r="E68" s="1" t="str">
        <f>Countries!$E$6&amp;Countries!$Q67&amp;Countries!$F$6</f>
        <v>W273NCP_R</v>
      </c>
      <c r="F68" t="s">
        <v>321</v>
      </c>
      <c r="G68">
        <v>854.68844059551952</v>
      </c>
      <c r="H68">
        <v>873.65560749641156</v>
      </c>
      <c r="I68">
        <v>930.1523641798633</v>
      </c>
      <c r="J68">
        <v>980.3118375623103</v>
      </c>
      <c r="K68">
        <v>1022.7685725788969</v>
      </c>
      <c r="L68">
        <v>1107.6487584104891</v>
      </c>
      <c r="M68">
        <v>1145.1397028022632</v>
      </c>
      <c r="N68">
        <v>1158.334427880669</v>
      </c>
    </row>
    <row r="69" spans="1:14" x14ac:dyDescent="0.4">
      <c r="A69" t="s">
        <v>292</v>
      </c>
      <c r="B69" t="s">
        <v>293</v>
      </c>
      <c r="D69" s="1" t="str">
        <f>Countries!$G$6</f>
        <v>WEO</v>
      </c>
      <c r="E69" s="1" t="str">
        <f>Countries!$E$6&amp;Countries!$Q68&amp;Countries!$F$6</f>
        <v>W853NCP_R</v>
      </c>
      <c r="F69" t="s">
        <v>321</v>
      </c>
      <c r="G69">
        <v>1.5073327454640384</v>
      </c>
      <c r="H69">
        <v>1.7587900835380401</v>
      </c>
      <c r="I69">
        <v>2.032705096548304</v>
      </c>
      <c r="J69">
        <v>1.9279989284053483</v>
      </c>
      <c r="K69">
        <v>2.3361292428746068</v>
      </c>
      <c r="L69">
        <v>2.2628665675613564</v>
      </c>
      <c r="M69">
        <v>2.0940704506903818</v>
      </c>
      <c r="N69">
        <v>2.2385503993797302</v>
      </c>
    </row>
    <row r="70" spans="1:14" x14ac:dyDescent="0.4">
      <c r="A70" t="s">
        <v>292</v>
      </c>
      <c r="B70" t="s">
        <v>293</v>
      </c>
      <c r="D70" s="1" t="str">
        <f>Countries!$G$6</f>
        <v>WEO</v>
      </c>
      <c r="E70" s="1" t="str">
        <f>Countries!$E$6&amp;Countries!$Q69&amp;Countries!$F$6</f>
        <v>W964NCP_R</v>
      </c>
      <c r="F70" t="s">
        <v>321</v>
      </c>
      <c r="G70">
        <v>188.505427379145</v>
      </c>
      <c r="H70">
        <v>204.730710761685</v>
      </c>
      <c r="I70">
        <v>218.84124821232101</v>
      </c>
      <c r="J70">
        <v>229.51383410557699</v>
      </c>
      <c r="K70">
        <v>241.930312936723</v>
      </c>
      <c r="L70">
        <v>250.839721427298</v>
      </c>
      <c r="M70">
        <v>256.07371939761401</v>
      </c>
      <c r="N70">
        <v>259.02035798846299</v>
      </c>
    </row>
    <row r="71" spans="1:14" x14ac:dyDescent="0.4">
      <c r="A71" t="s">
        <v>292</v>
      </c>
      <c r="B71" t="s">
        <v>293</v>
      </c>
      <c r="D71" s="1" t="str">
        <f>Countries!$G$6</f>
        <v>WEO</v>
      </c>
      <c r="E71" s="1" t="str">
        <f>Countries!$E$6&amp;Countries!$Q70&amp;Countries!$F$6</f>
        <v>W968NCP_R</v>
      </c>
      <c r="F71" t="s">
        <v>321</v>
      </c>
      <c r="G71">
        <v>266283.33961851901</v>
      </c>
      <c r="H71">
        <v>287652.88328998798</v>
      </c>
      <c r="I71">
        <v>277081.88205890602</v>
      </c>
      <c r="J71">
        <v>278677.43256453902</v>
      </c>
      <c r="K71">
        <v>268763.919082904</v>
      </c>
      <c r="L71">
        <v>266106.40603615303</v>
      </c>
      <c r="M71">
        <v>280894.44748653198</v>
      </c>
      <c r="N71">
        <v>288226.480479563</v>
      </c>
    </row>
    <row r="72" spans="1:14" x14ac:dyDescent="0.4">
      <c r="A72" t="s">
        <v>292</v>
      </c>
      <c r="B72" t="s">
        <v>293</v>
      </c>
      <c r="D72" s="1" t="str">
        <f>Countries!$G$6</f>
        <v>WEO</v>
      </c>
      <c r="E72" s="1" t="str">
        <f>Countries!$E$6&amp;Countries!$Q71&amp;Countries!$F$6</f>
        <v>W456NCP_R</v>
      </c>
      <c r="F72" t="s">
        <v>321</v>
      </c>
      <c r="G72">
        <v>269.59014930624897</v>
      </c>
      <c r="H72">
        <v>246.79899728717501</v>
      </c>
      <c r="I72">
        <v>240.24341268826601</v>
      </c>
      <c r="J72">
        <v>231.212784671257</v>
      </c>
      <c r="K72">
        <v>283.999617465374</v>
      </c>
      <c r="L72">
        <v>311.79095399722303</v>
      </c>
      <c r="M72">
        <v>250.116917675878</v>
      </c>
      <c r="N72">
        <v>319.00580143909099</v>
      </c>
    </row>
    <row r="73" spans="1:14" x14ac:dyDescent="0.4">
      <c r="A73" t="s">
        <v>292</v>
      </c>
      <c r="B73" t="s">
        <v>293</v>
      </c>
      <c r="D73" s="1" t="str">
        <f>Countries!$G$6</f>
        <v>WEO</v>
      </c>
      <c r="E73" s="1" t="str">
        <f>Countries!$E$6&amp;Countries!$Q72&amp;Countries!$F$6</f>
        <v>W936NCP_R</v>
      </c>
      <c r="F73" t="s">
        <v>321</v>
      </c>
      <c r="G73">
        <v>287.096</v>
      </c>
      <c r="H73">
        <v>313.15199999999999</v>
      </c>
      <c r="I73">
        <v>331.81299999999999</v>
      </c>
      <c r="J73">
        <v>350.92099999999999</v>
      </c>
      <c r="K73">
        <v>361.16199999999998</v>
      </c>
      <c r="L73">
        <v>354.62099999999998</v>
      </c>
      <c r="M73">
        <v>368.923</v>
      </c>
      <c r="N73">
        <v>385.52453500000001</v>
      </c>
    </row>
    <row r="74" spans="1:14" x14ac:dyDescent="0.4">
      <c r="A74" t="s">
        <v>292</v>
      </c>
      <c r="B74" t="s">
        <v>293</v>
      </c>
      <c r="D74" s="1" t="str">
        <f>Countries!$G$6</f>
        <v>WEO</v>
      </c>
      <c r="E74" s="1" t="str">
        <f>Countries!$E$6&amp;Countries!$Q73&amp;Countries!$F$6</f>
        <v>W813NCP_R</v>
      </c>
      <c r="F74" t="s">
        <v>321</v>
      </c>
      <c r="G74">
        <v>0.19026830863676605</v>
      </c>
      <c r="H74">
        <v>0.21403410601039677</v>
      </c>
      <c r="I74">
        <v>0.21552332231395574</v>
      </c>
      <c r="J74">
        <v>0.2156128357579854</v>
      </c>
      <c r="K74">
        <v>0.21705860174184158</v>
      </c>
      <c r="L74">
        <v>0.1976127932244873</v>
      </c>
      <c r="M74">
        <v>0.19671394226984118</v>
      </c>
      <c r="N74">
        <v>0.19435006865181223</v>
      </c>
    </row>
    <row r="75" spans="1:14" x14ac:dyDescent="0.4">
      <c r="D75" s="1" t="str">
        <f>Countries!$G$6</f>
        <v>WEO</v>
      </c>
      <c r="E75" s="1" t="str">
        <f>Countries!$E$6&amp;Countries!$Q74&amp;Countries!$F$6</f>
        <v>W361NCP_R</v>
      </c>
    </row>
    <row r="76" spans="1:14" x14ac:dyDescent="0.4">
      <c r="A76" t="s">
        <v>292</v>
      </c>
      <c r="B76" t="s">
        <v>293</v>
      </c>
      <c r="D76" s="1" t="str">
        <f>Countries!$G$6</f>
        <v>WEO</v>
      </c>
      <c r="E76" s="1" t="str">
        <f>Countries!$E$6&amp;Countries!$Q75&amp;Countries!$F$6</f>
        <v>W369NCP_R</v>
      </c>
      <c r="F76" t="s">
        <v>321</v>
      </c>
      <c r="G76">
        <v>8.7680004164576424</v>
      </c>
      <c r="H76">
        <v>8.4780004026833815</v>
      </c>
      <c r="I76">
        <v>7.9610003781271992</v>
      </c>
      <c r="J76">
        <v>8.6540004110429329</v>
      </c>
      <c r="K76">
        <v>11.083000526414239</v>
      </c>
      <c r="L76">
        <v>12.896329740607149</v>
      </c>
      <c r="M76">
        <v>13.083850673334213</v>
      </c>
      <c r="N76">
        <v>13.715068888393366</v>
      </c>
    </row>
    <row r="77" spans="1:14" x14ac:dyDescent="0.4">
      <c r="A77" t="s">
        <v>292</v>
      </c>
      <c r="B77" t="s">
        <v>293</v>
      </c>
      <c r="D77" s="1" t="str">
        <f>Countries!$G$6</f>
        <v>WEO</v>
      </c>
      <c r="E77" s="1" t="str">
        <f>Countries!$E$6&amp;Countries!$Q76&amp;Countries!$F$6</f>
        <v>W466NCP_R</v>
      </c>
      <c r="F77" t="s">
        <v>321</v>
      </c>
      <c r="G77">
        <v>75.302999999999997</v>
      </c>
      <c r="H77">
        <v>80.733999999999995</v>
      </c>
      <c r="I77">
        <v>86.7</v>
      </c>
      <c r="J77">
        <v>88.53</v>
      </c>
      <c r="K77">
        <v>95.801000000000002</v>
      </c>
      <c r="L77">
        <v>106.2</v>
      </c>
      <c r="M77">
        <v>96.547943579439405</v>
      </c>
      <c r="N77">
        <v>98.150115961337406</v>
      </c>
    </row>
    <row r="78" spans="1:14" x14ac:dyDescent="0.4">
      <c r="A78" t="s">
        <v>292</v>
      </c>
      <c r="B78" t="s">
        <v>293</v>
      </c>
      <c r="D78" s="1" t="str">
        <f>Countries!$G$6</f>
        <v>WEO</v>
      </c>
      <c r="E78" s="1" t="str">
        <f>Countries!$E$6&amp;Countries!$Q77&amp;Countries!$F$6</f>
        <v>W746NCP_R</v>
      </c>
      <c r="F78" t="s">
        <v>321</v>
      </c>
      <c r="G78">
        <v>4568.5637686169403</v>
      </c>
      <c r="H78">
        <v>4852.1995738591904</v>
      </c>
      <c r="I78">
        <v>4858.2125555738103</v>
      </c>
      <c r="J78">
        <v>5701.5040824135904</v>
      </c>
      <c r="K78">
        <v>5678.9882268511401</v>
      </c>
      <c r="L78">
        <v>5354.4026450763804</v>
      </c>
      <c r="M78">
        <v>5594.8943668697902</v>
      </c>
      <c r="N78">
        <v>5900.8569559344096</v>
      </c>
    </row>
    <row r="79" spans="1:14" x14ac:dyDescent="0.4">
      <c r="A79" t="s">
        <v>292</v>
      </c>
      <c r="B79" t="s">
        <v>293</v>
      </c>
      <c r="D79" s="1" t="str">
        <f>Countries!$G$6</f>
        <v>WEO</v>
      </c>
      <c r="E79" s="1" t="str">
        <f>Countries!$E$6&amp;Countries!$Q78&amp;Countries!$F$6</f>
        <v>W926NCP_R</v>
      </c>
      <c r="F79" t="s">
        <v>321</v>
      </c>
      <c r="G79">
        <v>62.420077183544358</v>
      </c>
      <c r="H79">
        <v>59.415049697063218</v>
      </c>
      <c r="I79">
        <v>59.582741111278132</v>
      </c>
      <c r="J79">
        <v>60.643385692906044</v>
      </c>
      <c r="K79">
        <v>60.980498990168066</v>
      </c>
      <c r="L79">
        <v>61.426331042593951</v>
      </c>
      <c r="M79">
        <v>68.389979810849496</v>
      </c>
      <c r="N79">
        <v>72.669472201614454</v>
      </c>
    </row>
    <row r="80" spans="1:14" x14ac:dyDescent="0.4">
      <c r="D80" s="1" t="str">
        <f>Countries!$G$6</f>
        <v>WEO</v>
      </c>
      <c r="E80" s="1" t="str">
        <f>Countries!$E$6&amp;Countries!$Q79&amp;Countries!$F$6</f>
        <v>W927NCP_R</v>
      </c>
    </row>
    <row r="81" spans="1:14" x14ac:dyDescent="0.4">
      <c r="A81" t="s">
        <v>292</v>
      </c>
      <c r="B81" t="s">
        <v>293</v>
      </c>
      <c r="D81" s="1" t="str">
        <f>Countries!$G$6</f>
        <v>WEO</v>
      </c>
      <c r="E81" s="1" t="str">
        <f>Countries!$E$6&amp;Countries!$Q80&amp;Countries!$F$6</f>
        <v>W299NCP_R</v>
      </c>
      <c r="F81" t="s">
        <v>321</v>
      </c>
      <c r="G81">
        <v>315.72000000000003</v>
      </c>
      <c r="H81">
        <v>301.81200000000001</v>
      </c>
      <c r="I81">
        <v>317.245</v>
      </c>
      <c r="J81">
        <v>316.89800000000002</v>
      </c>
      <c r="K81">
        <v>303.375</v>
      </c>
      <c r="L81">
        <v>314.66800000000001</v>
      </c>
      <c r="M81">
        <v>329.57799999999997</v>
      </c>
      <c r="N81">
        <v>321.75490567225802</v>
      </c>
    </row>
    <row r="82" spans="1:14" x14ac:dyDescent="0.4">
      <c r="A82" t="s">
        <v>292</v>
      </c>
      <c r="B82" t="s">
        <v>293</v>
      </c>
      <c r="D82" s="1" t="str">
        <f>Countries!$G$6</f>
        <v>WEO</v>
      </c>
      <c r="E82" s="1" t="str">
        <f>Countries!$E$6&amp;Countries!$Q81&amp;Countries!$F$6</f>
        <v>W924NCP_R</v>
      </c>
      <c r="F82" t="s">
        <v>321</v>
      </c>
      <c r="G82">
        <v>1505.07067315022</v>
      </c>
      <c r="H82">
        <v>1695.6310253146</v>
      </c>
      <c r="I82">
        <v>1823.2296475451701</v>
      </c>
      <c r="J82">
        <v>1978.7985122196001</v>
      </c>
      <c r="K82">
        <v>2158.9368102881599</v>
      </c>
      <c r="L82">
        <v>2295.3770317128601</v>
      </c>
      <c r="M82">
        <v>2461.29005171976</v>
      </c>
      <c r="N82">
        <v>2680.68809752583</v>
      </c>
    </row>
    <row r="83" spans="1:14" x14ac:dyDescent="0.4">
      <c r="A83" t="s">
        <v>292</v>
      </c>
      <c r="B83" t="s">
        <v>293</v>
      </c>
      <c r="D83" s="1" t="str">
        <f>Countries!$G$6</f>
        <v>WEO</v>
      </c>
      <c r="E83" s="1" t="str">
        <f>Countries!$E$6&amp;Countries!$Q82&amp;Countries!$F$6</f>
        <v>W819NCP_R</v>
      </c>
      <c r="F83" t="s">
        <v>321</v>
      </c>
      <c r="G83">
        <v>0.84867403470759661</v>
      </c>
      <c r="H83">
        <v>0.89286701560919335</v>
      </c>
      <c r="I83">
        <v>0.923235165288535</v>
      </c>
      <c r="J83">
        <v>0.95946974998377932</v>
      </c>
      <c r="K83">
        <v>1.0181417033741524</v>
      </c>
      <c r="L83">
        <v>0.98814729810926272</v>
      </c>
      <c r="M83">
        <v>1.0138391197292307</v>
      </c>
      <c r="N83">
        <v>1.0513512213222596</v>
      </c>
    </row>
    <row r="84" spans="1:14" x14ac:dyDescent="0.4">
      <c r="A84" t="s">
        <v>292</v>
      </c>
      <c r="B84" t="s">
        <v>293</v>
      </c>
      <c r="D84" s="1" t="str">
        <f>Countries!$G$6</f>
        <v>WEO</v>
      </c>
      <c r="E84" s="1" t="str">
        <f>Countries!$E$6&amp;Countries!$Q83&amp;Countries!$F$6</f>
        <v>W542NCP_R</v>
      </c>
      <c r="F84" t="s">
        <v>321</v>
      </c>
      <c r="G84">
        <v>206406.5</v>
      </c>
      <c r="H84">
        <v>221005.7</v>
      </c>
      <c r="I84">
        <v>228738.2</v>
      </c>
      <c r="J84">
        <v>201869.4</v>
      </c>
      <c r="K84">
        <v>224151.9</v>
      </c>
      <c r="L84">
        <v>241930.5</v>
      </c>
      <c r="M84">
        <v>252211.20000000001</v>
      </c>
      <c r="N84">
        <v>272043.78969687398</v>
      </c>
    </row>
    <row r="85" spans="1:14" x14ac:dyDescent="0.4">
      <c r="A85" t="s">
        <v>292</v>
      </c>
      <c r="B85" t="s">
        <v>293</v>
      </c>
      <c r="D85" s="1" t="str">
        <f>Countries!$G$6</f>
        <v>WEO</v>
      </c>
      <c r="E85" s="1" t="str">
        <f>Countries!$E$6&amp;Countries!$Q84&amp;Countries!$F$6</f>
        <v>W443NCP_R</v>
      </c>
      <c r="F85" t="s">
        <v>321</v>
      </c>
      <c r="G85">
        <v>3.2724000000000002</v>
      </c>
      <c r="H85">
        <v>3.93295058647367</v>
      </c>
      <c r="I85">
        <v>3.2724000000000002</v>
      </c>
      <c r="J85">
        <v>3.93295058647367</v>
      </c>
      <c r="K85">
        <v>3.9635757424507103</v>
      </c>
      <c r="L85">
        <v>4.1745490391814304</v>
      </c>
      <c r="M85">
        <v>4.17672682805091</v>
      </c>
      <c r="N85">
        <v>4.2992955000000004</v>
      </c>
    </row>
    <row r="86" spans="1:14" x14ac:dyDescent="0.4">
      <c r="D86" s="1" t="str">
        <f>Countries!$G$6</f>
        <v>WEO</v>
      </c>
      <c r="E86" s="1" t="str">
        <f>Countries!$E$6&amp;Countries!$Q85&amp;Countries!$F$6</f>
        <v>W353NCP_R</v>
      </c>
    </row>
    <row r="87" spans="1:14" x14ac:dyDescent="0.4">
      <c r="D87" s="1" t="str">
        <f>Countries!$G$6</f>
        <v>WEO</v>
      </c>
      <c r="E87" s="1" t="str">
        <f>Countries!$E$6&amp;Countries!$Q86&amp;Countries!$F$6</f>
        <v>W449NCP_R</v>
      </c>
    </row>
    <row r="88" spans="1:14" x14ac:dyDescent="0.4">
      <c r="A88" t="s">
        <v>292</v>
      </c>
      <c r="B88" t="s">
        <v>293</v>
      </c>
      <c r="D88" s="1" t="str">
        <f>Countries!$G$6</f>
        <v>WEO</v>
      </c>
      <c r="E88" s="1" t="str">
        <f>Countries!$E$6&amp;Countries!$Q87&amp;Countries!$F$6</f>
        <v>W576NCP_R</v>
      </c>
      <c r="F88" t="s">
        <v>321</v>
      </c>
      <c r="G88">
        <v>42.858000000000004</v>
      </c>
      <c r="H88">
        <v>46.332000000000001</v>
      </c>
      <c r="I88">
        <v>48.887</v>
      </c>
      <c r="J88">
        <v>47.036999999999999</v>
      </c>
      <c r="K88">
        <v>50.05</v>
      </c>
      <c r="L88">
        <v>55</v>
      </c>
      <c r="M88">
        <v>55.26</v>
      </c>
      <c r="N88">
        <v>56.951857851847699</v>
      </c>
    </row>
    <row r="89" spans="1:14" x14ac:dyDescent="0.4">
      <c r="A89" t="s">
        <v>292</v>
      </c>
      <c r="B89" t="s">
        <v>293</v>
      </c>
      <c r="D89" s="1" t="str">
        <f>Countries!$G$6</f>
        <v>WEO</v>
      </c>
      <c r="E89" s="1" t="str">
        <f>Countries!$E$6&amp;Countries!$Q88&amp;Countries!$F$6</f>
        <v>W961NCP_R</v>
      </c>
      <c r="F89" t="s">
        <v>321</v>
      </c>
      <c r="G89">
        <v>1300.32434082031</v>
      </c>
      <c r="H89">
        <v>1325.90051269531</v>
      </c>
      <c r="I89">
        <v>1363.02575683594</v>
      </c>
      <c r="J89">
        <v>1408.00561523438</v>
      </c>
      <c r="K89">
        <v>1491.76794433594</v>
      </c>
      <c r="L89">
        <v>1503.34899902344</v>
      </c>
      <c r="M89">
        <v>1528.96301269531</v>
      </c>
      <c r="N89">
        <v>1553.0630986078199</v>
      </c>
    </row>
    <row r="90" spans="1:14" x14ac:dyDescent="0.4">
      <c r="A90" t="s">
        <v>292</v>
      </c>
      <c r="B90" t="s">
        <v>293</v>
      </c>
      <c r="D90" s="1" t="str">
        <f>Countries!$G$6</f>
        <v>WEO</v>
      </c>
      <c r="E90" s="1" t="str">
        <f>Countries!$E$6&amp;Countries!$Q89&amp;Countries!$F$6</f>
        <v>W199NCP_R</v>
      </c>
      <c r="F90" t="s">
        <v>321</v>
      </c>
      <c r="G90">
        <v>343.03699999999998</v>
      </c>
      <c r="H90">
        <v>358.37700000000001</v>
      </c>
      <c r="I90">
        <v>370.05099999999999</v>
      </c>
      <c r="J90">
        <v>375.25700000000001</v>
      </c>
      <c r="K90">
        <v>380.51100000000002</v>
      </c>
      <c r="L90">
        <v>392.88600000000002</v>
      </c>
      <c r="M90">
        <v>403.85300000000001</v>
      </c>
      <c r="N90">
        <v>416.62884395988101</v>
      </c>
    </row>
    <row r="91" spans="1:14" x14ac:dyDescent="0.4">
      <c r="A91" t="s">
        <v>292</v>
      </c>
      <c r="B91" t="s">
        <v>293</v>
      </c>
      <c r="D91" s="1" t="str">
        <f>Countries!$G$6</f>
        <v>WEO</v>
      </c>
      <c r="E91" s="1" t="str">
        <f>Countries!$E$6&amp;Countries!$Q90&amp;Countries!$F$6</f>
        <v>W528NCP_R</v>
      </c>
      <c r="F91" t="s">
        <v>321</v>
      </c>
      <c r="G91">
        <v>4261.4889999999996</v>
      </c>
      <c r="H91">
        <v>4539.92</v>
      </c>
      <c r="I91">
        <v>4869.6819999999998</v>
      </c>
      <c r="J91">
        <v>5187.3940000000002</v>
      </c>
      <c r="K91">
        <v>5466.1319999999996</v>
      </c>
      <c r="L91">
        <v>5735.4129999999996</v>
      </c>
      <c r="M91">
        <v>5813.7120000000004</v>
      </c>
      <c r="N91">
        <v>5920.1162311919998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V256"/>
  <sheetViews>
    <sheetView workbookViewId="0">
      <selection activeCell="A9" sqref="A9"/>
    </sheetView>
  </sheetViews>
  <sheetFormatPr defaultRowHeight="13.15" x14ac:dyDescent="0.4"/>
  <cols>
    <col min="1" max="6" width="9.35546875" style="1" customWidth="1"/>
    <col min="7" max="7" width="13.85546875" style="1" bestFit="1" customWidth="1"/>
    <col min="8" max="8" width="13.35546875" style="1" bestFit="1" customWidth="1"/>
    <col min="9" max="12" width="13.85546875" style="1" bestFit="1" customWidth="1"/>
    <col min="13" max="13" width="12.5" style="1" bestFit="1" customWidth="1"/>
    <col min="14" max="30" width="9.35546875" style="1" customWidth="1"/>
  </cols>
  <sheetData>
    <row r="1" spans="1:74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/>
      <c r="O1" s="15" t="s">
        <v>247</v>
      </c>
      <c r="P1" s="15" t="s">
        <v>248</v>
      </c>
      <c r="Q1" s="15" t="s">
        <v>247</v>
      </c>
      <c r="R1" s="15" t="s">
        <v>248</v>
      </c>
      <c r="S1" s="15" t="s">
        <v>247</v>
      </c>
      <c r="T1" s="15" t="s">
        <v>248</v>
      </c>
      <c r="U1" s="15" t="s">
        <v>247</v>
      </c>
      <c r="V1" s="15" t="s">
        <v>248</v>
      </c>
      <c r="W1" s="15" t="s">
        <v>247</v>
      </c>
      <c r="X1" s="15" t="s">
        <v>248</v>
      </c>
      <c r="Y1" s="15" t="s">
        <v>247</v>
      </c>
      <c r="Z1" s="15" t="s">
        <v>248</v>
      </c>
      <c r="AA1" s="15" t="s">
        <v>247</v>
      </c>
      <c r="AB1" s="15" t="s">
        <v>248</v>
      </c>
      <c r="AC1" s="15" t="s">
        <v>247</v>
      </c>
      <c r="AD1" s="15" t="s">
        <v>248</v>
      </c>
      <c r="AE1" s="13"/>
      <c r="AF1" s="13"/>
      <c r="AG1" s="15" t="s">
        <v>247</v>
      </c>
      <c r="AH1" s="15" t="s">
        <v>248</v>
      </c>
      <c r="AI1" s="15" t="s">
        <v>247</v>
      </c>
      <c r="AJ1" s="15" t="s">
        <v>248</v>
      </c>
      <c r="AK1" s="15" t="s">
        <v>247</v>
      </c>
      <c r="AL1" s="15" t="s">
        <v>248</v>
      </c>
      <c r="AM1" s="15" t="s">
        <v>247</v>
      </c>
      <c r="AN1" s="15" t="s">
        <v>248</v>
      </c>
      <c r="AO1" s="15" t="s">
        <v>247</v>
      </c>
      <c r="AP1" s="15" t="s">
        <v>248</v>
      </c>
      <c r="AQ1" s="15" t="s">
        <v>247</v>
      </c>
      <c r="AR1" s="15" t="s">
        <v>248</v>
      </c>
      <c r="AS1" s="15" t="s">
        <v>247</v>
      </c>
      <c r="AT1" s="15" t="s">
        <v>248</v>
      </c>
      <c r="AU1" s="15" t="s">
        <v>247</v>
      </c>
      <c r="AV1" s="15" t="s">
        <v>248</v>
      </c>
      <c r="AW1" s="15"/>
      <c r="AX1" s="15"/>
      <c r="AY1" s="15" t="s">
        <v>247</v>
      </c>
      <c r="AZ1" s="15" t="s">
        <v>248</v>
      </c>
      <c r="BA1" s="15" t="s">
        <v>247</v>
      </c>
      <c r="BB1" s="15" t="s">
        <v>248</v>
      </c>
      <c r="BC1" s="15" t="s">
        <v>247</v>
      </c>
      <c r="BD1" s="15" t="s">
        <v>248</v>
      </c>
      <c r="BE1" s="15" t="s">
        <v>247</v>
      </c>
      <c r="BF1" s="15" t="s">
        <v>248</v>
      </c>
      <c r="BG1" s="15" t="s">
        <v>247</v>
      </c>
      <c r="BH1" s="15" t="s">
        <v>248</v>
      </c>
      <c r="BI1" s="15" t="s">
        <v>247</v>
      </c>
      <c r="BJ1" s="15" t="s">
        <v>248</v>
      </c>
      <c r="BK1" s="15" t="s">
        <v>247</v>
      </c>
      <c r="BL1" s="15" t="s">
        <v>248</v>
      </c>
      <c r="BM1" s="15" t="s">
        <v>247</v>
      </c>
      <c r="BN1" s="15" t="s">
        <v>248</v>
      </c>
      <c r="BO1" s="15"/>
      <c r="BP1" s="16" t="s">
        <v>194</v>
      </c>
      <c r="BQ1" s="16" t="s">
        <v>192</v>
      </c>
      <c r="BR1" s="16" t="s">
        <v>249</v>
      </c>
      <c r="BS1" s="16"/>
      <c r="BT1" s="16" t="s">
        <v>194</v>
      </c>
      <c r="BU1" s="16" t="s">
        <v>192</v>
      </c>
      <c r="BV1" s="16" t="s">
        <v>249</v>
      </c>
    </row>
    <row r="2" spans="1:74" x14ac:dyDescent="0.4">
      <c r="A2" s="15" t="s">
        <v>163</v>
      </c>
      <c r="B2" s="15"/>
      <c r="C2" s="48" t="s">
        <v>1</v>
      </c>
      <c r="D2" s="15"/>
      <c r="E2" s="15"/>
      <c r="F2" s="15" t="s">
        <v>322</v>
      </c>
      <c r="G2" s="35">
        <f>LN('C'!H2)-LN('C'!G2)</f>
        <v>-1.7884448821842369E-2</v>
      </c>
      <c r="H2" s="35">
        <f>LN('C'!I2)-LN('C'!H2)</f>
        <v>-1.1217242722273824</v>
      </c>
      <c r="I2" s="35">
        <f>LN('C'!J2)-LN('C'!I2)</f>
        <v>0.96717361364619592</v>
      </c>
      <c r="J2" s="35">
        <f>LN('C'!K2)-LN('C'!J2)</f>
        <v>1.6426698235250115E-4</v>
      </c>
      <c r="K2" s="35">
        <f>LN('C'!L2)-LN('C'!K2)</f>
        <v>-0.1293166035479949</v>
      </c>
      <c r="L2" s="35">
        <f>LN('C'!M2)-LN('C'!L2)</f>
        <v>2.9558802241542281E-2</v>
      </c>
      <c r="M2" s="35">
        <f>LN('C'!N2)-LN('C'!M2)</f>
        <v>2.9558802241545834E-2</v>
      </c>
      <c r="N2" s="15"/>
      <c r="O2" s="15" t="e">
        <f>CORREL($G2:$M2,[1]DMB!$G2:$AH2)</f>
        <v>#N/A</v>
      </c>
      <c r="P2" s="15" t="e">
        <f>O2*SQRT((MIN(COUNT($G2:$M2),COUNT([1]DMB!$G2:$AH2))-2)/(1-O2^2))</f>
        <v>#N/A</v>
      </c>
      <c r="Q2" s="15" t="e">
        <f>CORREL($G2:$M2,[1]DMB!$G2:$AG2)</f>
        <v>#N/A</v>
      </c>
      <c r="R2" s="15" t="e">
        <f>Q2*SQRT((MIN(COUNT($G2:$M2),COUNT([1]DMB!$G2:$AG2))-2)/(1-Q2^2))</f>
        <v>#N/A</v>
      </c>
      <c r="S2" s="15" t="e">
        <f>CORREL($G2:$M2,[1]DM1!$G2:$AH2)</f>
        <v>#N/A</v>
      </c>
      <c r="T2" s="15" t="e">
        <f>S2*SQRT((MIN(COUNT($G2:$M2),COUNT([1]DM1!$G2:$AH2))-2)/(1-S2^2))</f>
        <v>#N/A</v>
      </c>
      <c r="U2" s="15" t="e">
        <f>CORREL($G2:$M2,[1]DM1!$G2:$AG2)</f>
        <v>#N/A</v>
      </c>
      <c r="V2" s="15" t="e">
        <f>U2*SQRT((MIN(COUNT($G2:$M2),COUNT([1]DM1!$G2:$AG2))-2)/(1-U2^2))</f>
        <v>#N/A</v>
      </c>
      <c r="W2" s="15" t="e">
        <f>CORREL($G2:$M2,dBM!$G2:$G2)</f>
        <v>#N/A</v>
      </c>
      <c r="X2" s="15" t="e">
        <f>W2*SQRT((MIN(COUNT($G2:$M2),COUNT(dBM!$G2:$M2))-2)/(1-W2^2))</f>
        <v>#N/A</v>
      </c>
      <c r="Y2" s="15" t="e">
        <f>CORREL($G2:$M2,dBM!#REF!)</f>
        <v>#REF!</v>
      </c>
      <c r="Z2" s="15" t="e">
        <f>Y2*SQRT((MIN(COUNT($G2:$M2),COUNT(dBM!#REF!))-2)/(1-Y2^2))</f>
        <v>#REF!</v>
      </c>
      <c r="AA2" s="15" t="e">
        <f>CORREL($G2:$M2,'[1]D BM wo FCD'!$G2:$AB2)</f>
        <v>#N/A</v>
      </c>
      <c r="AB2" s="15" t="e">
        <f>AA2*SQRT((MIN(COUNT($G2:$M2),COUNT('[1]D BM wo FCD'!$G2:$AB2))-2)/(1-AA2^2))</f>
        <v>#N/A</v>
      </c>
      <c r="AC2" s="15" t="e">
        <f>CORREL($G2:$M2,'[1]D BM wo FCD'!$G2:$AA2)</f>
        <v>#N/A</v>
      </c>
      <c r="AD2" s="15" t="e">
        <f>AC2*SQRT((MIN(COUNT($G2:$M2),COUNT('[1]D BM wo FCD'!$G2:$AA2))-2)/(1-AC2^2))</f>
        <v>#N/A</v>
      </c>
      <c r="AE2" s="13"/>
      <c r="AF2" s="17"/>
      <c r="AG2" s="15" t="e">
        <f>CORREL($G2:$M2,[1]DMB!$V2:$AH2)</f>
        <v>#N/A</v>
      </c>
      <c r="AH2" s="15" t="e">
        <f>AG2*SQRT((MIN(COUNT($G2:$M2),COUNT([1]DMB!$V2:$AH2))-2)/(1-AG2^2))</f>
        <v>#N/A</v>
      </c>
      <c r="AI2" s="15" t="e">
        <f>CORREL($G2:$M2,[1]DMB!$V2:$AG2)</f>
        <v>#N/A</v>
      </c>
      <c r="AJ2" s="15" t="e">
        <f>AI2*SQRT((MIN(COUNT($G2:$M2),COUNT([1]DMB!$V2:$AG2))-2)/(1-AI2^2))</f>
        <v>#N/A</v>
      </c>
      <c r="AK2" s="15" t="e">
        <f>CORREL($G2:$M2,[1]DM1!$V2:$AH2)</f>
        <v>#N/A</v>
      </c>
      <c r="AL2" s="15" t="e">
        <f>AK2*SQRT((MIN(COUNT($G2:$M2),COUNT([1]DM1!$V2:$AH2))-2)/(1-AK2^2))</f>
        <v>#N/A</v>
      </c>
      <c r="AM2" s="15" t="e">
        <f>CORREL($G2:$M2,[1]DM1!$V2:$AG2)</f>
        <v>#N/A</v>
      </c>
      <c r="AN2" s="15" t="e">
        <f>AM2*SQRT((MIN(COUNT($G2:$M2),COUNT([1]DM1!$V2:$AG2))-2)/(1-AM2^2))</f>
        <v>#N/A</v>
      </c>
      <c r="AO2" s="15" t="e">
        <f>CORREL($G2:$M2,dBM!$G2:$G2)</f>
        <v>#N/A</v>
      </c>
      <c r="AP2" s="15" t="e">
        <f>AO2*SQRT((MIN(COUNT($G2:$M2),COUNT(dBM!$G2:$M2))-2)/(1-AO2^2))</f>
        <v>#N/A</v>
      </c>
      <c r="AQ2" s="15" t="e">
        <f>CORREL($G2:$M2,dBM!#REF!)</f>
        <v>#REF!</v>
      </c>
      <c r="AR2" s="15" t="e">
        <f>AQ2*SQRT((MIN(COUNT($G2:$M2),COUNT(dBM!#REF!))-2)/(1-AQ2^2))</f>
        <v>#REF!</v>
      </c>
      <c r="AS2" s="15" t="e">
        <f>CORREL($G2:$M2,'[1]D BM wo FCD'!$P2:$AB2)</f>
        <v>#N/A</v>
      </c>
      <c r="AT2" s="15" t="e">
        <f>AS2*SQRT((MIN(COUNT($G2:$M2),COUNT('[1]D BM wo FCD'!$P2:$AB2))-2)/(1-AS2^2))</f>
        <v>#N/A</v>
      </c>
      <c r="AU2" s="15" t="e">
        <f>CORREL($G2:$M2,'[1]D BM wo FCD'!$P2:$AA2)</f>
        <v>#N/A</v>
      </c>
      <c r="AV2" s="15" t="e">
        <f>AU2*SQRT((MIN(COUNT($G2:$M2),COUNT('[1]D BM wo FCD'!$P2:$AA2))-2)/(1-AU2^2))</f>
        <v>#N/A</v>
      </c>
      <c r="AW2" s="15"/>
      <c r="AX2" s="15"/>
      <c r="AY2" s="15" t="e">
        <f>CORREL($G2:$M2,[1]DMB!$AB2:$AH2)</f>
        <v>#DIV/0!</v>
      </c>
      <c r="AZ2" s="15" t="e">
        <f>AY2*SQRT((MIN(COUNT($G2:$M2),COUNT([1]DMB!$AB2:$AH2))-2)/(1-AY2^2))</f>
        <v>#DIV/0!</v>
      </c>
      <c r="BA2" s="15" t="e">
        <f>CORREL($H2:$M2,[1]DMB!$AB2:$AG2)</f>
        <v>#DIV/0!</v>
      </c>
      <c r="BB2" s="15" t="e">
        <f>BA2*SQRT((MIN(COUNT($H2:$M2),COUNT([1]DMB!$AB2:$AG2))-2)/(1-BA2^2))</f>
        <v>#DIV/0!</v>
      </c>
      <c r="BC2" s="15" t="e">
        <f>CORREL($G2:$M2,[1]DM1!$AB2:$AH2)</f>
        <v>#DIV/0!</v>
      </c>
      <c r="BD2" s="15" t="e">
        <f>BC2*SQRT((MIN(COUNT($G2:$M2),COUNT([1]DM1!$AB2:$AH2))-2)/(1-BC2^2))</f>
        <v>#DIV/0!</v>
      </c>
      <c r="BE2" s="15" t="e">
        <f>CORREL($H2:$M2,[1]DM1!$AB2:$AG2)</f>
        <v>#DIV/0!</v>
      </c>
      <c r="BF2" s="15" t="e">
        <f>BE2*SQRT((MIN(COUNT($H2:$M2),COUNT([1]DM1!$AB2:$AG2))-2)/(1-BE2^2))</f>
        <v>#DIV/0!</v>
      </c>
      <c r="BG2" s="15" t="e">
        <f>CORREL($G2:$M2,dBM!$G2:$G2)</f>
        <v>#N/A</v>
      </c>
      <c r="BH2" s="15" t="e">
        <f>BG2*SQRT((MIN(COUNT($G2:$M2),COUNT(dBM!$G2:$M2))-2)/(1-BG2^2))</f>
        <v>#N/A</v>
      </c>
      <c r="BI2" s="15" t="e">
        <f>CORREL($H2:$M2,dBM!#REF!)</f>
        <v>#REF!</v>
      </c>
      <c r="BJ2" s="15" t="e">
        <f>BI2*SQRT((MIN(COUNT($H2:$M2),COUNT(dBM!#REF!))-2)/(1-BI2^2))</f>
        <v>#REF!</v>
      </c>
      <c r="BK2" s="15" t="e">
        <f>CORREL($G2:$M2,'[1]D BM wo FCD'!$V2:$AB2)</f>
        <v>#DIV/0!</v>
      </c>
      <c r="BL2" s="15" t="e">
        <f>BK2*SQRT((MIN(COUNT($G2:$M2),COUNT('[1]D BM wo FCD'!$V2:$AB2))-2)/(1-BK2^2))</f>
        <v>#DIV/0!</v>
      </c>
      <c r="BM2" s="15" t="e">
        <f>CORREL($H2:$M2,'[1]D BM wo FCD'!$V2:$AA2)</f>
        <v>#DIV/0!</v>
      </c>
      <c r="BN2" s="15" t="e">
        <f>BM2*SQRT((MIN(COUNT($H2:$M2),COUNT('[1]D BM wo FCD'!$V2:$AA2))-2)/(1-BM2^2))</f>
        <v>#DIV/0!</v>
      </c>
      <c r="BO2" s="15"/>
      <c r="BP2" s="16">
        <f t="shared" ref="BP2:BP46" si="0">COUNT($G2:$M2)</f>
        <v>7</v>
      </c>
      <c r="BQ2" s="28">
        <f t="shared" ref="BQ2:BQ46" si="1">AVERAGE($G2:$M2)</f>
        <v>-3.4638548497940444E-2</v>
      </c>
      <c r="BR2" s="16">
        <f t="shared" ref="BR2:BR46" si="2">STDEV($G2:$M2)</f>
        <v>0.60609150142113899</v>
      </c>
      <c r="BS2" s="16"/>
      <c r="BT2" s="16">
        <f t="shared" ref="BT2:BT46" si="3">COUNT($G2:$M2)</f>
        <v>7</v>
      </c>
      <c r="BU2" s="28">
        <f t="shared" ref="BU2:BU46" si="4">AVERAGE($G2:$M2)</f>
        <v>-3.4638548497940444E-2</v>
      </c>
      <c r="BV2" s="16">
        <f t="shared" ref="BV2:BV46" si="5">STDEV($G2:$M2)</f>
        <v>0.60609150142113899</v>
      </c>
    </row>
    <row r="3" spans="1:74" x14ac:dyDescent="0.4">
      <c r="A3" s="15"/>
      <c r="B3" s="15"/>
      <c r="C3" s="49" t="s">
        <v>2</v>
      </c>
      <c r="D3" s="15"/>
      <c r="E3" s="15"/>
      <c r="F3" s="15" t="s">
        <v>322</v>
      </c>
      <c r="G3" s="35">
        <f>LN('C'!H3)-LN('C'!G3)</f>
        <v>7.0413652507998137E-2</v>
      </c>
      <c r="H3" s="35">
        <f>LN('C'!I3)-LN('C'!H3)</f>
        <v>8.3148086066294979E-2</v>
      </c>
      <c r="I3" s="35">
        <f>LN('C'!J3)-LN('C'!I3)</f>
        <v>2.5062493256191587E-2</v>
      </c>
      <c r="J3" s="35">
        <f>LN('C'!K3)-LN('C'!J3)</f>
        <v>-4.1214801037482651E-2</v>
      </c>
      <c r="K3" s="35">
        <f>LN('C'!L3)-LN('C'!K3)</f>
        <v>-3.1493913310960409E-3</v>
      </c>
      <c r="L3" s="35">
        <f>LN('C'!M3)-LN('C'!L3)</f>
        <v>-5.5620341514493354E-2</v>
      </c>
      <c r="M3" s="35">
        <f>LN('C'!N3)-LN('C'!M3)</f>
        <v>-0.18249088367074595</v>
      </c>
      <c r="N3" s="15"/>
      <c r="O3" s="15" t="e">
        <f>CORREL($G3:$M3,[1]DMB!$G3:$AH3)</f>
        <v>#N/A</v>
      </c>
      <c r="P3" s="15" t="e">
        <f>O3*SQRT((MIN(COUNT($G3:$M3),COUNT([1]DMB!$G3:$AH3))-2)/(1-O3^2))</f>
        <v>#N/A</v>
      </c>
      <c r="Q3" s="15" t="e">
        <f>CORREL($G3:$M3,[1]DMB!$G3:$AG3)</f>
        <v>#N/A</v>
      </c>
      <c r="R3" s="15" t="e">
        <f>Q3*SQRT((MIN(COUNT($G3:$M3),COUNT([1]DMB!$G3:$AG3))-2)/(1-Q3^2))</f>
        <v>#N/A</v>
      </c>
      <c r="S3" s="15" t="e">
        <f>CORREL($G3:$M3,[1]DM1!$G3:$AH3)</f>
        <v>#N/A</v>
      </c>
      <c r="T3" s="15" t="e">
        <f>S3*SQRT((MIN(COUNT($G3:$M3),COUNT([1]DM1!$G3:$AH3))-2)/(1-S3^2))</f>
        <v>#N/A</v>
      </c>
      <c r="U3" s="15" t="e">
        <f>CORREL($G3:$M3,[1]DM1!$G3:$AG3)</f>
        <v>#N/A</v>
      </c>
      <c r="V3" s="15" t="e">
        <f>U3*SQRT((MIN(COUNT($G3:$M3),COUNT([1]DM1!$G3:$AG3))-2)/(1-U3^2))</f>
        <v>#N/A</v>
      </c>
      <c r="W3" s="15" t="e">
        <f>CORREL($G3:$M3,dBM!$G3:$G3)</f>
        <v>#N/A</v>
      </c>
      <c r="X3" s="15" t="e">
        <f>W3*SQRT((MIN(COUNT($G3:$M3),COUNT(dBM!$G3:$M3))-2)/(1-W3^2))</f>
        <v>#N/A</v>
      </c>
      <c r="Y3" s="15" t="e">
        <f>CORREL($G3:$M3,dBM!#REF!)</f>
        <v>#REF!</v>
      </c>
      <c r="Z3" s="15" t="e">
        <f>Y3*SQRT((MIN(COUNT($G3:$M3),COUNT(dBM!#REF!))-2)/(1-Y3^2))</f>
        <v>#REF!</v>
      </c>
      <c r="AA3" s="15" t="e">
        <f>CORREL($G3:$M3,'[1]D BM wo FCD'!$G3:$AB3)</f>
        <v>#N/A</v>
      </c>
      <c r="AB3" s="15" t="e">
        <f>AA3*SQRT((MIN(COUNT($G3:$M3),COUNT('[1]D BM wo FCD'!$G3:$AB3))-2)/(1-AA3^2))</f>
        <v>#N/A</v>
      </c>
      <c r="AC3" s="15" t="e">
        <f>CORREL($G3:$M3,'[1]D BM wo FCD'!$G3:$AA3)</f>
        <v>#N/A</v>
      </c>
      <c r="AD3" s="15" t="e">
        <f>AC3*SQRT((MIN(COUNT($G3:$M3),COUNT('[1]D BM wo FCD'!$G3:$AA3))-2)/(1-AC3^2))</f>
        <v>#N/A</v>
      </c>
      <c r="AE3" s="13"/>
      <c r="AF3" s="17"/>
      <c r="AG3" s="15" t="e">
        <f>CORREL($G3:$M3,[1]DMB!$V3:$AH3)</f>
        <v>#N/A</v>
      </c>
      <c r="AH3" s="15" t="e">
        <f>AG3*SQRT((MIN(COUNT($G3:$M3),COUNT([1]DMB!$V3:$AH3))-2)/(1-AG3^2))</f>
        <v>#N/A</v>
      </c>
      <c r="AI3" s="15" t="e">
        <f>CORREL($G3:$M3,[1]DMB!$V3:$AG3)</f>
        <v>#N/A</v>
      </c>
      <c r="AJ3" s="15" t="e">
        <f>AI3*SQRT((MIN(COUNT($G3:$M3),COUNT([1]DMB!$V3:$AG3))-2)/(1-AI3^2))</f>
        <v>#N/A</v>
      </c>
      <c r="AK3" s="15" t="e">
        <f>CORREL($G3:$M3,[1]DM1!$V3:$AH3)</f>
        <v>#N/A</v>
      </c>
      <c r="AL3" s="15" t="e">
        <f>AK3*SQRT((MIN(COUNT($G3:$M3),COUNT([1]DM1!$V3:$AH3))-2)/(1-AK3^2))</f>
        <v>#N/A</v>
      </c>
      <c r="AM3" s="15" t="e">
        <f>CORREL($G3:$M3,[1]DM1!$V3:$AG3)</f>
        <v>#N/A</v>
      </c>
      <c r="AN3" s="15" t="e">
        <f>AM3*SQRT((MIN(COUNT($G3:$M3),COUNT([1]DM1!$V3:$AG3))-2)/(1-AM3^2))</f>
        <v>#N/A</v>
      </c>
      <c r="AO3" s="15" t="e">
        <f>CORREL($G3:$M3,dBM!$G3:$G3)</f>
        <v>#N/A</v>
      </c>
      <c r="AP3" s="15" t="e">
        <f>AO3*SQRT((MIN(COUNT($G3:$M3),COUNT(dBM!$G3:$M3))-2)/(1-AO3^2))</f>
        <v>#N/A</v>
      </c>
      <c r="AQ3" s="15" t="e">
        <f>CORREL($G3:$M3,dBM!#REF!)</f>
        <v>#REF!</v>
      </c>
      <c r="AR3" s="15" t="e">
        <f>AQ3*SQRT((MIN(COUNT($G3:$M3),COUNT(dBM!#REF!))-2)/(1-AQ3^2))</f>
        <v>#REF!</v>
      </c>
      <c r="AS3" s="15" t="e">
        <f>CORREL($G3:$M3,'[1]D BM wo FCD'!$P3:$AB3)</f>
        <v>#N/A</v>
      </c>
      <c r="AT3" s="15" t="e">
        <f>AS3*SQRT((MIN(COUNT($G3:$M3),COUNT('[1]D BM wo FCD'!$P3:$AB3))-2)/(1-AS3^2))</f>
        <v>#N/A</v>
      </c>
      <c r="AU3" s="15" t="e">
        <f>CORREL($G3:$M3,'[1]D BM wo FCD'!$P3:$AA3)</f>
        <v>#N/A</v>
      </c>
      <c r="AV3" s="15" t="e">
        <f>AU3*SQRT((MIN(COUNT($G3:$M3),COUNT('[1]D BM wo FCD'!$P3:$AA3))-2)/(1-AU3^2))</f>
        <v>#N/A</v>
      </c>
      <c r="AW3" s="15"/>
      <c r="AX3" s="15"/>
      <c r="AY3" s="15" t="e">
        <f>CORREL($G3:$M3,[1]DMB!$AB3:$AH3)</f>
        <v>#DIV/0!</v>
      </c>
      <c r="AZ3" s="15" t="e">
        <f>AY3*SQRT((MIN(COUNT($G3:$M3),COUNT([1]DMB!$AB3:$AH3))-2)/(1-AY3^2))</f>
        <v>#DIV/0!</v>
      </c>
      <c r="BA3" s="15" t="e">
        <f>CORREL($H3:$M3,[1]DMB!$AB3:$AG3)</f>
        <v>#DIV/0!</v>
      </c>
      <c r="BB3" s="15" t="e">
        <f>BA3*SQRT((MIN(COUNT($H3:$M3),COUNT([1]DMB!$AB3:$AG3))-2)/(1-BA3^2))</f>
        <v>#DIV/0!</v>
      </c>
      <c r="BC3" s="15" t="e">
        <f>CORREL($G3:$M3,[1]DM1!$AB3:$AH3)</f>
        <v>#DIV/0!</v>
      </c>
      <c r="BD3" s="15" t="e">
        <f>BC3*SQRT((MIN(COUNT($G3:$M3),COUNT([1]DM1!$AB3:$AH3))-2)/(1-BC3^2))</f>
        <v>#DIV/0!</v>
      </c>
      <c r="BE3" s="15" t="e">
        <f>CORREL($H3:$M3,[1]DM1!$AB3:$AG3)</f>
        <v>#DIV/0!</v>
      </c>
      <c r="BF3" s="15" t="e">
        <f>BE3*SQRT((MIN(COUNT($H3:$M3),COUNT([1]DM1!$AB3:$AG3))-2)/(1-BE3^2))</f>
        <v>#DIV/0!</v>
      </c>
      <c r="BG3" s="15" t="e">
        <f>CORREL($G3:$M3,dBM!$G3:$G3)</f>
        <v>#N/A</v>
      </c>
      <c r="BH3" s="15" t="e">
        <f>BG3*SQRT((MIN(COUNT($G3:$M3),COUNT(dBM!$G3:$M3))-2)/(1-BG3^2))</f>
        <v>#N/A</v>
      </c>
      <c r="BI3" s="15" t="e">
        <f>CORREL($H3:$M3,dBM!#REF!)</f>
        <v>#REF!</v>
      </c>
      <c r="BJ3" s="15" t="e">
        <f>BI3*SQRT((MIN(COUNT($H3:$M3),COUNT(dBM!#REF!))-2)/(1-BI3^2))</f>
        <v>#REF!</v>
      </c>
      <c r="BK3" s="15" t="e">
        <f>CORREL($G3:$M3,'[1]D BM wo FCD'!$V3:$AB3)</f>
        <v>#DIV/0!</v>
      </c>
      <c r="BL3" s="15" t="e">
        <f>BK3*SQRT((MIN(COUNT($G3:$M3),COUNT('[1]D BM wo FCD'!$V3:$AB3))-2)/(1-BK3^2))</f>
        <v>#DIV/0!</v>
      </c>
      <c r="BM3" s="15" t="e">
        <f>CORREL($H3:$M3,'[1]D BM wo FCD'!$V3:$AA3)</f>
        <v>#DIV/0!</v>
      </c>
      <c r="BN3" s="15" t="e">
        <f>BM3*SQRT((MIN(COUNT($H3:$M3),COUNT('[1]D BM wo FCD'!$V3:$AA3))-2)/(1-BM3^2))</f>
        <v>#DIV/0!</v>
      </c>
      <c r="BO3" s="15"/>
      <c r="BP3" s="16">
        <f t="shared" si="0"/>
        <v>7</v>
      </c>
      <c r="BQ3" s="28">
        <f t="shared" si="1"/>
        <v>-1.4835883674761898E-2</v>
      </c>
      <c r="BR3" s="16">
        <f t="shared" si="2"/>
        <v>9.0428806837919512E-2</v>
      </c>
      <c r="BS3" s="16"/>
      <c r="BT3" s="16">
        <f t="shared" si="3"/>
        <v>7</v>
      </c>
      <c r="BU3" s="28">
        <f t="shared" si="4"/>
        <v>-1.4835883674761898E-2</v>
      </c>
      <c r="BV3" s="16">
        <f t="shared" si="5"/>
        <v>9.0428806837919512E-2</v>
      </c>
    </row>
    <row r="4" spans="1:74" x14ac:dyDescent="0.4">
      <c r="A4" s="15"/>
      <c r="B4" s="15"/>
      <c r="C4" s="49" t="s">
        <v>12</v>
      </c>
      <c r="D4" s="15"/>
      <c r="E4" s="15"/>
      <c r="F4" s="15" t="s">
        <v>322</v>
      </c>
      <c r="G4" s="35">
        <f>LN('C'!H4)-LN('C'!G4)</f>
        <v>6.9347060355959389E-2</v>
      </c>
      <c r="H4" s="35">
        <f>LN('C'!I4)-LN('C'!H4)</f>
        <v>3.4853104581045624E-2</v>
      </c>
      <c r="I4" s="35">
        <f>LN('C'!J4)-LN('C'!I4)</f>
        <v>1.4850927928787172E-2</v>
      </c>
      <c r="J4" s="35">
        <f>LN('C'!K4)-LN('C'!J4)</f>
        <v>3.5968041691407215E-2</v>
      </c>
      <c r="K4" s="35">
        <f>LN('C'!L4)-LN('C'!K4)</f>
        <v>1.7484672286478986E-2</v>
      </c>
      <c r="L4" s="35">
        <f>LN('C'!M4)-LN('C'!L4)</f>
        <v>-7.0010835396416837E-3</v>
      </c>
      <c r="M4" s="35">
        <f>LN('C'!N4)-LN('C'!M4)</f>
        <v>6.8941109859239624E-3</v>
      </c>
      <c r="N4" s="30"/>
      <c r="O4" s="15" t="e">
        <f>CORREL($G4:$M4,[1]DMB!$G4:$AH4)</f>
        <v>#N/A</v>
      </c>
      <c r="P4" s="15" t="e">
        <f>O4*SQRT((MIN(COUNT($G4:$M4),COUNT([1]DMB!$G4:$AH4))-2)/(1-O4^2))</f>
        <v>#N/A</v>
      </c>
      <c r="Q4" s="15" t="e">
        <f>CORREL($G4:$M4,[1]DMB!$G4:$AG4)</f>
        <v>#N/A</v>
      </c>
      <c r="R4" s="15" t="e">
        <f>Q4*SQRT((MIN(COUNT($G4:$M4),COUNT([1]DMB!$G4:$AG4))-2)/(1-Q4^2))</f>
        <v>#N/A</v>
      </c>
      <c r="S4" s="15" t="e">
        <f>CORREL($G4:$M4,[1]DM1!$G4:$AH4)</f>
        <v>#N/A</v>
      </c>
      <c r="T4" s="15" t="e">
        <f>S4*SQRT((MIN(COUNT($G4:$M4),COUNT([1]DM1!$G4:$AH4))-2)/(1-S4^2))</f>
        <v>#N/A</v>
      </c>
      <c r="U4" s="15" t="e">
        <f>CORREL($G4:$M4,[1]DM1!$G4:$AG4)</f>
        <v>#N/A</v>
      </c>
      <c r="V4" s="15" t="e">
        <f>U4*SQRT((MIN(COUNT($G4:$M4),COUNT([1]DM1!$G4:$AG4))-2)/(1-U4^2))</f>
        <v>#N/A</v>
      </c>
      <c r="W4" s="15" t="e">
        <f>CORREL($G4:$M4,dBM!$G4:$G4)</f>
        <v>#N/A</v>
      </c>
      <c r="X4" s="15" t="e">
        <f>W4*SQRT((MIN(COUNT($G4:$M4),COUNT(dBM!$G4:$M4))-2)/(1-W4^2))</f>
        <v>#N/A</v>
      </c>
      <c r="Y4" s="15" t="e">
        <f>CORREL($G4:$M4,dBM!#REF!)</f>
        <v>#REF!</v>
      </c>
      <c r="Z4" s="15" t="e">
        <f>Y4*SQRT((MIN(COUNT($G4:$M4),COUNT(dBM!#REF!))-2)/(1-Y4^2))</f>
        <v>#REF!</v>
      </c>
      <c r="AA4" s="15" t="e">
        <f>CORREL($G4:$M4,'[1]D BM wo FCD'!$G4:$AB4)</f>
        <v>#N/A</v>
      </c>
      <c r="AB4" s="15" t="e">
        <f>AA4*SQRT((MIN(COUNT($G4:$M4),COUNT('[1]D BM wo FCD'!$G4:$AB4))-2)/(1-AA4^2))</f>
        <v>#N/A</v>
      </c>
      <c r="AC4" s="15" t="e">
        <f>CORREL($G4:$M4,'[1]D BM wo FCD'!$G4:$AA4)</f>
        <v>#N/A</v>
      </c>
      <c r="AD4" s="15" t="e">
        <f>AC4*SQRT((MIN(COUNT($G4:$M4),COUNT('[1]D BM wo FCD'!$G4:$AA4))-2)/(1-AC4^2))</f>
        <v>#N/A</v>
      </c>
      <c r="AE4" s="13"/>
      <c r="AF4" s="17"/>
      <c r="AG4" s="15" t="e">
        <f>CORREL($G4:$M4,[1]DMB!$V4:$AH4)</f>
        <v>#N/A</v>
      </c>
      <c r="AH4" s="15" t="e">
        <f>AG4*SQRT((MIN(COUNT($G4:$M4),COUNT([1]DMB!$V4:$AH4))-2)/(1-AG4^2))</f>
        <v>#N/A</v>
      </c>
      <c r="AI4" s="15" t="e">
        <f>CORREL($G4:$M4,[1]DMB!$V4:$AG4)</f>
        <v>#N/A</v>
      </c>
      <c r="AJ4" s="15" t="e">
        <f>AI4*SQRT((MIN(COUNT($G4:$M4),COUNT([1]DMB!$V4:$AG4))-2)/(1-AI4^2))</f>
        <v>#N/A</v>
      </c>
      <c r="AK4" s="15" t="e">
        <f>CORREL($G4:$M4,[1]DM1!$V4:$AH4)</f>
        <v>#N/A</v>
      </c>
      <c r="AL4" s="15" t="e">
        <f>AK4*SQRT((MIN(COUNT($G4:$M4),COUNT([1]DM1!$V4:$AH4))-2)/(1-AK4^2))</f>
        <v>#N/A</v>
      </c>
      <c r="AM4" s="15" t="e">
        <f>CORREL($G4:$M4,[1]DM1!$V4:$AG4)</f>
        <v>#N/A</v>
      </c>
      <c r="AN4" s="15" t="e">
        <f>AM4*SQRT((MIN(COUNT($G4:$M4),COUNT([1]DM1!$V4:$AG4))-2)/(1-AM4^2))</f>
        <v>#N/A</v>
      </c>
      <c r="AO4" s="15" t="e">
        <f>CORREL($G4:$M4,dBM!$G4:$G4)</f>
        <v>#N/A</v>
      </c>
      <c r="AP4" s="15" t="e">
        <f>AO4*SQRT((MIN(COUNT($G4:$M4),COUNT(dBM!$G4:$M4))-2)/(1-AO4^2))</f>
        <v>#N/A</v>
      </c>
      <c r="AQ4" s="15" t="e">
        <f>CORREL($G4:$M4,dBM!#REF!)</f>
        <v>#REF!</v>
      </c>
      <c r="AR4" s="15" t="e">
        <f>AQ4*SQRT((MIN(COUNT($G4:$M4),COUNT(dBM!#REF!))-2)/(1-AQ4^2))</f>
        <v>#REF!</v>
      </c>
      <c r="AS4" s="15" t="e">
        <f>CORREL($G4:$M4,'[1]D BM wo FCD'!$P4:$AB4)</f>
        <v>#N/A</v>
      </c>
      <c r="AT4" s="15" t="e">
        <f>AS4*SQRT((MIN(COUNT($G4:$M4),COUNT('[1]D BM wo FCD'!$P4:$AB4))-2)/(1-AS4^2))</f>
        <v>#N/A</v>
      </c>
      <c r="AU4" s="15" t="e">
        <f>CORREL($G4:$M4,'[1]D BM wo FCD'!$P4:$AA4)</f>
        <v>#N/A</v>
      </c>
      <c r="AV4" s="15" t="e">
        <f>AU4*SQRT((MIN(COUNT($G4:$M4),COUNT('[1]D BM wo FCD'!$P4:$AA4))-2)/(1-AU4^2))</f>
        <v>#N/A</v>
      </c>
      <c r="AW4" s="15"/>
      <c r="AX4" s="15"/>
      <c r="AY4" s="15" t="e">
        <f>CORREL($G4:$M4,[1]DMB!$AB4:$AH4)</f>
        <v>#DIV/0!</v>
      </c>
      <c r="AZ4" s="15" t="e">
        <f>AY4*SQRT((MIN(COUNT($G4:$M4),COUNT([1]DMB!$AB4:$AH4))-2)/(1-AY4^2))</f>
        <v>#DIV/0!</v>
      </c>
      <c r="BA4" s="15" t="e">
        <f>CORREL($H4:$M4,[1]DMB!$AB4:$AG4)</f>
        <v>#DIV/0!</v>
      </c>
      <c r="BB4" s="15" t="e">
        <f>BA4*SQRT((MIN(COUNT($H4:$M4),COUNT([1]DMB!$AB4:$AG4))-2)/(1-BA4^2))</f>
        <v>#DIV/0!</v>
      </c>
      <c r="BC4" s="15" t="e">
        <f>CORREL($G4:$M4,[1]DM1!$AB4:$AH4)</f>
        <v>#DIV/0!</v>
      </c>
      <c r="BD4" s="15" t="e">
        <f>BC4*SQRT((MIN(COUNT($G4:$M4),COUNT([1]DM1!$AB4:$AH4))-2)/(1-BC4^2))</f>
        <v>#DIV/0!</v>
      </c>
      <c r="BE4" s="15" t="e">
        <f>CORREL($H4:$M4,[1]DM1!$AB4:$AG4)</f>
        <v>#DIV/0!</v>
      </c>
      <c r="BF4" s="15" t="e">
        <f>BE4*SQRT((MIN(COUNT($H4:$M4),COUNT([1]DM1!$AB4:$AG4))-2)/(1-BE4^2))</f>
        <v>#DIV/0!</v>
      </c>
      <c r="BG4" s="15" t="e">
        <f>CORREL($G4:$M4,dBM!$G4:$G4)</f>
        <v>#N/A</v>
      </c>
      <c r="BH4" s="15" t="e">
        <f>BG4*SQRT((MIN(COUNT($G4:$M4),COUNT(dBM!$G4:$M4))-2)/(1-BG4^2))</f>
        <v>#N/A</v>
      </c>
      <c r="BI4" s="15" t="e">
        <f>CORREL($H4:$M4,dBM!#REF!)</f>
        <v>#REF!</v>
      </c>
      <c r="BJ4" s="15" t="e">
        <f>BI4*SQRT((MIN(COUNT($H4:$M4),COUNT(dBM!#REF!))-2)/(1-BI4^2))</f>
        <v>#REF!</v>
      </c>
      <c r="BK4" s="15" t="e">
        <f>CORREL($G4:$M4,'[1]D BM wo FCD'!$V4:$AB4)</f>
        <v>#DIV/0!</v>
      </c>
      <c r="BL4" s="15" t="e">
        <f>BK4*SQRT((MIN(COUNT($G4:$M4),COUNT('[1]D BM wo FCD'!$V4:$AB4))-2)/(1-BK4^2))</f>
        <v>#DIV/0!</v>
      </c>
      <c r="BM4" s="15" t="e">
        <f>CORREL($H4:$M4,'[1]D BM wo FCD'!$V4:$AA4)</f>
        <v>#DIV/0!</v>
      </c>
      <c r="BN4" s="15" t="e">
        <f>BM4*SQRT((MIN(COUNT($H4:$M4),COUNT('[1]D BM wo FCD'!$V4:$AA4))-2)/(1-BM4^2))</f>
        <v>#DIV/0!</v>
      </c>
      <c r="BO4" s="15"/>
      <c r="BP4" s="16">
        <f t="shared" si="0"/>
        <v>7</v>
      </c>
      <c r="BQ4" s="28">
        <f t="shared" si="1"/>
        <v>2.4628119184280095E-2</v>
      </c>
      <c r="BR4" s="16">
        <f t="shared" si="2"/>
        <v>2.4814148123286188E-2</v>
      </c>
      <c r="BS4" s="16"/>
      <c r="BT4" s="16">
        <f t="shared" si="3"/>
        <v>7</v>
      </c>
      <c r="BU4" s="28">
        <f t="shared" si="4"/>
        <v>2.4628119184280095E-2</v>
      </c>
      <c r="BV4" s="16">
        <f t="shared" si="5"/>
        <v>2.4814148123286188E-2</v>
      </c>
    </row>
    <row r="5" spans="1:74" x14ac:dyDescent="0.4">
      <c r="A5" s="15"/>
      <c r="B5" s="15"/>
      <c r="C5" s="49" t="s">
        <v>15</v>
      </c>
      <c r="D5" s="15"/>
      <c r="E5" s="15"/>
      <c r="F5" s="15" t="s">
        <v>322</v>
      </c>
      <c r="G5" s="35">
        <f>LN('C'!H5)-LN('C'!G5)</f>
        <v>-6.6166354702501651E-2</v>
      </c>
      <c r="H5" s="35">
        <f>LN('C'!I5)-LN('C'!H5)</f>
        <v>-0.11271602914350487</v>
      </c>
      <c r="I5" s="35">
        <f>LN('C'!J5)-LN('C'!I5)</f>
        <v>2.7051189539017417E-2</v>
      </c>
      <c r="J5" s="35">
        <f>LN('C'!K5)-LN('C'!J5)</f>
        <v>9.199766021205491E-2</v>
      </c>
      <c r="K5" s="35">
        <f>LN('C'!L5)-LN('C'!K5)</f>
        <v>4.2547520174972708E-2</v>
      </c>
      <c r="L5" s="35">
        <f>LN('C'!M5)-LN('C'!L5)</f>
        <v>4.9449070906645798E-2</v>
      </c>
      <c r="M5" s="35">
        <f>LN('C'!N5)-LN('C'!M5)</f>
        <v>4.9529762700534885E-2</v>
      </c>
      <c r="N5" s="15"/>
      <c r="O5" s="15" t="e">
        <f>CORREL($G5:$M5,[1]DMB!$G5:$AH5)</f>
        <v>#N/A</v>
      </c>
      <c r="P5" s="15" t="e">
        <f>O5*SQRT((MIN(COUNT($G5:$M5),COUNT([1]DMB!$G5:$AH5))-2)/(1-O5^2))</f>
        <v>#N/A</v>
      </c>
      <c r="Q5" s="15" t="e">
        <f>CORREL($G5:$M5,[1]DMB!$G5:$AG5)</f>
        <v>#N/A</v>
      </c>
      <c r="R5" s="15" t="e">
        <f>Q5*SQRT((MIN(COUNT($G5:$M5),COUNT([1]DMB!$G5:$AG5))-2)/(1-Q5^2))</f>
        <v>#N/A</v>
      </c>
      <c r="S5" s="15" t="e">
        <f>CORREL($G5:$M5,[1]DM1!$G5:$AH5)</f>
        <v>#N/A</v>
      </c>
      <c r="T5" s="15" t="e">
        <f>S5*SQRT((MIN(COUNT($G5:$M5),COUNT([1]DM1!$G5:$AH5))-2)/(1-S5^2))</f>
        <v>#N/A</v>
      </c>
      <c r="U5" s="15" t="e">
        <f>CORREL($G5:$M5,[1]DM1!$G5:$AG5)</f>
        <v>#N/A</v>
      </c>
      <c r="V5" s="15" t="e">
        <f>U5*SQRT((MIN(COUNT($G5:$M5),COUNT([1]DM1!$G5:$AG5))-2)/(1-U5^2))</f>
        <v>#N/A</v>
      </c>
      <c r="W5" s="15" t="e">
        <f>CORREL($G5:$M5,dBM!$G5:$G5)</f>
        <v>#N/A</v>
      </c>
      <c r="X5" s="15" t="e">
        <f>W5*SQRT((MIN(COUNT($G5:$M5),COUNT(dBM!$G5:$M5))-2)/(1-W5^2))</f>
        <v>#N/A</v>
      </c>
      <c r="Y5" s="15" t="e">
        <f>CORREL($G5:$M5,dBM!#REF!)</f>
        <v>#REF!</v>
      </c>
      <c r="Z5" s="15" t="e">
        <f>Y5*SQRT((MIN(COUNT($G5:$M5),COUNT(dBM!#REF!))-2)/(1-Y5^2))</f>
        <v>#REF!</v>
      </c>
      <c r="AA5" s="15" t="e">
        <f>CORREL($G5:$M5,'[1]D BM wo FCD'!$G5:$AB5)</f>
        <v>#N/A</v>
      </c>
      <c r="AB5" s="15" t="e">
        <f>AA5*SQRT((MIN(COUNT($G5:$M5),COUNT('[1]D BM wo FCD'!$G5:$AB5))-2)/(1-AA5^2))</f>
        <v>#N/A</v>
      </c>
      <c r="AC5" s="15" t="e">
        <f>CORREL($G5:$M5,'[1]D BM wo FCD'!$G5:$AA5)</f>
        <v>#N/A</v>
      </c>
      <c r="AD5" s="15" t="e">
        <f>AC5*SQRT((MIN(COUNT($G5:$M5),COUNT('[1]D BM wo FCD'!$G5:$AA5))-2)/(1-AC5^2))</f>
        <v>#N/A</v>
      </c>
      <c r="AE5" s="13"/>
      <c r="AF5" s="17"/>
      <c r="AG5" s="15" t="e">
        <f>CORREL($G5:$M5,[1]DMB!$V5:$AH5)</f>
        <v>#N/A</v>
      </c>
      <c r="AH5" s="15" t="e">
        <f>AG5*SQRT((MIN(COUNT($G5:$M5),COUNT([1]DMB!$V5:$AH5))-2)/(1-AG5^2))</f>
        <v>#N/A</v>
      </c>
      <c r="AI5" s="15" t="e">
        <f>CORREL($G5:$M5,[1]DMB!$V5:$AG5)</f>
        <v>#N/A</v>
      </c>
      <c r="AJ5" s="15" t="e">
        <f>AI5*SQRT((MIN(COUNT($G5:$M5),COUNT([1]DMB!$V5:$AG5))-2)/(1-AI5^2))</f>
        <v>#N/A</v>
      </c>
      <c r="AK5" s="15" t="e">
        <f>CORREL($G5:$M5,[1]DM1!$V5:$AH5)</f>
        <v>#N/A</v>
      </c>
      <c r="AL5" s="15" t="e">
        <f>AK5*SQRT((MIN(COUNT($G5:$M5),COUNT([1]DM1!$V5:$AH5))-2)/(1-AK5^2))</f>
        <v>#N/A</v>
      </c>
      <c r="AM5" s="15" t="e">
        <f>CORREL($G5:$M5,[1]DM1!$V5:$AG5)</f>
        <v>#N/A</v>
      </c>
      <c r="AN5" s="15" t="e">
        <f>AM5*SQRT((MIN(COUNT($G5:$M5),COUNT([1]DM1!$V5:$AG5))-2)/(1-AM5^2))</f>
        <v>#N/A</v>
      </c>
      <c r="AO5" s="15" t="e">
        <f>CORREL($G5:$M5,dBM!$G5:$G5)</f>
        <v>#N/A</v>
      </c>
      <c r="AP5" s="15" t="e">
        <f>AO5*SQRT((MIN(COUNT($G5:$M5),COUNT(dBM!$G5:$M5))-2)/(1-AO5^2))</f>
        <v>#N/A</v>
      </c>
      <c r="AQ5" s="15" t="e">
        <f>CORREL($G5:$M5,dBM!#REF!)</f>
        <v>#REF!</v>
      </c>
      <c r="AR5" s="15" t="e">
        <f>AQ5*SQRT((MIN(COUNT($G5:$M5),COUNT(dBM!#REF!))-2)/(1-AQ5^2))</f>
        <v>#REF!</v>
      </c>
      <c r="AS5" s="15" t="e">
        <f>CORREL($G5:$M5,'[1]D BM wo FCD'!$P5:$AB5)</f>
        <v>#N/A</v>
      </c>
      <c r="AT5" s="15" t="e">
        <f>AS5*SQRT((MIN(COUNT($G5:$M5),COUNT('[1]D BM wo FCD'!$P5:$AB5))-2)/(1-AS5^2))</f>
        <v>#N/A</v>
      </c>
      <c r="AU5" s="15" t="e">
        <f>CORREL($G5:$M5,'[1]D BM wo FCD'!$P5:$AA5)</f>
        <v>#N/A</v>
      </c>
      <c r="AV5" s="15" t="e">
        <f>AU5*SQRT((MIN(COUNT($G5:$M5),COUNT('[1]D BM wo FCD'!$P5:$AA5))-2)/(1-AU5^2))</f>
        <v>#N/A</v>
      </c>
      <c r="AW5" s="15"/>
      <c r="AX5" s="15"/>
      <c r="AY5" s="15" t="e">
        <f>CORREL($G5:$M5,[1]DMB!$AB5:$AH5)</f>
        <v>#DIV/0!</v>
      </c>
      <c r="AZ5" s="15" t="e">
        <f>AY5*SQRT((MIN(COUNT($G5:$M5),COUNT([1]DMB!$AB5:$AH5))-2)/(1-AY5^2))</f>
        <v>#DIV/0!</v>
      </c>
      <c r="BA5" s="15" t="e">
        <f>CORREL($H5:$M5,[1]DMB!$AB5:$AG5)</f>
        <v>#DIV/0!</v>
      </c>
      <c r="BB5" s="15" t="e">
        <f>BA5*SQRT((MIN(COUNT($H5:$M5),COUNT([1]DMB!$AB5:$AG5))-2)/(1-BA5^2))</f>
        <v>#DIV/0!</v>
      </c>
      <c r="BC5" s="15" t="e">
        <f>CORREL($G5:$M5,[1]DM1!$AB5:$AH5)</f>
        <v>#DIV/0!</v>
      </c>
      <c r="BD5" s="15" t="e">
        <f>BC5*SQRT((MIN(COUNT($G5:$M5),COUNT([1]DM1!$AB5:$AH5))-2)/(1-BC5^2))</f>
        <v>#DIV/0!</v>
      </c>
      <c r="BE5" s="15" t="e">
        <f>CORREL($H5:$M5,[1]DM1!$AB5:$AG5)</f>
        <v>#DIV/0!</v>
      </c>
      <c r="BF5" s="15" t="e">
        <f>BE5*SQRT((MIN(COUNT($H5:$M5),COUNT([1]DM1!$AB5:$AG5))-2)/(1-BE5^2))</f>
        <v>#DIV/0!</v>
      </c>
      <c r="BG5" s="15" t="e">
        <f>CORREL($G5:$M5,dBM!$G5:$G5)</f>
        <v>#N/A</v>
      </c>
      <c r="BH5" s="15" t="e">
        <f>BG5*SQRT((MIN(COUNT($G5:$M5),COUNT(dBM!$G5:$M5))-2)/(1-BG5^2))</f>
        <v>#N/A</v>
      </c>
      <c r="BI5" s="15" t="e">
        <f>CORREL($H5:$M5,dBM!#REF!)</f>
        <v>#REF!</v>
      </c>
      <c r="BJ5" s="15" t="e">
        <f>BI5*SQRT((MIN(COUNT($H5:$M5),COUNT(dBM!#REF!))-2)/(1-BI5^2))</f>
        <v>#REF!</v>
      </c>
      <c r="BK5" s="15" t="e">
        <f>CORREL($G5:$M5,'[1]D BM wo FCD'!$V5:$AB5)</f>
        <v>#DIV/0!</v>
      </c>
      <c r="BL5" s="15" t="e">
        <f>BK5*SQRT((MIN(COUNT($G5:$M5),COUNT('[1]D BM wo FCD'!$V5:$AB5))-2)/(1-BK5^2))</f>
        <v>#DIV/0!</v>
      </c>
      <c r="BM5" s="15" t="e">
        <f>CORREL($H5:$M5,'[1]D BM wo FCD'!$V5:$AA5)</f>
        <v>#DIV/0!</v>
      </c>
      <c r="BN5" s="15" t="e">
        <f>BM5*SQRT((MIN(COUNT($H5:$M5),COUNT('[1]D BM wo FCD'!$V5:$AA5))-2)/(1-BM5^2))</f>
        <v>#DIV/0!</v>
      </c>
      <c r="BO5" s="15"/>
      <c r="BP5" s="16">
        <f t="shared" si="0"/>
        <v>7</v>
      </c>
      <c r="BQ5" s="28">
        <f t="shared" si="1"/>
        <v>1.1670402812459886E-2</v>
      </c>
      <c r="BR5" s="16">
        <f t="shared" si="2"/>
        <v>7.3067933490657905E-2</v>
      </c>
      <c r="BS5" s="16"/>
      <c r="BT5" s="16">
        <f t="shared" si="3"/>
        <v>7</v>
      </c>
      <c r="BU5" s="28">
        <f t="shared" si="4"/>
        <v>1.1670402812459886E-2</v>
      </c>
      <c r="BV5" s="16">
        <f t="shared" si="5"/>
        <v>7.3067933490657905E-2</v>
      </c>
    </row>
    <row r="6" spans="1:74" x14ac:dyDescent="0.4">
      <c r="A6" s="15"/>
      <c r="B6" s="15"/>
      <c r="C6" s="49" t="s">
        <v>16</v>
      </c>
      <c r="D6" s="15"/>
      <c r="E6" s="15"/>
      <c r="F6" s="15" t="s">
        <v>322</v>
      </c>
      <c r="G6" s="35">
        <f>LN('C'!H6)-LN('C'!G6)</f>
        <v>-1.1850837335773079E-2</v>
      </c>
      <c r="H6" s="35">
        <f>LN('C'!I6)-LN('C'!H6)</f>
        <v>-9.4065887901727763E-2</v>
      </c>
      <c r="I6" s="35">
        <f>LN('C'!J6)-LN('C'!I6)</f>
        <v>4.3082624091290711E-2</v>
      </c>
      <c r="J6" s="35">
        <f>LN('C'!K6)-LN('C'!J6)</f>
        <v>3.9292798424348518E-3</v>
      </c>
      <c r="K6" s="35">
        <f>LN('C'!L6)-LN('C'!K6)</f>
        <v>7.1149030656940226E-2</v>
      </c>
      <c r="L6" s="35">
        <f>LN('C'!M6)-LN('C'!L6)</f>
        <v>6.1454516904342782E-2</v>
      </c>
      <c r="M6" s="35">
        <f>LN('C'!N6)-LN('C'!M6)</f>
        <v>4.4016885416773732E-2</v>
      </c>
      <c r="N6" s="15"/>
      <c r="O6" s="15" t="e">
        <f>CORREL($G6:$M6,[1]DMB!$G6:$AH6)</f>
        <v>#N/A</v>
      </c>
      <c r="P6" s="15" t="e">
        <f>O6*SQRT((MIN(COUNT($G6:$M6),COUNT([1]DMB!$G6:$AH6))-2)/(1-O6^2))</f>
        <v>#N/A</v>
      </c>
      <c r="Q6" s="15" t="e">
        <f>CORREL($G6:$M6,[1]DMB!$G6:$AG6)</f>
        <v>#N/A</v>
      </c>
      <c r="R6" s="15" t="e">
        <f>Q6*SQRT((MIN(COUNT($G6:$M6),COUNT([1]DMB!$G6:$AG6))-2)/(1-Q6^2))</f>
        <v>#N/A</v>
      </c>
      <c r="S6" s="15" t="e">
        <f>CORREL($G6:$M6,[1]DM1!$G6:$AH6)</f>
        <v>#N/A</v>
      </c>
      <c r="T6" s="15" t="e">
        <f>S6*SQRT((MIN(COUNT($G6:$M6),COUNT([1]DM1!$G6:$AH6))-2)/(1-S6^2))</f>
        <v>#N/A</v>
      </c>
      <c r="U6" s="15" t="e">
        <f>CORREL($G6:$M6,[1]DM1!$G6:$AG6)</f>
        <v>#N/A</v>
      </c>
      <c r="V6" s="15" t="e">
        <f>U6*SQRT((MIN(COUNT($G6:$M6),COUNT([1]DM1!$G6:$AG6))-2)/(1-U6^2))</f>
        <v>#N/A</v>
      </c>
      <c r="W6" s="15" t="e">
        <f>CORREL($G6:$M6,dBM!$G6:$G6)</f>
        <v>#N/A</v>
      </c>
      <c r="X6" s="15" t="e">
        <f>W6*SQRT((MIN(COUNT($G6:$M6),COUNT(dBM!$G6:$M6))-2)/(1-W6^2))</f>
        <v>#N/A</v>
      </c>
      <c r="Y6" s="15" t="e">
        <f>CORREL($G6:$M6,dBM!#REF!)</f>
        <v>#REF!</v>
      </c>
      <c r="Z6" s="15" t="e">
        <f>Y6*SQRT((MIN(COUNT($G6:$M6),COUNT(dBM!#REF!))-2)/(1-Y6^2))</f>
        <v>#REF!</v>
      </c>
      <c r="AA6" s="15" t="e">
        <f>CORREL($G6:$M6,'[1]D BM wo FCD'!$G6:$AB6)</f>
        <v>#N/A</v>
      </c>
      <c r="AB6" s="15" t="e">
        <f>AA6*SQRT((MIN(COUNT($G6:$M6),COUNT('[1]D BM wo FCD'!$G6:$AB6))-2)/(1-AA6^2))</f>
        <v>#N/A</v>
      </c>
      <c r="AC6" s="15" t="e">
        <f>CORREL($G6:$M6,'[1]D BM wo FCD'!$G6:$AA6)</f>
        <v>#N/A</v>
      </c>
      <c r="AD6" s="15" t="e">
        <f>AC6*SQRT((MIN(COUNT($G6:$M6),COUNT('[1]D BM wo FCD'!$G6:$AA6))-2)/(1-AC6^2))</f>
        <v>#N/A</v>
      </c>
      <c r="AE6" s="13"/>
      <c r="AF6" s="17"/>
      <c r="AG6" s="15" t="e">
        <f>CORREL($G6:$M6,[1]DMB!$V6:$AH6)</f>
        <v>#N/A</v>
      </c>
      <c r="AH6" s="15" t="e">
        <f>AG6*SQRT((MIN(COUNT($G6:$M6),COUNT([1]DMB!$V6:$AH6))-2)/(1-AG6^2))</f>
        <v>#N/A</v>
      </c>
      <c r="AI6" s="15" t="e">
        <f>CORREL($G6:$M6,[1]DMB!$V6:$AG6)</f>
        <v>#N/A</v>
      </c>
      <c r="AJ6" s="15" t="e">
        <f>AI6*SQRT((MIN(COUNT($G6:$M6),COUNT([1]DMB!$V6:$AG6))-2)/(1-AI6^2))</f>
        <v>#N/A</v>
      </c>
      <c r="AK6" s="15" t="e">
        <f>CORREL($G6:$M6,[1]DM1!$V6:$AH6)</f>
        <v>#N/A</v>
      </c>
      <c r="AL6" s="15" t="e">
        <f>AK6*SQRT((MIN(COUNT($G6:$M6),COUNT([1]DM1!$V6:$AH6))-2)/(1-AK6^2))</f>
        <v>#N/A</v>
      </c>
      <c r="AM6" s="15" t="e">
        <f>CORREL($G6:$M6,[1]DM1!$V6:$AG6)</f>
        <v>#N/A</v>
      </c>
      <c r="AN6" s="15" t="e">
        <f>AM6*SQRT((MIN(COUNT($G6:$M6),COUNT([1]DM1!$V6:$AG6))-2)/(1-AM6^2))</f>
        <v>#N/A</v>
      </c>
      <c r="AO6" s="15" t="e">
        <f>CORREL($G6:$M6,dBM!$G6:$G6)</f>
        <v>#N/A</v>
      </c>
      <c r="AP6" s="15" t="e">
        <f>AO6*SQRT((MIN(COUNT($G6:$M6),COUNT(dBM!$G6:$M6))-2)/(1-AO6^2))</f>
        <v>#N/A</v>
      </c>
      <c r="AQ6" s="15" t="e">
        <f>CORREL($G6:$M6,dBM!#REF!)</f>
        <v>#REF!</v>
      </c>
      <c r="AR6" s="15" t="e">
        <f>AQ6*SQRT((MIN(COUNT($G6:$M6),COUNT(dBM!#REF!))-2)/(1-AQ6^2))</f>
        <v>#REF!</v>
      </c>
      <c r="AS6" s="15" t="e">
        <f>CORREL($G6:$M6,'[1]D BM wo FCD'!$P6:$AB6)</f>
        <v>#N/A</v>
      </c>
      <c r="AT6" s="15" t="e">
        <f>AS6*SQRT((MIN(COUNT($G6:$M6),COUNT('[1]D BM wo FCD'!$P6:$AB6))-2)/(1-AS6^2))</f>
        <v>#N/A</v>
      </c>
      <c r="AU6" s="15" t="e">
        <f>CORREL($G6:$M6,'[1]D BM wo FCD'!$P6:$AA6)</f>
        <v>#N/A</v>
      </c>
      <c r="AV6" s="15" t="e">
        <f>AU6*SQRT((MIN(COUNT($G6:$M6),COUNT('[1]D BM wo FCD'!$P6:$AA6))-2)/(1-AU6^2))</f>
        <v>#N/A</v>
      </c>
      <c r="AW6" s="15"/>
      <c r="AX6" s="15"/>
      <c r="AY6" s="15" t="e">
        <f>CORREL($G6:$M6,[1]DMB!$AB6:$AH6)</f>
        <v>#DIV/0!</v>
      </c>
      <c r="AZ6" s="15" t="e">
        <f>AY6*SQRT((MIN(COUNT($G6:$M6),COUNT([1]DMB!$AB6:$AH6))-2)/(1-AY6^2))</f>
        <v>#DIV/0!</v>
      </c>
      <c r="BA6" s="15" t="e">
        <f>CORREL($H6:$M6,[1]DMB!$AB6:$AG6)</f>
        <v>#DIV/0!</v>
      </c>
      <c r="BB6" s="15" t="e">
        <f>BA6*SQRT((MIN(COUNT($H6:$M6),COUNT([1]DMB!$AB6:$AG6))-2)/(1-BA6^2))</f>
        <v>#DIV/0!</v>
      </c>
      <c r="BC6" s="15" t="e">
        <f>CORREL($G6:$M6,[1]DM1!$AB6:$AH6)</f>
        <v>#DIV/0!</v>
      </c>
      <c r="BD6" s="15" t="e">
        <f>BC6*SQRT((MIN(COUNT($G6:$M6),COUNT([1]DM1!$AB6:$AH6))-2)/(1-BC6^2))</f>
        <v>#DIV/0!</v>
      </c>
      <c r="BE6" s="15" t="e">
        <f>CORREL($H6:$M6,[1]DM1!$AB6:$AG6)</f>
        <v>#DIV/0!</v>
      </c>
      <c r="BF6" s="15" t="e">
        <f>BE6*SQRT((MIN(COUNT($H6:$M6),COUNT([1]DM1!$AB6:$AG6))-2)/(1-BE6^2))</f>
        <v>#DIV/0!</v>
      </c>
      <c r="BG6" s="15" t="e">
        <f>CORREL($G6:$M6,dBM!$G6:$G6)</f>
        <v>#N/A</v>
      </c>
      <c r="BH6" s="15" t="e">
        <f>BG6*SQRT((MIN(COUNT($G6:$M6),COUNT(dBM!$G6:$M6))-2)/(1-BG6^2))</f>
        <v>#N/A</v>
      </c>
      <c r="BI6" s="15" t="e">
        <f>CORREL($H6:$M6,dBM!#REF!)</f>
        <v>#REF!</v>
      </c>
      <c r="BJ6" s="15" t="e">
        <f>BI6*SQRT((MIN(COUNT($H6:$M6),COUNT(dBM!#REF!))-2)/(1-BI6^2))</f>
        <v>#REF!</v>
      </c>
      <c r="BK6" s="15" t="e">
        <f>CORREL($G6:$M6,'[1]D BM wo FCD'!$V6:$AB6)</f>
        <v>#DIV/0!</v>
      </c>
      <c r="BL6" s="15" t="e">
        <f>BK6*SQRT((MIN(COUNT($G6:$M6),COUNT('[1]D BM wo FCD'!$V6:$AB6))-2)/(1-BK6^2))</f>
        <v>#DIV/0!</v>
      </c>
      <c r="BM6" s="15" t="e">
        <f>CORREL($H6:$M6,'[1]D BM wo FCD'!$V6:$AA6)</f>
        <v>#DIV/0!</v>
      </c>
      <c r="BN6" s="15" t="e">
        <f>BM6*SQRT((MIN(COUNT($H6:$M6),COUNT('[1]D BM wo FCD'!$V6:$AA6))-2)/(1-BM6^2))</f>
        <v>#DIV/0!</v>
      </c>
      <c r="BO6" s="15"/>
      <c r="BP6" s="16">
        <f t="shared" si="0"/>
        <v>7</v>
      </c>
      <c r="BQ6" s="28">
        <f t="shared" si="1"/>
        <v>1.681651595346878E-2</v>
      </c>
      <c r="BR6" s="16">
        <f t="shared" si="2"/>
        <v>5.7238022476962913E-2</v>
      </c>
      <c r="BS6" s="16"/>
      <c r="BT6" s="16">
        <f t="shared" si="3"/>
        <v>7</v>
      </c>
      <c r="BU6" s="28">
        <f t="shared" si="4"/>
        <v>1.681651595346878E-2</v>
      </c>
      <c r="BV6" s="16">
        <f t="shared" si="5"/>
        <v>5.7238022476962913E-2</v>
      </c>
    </row>
    <row r="7" spans="1:74" x14ac:dyDescent="0.4">
      <c r="A7" s="15"/>
      <c r="B7" s="15"/>
      <c r="C7" s="49" t="s">
        <v>31</v>
      </c>
      <c r="D7" s="15"/>
      <c r="E7" s="15"/>
      <c r="F7" s="15" t="s">
        <v>322</v>
      </c>
      <c r="G7" s="35">
        <f>LN('C'!H7)-LN('C'!G7)</f>
        <v>1.8821754240581967E-2</v>
      </c>
      <c r="H7" s="35">
        <f>LN('C'!I7)-LN('C'!H7)</f>
        <v>2.1985636918964602E-2</v>
      </c>
      <c r="I7" s="35">
        <f>LN('C'!J7)-LN('C'!I7)</f>
        <v>1.9802627296181541E-2</v>
      </c>
      <c r="J7" s="35">
        <f>LN('C'!K7)-LN('C'!J7)</f>
        <v>-0.10203272556515053</v>
      </c>
      <c r="K7" s="35">
        <f>LN('C'!L7)-LN('C'!K7)</f>
        <v>2.1761491781512987E-2</v>
      </c>
      <c r="L7" s="35">
        <f>LN('C'!M7)-LN('C'!L7)</f>
        <v>4.3976860601386392E-2</v>
      </c>
      <c r="M7" s="35">
        <f>LN('C'!N7)-LN('C'!M7)</f>
        <v>4.7889107099283734E-2</v>
      </c>
      <c r="N7" s="15"/>
      <c r="O7" s="15" t="s">
        <v>163</v>
      </c>
      <c r="P7" s="15" t="s">
        <v>163</v>
      </c>
      <c r="Q7" s="15" t="s">
        <v>163</v>
      </c>
      <c r="R7" s="15" t="s">
        <v>163</v>
      </c>
      <c r="S7" s="15" t="s">
        <v>163</v>
      </c>
      <c r="T7" s="15" t="s">
        <v>163</v>
      </c>
      <c r="U7" s="15" t="s">
        <v>163</v>
      </c>
      <c r="V7" s="15" t="s">
        <v>163</v>
      </c>
      <c r="W7" s="15" t="s">
        <v>163</v>
      </c>
      <c r="X7" s="15" t="s">
        <v>163</v>
      </c>
      <c r="Y7" s="15" t="s">
        <v>163</v>
      </c>
      <c r="Z7" s="15" t="s">
        <v>163</v>
      </c>
      <c r="AA7" s="15" t="s">
        <v>163</v>
      </c>
      <c r="AB7" s="15" t="s">
        <v>163</v>
      </c>
      <c r="AC7" s="15" t="s">
        <v>163</v>
      </c>
      <c r="AD7" s="15" t="s">
        <v>163</v>
      </c>
      <c r="AE7" s="13"/>
      <c r="AF7" s="17"/>
      <c r="AG7" s="15" t="s">
        <v>163</v>
      </c>
      <c r="AH7" s="15" t="s">
        <v>163</v>
      </c>
      <c r="AI7" s="15" t="s">
        <v>163</v>
      </c>
      <c r="AJ7" s="15" t="s">
        <v>163</v>
      </c>
      <c r="AK7" s="15" t="s">
        <v>163</v>
      </c>
      <c r="AL7" s="15" t="s">
        <v>163</v>
      </c>
      <c r="AM7" s="15" t="s">
        <v>163</v>
      </c>
      <c r="AN7" s="15" t="s">
        <v>163</v>
      </c>
      <c r="AO7" s="15" t="s">
        <v>163</v>
      </c>
      <c r="AP7" s="15" t="s">
        <v>163</v>
      </c>
      <c r="AQ7" s="15" t="s">
        <v>163</v>
      </c>
      <c r="AR7" s="15" t="s">
        <v>163</v>
      </c>
      <c r="AS7" s="15" t="s">
        <v>163</v>
      </c>
      <c r="AT7" s="15" t="s">
        <v>163</v>
      </c>
      <c r="AU7" s="15" t="s">
        <v>163</v>
      </c>
      <c r="AV7" s="15" t="s">
        <v>163</v>
      </c>
      <c r="AW7" s="15"/>
      <c r="AX7" s="15"/>
      <c r="AY7" s="15" t="s">
        <v>163</v>
      </c>
      <c r="AZ7" s="15" t="s">
        <v>163</v>
      </c>
      <c r="BA7" s="15" t="s">
        <v>163</v>
      </c>
      <c r="BB7" s="15" t="s">
        <v>163</v>
      </c>
      <c r="BC7" s="15" t="s">
        <v>163</v>
      </c>
      <c r="BD7" s="15" t="s">
        <v>163</v>
      </c>
      <c r="BE7" s="15" t="s">
        <v>163</v>
      </c>
      <c r="BF7" s="15" t="s">
        <v>163</v>
      </c>
      <c r="BG7" s="15" t="s">
        <v>163</v>
      </c>
      <c r="BH7" s="15" t="s">
        <v>163</v>
      </c>
      <c r="BI7" s="15" t="s">
        <v>163</v>
      </c>
      <c r="BJ7" s="15" t="s">
        <v>163</v>
      </c>
      <c r="BK7" s="15" t="s">
        <v>163</v>
      </c>
      <c r="BL7" s="15" t="s">
        <v>163</v>
      </c>
      <c r="BM7" s="15" t="s">
        <v>163</v>
      </c>
      <c r="BN7" s="15" t="s">
        <v>163</v>
      </c>
      <c r="BO7" s="15"/>
      <c r="BP7" s="16">
        <f t="shared" si="0"/>
        <v>7</v>
      </c>
      <c r="BQ7" s="28">
        <f t="shared" si="1"/>
        <v>1.0314964624680099E-2</v>
      </c>
      <c r="BR7" s="16">
        <f t="shared" si="2"/>
        <v>5.0984559268352159E-2</v>
      </c>
      <c r="BS7" s="16"/>
      <c r="BT7" s="16">
        <f t="shared" si="3"/>
        <v>7</v>
      </c>
      <c r="BU7" s="28">
        <f t="shared" si="4"/>
        <v>1.0314964624680099E-2</v>
      </c>
      <c r="BV7" s="16">
        <f t="shared" si="5"/>
        <v>5.0984559268352159E-2</v>
      </c>
    </row>
    <row r="8" spans="1:74" x14ac:dyDescent="0.4">
      <c r="A8" s="15"/>
      <c r="B8" s="15"/>
      <c r="C8" s="49" t="s">
        <v>382</v>
      </c>
      <c r="D8" s="15"/>
      <c r="E8" s="15"/>
      <c r="F8" s="15" t="s">
        <v>322</v>
      </c>
      <c r="G8" s="35">
        <f>LN('C'!H8)-LN('C'!G8)</f>
        <v>1.2258184631265934E-2</v>
      </c>
      <c r="H8" s="35">
        <f>LN('C'!I8)-LN('C'!H8)</f>
        <v>1.1063042134516365E-2</v>
      </c>
      <c r="I8" s="35">
        <f>LN('C'!J8)-LN('C'!I8)</f>
        <v>-0.19248656942167486</v>
      </c>
      <c r="J8" s="35">
        <f>LN('C'!K8)-LN('C'!J8)</f>
        <v>-3.2918234593762641E-2</v>
      </c>
      <c r="K8" s="35">
        <f>LN('C'!L8)-LN('C'!K8)</f>
        <v>2.399420175538225E-2</v>
      </c>
      <c r="L8" s="35">
        <f>LN('C'!M8)-LN('C'!L8)</f>
        <v>0.11412147298724129</v>
      </c>
      <c r="M8" s="35">
        <f>LN('C'!N8)-LN('C'!M8)</f>
        <v>0.16105302428255452</v>
      </c>
      <c r="N8" s="15"/>
      <c r="O8" s="15" t="e">
        <f>CORREL($G8:$M8,[1]DMB!$G8:$AH8)</f>
        <v>#N/A</v>
      </c>
      <c r="P8" s="15" t="e">
        <f>O8*SQRT((MIN(COUNT($G8:$M8),COUNT([1]DMB!$G8:$AH8))-2)/(1-O8^2))</f>
        <v>#N/A</v>
      </c>
      <c r="Q8" s="15" t="e">
        <f>CORREL($G8:$M8,[1]DMB!$G8:$AG8)</f>
        <v>#N/A</v>
      </c>
      <c r="R8" s="15" t="e">
        <f>Q8*SQRT((MIN(COUNT($G8:$M8),COUNT([1]DMB!$G8:$AG8))-2)/(1-Q8^2))</f>
        <v>#N/A</v>
      </c>
      <c r="S8" s="15" t="e">
        <f>CORREL($G8:$M8,[1]DM1!$G8:$AH8)</f>
        <v>#N/A</v>
      </c>
      <c r="T8" s="15" t="e">
        <f>S8*SQRT((MIN(COUNT($G8:$M8),COUNT([1]DM1!$G8:$AH8))-2)/(1-S8^2))</f>
        <v>#N/A</v>
      </c>
      <c r="U8" s="15" t="e">
        <f>CORREL($G8:$M8,[1]DM1!$G8:$AG8)</f>
        <v>#N/A</v>
      </c>
      <c r="V8" s="15" t="e">
        <f>U8*SQRT((MIN(COUNT($G8:$M8),COUNT([1]DM1!$G8:$AG8))-2)/(1-U8^2))</f>
        <v>#N/A</v>
      </c>
      <c r="W8" s="15" t="e">
        <f>CORREL($G8:$M8,dBM!$G8:$G8)</f>
        <v>#N/A</v>
      </c>
      <c r="X8" s="15" t="e">
        <f>W8*SQRT((MIN(COUNT($G8:$M8),COUNT(dBM!$G8:$M8))-2)/(1-W8^2))</f>
        <v>#N/A</v>
      </c>
      <c r="Y8" s="15" t="e">
        <f>CORREL($G8:$M8,dBM!#REF!)</f>
        <v>#REF!</v>
      </c>
      <c r="Z8" s="15" t="e">
        <f>Y8*SQRT((MIN(COUNT($G8:$M8),COUNT(dBM!#REF!))-2)/(1-Y8^2))</f>
        <v>#REF!</v>
      </c>
      <c r="AA8" s="15" t="e">
        <f>CORREL($G8:$M8,'[1]D BM wo FCD'!$G8:$AB8)</f>
        <v>#N/A</v>
      </c>
      <c r="AB8" s="15" t="e">
        <f>AA8*SQRT((MIN(COUNT($G8:$M8),COUNT('[1]D BM wo FCD'!$G8:$AB8))-2)/(1-AA8^2))</f>
        <v>#N/A</v>
      </c>
      <c r="AC8" s="15" t="e">
        <f>CORREL($G8:$M8,'[1]D BM wo FCD'!$G8:$AA8)</f>
        <v>#N/A</v>
      </c>
      <c r="AD8" s="15" t="e">
        <f>AC8*SQRT((MIN(COUNT($G8:$M8),COUNT('[1]D BM wo FCD'!$G8:$AA8))-2)/(1-AC8^2))</f>
        <v>#N/A</v>
      </c>
      <c r="AE8" s="13"/>
      <c r="AF8" s="17"/>
      <c r="AG8" s="15" t="e">
        <f>CORREL($G8:$M8,[1]DMB!$V8:$AH8)</f>
        <v>#N/A</v>
      </c>
      <c r="AH8" s="15" t="e">
        <f>AG8*SQRT((MIN(COUNT($G8:$M8),COUNT([1]DMB!$V8:$AH8))-2)/(1-AG8^2))</f>
        <v>#N/A</v>
      </c>
      <c r="AI8" s="15" t="e">
        <f>CORREL($G8:$M8,[1]DMB!$V8:$AG8)</f>
        <v>#N/A</v>
      </c>
      <c r="AJ8" s="15" t="e">
        <f>AI8*SQRT((MIN(COUNT($G8:$M8),COUNT([1]DMB!$V8:$AG8))-2)/(1-AI8^2))</f>
        <v>#N/A</v>
      </c>
      <c r="AK8" s="15" t="e">
        <f>CORREL($G8:$M8,[1]DM1!$V8:$AH8)</f>
        <v>#N/A</v>
      </c>
      <c r="AL8" s="15" t="e">
        <f>AK8*SQRT((MIN(COUNT($G8:$M8),COUNT([1]DM1!$V8:$AH8))-2)/(1-AK8^2))</f>
        <v>#N/A</v>
      </c>
      <c r="AM8" s="15" t="e">
        <f>CORREL($G8:$M8,[1]DM1!$V8:$AG8)</f>
        <v>#N/A</v>
      </c>
      <c r="AN8" s="15" t="e">
        <f>AM8*SQRT((MIN(COUNT($G8:$M8),COUNT([1]DM1!$V8:$AG8))-2)/(1-AM8^2))</f>
        <v>#N/A</v>
      </c>
      <c r="AO8" s="15" t="e">
        <f>CORREL($G8:$M8,dBM!$G8:$G8)</f>
        <v>#N/A</v>
      </c>
      <c r="AP8" s="15" t="e">
        <f>AO8*SQRT((MIN(COUNT($G8:$M8),COUNT(dBM!$G8:$M8))-2)/(1-AO8^2))</f>
        <v>#N/A</v>
      </c>
      <c r="AQ8" s="15" t="e">
        <f>CORREL($G8:$M8,dBM!#REF!)</f>
        <v>#REF!</v>
      </c>
      <c r="AR8" s="15" t="e">
        <f>AQ8*SQRT((MIN(COUNT($G8:$M8),COUNT(dBM!#REF!))-2)/(1-AQ8^2))</f>
        <v>#REF!</v>
      </c>
      <c r="AS8" s="15" t="e">
        <f>CORREL($G8:$M8,'[1]D BM wo FCD'!$P8:$AB8)</f>
        <v>#N/A</v>
      </c>
      <c r="AT8" s="15" t="e">
        <f>AS8*SQRT((MIN(COUNT($G8:$M8),COUNT('[1]D BM wo FCD'!$P8:$AB8))-2)/(1-AS8^2))</f>
        <v>#N/A</v>
      </c>
      <c r="AU8" s="15" t="e">
        <f>CORREL($G8:$M8,'[1]D BM wo FCD'!$P8:$AA8)</f>
        <v>#N/A</v>
      </c>
      <c r="AV8" s="15" t="e">
        <f>AU8*SQRT((MIN(COUNT($G8:$M8),COUNT('[1]D BM wo FCD'!$P8:$AA8))-2)/(1-AU8^2))</f>
        <v>#N/A</v>
      </c>
      <c r="AW8" s="15"/>
      <c r="AX8" s="15"/>
      <c r="AY8" s="15">
        <f>CORREL($G8:$M8,[1]DMB!$AB8:$AH8)</f>
        <v>0.15808022682557582</v>
      </c>
      <c r="AZ8" s="15">
        <f>AY8*SQRT((MIN(COUNT($G8:$M8),COUNT([1]DMB!$AB8:$AH8))-2)/(1-AY8^2))</f>
        <v>0.27728954799278754</v>
      </c>
      <c r="BA8" s="15">
        <f>CORREL($H8:$M8,[1]DMB!$AB8:$AG8)</f>
        <v>-9.3118426375715338E-2</v>
      </c>
      <c r="BB8" s="15">
        <f>BA8*SQRT((MIN(COUNT($H8:$M8),COUNT([1]DMB!$AB8:$AG8))-2)/(1-BA8^2))</f>
        <v>-0.13226402337893511</v>
      </c>
      <c r="BC8" s="15">
        <f>CORREL($G8:$M8,[1]DM1!$AB8:$AH8)</f>
        <v>0.64283945989595259</v>
      </c>
      <c r="BD8" s="15">
        <f>BC8*SQRT((MIN(COUNT($G8:$M8),COUNT([1]DM1!$AB8:$AH8))-2)/(1-BC8^2))</f>
        <v>1.4535629895605349</v>
      </c>
      <c r="BE8" s="15">
        <f>CORREL($H8:$M8,[1]DM1!$AB8:$AG8)</f>
        <v>0.41779578606000195</v>
      </c>
      <c r="BF8" s="15">
        <f>BE8*SQRT((MIN(COUNT($H8:$M8),COUNT([1]DM1!$AB8:$AG8))-2)/(1-BE8^2))</f>
        <v>0.65033112552703032</v>
      </c>
      <c r="BG8" s="15" t="e">
        <f>CORREL($G8:$M8,dBM!$G8:$G8)</f>
        <v>#N/A</v>
      </c>
      <c r="BH8" s="15" t="e">
        <f>BG8*SQRT((MIN(COUNT($G8:$M8),COUNT(dBM!$G8:$M8))-2)/(1-BG8^2))</f>
        <v>#N/A</v>
      </c>
      <c r="BI8" s="15" t="e">
        <f>CORREL($H8:$M8,dBM!#REF!)</f>
        <v>#REF!</v>
      </c>
      <c r="BJ8" s="15" t="e">
        <f>BI8*SQRT((MIN(COUNT($H8:$M8),COUNT(dBM!#REF!))-2)/(1-BI8^2))</f>
        <v>#REF!</v>
      </c>
      <c r="BK8" s="15" t="e">
        <f>CORREL($G8:$M8,'[1]D BM wo FCD'!$V8:$AB8)</f>
        <v>#DIV/0!</v>
      </c>
      <c r="BL8" s="15" t="e">
        <f>BK8*SQRT((MIN(COUNT($G8:$M8),COUNT('[1]D BM wo FCD'!$V8:$AB8))-2)/(1-BK8^2))</f>
        <v>#DIV/0!</v>
      </c>
      <c r="BM8" s="15" t="e">
        <f>CORREL($H8:$M8,'[1]D BM wo FCD'!$V8:$AA8)</f>
        <v>#DIV/0!</v>
      </c>
      <c r="BN8" s="15" t="e">
        <f>BM8*SQRT((MIN(COUNT($H8:$M8),COUNT('[1]D BM wo FCD'!$V8:$AA8))-2)/(1-BM8^2))</f>
        <v>#DIV/0!</v>
      </c>
      <c r="BO8" s="15"/>
      <c r="BP8" s="16">
        <f t="shared" si="0"/>
        <v>7</v>
      </c>
      <c r="BQ8" s="28">
        <f t="shared" si="1"/>
        <v>1.386930311078898E-2</v>
      </c>
      <c r="BR8" s="16">
        <f t="shared" si="2"/>
        <v>0.11298845776743428</v>
      </c>
      <c r="BS8" s="16"/>
      <c r="BT8" s="16">
        <f t="shared" si="3"/>
        <v>7</v>
      </c>
      <c r="BU8" s="28">
        <f t="shared" si="4"/>
        <v>1.386930311078898E-2</v>
      </c>
      <c r="BV8" s="16">
        <f t="shared" si="5"/>
        <v>0.11298845776743428</v>
      </c>
    </row>
    <row r="9" spans="1:74" x14ac:dyDescent="0.4">
      <c r="A9" s="15"/>
      <c r="B9" s="15"/>
      <c r="C9" s="49" t="s">
        <v>63</v>
      </c>
      <c r="D9" s="15"/>
      <c r="E9" s="15"/>
      <c r="F9" s="15" t="s">
        <v>322</v>
      </c>
      <c r="G9" s="15" t="s">
        <v>163</v>
      </c>
      <c r="H9" s="15" t="s">
        <v>163</v>
      </c>
      <c r="I9" s="15" t="s">
        <v>163</v>
      </c>
      <c r="J9" s="35">
        <f>LN('C'!K9)-LN('C'!J9)</f>
        <v>5.2569751184769586E-2</v>
      </c>
      <c r="K9" s="35">
        <f>LN('C'!L9)-LN('C'!K9)</f>
        <v>1.9680267838051435E-2</v>
      </c>
      <c r="L9" s="35">
        <f>LN('C'!M9)-LN('C'!L9)</f>
        <v>3.1611368993595512E-2</v>
      </c>
      <c r="M9" s="35">
        <f>LN('C'!N9)-LN('C'!M9)</f>
        <v>3.3591114841012626E-2</v>
      </c>
      <c r="N9" s="15"/>
      <c r="O9" s="15" t="e">
        <f>CORREL($G9:$M9,[1]DMB!$G9:$AH9)</f>
        <v>#N/A</v>
      </c>
      <c r="P9" s="15" t="e">
        <f>O9*SQRT((MIN(COUNT($G9:$M9),COUNT([1]DMB!$G9:$AH9))-2)/(1-O9^2))</f>
        <v>#N/A</v>
      </c>
      <c r="Q9" s="15" t="e">
        <f>CORREL($G9:$M9,[1]DMB!$G9:$AG9)</f>
        <v>#N/A</v>
      </c>
      <c r="R9" s="15" t="e">
        <f>Q9*SQRT((MIN(COUNT($G9:$M9),COUNT([1]DMB!$G9:$AG9))-2)/(1-Q9^2))</f>
        <v>#N/A</v>
      </c>
      <c r="S9" s="15" t="e">
        <f>CORREL($G9:$M9,[1]DM1!$G9:$AH9)</f>
        <v>#N/A</v>
      </c>
      <c r="T9" s="15" t="e">
        <f>S9*SQRT((MIN(COUNT($G9:$M9),COUNT([1]DM1!$G9:$AH9))-2)/(1-S9^2))</f>
        <v>#N/A</v>
      </c>
      <c r="U9" s="15" t="e">
        <f>CORREL($G9:$M9,[1]DM1!$G9:$AG9)</f>
        <v>#N/A</v>
      </c>
      <c r="V9" s="15" t="e">
        <f>U9*SQRT((MIN(COUNT($G9:$M9),COUNT([1]DM1!$G9:$AG9))-2)/(1-U9^2))</f>
        <v>#N/A</v>
      </c>
      <c r="W9" s="15" t="e">
        <f>CORREL($G9:$M9,dBM!$G9:$G9)</f>
        <v>#N/A</v>
      </c>
      <c r="X9" s="15" t="e">
        <f>W9*SQRT((MIN(COUNT($G9:$M9),COUNT(dBM!$G9:$M9))-2)/(1-W9^2))</f>
        <v>#N/A</v>
      </c>
      <c r="Y9" s="15" t="e">
        <f>CORREL($G9:$M9,dBM!#REF!)</f>
        <v>#REF!</v>
      </c>
      <c r="Z9" s="15" t="e">
        <f>Y9*SQRT((MIN(COUNT($G9:$M9),COUNT(dBM!#REF!))-2)/(1-Y9^2))</f>
        <v>#REF!</v>
      </c>
      <c r="AA9" s="15" t="e">
        <f>CORREL($G9:$M9,'[1]D BM wo FCD'!$G9:$AB9)</f>
        <v>#N/A</v>
      </c>
      <c r="AB9" s="15" t="e">
        <f>AA9*SQRT((MIN(COUNT($G9:$M9),COUNT('[1]D BM wo FCD'!$G9:$AB9))-2)/(1-AA9^2))</f>
        <v>#N/A</v>
      </c>
      <c r="AC9" s="15" t="e">
        <f>CORREL($G9:$M9,'[1]D BM wo FCD'!$G9:$AA9)</f>
        <v>#N/A</v>
      </c>
      <c r="AD9" s="15" t="e">
        <f>AC9*SQRT((MIN(COUNT($G9:$M9),COUNT('[1]D BM wo FCD'!$G9:$AA9))-2)/(1-AC9^2))</f>
        <v>#N/A</v>
      </c>
      <c r="AE9" s="13"/>
      <c r="AF9" s="17"/>
      <c r="AG9" s="15" t="e">
        <f>CORREL($G9:$M9,[1]DMB!$V9:$AH9)</f>
        <v>#N/A</v>
      </c>
      <c r="AH9" s="15" t="e">
        <f>AG9*SQRT((MIN(COUNT($G9:$M9),COUNT([1]DMB!$V9:$AH9))-2)/(1-AG9^2))</f>
        <v>#N/A</v>
      </c>
      <c r="AI9" s="15" t="e">
        <f>CORREL($G9:$M9,[1]DMB!$V9:$AG9)</f>
        <v>#N/A</v>
      </c>
      <c r="AJ9" s="15" t="e">
        <f>AI9*SQRT((MIN(COUNT($G9:$M9),COUNT([1]DMB!$V9:$AG9))-2)/(1-AI9^2))</f>
        <v>#N/A</v>
      </c>
      <c r="AK9" s="15" t="e">
        <f>CORREL($G9:$M9,[1]DM1!$V9:$AH9)</f>
        <v>#N/A</v>
      </c>
      <c r="AL9" s="15" t="e">
        <f>AK9*SQRT((MIN(COUNT($G9:$M9),COUNT([1]DM1!$V9:$AH9))-2)/(1-AK9^2))</f>
        <v>#N/A</v>
      </c>
      <c r="AM9" s="15" t="e">
        <f>CORREL($G9:$M9,[1]DM1!$V9:$AG9)</f>
        <v>#N/A</v>
      </c>
      <c r="AN9" s="15" t="e">
        <f>AM9*SQRT((MIN(COUNT($G9:$M9),COUNT([1]DM1!$V9:$AG9))-2)/(1-AM9^2))</f>
        <v>#N/A</v>
      </c>
      <c r="AO9" s="15" t="e">
        <f>CORREL($G9:$M9,dBM!$G9:$G9)</f>
        <v>#N/A</v>
      </c>
      <c r="AP9" s="15" t="e">
        <f>AO9*SQRT((MIN(COUNT($G9:$M9),COUNT(dBM!$G9:$M9))-2)/(1-AO9^2))</f>
        <v>#N/A</v>
      </c>
      <c r="AQ9" s="15" t="e">
        <f>CORREL($G9:$M9,dBM!#REF!)</f>
        <v>#REF!</v>
      </c>
      <c r="AR9" s="15" t="e">
        <f>AQ9*SQRT((MIN(COUNT($G9:$M9),COUNT(dBM!#REF!))-2)/(1-AQ9^2))</f>
        <v>#REF!</v>
      </c>
      <c r="AS9" s="15" t="e">
        <f>CORREL($G9:$M9,'[1]D BM wo FCD'!$P9:$AB9)</f>
        <v>#N/A</v>
      </c>
      <c r="AT9" s="15" t="e">
        <f>AS9*SQRT((MIN(COUNT($G9:$M9),COUNT('[1]D BM wo FCD'!$P9:$AB9))-2)/(1-AS9^2))</f>
        <v>#N/A</v>
      </c>
      <c r="AU9" s="15" t="e">
        <f>CORREL($G9:$M9,'[1]D BM wo FCD'!$P9:$AA9)</f>
        <v>#N/A</v>
      </c>
      <c r="AV9" s="15" t="e">
        <f>AU9*SQRT((MIN(COUNT($G9:$M9),COUNT('[1]D BM wo FCD'!$P9:$AA9))-2)/(1-AU9^2))</f>
        <v>#N/A</v>
      </c>
      <c r="AW9" s="15"/>
      <c r="AX9" s="15"/>
      <c r="AY9" s="15">
        <f>CORREL($G9:$M9,[1]DMB!$AB9:$AH9)</f>
        <v>0.73713144651846463</v>
      </c>
      <c r="AZ9" s="15">
        <f>AY9*SQRT((MIN(COUNT($G9:$M9),COUNT([1]DMB!$AB9:$AH9))-2)/(1-AY9^2))</f>
        <v>1.5426744188630206</v>
      </c>
      <c r="BA9" s="15">
        <f>CORREL($H9:$M9,[1]DMB!$AB9:$AG9)</f>
        <v>-0.99700228356957421</v>
      </c>
      <c r="BB9" s="15">
        <f>BA9*SQRT((MIN(COUNT($H9:$M9),COUNT([1]DMB!$AB9:$AG9))-2)/(1-BA9^2))</f>
        <v>-18.223282007473156</v>
      </c>
      <c r="BC9" s="15">
        <f>CORREL($G9:$M9,[1]DM1!$AB9:$AH9)</f>
        <v>0.17735844957016891</v>
      </c>
      <c r="BD9" s="15">
        <f>BC9*SQRT((MIN(COUNT($G9:$M9),COUNT([1]DM1!$AB9:$AH9))-2)/(1-BC9^2))</f>
        <v>0.25486324495799201</v>
      </c>
      <c r="BE9" s="15">
        <f>CORREL($H9:$M9,[1]DM1!$AB9:$AG9)</f>
        <v>-0.73507457563762746</v>
      </c>
      <c r="BF9" s="15">
        <f>BE9*SQRT((MIN(COUNT($H9:$M9),COUNT([1]DM1!$AB9:$AG9))-2)/(1-BE9^2))</f>
        <v>-1.5332942511033791</v>
      </c>
      <c r="BG9" s="15" t="e">
        <f>CORREL($G9:$M9,dBM!$G9:$G9)</f>
        <v>#N/A</v>
      </c>
      <c r="BH9" s="15" t="e">
        <f>BG9*SQRT((MIN(COUNT($G9:$M9),COUNT(dBM!$G9:$M9))-2)/(1-BG9^2))</f>
        <v>#N/A</v>
      </c>
      <c r="BI9" s="15" t="e">
        <f>CORREL($H9:$M9,dBM!#REF!)</f>
        <v>#REF!</v>
      </c>
      <c r="BJ9" s="15" t="e">
        <f>BI9*SQRT((MIN(COUNT($H9:$M9),COUNT(dBM!#REF!))-2)/(1-BI9^2))</f>
        <v>#REF!</v>
      </c>
      <c r="BK9" s="15" t="e">
        <f>CORREL($G9:$M9,'[1]D BM wo FCD'!$V9:$AB9)</f>
        <v>#DIV/0!</v>
      </c>
      <c r="BL9" s="15" t="e">
        <f>BK9*SQRT((MIN(COUNT($G9:$M9),COUNT('[1]D BM wo FCD'!$V9:$AB9))-2)/(1-BK9^2))</f>
        <v>#DIV/0!</v>
      </c>
      <c r="BM9" s="15" t="e">
        <f>CORREL($H9:$M9,'[1]D BM wo FCD'!$V9:$AA9)</f>
        <v>#DIV/0!</v>
      </c>
      <c r="BN9" s="15" t="e">
        <f>BM9*SQRT((MIN(COUNT($H9:$M9),COUNT('[1]D BM wo FCD'!$V9:$AA9))-2)/(1-BM9^2))</f>
        <v>#DIV/0!</v>
      </c>
      <c r="BO9" s="15"/>
      <c r="BP9" s="16">
        <f t="shared" si="0"/>
        <v>4</v>
      </c>
      <c r="BQ9" s="28">
        <f t="shared" si="1"/>
        <v>3.436312571435729E-2</v>
      </c>
      <c r="BR9" s="16">
        <f t="shared" si="2"/>
        <v>1.3604358275622338E-2</v>
      </c>
      <c r="BS9" s="16"/>
      <c r="BT9" s="16">
        <f t="shared" si="3"/>
        <v>4</v>
      </c>
      <c r="BU9" s="28">
        <f t="shared" si="4"/>
        <v>3.436312571435729E-2</v>
      </c>
      <c r="BV9" s="16">
        <f t="shared" si="5"/>
        <v>1.3604358275622338E-2</v>
      </c>
    </row>
    <row r="10" spans="1:74" x14ac:dyDescent="0.4">
      <c r="A10" s="15"/>
      <c r="B10" s="15"/>
      <c r="C10" s="49" t="s">
        <v>76</v>
      </c>
      <c r="D10" s="15"/>
      <c r="E10" s="15"/>
      <c r="F10" s="15" t="s">
        <v>322</v>
      </c>
      <c r="G10" s="35">
        <f>LN('C'!H10)-LN('C'!G10)</f>
        <v>9.1725452624231707E-2</v>
      </c>
      <c r="H10" s="35">
        <f>LN('C'!I10)-LN('C'!H10)</f>
        <v>9.4448970365755613E-2</v>
      </c>
      <c r="I10" s="35">
        <f>LN('C'!J10)-LN('C'!I10)</f>
        <v>0.10560581334028996</v>
      </c>
      <c r="J10" s="35">
        <f>LN('C'!K10)-LN('C'!J10)</f>
        <v>6.5914534546374526E-2</v>
      </c>
      <c r="K10" s="35">
        <f>LN('C'!L10)-LN('C'!K10)</f>
        <v>-0.10201915612031875</v>
      </c>
      <c r="L10" s="35">
        <f>LN('C'!M10)-LN('C'!L10)</f>
        <v>-4.7692721681652728E-2</v>
      </c>
      <c r="M10" s="35">
        <f>LN('C'!N10)-LN('C'!M10)</f>
        <v>0.27077378518909079</v>
      </c>
      <c r="N10" s="15"/>
      <c r="O10" s="15" t="e">
        <f>CORREL($G10:$M10,[1]DMB!$G10:$AH10)</f>
        <v>#N/A</v>
      </c>
      <c r="P10" s="15" t="e">
        <f>O10*SQRT((MIN(COUNT($G10:$M10),COUNT([1]DMB!$G10:$AH10))-2)/(1-O10^2))</f>
        <v>#N/A</v>
      </c>
      <c r="Q10" s="15" t="e">
        <f>CORREL($G10:$M10,[1]DMB!$G10:$AG10)</f>
        <v>#N/A</v>
      </c>
      <c r="R10" s="15" t="e">
        <f>Q10*SQRT((MIN(COUNT($G10:$M10),COUNT([1]DMB!$G10:$AG10))-2)/(1-Q10^2))</f>
        <v>#N/A</v>
      </c>
      <c r="S10" s="15" t="e">
        <f>CORREL($G10:$M10,[1]DM1!$G10:$AH10)</f>
        <v>#N/A</v>
      </c>
      <c r="T10" s="15" t="e">
        <f>S10*SQRT((MIN(COUNT($G10:$M10),COUNT([1]DM1!$G10:$AH10))-2)/(1-S10^2))</f>
        <v>#N/A</v>
      </c>
      <c r="U10" s="15" t="e">
        <f>CORREL($G10:$M10,[1]DM1!$G10:$AG10)</f>
        <v>#N/A</v>
      </c>
      <c r="V10" s="15" t="e">
        <f>U10*SQRT((MIN(COUNT($G10:$M10),COUNT([1]DM1!$G10:$AG10))-2)/(1-U10^2))</f>
        <v>#N/A</v>
      </c>
      <c r="W10" s="15" t="e">
        <f>CORREL($G10:$M10,dBM!$G10:$G10)</f>
        <v>#N/A</v>
      </c>
      <c r="X10" s="15" t="e">
        <f>W10*SQRT((MIN(COUNT($G10:$M10),COUNT(dBM!$G10:$M10))-2)/(1-W10^2))</f>
        <v>#N/A</v>
      </c>
      <c r="Y10" s="15" t="e">
        <f>CORREL($G10:$M10,dBM!#REF!)</f>
        <v>#REF!</v>
      </c>
      <c r="Z10" s="15" t="e">
        <f>Y10*SQRT((MIN(COUNT($G10:$M10),COUNT(dBM!#REF!))-2)/(1-Y10^2))</f>
        <v>#REF!</v>
      </c>
      <c r="AA10" s="15" t="e">
        <f>CORREL($G10:$M10,'[1]D BM wo FCD'!$G10:$AB10)</f>
        <v>#N/A</v>
      </c>
      <c r="AB10" s="15" t="e">
        <f>AA10*SQRT((MIN(COUNT($G10:$M10),COUNT('[1]D BM wo FCD'!$G10:$AB10))-2)/(1-AA10^2))</f>
        <v>#N/A</v>
      </c>
      <c r="AC10" s="15" t="e">
        <f>CORREL($G10:$M10,'[1]D BM wo FCD'!$G10:$AA10)</f>
        <v>#N/A</v>
      </c>
      <c r="AD10" s="15" t="e">
        <f>AC10*SQRT((MIN(COUNT($G10:$M10),COUNT('[1]D BM wo FCD'!$G10:$AA10))-2)/(1-AC10^2))</f>
        <v>#N/A</v>
      </c>
      <c r="AE10" s="13"/>
      <c r="AF10" s="17"/>
      <c r="AG10" s="15" t="e">
        <f>CORREL($G10:$M10,[1]DMB!$V10:$AH10)</f>
        <v>#N/A</v>
      </c>
      <c r="AH10" s="15" t="e">
        <f>AG10*SQRT((MIN(COUNT($G10:$M10),COUNT([1]DMB!$V10:$AH10))-2)/(1-AG10^2))</f>
        <v>#N/A</v>
      </c>
      <c r="AI10" s="15" t="e">
        <f>CORREL($G10:$M10,[1]DMB!$V10:$AG10)</f>
        <v>#N/A</v>
      </c>
      <c r="AJ10" s="15" t="e">
        <f>AI10*SQRT((MIN(COUNT($G10:$M10),COUNT([1]DMB!$V10:$AG10))-2)/(1-AI10^2))</f>
        <v>#N/A</v>
      </c>
      <c r="AK10" s="15" t="e">
        <f>CORREL($G10:$M10,[1]DM1!$V10:$AH10)</f>
        <v>#N/A</v>
      </c>
      <c r="AL10" s="15" t="e">
        <f>AK10*SQRT((MIN(COUNT($G10:$M10),COUNT([1]DM1!$V10:$AH10))-2)/(1-AK10^2))</f>
        <v>#N/A</v>
      </c>
      <c r="AM10" s="15" t="e">
        <f>CORREL($G10:$M10,[1]DM1!$V10:$AG10)</f>
        <v>#N/A</v>
      </c>
      <c r="AN10" s="15" t="e">
        <f>AM10*SQRT((MIN(COUNT($G10:$M10),COUNT([1]DM1!$V10:$AG10))-2)/(1-AM10^2))</f>
        <v>#N/A</v>
      </c>
      <c r="AO10" s="15" t="e">
        <f>CORREL($G10:$M10,dBM!$G10:$G10)</f>
        <v>#N/A</v>
      </c>
      <c r="AP10" s="15" t="e">
        <f>AO10*SQRT((MIN(COUNT($G10:$M10),COUNT(dBM!$G10:$M10))-2)/(1-AO10^2))</f>
        <v>#N/A</v>
      </c>
      <c r="AQ10" s="15" t="e">
        <f>CORREL($G10:$M10,dBM!#REF!)</f>
        <v>#REF!</v>
      </c>
      <c r="AR10" s="15" t="e">
        <f>AQ10*SQRT((MIN(COUNT($G10:$M10),COUNT(dBM!#REF!))-2)/(1-AQ10^2))</f>
        <v>#REF!</v>
      </c>
      <c r="AS10" s="15" t="e">
        <f>CORREL($G10:$M10,'[1]D BM wo FCD'!$P10:$AB10)</f>
        <v>#N/A</v>
      </c>
      <c r="AT10" s="15" t="e">
        <f>AS10*SQRT((MIN(COUNT($G10:$M10),COUNT('[1]D BM wo FCD'!$P10:$AB10))-2)/(1-AS10^2))</f>
        <v>#N/A</v>
      </c>
      <c r="AU10" s="15" t="e">
        <f>CORREL($G10:$M10,'[1]D BM wo FCD'!$P10:$AA10)</f>
        <v>#N/A</v>
      </c>
      <c r="AV10" s="15" t="e">
        <f>AU10*SQRT((MIN(COUNT($G10:$M10),COUNT('[1]D BM wo FCD'!$P10:$AA10))-2)/(1-AU10^2))</f>
        <v>#N/A</v>
      </c>
      <c r="AW10" s="15"/>
      <c r="AX10" s="15"/>
      <c r="AY10" s="15">
        <f>CORREL($G10:$M10,[1]DMB!$AB10:$AH10)</f>
        <v>0.34806746230959229</v>
      </c>
      <c r="AZ10" s="15">
        <f>AY10*SQRT((MIN(COUNT($G10:$M10),COUNT([1]DMB!$AB10:$AH10))-2)/(1-AY10^2))</f>
        <v>0.6430828273788125</v>
      </c>
      <c r="BA10" s="15">
        <f>CORREL($H10:$M10,[1]DMB!$AB10:$AG10)</f>
        <v>0.82384757469191439</v>
      </c>
      <c r="BB10" s="15">
        <f>BA10*SQRT((MIN(COUNT($H10:$M10),COUNT([1]DMB!$AB10:$AG10))-2)/(1-BA10^2))</f>
        <v>2.0555274548301474</v>
      </c>
      <c r="BC10" s="15">
        <f>CORREL($G10:$M10,[1]DM1!$AB10:$AH10)</f>
        <v>0.38731692171178478</v>
      </c>
      <c r="BD10" s="15">
        <f>BC10*SQRT((MIN(COUNT($G10:$M10),COUNT([1]DM1!$AB10:$AH10))-2)/(1-BC10^2))</f>
        <v>0.72764795688235084</v>
      </c>
      <c r="BE10" s="15">
        <f>CORREL($H10:$M10,[1]DM1!$AB10:$AG10)</f>
        <v>-0.52789508690889719</v>
      </c>
      <c r="BF10" s="15">
        <f>BE10*SQRT((MIN(COUNT($H10:$M10),COUNT([1]DM1!$AB10:$AG10))-2)/(1-BE10^2))</f>
        <v>-0.8790156163004903</v>
      </c>
      <c r="BG10" s="15" t="e">
        <f>CORREL($G10:$M10,dBM!$G10:$G10)</f>
        <v>#N/A</v>
      </c>
      <c r="BH10" s="15" t="e">
        <f>BG10*SQRT((MIN(COUNT($G10:$M10),COUNT(dBM!$G10:$M10))-2)/(1-BG10^2))</f>
        <v>#N/A</v>
      </c>
      <c r="BI10" s="15" t="e">
        <f>CORREL($H10:$M10,dBM!#REF!)</f>
        <v>#REF!</v>
      </c>
      <c r="BJ10" s="15" t="e">
        <f>BI10*SQRT((MIN(COUNT($H10:$M10),COUNT(dBM!#REF!))-2)/(1-BI10^2))</f>
        <v>#REF!</v>
      </c>
      <c r="BK10" s="15" t="e">
        <f>CORREL($G10:$M10,'[1]D BM wo FCD'!$V10:$AB10)</f>
        <v>#DIV/0!</v>
      </c>
      <c r="BL10" s="15" t="e">
        <f>BK10*SQRT((MIN(COUNT($G10:$M10),COUNT('[1]D BM wo FCD'!$V10:$AB10))-2)/(1-BK10^2))</f>
        <v>#DIV/0!</v>
      </c>
      <c r="BM10" s="15" t="e">
        <f>CORREL($H10:$M10,'[1]D BM wo FCD'!$V10:$AA10)</f>
        <v>#DIV/0!</v>
      </c>
      <c r="BN10" s="15" t="e">
        <f>BM10*SQRT((MIN(COUNT($H10:$M10),COUNT('[1]D BM wo FCD'!$V10:$AA10))-2)/(1-BM10^2))</f>
        <v>#DIV/0!</v>
      </c>
      <c r="BO10" s="15"/>
      <c r="BP10" s="16">
        <f t="shared" si="0"/>
        <v>7</v>
      </c>
      <c r="BQ10" s="28">
        <f t="shared" si="1"/>
        <v>6.8393811180538736E-2</v>
      </c>
      <c r="BR10" s="16">
        <f t="shared" si="2"/>
        <v>0.1197834387175039</v>
      </c>
      <c r="BS10" s="16"/>
      <c r="BT10" s="16">
        <f t="shared" si="3"/>
        <v>7</v>
      </c>
      <c r="BU10" s="28">
        <f t="shared" si="4"/>
        <v>6.8393811180538736E-2</v>
      </c>
      <c r="BV10" s="16">
        <f t="shared" si="5"/>
        <v>0.1197834387175039</v>
      </c>
    </row>
    <row r="11" spans="1:74" x14ac:dyDescent="0.4">
      <c r="A11" s="15"/>
      <c r="B11" s="15"/>
      <c r="C11" s="49" t="s">
        <v>80</v>
      </c>
      <c r="D11" s="15"/>
      <c r="E11" s="15"/>
      <c r="F11" s="15" t="s">
        <v>322</v>
      </c>
      <c r="G11" s="35">
        <f>LN('C'!H11)-LN('C'!G11)</f>
        <v>-5.0000804230209361E-2</v>
      </c>
      <c r="H11" s="35">
        <f>LN('C'!I11)-LN('C'!H11)</f>
        <v>0.11327995507452204</v>
      </c>
      <c r="I11" s="35">
        <f>LN('C'!J11)-LN('C'!I11)</f>
        <v>6.4428872756837396E-2</v>
      </c>
      <c r="J11" s="35">
        <f>LN('C'!K11)-LN('C'!J11)</f>
        <v>2.794902715810732E-2</v>
      </c>
      <c r="K11" s="35">
        <f>LN('C'!L11)-LN('C'!K11)</f>
        <v>-2.6301915364578488E-2</v>
      </c>
      <c r="L11" s="35">
        <f>LN('C'!M11)-LN('C'!L11)</f>
        <v>6.1898304643216662E-2</v>
      </c>
      <c r="M11" s="35">
        <f>LN('C'!N11)-LN('C'!M11)</f>
        <v>6.3520928605904636E-3</v>
      </c>
      <c r="N11" s="15"/>
      <c r="O11" s="15" t="s">
        <v>163</v>
      </c>
      <c r="P11" s="15" t="s">
        <v>163</v>
      </c>
      <c r="Q11" s="15" t="s">
        <v>163</v>
      </c>
      <c r="R11" s="15" t="s">
        <v>163</v>
      </c>
      <c r="S11" s="15" t="s">
        <v>163</v>
      </c>
      <c r="T11" s="15" t="s">
        <v>163</v>
      </c>
      <c r="U11" s="15" t="s">
        <v>163</v>
      </c>
      <c r="V11" s="15" t="s">
        <v>163</v>
      </c>
      <c r="W11" s="15" t="s">
        <v>163</v>
      </c>
      <c r="X11" s="15" t="s">
        <v>163</v>
      </c>
      <c r="Y11" s="15" t="s">
        <v>163</v>
      </c>
      <c r="Z11" s="15" t="s">
        <v>163</v>
      </c>
      <c r="AA11" s="15" t="s">
        <v>163</v>
      </c>
      <c r="AB11" s="15" t="s">
        <v>163</v>
      </c>
      <c r="AC11" s="15" t="s">
        <v>163</v>
      </c>
      <c r="AD11" s="15" t="s">
        <v>163</v>
      </c>
      <c r="AE11" s="13"/>
      <c r="AF11" s="17"/>
      <c r="AG11" s="15" t="s">
        <v>163</v>
      </c>
      <c r="AH11" s="15" t="s">
        <v>163</v>
      </c>
      <c r="AI11" s="15" t="s">
        <v>163</v>
      </c>
      <c r="AJ11" s="15" t="s">
        <v>163</v>
      </c>
      <c r="AK11" s="15" t="s">
        <v>163</v>
      </c>
      <c r="AL11" s="15" t="s">
        <v>163</v>
      </c>
      <c r="AM11" s="15" t="s">
        <v>163</v>
      </c>
      <c r="AN11" s="15" t="s">
        <v>163</v>
      </c>
      <c r="AO11" s="15" t="s">
        <v>163</v>
      </c>
      <c r="AP11" s="15" t="s">
        <v>163</v>
      </c>
      <c r="AQ11" s="15" t="s">
        <v>163</v>
      </c>
      <c r="AR11" s="15" t="s">
        <v>163</v>
      </c>
      <c r="AS11" s="15" t="s">
        <v>163</v>
      </c>
      <c r="AT11" s="15" t="s">
        <v>163</v>
      </c>
      <c r="AU11" s="15" t="s">
        <v>163</v>
      </c>
      <c r="AV11" s="15" t="s">
        <v>163</v>
      </c>
      <c r="AW11" s="15"/>
      <c r="AX11" s="15"/>
      <c r="AY11" s="15" t="s">
        <v>163</v>
      </c>
      <c r="AZ11" s="15" t="s">
        <v>163</v>
      </c>
      <c r="BA11" s="15" t="s">
        <v>163</v>
      </c>
      <c r="BB11" s="15" t="s">
        <v>163</v>
      </c>
      <c r="BC11" s="15" t="s">
        <v>163</v>
      </c>
      <c r="BD11" s="15" t="s">
        <v>163</v>
      </c>
      <c r="BE11" s="15" t="s">
        <v>163</v>
      </c>
      <c r="BF11" s="15" t="s">
        <v>163</v>
      </c>
      <c r="BG11" s="15" t="s">
        <v>163</v>
      </c>
      <c r="BH11" s="15" t="s">
        <v>163</v>
      </c>
      <c r="BI11" s="15" t="s">
        <v>163</v>
      </c>
      <c r="BJ11" s="15" t="s">
        <v>163</v>
      </c>
      <c r="BK11" s="15" t="s">
        <v>163</v>
      </c>
      <c r="BL11" s="15" t="s">
        <v>163</v>
      </c>
      <c r="BM11" s="15" t="s">
        <v>163</v>
      </c>
      <c r="BN11" s="15" t="s">
        <v>163</v>
      </c>
      <c r="BO11" s="15"/>
      <c r="BP11" s="16">
        <f t="shared" si="0"/>
        <v>7</v>
      </c>
      <c r="BQ11" s="28">
        <f t="shared" si="1"/>
        <v>2.8229361842640861E-2</v>
      </c>
      <c r="BR11" s="16">
        <f t="shared" si="2"/>
        <v>5.664203131967617E-2</v>
      </c>
      <c r="BS11" s="16"/>
      <c r="BT11" s="16">
        <f t="shared" si="3"/>
        <v>7</v>
      </c>
      <c r="BU11" s="28">
        <f t="shared" si="4"/>
        <v>2.8229361842640861E-2</v>
      </c>
      <c r="BV11" s="16">
        <f t="shared" si="5"/>
        <v>5.664203131967617E-2</v>
      </c>
    </row>
    <row r="12" spans="1:74" x14ac:dyDescent="0.4">
      <c r="A12" s="15"/>
      <c r="B12" s="15"/>
      <c r="C12" s="49" t="s">
        <v>86</v>
      </c>
      <c r="D12" s="15"/>
      <c r="E12" s="15"/>
      <c r="F12" s="15" t="s">
        <v>322</v>
      </c>
      <c r="G12" s="35">
        <f>LN('C'!H12)-LN('C'!G12)</f>
        <v>1.5698643659323608E-2</v>
      </c>
      <c r="H12" s="35">
        <f>LN('C'!I12)-LN('C'!H12)</f>
        <v>3.1395377043139661E-2</v>
      </c>
      <c r="I12" s="35">
        <f>LN('C'!J12)-LN('C'!I12)</f>
        <v>-8.3099132556867517E-3</v>
      </c>
      <c r="J12" s="35">
        <f>LN('C'!K12)-LN('C'!J12)</f>
        <v>-4.6848784416131828E-2</v>
      </c>
      <c r="K12" s="35">
        <f>LN('C'!L12)-LN('C'!K12)</f>
        <v>3.3310877935958771E-2</v>
      </c>
      <c r="L12" s="35">
        <f>LN('C'!M12)-LN('C'!L12)</f>
        <v>7.1308779733030292E-3</v>
      </c>
      <c r="M12" s="35">
        <f>LN('C'!N12)-LN('C'!M12)</f>
        <v>2.6463767569820718E-2</v>
      </c>
      <c r="N12" s="15"/>
      <c r="O12" s="15" t="e">
        <f>CORREL($G12:$M12,[1]DMB!$G12:$AH12)</f>
        <v>#N/A</v>
      </c>
      <c r="P12" s="15" t="e">
        <f>O12*SQRT((MIN(COUNT($G12:$M12),COUNT([1]DMB!$G12:$AH12))-2)/(1-O12^2))</f>
        <v>#N/A</v>
      </c>
      <c r="Q12" s="15" t="e">
        <f>CORREL($G12:$M12,[1]DMB!$G12:$AG12)</f>
        <v>#N/A</v>
      </c>
      <c r="R12" s="15" t="e">
        <f>Q12*SQRT((MIN(COUNT($G12:$M12),COUNT([1]DMB!$G12:$AG12))-2)/(1-Q12^2))</f>
        <v>#N/A</v>
      </c>
      <c r="S12" s="15" t="e">
        <f>CORREL($G12:$M12,[1]DM1!$G12:$AH12)</f>
        <v>#N/A</v>
      </c>
      <c r="T12" s="15" t="e">
        <f>S12*SQRT((MIN(COUNT($G12:$M12),COUNT([1]DM1!$G12:$AH12))-2)/(1-S12^2))</f>
        <v>#N/A</v>
      </c>
      <c r="U12" s="15" t="e">
        <f>CORREL($G12:$M12,[1]DM1!$G12:$AG12)</f>
        <v>#N/A</v>
      </c>
      <c r="V12" s="15" t="e">
        <f>U12*SQRT((MIN(COUNT($G12:$M12),COUNT([1]DM1!$G12:$AG12))-2)/(1-U12^2))</f>
        <v>#N/A</v>
      </c>
      <c r="W12" s="15" t="e">
        <f>CORREL($G12:$M12,dBM!$G12:$G12)</f>
        <v>#N/A</v>
      </c>
      <c r="X12" s="15" t="e">
        <f>W12*SQRT((MIN(COUNT($G12:$M12),COUNT(dBM!$G12:$M12))-2)/(1-W12^2))</f>
        <v>#N/A</v>
      </c>
      <c r="Y12" s="15" t="e">
        <f>CORREL($G12:$M12,dBM!#REF!)</f>
        <v>#REF!</v>
      </c>
      <c r="Z12" s="15" t="e">
        <f>Y12*SQRT((MIN(COUNT($G12:$M12),COUNT(dBM!#REF!))-2)/(1-Y12^2))</f>
        <v>#REF!</v>
      </c>
      <c r="AA12" s="15" t="e">
        <f>CORREL($G12:$M12,'[1]D BM wo FCD'!$G12:$AB12)</f>
        <v>#N/A</v>
      </c>
      <c r="AB12" s="15" t="e">
        <f>AA12*SQRT((MIN(COUNT($G12:$M12),COUNT('[1]D BM wo FCD'!$G12:$AB12))-2)/(1-AA12^2))</f>
        <v>#N/A</v>
      </c>
      <c r="AC12" s="15" t="e">
        <f>CORREL($G12:$M12,'[1]D BM wo FCD'!$G12:$AA12)</f>
        <v>#N/A</v>
      </c>
      <c r="AD12" s="15" t="e">
        <f>AC12*SQRT((MIN(COUNT($G12:$M12),COUNT('[1]D BM wo FCD'!$G12:$AA12))-2)/(1-AC12^2))</f>
        <v>#N/A</v>
      </c>
      <c r="AE12" s="13"/>
      <c r="AF12" s="17"/>
      <c r="AG12" s="15" t="e">
        <f>CORREL($G12:$M12,[1]DMB!$V12:$AH12)</f>
        <v>#N/A</v>
      </c>
      <c r="AH12" s="15" t="e">
        <f>AG12*SQRT((MIN(COUNT($G12:$M12),COUNT([1]DMB!$V12:$AH12))-2)/(1-AG12^2))</f>
        <v>#N/A</v>
      </c>
      <c r="AI12" s="15" t="e">
        <f>CORREL($G12:$M12,[1]DMB!$V12:$AG12)</f>
        <v>#N/A</v>
      </c>
      <c r="AJ12" s="15" t="e">
        <f>AI12*SQRT((MIN(COUNT($G12:$M12),COUNT([1]DMB!$V12:$AG12))-2)/(1-AI12^2))</f>
        <v>#N/A</v>
      </c>
      <c r="AK12" s="15" t="e">
        <f>CORREL($G12:$M12,[1]DM1!$V12:$AH12)</f>
        <v>#N/A</v>
      </c>
      <c r="AL12" s="15" t="e">
        <f>AK12*SQRT((MIN(COUNT($G12:$M12),COUNT([1]DM1!$V12:$AH12))-2)/(1-AK12^2))</f>
        <v>#N/A</v>
      </c>
      <c r="AM12" s="15" t="e">
        <f>CORREL($G12:$M12,[1]DM1!$V12:$AG12)</f>
        <v>#N/A</v>
      </c>
      <c r="AN12" s="15" t="e">
        <f>AM12*SQRT((MIN(COUNT($G12:$M12),COUNT([1]DM1!$V12:$AG12))-2)/(1-AM12^2))</f>
        <v>#N/A</v>
      </c>
      <c r="AO12" s="15" t="e">
        <f>CORREL($G12:$M12,dBM!$G12:$G12)</f>
        <v>#N/A</v>
      </c>
      <c r="AP12" s="15" t="e">
        <f>AO12*SQRT((MIN(COUNT($G12:$M12),COUNT(dBM!$G12:$M12))-2)/(1-AO12^2))</f>
        <v>#N/A</v>
      </c>
      <c r="AQ12" s="15" t="e">
        <f>CORREL($G12:$M12,dBM!#REF!)</f>
        <v>#REF!</v>
      </c>
      <c r="AR12" s="15" t="e">
        <f>AQ12*SQRT((MIN(COUNT($G12:$M12),COUNT(dBM!#REF!))-2)/(1-AQ12^2))</f>
        <v>#REF!</v>
      </c>
      <c r="AS12" s="15" t="e">
        <f>CORREL($G12:$M12,'[1]D BM wo FCD'!$P12:$AB12)</f>
        <v>#N/A</v>
      </c>
      <c r="AT12" s="15" t="e">
        <f>AS12*SQRT((MIN(COUNT($G12:$M12),COUNT('[1]D BM wo FCD'!$P12:$AB12))-2)/(1-AS12^2))</f>
        <v>#N/A</v>
      </c>
      <c r="AU12" s="15" t="e">
        <f>CORREL($G12:$M12,'[1]D BM wo FCD'!$P12:$AA12)</f>
        <v>#N/A</v>
      </c>
      <c r="AV12" s="15" t="e">
        <f>AU12*SQRT((MIN(COUNT($G12:$M12),COUNT('[1]D BM wo FCD'!$P12:$AA12))-2)/(1-AU12^2))</f>
        <v>#N/A</v>
      </c>
      <c r="AW12" s="15"/>
      <c r="AX12" s="15"/>
      <c r="AY12" s="15">
        <f>CORREL($G12:$M12,[1]DMB!$AB12:$AH12)</f>
        <v>0.76311745042139156</v>
      </c>
      <c r="AZ12" s="15">
        <f>AY12*SQRT((MIN(COUNT($G12:$M12),COUNT([1]DMB!$AB12:$AH12))-2)/(1-AY12^2))</f>
        <v>2.0452427217904061</v>
      </c>
      <c r="BA12" s="15">
        <f>CORREL($H12:$M12,[1]DMB!$AB12:$AG12)</f>
        <v>-0.4478691203706599</v>
      </c>
      <c r="BB12" s="15">
        <f>BA12*SQRT((MIN(COUNT($H12:$M12),COUNT([1]DMB!$AB12:$AG12))-2)/(1-BA12^2))</f>
        <v>-0.7084030889093279</v>
      </c>
      <c r="BC12" s="15">
        <f>CORREL($G12:$M12,[1]DM1!$AB12:$AH12)</f>
        <v>0.68432001965452804</v>
      </c>
      <c r="BD12" s="15">
        <f>BC12*SQRT((MIN(COUNT($G12:$M12),COUNT([1]DM1!$AB12:$AH12))-2)/(1-BC12^2))</f>
        <v>1.6254890452711594</v>
      </c>
      <c r="BE12" s="15">
        <f>CORREL($H12:$M12,[1]DM1!$AB12:$AG12)</f>
        <v>-0.15080073712767578</v>
      </c>
      <c r="BF12" s="15">
        <f>BE12*SQRT((MIN(COUNT($H12:$M12),COUNT([1]DM1!$AB12:$AG12))-2)/(1-BE12^2))</f>
        <v>-0.2157315144619755</v>
      </c>
      <c r="BG12" s="15" t="e">
        <f>CORREL($G12:$M12,dBM!$G12:$G12)</f>
        <v>#N/A</v>
      </c>
      <c r="BH12" s="15" t="e">
        <f>BG12*SQRT((MIN(COUNT($G12:$M12),COUNT(dBM!$G12:$M12))-2)/(1-BG12^2))</f>
        <v>#N/A</v>
      </c>
      <c r="BI12" s="15" t="e">
        <f>CORREL($H12:$M12,dBM!#REF!)</f>
        <v>#REF!</v>
      </c>
      <c r="BJ12" s="15" t="e">
        <f>BI12*SQRT((MIN(COUNT($H12:$M12),COUNT(dBM!#REF!))-2)/(1-BI12^2))</f>
        <v>#REF!</v>
      </c>
      <c r="BK12" s="15" t="e">
        <f>CORREL($G12:$M12,'[1]D BM wo FCD'!$V12:$AB12)</f>
        <v>#DIV/0!</v>
      </c>
      <c r="BL12" s="15" t="e">
        <f>BK12*SQRT((MIN(COUNT($G12:$M12),COUNT('[1]D BM wo FCD'!$V12:$AB12))-2)/(1-BK12^2))</f>
        <v>#DIV/0!</v>
      </c>
      <c r="BM12" s="15" t="e">
        <f>CORREL($H12:$M12,'[1]D BM wo FCD'!$V12:$AA12)</f>
        <v>#DIV/0!</v>
      </c>
      <c r="BN12" s="15" t="e">
        <f>BM12*SQRT((MIN(COUNT($H12:$M12),COUNT('[1]D BM wo FCD'!$V12:$AA12))-2)/(1-BM12^2))</f>
        <v>#DIV/0!</v>
      </c>
      <c r="BO12" s="15"/>
      <c r="BP12" s="16">
        <f t="shared" si="0"/>
        <v>7</v>
      </c>
      <c r="BQ12" s="28">
        <f t="shared" si="1"/>
        <v>8.4058352156753148E-3</v>
      </c>
      <c r="BR12" s="16">
        <f t="shared" si="2"/>
        <v>2.8466848894289666E-2</v>
      </c>
      <c r="BS12" s="16"/>
      <c r="BT12" s="16">
        <f t="shared" si="3"/>
        <v>7</v>
      </c>
      <c r="BU12" s="28">
        <f t="shared" si="4"/>
        <v>8.4058352156753148E-3</v>
      </c>
      <c r="BV12" s="16">
        <f t="shared" si="5"/>
        <v>2.8466848894289666E-2</v>
      </c>
    </row>
    <row r="13" spans="1:74" x14ac:dyDescent="0.4">
      <c r="A13" s="15"/>
      <c r="B13" s="15"/>
      <c r="C13" s="49" t="s">
        <v>87</v>
      </c>
      <c r="D13" s="15"/>
      <c r="E13" s="15"/>
      <c r="F13" s="15" t="s">
        <v>322</v>
      </c>
      <c r="G13" s="35">
        <f>LN('C'!H13)-LN('C'!G13)</f>
        <v>3.0053164364337803E-2</v>
      </c>
      <c r="H13" s="35">
        <f>LN('C'!I13)-LN('C'!H13)</f>
        <v>4.2485260178330542E-2</v>
      </c>
      <c r="I13" s="35">
        <f>LN('C'!J13)-LN('C'!I13)</f>
        <v>-8.4193360125803807E-3</v>
      </c>
      <c r="J13" s="35">
        <f>LN('C'!K13)-LN('C'!J13)</f>
        <v>-3.8260228408670827E-3</v>
      </c>
      <c r="K13" s="35">
        <f>LN('C'!L13)-LN('C'!K13)</f>
        <v>3.821009315551116E-2</v>
      </c>
      <c r="L13" s="35">
        <f>LN('C'!M13)-LN('C'!L13)</f>
        <v>-1.587737746363338E-3</v>
      </c>
      <c r="M13" s="35">
        <f>LN('C'!N13)-LN('C'!M13)</f>
        <v>2.6330368110745184E-2</v>
      </c>
      <c r="N13" s="15"/>
      <c r="O13" s="15" t="e">
        <f>CORREL($G13:$M13,[1]DMB!$G13:$AH13)</f>
        <v>#N/A</v>
      </c>
      <c r="P13" s="15" t="e">
        <f>O13*SQRT((MIN(COUNT($G13:$M13),COUNT([1]DMB!$G13:$AH13))-2)/(1-O13^2))</f>
        <v>#N/A</v>
      </c>
      <c r="Q13" s="15" t="e">
        <f>CORREL($G13:$M13,[1]DMB!$G13:$AG13)</f>
        <v>#N/A</v>
      </c>
      <c r="R13" s="15" t="e">
        <f>Q13*SQRT((MIN(COUNT($G13:$M13),COUNT([1]DMB!$G13:$AG13))-2)/(1-Q13^2))</f>
        <v>#N/A</v>
      </c>
      <c r="S13" s="15" t="e">
        <f>CORREL($G13:$M13,[1]DM1!$G13:$AH13)</f>
        <v>#N/A</v>
      </c>
      <c r="T13" s="15" t="e">
        <f>S13*SQRT((MIN(COUNT($G13:$M13),COUNT([1]DM1!$G13:$AH13))-2)/(1-S13^2))</f>
        <v>#N/A</v>
      </c>
      <c r="U13" s="15" t="e">
        <f>CORREL($G13:$M13,[1]DM1!$G13:$AG13)</f>
        <v>#N/A</v>
      </c>
      <c r="V13" s="15" t="e">
        <f>U13*SQRT((MIN(COUNT($G13:$M13),COUNT([1]DM1!$G13:$AG13))-2)/(1-U13^2))</f>
        <v>#N/A</v>
      </c>
      <c r="W13" s="15" t="s">
        <v>163</v>
      </c>
      <c r="X13" s="15" t="s">
        <v>163</v>
      </c>
      <c r="Y13" s="15" t="s">
        <v>163</v>
      </c>
      <c r="Z13" s="15" t="s">
        <v>163</v>
      </c>
      <c r="AA13" s="15" t="s">
        <v>163</v>
      </c>
      <c r="AB13" s="15" t="s">
        <v>163</v>
      </c>
      <c r="AC13" s="15" t="s">
        <v>163</v>
      </c>
      <c r="AD13" s="15" t="s">
        <v>163</v>
      </c>
      <c r="AE13" s="13"/>
      <c r="AF13" s="17"/>
      <c r="AG13" s="15" t="e">
        <f>CORREL($G13:$M13,[1]DMB!$V13:$AH13)</f>
        <v>#N/A</v>
      </c>
      <c r="AH13" s="15" t="e">
        <f>AG13*SQRT((MIN(COUNT($G13:$M13),COUNT([1]DMB!$V13:$AH13))-2)/(1-AG13^2))</f>
        <v>#N/A</v>
      </c>
      <c r="AI13" s="15" t="e">
        <f>CORREL($G13:$M13,[1]DMB!$V13:$AG13)</f>
        <v>#N/A</v>
      </c>
      <c r="AJ13" s="15" t="e">
        <f>AI13*SQRT((MIN(COUNT($G13:$M13),COUNT([1]DMB!$V13:$AG13))-2)/(1-AI13^2))</f>
        <v>#N/A</v>
      </c>
      <c r="AK13" s="15" t="e">
        <f>CORREL($G13:$M13,[1]DM1!$V13:$AH13)</f>
        <v>#N/A</v>
      </c>
      <c r="AL13" s="15" t="e">
        <f>AK13*SQRT((MIN(COUNT($G13:$M13),COUNT([1]DM1!$V13:$AH13))-2)/(1-AK13^2))</f>
        <v>#N/A</v>
      </c>
      <c r="AM13" s="15" t="e">
        <f>CORREL($G13:$M13,[1]DM1!$V13:$AG13)</f>
        <v>#N/A</v>
      </c>
      <c r="AN13" s="15" t="e">
        <f>AM13*SQRT((MIN(COUNT($G13:$M13),COUNT([1]DM1!$V13:$AG13))-2)/(1-AM13^2))</f>
        <v>#N/A</v>
      </c>
      <c r="AO13" s="15" t="s">
        <v>163</v>
      </c>
      <c r="AP13" s="15" t="s">
        <v>163</v>
      </c>
      <c r="AQ13" s="15" t="s">
        <v>163</v>
      </c>
      <c r="AR13" s="15" t="s">
        <v>163</v>
      </c>
      <c r="AS13" s="15" t="s">
        <v>163</v>
      </c>
      <c r="AT13" s="15" t="s">
        <v>163</v>
      </c>
      <c r="AU13" s="15" t="s">
        <v>163</v>
      </c>
      <c r="AV13" s="15" t="s">
        <v>163</v>
      </c>
      <c r="AW13" s="15"/>
      <c r="AX13" s="15"/>
      <c r="AY13" s="15">
        <f>CORREL($G13:$M13,[1]DMB!$AB13:$AH13)</f>
        <v>0.59808953460506942</v>
      </c>
      <c r="AZ13" s="15">
        <f>AY13*SQRT((MIN(COUNT($G13:$M13),COUNT([1]DMB!$AB13:$AH13))-2)/(1-AY13^2))</f>
        <v>1.2925924631720376</v>
      </c>
      <c r="BA13" s="15">
        <f>CORREL($H13:$M13,[1]DMB!$AB13:$AG13)</f>
        <v>-0.8050879692885109</v>
      </c>
      <c r="BB13" s="15">
        <f>BA13*SQRT((MIN(COUNT($H13:$M13),COUNT([1]DMB!$AB13:$AG13))-2)/(1-BA13^2))</f>
        <v>-1.9195075547157063</v>
      </c>
      <c r="BC13" s="15">
        <f>CORREL($G13:$M13,[1]DM1!$AB13:$AH13)</f>
        <v>3.5545737488159625E-2</v>
      </c>
      <c r="BD13" s="15">
        <f>BC13*SQRT((MIN(COUNT($G13:$M13),COUNT([1]DM1!$AB13:$AH13))-2)/(1-BC13^2))</f>
        <v>6.1605955168823404E-2</v>
      </c>
      <c r="BE13" s="15">
        <f>CORREL($H13:$M13,[1]DM1!$AB13:$AG13)</f>
        <v>-0.59102680905036242</v>
      </c>
      <c r="BF13" s="15">
        <f>BE13*SQRT((MIN(COUNT($H13:$M13),COUNT([1]DM1!$AB13:$AG13))-2)/(1-BE13^2))</f>
        <v>-1.0361819195837334</v>
      </c>
      <c r="BG13" s="15" t="s">
        <v>163</v>
      </c>
      <c r="BH13" s="15" t="s">
        <v>163</v>
      </c>
      <c r="BI13" s="15" t="s">
        <v>163</v>
      </c>
      <c r="BJ13" s="15" t="s">
        <v>163</v>
      </c>
      <c r="BK13" s="15" t="s">
        <v>163</v>
      </c>
      <c r="BL13" s="15" t="s">
        <v>163</v>
      </c>
      <c r="BM13" s="15" t="s">
        <v>163</v>
      </c>
      <c r="BN13" s="15" t="s">
        <v>163</v>
      </c>
      <c r="BO13" s="15"/>
      <c r="BP13" s="16">
        <f t="shared" si="0"/>
        <v>7</v>
      </c>
      <c r="BQ13" s="28">
        <f t="shared" si="1"/>
        <v>1.7606541315587698E-2</v>
      </c>
      <c r="BR13" s="16">
        <f t="shared" si="2"/>
        <v>2.1523638267692456E-2</v>
      </c>
      <c r="BS13" s="16"/>
      <c r="BT13" s="16">
        <f t="shared" si="3"/>
        <v>7</v>
      </c>
      <c r="BU13" s="28">
        <f t="shared" si="4"/>
        <v>1.7606541315587698E-2</v>
      </c>
      <c r="BV13" s="16">
        <f t="shared" si="5"/>
        <v>2.1523638267692456E-2</v>
      </c>
    </row>
    <row r="14" spans="1:74" x14ac:dyDescent="0.4">
      <c r="A14" s="15"/>
      <c r="B14" s="15"/>
      <c r="C14" s="49" t="s">
        <v>383</v>
      </c>
      <c r="D14" s="15"/>
      <c r="E14" s="15"/>
      <c r="F14" s="15" t="s">
        <v>322</v>
      </c>
      <c r="G14" s="35">
        <f>LN('C'!H14)-LN('C'!G14)</f>
        <v>4.7680031301601922E-2</v>
      </c>
      <c r="H14" s="35">
        <f>LN('C'!I14)-LN('C'!H14)</f>
        <v>-1.369749891727956E-2</v>
      </c>
      <c r="I14" s="35">
        <f>LN('C'!J14)-LN('C'!I14)</f>
        <v>-1.3804156657809763E-2</v>
      </c>
      <c r="J14" s="35">
        <f>LN('C'!K14)-LN('C'!J14)</f>
        <v>2.3717379489172075E-3</v>
      </c>
      <c r="K14" s="35">
        <f>LN('C'!L14)-LN('C'!K14)</f>
        <v>-2.8271174941566279E-2</v>
      </c>
      <c r="L14" s="35">
        <f>LN('C'!M14)-LN('C'!L14)</f>
        <v>9.1351010106559549E-3</v>
      </c>
      <c r="M14" s="35">
        <f>LN('C'!N14)-LN('C'!M14)</f>
        <v>5.9974259387766349E-2</v>
      </c>
      <c r="N14" s="15"/>
      <c r="O14" s="15" t="e">
        <f>CORREL($G14:$M14,[1]DMB!$G14:$AH14)</f>
        <v>#N/A</v>
      </c>
      <c r="P14" s="15" t="e">
        <f>O14*SQRT((MIN(COUNT($G14:$M14),COUNT([1]DMB!$G14:$AH14))-2)/(1-O14^2))</f>
        <v>#N/A</v>
      </c>
      <c r="Q14" s="15" t="e">
        <f>CORREL($G14:$M14,[1]DMB!$G14:$AG14)</f>
        <v>#N/A</v>
      </c>
      <c r="R14" s="15" t="e">
        <f>Q14*SQRT((MIN(COUNT($G14:$M14),COUNT([1]DMB!$G14:$AG14))-2)/(1-Q14^2))</f>
        <v>#N/A</v>
      </c>
      <c r="S14" s="15" t="e">
        <f>CORREL($G14:$M14,[1]DM1!$G14:$AH14)</f>
        <v>#N/A</v>
      </c>
      <c r="T14" s="15" t="e">
        <f>S14*SQRT((MIN(COUNT($G14:$M14),COUNT([1]DM1!$G14:$AH14))-2)/(1-S14^2))</f>
        <v>#N/A</v>
      </c>
      <c r="U14" s="15" t="e">
        <f>CORREL($G14:$M14,[1]DM1!$G14:$AG14)</f>
        <v>#N/A</v>
      </c>
      <c r="V14" s="15" t="e">
        <f>U14*SQRT((MIN(COUNT($G14:$M14),COUNT([1]DM1!$G14:$AG14))-2)/(1-U14^2))</f>
        <v>#N/A</v>
      </c>
      <c r="W14" s="15" t="e">
        <f>CORREL($G14:$M14,dBM!$G14:$G14)</f>
        <v>#N/A</v>
      </c>
      <c r="X14" s="15" t="e">
        <f>W14*SQRT((MIN(COUNT($G14:$M14),COUNT(dBM!$G14:$M14))-2)/(1-W14^2))</f>
        <v>#N/A</v>
      </c>
      <c r="Y14" s="15" t="e">
        <f>CORREL($G14:$M14,dBM!#REF!)</f>
        <v>#REF!</v>
      </c>
      <c r="Z14" s="15" t="e">
        <f>Y14*SQRT((MIN(COUNT($G14:$M14),COUNT(dBM!#REF!))-2)/(1-Y14^2))</f>
        <v>#REF!</v>
      </c>
      <c r="AA14" s="15" t="e">
        <f>CORREL($G14:$M14,'[1]D BM wo FCD'!$G14:$AB14)</f>
        <v>#N/A</v>
      </c>
      <c r="AB14" s="15" t="e">
        <f>AA14*SQRT((MIN(COUNT($G14:$M14),COUNT('[1]D BM wo FCD'!$G14:$AB14))-2)/(1-AA14^2))</f>
        <v>#N/A</v>
      </c>
      <c r="AC14" s="15" t="e">
        <f>CORREL($G14:$M14,'[1]D BM wo FCD'!$G14:$AA14)</f>
        <v>#N/A</v>
      </c>
      <c r="AD14" s="15" t="e">
        <f>AC14*SQRT((MIN(COUNT($G14:$M14),COUNT('[1]D BM wo FCD'!$G14:$AA14))-2)/(1-AC14^2))</f>
        <v>#N/A</v>
      </c>
      <c r="AE14" s="13"/>
      <c r="AF14" s="17"/>
      <c r="AG14" s="15" t="e">
        <f>CORREL($G14:$M14,[1]DMB!$V14:$AH14)</f>
        <v>#N/A</v>
      </c>
      <c r="AH14" s="15" t="e">
        <f>AG14*SQRT((MIN(COUNT($G14:$M14),COUNT([1]DMB!$V14:$AH14))-2)/(1-AG14^2))</f>
        <v>#N/A</v>
      </c>
      <c r="AI14" s="15" t="e">
        <f>CORREL($G14:$M14,[1]DMB!$V14:$AG14)</f>
        <v>#N/A</v>
      </c>
      <c r="AJ14" s="15" t="e">
        <f>AI14*SQRT((MIN(COUNT($G14:$M14),COUNT([1]DMB!$V14:$AG14))-2)/(1-AI14^2))</f>
        <v>#N/A</v>
      </c>
      <c r="AK14" s="15" t="e">
        <f>CORREL($G14:$M14,[1]DM1!$V14:$AH14)</f>
        <v>#N/A</v>
      </c>
      <c r="AL14" s="15" t="e">
        <f>AK14*SQRT((MIN(COUNT($G14:$M14),COUNT([1]DM1!$V14:$AH14))-2)/(1-AK14^2))</f>
        <v>#N/A</v>
      </c>
      <c r="AM14" s="15" t="e">
        <f>CORREL($G14:$M14,[1]DM1!$V14:$AG14)</f>
        <v>#N/A</v>
      </c>
      <c r="AN14" s="15" t="e">
        <f>AM14*SQRT((MIN(COUNT($G14:$M14),COUNT([1]DM1!$V14:$AG14))-2)/(1-AM14^2))</f>
        <v>#N/A</v>
      </c>
      <c r="AO14" s="15" t="e">
        <f>CORREL($G14:$M14,dBM!$G14:$G14)</f>
        <v>#N/A</v>
      </c>
      <c r="AP14" s="15" t="e">
        <f>AO14*SQRT((MIN(COUNT($G14:$M14),COUNT(dBM!$G14:$M14))-2)/(1-AO14^2))</f>
        <v>#N/A</v>
      </c>
      <c r="AQ14" s="15" t="e">
        <f>CORREL($G14:$M14,dBM!#REF!)</f>
        <v>#REF!</v>
      </c>
      <c r="AR14" s="15" t="e">
        <f>AQ14*SQRT((MIN(COUNT($G14:$M14),COUNT(dBM!#REF!))-2)/(1-AQ14^2))</f>
        <v>#REF!</v>
      </c>
      <c r="AS14" s="15" t="e">
        <f>CORREL($G14:$M14,'[1]D BM wo FCD'!$P14:$AB14)</f>
        <v>#N/A</v>
      </c>
      <c r="AT14" s="15" t="e">
        <f>AS14*SQRT((MIN(COUNT($G14:$M14),COUNT('[1]D BM wo FCD'!$P14:$AB14))-2)/(1-AS14^2))</f>
        <v>#N/A</v>
      </c>
      <c r="AU14" s="15" t="e">
        <f>CORREL($G14:$M14,'[1]D BM wo FCD'!$P14:$AA14)</f>
        <v>#N/A</v>
      </c>
      <c r="AV14" s="15" t="e">
        <f>AU14*SQRT((MIN(COUNT($G14:$M14),COUNT('[1]D BM wo FCD'!$P14:$AA14))-2)/(1-AU14^2))</f>
        <v>#N/A</v>
      </c>
      <c r="AW14" s="15"/>
      <c r="AX14" s="15"/>
      <c r="AY14" s="15">
        <f>CORREL($G14:$M14,[1]DMB!$AB14:$AH14)</f>
        <v>0.40254681543365967</v>
      </c>
      <c r="AZ14" s="15">
        <f>AY14*SQRT((MIN(COUNT($G14:$M14),COUNT([1]DMB!$AB14:$AH14))-2)/(1-AY14^2))</f>
        <v>0.76166920888607625</v>
      </c>
      <c r="BA14" s="15">
        <f>CORREL($H14:$M14,[1]DMB!$AB14:$AG14)</f>
        <v>-0.96062720705454041</v>
      </c>
      <c r="BB14" s="15">
        <f>BA14*SQRT((MIN(COUNT($H14:$M14),COUNT([1]DMB!$AB14:$AG14))-2)/(1-BA14^2))</f>
        <v>-4.8896104027560847</v>
      </c>
      <c r="BC14" s="15">
        <f>CORREL($G14:$M14,[1]DM1!$AB14:$AH14)</f>
        <v>0.38716328603797373</v>
      </c>
      <c r="BD14" s="15">
        <f>BC14*SQRT((MIN(COUNT($G14:$M14),COUNT([1]DM1!$AB14:$AH14))-2)/(1-BC14^2))</f>
        <v>0.72730841781938316</v>
      </c>
      <c r="BE14" s="15">
        <f>CORREL($H14:$M14,[1]DM1!$AB14:$AG14)</f>
        <v>-0.52944601933666546</v>
      </c>
      <c r="BF14" s="15">
        <f>BE14*SQRT((MIN(COUNT($H14:$M14),COUNT([1]DM1!$AB14:$AG14))-2)/(1-BE14^2))</f>
        <v>-0.8826019499979072</v>
      </c>
      <c r="BG14" s="15" t="e">
        <f>CORREL($G14:$M14,dBM!$G14:$G14)</f>
        <v>#N/A</v>
      </c>
      <c r="BH14" s="15" t="e">
        <f>BG14*SQRT((MIN(COUNT($G14:$M14),COUNT(dBM!$G14:$M14))-2)/(1-BG14^2))</f>
        <v>#N/A</v>
      </c>
      <c r="BI14" s="15" t="e">
        <f>CORREL($H14:$M14,dBM!#REF!)</f>
        <v>#REF!</v>
      </c>
      <c r="BJ14" s="15" t="e">
        <f>BI14*SQRT((MIN(COUNT($H14:$M14),COUNT(dBM!#REF!))-2)/(1-BI14^2))</f>
        <v>#REF!</v>
      </c>
      <c r="BK14" s="15" t="e">
        <f>CORREL($G14:$M14,'[1]D BM wo FCD'!$V14:$AB14)</f>
        <v>#DIV/0!</v>
      </c>
      <c r="BL14" s="15" t="e">
        <f>BK14*SQRT((MIN(COUNT($G14:$M14),COUNT('[1]D BM wo FCD'!$V14:$AB14))-2)/(1-BK14^2))</f>
        <v>#DIV/0!</v>
      </c>
      <c r="BM14" s="15" t="e">
        <f>CORREL($H14:$M14,'[1]D BM wo FCD'!$V14:$AA14)</f>
        <v>#DIV/0!</v>
      </c>
      <c r="BN14" s="15" t="e">
        <f>BM14*SQRT((MIN(COUNT($H14:$M14),COUNT('[1]D BM wo FCD'!$V14:$AA14))-2)/(1-BM14^2))</f>
        <v>#DIV/0!</v>
      </c>
      <c r="BO14" s="15"/>
      <c r="BP14" s="16">
        <f t="shared" si="0"/>
        <v>7</v>
      </c>
      <c r="BQ14" s="28">
        <f t="shared" si="1"/>
        <v>9.0554713046122615E-3</v>
      </c>
      <c r="BR14" s="16">
        <f t="shared" si="2"/>
        <v>3.3072639779139497E-2</v>
      </c>
      <c r="BS14" s="16"/>
      <c r="BT14" s="16">
        <f t="shared" si="3"/>
        <v>7</v>
      </c>
      <c r="BU14" s="28">
        <f t="shared" si="4"/>
        <v>9.0554713046122615E-3</v>
      </c>
      <c r="BV14" s="16">
        <f t="shared" si="5"/>
        <v>3.3072639779139497E-2</v>
      </c>
    </row>
    <row r="15" spans="1:74" x14ac:dyDescent="0.4">
      <c r="A15" s="15"/>
      <c r="B15" s="15"/>
      <c r="C15" s="49" t="s">
        <v>121</v>
      </c>
      <c r="D15" s="15"/>
      <c r="E15" s="15"/>
      <c r="F15" s="15" t="s">
        <v>322</v>
      </c>
      <c r="G15" s="35">
        <f>LN('C'!H15)-LN('C'!G15)</f>
        <v>7.9478912741243413E-2</v>
      </c>
      <c r="H15" s="35">
        <f>LN('C'!I15)-LN('C'!H15)</f>
        <v>5.6514387527009102E-2</v>
      </c>
      <c r="I15" s="35">
        <f>LN('C'!J15)-LN('C'!I15)</f>
        <v>6.8274088355092966E-2</v>
      </c>
      <c r="J15" s="35">
        <f>LN('C'!K15)-LN('C'!J15)</f>
        <v>-1.5516319990883209E-2</v>
      </c>
      <c r="K15" s="35">
        <f>LN('C'!L15)-LN('C'!K15)</f>
        <v>-1.1027768089805434E-2</v>
      </c>
      <c r="L15" s="35">
        <f>LN('C'!M15)-LN('C'!L15)</f>
        <v>-2.813067849598605E-2</v>
      </c>
      <c r="M15" s="35">
        <f>LN('C'!N15)-LN('C'!M15)</f>
        <v>-0.1580956738104633</v>
      </c>
      <c r="N15" s="15"/>
      <c r="O15" s="15" t="s">
        <v>163</v>
      </c>
      <c r="P15" s="15" t="s">
        <v>163</v>
      </c>
      <c r="Q15" s="15" t="s">
        <v>163</v>
      </c>
      <c r="R15" s="15" t="s">
        <v>163</v>
      </c>
      <c r="S15" s="15" t="s">
        <v>163</v>
      </c>
      <c r="T15" s="15" t="s">
        <v>163</v>
      </c>
      <c r="U15" s="15" t="s">
        <v>163</v>
      </c>
      <c r="V15" s="15" t="s">
        <v>163</v>
      </c>
      <c r="W15" s="15" t="s">
        <v>163</v>
      </c>
      <c r="X15" s="15" t="s">
        <v>163</v>
      </c>
      <c r="Y15" s="15" t="s">
        <v>163</v>
      </c>
      <c r="Z15" s="15" t="s">
        <v>163</v>
      </c>
      <c r="AA15" s="15" t="s">
        <v>163</v>
      </c>
      <c r="AB15" s="15" t="s">
        <v>163</v>
      </c>
      <c r="AC15" s="15" t="s">
        <v>163</v>
      </c>
      <c r="AD15" s="15" t="s">
        <v>163</v>
      </c>
      <c r="AE15" s="13"/>
      <c r="AF15" s="17"/>
      <c r="AG15" s="15" t="s">
        <v>163</v>
      </c>
      <c r="AH15" s="15" t="s">
        <v>163</v>
      </c>
      <c r="AI15" s="15" t="s">
        <v>163</v>
      </c>
      <c r="AJ15" s="15" t="s">
        <v>163</v>
      </c>
      <c r="AK15" s="15" t="s">
        <v>163</v>
      </c>
      <c r="AL15" s="15" t="s">
        <v>163</v>
      </c>
      <c r="AM15" s="15" t="s">
        <v>163</v>
      </c>
      <c r="AN15" s="15" t="s">
        <v>163</v>
      </c>
      <c r="AO15" s="15" t="s">
        <v>163</v>
      </c>
      <c r="AP15" s="15" t="s">
        <v>163</v>
      </c>
      <c r="AQ15" s="15" t="s">
        <v>163</v>
      </c>
      <c r="AR15" s="15" t="s">
        <v>163</v>
      </c>
      <c r="AS15" s="15" t="s">
        <v>163</v>
      </c>
      <c r="AT15" s="15" t="s">
        <v>163</v>
      </c>
      <c r="AU15" s="15" t="s">
        <v>163</v>
      </c>
      <c r="AV15" s="15" t="s">
        <v>163</v>
      </c>
      <c r="AW15" s="15"/>
      <c r="AX15" s="15"/>
      <c r="AY15" s="15" t="s">
        <v>163</v>
      </c>
      <c r="AZ15" s="15" t="s">
        <v>163</v>
      </c>
      <c r="BA15" s="15" t="s">
        <v>163</v>
      </c>
      <c r="BB15" s="15" t="s">
        <v>163</v>
      </c>
      <c r="BC15" s="15" t="s">
        <v>163</v>
      </c>
      <c r="BD15" s="15" t="s">
        <v>163</v>
      </c>
      <c r="BE15" s="15" t="s">
        <v>163</v>
      </c>
      <c r="BF15" s="15" t="s">
        <v>163</v>
      </c>
      <c r="BG15" s="15" t="s">
        <v>163</v>
      </c>
      <c r="BH15" s="15" t="s">
        <v>163</v>
      </c>
      <c r="BI15" s="15" t="s">
        <v>163</v>
      </c>
      <c r="BJ15" s="15" t="s">
        <v>163</v>
      </c>
      <c r="BK15" s="15" t="s">
        <v>163</v>
      </c>
      <c r="BL15" s="15" t="s">
        <v>163</v>
      </c>
      <c r="BM15" s="15" t="s">
        <v>163</v>
      </c>
      <c r="BN15" s="15" t="s">
        <v>163</v>
      </c>
      <c r="BO15" s="15"/>
      <c r="BP15" s="16">
        <f t="shared" si="0"/>
        <v>7</v>
      </c>
      <c r="BQ15" s="28">
        <f t="shared" si="1"/>
        <v>-1.2147216805417876E-3</v>
      </c>
      <c r="BR15" s="16">
        <f t="shared" si="2"/>
        <v>8.196517641942512E-2</v>
      </c>
      <c r="BS15" s="16"/>
      <c r="BT15" s="16">
        <f t="shared" si="3"/>
        <v>7</v>
      </c>
      <c r="BU15" s="28">
        <f t="shared" si="4"/>
        <v>-1.2147216805417876E-3</v>
      </c>
      <c r="BV15" s="16">
        <f t="shared" si="5"/>
        <v>8.196517641942512E-2</v>
      </c>
    </row>
    <row r="16" spans="1:74" x14ac:dyDescent="0.4">
      <c r="A16" s="15"/>
      <c r="B16" s="15"/>
      <c r="C16" s="50" t="s">
        <v>384</v>
      </c>
      <c r="D16" s="15"/>
      <c r="E16" s="15"/>
      <c r="F16" s="15" t="s">
        <v>322</v>
      </c>
      <c r="G16" s="35">
        <f>LN('C'!H16)-LN('C'!G16)</f>
        <v>5.5283650541291793E-2</v>
      </c>
      <c r="H16" s="35">
        <f>LN('C'!I16)-LN('C'!H16)</f>
        <v>2.5937178486474116E-2</v>
      </c>
      <c r="I16" s="35">
        <f>LN('C'!J16)-LN('C'!I16)</f>
        <v>4.2334807510924555E-2</v>
      </c>
      <c r="J16" s="35">
        <f>LN('C'!K16)-LN('C'!J16)</f>
        <v>5.1120908192795217E-2</v>
      </c>
      <c r="K16" s="35">
        <f>LN('C'!L16)-LN('C'!K16)</f>
        <v>3.0772604011192334E-2</v>
      </c>
      <c r="L16" s="35">
        <f>LN('C'!M16)-LN('C'!L16)</f>
        <v>-7.7872633932162372E-2</v>
      </c>
      <c r="M16" s="35">
        <f>LN('C'!N16)-LN('C'!M16)</f>
        <v>8.7669448906848746E-2</v>
      </c>
      <c r="N16" s="15"/>
      <c r="O16" s="15" t="e">
        <f>CORREL($G16:$M16,[1]DMB!$G16:$AH16)</f>
        <v>#N/A</v>
      </c>
      <c r="P16" s="15" t="e">
        <f>O16*SQRT((MIN(COUNT($G16:$M16),COUNT([1]DMB!$G16:$AH16))-2)/(1-O16^2))</f>
        <v>#N/A</v>
      </c>
      <c r="Q16" s="15" t="e">
        <f>CORREL($G16:$M16,[1]DMB!$G16:$AG16)</f>
        <v>#N/A</v>
      </c>
      <c r="R16" s="15" t="e">
        <f>Q16*SQRT((MIN(COUNT($G16:$M16),COUNT([1]DMB!$G16:$AG16))-2)/(1-Q16^2))</f>
        <v>#N/A</v>
      </c>
      <c r="S16" s="15" t="e">
        <f>CORREL($G16:$M16,[1]DM1!$G16:$AH16)</f>
        <v>#N/A</v>
      </c>
      <c r="T16" s="15" t="e">
        <f>S16*SQRT((MIN(COUNT($G16:$M16),COUNT([1]DM1!$G16:$AH16))-2)/(1-S16^2))</f>
        <v>#N/A</v>
      </c>
      <c r="U16" s="15" t="e">
        <f>CORREL($G16:$M16,[1]DM1!$G16:$AG16)</f>
        <v>#N/A</v>
      </c>
      <c r="V16" s="15" t="e">
        <f>U16*SQRT((MIN(COUNT($G16:$M16),COUNT([1]DM1!$G16:$AG16))-2)/(1-U16^2))</f>
        <v>#N/A</v>
      </c>
      <c r="W16" s="15" t="s">
        <v>163</v>
      </c>
      <c r="X16" s="15" t="s">
        <v>163</v>
      </c>
      <c r="Y16" s="15" t="s">
        <v>163</v>
      </c>
      <c r="Z16" s="15" t="s">
        <v>163</v>
      </c>
      <c r="AA16" s="15" t="s">
        <v>163</v>
      </c>
      <c r="AB16" s="15" t="s">
        <v>163</v>
      </c>
      <c r="AC16" s="15" t="s">
        <v>163</v>
      </c>
      <c r="AD16" s="15" t="s">
        <v>163</v>
      </c>
      <c r="AE16" s="13"/>
      <c r="AF16" s="17"/>
      <c r="AG16" s="15" t="e">
        <f>CORREL($G16:$M16,[1]DMB!$V16:$AH16)</f>
        <v>#N/A</v>
      </c>
      <c r="AH16" s="15" t="e">
        <f>AG16*SQRT((MIN(COUNT($G16:$M16),COUNT([1]DMB!$V16:$AH16))-2)/(1-AG16^2))</f>
        <v>#N/A</v>
      </c>
      <c r="AI16" s="15" t="e">
        <f>CORREL($G16:$M16,[1]DMB!$V16:$AG16)</f>
        <v>#N/A</v>
      </c>
      <c r="AJ16" s="15" t="e">
        <f>AI16*SQRT((MIN(COUNT($G16:$M16),COUNT([1]DMB!$V16:$AG16))-2)/(1-AI16^2))</f>
        <v>#N/A</v>
      </c>
      <c r="AK16" s="15" t="e">
        <f>CORREL($G16:$M16,[1]DM1!$V16:$AH16)</f>
        <v>#N/A</v>
      </c>
      <c r="AL16" s="15" t="e">
        <f>AK16*SQRT((MIN(COUNT($G16:$M16),COUNT([1]DM1!$V16:$AH16))-2)/(1-AK16^2))</f>
        <v>#N/A</v>
      </c>
      <c r="AM16" s="15" t="e">
        <f>CORREL($G16:$M16,[1]DM1!$V16:$AG16)</f>
        <v>#N/A</v>
      </c>
      <c r="AN16" s="15" t="e">
        <f>AM16*SQRT((MIN(COUNT($G16:$M16),COUNT([1]DM1!$V16:$AG16))-2)/(1-AM16^2))</f>
        <v>#N/A</v>
      </c>
      <c r="AO16" s="15" t="s">
        <v>163</v>
      </c>
      <c r="AP16" s="15" t="s">
        <v>163</v>
      </c>
      <c r="AQ16" s="15" t="s">
        <v>163</v>
      </c>
      <c r="AR16" s="15" t="s">
        <v>163</v>
      </c>
      <c r="AS16" s="15" t="s">
        <v>163</v>
      </c>
      <c r="AT16" s="15" t="s">
        <v>163</v>
      </c>
      <c r="AU16" s="15" t="s">
        <v>163</v>
      </c>
      <c r="AV16" s="15" t="s">
        <v>163</v>
      </c>
      <c r="AW16" s="15"/>
      <c r="AX16" s="15"/>
      <c r="AY16" s="15">
        <f>CORREL($G16:$M16,[1]DMB!$AB16:$AH16)</f>
        <v>0.23513054991121329</v>
      </c>
      <c r="AZ16" s="15">
        <f>AY16*SQRT((MIN(COUNT($G16:$M16),COUNT([1]DMB!$AB16:$AH16))-2)/(1-AY16^2))</f>
        <v>0.41900537830997264</v>
      </c>
      <c r="BA16" s="15">
        <f>CORREL($H16:$M16,[1]DMB!$AB16:$AG16)</f>
        <v>-5.7374957418061361E-2</v>
      </c>
      <c r="BB16" s="15">
        <f>BA16*SQRT((MIN(COUNT($H16:$M16),COUNT([1]DMB!$AB16:$AG16))-2)/(1-BA16^2))</f>
        <v>-8.127432609154478E-2</v>
      </c>
      <c r="BC16" s="15">
        <f>CORREL($G16:$M16,[1]DM1!$AB16:$AH16)</f>
        <v>0.18412055166472782</v>
      </c>
      <c r="BD16" s="15">
        <f>BC16*SQRT((MIN(COUNT($G16:$M16),COUNT([1]DM1!$AB16:$AH16))-2)/(1-BC16^2))</f>
        <v>0.32445310794129861</v>
      </c>
      <c r="BE16" s="15">
        <f>CORREL($H16:$M16,[1]DM1!$AB16:$AG16)</f>
        <v>-0.94716187553483966</v>
      </c>
      <c r="BF16" s="15">
        <f>BE16*SQRT((MIN(COUNT($H16:$M16),COUNT([1]DM1!$AB16:$AG16))-2)/(1-BE16^2))</f>
        <v>-4.1760383763731967</v>
      </c>
      <c r="BG16" s="15" t="s">
        <v>163</v>
      </c>
      <c r="BH16" s="15" t="s">
        <v>163</v>
      </c>
      <c r="BI16" s="15" t="s">
        <v>163</v>
      </c>
      <c r="BJ16" s="15" t="s">
        <v>163</v>
      </c>
      <c r="BK16" s="15" t="s">
        <v>163</v>
      </c>
      <c r="BL16" s="15" t="s">
        <v>163</v>
      </c>
      <c r="BM16" s="15" t="s">
        <v>163</v>
      </c>
      <c r="BN16" s="15" t="s">
        <v>163</v>
      </c>
      <c r="BO16" s="15"/>
      <c r="BP16" s="16">
        <f t="shared" si="0"/>
        <v>7</v>
      </c>
      <c r="BQ16" s="28">
        <f t="shared" si="1"/>
        <v>3.0749423388194915E-2</v>
      </c>
      <c r="BR16" s="16">
        <f t="shared" si="2"/>
        <v>5.1982281757507881E-2</v>
      </c>
      <c r="BS16" s="16"/>
      <c r="BT16" s="16">
        <f t="shared" si="3"/>
        <v>7</v>
      </c>
      <c r="BU16" s="28">
        <f t="shared" si="4"/>
        <v>3.0749423388194915E-2</v>
      </c>
      <c r="BV16" s="16">
        <f t="shared" si="5"/>
        <v>5.1982281757507881E-2</v>
      </c>
    </row>
    <row r="17" spans="1:74" x14ac:dyDescent="0.4">
      <c r="A17" s="15"/>
      <c r="B17" s="15"/>
      <c r="C17" s="49" t="s">
        <v>13</v>
      </c>
      <c r="D17" s="15"/>
      <c r="E17" s="15"/>
      <c r="F17" s="15" t="s">
        <v>322</v>
      </c>
      <c r="G17" s="15" t="s">
        <v>163</v>
      </c>
      <c r="H17" s="15" t="s">
        <v>163</v>
      </c>
      <c r="I17" s="15" t="s">
        <v>163</v>
      </c>
      <c r="J17" s="15" t="s">
        <v>163</v>
      </c>
      <c r="K17" s="15" t="s">
        <v>163</v>
      </c>
      <c r="L17" s="15" t="s">
        <v>163</v>
      </c>
      <c r="M17" s="15" t="s">
        <v>163</v>
      </c>
      <c r="N17" s="15"/>
      <c r="O17" s="15" t="e">
        <f>CORREL($G17:$M17,[1]DMB!$G17:$AH17)</f>
        <v>#N/A</v>
      </c>
      <c r="P17" s="15" t="e">
        <f>O17*SQRT((MIN(COUNT($G17:$M17),COUNT([1]DMB!$G17:$AH17))-2)/(1-O17^2))</f>
        <v>#N/A</v>
      </c>
      <c r="Q17" s="15" t="e">
        <f>CORREL($G17:$M17,[1]DMB!$G17:$AG17)</f>
        <v>#N/A</v>
      </c>
      <c r="R17" s="15" t="e">
        <f>Q17*SQRT((MIN(COUNT($G17:$M17),COUNT([1]DMB!$G17:$AG17))-2)/(1-Q17^2))</f>
        <v>#N/A</v>
      </c>
      <c r="S17" s="15" t="e">
        <f>CORREL($G17:$M17,[1]DM1!$G17:$AH17)</f>
        <v>#N/A</v>
      </c>
      <c r="T17" s="15" t="e">
        <f>S17*SQRT((MIN(COUNT($G17:$M17),COUNT([1]DM1!$G17:$AH17))-2)/(1-S17^2))</f>
        <v>#N/A</v>
      </c>
      <c r="U17" s="15" t="e">
        <f>CORREL($G17:$M17,[1]DM1!$G17:$AG17)</f>
        <v>#N/A</v>
      </c>
      <c r="V17" s="15" t="e">
        <f>U17*SQRT((MIN(COUNT($G17:$M17),COUNT([1]DM1!$G17:$AG17))-2)/(1-U17^2))</f>
        <v>#N/A</v>
      </c>
      <c r="W17" s="15" t="e">
        <f>CORREL($G17:$M17,dBM!$G17:$G17)</f>
        <v>#VALUE!</v>
      </c>
      <c r="X17" s="15" t="e">
        <f>W17*SQRT((MIN(COUNT($G17:$M17),COUNT(dBM!$G17:$M17))-2)/(1-W17^2))</f>
        <v>#VALUE!</v>
      </c>
      <c r="Y17" s="15" t="e">
        <f>CORREL($G17:$M17,dBM!#REF!)</f>
        <v>#REF!</v>
      </c>
      <c r="Z17" s="15" t="e">
        <f>Y17*SQRT((MIN(COUNT($G17:$M17),COUNT(dBM!#REF!))-2)/(1-Y17^2))</f>
        <v>#REF!</v>
      </c>
      <c r="AA17" s="15" t="e">
        <f>CORREL($G17:$M17,'[1]D BM wo FCD'!$G17:$AB17)</f>
        <v>#N/A</v>
      </c>
      <c r="AB17" s="15" t="e">
        <f>AA17*SQRT((MIN(COUNT($G17:$M17),COUNT('[1]D BM wo FCD'!$G17:$AB17))-2)/(1-AA17^2))</f>
        <v>#N/A</v>
      </c>
      <c r="AC17" s="15" t="e">
        <f>CORREL($G17:$M17,'[1]D BM wo FCD'!$G17:$AA17)</f>
        <v>#N/A</v>
      </c>
      <c r="AD17" s="15" t="e">
        <f>AC17*SQRT((MIN(COUNT($G17:$M17),COUNT('[1]D BM wo FCD'!$G17:$AA17))-2)/(1-AC17^2))</f>
        <v>#N/A</v>
      </c>
      <c r="AE17" s="13"/>
      <c r="AF17" s="17"/>
      <c r="AG17" s="15" t="e">
        <f>CORREL($G17:$M17,[1]DMB!$V17:$AH17)</f>
        <v>#N/A</v>
      </c>
      <c r="AH17" s="15" t="e">
        <f>AG17*SQRT((MIN(COUNT($G17:$M17),COUNT([1]DMB!$V17:$AH17))-2)/(1-AG17^2))</f>
        <v>#N/A</v>
      </c>
      <c r="AI17" s="15" t="e">
        <f>CORREL($G17:$M17,[1]DMB!$V17:$AG17)</f>
        <v>#N/A</v>
      </c>
      <c r="AJ17" s="15" t="e">
        <f>AI17*SQRT((MIN(COUNT($G17:$M17),COUNT([1]DMB!$V17:$AG17))-2)/(1-AI17^2))</f>
        <v>#N/A</v>
      </c>
      <c r="AK17" s="15" t="e">
        <f>CORREL($G17:$M17,[1]DM1!$V17:$AH17)</f>
        <v>#N/A</v>
      </c>
      <c r="AL17" s="15" t="e">
        <f>AK17*SQRT((MIN(COUNT($G17:$M17),COUNT([1]DM1!$V17:$AH17))-2)/(1-AK17^2))</f>
        <v>#N/A</v>
      </c>
      <c r="AM17" s="15" t="e">
        <f>CORREL($G17:$M17,[1]DM1!$V17:$AG17)</f>
        <v>#N/A</v>
      </c>
      <c r="AN17" s="15" t="e">
        <f>AM17*SQRT((MIN(COUNT($G17:$M17),COUNT([1]DM1!$V17:$AG17))-2)/(1-AM17^2))</f>
        <v>#N/A</v>
      </c>
      <c r="AO17" s="15" t="e">
        <f>CORREL($G17:$M17,dBM!$G17:$G17)</f>
        <v>#VALUE!</v>
      </c>
      <c r="AP17" s="15" t="e">
        <f>AO17*SQRT((MIN(COUNT($G17:$M17),COUNT(dBM!$G17:$M17))-2)/(1-AO17^2))</f>
        <v>#VALUE!</v>
      </c>
      <c r="AQ17" s="15" t="e">
        <f>CORREL($G17:$M17,dBM!#REF!)</f>
        <v>#REF!</v>
      </c>
      <c r="AR17" s="15" t="e">
        <f>AQ17*SQRT((MIN(COUNT($G17:$M17),COUNT(dBM!#REF!))-2)/(1-AQ17^2))</f>
        <v>#REF!</v>
      </c>
      <c r="AS17" s="15" t="e">
        <f>CORREL($G17:$M17,'[1]D BM wo FCD'!$P17:$AB17)</f>
        <v>#N/A</v>
      </c>
      <c r="AT17" s="15" t="e">
        <f>AS17*SQRT((MIN(COUNT($G17:$M17),COUNT('[1]D BM wo FCD'!$P17:$AB17))-2)/(1-AS17^2))</f>
        <v>#N/A</v>
      </c>
      <c r="AU17" s="15" t="e">
        <f>CORREL($G17:$M17,'[1]D BM wo FCD'!$P17:$AA17)</f>
        <v>#N/A</v>
      </c>
      <c r="AV17" s="15" t="e">
        <f>AU17*SQRT((MIN(COUNT($G17:$M17),COUNT('[1]D BM wo FCD'!$P17:$AA17))-2)/(1-AU17^2))</f>
        <v>#N/A</v>
      </c>
      <c r="AW17" s="15"/>
      <c r="AX17" s="15"/>
      <c r="AY17" s="15" t="e">
        <f>CORREL($G17:$M17,[1]DMB!$AB17:$AH17)</f>
        <v>#DIV/0!</v>
      </c>
      <c r="AZ17" s="15" t="e">
        <f>AY17*SQRT((MIN(COUNT($G17:$M17),COUNT([1]DMB!$AB17:$AH17))-2)/(1-AY17^2))</f>
        <v>#DIV/0!</v>
      </c>
      <c r="BA17" s="15" t="e">
        <f>CORREL($H17:$M17,[1]DMB!$AB17:$AG17)</f>
        <v>#DIV/0!</v>
      </c>
      <c r="BB17" s="15" t="e">
        <f>BA17*SQRT((MIN(COUNT($H17:$M17),COUNT([1]DMB!$AB17:$AG17))-2)/(1-BA17^2))</f>
        <v>#DIV/0!</v>
      </c>
      <c r="BC17" s="15" t="e">
        <f>CORREL($G17:$M17,[1]DM1!$AB17:$AH17)</f>
        <v>#DIV/0!</v>
      </c>
      <c r="BD17" s="15" t="e">
        <f>BC17*SQRT((MIN(COUNT($G17:$M17),COUNT([1]DM1!$AB17:$AH17))-2)/(1-BC17^2))</f>
        <v>#DIV/0!</v>
      </c>
      <c r="BE17" s="15" t="e">
        <f>CORREL($H17:$M17,[1]DM1!$AB17:$AG17)</f>
        <v>#DIV/0!</v>
      </c>
      <c r="BF17" s="15" t="e">
        <f>BE17*SQRT((MIN(COUNT($H17:$M17),COUNT([1]DM1!$AB17:$AG17))-2)/(1-BE17^2))</f>
        <v>#DIV/0!</v>
      </c>
      <c r="BG17" s="15" t="e">
        <f>CORREL($G17:$M17,dBM!$G17:$G17)</f>
        <v>#VALUE!</v>
      </c>
      <c r="BH17" s="15" t="e">
        <f>BG17*SQRT((MIN(COUNT($G17:$M17),COUNT(dBM!$G17:$M17))-2)/(1-BG17^2))</f>
        <v>#VALUE!</v>
      </c>
      <c r="BI17" s="15" t="e">
        <f>CORREL($H17:$M17,dBM!#REF!)</f>
        <v>#REF!</v>
      </c>
      <c r="BJ17" s="15" t="e">
        <f>BI17*SQRT((MIN(COUNT($H17:$M17),COUNT(dBM!#REF!))-2)/(1-BI17^2))</f>
        <v>#REF!</v>
      </c>
      <c r="BK17" s="15" t="e">
        <f>CORREL($G17:$M17,'[1]D BM wo FCD'!$V17:$AB17)</f>
        <v>#DIV/0!</v>
      </c>
      <c r="BL17" s="15" t="e">
        <f>BK17*SQRT((MIN(COUNT($G17:$M17),COUNT('[1]D BM wo FCD'!$V17:$AB17))-2)/(1-BK17^2))</f>
        <v>#DIV/0!</v>
      </c>
      <c r="BM17" s="15" t="e">
        <f>CORREL($H17:$M17,'[1]D BM wo FCD'!$V17:$AA17)</f>
        <v>#DIV/0!</v>
      </c>
      <c r="BN17" s="15" t="e">
        <f>BM17*SQRT((MIN(COUNT($H17:$M17),COUNT('[1]D BM wo FCD'!$V17:$AA17))-2)/(1-BM17^2))</f>
        <v>#DIV/0!</v>
      </c>
      <c r="BO17" s="15"/>
      <c r="BP17" s="16">
        <f t="shared" si="0"/>
        <v>0</v>
      </c>
      <c r="BQ17" s="28" t="e">
        <f t="shared" si="1"/>
        <v>#DIV/0!</v>
      </c>
      <c r="BR17" s="16" t="e">
        <f t="shared" si="2"/>
        <v>#DIV/0!</v>
      </c>
      <c r="BS17" s="16"/>
      <c r="BT17" s="16">
        <f t="shared" si="3"/>
        <v>0</v>
      </c>
      <c r="BU17" s="28" t="e">
        <f t="shared" si="4"/>
        <v>#DIV/0!</v>
      </c>
      <c r="BV17" s="16" t="e">
        <f t="shared" si="5"/>
        <v>#DIV/0!</v>
      </c>
    </row>
    <row r="18" spans="1:74" x14ac:dyDescent="0.4">
      <c r="A18" s="15"/>
      <c r="B18" s="15"/>
      <c r="C18" s="49" t="s">
        <v>23</v>
      </c>
      <c r="D18" s="15"/>
      <c r="E18" s="15"/>
      <c r="F18" s="15" t="s">
        <v>322</v>
      </c>
      <c r="G18" s="35">
        <f>LN('C'!H18)-LN('C'!G18)</f>
        <v>6.1598388715710328E-2</v>
      </c>
      <c r="H18" s="35">
        <f>LN('C'!I18)-LN('C'!H18)</f>
        <v>-0.12189377212348962</v>
      </c>
      <c r="I18" s="35">
        <f>LN('C'!J18)-LN('C'!I18)</f>
        <v>-4.0711404002774287E-2</v>
      </c>
      <c r="J18" s="35">
        <f>LN('C'!K18)-LN('C'!J18)</f>
        <v>7.0318881782071685E-2</v>
      </c>
      <c r="K18" s="35">
        <f>LN('C'!L18)-LN('C'!K18)</f>
        <v>3.5623241069415279E-2</v>
      </c>
      <c r="L18" s="35">
        <f>LN('C'!M18)-LN('C'!L18)</f>
        <v>-0.33275658827612453</v>
      </c>
      <c r="M18" s="35">
        <f>LN('C'!N18)-LN('C'!M18)</f>
        <v>0.20279968029163253</v>
      </c>
      <c r="N18" s="15"/>
      <c r="O18" s="15" t="e">
        <f>CORREL($G18:$M18,[1]DMB!$G18:$AH18)</f>
        <v>#N/A</v>
      </c>
      <c r="P18" s="15" t="e">
        <f>O18*SQRT((MIN(COUNT($G18:$M18),COUNT([1]DMB!$G18:$AH18))-2)/(1-O18^2))</f>
        <v>#N/A</v>
      </c>
      <c r="Q18" s="15" t="e">
        <f>CORREL($G18:$M18,[1]DMB!$G18:$AG18)</f>
        <v>#N/A</v>
      </c>
      <c r="R18" s="15" t="e">
        <f>Q18*SQRT((MIN(COUNT($G18:$M18),COUNT([1]DMB!$G18:$AG18))-2)/(1-Q18^2))</f>
        <v>#N/A</v>
      </c>
      <c r="S18" s="15" t="e">
        <f>CORREL($G18:$M18,[1]DM1!$G18:$AH18)</f>
        <v>#N/A</v>
      </c>
      <c r="T18" s="15" t="e">
        <f>S18*SQRT((MIN(COUNT($G18:$M18),COUNT([1]DM1!$G18:$AH18))-2)/(1-S18^2))</f>
        <v>#N/A</v>
      </c>
      <c r="U18" s="15" t="e">
        <f>CORREL($G18:$M18,[1]DM1!$G18:$AG18)</f>
        <v>#N/A</v>
      </c>
      <c r="V18" s="15" t="e">
        <f>U18*SQRT((MIN(COUNT($G18:$M18),COUNT([1]DM1!$G18:$AG18))-2)/(1-U18^2))</f>
        <v>#N/A</v>
      </c>
      <c r="W18" s="15" t="e">
        <f>CORREL($G18:$M18,dBM!$G18:$G18)</f>
        <v>#N/A</v>
      </c>
      <c r="X18" s="15" t="e">
        <f>W18*SQRT((MIN(COUNT($G18:$M18),COUNT(dBM!$G18:$M18))-2)/(1-W18^2))</f>
        <v>#N/A</v>
      </c>
      <c r="Y18" s="15" t="e">
        <f>CORREL($G18:$M18,dBM!#REF!)</f>
        <v>#REF!</v>
      </c>
      <c r="Z18" s="15" t="e">
        <f>Y18*SQRT((MIN(COUNT($G18:$M18),COUNT(dBM!#REF!))-2)/(1-Y18^2))</f>
        <v>#REF!</v>
      </c>
      <c r="AA18" s="15" t="e">
        <f>CORREL($G18:$M18,'[1]D BM wo FCD'!$G18:$AB18)</f>
        <v>#N/A</v>
      </c>
      <c r="AB18" s="15" t="e">
        <f>AA18*SQRT((MIN(COUNT($G18:$M18),COUNT('[1]D BM wo FCD'!$G18:$AB18))-2)/(1-AA18^2))</f>
        <v>#N/A</v>
      </c>
      <c r="AC18" s="15" t="e">
        <f>CORREL($G18:$M18,'[1]D BM wo FCD'!$G18:$AA18)</f>
        <v>#N/A</v>
      </c>
      <c r="AD18" s="15" t="e">
        <f>AC18*SQRT((MIN(COUNT($G18:$M18),COUNT('[1]D BM wo FCD'!$G18:$AA18))-2)/(1-AC18^2))</f>
        <v>#N/A</v>
      </c>
      <c r="AE18" s="13"/>
      <c r="AF18" s="17"/>
      <c r="AG18" s="15" t="e">
        <f>CORREL($G18:$M18,[1]DMB!$V18:$AH18)</f>
        <v>#N/A</v>
      </c>
      <c r="AH18" s="15" t="e">
        <f>AG18*SQRT((MIN(COUNT($G18:$M18),COUNT([1]DMB!$V18:$AH18))-2)/(1-AG18^2))</f>
        <v>#N/A</v>
      </c>
      <c r="AI18" s="15" t="e">
        <f>CORREL($G18:$M18,[1]DMB!$V18:$AG18)</f>
        <v>#N/A</v>
      </c>
      <c r="AJ18" s="15" t="e">
        <f>AI18*SQRT((MIN(COUNT($G18:$M18),COUNT([1]DMB!$V18:$AG18))-2)/(1-AI18^2))</f>
        <v>#N/A</v>
      </c>
      <c r="AK18" s="15" t="e">
        <f>CORREL($G18:$M18,[1]DM1!$V18:$AH18)</f>
        <v>#N/A</v>
      </c>
      <c r="AL18" s="15" t="e">
        <f>AK18*SQRT((MIN(COUNT($G18:$M18),COUNT([1]DM1!$V18:$AH18))-2)/(1-AK18^2))</f>
        <v>#N/A</v>
      </c>
      <c r="AM18" s="15" t="e">
        <f>CORREL($G18:$M18,[1]DM1!$V18:$AG18)</f>
        <v>#N/A</v>
      </c>
      <c r="AN18" s="15" t="e">
        <f>AM18*SQRT((MIN(COUNT($G18:$M18),COUNT([1]DM1!$V18:$AG18))-2)/(1-AM18^2))</f>
        <v>#N/A</v>
      </c>
      <c r="AO18" s="15" t="e">
        <f>CORREL($G18:$M18,dBM!$G18:$G18)</f>
        <v>#N/A</v>
      </c>
      <c r="AP18" s="15" t="e">
        <f>AO18*SQRT((MIN(COUNT($G18:$M18),COUNT(dBM!$G18:$M18))-2)/(1-AO18^2))</f>
        <v>#N/A</v>
      </c>
      <c r="AQ18" s="15" t="e">
        <f>CORREL($G18:$M18,dBM!#REF!)</f>
        <v>#REF!</v>
      </c>
      <c r="AR18" s="15" t="e">
        <f>AQ18*SQRT((MIN(COUNT($G18:$M18),COUNT(dBM!#REF!))-2)/(1-AQ18^2))</f>
        <v>#REF!</v>
      </c>
      <c r="AS18" s="15" t="e">
        <f>CORREL($G18:$M18,'[1]D BM wo FCD'!$P18:$AB18)</f>
        <v>#N/A</v>
      </c>
      <c r="AT18" s="15" t="e">
        <f>AS18*SQRT((MIN(COUNT($G18:$M18),COUNT('[1]D BM wo FCD'!$P18:$AB18))-2)/(1-AS18^2))</f>
        <v>#N/A</v>
      </c>
      <c r="AU18" s="15" t="e">
        <f>CORREL($G18:$M18,'[1]D BM wo FCD'!$P18:$AA18)</f>
        <v>#N/A</v>
      </c>
      <c r="AV18" s="15" t="e">
        <f>AU18*SQRT((MIN(COUNT($G18:$M18),COUNT('[1]D BM wo FCD'!$P18:$AA18))-2)/(1-AU18^2))</f>
        <v>#N/A</v>
      </c>
      <c r="AW18" s="15"/>
      <c r="AX18" s="15"/>
      <c r="AY18" s="15">
        <f>CORREL($G18:$M18,[1]DMB!$AB18:$AH18)</f>
        <v>0.42231053621287262</v>
      </c>
      <c r="AZ18" s="15">
        <f>AY18*SQRT((MIN(COUNT($G18:$M18),COUNT([1]DMB!$AB18:$AH18))-2)/(1-AY18^2))</f>
        <v>0.80695275222057805</v>
      </c>
      <c r="BA18" s="15">
        <f>CORREL($H18:$M18,[1]DMB!$AB18:$AG18)</f>
        <v>-0.75523737342039865</v>
      </c>
      <c r="BB18" s="15">
        <f>BA18*SQRT((MIN(COUNT($H18:$M18),COUNT([1]DMB!$AB18:$AG18))-2)/(1-BA18^2))</f>
        <v>-1.6295136009684175</v>
      </c>
      <c r="BC18" s="15">
        <f>CORREL($G18:$M18,[1]DM1!$AB18:$AH18)</f>
        <v>0.66339921154207715</v>
      </c>
      <c r="BD18" s="15">
        <f>BC18*SQRT((MIN(COUNT($G18:$M18),COUNT([1]DM1!$AB18:$AH18))-2)/(1-BC18^2))</f>
        <v>1.5356058865647446</v>
      </c>
      <c r="BE18" s="15">
        <f>CORREL($H18:$M18,[1]DM1!$AB18:$AG18)</f>
        <v>-0.93723907108309512</v>
      </c>
      <c r="BF18" s="15">
        <f>BE18*SQRT((MIN(COUNT($H18:$M18),COUNT([1]DM1!$AB18:$AG18))-2)/(1-BE18^2))</f>
        <v>-3.8012732682319603</v>
      </c>
      <c r="BG18" s="15" t="e">
        <f>CORREL($G18:$M18,dBM!$G18:$G18)</f>
        <v>#N/A</v>
      </c>
      <c r="BH18" s="15" t="e">
        <f>BG18*SQRT((MIN(COUNT($G18:$M18),COUNT(dBM!$G18:$M18))-2)/(1-BG18^2))</f>
        <v>#N/A</v>
      </c>
      <c r="BI18" s="15" t="e">
        <f>CORREL($H18:$M18,dBM!#REF!)</f>
        <v>#REF!</v>
      </c>
      <c r="BJ18" s="15" t="e">
        <f>BI18*SQRT((MIN(COUNT($H18:$M18),COUNT(dBM!#REF!))-2)/(1-BI18^2))</f>
        <v>#REF!</v>
      </c>
      <c r="BK18" s="15">
        <f>CORREL($G18:$M18,'[1]D BM wo FCD'!$V18:$AB18)</f>
        <v>1</v>
      </c>
      <c r="BL18" s="15" t="e">
        <f>BK18*SQRT((MIN(COUNT($G18:$M18),COUNT('[1]D BM wo FCD'!$V18:$AB18))-2)/(1-BK18^2))</f>
        <v>#DIV/0!</v>
      </c>
      <c r="BM18" s="15">
        <f>CORREL($H18:$M18,'[1]D BM wo FCD'!$V18:$AA18)</f>
        <v>1</v>
      </c>
      <c r="BN18" s="15" t="e">
        <f>BM18*SQRT((MIN(COUNT($H18:$M18),COUNT('[1]D BM wo FCD'!$V18:$AA18))-2)/(1-BM18^2))</f>
        <v>#DIV/0!</v>
      </c>
      <c r="BO18" s="15"/>
      <c r="BP18" s="16">
        <f t="shared" si="0"/>
        <v>7</v>
      </c>
      <c r="BQ18" s="28">
        <f t="shared" si="1"/>
        <v>-1.7860224649079801E-2</v>
      </c>
      <c r="BR18" s="16">
        <f t="shared" si="2"/>
        <v>0.17134048754164818</v>
      </c>
      <c r="BS18" s="16"/>
      <c r="BT18" s="16">
        <f t="shared" si="3"/>
        <v>7</v>
      </c>
      <c r="BU18" s="28">
        <f t="shared" si="4"/>
        <v>-1.7860224649079801E-2</v>
      </c>
      <c r="BV18" s="16">
        <f t="shared" si="5"/>
        <v>0.17134048754164818</v>
      </c>
    </row>
    <row r="19" spans="1:74" x14ac:dyDescent="0.4">
      <c r="A19" s="15"/>
      <c r="B19" s="15"/>
      <c r="C19" s="49" t="s">
        <v>24</v>
      </c>
      <c r="D19" s="15"/>
      <c r="E19" s="15"/>
      <c r="F19" s="15" t="s">
        <v>322</v>
      </c>
      <c r="G19" s="35">
        <f>LN('C'!H19)-LN('C'!G19)</f>
        <v>3.2750627294064749E-2</v>
      </c>
      <c r="H19" s="35">
        <f>LN('C'!I19)-LN('C'!H19)</f>
        <v>5.2303912320605939E-2</v>
      </c>
      <c r="I19" s="35">
        <f>LN('C'!J19)-LN('C'!I19)</f>
        <v>5.7109161705158229E-2</v>
      </c>
      <c r="J19" s="35">
        <f>LN('C'!K19)-LN('C'!J19)</f>
        <v>4.4500772314357562E-2</v>
      </c>
      <c r="K19" s="35">
        <f>LN('C'!L19)-LN('C'!K19)</f>
        <v>2.5399797038796912E-2</v>
      </c>
      <c r="L19" s="35">
        <f>LN('C'!M19)-LN('C'!L19)</f>
        <v>1.4581421867738698E-2</v>
      </c>
      <c r="M19" s="35">
        <f>LN('C'!N19)-LN('C'!M19)</f>
        <v>1.3011972462915189E-2</v>
      </c>
      <c r="N19" s="15"/>
      <c r="O19" s="15" t="e">
        <f>CORREL($G19:$M19,[1]DMB!$G19:$AH19)</f>
        <v>#N/A</v>
      </c>
      <c r="P19" s="15" t="e">
        <f>O19*SQRT((MIN(COUNT($G19:$M19),COUNT([1]DMB!$G19:$AH19))-2)/(1-O19^2))</f>
        <v>#N/A</v>
      </c>
      <c r="Q19" s="15" t="e">
        <f>CORREL($G19:$M19,[1]DMB!$G19:$AG19)</f>
        <v>#N/A</v>
      </c>
      <c r="R19" s="15" t="e">
        <f>Q19*SQRT((MIN(COUNT($G19:$M19),COUNT([1]DMB!$G19:$AG19))-2)/(1-Q19^2))</f>
        <v>#N/A</v>
      </c>
      <c r="S19" s="15" t="e">
        <f>CORREL($G19:$M19,[1]DM1!$G19:$AH19)</f>
        <v>#N/A</v>
      </c>
      <c r="T19" s="15" t="e">
        <f>S19*SQRT((MIN(COUNT($G19:$M19),COUNT([1]DM1!$G19:$AH19))-2)/(1-S19^2))</f>
        <v>#N/A</v>
      </c>
      <c r="U19" s="15" t="e">
        <f>CORREL($G19:$M19,[1]DM1!$G19:$AG19)</f>
        <v>#N/A</v>
      </c>
      <c r="V19" s="15" t="e">
        <f>U19*SQRT((MIN(COUNT($G19:$M19),COUNT([1]DM1!$G19:$AG19))-2)/(1-U19^2))</f>
        <v>#N/A</v>
      </c>
      <c r="W19" s="15" t="s">
        <v>163</v>
      </c>
      <c r="X19" s="15" t="s">
        <v>163</v>
      </c>
      <c r="Y19" s="15" t="s">
        <v>163</v>
      </c>
      <c r="Z19" s="15" t="s">
        <v>163</v>
      </c>
      <c r="AA19" s="15" t="s">
        <v>163</v>
      </c>
      <c r="AB19" s="15" t="s">
        <v>163</v>
      </c>
      <c r="AC19" s="15" t="s">
        <v>163</v>
      </c>
      <c r="AD19" s="15" t="s">
        <v>163</v>
      </c>
      <c r="AE19" s="13"/>
      <c r="AF19" s="17"/>
      <c r="AG19" s="15" t="e">
        <f>CORREL($G19:$M19,[1]DMB!$V19:$AH19)</f>
        <v>#N/A</v>
      </c>
      <c r="AH19" s="15" t="e">
        <f>AG19*SQRT((MIN(COUNT($G19:$M19),COUNT([1]DMB!$V19:$AH19))-2)/(1-AG19^2))</f>
        <v>#N/A</v>
      </c>
      <c r="AI19" s="15" t="e">
        <f>CORREL($G19:$M19,[1]DMB!$V19:$AG19)</f>
        <v>#N/A</v>
      </c>
      <c r="AJ19" s="15" t="e">
        <f>AI19*SQRT((MIN(COUNT($G19:$M19),COUNT([1]DMB!$V19:$AG19))-2)/(1-AI19^2))</f>
        <v>#N/A</v>
      </c>
      <c r="AK19" s="15" t="e">
        <f>CORREL($G19:$M19,[1]DM1!$V19:$AH19)</f>
        <v>#N/A</v>
      </c>
      <c r="AL19" s="15" t="e">
        <f>AK19*SQRT((MIN(COUNT($G19:$M19),COUNT([1]DM1!$V19:$AH19))-2)/(1-AK19^2))</f>
        <v>#N/A</v>
      </c>
      <c r="AM19" s="15" t="e">
        <f>CORREL($G19:$M19,[1]DM1!$V19:$AG19)</f>
        <v>#N/A</v>
      </c>
      <c r="AN19" s="15" t="e">
        <f>AM19*SQRT((MIN(COUNT($G19:$M19),COUNT([1]DM1!$V19:$AG19))-2)/(1-AM19^2))</f>
        <v>#N/A</v>
      </c>
      <c r="AO19" s="15" t="s">
        <v>163</v>
      </c>
      <c r="AP19" s="15" t="s">
        <v>163</v>
      </c>
      <c r="AQ19" s="15" t="s">
        <v>163</v>
      </c>
      <c r="AR19" s="15" t="s">
        <v>163</v>
      </c>
      <c r="AS19" s="15" t="s">
        <v>163</v>
      </c>
      <c r="AT19" s="15" t="s">
        <v>163</v>
      </c>
      <c r="AU19" s="15" t="s">
        <v>163</v>
      </c>
      <c r="AV19" s="15" t="s">
        <v>163</v>
      </c>
      <c r="AW19" s="15"/>
      <c r="AX19" s="15"/>
      <c r="AY19" s="15">
        <f>CORREL($G19:$M19,[1]DMB!$AB19:$AH19)</f>
        <v>0.67416672997999871</v>
      </c>
      <c r="AZ19" s="15">
        <f>AY19*SQRT((MIN(COUNT($G19:$M19),COUNT([1]DMB!$AB19:$AH19))-2)/(1-AY19^2))</f>
        <v>1.5809963841395671</v>
      </c>
      <c r="BA19" s="15">
        <f>CORREL($H19:$M19,[1]DMB!$AB19:$AG19)</f>
        <v>0.52774675540886851</v>
      </c>
      <c r="BB19" s="15">
        <f>BA19*SQRT((MIN(COUNT($H19:$M19),COUNT([1]DMB!$AB19:$AG19))-2)/(1-BA19^2))</f>
        <v>0.87867325899364646</v>
      </c>
      <c r="BC19" s="15">
        <f>CORREL($G19:$M19,[1]DM1!$AB19:$AH19)</f>
        <v>0.47763161226189921</v>
      </c>
      <c r="BD19" s="15">
        <f>BC19*SQRT((MIN(COUNT($G19:$M19),COUNT([1]DM1!$AB19:$AH19))-2)/(1-BC19^2))</f>
        <v>0.94163406232435232</v>
      </c>
      <c r="BE19" s="15">
        <f>CORREL($H19:$M19,[1]DM1!$AB19:$AG19)</f>
        <v>0.19895649389177794</v>
      </c>
      <c r="BF19" s="15">
        <f>BE19*SQRT((MIN(COUNT($H19:$M19),COUNT([1]DM1!$AB19:$AG19))-2)/(1-BE19^2))</f>
        <v>0.28710671667118903</v>
      </c>
      <c r="BG19" s="15" t="s">
        <v>163</v>
      </c>
      <c r="BH19" s="15" t="s">
        <v>163</v>
      </c>
      <c r="BI19" s="15" t="s">
        <v>163</v>
      </c>
      <c r="BJ19" s="15" t="s">
        <v>163</v>
      </c>
      <c r="BK19" s="15" t="s">
        <v>163</v>
      </c>
      <c r="BL19" s="15" t="s">
        <v>163</v>
      </c>
      <c r="BM19" s="15" t="s">
        <v>163</v>
      </c>
      <c r="BN19" s="15" t="s">
        <v>163</v>
      </c>
      <c r="BO19" s="15"/>
      <c r="BP19" s="16">
        <f t="shared" si="0"/>
        <v>7</v>
      </c>
      <c r="BQ19" s="28">
        <f t="shared" si="1"/>
        <v>3.4236809286233898E-2</v>
      </c>
      <c r="BR19" s="16">
        <f t="shared" si="2"/>
        <v>1.7663725208251057E-2</v>
      </c>
      <c r="BS19" s="16"/>
      <c r="BT19" s="16">
        <f t="shared" si="3"/>
        <v>7</v>
      </c>
      <c r="BU19" s="28">
        <f t="shared" si="4"/>
        <v>3.4236809286233898E-2</v>
      </c>
      <c r="BV19" s="16">
        <f t="shared" si="5"/>
        <v>1.7663725208251057E-2</v>
      </c>
    </row>
    <row r="20" spans="1:74" x14ac:dyDescent="0.4">
      <c r="A20" s="15"/>
      <c r="B20" s="15"/>
      <c r="C20" s="49" t="s">
        <v>370</v>
      </c>
      <c r="D20" s="15"/>
      <c r="E20" s="15"/>
      <c r="F20" s="15" t="s">
        <v>322</v>
      </c>
      <c r="G20" s="35">
        <f>LN('C'!H20)-LN('C'!G20)</f>
        <v>-4.7774130796272019E-2</v>
      </c>
      <c r="H20" s="35">
        <f>LN('C'!I20)-LN('C'!H20)</f>
        <v>5.4724256708775343E-2</v>
      </c>
      <c r="I20" s="35">
        <f>LN('C'!J20)-LN('C'!I20)</f>
        <v>9.7732502103875518E-2</v>
      </c>
      <c r="J20" s="35">
        <f>LN('C'!K20)-LN('C'!J20)</f>
        <v>-5.6244103485418862E-3</v>
      </c>
      <c r="K20" s="35">
        <f>LN('C'!L20)-LN('C'!K20)</f>
        <v>4.1774646614159749E-2</v>
      </c>
      <c r="L20" s="35">
        <f>LN('C'!M20)-LN('C'!L20)</f>
        <v>2.1270107555560358E-2</v>
      </c>
      <c r="M20" s="35">
        <f>LN('C'!N20)-LN('C'!M20)</f>
        <v>-2.0730385589958544E-2</v>
      </c>
      <c r="N20" s="15"/>
      <c r="O20" s="15" t="e">
        <f>CORREL($G20:$M20,[1]DMB!$G20:$AH20)</f>
        <v>#N/A</v>
      </c>
      <c r="P20" s="15" t="e">
        <f>O20*SQRT((MIN(COUNT($G20:$M20),COUNT([1]DMB!$G20:$AH20))-2)/(1-O20^2))</f>
        <v>#N/A</v>
      </c>
      <c r="Q20" s="15" t="e">
        <f>CORREL($G20:$M20,[1]DMB!$G20:$AG20)</f>
        <v>#N/A</v>
      </c>
      <c r="R20" s="15" t="e">
        <f>Q20*SQRT((MIN(COUNT($G20:$M20),COUNT([1]DMB!$G20:$AG20))-2)/(1-Q20^2))</f>
        <v>#N/A</v>
      </c>
      <c r="S20" s="15" t="e">
        <f>CORREL($G20:$M20,[1]DM1!$G20:$AH20)</f>
        <v>#N/A</v>
      </c>
      <c r="T20" s="15" t="e">
        <f>S20*SQRT((MIN(COUNT($G20:$M20),COUNT([1]DM1!$G20:$AH20))-2)/(1-S20^2))</f>
        <v>#N/A</v>
      </c>
      <c r="U20" s="15" t="e">
        <f>CORREL($G20:$M20,[1]DM1!$G20:$AG20)</f>
        <v>#N/A</v>
      </c>
      <c r="V20" s="15" t="e">
        <f>U20*SQRT((MIN(COUNT($G20:$M20),COUNT([1]DM1!$G20:$AG20))-2)/(1-U20^2))</f>
        <v>#N/A</v>
      </c>
      <c r="W20" s="15" t="e">
        <f>CORREL($G20:$M20,dBM!$G20:$G20)</f>
        <v>#VALUE!</v>
      </c>
      <c r="X20" s="15" t="e">
        <f>W20*SQRT((MIN(COUNT($G20:$M20),COUNT(dBM!$G20:$M20))-2)/(1-W20^2))</f>
        <v>#VALUE!</v>
      </c>
      <c r="Y20" s="15" t="e">
        <f>CORREL($G20:$M20,dBM!#REF!)</f>
        <v>#REF!</v>
      </c>
      <c r="Z20" s="15" t="e">
        <f>Y20*SQRT((MIN(COUNT($G20:$M20),COUNT(dBM!#REF!))-2)/(1-Y20^2))</f>
        <v>#REF!</v>
      </c>
      <c r="AA20" s="15" t="e">
        <f>CORREL($G20:$M20,'[1]D BM wo FCD'!$G20:$AB20)</f>
        <v>#N/A</v>
      </c>
      <c r="AB20" s="15" t="e">
        <f>AA20*SQRT((MIN(COUNT($G20:$M20),COUNT('[1]D BM wo FCD'!$G20:$AB20))-2)/(1-AA20^2))</f>
        <v>#N/A</v>
      </c>
      <c r="AC20" s="15" t="e">
        <f>CORREL($G20:$M20,'[1]D BM wo FCD'!$G20:$AA20)</f>
        <v>#N/A</v>
      </c>
      <c r="AD20" s="15" t="e">
        <f>AC20*SQRT((MIN(COUNT($G20:$M20),COUNT('[1]D BM wo FCD'!$G20:$AA20))-2)/(1-AC20^2))</f>
        <v>#N/A</v>
      </c>
      <c r="AE20" s="13"/>
      <c r="AF20" s="17"/>
      <c r="AG20" s="15" t="e">
        <f>CORREL($G20:$M20,[1]DMB!$V20:$AH20)</f>
        <v>#N/A</v>
      </c>
      <c r="AH20" s="15" t="e">
        <f>AG20*SQRT((MIN(COUNT($G20:$M20),COUNT([1]DMB!$V20:$AH20))-2)/(1-AG20^2))</f>
        <v>#N/A</v>
      </c>
      <c r="AI20" s="15" t="e">
        <f>CORREL($G20:$M20,[1]DMB!$V20:$AG20)</f>
        <v>#N/A</v>
      </c>
      <c r="AJ20" s="15" t="e">
        <f>AI20*SQRT((MIN(COUNT($G20:$M20),COUNT([1]DMB!$V20:$AG20))-2)/(1-AI20^2))</f>
        <v>#N/A</v>
      </c>
      <c r="AK20" s="15" t="e">
        <f>CORREL($G20:$M20,[1]DM1!$V20:$AH20)</f>
        <v>#N/A</v>
      </c>
      <c r="AL20" s="15" t="e">
        <f>AK20*SQRT((MIN(COUNT($G20:$M20),COUNT([1]DM1!$V20:$AH20))-2)/(1-AK20^2))</f>
        <v>#N/A</v>
      </c>
      <c r="AM20" s="15" t="e">
        <f>CORREL($G20:$M20,[1]DM1!$V20:$AG20)</f>
        <v>#N/A</v>
      </c>
      <c r="AN20" s="15" t="e">
        <f>AM20*SQRT((MIN(COUNT($G20:$M20),COUNT([1]DM1!$V20:$AG20))-2)/(1-AM20^2))</f>
        <v>#N/A</v>
      </c>
      <c r="AO20" s="15" t="e">
        <f>CORREL($G20:$M20,dBM!$G20:$G20)</f>
        <v>#VALUE!</v>
      </c>
      <c r="AP20" s="15" t="e">
        <f>AO20*SQRT((MIN(COUNT($G20:$M20),COUNT(dBM!$G20:$M20))-2)/(1-AO20^2))</f>
        <v>#VALUE!</v>
      </c>
      <c r="AQ20" s="15" t="e">
        <f>CORREL($G20:$M20,dBM!#REF!)</f>
        <v>#REF!</v>
      </c>
      <c r="AR20" s="15" t="e">
        <f>AQ20*SQRT((MIN(COUNT($G20:$M20),COUNT(dBM!#REF!))-2)/(1-AQ20^2))</f>
        <v>#REF!</v>
      </c>
      <c r="AS20" s="15" t="e">
        <f>CORREL($G20:$M20,'[1]D BM wo FCD'!$P20:$AB20)</f>
        <v>#N/A</v>
      </c>
      <c r="AT20" s="15" t="e">
        <f>AS20*SQRT((MIN(COUNT($G20:$M20),COUNT('[1]D BM wo FCD'!$P20:$AB20))-2)/(1-AS20^2))</f>
        <v>#N/A</v>
      </c>
      <c r="AU20" s="15" t="e">
        <f>CORREL($G20:$M20,'[1]D BM wo FCD'!$P20:$AA20)</f>
        <v>#N/A</v>
      </c>
      <c r="AV20" s="15" t="e">
        <f>AU20*SQRT((MIN(COUNT($G20:$M20),COUNT('[1]D BM wo FCD'!$P20:$AA20))-2)/(1-AU20^2))</f>
        <v>#N/A</v>
      </c>
      <c r="AW20" s="15"/>
      <c r="AX20" s="15"/>
      <c r="AY20" s="15">
        <f>CORREL($G20:$M20,[1]DMB!$AB20:$AH20)</f>
        <v>0.28177510033848424</v>
      </c>
      <c r="AZ20" s="15">
        <f>AY20*SQRT((MIN(COUNT($G20:$M20),COUNT([1]DMB!$AB20:$AH20))-2)/(1-AY20^2))</f>
        <v>0.50865942550702536</v>
      </c>
      <c r="BA20" s="15">
        <f>CORREL($H20:$M20,[1]DMB!$AB20:$AG20)</f>
        <v>0.16902725624713938</v>
      </c>
      <c r="BB20" s="15">
        <f>BA20*SQRT((MIN(COUNT($H20:$M20),COUNT([1]DMB!$AB20:$AG20))-2)/(1-BA20^2))</f>
        <v>0.24253031544911061</v>
      </c>
      <c r="BC20" s="15">
        <f>CORREL($G20:$M20,[1]DM1!$AB20:$AH20)</f>
        <v>0.33270726109657323</v>
      </c>
      <c r="BD20" s="15">
        <f>BC20*SQRT((MIN(COUNT($G20:$M20),COUNT([1]DM1!$AB20:$AH20))-2)/(1-BC20^2))</f>
        <v>0.61107895175408333</v>
      </c>
      <c r="BE20" s="15">
        <f>CORREL($H20:$M20,[1]DM1!$AB20:$AG20)</f>
        <v>0.37777955411907366</v>
      </c>
      <c r="BF20" s="15">
        <f>BE20*SQRT((MIN(COUNT($H20:$M20),COUNT([1]DM1!$AB20:$AG20))-2)/(1-BE20^2))</f>
        <v>0.57702076316955597</v>
      </c>
      <c r="BG20" s="15" t="e">
        <f>CORREL($G20:$M20,dBM!$G20:$G20)</f>
        <v>#VALUE!</v>
      </c>
      <c r="BH20" s="15" t="e">
        <f>BG20*SQRT((MIN(COUNT($G20:$M20),COUNT(dBM!$G20:$M20))-2)/(1-BG20^2))</f>
        <v>#VALUE!</v>
      </c>
      <c r="BI20" s="15" t="e">
        <f>CORREL($H20:$M20,dBM!#REF!)</f>
        <v>#REF!</v>
      </c>
      <c r="BJ20" s="15" t="e">
        <f>BI20*SQRT((MIN(COUNT($H20:$M20),COUNT(dBM!#REF!))-2)/(1-BI20^2))</f>
        <v>#REF!</v>
      </c>
      <c r="BK20" s="15">
        <f>CORREL($G20:$M20,'[1]D BM wo FCD'!$V20:$AB20)</f>
        <v>-1</v>
      </c>
      <c r="BL20" s="15" t="e">
        <f>BK20*SQRT((MIN(COUNT($G20:$M20),COUNT('[1]D BM wo FCD'!$V20:$AB20))-2)/(1-BK20^2))</f>
        <v>#DIV/0!</v>
      </c>
      <c r="BM20" s="15">
        <f>CORREL($H20:$M20,'[1]D BM wo FCD'!$V20:$AA20)</f>
        <v>1</v>
      </c>
      <c r="BN20" s="15" t="e">
        <f>BM20*SQRT((MIN(COUNT($H20:$M20),COUNT('[1]D BM wo FCD'!$V20:$AA20))-2)/(1-BM20^2))</f>
        <v>#DIV/0!</v>
      </c>
      <c r="BO20" s="15"/>
      <c r="BP20" s="16">
        <f t="shared" si="0"/>
        <v>7</v>
      </c>
      <c r="BQ20" s="28">
        <f t="shared" si="1"/>
        <v>2.019608374965693E-2</v>
      </c>
      <c r="BR20" s="16">
        <f t="shared" si="2"/>
        <v>4.9383706278875297E-2</v>
      </c>
      <c r="BS20" s="16"/>
      <c r="BT20" s="16">
        <f t="shared" si="3"/>
        <v>7</v>
      </c>
      <c r="BU20" s="28">
        <f t="shared" si="4"/>
        <v>2.019608374965693E-2</v>
      </c>
      <c r="BV20" s="16">
        <f t="shared" si="5"/>
        <v>4.9383706278875297E-2</v>
      </c>
    </row>
    <row r="21" spans="1:74" x14ac:dyDescent="0.4">
      <c r="A21" s="15"/>
      <c r="B21" s="15"/>
      <c r="C21" s="49" t="s">
        <v>26</v>
      </c>
      <c r="D21" s="15"/>
      <c r="E21" s="15"/>
      <c r="F21" s="15" t="s">
        <v>322</v>
      </c>
      <c r="G21" s="35">
        <f>LN('C'!H21)-LN('C'!G21)</f>
        <v>1.9980026626722491E-3</v>
      </c>
      <c r="H21" s="35">
        <f>LN('C'!I21)-LN('C'!H21)</f>
        <v>0.11064652008706499</v>
      </c>
      <c r="I21" s="35">
        <f>LN('C'!J21)-LN('C'!I21)</f>
        <v>-3.685058387064899E-2</v>
      </c>
      <c r="J21" s="35">
        <f>LN('C'!K21)-LN('C'!J21)</f>
        <v>-3.2726992358737661E-2</v>
      </c>
      <c r="K21" s="35">
        <f>LN('C'!L21)-LN('C'!K21)</f>
        <v>3.9888497619508634E-2</v>
      </c>
      <c r="L21" s="35">
        <f>LN('C'!M21)-LN('C'!L21)</f>
        <v>4.4496717825009746E-2</v>
      </c>
      <c r="M21" s="35">
        <f>LN('C'!N21)-LN('C'!M21)</f>
        <v>4.3793336425046014E-2</v>
      </c>
      <c r="N21" s="15"/>
      <c r="O21" s="15" t="e">
        <f>CORREL($G21:$M21,[1]DMB!$G21:$AH21)</f>
        <v>#N/A</v>
      </c>
      <c r="P21" s="15" t="e">
        <f>O21*SQRT((MIN(COUNT($G21:$M21),COUNT([1]DMB!$G21:$AH21))-2)/(1-O21^2))</f>
        <v>#N/A</v>
      </c>
      <c r="Q21" s="15" t="e">
        <f>CORREL($G21:$M21,[1]DMB!$G21:$AG21)</f>
        <v>#N/A</v>
      </c>
      <c r="R21" s="15" t="e">
        <f>Q21*SQRT((MIN(COUNT($G21:$M21),COUNT([1]DMB!$G21:$AG21))-2)/(1-Q21^2))</f>
        <v>#N/A</v>
      </c>
      <c r="S21" s="15" t="e">
        <f>CORREL($G21:$M21,[1]DM1!$G21:$AH21)</f>
        <v>#N/A</v>
      </c>
      <c r="T21" s="15" t="e">
        <f>S21*SQRT((MIN(COUNT($G21:$M21),COUNT([1]DM1!$G21:$AH21))-2)/(1-S21^2))</f>
        <v>#N/A</v>
      </c>
      <c r="U21" s="15" t="e">
        <f>CORREL($G21:$M21,[1]DM1!$G21:$AG21)</f>
        <v>#N/A</v>
      </c>
      <c r="V21" s="15" t="e">
        <f>U21*SQRT((MIN(COUNT($G21:$M21),COUNT([1]DM1!$G21:$AG21))-2)/(1-U21^2))</f>
        <v>#N/A</v>
      </c>
      <c r="W21" s="15" t="e">
        <f>CORREL($G21:$M21,dBM!$G21:$G21)</f>
        <v>#N/A</v>
      </c>
      <c r="X21" s="15" t="e">
        <f>W21*SQRT((MIN(COUNT($G21:$M21),COUNT(dBM!$G21:$M21))-2)/(1-W21^2))</f>
        <v>#N/A</v>
      </c>
      <c r="Y21" s="15" t="e">
        <f>CORREL($G21:$M21,dBM!#REF!)</f>
        <v>#REF!</v>
      </c>
      <c r="Z21" s="15" t="e">
        <f>Y21*SQRT((MIN(COUNT($G21:$M21),COUNT(dBM!#REF!))-2)/(1-Y21^2))</f>
        <v>#REF!</v>
      </c>
      <c r="AA21" s="15" t="e">
        <f>CORREL($G21:$M21,'[1]D BM wo FCD'!$G21:$AB21)</f>
        <v>#N/A</v>
      </c>
      <c r="AB21" s="15" t="e">
        <f>AA21*SQRT((MIN(COUNT($G21:$M21),COUNT('[1]D BM wo FCD'!$G21:$AB21))-2)/(1-AA21^2))</f>
        <v>#N/A</v>
      </c>
      <c r="AC21" s="15" t="e">
        <f>CORREL($G21:$M21,'[1]D BM wo FCD'!$G21:$AA21)</f>
        <v>#N/A</v>
      </c>
      <c r="AD21" s="15" t="e">
        <f>AC21*SQRT((MIN(COUNT($G21:$M21),COUNT('[1]D BM wo FCD'!$G21:$AA21))-2)/(1-AC21^2))</f>
        <v>#N/A</v>
      </c>
      <c r="AE21" s="13"/>
      <c r="AF21" s="17"/>
      <c r="AG21" s="15" t="e">
        <f>CORREL($G21:$M21,[1]DMB!$V21:$AH21)</f>
        <v>#N/A</v>
      </c>
      <c r="AH21" s="15" t="e">
        <f>AG21*SQRT((MIN(COUNT($G21:$M21),COUNT([1]DMB!$V21:$AH21))-2)/(1-AG21^2))</f>
        <v>#N/A</v>
      </c>
      <c r="AI21" s="15" t="e">
        <f>CORREL($G21:$M21,[1]DMB!$V21:$AG21)</f>
        <v>#N/A</v>
      </c>
      <c r="AJ21" s="15" t="e">
        <f>AI21*SQRT((MIN(COUNT($G21:$M21),COUNT([1]DMB!$V21:$AG21))-2)/(1-AI21^2))</f>
        <v>#N/A</v>
      </c>
      <c r="AK21" s="15" t="e">
        <f>CORREL($G21:$M21,[1]DM1!$V21:$AH21)</f>
        <v>#N/A</v>
      </c>
      <c r="AL21" s="15" t="e">
        <f>AK21*SQRT((MIN(COUNT($G21:$M21),COUNT([1]DM1!$V21:$AH21))-2)/(1-AK21^2))</f>
        <v>#N/A</v>
      </c>
      <c r="AM21" s="15" t="e">
        <f>CORREL($G21:$M21,[1]DM1!$V21:$AG21)</f>
        <v>#N/A</v>
      </c>
      <c r="AN21" s="15" t="e">
        <f>AM21*SQRT((MIN(COUNT($G21:$M21),COUNT([1]DM1!$V21:$AG21))-2)/(1-AM21^2))</f>
        <v>#N/A</v>
      </c>
      <c r="AO21" s="15" t="e">
        <f>CORREL($G21:$M21,dBM!$G21:$G21)</f>
        <v>#N/A</v>
      </c>
      <c r="AP21" s="15" t="e">
        <f>AO21*SQRT((MIN(COUNT($G21:$M21),COUNT(dBM!$G21:$M21))-2)/(1-AO21^2))</f>
        <v>#N/A</v>
      </c>
      <c r="AQ21" s="15" t="e">
        <f>CORREL($G21:$M21,dBM!#REF!)</f>
        <v>#REF!</v>
      </c>
      <c r="AR21" s="15" t="e">
        <f>AQ21*SQRT((MIN(COUNT($G21:$M21),COUNT(dBM!#REF!))-2)/(1-AQ21^2))</f>
        <v>#REF!</v>
      </c>
      <c r="AS21" s="15" t="e">
        <f>CORREL($G21:$M21,'[1]D BM wo FCD'!$P21:$AB21)</f>
        <v>#N/A</v>
      </c>
      <c r="AT21" s="15" t="e">
        <f>AS21*SQRT((MIN(COUNT($G21:$M21),COUNT('[1]D BM wo FCD'!$P21:$AB21))-2)/(1-AS21^2))</f>
        <v>#N/A</v>
      </c>
      <c r="AU21" s="15" t="e">
        <f>CORREL($G21:$M21,'[1]D BM wo FCD'!$P21:$AA21)</f>
        <v>#N/A</v>
      </c>
      <c r="AV21" s="15" t="e">
        <f>AU21*SQRT((MIN(COUNT($G21:$M21),COUNT('[1]D BM wo FCD'!$P21:$AA21))-2)/(1-AU21^2))</f>
        <v>#N/A</v>
      </c>
      <c r="AW21" s="15"/>
      <c r="AX21" s="15"/>
      <c r="AY21" s="15">
        <f>CORREL($G21:$M21,[1]DMB!$AB21:$AH21)</f>
        <v>0.63636097222636978</v>
      </c>
      <c r="AZ21" s="15">
        <f>AY21*SQRT((MIN(COUNT($G21:$M21),COUNT([1]DMB!$AB21:$AH21))-2)/(1-AY21^2))</f>
        <v>1.4288589636467337</v>
      </c>
      <c r="BA21" s="15">
        <f>CORREL($H21:$M21,[1]DMB!$AB21:$AG21)</f>
        <v>0.32041290192761457</v>
      </c>
      <c r="BB21" s="15">
        <f>BA21*SQRT((MIN(COUNT($H21:$M21),COUNT([1]DMB!$AB21:$AG21))-2)/(1-BA21^2))</f>
        <v>0.47835195244566875</v>
      </c>
      <c r="BC21" s="15">
        <f>CORREL($G21:$M21,[1]DM1!$AB21:$AH21)</f>
        <v>0.45519996390685724</v>
      </c>
      <c r="BD21" s="15">
        <f>BC21*SQRT((MIN(COUNT($G21:$M21),COUNT([1]DM1!$AB21:$AH21))-2)/(1-BC21^2))</f>
        <v>0.88548853981927211</v>
      </c>
      <c r="BE21" s="15">
        <f>CORREL($H21:$M21,[1]DM1!$AB21:$AG21)</f>
        <v>0.23587663285734481</v>
      </c>
      <c r="BF21" s="15">
        <f>BE21*SQRT((MIN(COUNT($H21:$M21),COUNT([1]DM1!$AB21:$AG21))-2)/(1-BE21^2))</f>
        <v>0.34326586345668925</v>
      </c>
      <c r="BG21" s="15" t="e">
        <f>CORREL($G21:$M21,dBM!$G21:$G21)</f>
        <v>#N/A</v>
      </c>
      <c r="BH21" s="15" t="e">
        <f>BG21*SQRT((MIN(COUNT($G21:$M21),COUNT(dBM!$G21:$M21))-2)/(1-BG21^2))</f>
        <v>#N/A</v>
      </c>
      <c r="BI21" s="15" t="e">
        <f>CORREL($H21:$M21,dBM!#REF!)</f>
        <v>#REF!</v>
      </c>
      <c r="BJ21" s="15" t="e">
        <f>BI21*SQRT((MIN(COUNT($H21:$M21),COUNT(dBM!#REF!))-2)/(1-BI21^2))</f>
        <v>#REF!</v>
      </c>
      <c r="BK21" s="15">
        <f>CORREL($G21:$M21,'[1]D BM wo FCD'!$V21:$AB21)</f>
        <v>-0.98331053527820766</v>
      </c>
      <c r="BL21" s="15">
        <f>BK21*SQRT((MIN(COUNT($G21:$M21),COUNT('[1]D BM wo FCD'!$V21:$AB21))-2)/(1-BK21^2))</f>
        <v>-5.4047315655321908</v>
      </c>
      <c r="BM21" s="15">
        <f>CORREL($H21:$M21,'[1]D BM wo FCD'!$V21:$AA21)</f>
        <v>-1</v>
      </c>
      <c r="BN21" s="15" t="e">
        <f>BM21*SQRT((MIN(COUNT($H21:$M21),COUNT('[1]D BM wo FCD'!$V21:$AA21))-2)/(1-BM21^2))</f>
        <v>#DIV/0!</v>
      </c>
      <c r="BO21" s="15"/>
      <c r="BP21" s="16">
        <f t="shared" si="0"/>
        <v>7</v>
      </c>
      <c r="BQ21" s="28">
        <f t="shared" si="1"/>
        <v>2.4463642627130713E-2</v>
      </c>
      <c r="BR21" s="16">
        <f t="shared" si="2"/>
        <v>5.1599876878301934E-2</v>
      </c>
      <c r="BS21" s="16"/>
      <c r="BT21" s="16">
        <f t="shared" si="3"/>
        <v>7</v>
      </c>
      <c r="BU21" s="28">
        <f t="shared" si="4"/>
        <v>2.4463642627130713E-2</v>
      </c>
      <c r="BV21" s="16">
        <f t="shared" si="5"/>
        <v>5.1599876878301934E-2</v>
      </c>
    </row>
    <row r="22" spans="1:74" x14ac:dyDescent="0.4">
      <c r="A22" s="15"/>
      <c r="B22" s="15"/>
      <c r="C22" s="49" t="s">
        <v>34</v>
      </c>
      <c r="D22" s="15"/>
      <c r="E22" s="15"/>
      <c r="F22" s="15" t="s">
        <v>322</v>
      </c>
      <c r="G22" s="35">
        <f>LN('C'!H22)-LN('C'!G22)</f>
        <v>8.782445519959392E-2</v>
      </c>
      <c r="H22" s="35">
        <f>LN('C'!I22)-LN('C'!H22)</f>
        <v>7.527190845464693E-2</v>
      </c>
      <c r="I22" s="35">
        <f>LN('C'!J22)-LN('C'!I22)</f>
        <v>4.2564612251680067E-2</v>
      </c>
      <c r="J22" s="35">
        <f>LN('C'!K22)-LN('C'!J22)</f>
        <v>-2.9414933671652488E-2</v>
      </c>
      <c r="K22" s="35">
        <f>LN('C'!L22)-LN('C'!K22)</f>
        <v>6.3059305164800072E-2</v>
      </c>
      <c r="L22" s="35">
        <f>LN('C'!M22)-LN('C'!L22)</f>
        <v>4.7899417112688969E-2</v>
      </c>
      <c r="M22" s="35">
        <f>LN('C'!N22)-LN('C'!M22)</f>
        <v>4.401688541677462E-2</v>
      </c>
      <c r="N22" s="15"/>
      <c r="O22" s="15" t="e">
        <f>CORREL($G22:$M22,[1]DMB!$G22:$AH22)</f>
        <v>#N/A</v>
      </c>
      <c r="P22" s="15" t="e">
        <f>O22*SQRT((MIN(COUNT($G22:$M22),COUNT([1]DMB!$G22:$AH22))-2)/(1-O22^2))</f>
        <v>#N/A</v>
      </c>
      <c r="Q22" s="15" t="e">
        <f>CORREL($G22:$M22,[1]DMB!$G22:$AG22)</f>
        <v>#N/A</v>
      </c>
      <c r="R22" s="15" t="e">
        <f>Q22*SQRT((MIN(COUNT($G22:$M22),COUNT([1]DMB!$G22:$AG22))-2)/(1-Q22^2))</f>
        <v>#N/A</v>
      </c>
      <c r="S22" s="15" t="e">
        <f>CORREL($G22:$M22,[1]DM1!$G22:$AH22)</f>
        <v>#N/A</v>
      </c>
      <c r="T22" s="15" t="e">
        <f>S22*SQRT((MIN(COUNT($G22:$M22),COUNT([1]DM1!$G22:$AH22))-2)/(1-S22^2))</f>
        <v>#N/A</v>
      </c>
      <c r="U22" s="15" t="e">
        <f>CORREL($G22:$M22,[1]DM1!$G22:$AG22)</f>
        <v>#N/A</v>
      </c>
      <c r="V22" s="15" t="e">
        <f>U22*SQRT((MIN(COUNT($G22:$M22),COUNT([1]DM1!$G22:$AG22))-2)/(1-U22^2))</f>
        <v>#N/A</v>
      </c>
      <c r="W22" s="15" t="s">
        <v>163</v>
      </c>
      <c r="X22" s="15" t="s">
        <v>163</v>
      </c>
      <c r="Y22" s="15" t="s">
        <v>163</v>
      </c>
      <c r="Z22" s="15" t="s">
        <v>163</v>
      </c>
      <c r="AA22" s="15" t="s">
        <v>163</v>
      </c>
      <c r="AB22" s="15" t="s">
        <v>163</v>
      </c>
      <c r="AC22" s="15" t="s">
        <v>163</v>
      </c>
      <c r="AD22" s="15" t="s">
        <v>163</v>
      </c>
      <c r="AE22" s="13"/>
      <c r="AF22" s="17"/>
      <c r="AG22" s="15" t="e">
        <f>CORREL($G22:$M22,[1]DMB!$V22:$AH22)</f>
        <v>#N/A</v>
      </c>
      <c r="AH22" s="15" t="e">
        <f>AG22*SQRT((MIN(COUNT($G22:$M22),COUNT([1]DMB!$V22:$AH22))-2)/(1-AG22^2))</f>
        <v>#N/A</v>
      </c>
      <c r="AI22" s="15" t="e">
        <f>CORREL($G22:$M22,[1]DMB!$V22:$AG22)</f>
        <v>#N/A</v>
      </c>
      <c r="AJ22" s="15" t="e">
        <f>AI22*SQRT((MIN(COUNT($G22:$M22),COUNT([1]DMB!$V22:$AG22))-2)/(1-AI22^2))</f>
        <v>#N/A</v>
      </c>
      <c r="AK22" s="15" t="e">
        <f>CORREL($G22:$M22,[1]DM1!$V22:$AH22)</f>
        <v>#N/A</v>
      </c>
      <c r="AL22" s="15" t="e">
        <f>AK22*SQRT((MIN(COUNT($G22:$M22),COUNT([1]DM1!$V22:$AH22))-2)/(1-AK22^2))</f>
        <v>#N/A</v>
      </c>
      <c r="AM22" s="15" t="e">
        <f>CORREL($G22:$M22,[1]DM1!$V22:$AG22)</f>
        <v>#N/A</v>
      </c>
      <c r="AN22" s="15" t="e">
        <f>AM22*SQRT((MIN(COUNT($G22:$M22),COUNT([1]DM1!$V22:$AG22))-2)/(1-AM22^2))</f>
        <v>#N/A</v>
      </c>
      <c r="AO22" s="15" t="s">
        <v>163</v>
      </c>
      <c r="AP22" s="15" t="s">
        <v>163</v>
      </c>
      <c r="AQ22" s="15" t="s">
        <v>163</v>
      </c>
      <c r="AR22" s="15" t="s">
        <v>163</v>
      </c>
      <c r="AS22" s="15" t="s">
        <v>163</v>
      </c>
      <c r="AT22" s="15" t="s">
        <v>163</v>
      </c>
      <c r="AU22" s="15" t="s">
        <v>163</v>
      </c>
      <c r="AV22" s="15" t="s">
        <v>163</v>
      </c>
      <c r="AW22" s="15"/>
      <c r="AX22" s="15"/>
      <c r="AY22" s="15">
        <f>CORREL($G22:$M22,[1]DMB!$AB22:$AH22)</f>
        <v>-0.18157349732592837</v>
      </c>
      <c r="AZ22" s="15">
        <f>AY22*SQRT((MIN(COUNT($G22:$M22),COUNT([1]DMB!$AB22:$AH22))-2)/(1-AY22^2))</f>
        <v>-0.31981061403053213</v>
      </c>
      <c r="BA22" s="15">
        <f>CORREL($H22:$M22,[1]DMB!$AB22:$AG22)</f>
        <v>0.97616664294132971</v>
      </c>
      <c r="BB22" s="15">
        <f>BA22*SQRT((MIN(COUNT($H22:$M22),COUNT([1]DMB!$AB22:$AG22))-2)/(1-BA22^2))</f>
        <v>6.3611343634116722</v>
      </c>
      <c r="BC22" s="15">
        <f>CORREL($G22:$M22,[1]DM1!$AB22:$AH22)</f>
        <v>0.15832536483855314</v>
      </c>
      <c r="BD22" s="15">
        <f>BC22*SQRT((MIN(COUNT($G22:$M22),COUNT([1]DM1!$AB22:$AH22))-2)/(1-BC22^2))</f>
        <v>0.27773059325451044</v>
      </c>
      <c r="BE22" s="15">
        <f>CORREL($H22:$M22,[1]DM1!$AB22:$AG22)</f>
        <v>0.71525276643843561</v>
      </c>
      <c r="BF22" s="15">
        <f>BE22*SQRT((MIN(COUNT($H22:$M22),COUNT([1]DM1!$AB22:$AG22))-2)/(1-BE22^2))</f>
        <v>1.4473738541967625</v>
      </c>
      <c r="BG22" s="15" t="s">
        <v>163</v>
      </c>
      <c r="BH22" s="15" t="s">
        <v>163</v>
      </c>
      <c r="BI22" s="15" t="s">
        <v>163</v>
      </c>
      <c r="BJ22" s="15" t="s">
        <v>163</v>
      </c>
      <c r="BK22" s="15" t="s">
        <v>163</v>
      </c>
      <c r="BL22" s="15" t="s">
        <v>163</v>
      </c>
      <c r="BM22" s="15" t="s">
        <v>163</v>
      </c>
      <c r="BN22" s="15" t="s">
        <v>163</v>
      </c>
      <c r="BO22" s="15"/>
      <c r="BP22" s="16">
        <f t="shared" si="0"/>
        <v>7</v>
      </c>
      <c r="BQ22" s="28">
        <f t="shared" si="1"/>
        <v>4.731737856121887E-2</v>
      </c>
      <c r="BR22" s="16">
        <f t="shared" si="2"/>
        <v>3.7841238097720324E-2</v>
      </c>
      <c r="BS22" s="16"/>
      <c r="BT22" s="16">
        <f t="shared" si="3"/>
        <v>7</v>
      </c>
      <c r="BU22" s="28">
        <f t="shared" si="4"/>
        <v>4.731737856121887E-2</v>
      </c>
      <c r="BV22" s="16">
        <f t="shared" si="5"/>
        <v>3.7841238097720324E-2</v>
      </c>
    </row>
    <row r="23" spans="1:74" x14ac:dyDescent="0.4">
      <c r="A23" s="15"/>
      <c r="B23" s="15"/>
      <c r="C23" s="49" t="s">
        <v>40</v>
      </c>
      <c r="D23" s="15"/>
      <c r="E23" s="15"/>
      <c r="F23" s="15" t="s">
        <v>322</v>
      </c>
      <c r="G23" s="35">
        <f>LN('C'!H23)-LN('C'!G23)</f>
        <v>6.126066981158651E-2</v>
      </c>
      <c r="H23" s="35">
        <f>LN('C'!I23)-LN('C'!H23)</f>
        <v>0.16838109238358534</v>
      </c>
      <c r="I23" s="35">
        <f>LN('C'!J23)-LN('C'!I23)</f>
        <v>7.8749462965816974E-3</v>
      </c>
      <c r="J23" s="35">
        <f>LN('C'!K23)-LN('C'!J23)</f>
        <v>8.8809829874509028E-2</v>
      </c>
      <c r="K23" s="35">
        <f>LN('C'!L23)-LN('C'!K23)</f>
        <v>-7.9753557030979749E-2</v>
      </c>
      <c r="L23" s="35">
        <f>LN('C'!M23)-LN('C'!L23)</f>
        <v>3.7251455769496289E-2</v>
      </c>
      <c r="M23" s="35">
        <f>LN('C'!N23)-LN('C'!M23)</f>
        <v>8.5361490901419756E-2</v>
      </c>
      <c r="N23" s="15"/>
      <c r="O23" s="15" t="e">
        <f>CORREL($G23:$M23,[1]DMB!$G23:$AH23)</f>
        <v>#N/A</v>
      </c>
      <c r="P23" s="15" t="e">
        <f>O23*SQRT((MIN(COUNT($G23:$M23),COUNT([1]DMB!$G23:$AH23))-2)/(1-O23^2))</f>
        <v>#N/A</v>
      </c>
      <c r="Q23" s="15" t="e">
        <f>CORREL($G23:$M23,[1]DMB!$G23:$AG23)</f>
        <v>#N/A</v>
      </c>
      <c r="R23" s="15" t="e">
        <f>Q23*SQRT((MIN(COUNT($G23:$M23),COUNT([1]DMB!$G23:$AG23))-2)/(1-Q23^2))</f>
        <v>#N/A</v>
      </c>
      <c r="S23" s="15" t="e">
        <f>CORREL($G23:$M23,[1]DM1!$G23:$AH23)</f>
        <v>#N/A</v>
      </c>
      <c r="T23" s="15" t="e">
        <f>S23*SQRT((MIN(COUNT($G23:$M23),COUNT([1]DM1!$G23:$AH23))-2)/(1-S23^2))</f>
        <v>#N/A</v>
      </c>
      <c r="U23" s="15" t="e">
        <f>CORREL($G23:$M23,[1]DM1!$G23:$AG23)</f>
        <v>#N/A</v>
      </c>
      <c r="V23" s="15" t="e">
        <f>U23*SQRT((MIN(COUNT($G23:$M23),COUNT([1]DM1!$G23:$AG23))-2)/(1-U23^2))</f>
        <v>#N/A</v>
      </c>
      <c r="W23" s="15" t="s">
        <v>163</v>
      </c>
      <c r="X23" s="15" t="s">
        <v>163</v>
      </c>
      <c r="Y23" s="15" t="s">
        <v>163</v>
      </c>
      <c r="Z23" s="15" t="s">
        <v>163</v>
      </c>
      <c r="AA23" s="15" t="s">
        <v>163</v>
      </c>
      <c r="AB23" s="15" t="s">
        <v>163</v>
      </c>
      <c r="AC23" s="15" t="s">
        <v>163</v>
      </c>
      <c r="AD23" s="15" t="s">
        <v>163</v>
      </c>
      <c r="AE23" s="13"/>
      <c r="AF23" s="17"/>
      <c r="AG23" s="15" t="e">
        <f>CORREL($G23:$M23,[1]DMB!$V23:$AH23)</f>
        <v>#N/A</v>
      </c>
      <c r="AH23" s="15" t="e">
        <f>AG23*SQRT((MIN(COUNT($G23:$M23),COUNT([1]DMB!$V23:$AH23))-2)/(1-AG23^2))</f>
        <v>#N/A</v>
      </c>
      <c r="AI23" s="15" t="e">
        <f>CORREL($G23:$M23,[1]DMB!$V23:$AG23)</f>
        <v>#N/A</v>
      </c>
      <c r="AJ23" s="15" t="e">
        <f>AI23*SQRT((MIN(COUNT($G23:$M23),COUNT([1]DMB!$V23:$AG23))-2)/(1-AI23^2))</f>
        <v>#N/A</v>
      </c>
      <c r="AK23" s="15" t="e">
        <f>CORREL($G23:$M23,[1]DM1!$V23:$AH23)</f>
        <v>#N/A</v>
      </c>
      <c r="AL23" s="15" t="e">
        <f>AK23*SQRT((MIN(COUNT($G23:$M23),COUNT([1]DM1!$V23:$AH23))-2)/(1-AK23^2))</f>
        <v>#N/A</v>
      </c>
      <c r="AM23" s="15" t="e">
        <f>CORREL($G23:$M23,[1]DM1!$V23:$AG23)</f>
        <v>#N/A</v>
      </c>
      <c r="AN23" s="15" t="e">
        <f>AM23*SQRT((MIN(COUNT($G23:$M23),COUNT([1]DM1!$V23:$AG23))-2)/(1-AM23^2))</f>
        <v>#N/A</v>
      </c>
      <c r="AO23" s="15" t="s">
        <v>163</v>
      </c>
      <c r="AP23" s="15" t="s">
        <v>163</v>
      </c>
      <c r="AQ23" s="15" t="s">
        <v>163</v>
      </c>
      <c r="AR23" s="15" t="s">
        <v>163</v>
      </c>
      <c r="AS23" s="15" t="s">
        <v>163</v>
      </c>
      <c r="AT23" s="15" t="s">
        <v>163</v>
      </c>
      <c r="AU23" s="15" t="s">
        <v>163</v>
      </c>
      <c r="AV23" s="15" t="s">
        <v>163</v>
      </c>
      <c r="AW23" s="15"/>
      <c r="AX23" s="15"/>
      <c r="AY23" s="15">
        <f>CORREL($G23:$M23,[1]DMB!$AB23:$AH23)</f>
        <v>-0.55563706098410337</v>
      </c>
      <c r="AZ23" s="15">
        <f>AY23*SQRT((MIN(COUNT($G23:$M23),COUNT([1]DMB!$AB23:$AH23))-2)/(1-AY23^2))</f>
        <v>-1.1575207286511657</v>
      </c>
      <c r="BA23" s="15">
        <f>CORREL($H23:$M23,[1]DMB!$AB23:$AG23)</f>
        <v>-0.24741539355451728</v>
      </c>
      <c r="BB23" s="15">
        <f>BA23*SQRT((MIN(COUNT($H23:$M23),COUNT([1]DMB!$AB23:$AG23))-2)/(1-BA23^2))</f>
        <v>-0.36112578562671727</v>
      </c>
      <c r="BC23" s="15">
        <f>CORREL($G23:$M23,[1]DM1!$AB23:$AH23)</f>
        <v>-0.76464373727000734</v>
      </c>
      <c r="BD23" s="15">
        <f>BC23*SQRT((MIN(COUNT($G23:$M23),COUNT([1]DM1!$AB23:$AH23))-2)/(1-BC23^2))</f>
        <v>-2.0550782553264262</v>
      </c>
      <c r="BE23" s="15">
        <f>CORREL($H23:$M23,[1]DM1!$AB23:$AG23)</f>
        <v>-4.8310021114291196E-2</v>
      </c>
      <c r="BF23" s="15">
        <f>BE23*SQRT((MIN(COUNT($H23:$M23),COUNT([1]DM1!$AB23:$AG23))-2)/(1-BE23^2))</f>
        <v>-6.8400552276962401E-2</v>
      </c>
      <c r="BG23" s="15" t="s">
        <v>163</v>
      </c>
      <c r="BH23" s="15" t="s">
        <v>163</v>
      </c>
      <c r="BI23" s="15" t="s">
        <v>163</v>
      </c>
      <c r="BJ23" s="15" t="s">
        <v>163</v>
      </c>
      <c r="BK23" s="15" t="s">
        <v>163</v>
      </c>
      <c r="BL23" s="15" t="s">
        <v>163</v>
      </c>
      <c r="BM23" s="15" t="s">
        <v>163</v>
      </c>
      <c r="BN23" s="15" t="s">
        <v>163</v>
      </c>
      <c r="BO23" s="15"/>
      <c r="BP23" s="16">
        <f t="shared" si="0"/>
        <v>7</v>
      </c>
      <c r="BQ23" s="28">
        <f t="shared" si="1"/>
        <v>5.2740846858028413E-2</v>
      </c>
      <c r="BR23" s="16">
        <f t="shared" si="2"/>
        <v>7.7047570860915335E-2</v>
      </c>
      <c r="BS23" s="16"/>
      <c r="BT23" s="16">
        <f t="shared" si="3"/>
        <v>7</v>
      </c>
      <c r="BU23" s="28">
        <f t="shared" si="4"/>
        <v>5.2740846858028413E-2</v>
      </c>
      <c r="BV23" s="16">
        <f t="shared" si="5"/>
        <v>7.7047570860915335E-2</v>
      </c>
    </row>
    <row r="24" spans="1:74" x14ac:dyDescent="0.4">
      <c r="A24" s="15"/>
      <c r="B24" s="15"/>
      <c r="C24" s="49" t="s">
        <v>42</v>
      </c>
      <c r="D24" s="15"/>
      <c r="E24" s="15"/>
      <c r="F24" s="15" t="s">
        <v>322</v>
      </c>
      <c r="G24" s="35">
        <f>LN('C'!H24)-LN('C'!G24)</f>
        <v>8.4072951004262819E-2</v>
      </c>
      <c r="H24" s="35">
        <f>LN('C'!I24)-LN('C'!H24)</f>
        <v>1.9676392136548593E-2</v>
      </c>
      <c r="I24" s="35">
        <f>LN('C'!J24)-LN('C'!I24)</f>
        <v>0.11312930960322731</v>
      </c>
      <c r="J24" s="35">
        <f>LN('C'!K24)-LN('C'!J24)</f>
        <v>2.5075420903544199E-2</v>
      </c>
      <c r="K24" s="35">
        <f>LN('C'!L24)-LN('C'!K24)</f>
        <v>2.3085971354086965E-2</v>
      </c>
      <c r="L24" s="35">
        <f>LN('C'!M24)-LN('C'!L24)</f>
        <v>-1.2050800353317292E-2</v>
      </c>
      <c r="M24" s="35">
        <f>LN('C'!N24)-LN('C'!M24)</f>
        <v>2.8336466212157241E-2</v>
      </c>
      <c r="N24" s="15"/>
      <c r="O24" s="15" t="s">
        <v>163</v>
      </c>
      <c r="P24" s="15" t="s">
        <v>163</v>
      </c>
      <c r="Q24" s="15" t="s">
        <v>163</v>
      </c>
      <c r="R24" s="15" t="s">
        <v>163</v>
      </c>
      <c r="S24" s="15" t="s">
        <v>163</v>
      </c>
      <c r="T24" s="15" t="s">
        <v>163</v>
      </c>
      <c r="U24" s="15" t="s">
        <v>163</v>
      </c>
      <c r="V24" s="15" t="s">
        <v>163</v>
      </c>
      <c r="W24" s="15" t="s">
        <v>163</v>
      </c>
      <c r="X24" s="15" t="s">
        <v>163</v>
      </c>
      <c r="Y24" s="15" t="s">
        <v>163</v>
      </c>
      <c r="Z24" s="15" t="s">
        <v>163</v>
      </c>
      <c r="AA24" s="15" t="s">
        <v>163</v>
      </c>
      <c r="AB24" s="15" t="s">
        <v>163</v>
      </c>
      <c r="AC24" s="15" t="s">
        <v>163</v>
      </c>
      <c r="AD24" s="15" t="s">
        <v>163</v>
      </c>
      <c r="AE24" s="13"/>
      <c r="AF24" s="17"/>
      <c r="AG24" s="15" t="s">
        <v>163</v>
      </c>
      <c r="AH24" s="15" t="s">
        <v>163</v>
      </c>
      <c r="AI24" s="15" t="s">
        <v>163</v>
      </c>
      <c r="AJ24" s="15" t="s">
        <v>163</v>
      </c>
      <c r="AK24" s="15" t="s">
        <v>163</v>
      </c>
      <c r="AL24" s="15" t="s">
        <v>163</v>
      </c>
      <c r="AM24" s="15" t="s">
        <v>163</v>
      </c>
      <c r="AN24" s="15" t="s">
        <v>163</v>
      </c>
      <c r="AO24" s="15" t="s">
        <v>163</v>
      </c>
      <c r="AP24" s="15" t="s">
        <v>163</v>
      </c>
      <c r="AQ24" s="15" t="s">
        <v>163</v>
      </c>
      <c r="AR24" s="15" t="s">
        <v>163</v>
      </c>
      <c r="AS24" s="15" t="s">
        <v>163</v>
      </c>
      <c r="AT24" s="15" t="s">
        <v>163</v>
      </c>
      <c r="AU24" s="15" t="s">
        <v>163</v>
      </c>
      <c r="AV24" s="15" t="s">
        <v>163</v>
      </c>
      <c r="AW24" s="15"/>
      <c r="AX24" s="15"/>
      <c r="AY24" s="15" t="s">
        <v>163</v>
      </c>
      <c r="AZ24" s="15" t="s">
        <v>163</v>
      </c>
      <c r="BA24" s="15" t="s">
        <v>163</v>
      </c>
      <c r="BB24" s="15" t="s">
        <v>163</v>
      </c>
      <c r="BC24" s="15" t="s">
        <v>163</v>
      </c>
      <c r="BD24" s="15" t="s">
        <v>163</v>
      </c>
      <c r="BE24" s="15" t="s">
        <v>163</v>
      </c>
      <c r="BF24" s="15" t="s">
        <v>163</v>
      </c>
      <c r="BG24" s="15" t="s">
        <v>163</v>
      </c>
      <c r="BH24" s="15" t="s">
        <v>163</v>
      </c>
      <c r="BI24" s="15" t="s">
        <v>163</v>
      </c>
      <c r="BJ24" s="15" t="s">
        <v>163</v>
      </c>
      <c r="BK24" s="15" t="s">
        <v>163</v>
      </c>
      <c r="BL24" s="15" t="s">
        <v>163</v>
      </c>
      <c r="BM24" s="15" t="s">
        <v>163</v>
      </c>
      <c r="BN24" s="15" t="s">
        <v>163</v>
      </c>
      <c r="BO24" s="15"/>
      <c r="BP24" s="16">
        <f t="shared" si="0"/>
        <v>7</v>
      </c>
      <c r="BQ24" s="28">
        <f t="shared" si="1"/>
        <v>4.0189387265787122E-2</v>
      </c>
      <c r="BR24" s="16">
        <f t="shared" si="2"/>
        <v>4.2928759127154006E-2</v>
      </c>
      <c r="BS24" s="16"/>
      <c r="BT24" s="16">
        <f t="shared" si="3"/>
        <v>7</v>
      </c>
      <c r="BU24" s="28">
        <f t="shared" si="4"/>
        <v>4.0189387265787122E-2</v>
      </c>
      <c r="BV24" s="16">
        <f t="shared" si="5"/>
        <v>4.2928759127154006E-2</v>
      </c>
    </row>
    <row r="25" spans="1:74" x14ac:dyDescent="0.4">
      <c r="A25" s="15"/>
      <c r="B25" s="15"/>
      <c r="C25" s="49" t="s">
        <v>46</v>
      </c>
      <c r="D25" s="15"/>
      <c r="E25" s="15"/>
      <c r="F25" s="15" t="s">
        <v>322</v>
      </c>
      <c r="G25" s="35">
        <f>LN('C'!H25)-LN('C'!G25)</f>
        <v>-1.0536896764805403E-2</v>
      </c>
      <c r="H25" s="35">
        <f>LN('C'!I25)-LN('C'!H25)</f>
        <v>-1.7054788331524406E-2</v>
      </c>
      <c r="I25" s="35">
        <f>LN('C'!J25)-LN('C'!I25)</f>
        <v>3.6344596693916209E-2</v>
      </c>
      <c r="J25" s="35">
        <f>LN('C'!K25)-LN('C'!J25)</f>
        <v>1.8105917811874095E-2</v>
      </c>
      <c r="K25" s="35">
        <f>LN('C'!L25)-LN('C'!K25)</f>
        <v>7.8868854870523641E-2</v>
      </c>
      <c r="L25" s="35">
        <f>LN('C'!M25)-LN('C'!L25)</f>
        <v>3.718220561505392E-2</v>
      </c>
      <c r="M25" s="35">
        <f>LN('C'!N25)-LN('C'!M25)</f>
        <v>3.155425574471904E-3</v>
      </c>
      <c r="N25" s="15"/>
      <c r="O25" s="15" t="e">
        <f>CORREL($G25:$M25,[1]DMB!$G25:$AH25)</f>
        <v>#N/A</v>
      </c>
      <c r="P25" s="15" t="e">
        <f>O25*SQRT((MIN(COUNT($G25:$M25),COUNT([1]DMB!$G25:$AH25))-2)/(1-O25^2))</f>
        <v>#N/A</v>
      </c>
      <c r="Q25" s="15" t="e">
        <f>CORREL($G25:$M25,[1]DMB!$G25:$AG25)</f>
        <v>#N/A</v>
      </c>
      <c r="R25" s="15" t="e">
        <f>Q25*SQRT((MIN(COUNT($G25:$M25),COUNT([1]DMB!$G25:$AG25))-2)/(1-Q25^2))</f>
        <v>#N/A</v>
      </c>
      <c r="S25" s="15" t="e">
        <f>CORREL($G25:$M25,[1]DM1!$G25:$AH25)</f>
        <v>#N/A</v>
      </c>
      <c r="T25" s="15" t="e">
        <f>S25*SQRT((MIN(COUNT($G25:$M25),COUNT([1]DM1!$G25:$AH25))-2)/(1-S25^2))</f>
        <v>#N/A</v>
      </c>
      <c r="U25" s="15" t="e">
        <f>CORREL($G25:$M25,[1]DM1!$G25:$AG25)</f>
        <v>#N/A</v>
      </c>
      <c r="V25" s="15" t="e">
        <f>U25*SQRT((MIN(COUNT($G25:$M25),COUNT([1]DM1!$G25:$AG25))-2)/(1-U25^2))</f>
        <v>#N/A</v>
      </c>
      <c r="W25" s="15" t="e">
        <f>CORREL($G25:$M25,dBM!$G25:$G25)</f>
        <v>#N/A</v>
      </c>
      <c r="X25" s="15" t="e">
        <f>W25*SQRT((MIN(COUNT($G25:$M25),COUNT(dBM!$G25:$M25))-2)/(1-W25^2))</f>
        <v>#N/A</v>
      </c>
      <c r="Y25" s="15" t="e">
        <f>CORREL($G25:$M25,dBM!#REF!)</f>
        <v>#REF!</v>
      </c>
      <c r="Z25" s="15" t="e">
        <f>Y25*SQRT((MIN(COUNT($G25:$M25),COUNT(dBM!#REF!))-2)/(1-Y25^2))</f>
        <v>#REF!</v>
      </c>
      <c r="AA25" s="15" t="e">
        <f>CORREL($G25:$M25,'[1]D BM wo FCD'!$G25:$AB25)</f>
        <v>#N/A</v>
      </c>
      <c r="AB25" s="15" t="e">
        <f>AA25*SQRT((MIN(COUNT($G25:$M25),COUNT('[1]D BM wo FCD'!$G25:$AB25))-2)/(1-AA25^2))</f>
        <v>#N/A</v>
      </c>
      <c r="AC25" s="15" t="e">
        <f>CORREL($G25:$M25,'[1]D BM wo FCD'!$G25:$AA25)</f>
        <v>#N/A</v>
      </c>
      <c r="AD25" s="15" t="e">
        <f>AC25*SQRT((MIN(COUNT($G25:$M25),COUNT('[1]D BM wo FCD'!$G25:$AA25))-2)/(1-AC25^2))</f>
        <v>#N/A</v>
      </c>
      <c r="AE25" s="13"/>
      <c r="AF25" s="17"/>
      <c r="AG25" s="15" t="e">
        <f>CORREL($G25:$M25,[1]DMB!$V25:$AH25)</f>
        <v>#N/A</v>
      </c>
      <c r="AH25" s="15" t="e">
        <f>AG25*SQRT((MIN(COUNT($G25:$M25),COUNT([1]DMB!$V25:$AH25))-2)/(1-AG25^2))</f>
        <v>#N/A</v>
      </c>
      <c r="AI25" s="15" t="e">
        <f>CORREL($G25:$M25,[1]DMB!$V25:$AG25)</f>
        <v>#N/A</v>
      </c>
      <c r="AJ25" s="15" t="e">
        <f>AI25*SQRT((MIN(COUNT($G25:$M25),COUNT([1]DMB!$V25:$AG25))-2)/(1-AI25^2))</f>
        <v>#N/A</v>
      </c>
      <c r="AK25" s="15" t="e">
        <f>CORREL($G25:$M25,[1]DM1!$V25:$AH25)</f>
        <v>#N/A</v>
      </c>
      <c r="AL25" s="15" t="e">
        <f>AK25*SQRT((MIN(COUNT($G25:$M25),COUNT([1]DM1!$V25:$AH25))-2)/(1-AK25^2))</f>
        <v>#N/A</v>
      </c>
      <c r="AM25" s="15" t="e">
        <f>CORREL($G25:$M25,[1]DM1!$V25:$AG25)</f>
        <v>#N/A</v>
      </c>
      <c r="AN25" s="15" t="e">
        <f>AM25*SQRT((MIN(COUNT($G25:$M25),COUNT([1]DM1!$V25:$AG25))-2)/(1-AM25^2))</f>
        <v>#N/A</v>
      </c>
      <c r="AO25" s="15" t="e">
        <f>CORREL($G25:$M25,dBM!$G25:$G25)</f>
        <v>#N/A</v>
      </c>
      <c r="AP25" s="15" t="e">
        <f>AO25*SQRT((MIN(COUNT($G25:$M25),COUNT(dBM!$G25:$M25))-2)/(1-AO25^2))</f>
        <v>#N/A</v>
      </c>
      <c r="AQ25" s="15" t="e">
        <f>CORREL($G25:$M25,dBM!#REF!)</f>
        <v>#REF!</v>
      </c>
      <c r="AR25" s="15" t="e">
        <f>AQ25*SQRT((MIN(COUNT($G25:$M25),COUNT(dBM!#REF!))-2)/(1-AQ25^2))</f>
        <v>#REF!</v>
      </c>
      <c r="AS25" s="15" t="e">
        <f>CORREL($G25:$M25,'[1]D BM wo FCD'!$P25:$AB25)</f>
        <v>#N/A</v>
      </c>
      <c r="AT25" s="15" t="e">
        <f>AS25*SQRT((MIN(COUNT($G25:$M25),COUNT('[1]D BM wo FCD'!$P25:$AB25))-2)/(1-AS25^2))</f>
        <v>#N/A</v>
      </c>
      <c r="AU25" s="15" t="e">
        <f>CORREL($G25:$M25,'[1]D BM wo FCD'!$P25:$AA25)</f>
        <v>#N/A</v>
      </c>
      <c r="AV25" s="15" t="e">
        <f>AU25*SQRT((MIN(COUNT($G25:$M25),COUNT('[1]D BM wo FCD'!$P25:$AA25))-2)/(1-AU25^2))</f>
        <v>#N/A</v>
      </c>
      <c r="AW25" s="15"/>
      <c r="AX25" s="15"/>
      <c r="AY25" s="15" t="s">
        <v>163</v>
      </c>
      <c r="AZ25" s="15" t="s">
        <v>163</v>
      </c>
      <c r="BA25" s="15" t="s">
        <v>163</v>
      </c>
      <c r="BB25" s="15" t="s">
        <v>163</v>
      </c>
      <c r="BC25" s="15" t="s">
        <v>163</v>
      </c>
      <c r="BD25" s="15" t="s">
        <v>163</v>
      </c>
      <c r="BE25" s="15" t="s">
        <v>163</v>
      </c>
      <c r="BF25" s="15" t="s">
        <v>163</v>
      </c>
      <c r="BG25" s="15" t="e">
        <f>CORREL($G25:$M25,dBM!$G25:$G25)</f>
        <v>#N/A</v>
      </c>
      <c r="BH25" s="15" t="e">
        <f>BG25*SQRT((MIN(COUNT($G25:$M25),COUNT(dBM!$G25:$M25))-2)/(1-BG25^2))</f>
        <v>#N/A</v>
      </c>
      <c r="BI25" s="15" t="e">
        <f>CORREL($H25:$M25,dBM!#REF!)</f>
        <v>#REF!</v>
      </c>
      <c r="BJ25" s="15" t="e">
        <f>BI25*SQRT((MIN(COUNT($H25:$M25),COUNT(dBM!#REF!))-2)/(1-BI25^2))</f>
        <v>#REF!</v>
      </c>
      <c r="BK25" s="15">
        <f>CORREL($G25:$M25,'[1]D BM wo FCD'!$V25:$AB25)</f>
        <v>-0.19041224796747577</v>
      </c>
      <c r="BL25" s="15">
        <f>BK25*SQRT((MIN(COUNT($G25:$M25),COUNT('[1]D BM wo FCD'!$V25:$AB25))-2)/(1-BK25^2))</f>
        <v>-0.27430215536965469</v>
      </c>
      <c r="BM25" s="15">
        <f>CORREL($H25:$M25,'[1]D BM wo FCD'!$V25:$AA25)</f>
        <v>0.96800532053961441</v>
      </c>
      <c r="BN25" s="15">
        <f>BM25*SQRT((MIN(COUNT($H25:$M25),COUNT('[1]D BM wo FCD'!$V25:$AA25))-2)/(1-BM25^2))</f>
        <v>3.8576758165421516</v>
      </c>
      <c r="BO25" s="15"/>
      <c r="BP25" s="16">
        <f t="shared" si="0"/>
        <v>7</v>
      </c>
      <c r="BQ25" s="28">
        <f t="shared" si="1"/>
        <v>2.0866473638501422E-2</v>
      </c>
      <c r="BR25" s="16">
        <f t="shared" si="2"/>
        <v>3.320528900119931E-2</v>
      </c>
      <c r="BS25" s="16"/>
      <c r="BT25" s="16">
        <f t="shared" si="3"/>
        <v>7</v>
      </c>
      <c r="BU25" s="28">
        <f t="shared" si="4"/>
        <v>2.0866473638501422E-2</v>
      </c>
      <c r="BV25" s="16">
        <f t="shared" si="5"/>
        <v>3.320528900119931E-2</v>
      </c>
    </row>
    <row r="26" spans="1:74" x14ac:dyDescent="0.4">
      <c r="A26" s="15"/>
      <c r="B26" s="15"/>
      <c r="C26" s="49" t="s">
        <v>50</v>
      </c>
      <c r="D26" s="15"/>
      <c r="E26" s="15"/>
      <c r="F26" s="15" t="s">
        <v>322</v>
      </c>
      <c r="G26" s="35">
        <f>LN('C'!H26)-LN('C'!G26)</f>
        <v>8.7015290263650513E-2</v>
      </c>
      <c r="H26" s="35">
        <f>LN('C'!I26)-LN('C'!H26)</f>
        <v>8.1053685512205931E-2</v>
      </c>
      <c r="I26" s="35">
        <f>LN('C'!J26)-LN('C'!I26)</f>
        <v>-6.3667617052663772E-2</v>
      </c>
      <c r="J26" s="35">
        <f>LN('C'!K26)-LN('C'!J26)</f>
        <v>4.5291186335511213E-2</v>
      </c>
      <c r="K26" s="35">
        <f>LN('C'!L26)-LN('C'!K26)</f>
        <v>3.5695874464785504E-2</v>
      </c>
      <c r="L26" s="35">
        <f>LN('C'!M26)-LN('C'!L26)</f>
        <v>5.7695781678713587E-2</v>
      </c>
      <c r="M26" s="35">
        <f>LN('C'!N26)-LN('C'!M26)</f>
        <v>3.4153539326867488E-2</v>
      </c>
      <c r="N26" s="15"/>
      <c r="O26" s="15" t="e">
        <f>CORREL($G26:$M26,[1]DMB!$G26:$AH26)</f>
        <v>#N/A</v>
      </c>
      <c r="P26" s="15" t="e">
        <f>O26*SQRT((MIN(COUNT($G26:$M26),COUNT([1]DMB!$G26:$AH26))-2)/(1-O26^2))</f>
        <v>#N/A</v>
      </c>
      <c r="Q26" s="15" t="e">
        <f>CORREL($G26:$M26,[1]DMB!$G26:$AG26)</f>
        <v>#N/A</v>
      </c>
      <c r="R26" s="15" t="e">
        <f>Q26*SQRT((MIN(COUNT($G26:$M26),COUNT([1]DMB!$G26:$AG26))-2)/(1-Q26^2))</f>
        <v>#N/A</v>
      </c>
      <c r="S26" s="15" t="e">
        <f>CORREL($G26:$M26,[1]DM1!$G26:$AH26)</f>
        <v>#N/A</v>
      </c>
      <c r="T26" s="15" t="e">
        <f>S26*SQRT((MIN(COUNT($G26:$M26),COUNT([1]DM1!$G26:$AH26))-2)/(1-S26^2))</f>
        <v>#N/A</v>
      </c>
      <c r="U26" s="15" t="e">
        <f>CORREL($G26:$M26,[1]DM1!$G26:$AG26)</f>
        <v>#N/A</v>
      </c>
      <c r="V26" s="15" t="e">
        <f>U26*SQRT((MIN(COUNT($G26:$M26),COUNT([1]DM1!$G26:$AG26))-2)/(1-U26^2))</f>
        <v>#N/A</v>
      </c>
      <c r="W26" s="15" t="e">
        <f>CORREL($G26:$M26,dBM!$G26:$G26)</f>
        <v>#N/A</v>
      </c>
      <c r="X26" s="15" t="e">
        <f>W26*SQRT((MIN(COUNT($G26:$M26),COUNT(dBM!$G26:$M26))-2)/(1-W26^2))</f>
        <v>#N/A</v>
      </c>
      <c r="Y26" s="15" t="e">
        <f>CORREL($G26:$M26,dBM!#REF!)</f>
        <v>#REF!</v>
      </c>
      <c r="Z26" s="15" t="e">
        <f>Y26*SQRT((MIN(COUNT($G26:$M26),COUNT(dBM!#REF!))-2)/(1-Y26^2))</f>
        <v>#REF!</v>
      </c>
      <c r="AA26" s="15" t="e">
        <f>CORREL($G26:$M26,'[1]D BM wo FCD'!$G26:$AB26)</f>
        <v>#N/A</v>
      </c>
      <c r="AB26" s="15" t="e">
        <f>AA26*SQRT((MIN(COUNT($G26:$M26),COUNT('[1]D BM wo FCD'!$G26:$AB26))-2)/(1-AA26^2))</f>
        <v>#N/A</v>
      </c>
      <c r="AC26" s="15" t="e">
        <f>CORREL($G26:$M26,'[1]D BM wo FCD'!$G26:$AA26)</f>
        <v>#N/A</v>
      </c>
      <c r="AD26" s="15" t="e">
        <f>AC26*SQRT((MIN(COUNT($G26:$M26),COUNT('[1]D BM wo FCD'!$G26:$AA26))-2)/(1-AC26^2))</f>
        <v>#N/A</v>
      </c>
      <c r="AE26" s="13"/>
      <c r="AF26" s="17"/>
      <c r="AG26" s="15" t="e">
        <f>CORREL($G26:$M26,[1]DMB!$V26:$AH26)</f>
        <v>#N/A</v>
      </c>
      <c r="AH26" s="15" t="e">
        <f>AG26*SQRT((MIN(COUNT($G26:$M26),COUNT([1]DMB!$V26:$AH26))-2)/(1-AG26^2))</f>
        <v>#N/A</v>
      </c>
      <c r="AI26" s="15" t="e">
        <f>CORREL($G26:$M26,[1]DMB!$V26:$AG26)</f>
        <v>#N/A</v>
      </c>
      <c r="AJ26" s="15" t="e">
        <f>AI26*SQRT((MIN(COUNT($G26:$M26),COUNT([1]DMB!$V26:$AG26))-2)/(1-AI26^2))</f>
        <v>#N/A</v>
      </c>
      <c r="AK26" s="15" t="e">
        <f>CORREL($G26:$M26,[1]DM1!$V26:$AH26)</f>
        <v>#N/A</v>
      </c>
      <c r="AL26" s="15" t="e">
        <f>AK26*SQRT((MIN(COUNT($G26:$M26),COUNT([1]DM1!$V26:$AH26))-2)/(1-AK26^2))</f>
        <v>#N/A</v>
      </c>
      <c r="AM26" s="15" t="e">
        <f>CORREL($G26:$M26,[1]DM1!$V26:$AG26)</f>
        <v>#N/A</v>
      </c>
      <c r="AN26" s="15" t="e">
        <f>AM26*SQRT((MIN(COUNT($G26:$M26),COUNT([1]DM1!$V26:$AG26))-2)/(1-AM26^2))</f>
        <v>#N/A</v>
      </c>
      <c r="AO26" s="15" t="e">
        <f>CORREL($G26:$M26,dBM!$G26:$G26)</f>
        <v>#N/A</v>
      </c>
      <c r="AP26" s="15" t="e">
        <f>AO26*SQRT((MIN(COUNT($G26:$M26),COUNT(dBM!$G26:$M26))-2)/(1-AO26^2))</f>
        <v>#N/A</v>
      </c>
      <c r="AQ26" s="15" t="e">
        <f>CORREL($G26:$M26,dBM!#REF!)</f>
        <v>#REF!</v>
      </c>
      <c r="AR26" s="15" t="e">
        <f>AQ26*SQRT((MIN(COUNT($G26:$M26),COUNT(dBM!#REF!))-2)/(1-AQ26^2))</f>
        <v>#REF!</v>
      </c>
      <c r="AS26" s="15" t="e">
        <f>CORREL($G26:$M26,'[1]D BM wo FCD'!$P26:$AB26)</f>
        <v>#N/A</v>
      </c>
      <c r="AT26" s="15" t="e">
        <f>AS26*SQRT((MIN(COUNT($G26:$M26),COUNT('[1]D BM wo FCD'!$P26:$AB26))-2)/(1-AS26^2))</f>
        <v>#N/A</v>
      </c>
      <c r="AU26" s="15" t="e">
        <f>CORREL($G26:$M26,'[1]D BM wo FCD'!$P26:$AA26)</f>
        <v>#N/A</v>
      </c>
      <c r="AV26" s="15" t="e">
        <f>AU26*SQRT((MIN(COUNT($G26:$M26),COUNT('[1]D BM wo FCD'!$P26:$AA26))-2)/(1-AU26^2))</f>
        <v>#N/A</v>
      </c>
      <c r="AW26" s="15"/>
      <c r="AX26" s="15"/>
      <c r="AY26" s="15">
        <f>CORREL($G26:$M26,[1]DMB!$AB26:$AH26)</f>
        <v>0.53434887428152045</v>
      </c>
      <c r="AZ26" s="15">
        <f>AY26*SQRT((MIN(COUNT($G26:$M26),COUNT([1]DMB!$AB26:$AH26))-2)/(1-AY26^2))</f>
        <v>1.4135706289016456</v>
      </c>
      <c r="BA26" s="15">
        <f>CORREL($H26:$M26,[1]DMB!$AB26:$AG26)</f>
        <v>0.10577586789888972</v>
      </c>
      <c r="BB26" s="15">
        <f>BA26*SQRT((MIN(COUNT($H26:$M26),COUNT([1]DMB!$AB26:$AG26))-2)/(1-BA26^2))</f>
        <v>0.21274523725589714</v>
      </c>
      <c r="BC26" s="15">
        <f>CORREL($G26:$M26,[1]DM1!$AB26:$AH26)</f>
        <v>0.67129394948205701</v>
      </c>
      <c r="BD26" s="15">
        <f>BC26*SQRT((MIN(COUNT($G26:$M26),COUNT([1]DM1!$AB26:$AH26))-2)/(1-BC26^2))</f>
        <v>2.0251978860814126</v>
      </c>
      <c r="BE26" s="15">
        <f>CORREL($H26:$M26,[1]DM1!$AB26:$AG26)</f>
        <v>5.0987940897328438E-3</v>
      </c>
      <c r="BF26" s="15">
        <f>BE26*SQRT((MIN(COUNT($H26:$M26),COUNT([1]DM1!$AB26:$AG26))-2)/(1-BE26^2))</f>
        <v>1.0197720738975444E-2</v>
      </c>
      <c r="BG26" s="15" t="e">
        <f>CORREL($G26:$M26,dBM!$G26:$G26)</f>
        <v>#N/A</v>
      </c>
      <c r="BH26" s="15" t="e">
        <f>BG26*SQRT((MIN(COUNT($G26:$M26),COUNT(dBM!$G26:$M26))-2)/(1-BG26^2))</f>
        <v>#N/A</v>
      </c>
      <c r="BI26" s="15" t="e">
        <f>CORREL($H26:$M26,dBM!#REF!)</f>
        <v>#REF!</v>
      </c>
      <c r="BJ26" s="15" t="e">
        <f>BI26*SQRT((MIN(COUNT($H26:$M26),COUNT(dBM!#REF!))-2)/(1-BI26^2))</f>
        <v>#REF!</v>
      </c>
      <c r="BK26" s="15">
        <f>CORREL($G26:$M26,'[1]D BM wo FCD'!$V26:$AB26)</f>
        <v>0.46442939595139043</v>
      </c>
      <c r="BL26" s="15">
        <f>BK26*SQRT((MIN(COUNT($G26:$M26),COUNT('[1]D BM wo FCD'!$V26:$AB26))-2)/(1-BK26^2))</f>
        <v>0.74163823798992334</v>
      </c>
      <c r="BM26" s="15">
        <f>CORREL($H26:$M26,'[1]D BM wo FCD'!$V26:$AA26)</f>
        <v>-0.82340013371496423</v>
      </c>
      <c r="BN26" s="15">
        <f>BM26*SQRT((MIN(COUNT($H26:$M26),COUNT('[1]D BM wo FCD'!$V26:$AA26))-2)/(1-BM26^2))</f>
        <v>-1.4510245381879003</v>
      </c>
      <c r="BO26" s="15"/>
      <c r="BP26" s="16">
        <f t="shared" si="0"/>
        <v>7</v>
      </c>
      <c r="BQ26" s="28">
        <f t="shared" si="1"/>
        <v>3.9605391504152924E-2</v>
      </c>
      <c r="BR26" s="16">
        <f t="shared" si="2"/>
        <v>5.0059250507301117E-2</v>
      </c>
      <c r="BS26" s="16"/>
      <c r="BT26" s="16">
        <f t="shared" si="3"/>
        <v>7</v>
      </c>
      <c r="BU26" s="28">
        <f t="shared" si="4"/>
        <v>3.9605391504152924E-2</v>
      </c>
      <c r="BV26" s="16">
        <f t="shared" si="5"/>
        <v>5.0059250507301117E-2</v>
      </c>
    </row>
    <row r="27" spans="1:74" x14ac:dyDescent="0.4">
      <c r="A27" s="15"/>
      <c r="B27" s="15"/>
      <c r="C27" s="49" t="s">
        <v>55</v>
      </c>
      <c r="D27" s="15"/>
      <c r="E27" s="15"/>
      <c r="F27" s="15" t="s">
        <v>322</v>
      </c>
      <c r="G27" s="15" t="s">
        <v>163</v>
      </c>
      <c r="H27" s="15" t="s">
        <v>163</v>
      </c>
      <c r="I27" s="15" t="s">
        <v>163</v>
      </c>
      <c r="J27" s="15" t="s">
        <v>163</v>
      </c>
      <c r="K27" s="15" t="s">
        <v>163</v>
      </c>
      <c r="L27" s="15" t="s">
        <v>163</v>
      </c>
      <c r="M27" s="15" t="s">
        <v>163</v>
      </c>
      <c r="N27" s="15"/>
      <c r="O27" s="15" t="e">
        <f>CORREL($G27:$M27,[1]DMB!$G27:$AH27)</f>
        <v>#N/A</v>
      </c>
      <c r="P27" s="15" t="e">
        <f>O27*SQRT((MIN(COUNT($G27:$M27),COUNT([1]DMB!$G27:$AH27))-2)/(1-O27^2))</f>
        <v>#N/A</v>
      </c>
      <c r="Q27" s="15" t="e">
        <f>CORREL($G27:$M27,[1]DMB!$G27:$AG27)</f>
        <v>#N/A</v>
      </c>
      <c r="R27" s="15" t="e">
        <f>Q27*SQRT((MIN(COUNT($G27:$M27),COUNT([1]DMB!$G27:$AG27))-2)/(1-Q27^2))</f>
        <v>#N/A</v>
      </c>
      <c r="S27" s="15" t="e">
        <f>CORREL($G27:$M27,[1]DM1!$G27:$AH27)</f>
        <v>#N/A</v>
      </c>
      <c r="T27" s="15" t="e">
        <f>S27*SQRT((MIN(COUNT($G27:$M27),COUNT([1]DM1!$G27:$AH27))-2)/(1-S27^2))</f>
        <v>#N/A</v>
      </c>
      <c r="U27" s="15" t="e">
        <f>CORREL($G27:$M27,[1]DM1!$G27:$AG27)</f>
        <v>#N/A</v>
      </c>
      <c r="V27" s="15" t="e">
        <f>U27*SQRT((MIN(COUNT($G27:$M27),COUNT([1]DM1!$G27:$AG27))-2)/(1-U27^2))</f>
        <v>#N/A</v>
      </c>
      <c r="W27" s="15" t="s">
        <v>163</v>
      </c>
      <c r="X27" s="15" t="s">
        <v>163</v>
      </c>
      <c r="Y27" s="15" t="s">
        <v>163</v>
      </c>
      <c r="Z27" s="15" t="s">
        <v>163</v>
      </c>
      <c r="AA27" s="15" t="s">
        <v>163</v>
      </c>
      <c r="AB27" s="15" t="s">
        <v>163</v>
      </c>
      <c r="AC27" s="15" t="s">
        <v>163</v>
      </c>
      <c r="AD27" s="15" t="s">
        <v>163</v>
      </c>
      <c r="AE27" s="13"/>
      <c r="AF27" s="17"/>
      <c r="AG27" s="15" t="e">
        <f>CORREL($G27:$M27,[1]DMB!$V27:$AH27)</f>
        <v>#N/A</v>
      </c>
      <c r="AH27" s="15" t="e">
        <f>AG27*SQRT((MIN(COUNT($G27:$M27),COUNT([1]DMB!$V27:$AH27))-2)/(1-AG27^2))</f>
        <v>#N/A</v>
      </c>
      <c r="AI27" s="15" t="e">
        <f>CORREL($G27:$M27,[1]DMB!$V27:$AG27)</f>
        <v>#N/A</v>
      </c>
      <c r="AJ27" s="15" t="e">
        <f>AI27*SQRT((MIN(COUNT($G27:$M27),COUNT([1]DMB!$V27:$AG27))-2)/(1-AI27^2))</f>
        <v>#N/A</v>
      </c>
      <c r="AK27" s="15" t="e">
        <f>CORREL($G27:$M27,[1]DM1!$V27:$AH27)</f>
        <v>#N/A</v>
      </c>
      <c r="AL27" s="15" t="e">
        <f>AK27*SQRT((MIN(COUNT($G27:$M27),COUNT([1]DM1!$V27:$AH27))-2)/(1-AK27^2))</f>
        <v>#N/A</v>
      </c>
      <c r="AM27" s="15" t="e">
        <f>CORREL($G27:$M27,[1]DM1!$V27:$AG27)</f>
        <v>#N/A</v>
      </c>
      <c r="AN27" s="15" t="e">
        <f>AM27*SQRT((MIN(COUNT($G27:$M27),COUNT([1]DM1!$V27:$AG27))-2)/(1-AM27^2))</f>
        <v>#N/A</v>
      </c>
      <c r="AO27" s="15" t="s">
        <v>163</v>
      </c>
      <c r="AP27" s="15" t="s">
        <v>163</v>
      </c>
      <c r="AQ27" s="15" t="s">
        <v>163</v>
      </c>
      <c r="AR27" s="15" t="s">
        <v>163</v>
      </c>
      <c r="AS27" s="15" t="s">
        <v>163</v>
      </c>
      <c r="AT27" s="15" t="s">
        <v>163</v>
      </c>
      <c r="AU27" s="15" t="s">
        <v>163</v>
      </c>
      <c r="AV27" s="15" t="s">
        <v>163</v>
      </c>
      <c r="AW27" s="15"/>
      <c r="AX27" s="15"/>
      <c r="AY27" s="15" t="e">
        <f>CORREL($G27:$M27,[1]DMB!$AB27:$AH27)</f>
        <v>#DIV/0!</v>
      </c>
      <c r="AZ27" s="15" t="e">
        <f>AY27*SQRT((MIN(COUNT($G27:$M27),COUNT([1]DMB!$AB27:$AH27))-2)/(1-AY27^2))</f>
        <v>#DIV/0!</v>
      </c>
      <c r="BA27" s="15" t="e">
        <f>CORREL($H27:$M27,[1]DMB!$AB27:$AG27)</f>
        <v>#DIV/0!</v>
      </c>
      <c r="BB27" s="15" t="e">
        <f>BA27*SQRT((MIN(COUNT($H27:$M27),COUNT([1]DMB!$AB27:$AG27))-2)/(1-BA27^2))</f>
        <v>#DIV/0!</v>
      </c>
      <c r="BC27" s="15" t="e">
        <f>CORREL($G27:$M27,[1]DM1!$AB27:$AH27)</f>
        <v>#DIV/0!</v>
      </c>
      <c r="BD27" s="15" t="e">
        <f>BC27*SQRT((MIN(COUNT($G27:$M27),COUNT([1]DM1!$AB27:$AH27))-2)/(1-BC27^2))</f>
        <v>#DIV/0!</v>
      </c>
      <c r="BE27" s="15" t="e">
        <f>CORREL($H27:$M27,[1]DM1!$AB27:$AG27)</f>
        <v>#DIV/0!</v>
      </c>
      <c r="BF27" s="15" t="e">
        <f>BE27*SQRT((MIN(COUNT($H27:$M27),COUNT([1]DM1!$AB27:$AG27))-2)/(1-BE27^2))</f>
        <v>#DIV/0!</v>
      </c>
      <c r="BG27" s="15" t="s">
        <v>163</v>
      </c>
      <c r="BH27" s="15" t="s">
        <v>163</v>
      </c>
      <c r="BI27" s="15" t="s">
        <v>163</v>
      </c>
      <c r="BJ27" s="15" t="s">
        <v>163</v>
      </c>
      <c r="BK27" s="15" t="s">
        <v>163</v>
      </c>
      <c r="BL27" s="15" t="s">
        <v>163</v>
      </c>
      <c r="BM27" s="15" t="s">
        <v>163</v>
      </c>
      <c r="BN27" s="15" t="s">
        <v>163</v>
      </c>
      <c r="BO27" s="15"/>
      <c r="BP27" s="16">
        <f t="shared" si="0"/>
        <v>0</v>
      </c>
      <c r="BQ27" s="28" t="e">
        <f t="shared" si="1"/>
        <v>#DIV/0!</v>
      </c>
      <c r="BR27" s="16" t="e">
        <f t="shared" si="2"/>
        <v>#DIV/0!</v>
      </c>
      <c r="BS27" s="16"/>
      <c r="BT27" s="16">
        <f t="shared" si="3"/>
        <v>0</v>
      </c>
      <c r="BU27" s="28" t="e">
        <f t="shared" si="4"/>
        <v>#DIV/0!</v>
      </c>
      <c r="BV27" s="16" t="e">
        <f t="shared" si="5"/>
        <v>#DIV/0!</v>
      </c>
    </row>
    <row r="28" spans="1:74" x14ac:dyDescent="0.4">
      <c r="A28" s="15"/>
      <c r="B28" s="15"/>
      <c r="C28" s="49" t="s">
        <v>57</v>
      </c>
      <c r="D28" s="15"/>
      <c r="E28" s="15"/>
      <c r="F28" s="15" t="s">
        <v>322</v>
      </c>
      <c r="G28" s="15" t="s">
        <v>163</v>
      </c>
      <c r="H28" s="15" t="s">
        <v>163</v>
      </c>
      <c r="I28" s="15" t="s">
        <v>163</v>
      </c>
      <c r="J28" s="15" t="s">
        <v>163</v>
      </c>
      <c r="K28" s="15" t="s">
        <v>163</v>
      </c>
      <c r="L28" s="15" t="s">
        <v>163</v>
      </c>
      <c r="M28" s="15" t="s">
        <v>163</v>
      </c>
      <c r="N28" s="15"/>
      <c r="O28" s="15" t="e">
        <f>CORREL($G28:$M28,[1]DMB!$G28:$AH28)</f>
        <v>#N/A</v>
      </c>
      <c r="P28" s="15" t="e">
        <f>O28*SQRT((MIN(COUNT($G28:$M28),COUNT([1]DMB!$G28:$AH28))-2)/(1-O28^2))</f>
        <v>#N/A</v>
      </c>
      <c r="Q28" s="15" t="e">
        <f>CORREL($G28:$M28,[1]DMB!$G28:$AG28)</f>
        <v>#N/A</v>
      </c>
      <c r="R28" s="15" t="e">
        <f>Q28*SQRT((MIN(COUNT($G28:$M28),COUNT([1]DMB!$G28:$AG28))-2)/(1-Q28^2))</f>
        <v>#N/A</v>
      </c>
      <c r="S28" s="15" t="e">
        <f>CORREL($G28:$M28,[1]DM1!$G28:$AH28)</f>
        <v>#N/A</v>
      </c>
      <c r="T28" s="15" t="e">
        <f>S28*SQRT((MIN(COUNT($G28:$M28),COUNT([1]DM1!$G28:$AH28))-2)/(1-S28^2))</f>
        <v>#N/A</v>
      </c>
      <c r="U28" s="15" t="e">
        <f>CORREL($G28:$M28,[1]DM1!$G28:$AG28)</f>
        <v>#N/A</v>
      </c>
      <c r="V28" s="15" t="e">
        <f>U28*SQRT((MIN(COUNT($G28:$M28),COUNT([1]DM1!$G28:$AG28))-2)/(1-U28^2))</f>
        <v>#N/A</v>
      </c>
      <c r="W28" s="15" t="e">
        <f>CORREL($G28:$M28,dBM!$G28:$G28)</f>
        <v>#VALUE!</v>
      </c>
      <c r="X28" s="15" t="e">
        <f>W28*SQRT((MIN(COUNT($G28:$M28),COUNT(dBM!$G28:$M28))-2)/(1-W28^2))</f>
        <v>#VALUE!</v>
      </c>
      <c r="Y28" s="15" t="e">
        <f>CORREL($G28:$M28,dBM!#REF!)</f>
        <v>#REF!</v>
      </c>
      <c r="Z28" s="15" t="e">
        <f>Y28*SQRT((MIN(COUNT($G28:$M28),COUNT(dBM!#REF!))-2)/(1-Y28^2))</f>
        <v>#REF!</v>
      </c>
      <c r="AA28" s="15" t="e">
        <f>CORREL($G28:$M28,'[1]D BM wo FCD'!$G28:$AB28)</f>
        <v>#N/A</v>
      </c>
      <c r="AB28" s="15" t="e">
        <f>AA28*SQRT((MIN(COUNT($G28:$M28),COUNT('[1]D BM wo FCD'!$G28:$AB28))-2)/(1-AA28^2))</f>
        <v>#N/A</v>
      </c>
      <c r="AC28" s="15" t="e">
        <f>CORREL($G28:$M28,'[1]D BM wo FCD'!$G28:$AA28)</f>
        <v>#N/A</v>
      </c>
      <c r="AD28" s="15" t="e">
        <f>AC28*SQRT((MIN(COUNT($G28:$M28),COUNT('[1]D BM wo FCD'!$G28:$AA28))-2)/(1-AC28^2))</f>
        <v>#N/A</v>
      </c>
      <c r="AE28" s="13"/>
      <c r="AF28" s="17"/>
      <c r="AG28" s="15" t="e">
        <f>CORREL($G28:$M28,[1]DMB!$V28:$AH28)</f>
        <v>#N/A</v>
      </c>
      <c r="AH28" s="15" t="e">
        <f>AG28*SQRT((MIN(COUNT($G28:$M28),COUNT([1]DMB!$V28:$AH28))-2)/(1-AG28^2))</f>
        <v>#N/A</v>
      </c>
      <c r="AI28" s="15" t="e">
        <f>CORREL($G28:$M28,[1]DMB!$V28:$AG28)</f>
        <v>#N/A</v>
      </c>
      <c r="AJ28" s="15" t="e">
        <f>AI28*SQRT((MIN(COUNT($G28:$M28),COUNT([1]DMB!$V28:$AG28))-2)/(1-AI28^2))</f>
        <v>#N/A</v>
      </c>
      <c r="AK28" s="15" t="e">
        <f>CORREL($G28:$M28,[1]DM1!$V28:$AH28)</f>
        <v>#N/A</v>
      </c>
      <c r="AL28" s="15" t="e">
        <f>AK28*SQRT((MIN(COUNT($G28:$M28),COUNT([1]DM1!$V28:$AH28))-2)/(1-AK28^2))</f>
        <v>#N/A</v>
      </c>
      <c r="AM28" s="15" t="e">
        <f>CORREL($G28:$M28,[1]DM1!$V28:$AG28)</f>
        <v>#N/A</v>
      </c>
      <c r="AN28" s="15" t="e">
        <f>AM28*SQRT((MIN(COUNT($G28:$M28),COUNT([1]DM1!$V28:$AG28))-2)/(1-AM28^2))</f>
        <v>#N/A</v>
      </c>
      <c r="AO28" s="15" t="e">
        <f>CORREL($G28:$M28,dBM!$G28:$G28)</f>
        <v>#VALUE!</v>
      </c>
      <c r="AP28" s="15" t="e">
        <f>AO28*SQRT((MIN(COUNT($G28:$M28),COUNT(dBM!$G28:$M28))-2)/(1-AO28^2))</f>
        <v>#VALUE!</v>
      </c>
      <c r="AQ28" s="15" t="e">
        <f>CORREL($G28:$M28,dBM!#REF!)</f>
        <v>#REF!</v>
      </c>
      <c r="AR28" s="15" t="e">
        <f>AQ28*SQRT((MIN(COUNT($G28:$M28),COUNT(dBM!#REF!))-2)/(1-AQ28^2))</f>
        <v>#REF!</v>
      </c>
      <c r="AS28" s="15" t="e">
        <f>CORREL($G28:$M28,'[1]D BM wo FCD'!$P28:$AB28)</f>
        <v>#N/A</v>
      </c>
      <c r="AT28" s="15" t="e">
        <f>AS28*SQRT((MIN(COUNT($G28:$M28),COUNT('[1]D BM wo FCD'!$P28:$AB28))-2)/(1-AS28^2))</f>
        <v>#N/A</v>
      </c>
      <c r="AU28" s="15" t="e">
        <f>CORREL($G28:$M28,'[1]D BM wo FCD'!$P28:$AA28)</f>
        <v>#N/A</v>
      </c>
      <c r="AV28" s="15" t="e">
        <f>AU28*SQRT((MIN(COUNT($G28:$M28),COUNT('[1]D BM wo FCD'!$P28:$AA28))-2)/(1-AU28^2))</f>
        <v>#N/A</v>
      </c>
      <c r="AW28" s="15"/>
      <c r="AX28" s="15"/>
      <c r="AY28" s="15" t="e">
        <f>CORREL($G28:$M28,[1]DMB!$AB28:$AH28)</f>
        <v>#DIV/0!</v>
      </c>
      <c r="AZ28" s="15" t="e">
        <f>AY28*SQRT((MIN(COUNT($G28:$M28),COUNT([1]DMB!$AB28:$AH28))-2)/(1-AY28^2))</f>
        <v>#DIV/0!</v>
      </c>
      <c r="BA28" s="15" t="e">
        <f>CORREL($H28:$M28,[1]DMB!$AB28:$AG28)</f>
        <v>#DIV/0!</v>
      </c>
      <c r="BB28" s="15" t="e">
        <f>BA28*SQRT((MIN(COUNT($H28:$M28),COUNT([1]DMB!$AB28:$AG28))-2)/(1-BA28^2))</f>
        <v>#DIV/0!</v>
      </c>
      <c r="BC28" s="15" t="e">
        <f>CORREL($G28:$M28,[1]DM1!$AB28:$AH28)</f>
        <v>#DIV/0!</v>
      </c>
      <c r="BD28" s="15" t="e">
        <f>BC28*SQRT((MIN(COUNT($G28:$M28),COUNT([1]DM1!$AB28:$AH28))-2)/(1-BC28^2))</f>
        <v>#DIV/0!</v>
      </c>
      <c r="BE28" s="15" t="e">
        <f>CORREL($H28:$M28,[1]DM1!$AB28:$AG28)</f>
        <v>#DIV/0!</v>
      </c>
      <c r="BF28" s="15" t="e">
        <f>BE28*SQRT((MIN(COUNT($H28:$M28),COUNT([1]DM1!$AB28:$AG28))-2)/(1-BE28^2))</f>
        <v>#DIV/0!</v>
      </c>
      <c r="BG28" s="15" t="e">
        <f>CORREL($G28:$M28,dBM!$G28:$G28)</f>
        <v>#VALUE!</v>
      </c>
      <c r="BH28" s="15" t="e">
        <f>BG28*SQRT((MIN(COUNT($G28:$M28),COUNT(dBM!$G28:$M28))-2)/(1-BG28^2))</f>
        <v>#VALUE!</v>
      </c>
      <c r="BI28" s="15" t="e">
        <f>CORREL($H28:$M28,dBM!#REF!)</f>
        <v>#REF!</v>
      </c>
      <c r="BJ28" s="15" t="e">
        <f>BI28*SQRT((MIN(COUNT($H28:$M28),COUNT(dBM!#REF!))-2)/(1-BI28^2))</f>
        <v>#REF!</v>
      </c>
      <c r="BK28" s="15" t="e">
        <f>CORREL($G28:$M28,'[1]D BM wo FCD'!$V28:$AB28)</f>
        <v>#DIV/0!</v>
      </c>
      <c r="BL28" s="15" t="e">
        <f>BK28*SQRT((MIN(COUNT($G28:$M28),COUNT('[1]D BM wo FCD'!$V28:$AB28))-2)/(1-BK28^2))</f>
        <v>#DIV/0!</v>
      </c>
      <c r="BM28" s="15" t="e">
        <f>CORREL($H28:$M28,'[1]D BM wo FCD'!$V28:$AA28)</f>
        <v>#DIV/0!</v>
      </c>
      <c r="BN28" s="15" t="e">
        <f>BM28*SQRT((MIN(COUNT($H28:$M28),COUNT('[1]D BM wo FCD'!$V28:$AA28))-2)/(1-BM28^2))</f>
        <v>#DIV/0!</v>
      </c>
      <c r="BO28" s="15"/>
      <c r="BP28" s="16">
        <f t="shared" si="0"/>
        <v>0</v>
      </c>
      <c r="BQ28" s="28" t="e">
        <f t="shared" si="1"/>
        <v>#DIV/0!</v>
      </c>
      <c r="BR28" s="16" t="e">
        <f t="shared" si="2"/>
        <v>#DIV/0!</v>
      </c>
      <c r="BS28" s="16"/>
      <c r="BT28" s="16">
        <f t="shared" si="3"/>
        <v>0</v>
      </c>
      <c r="BU28" s="28" t="e">
        <f t="shared" si="4"/>
        <v>#DIV/0!</v>
      </c>
      <c r="BV28" s="16" t="e">
        <f t="shared" si="5"/>
        <v>#DIV/0!</v>
      </c>
    </row>
    <row r="29" spans="1:74" x14ac:dyDescent="0.4">
      <c r="A29" s="15"/>
      <c r="B29" s="15"/>
      <c r="C29" s="49" t="s">
        <v>369</v>
      </c>
      <c r="D29" s="15"/>
      <c r="E29" s="15"/>
      <c r="F29" s="15" t="s">
        <v>322</v>
      </c>
      <c r="G29" s="35">
        <f>LN('C'!H29)-LN('C'!G29)</f>
        <v>0.14384633457871177</v>
      </c>
      <c r="H29" s="35">
        <f>LN('C'!I29)-LN('C'!H29)</f>
        <v>-9.3512033986587806E-2</v>
      </c>
      <c r="I29" s="35">
        <f>LN('C'!J29)-LN('C'!I29)</f>
        <v>0.19532999564351083</v>
      </c>
      <c r="J29" s="35">
        <f>LN('C'!K29)-LN('C'!J29)</f>
        <v>1.0346292054144168E-2</v>
      </c>
      <c r="K29" s="35">
        <f>LN('C'!L29)-LN('C'!K29)</f>
        <v>-5.1322768506118166E-2</v>
      </c>
      <c r="L29" s="35">
        <f>LN('C'!M29)-LN('C'!L29)</f>
        <v>4.4850604761845769E-2</v>
      </c>
      <c r="M29" s="35">
        <f>LN('C'!N29)-LN('C'!M29)</f>
        <v>5.8648175815531278E-2</v>
      </c>
      <c r="N29" s="15"/>
      <c r="O29" s="15" t="e">
        <f>CORREL($G29:$M29,[1]DMB!$G29:$AH29)</f>
        <v>#N/A</v>
      </c>
      <c r="P29" s="15" t="e">
        <f>O29*SQRT((MIN(COUNT($G29:$M29),COUNT([1]DMB!$G29:$AH29))-2)/(1-O29^2))</f>
        <v>#N/A</v>
      </c>
      <c r="Q29" s="15" t="e">
        <f>CORREL($G29:$M29,[1]DMB!$G29:$AG29)</f>
        <v>#N/A</v>
      </c>
      <c r="R29" s="15" t="e">
        <f>Q29*SQRT((MIN(COUNT($G29:$M29),COUNT([1]DMB!$G29:$AG29))-2)/(1-Q29^2))</f>
        <v>#N/A</v>
      </c>
      <c r="S29" s="15" t="e">
        <f>CORREL($G29:$M29,[1]DM1!$G29:$AH29)</f>
        <v>#N/A</v>
      </c>
      <c r="T29" s="15" t="e">
        <f>S29*SQRT((MIN(COUNT($G29:$M29),COUNT([1]DM1!$G29:$AH29))-2)/(1-S29^2))</f>
        <v>#N/A</v>
      </c>
      <c r="U29" s="15" t="e">
        <f>CORREL($G29:$M29,[1]DM1!$G29:$AG29)</f>
        <v>#N/A</v>
      </c>
      <c r="V29" s="15" t="e">
        <f>U29*SQRT((MIN(COUNT($G29:$M29),COUNT([1]DM1!$G29:$AG29))-2)/(1-U29^2))</f>
        <v>#N/A</v>
      </c>
      <c r="W29" s="15" t="e">
        <f>CORREL($G29:$M29,dBM!$G29:$G29)</f>
        <v>#N/A</v>
      </c>
      <c r="X29" s="15" t="e">
        <f>W29*SQRT((MIN(COUNT($G29:$M29),COUNT(dBM!$G29:$M29))-2)/(1-W29^2))</f>
        <v>#N/A</v>
      </c>
      <c r="Y29" s="15" t="e">
        <f>CORREL($G29:$M29,dBM!#REF!)</f>
        <v>#REF!</v>
      </c>
      <c r="Z29" s="15" t="e">
        <f>Y29*SQRT((MIN(COUNT($G29:$M29),COUNT(dBM!#REF!))-2)/(1-Y29^2))</f>
        <v>#REF!</v>
      </c>
      <c r="AA29" s="15" t="e">
        <f>CORREL($G29:$M29,'[1]D BM wo FCD'!$G29:$AB29)</f>
        <v>#N/A</v>
      </c>
      <c r="AB29" s="15" t="e">
        <f>AA29*SQRT((MIN(COUNT($G29:$M29),COUNT('[1]D BM wo FCD'!$G29:$AB29))-2)/(1-AA29^2))</f>
        <v>#N/A</v>
      </c>
      <c r="AC29" s="15" t="e">
        <f>CORREL($G29:$M29,'[1]D BM wo FCD'!$G29:$AA29)</f>
        <v>#N/A</v>
      </c>
      <c r="AD29" s="15" t="e">
        <f>AC29*SQRT((MIN(COUNT($G29:$M29),COUNT('[1]D BM wo FCD'!$G29:$AA29))-2)/(1-AC29^2))</f>
        <v>#N/A</v>
      </c>
      <c r="AE29" s="13"/>
      <c r="AF29" s="17"/>
      <c r="AG29" s="15" t="e">
        <f>CORREL($G29:$M29,[1]DMB!$V29:$AH29)</f>
        <v>#N/A</v>
      </c>
      <c r="AH29" s="15" t="e">
        <f>AG29*SQRT((MIN(COUNT($G29:$M29),COUNT([1]DMB!$V29:$AH29))-2)/(1-AG29^2))</f>
        <v>#N/A</v>
      </c>
      <c r="AI29" s="15" t="e">
        <f>CORREL($G29:$M29,[1]DMB!$V29:$AG29)</f>
        <v>#N/A</v>
      </c>
      <c r="AJ29" s="15" t="e">
        <f>AI29*SQRT((MIN(COUNT($G29:$M29),COUNT([1]DMB!$V29:$AG29))-2)/(1-AI29^2))</f>
        <v>#N/A</v>
      </c>
      <c r="AK29" s="15" t="e">
        <f>CORREL($G29:$M29,[1]DM1!$V29:$AH29)</f>
        <v>#N/A</v>
      </c>
      <c r="AL29" s="15" t="e">
        <f>AK29*SQRT((MIN(COUNT($G29:$M29),COUNT([1]DM1!$V29:$AH29))-2)/(1-AK29^2))</f>
        <v>#N/A</v>
      </c>
      <c r="AM29" s="15" t="e">
        <f>CORREL($G29:$M29,[1]DM1!$V29:$AG29)</f>
        <v>#N/A</v>
      </c>
      <c r="AN29" s="15" t="e">
        <f>AM29*SQRT((MIN(COUNT($G29:$M29),COUNT([1]DM1!$V29:$AG29))-2)/(1-AM29^2))</f>
        <v>#N/A</v>
      </c>
      <c r="AO29" s="15" t="e">
        <f>CORREL($G29:$M29,dBM!$G29:$G29)</f>
        <v>#N/A</v>
      </c>
      <c r="AP29" s="15" t="e">
        <f>AO29*SQRT((MIN(COUNT($G29:$M29),COUNT(dBM!$G29:$M29))-2)/(1-AO29^2))</f>
        <v>#N/A</v>
      </c>
      <c r="AQ29" s="15" t="e">
        <f>CORREL($G29:$M29,dBM!#REF!)</f>
        <v>#REF!</v>
      </c>
      <c r="AR29" s="15" t="e">
        <f>AQ29*SQRT((MIN(COUNT($G29:$M29),COUNT(dBM!#REF!))-2)/(1-AQ29^2))</f>
        <v>#REF!</v>
      </c>
      <c r="AS29" s="15" t="e">
        <f>CORREL($G29:$M29,'[1]D BM wo FCD'!$P29:$AB29)</f>
        <v>#N/A</v>
      </c>
      <c r="AT29" s="15" t="e">
        <f>AS29*SQRT((MIN(COUNT($G29:$M29),COUNT('[1]D BM wo FCD'!$P29:$AB29))-2)/(1-AS29^2))</f>
        <v>#N/A</v>
      </c>
      <c r="AU29" s="15" t="e">
        <f>CORREL($G29:$M29,'[1]D BM wo FCD'!$P29:$AA29)</f>
        <v>#N/A</v>
      </c>
      <c r="AV29" s="15" t="e">
        <f>AU29*SQRT((MIN(COUNT($G29:$M29),COUNT('[1]D BM wo FCD'!$P29:$AA29))-2)/(1-AU29^2))</f>
        <v>#N/A</v>
      </c>
      <c r="AW29" s="15"/>
      <c r="AX29" s="15"/>
      <c r="AY29" s="15">
        <f>CORREL($G29:$M29,[1]DMB!$AB29:$AH29)</f>
        <v>0.72174506421252616</v>
      </c>
      <c r="AZ29" s="15">
        <f>AY29*SQRT((MIN(COUNT($G29:$M29),COUNT([1]DMB!$AB29:$AH29))-2)/(1-AY29^2))</f>
        <v>2.3316478699257361</v>
      </c>
      <c r="BA29" s="15">
        <f>CORREL($H29:$M29,[1]DMB!$AB29:$AG29)</f>
        <v>-0.41149626205461093</v>
      </c>
      <c r="BB29" s="15">
        <f>BA29*SQRT((MIN(COUNT($H29:$M29),COUNT([1]DMB!$AB29:$AG29))-2)/(1-BA29^2))</f>
        <v>-0.90298681953655069</v>
      </c>
      <c r="BC29" s="15">
        <f>CORREL($G29:$M29,[1]DM1!$AB29:$AH29)</f>
        <v>0.39182160705418628</v>
      </c>
      <c r="BD29" s="15">
        <f>BC29*SQRT((MIN(COUNT($G29:$M29),COUNT([1]DM1!$AB29:$AH29))-2)/(1-BC29^2))</f>
        <v>0.95228315734920932</v>
      </c>
      <c r="BE29" s="15">
        <f>CORREL($H29:$M29,[1]DM1!$AB29:$AG29)</f>
        <v>-0.60732069987257886</v>
      </c>
      <c r="BF29" s="15">
        <f>BE29*SQRT((MIN(COUNT($H29:$M29),COUNT([1]DM1!$AB29:$AG29))-2)/(1-BE29^2))</f>
        <v>-1.528895514281982</v>
      </c>
      <c r="BG29" s="15" t="e">
        <f>CORREL($G29:$M29,dBM!$G29:$G29)</f>
        <v>#N/A</v>
      </c>
      <c r="BH29" s="15" t="e">
        <f>BG29*SQRT((MIN(COUNT($G29:$M29),COUNT(dBM!$G29:$M29))-2)/(1-BG29^2))</f>
        <v>#N/A</v>
      </c>
      <c r="BI29" s="15" t="e">
        <f>CORREL($H29:$M29,dBM!#REF!)</f>
        <v>#REF!</v>
      </c>
      <c r="BJ29" s="15" t="e">
        <f>BI29*SQRT((MIN(COUNT($H29:$M29),COUNT(dBM!#REF!))-2)/(1-BI29^2))</f>
        <v>#REF!</v>
      </c>
      <c r="BK29" s="15" t="e">
        <f>CORREL($G29:$M29,'[1]D BM wo FCD'!$V29:$AB29)</f>
        <v>#DIV/0!</v>
      </c>
      <c r="BL29" s="15" t="e">
        <f>BK29*SQRT((MIN(COUNT($G29:$M29),COUNT('[1]D BM wo FCD'!$V29:$AB29))-2)/(1-BK29^2))</f>
        <v>#DIV/0!</v>
      </c>
      <c r="BM29" s="15" t="e">
        <f>CORREL($H29:$M29,'[1]D BM wo FCD'!$V29:$AA29)</f>
        <v>#DIV/0!</v>
      </c>
      <c r="BN29" s="15" t="e">
        <f>BM29*SQRT((MIN(COUNT($H29:$M29),COUNT('[1]D BM wo FCD'!$V29:$AA29))-2)/(1-BM29^2))</f>
        <v>#DIV/0!</v>
      </c>
      <c r="BO29" s="15"/>
      <c r="BP29" s="16">
        <f t="shared" si="0"/>
        <v>7</v>
      </c>
      <c r="BQ29" s="28">
        <f t="shared" si="1"/>
        <v>4.402665719443398E-2</v>
      </c>
      <c r="BR29" s="16">
        <f t="shared" si="2"/>
        <v>0.101828211107822</v>
      </c>
      <c r="BS29" s="16"/>
      <c r="BT29" s="16">
        <f t="shared" si="3"/>
        <v>7</v>
      </c>
      <c r="BU29" s="28">
        <f t="shared" si="4"/>
        <v>4.402665719443398E-2</v>
      </c>
      <c r="BV29" s="16">
        <f t="shared" si="5"/>
        <v>0.101828211107822</v>
      </c>
    </row>
    <row r="30" spans="1:74" x14ac:dyDescent="0.4">
      <c r="A30" s="15"/>
      <c r="B30" s="15"/>
      <c r="C30" s="49" t="s">
        <v>65</v>
      </c>
      <c r="D30" s="15"/>
      <c r="E30" s="15"/>
      <c r="F30" s="15" t="s">
        <v>322</v>
      </c>
      <c r="G30" s="35">
        <f>LN('C'!H30)-LN('C'!G30)</f>
        <v>-5.7588034622819251E-2</v>
      </c>
      <c r="H30" s="35">
        <f>LN('C'!I30)-LN('C'!H30)</f>
        <v>-3.0720912639047526E-2</v>
      </c>
      <c r="I30" s="35">
        <f>LN('C'!J30)-LN('C'!I30)</f>
        <v>7.2428146522495851E-2</v>
      </c>
      <c r="J30" s="35">
        <f>LN('C'!K30)-LN('C'!J30)</f>
        <v>6.9721890354355054E-3</v>
      </c>
      <c r="K30" s="35">
        <f>LN('C'!L30)-LN('C'!K30)</f>
        <v>-3.4630916825346247E-2</v>
      </c>
      <c r="L30" s="35">
        <f>LN('C'!M30)-LN('C'!L30)</f>
        <v>7.1632661109648055E-2</v>
      </c>
      <c r="M30" s="35">
        <f>LN('C'!N30)-LN('C'!M30)</f>
        <v>-8.3201913572139574E-6</v>
      </c>
      <c r="N30" s="15"/>
      <c r="O30" s="15" t="e">
        <f>CORREL($G30:$M30,[1]DMB!$G30:$AH30)</f>
        <v>#N/A</v>
      </c>
      <c r="P30" s="15" t="e">
        <f>O30*SQRT((MIN(COUNT($G30:$M30),COUNT([1]DMB!$G30:$AH30))-2)/(1-O30^2))</f>
        <v>#N/A</v>
      </c>
      <c r="Q30" s="15" t="e">
        <f>CORREL($G30:$M30,[1]DMB!$G30:$AG30)</f>
        <v>#N/A</v>
      </c>
      <c r="R30" s="15" t="e">
        <f>Q30*SQRT((MIN(COUNT($G30:$M30),COUNT([1]DMB!$G30:$AG30))-2)/(1-Q30^2))</f>
        <v>#N/A</v>
      </c>
      <c r="S30" s="15" t="e">
        <f>CORREL($G30:$M30,[1]DM1!$G30:$AH30)</f>
        <v>#N/A</v>
      </c>
      <c r="T30" s="15" t="e">
        <f>S30*SQRT((MIN(COUNT($G30:$M30),COUNT([1]DM1!$G30:$AH30))-2)/(1-S30^2))</f>
        <v>#N/A</v>
      </c>
      <c r="U30" s="15" t="e">
        <f>CORREL($G30:$M30,[1]DM1!$G30:$AG30)</f>
        <v>#N/A</v>
      </c>
      <c r="V30" s="15" t="e">
        <f>U30*SQRT((MIN(COUNT($G30:$M30),COUNT([1]DM1!$G30:$AG30))-2)/(1-U30^2))</f>
        <v>#N/A</v>
      </c>
      <c r="W30" s="15" t="s">
        <v>163</v>
      </c>
      <c r="X30" s="15" t="s">
        <v>163</v>
      </c>
      <c r="Y30" s="15" t="s">
        <v>163</v>
      </c>
      <c r="Z30" s="15" t="s">
        <v>163</v>
      </c>
      <c r="AA30" s="15" t="s">
        <v>163</v>
      </c>
      <c r="AB30" s="15" t="s">
        <v>163</v>
      </c>
      <c r="AC30" s="15" t="s">
        <v>163</v>
      </c>
      <c r="AD30" s="15" t="s">
        <v>163</v>
      </c>
      <c r="AE30" s="13"/>
      <c r="AF30" s="17"/>
      <c r="AG30" s="15" t="e">
        <f>CORREL($G30:$M30,[1]DMB!$V30:$AH30)</f>
        <v>#N/A</v>
      </c>
      <c r="AH30" s="15" t="e">
        <f>AG30*SQRT((MIN(COUNT($G30:$M30),COUNT([1]DMB!$V30:$AH30))-2)/(1-AG30^2))</f>
        <v>#N/A</v>
      </c>
      <c r="AI30" s="15" t="e">
        <f>CORREL($G30:$M30,[1]DMB!$V30:$AG30)</f>
        <v>#N/A</v>
      </c>
      <c r="AJ30" s="15" t="e">
        <f>AI30*SQRT((MIN(COUNT($G30:$M30),COUNT([1]DMB!$V30:$AG30))-2)/(1-AI30^2))</f>
        <v>#N/A</v>
      </c>
      <c r="AK30" s="15" t="e">
        <f>CORREL($G30:$M30,[1]DM1!$V30:$AH30)</f>
        <v>#N/A</v>
      </c>
      <c r="AL30" s="15" t="e">
        <f>AK30*SQRT((MIN(COUNT($G30:$M30),COUNT([1]DM1!$V30:$AH30))-2)/(1-AK30^2))</f>
        <v>#N/A</v>
      </c>
      <c r="AM30" s="15" t="e">
        <f>CORREL($G30:$M30,[1]DM1!$V30:$AG30)</f>
        <v>#N/A</v>
      </c>
      <c r="AN30" s="15" t="e">
        <f>AM30*SQRT((MIN(COUNT($G30:$M30),COUNT([1]DM1!$V30:$AG30))-2)/(1-AM30^2))</f>
        <v>#N/A</v>
      </c>
      <c r="AO30" s="15" t="s">
        <v>163</v>
      </c>
      <c r="AP30" s="15" t="s">
        <v>163</v>
      </c>
      <c r="AQ30" s="15" t="s">
        <v>163</v>
      </c>
      <c r="AR30" s="15" t="s">
        <v>163</v>
      </c>
      <c r="AS30" s="15" t="s">
        <v>163</v>
      </c>
      <c r="AT30" s="15" t="s">
        <v>163</v>
      </c>
      <c r="AU30" s="15" t="s">
        <v>163</v>
      </c>
      <c r="AV30" s="15" t="s">
        <v>163</v>
      </c>
      <c r="AW30" s="15"/>
      <c r="AX30" s="15"/>
      <c r="AY30" s="15">
        <f>CORREL($G30:$M30,[1]DMB!$AB30:$AH30)</f>
        <v>-0.74904591887023808</v>
      </c>
      <c r="AZ30" s="15">
        <f>AY30*SQRT((MIN(COUNT($G30:$M30),COUNT([1]DMB!$AB30:$AH30))-2)/(1-AY30^2))</f>
        <v>-2.5281084904700091</v>
      </c>
      <c r="BA30" s="15">
        <f>CORREL($H30:$M30,[1]DMB!$AB30:$AG30)</f>
        <v>0.50381986819552216</v>
      </c>
      <c r="BB30" s="15">
        <f>BA30*SQRT((MIN(COUNT($H30:$M30),COUNT([1]DMB!$AB30:$AG30))-2)/(1-BA30^2))</f>
        <v>1.1665079189183059</v>
      </c>
      <c r="BC30" s="15">
        <f>CORREL($G30:$M30,[1]DM1!$AB30:$AH30)</f>
        <v>-0.26086850609093093</v>
      </c>
      <c r="BD30" s="15">
        <f>BC30*SQRT((MIN(COUNT($G30:$M30),COUNT([1]DM1!$AB30:$AH30))-2)/(1-BC30^2))</f>
        <v>-0.60424198852020039</v>
      </c>
      <c r="BE30" s="15">
        <f>CORREL($H30:$M30,[1]DM1!$AB30:$AG30)</f>
        <v>1.9389409367766234E-2</v>
      </c>
      <c r="BF30" s="15">
        <f>BE30*SQRT((MIN(COUNT($H30:$M30),COUNT([1]DM1!$AB30:$AG30))-2)/(1-BE30^2))</f>
        <v>3.8786110224374483E-2</v>
      </c>
      <c r="BG30" s="15" t="s">
        <v>163</v>
      </c>
      <c r="BH30" s="15" t="s">
        <v>163</v>
      </c>
      <c r="BI30" s="15" t="s">
        <v>163</v>
      </c>
      <c r="BJ30" s="15" t="s">
        <v>163</v>
      </c>
      <c r="BK30" s="15" t="s">
        <v>163</v>
      </c>
      <c r="BL30" s="15" t="s">
        <v>163</v>
      </c>
      <c r="BM30" s="15" t="s">
        <v>163</v>
      </c>
      <c r="BN30" s="15" t="s">
        <v>163</v>
      </c>
      <c r="BO30" s="15"/>
      <c r="BP30" s="16">
        <f t="shared" si="0"/>
        <v>7</v>
      </c>
      <c r="BQ30" s="28">
        <f t="shared" si="1"/>
        <v>4.0121160555727387E-3</v>
      </c>
      <c r="BR30" s="16">
        <f t="shared" si="2"/>
        <v>5.1271277069558516E-2</v>
      </c>
      <c r="BS30" s="16"/>
      <c r="BT30" s="16">
        <f t="shared" si="3"/>
        <v>7</v>
      </c>
      <c r="BU30" s="28">
        <f t="shared" si="4"/>
        <v>4.0121160555727387E-3</v>
      </c>
      <c r="BV30" s="16">
        <f t="shared" si="5"/>
        <v>5.1271277069558516E-2</v>
      </c>
    </row>
    <row r="31" spans="1:74" x14ac:dyDescent="0.4">
      <c r="A31" s="15"/>
      <c r="B31" s="15"/>
      <c r="C31" s="49" t="s">
        <v>69</v>
      </c>
      <c r="D31" s="15"/>
      <c r="E31" s="15"/>
      <c r="F31" s="15" t="s">
        <v>322</v>
      </c>
      <c r="G31" s="35">
        <f>LN('C'!H31)-LN('C'!G31)</f>
        <v>0.11429498720814935</v>
      </c>
      <c r="H31" s="35">
        <f>LN('C'!I31)-LN('C'!H31)</f>
        <v>0.12461505148092922</v>
      </c>
      <c r="I31" s="35">
        <f>LN('C'!J31)-LN('C'!I31)</f>
        <v>-0.14790631875759797</v>
      </c>
      <c r="J31" s="35">
        <f>LN('C'!K31)-LN('C'!J31)</f>
        <v>0.16189508815769083</v>
      </c>
      <c r="K31" s="35">
        <f>LN('C'!L31)-LN('C'!K31)</f>
        <v>-6.9024912022432439E-2</v>
      </c>
      <c r="L31" s="35">
        <f>LN('C'!M31)-LN('C'!L31)</f>
        <v>-1.0448280092399287E-2</v>
      </c>
      <c r="M31" s="35">
        <f>LN('C'!N31)-LN('C'!M31)</f>
        <v>0.13157118542197255</v>
      </c>
      <c r="N31" s="15"/>
      <c r="O31" s="15" t="e">
        <f>CORREL($G31:$M31,[1]DMB!$G31:$AH31)</f>
        <v>#N/A</v>
      </c>
      <c r="P31" s="15" t="e">
        <f>O31*SQRT((MIN(COUNT($G31:$M31),COUNT([1]DMB!$G31:$AH31))-2)/(1-O31^2))</f>
        <v>#N/A</v>
      </c>
      <c r="Q31" s="15" t="e">
        <f>CORREL($G31:$M31,[1]DMB!$G31:$AG31)</f>
        <v>#N/A</v>
      </c>
      <c r="R31" s="15" t="e">
        <f>Q31*SQRT((MIN(COUNT($G31:$M31),COUNT([1]DMB!$G31:$AG31))-2)/(1-Q31^2))</f>
        <v>#N/A</v>
      </c>
      <c r="S31" s="15" t="e">
        <f>CORREL($G31:$M31,[1]DM1!$G31:$AH31)</f>
        <v>#N/A</v>
      </c>
      <c r="T31" s="15" t="e">
        <f>S31*SQRT((MIN(COUNT($G31:$M31),COUNT([1]DM1!$G31:$AH31))-2)/(1-S31^2))</f>
        <v>#N/A</v>
      </c>
      <c r="U31" s="15" t="e">
        <f>CORREL($G31:$M31,[1]DM1!$G31:$AG31)</f>
        <v>#N/A</v>
      </c>
      <c r="V31" s="15" t="e">
        <f>U31*SQRT((MIN(COUNT($G31:$M31),COUNT([1]DM1!$G31:$AG31))-2)/(1-U31^2))</f>
        <v>#N/A</v>
      </c>
      <c r="W31" s="15" t="e">
        <f>CORREL($G31:$M31,dBM!$G31:$G31)</f>
        <v>#N/A</v>
      </c>
      <c r="X31" s="15" t="e">
        <f>W31*SQRT((MIN(COUNT($G31:$M31),COUNT(dBM!$G31:$M31))-2)/(1-W31^2))</f>
        <v>#N/A</v>
      </c>
      <c r="Y31" s="15" t="e">
        <f>CORREL($G31:$M31,dBM!#REF!)</f>
        <v>#REF!</v>
      </c>
      <c r="Z31" s="15" t="e">
        <f>Y31*SQRT((MIN(COUNT($G31:$M31),COUNT(dBM!#REF!))-2)/(1-Y31^2))</f>
        <v>#REF!</v>
      </c>
      <c r="AA31" s="15" t="e">
        <f>CORREL($G31:$M31,'[1]D BM wo FCD'!$G31:$AB31)</f>
        <v>#N/A</v>
      </c>
      <c r="AB31" s="15" t="e">
        <f>AA31*SQRT((MIN(COUNT($G31:$M31),COUNT('[1]D BM wo FCD'!$G31:$AB31))-2)/(1-AA31^2))</f>
        <v>#N/A</v>
      </c>
      <c r="AC31" s="15" t="e">
        <f>CORREL($G31:$M31,'[1]D BM wo FCD'!$G31:$AA31)</f>
        <v>#N/A</v>
      </c>
      <c r="AD31" s="15" t="e">
        <f>AC31*SQRT((MIN(COUNT($G31:$M31),COUNT('[1]D BM wo FCD'!$G31:$AA31))-2)/(1-AC31^2))</f>
        <v>#N/A</v>
      </c>
      <c r="AE31" s="13"/>
      <c r="AF31" s="17"/>
      <c r="AG31" s="15" t="e">
        <f>CORREL($G31:$M31,[1]DMB!$V31:$AH31)</f>
        <v>#N/A</v>
      </c>
      <c r="AH31" s="15" t="e">
        <f>AG31*SQRT((MIN(COUNT($G31:$M31),COUNT([1]DMB!$V31:$AH31))-2)/(1-AG31^2))</f>
        <v>#N/A</v>
      </c>
      <c r="AI31" s="15" t="e">
        <f>CORREL($G31:$M31,[1]DMB!$V31:$AG31)</f>
        <v>#N/A</v>
      </c>
      <c r="AJ31" s="15" t="e">
        <f>AI31*SQRT((MIN(COUNT($G31:$M31),COUNT([1]DMB!$V31:$AG31))-2)/(1-AI31^2))</f>
        <v>#N/A</v>
      </c>
      <c r="AK31" s="15" t="e">
        <f>CORREL($G31:$M31,[1]DM1!$V31:$AH31)</f>
        <v>#N/A</v>
      </c>
      <c r="AL31" s="15" t="e">
        <f>AK31*SQRT((MIN(COUNT($G31:$M31),COUNT([1]DM1!$V31:$AH31))-2)/(1-AK31^2))</f>
        <v>#N/A</v>
      </c>
      <c r="AM31" s="15" t="e">
        <f>CORREL($G31:$M31,[1]DM1!$V31:$AG31)</f>
        <v>#N/A</v>
      </c>
      <c r="AN31" s="15" t="e">
        <f>AM31*SQRT((MIN(COUNT($G31:$M31),COUNT([1]DM1!$V31:$AG31))-2)/(1-AM31^2))</f>
        <v>#N/A</v>
      </c>
      <c r="AO31" s="15" t="e">
        <f>CORREL($G31:$M31,dBM!$G31:$G31)</f>
        <v>#N/A</v>
      </c>
      <c r="AP31" s="15" t="e">
        <f>AO31*SQRT((MIN(COUNT($G31:$M31),COUNT(dBM!$G31:$M31))-2)/(1-AO31^2))</f>
        <v>#N/A</v>
      </c>
      <c r="AQ31" s="15" t="e">
        <f>CORREL($G31:$M31,dBM!#REF!)</f>
        <v>#REF!</v>
      </c>
      <c r="AR31" s="15" t="e">
        <f>AQ31*SQRT((MIN(COUNT($G31:$M31),COUNT(dBM!#REF!))-2)/(1-AQ31^2))</f>
        <v>#REF!</v>
      </c>
      <c r="AS31" s="15" t="e">
        <f>CORREL($G31:$M31,'[1]D BM wo FCD'!$P31:$AB31)</f>
        <v>#N/A</v>
      </c>
      <c r="AT31" s="15" t="e">
        <f>AS31*SQRT((MIN(COUNT($G31:$M31),COUNT('[1]D BM wo FCD'!$P31:$AB31))-2)/(1-AS31^2))</f>
        <v>#N/A</v>
      </c>
      <c r="AU31" s="15" t="e">
        <f>CORREL($G31:$M31,'[1]D BM wo FCD'!$P31:$AA31)</f>
        <v>#N/A</v>
      </c>
      <c r="AV31" s="15" t="e">
        <f>AU31*SQRT((MIN(COUNT($G31:$M31),COUNT('[1]D BM wo FCD'!$P31:$AA31))-2)/(1-AU31^2))</f>
        <v>#N/A</v>
      </c>
      <c r="AW31" s="15"/>
      <c r="AX31" s="15"/>
      <c r="AY31" s="15">
        <f>CORREL($G31:$M31,[1]DMB!$AB31:$AH31)</f>
        <v>-0.64825210779430897</v>
      </c>
      <c r="AZ31" s="15">
        <f>AY31*SQRT((MIN(COUNT($G31:$M31),COUNT([1]DMB!$AB31:$AH31))-2)/(1-AY31^2))</f>
        <v>-1.9037125282550784</v>
      </c>
      <c r="BA31" s="15">
        <f>CORREL($H31:$M31,[1]DMB!$AB31:$AG31)</f>
        <v>0.29374218496512389</v>
      </c>
      <c r="BB31" s="15">
        <f>BA31*SQRT((MIN(COUNT($H31:$M31),COUNT([1]DMB!$AB31:$AG31))-2)/(1-BA31^2))</f>
        <v>0.61459753448416898</v>
      </c>
      <c r="BC31" s="15">
        <f>CORREL($G31:$M31,[1]DM1!$AB31:$AH31)</f>
        <v>3.791175541013414E-2</v>
      </c>
      <c r="BD31" s="15">
        <f>BC31*SQRT((MIN(COUNT($G31:$M31),COUNT([1]DM1!$AB31:$AH31))-2)/(1-BC31^2))</f>
        <v>8.4834250350697429E-2</v>
      </c>
      <c r="BE31" s="15">
        <f>CORREL($H31:$M31,[1]DM1!$AB31:$AG31)</f>
        <v>-0.68120420789319225</v>
      </c>
      <c r="BF31" s="15">
        <f>BE31*SQRT((MIN(COUNT($H31:$M31),COUNT([1]DM1!$AB31:$AG31))-2)/(1-BE31^2))</f>
        <v>-1.8609760900153534</v>
      </c>
      <c r="BG31" s="15" t="e">
        <f>CORREL($G31:$M31,dBM!$G31:$G31)</f>
        <v>#N/A</v>
      </c>
      <c r="BH31" s="15" t="e">
        <f>BG31*SQRT((MIN(COUNT($G31:$M31),COUNT(dBM!$G31:$M31))-2)/(1-BG31^2))</f>
        <v>#N/A</v>
      </c>
      <c r="BI31" s="15" t="e">
        <f>CORREL($H31:$M31,dBM!#REF!)</f>
        <v>#REF!</v>
      </c>
      <c r="BJ31" s="15" t="e">
        <f>BI31*SQRT((MIN(COUNT($H31:$M31),COUNT(dBM!#REF!))-2)/(1-BI31^2))</f>
        <v>#REF!</v>
      </c>
      <c r="BK31" s="15" t="e">
        <f>CORREL($G31:$M31,'[1]D BM wo FCD'!$V31:$AB31)</f>
        <v>#DIV/0!</v>
      </c>
      <c r="BL31" s="15" t="e">
        <f>BK31*SQRT((MIN(COUNT($G31:$M31),COUNT('[1]D BM wo FCD'!$V31:$AB31))-2)/(1-BK31^2))</f>
        <v>#DIV/0!</v>
      </c>
      <c r="BM31" s="15" t="e">
        <f>CORREL($H31:$M31,'[1]D BM wo FCD'!$V31:$AA31)</f>
        <v>#DIV/0!</v>
      </c>
      <c r="BN31" s="15" t="e">
        <f>BM31*SQRT((MIN(COUNT($H31:$M31),COUNT('[1]D BM wo FCD'!$V31:$AA31))-2)/(1-BM31^2))</f>
        <v>#DIV/0!</v>
      </c>
      <c r="BO31" s="15"/>
      <c r="BP31" s="16">
        <f t="shared" si="0"/>
        <v>7</v>
      </c>
      <c r="BQ31" s="28">
        <f t="shared" si="1"/>
        <v>4.3570971628044609E-2</v>
      </c>
      <c r="BR31" s="16">
        <f t="shared" si="2"/>
        <v>0.11942510117515084</v>
      </c>
      <c r="BS31" s="16"/>
      <c r="BT31" s="16">
        <f t="shared" si="3"/>
        <v>7</v>
      </c>
      <c r="BU31" s="28">
        <f t="shared" si="4"/>
        <v>4.3570971628044609E-2</v>
      </c>
      <c r="BV31" s="16">
        <f t="shared" si="5"/>
        <v>0.11942510117515084</v>
      </c>
    </row>
    <row r="32" spans="1:74" x14ac:dyDescent="0.4">
      <c r="A32" s="15"/>
      <c r="B32" s="15"/>
      <c r="C32" s="49" t="s">
        <v>73</v>
      </c>
      <c r="D32" s="15"/>
      <c r="E32" s="15"/>
      <c r="F32" s="15" t="s">
        <v>322</v>
      </c>
      <c r="G32" s="35">
        <f>LN('C'!H32)-LN('C'!G32)</f>
        <v>0.11332868530700435</v>
      </c>
      <c r="H32" s="35">
        <f>LN('C'!I32)-LN('C'!H32)</f>
        <v>5.9977888506763222E-2</v>
      </c>
      <c r="I32" s="35">
        <f>LN('C'!J32)-LN('C'!I32)</f>
        <v>-7.8264764151114719E-4</v>
      </c>
      <c r="J32" s="35">
        <f>LN('C'!K32)-LN('C'!J32)</f>
        <v>-6.3923849051604531E-2</v>
      </c>
      <c r="K32" s="35">
        <f>LN('C'!L32)-LN('C'!K32)</f>
        <v>0.14759415742399939</v>
      </c>
      <c r="L32" s="35">
        <f>LN('C'!M32)-LN('C'!L32)</f>
        <v>6.3205922408984705E-2</v>
      </c>
      <c r="M32" s="35">
        <f>LN('C'!N32)-LN('C'!M32)</f>
        <v>4.3138605928954021E-2</v>
      </c>
      <c r="N32" s="15"/>
      <c r="O32" s="15" t="e">
        <f>CORREL($G32:$M32,[1]DMB!$G32:$AH32)</f>
        <v>#N/A</v>
      </c>
      <c r="P32" s="15" t="e">
        <f>O32*SQRT((MIN(COUNT($G32:$M32),COUNT([1]DMB!$G32:$AH32))-2)/(1-O32^2))</f>
        <v>#N/A</v>
      </c>
      <c r="Q32" s="15" t="e">
        <f>CORREL($G32:$M32,[1]DMB!$G32:$AG32)</f>
        <v>#N/A</v>
      </c>
      <c r="R32" s="15" t="e">
        <f>Q32*SQRT((MIN(COUNT($G32:$M32),COUNT([1]DMB!$G32:$AG32))-2)/(1-Q32^2))</f>
        <v>#N/A</v>
      </c>
      <c r="S32" s="15" t="e">
        <f>CORREL($G32:$M32,[1]DM1!$G32:$AH32)</f>
        <v>#N/A</v>
      </c>
      <c r="T32" s="15" t="e">
        <f>S32*SQRT((MIN(COUNT($G32:$M32),COUNT([1]DM1!$G32:$AH32))-2)/(1-S32^2))</f>
        <v>#N/A</v>
      </c>
      <c r="U32" s="15" t="e">
        <f>CORREL($G32:$M32,[1]DM1!$G32:$AG32)</f>
        <v>#N/A</v>
      </c>
      <c r="V32" s="15" t="e">
        <f>U32*SQRT((MIN(COUNT($G32:$M32),COUNT([1]DM1!$G32:$AG32))-2)/(1-U32^2))</f>
        <v>#N/A</v>
      </c>
      <c r="W32" s="15" t="e">
        <f>CORREL($G32:$M32,dBM!$G32:$G32)</f>
        <v>#N/A</v>
      </c>
      <c r="X32" s="15" t="e">
        <f>W32*SQRT((MIN(COUNT($G32:$M32),COUNT(dBM!$G32:$M32))-2)/(1-W32^2))</f>
        <v>#N/A</v>
      </c>
      <c r="Y32" s="15" t="e">
        <f>CORREL($G32:$M32,dBM!#REF!)</f>
        <v>#REF!</v>
      </c>
      <c r="Z32" s="15" t="e">
        <f>Y32*SQRT((MIN(COUNT($G32:$M32),COUNT(dBM!#REF!))-2)/(1-Y32^2))</f>
        <v>#REF!</v>
      </c>
      <c r="AA32" s="15" t="e">
        <f>CORREL($G32:$M32,'[1]D BM wo FCD'!$G32:$AB32)</f>
        <v>#N/A</v>
      </c>
      <c r="AB32" s="15" t="e">
        <f>AA32*SQRT((MIN(COUNT($G32:$M32),COUNT('[1]D BM wo FCD'!$G32:$AB32))-2)/(1-AA32^2))</f>
        <v>#N/A</v>
      </c>
      <c r="AC32" s="15" t="e">
        <f>CORREL($G32:$M32,'[1]D BM wo FCD'!$G32:$AA32)</f>
        <v>#N/A</v>
      </c>
      <c r="AD32" s="15" t="e">
        <f>AC32*SQRT((MIN(COUNT($G32:$M32),COUNT('[1]D BM wo FCD'!$G32:$AA32))-2)/(1-AC32^2))</f>
        <v>#N/A</v>
      </c>
      <c r="AE32" s="13"/>
      <c r="AF32" s="17"/>
      <c r="AG32" s="15" t="e">
        <f>CORREL($G32:$M32,[1]DMB!$V32:$AH32)</f>
        <v>#N/A</v>
      </c>
      <c r="AH32" s="15" t="e">
        <f>AG32*SQRT((MIN(COUNT($G32:$M32),COUNT([1]DMB!$V32:$AH32))-2)/(1-AG32^2))</f>
        <v>#N/A</v>
      </c>
      <c r="AI32" s="15" t="e">
        <f>CORREL($G32:$M32,[1]DMB!$V32:$AG32)</f>
        <v>#N/A</v>
      </c>
      <c r="AJ32" s="15" t="e">
        <f>AI32*SQRT((MIN(COUNT($G32:$M32),COUNT([1]DMB!$V32:$AG32))-2)/(1-AI32^2))</f>
        <v>#N/A</v>
      </c>
      <c r="AK32" s="15" t="e">
        <f>CORREL($G32:$M32,[1]DM1!$V32:$AH32)</f>
        <v>#N/A</v>
      </c>
      <c r="AL32" s="15" t="e">
        <f>AK32*SQRT((MIN(COUNT($G32:$M32),COUNT([1]DM1!$V32:$AH32))-2)/(1-AK32^2))</f>
        <v>#N/A</v>
      </c>
      <c r="AM32" s="15" t="e">
        <f>CORREL($G32:$M32,[1]DM1!$V32:$AG32)</f>
        <v>#N/A</v>
      </c>
      <c r="AN32" s="15" t="e">
        <f>AM32*SQRT((MIN(COUNT($G32:$M32),COUNT([1]DM1!$V32:$AG32))-2)/(1-AM32^2))</f>
        <v>#N/A</v>
      </c>
      <c r="AO32" s="15" t="e">
        <f>CORREL($G32:$M32,dBM!$G32:$G32)</f>
        <v>#N/A</v>
      </c>
      <c r="AP32" s="15" t="e">
        <f>AO32*SQRT((MIN(COUNT($G32:$M32),COUNT(dBM!$G32:$M32))-2)/(1-AO32^2))</f>
        <v>#N/A</v>
      </c>
      <c r="AQ32" s="15" t="e">
        <f>CORREL($G32:$M32,dBM!#REF!)</f>
        <v>#REF!</v>
      </c>
      <c r="AR32" s="15" t="e">
        <f>AQ32*SQRT((MIN(COUNT($G32:$M32),COUNT(dBM!#REF!))-2)/(1-AQ32^2))</f>
        <v>#REF!</v>
      </c>
      <c r="AS32" s="15" t="e">
        <f>CORREL($G32:$M32,'[1]D BM wo FCD'!$P32:$AB32)</f>
        <v>#N/A</v>
      </c>
      <c r="AT32" s="15" t="e">
        <f>AS32*SQRT((MIN(COUNT($G32:$M32),COUNT('[1]D BM wo FCD'!$P32:$AB32))-2)/(1-AS32^2))</f>
        <v>#N/A</v>
      </c>
      <c r="AU32" s="15" t="e">
        <f>CORREL($G32:$M32,'[1]D BM wo FCD'!$P32:$AA32)</f>
        <v>#N/A</v>
      </c>
      <c r="AV32" s="15" t="e">
        <f>AU32*SQRT((MIN(COUNT($G32:$M32),COUNT('[1]D BM wo FCD'!$P32:$AA32))-2)/(1-AU32^2))</f>
        <v>#N/A</v>
      </c>
      <c r="AW32" s="15"/>
      <c r="AX32" s="15"/>
      <c r="AY32" s="15">
        <f>CORREL($G32:$M32,[1]DMB!$AB32:$AH32)</f>
        <v>0.37139760187777421</v>
      </c>
      <c r="AZ32" s="15">
        <f>AY32*SQRT((MIN(COUNT($G32:$M32),COUNT([1]DMB!$AB32:$AH32))-2)/(1-AY32^2))</f>
        <v>0.8944465385753072</v>
      </c>
      <c r="BA32" s="15">
        <f>CORREL($H32:$M32,[1]DMB!$AB32:$AG32)</f>
        <v>0.678246837133193</v>
      </c>
      <c r="BB32" s="15">
        <f>BA32*SQRT((MIN(COUNT($H32:$M32),COUNT([1]DMB!$AB32:$AG32))-2)/(1-BA32^2))</f>
        <v>1.8459861648729425</v>
      </c>
      <c r="BC32" s="15">
        <f>CORREL($G32:$M32,[1]DM1!$AB32:$AH32)</f>
        <v>0.66316959312199131</v>
      </c>
      <c r="BD32" s="15">
        <f>BC32*SQRT((MIN(COUNT($G32:$M32),COUNT([1]DM1!$AB32:$AH32))-2)/(1-BC32^2))</f>
        <v>1.9812336438641303</v>
      </c>
      <c r="BE32" s="15">
        <f>CORREL($H32:$M32,[1]DM1!$AB32:$AG32)</f>
        <v>-0.42687367748969107</v>
      </c>
      <c r="BF32" s="15">
        <f>BE32*SQRT((MIN(COUNT($H32:$M32),COUNT([1]DM1!$AB32:$AG32))-2)/(1-BE32^2))</f>
        <v>-0.94408572391385892</v>
      </c>
      <c r="BG32" s="15" t="e">
        <f>CORREL($G32:$M32,dBM!$G32:$G32)</f>
        <v>#N/A</v>
      </c>
      <c r="BH32" s="15" t="e">
        <f>BG32*SQRT((MIN(COUNT($G32:$M32),COUNT(dBM!$G32:$M32))-2)/(1-BG32^2))</f>
        <v>#N/A</v>
      </c>
      <c r="BI32" s="15" t="e">
        <f>CORREL($H32:$M32,dBM!#REF!)</f>
        <v>#REF!</v>
      </c>
      <c r="BJ32" s="15" t="e">
        <f>BI32*SQRT((MIN(COUNT($H32:$M32),COUNT(dBM!#REF!))-2)/(1-BI32^2))</f>
        <v>#REF!</v>
      </c>
      <c r="BK32" s="15" t="e">
        <f>CORREL($G32:$M32,'[1]D BM wo FCD'!$V32:$AB32)</f>
        <v>#DIV/0!</v>
      </c>
      <c r="BL32" s="15" t="e">
        <f>BK32*SQRT((MIN(COUNT($G32:$M32),COUNT('[1]D BM wo FCD'!$V32:$AB32))-2)/(1-BK32^2))</f>
        <v>#DIV/0!</v>
      </c>
      <c r="BM32" s="15" t="e">
        <f>CORREL($H32:$M32,'[1]D BM wo FCD'!$V32:$AA32)</f>
        <v>#DIV/0!</v>
      </c>
      <c r="BN32" s="15" t="e">
        <f>BM32*SQRT((MIN(COUNT($H32:$M32),COUNT('[1]D BM wo FCD'!$V32:$AA32))-2)/(1-BM32^2))</f>
        <v>#DIV/0!</v>
      </c>
      <c r="BO32" s="15"/>
      <c r="BP32" s="16">
        <f t="shared" si="0"/>
        <v>7</v>
      </c>
      <c r="BQ32" s="28">
        <f t="shared" si="1"/>
        <v>5.1791251840369999E-2</v>
      </c>
      <c r="BR32" s="16">
        <f t="shared" si="2"/>
        <v>6.998956579669921E-2</v>
      </c>
      <c r="BS32" s="16"/>
      <c r="BT32" s="16">
        <f t="shared" si="3"/>
        <v>7</v>
      </c>
      <c r="BU32" s="28">
        <f t="shared" si="4"/>
        <v>5.1791251840369999E-2</v>
      </c>
      <c r="BV32" s="16">
        <f t="shared" si="5"/>
        <v>6.998956579669921E-2</v>
      </c>
    </row>
    <row r="33" spans="1:74" x14ac:dyDescent="0.4">
      <c r="A33" s="15"/>
      <c r="B33" s="15"/>
      <c r="C33" s="49" t="s">
        <v>74</v>
      </c>
      <c r="D33" s="15"/>
      <c r="E33" s="15"/>
      <c r="F33" s="15" t="s">
        <v>322</v>
      </c>
      <c r="G33" s="35">
        <f>LN('C'!H33)-LN('C'!G33)</f>
        <v>7.5089495736693657E-2</v>
      </c>
      <c r="H33" s="35">
        <f>LN('C'!I33)-LN('C'!H33)</f>
        <v>-5.813959602097718E-2</v>
      </c>
      <c r="I33" s="35">
        <f>LN('C'!J33)-LN('C'!I33)</f>
        <v>0.14860599169596522</v>
      </c>
      <c r="J33" s="35">
        <f>LN('C'!K33)-LN('C'!J33)</f>
        <v>3.6753020945769599E-2</v>
      </c>
      <c r="K33" s="35">
        <f>LN('C'!L33)-LN('C'!K33)</f>
        <v>0.13875437162866966</v>
      </c>
      <c r="L33" s="35">
        <f>LN('C'!M33)-LN('C'!L33)</f>
        <v>-3.2750241091553001E-2</v>
      </c>
      <c r="M33" s="35">
        <f>LN('C'!N33)-LN('C'!M33)</f>
        <v>6.12656924774857E-3</v>
      </c>
      <c r="N33" s="15"/>
      <c r="O33" s="15" t="e">
        <f>CORREL($G33:$M33,[1]DMB!$G33:$AH33)</f>
        <v>#N/A</v>
      </c>
      <c r="P33" s="15" t="e">
        <f>O33*SQRT((MIN(COUNT($G33:$M33),COUNT([1]DMB!$G33:$AH33))-2)/(1-O33^2))</f>
        <v>#N/A</v>
      </c>
      <c r="Q33" s="15" t="e">
        <f>CORREL($G33:$M33,[1]DMB!$G33:$AG33)</f>
        <v>#N/A</v>
      </c>
      <c r="R33" s="15" t="e">
        <f>Q33*SQRT((MIN(COUNT($G33:$M33),COUNT([1]DMB!$G33:$AG33))-2)/(1-Q33^2))</f>
        <v>#N/A</v>
      </c>
      <c r="S33" s="15" t="e">
        <f>CORREL($G33:$M33,[1]DM1!$G33:$AH33)</f>
        <v>#N/A</v>
      </c>
      <c r="T33" s="15" t="e">
        <f>S33*SQRT((MIN(COUNT($G33:$M33),COUNT([1]DM1!$G33:$AH33))-2)/(1-S33^2))</f>
        <v>#N/A</v>
      </c>
      <c r="U33" s="15" t="e">
        <f>CORREL($G33:$M33,[1]DM1!$G33:$AG33)</f>
        <v>#N/A</v>
      </c>
      <c r="V33" s="15" t="e">
        <f>U33*SQRT((MIN(COUNT($G33:$M33),COUNT([1]DM1!$G33:$AG33))-2)/(1-U33^2))</f>
        <v>#N/A</v>
      </c>
      <c r="W33" s="15" t="s">
        <v>163</v>
      </c>
      <c r="X33" s="15" t="s">
        <v>163</v>
      </c>
      <c r="Y33" s="15" t="s">
        <v>163</v>
      </c>
      <c r="Z33" s="15" t="s">
        <v>163</v>
      </c>
      <c r="AA33" s="15" t="s">
        <v>163</v>
      </c>
      <c r="AB33" s="15" t="s">
        <v>163</v>
      </c>
      <c r="AC33" s="15" t="s">
        <v>163</v>
      </c>
      <c r="AD33" s="15" t="s">
        <v>163</v>
      </c>
      <c r="AE33" s="13"/>
      <c r="AF33" s="17"/>
      <c r="AG33" s="15" t="e">
        <f>CORREL($G33:$M33,[1]DMB!$V33:$AH33)</f>
        <v>#N/A</v>
      </c>
      <c r="AH33" s="15" t="e">
        <f>AG33*SQRT((MIN(COUNT($G33:$M33),COUNT([1]DMB!$V33:$AH33))-2)/(1-AG33^2))</f>
        <v>#N/A</v>
      </c>
      <c r="AI33" s="15" t="e">
        <f>CORREL($G33:$M33,[1]DMB!$V33:$AG33)</f>
        <v>#N/A</v>
      </c>
      <c r="AJ33" s="15" t="e">
        <f>AI33*SQRT((MIN(COUNT($G33:$M33),COUNT([1]DMB!$V33:$AG33))-2)/(1-AI33^2))</f>
        <v>#N/A</v>
      </c>
      <c r="AK33" s="15" t="e">
        <f>CORREL($G33:$M33,[1]DM1!$V33:$AH33)</f>
        <v>#N/A</v>
      </c>
      <c r="AL33" s="15" t="e">
        <f>AK33*SQRT((MIN(COUNT($G33:$M33),COUNT([1]DM1!$V33:$AH33))-2)/(1-AK33^2))</f>
        <v>#N/A</v>
      </c>
      <c r="AM33" s="15" t="e">
        <f>CORREL($G33:$M33,[1]DM1!$V33:$AG33)</f>
        <v>#N/A</v>
      </c>
      <c r="AN33" s="15" t="e">
        <f>AM33*SQRT((MIN(COUNT($G33:$M33),COUNT([1]DM1!$V33:$AG33))-2)/(1-AM33^2))</f>
        <v>#N/A</v>
      </c>
      <c r="AO33" s="15" t="s">
        <v>163</v>
      </c>
      <c r="AP33" s="15" t="s">
        <v>163</v>
      </c>
      <c r="AQ33" s="15" t="s">
        <v>163</v>
      </c>
      <c r="AR33" s="15" t="s">
        <v>163</v>
      </c>
      <c r="AS33" s="15" t="s">
        <v>163</v>
      </c>
      <c r="AT33" s="15" t="s">
        <v>163</v>
      </c>
      <c r="AU33" s="15" t="s">
        <v>163</v>
      </c>
      <c r="AV33" s="15" t="s">
        <v>163</v>
      </c>
      <c r="AW33" s="15"/>
      <c r="AX33" s="15"/>
      <c r="AY33" s="15">
        <f>CORREL($G33:$M33,[1]DMB!$AB33:$AH33)</f>
        <v>0.18399782789319041</v>
      </c>
      <c r="AZ33" s="15">
        <f>AY33*SQRT((MIN(COUNT($G33:$M33),COUNT([1]DMB!$AB33:$AH33))-2)/(1-AY33^2))</f>
        <v>0.41857818268612074</v>
      </c>
      <c r="BA33" s="15">
        <f>CORREL($H33:$M33,[1]DMB!$AB33:$AG33)</f>
        <v>-0.72452424242843383</v>
      </c>
      <c r="BB33" s="15">
        <f>BA33*SQRT((MIN(COUNT($H33:$M33),COUNT([1]DMB!$AB33:$AG33))-2)/(1-BA33^2))</f>
        <v>-2.1023575176139424</v>
      </c>
      <c r="BC33" s="15">
        <f>CORREL($G33:$M33,[1]DM1!$AB33:$AH33)</f>
        <v>-0.26981370932433807</v>
      </c>
      <c r="BD33" s="15">
        <f>BC33*SQRT((MIN(COUNT($G33:$M33),COUNT([1]DM1!$AB33:$AH33))-2)/(1-BC33^2))</f>
        <v>-0.62655928696701524</v>
      </c>
      <c r="BE33" s="15">
        <f>CORREL($H33:$M33,[1]DM1!$AB33:$AG33)</f>
        <v>-0.59831179820762703</v>
      </c>
      <c r="BF33" s="15">
        <f>BE33*SQRT((MIN(COUNT($H33:$M33),COUNT([1]DM1!$AB33:$AG33))-2)/(1-BE33^2))</f>
        <v>-1.4934210616258092</v>
      </c>
      <c r="BG33" s="15" t="s">
        <v>163</v>
      </c>
      <c r="BH33" s="15" t="s">
        <v>163</v>
      </c>
      <c r="BI33" s="15" t="s">
        <v>163</v>
      </c>
      <c r="BJ33" s="15" t="s">
        <v>163</v>
      </c>
      <c r="BK33" s="15" t="s">
        <v>163</v>
      </c>
      <c r="BL33" s="15" t="s">
        <v>163</v>
      </c>
      <c r="BM33" s="15" t="s">
        <v>163</v>
      </c>
      <c r="BN33" s="15" t="s">
        <v>163</v>
      </c>
      <c r="BO33" s="15"/>
      <c r="BP33" s="16">
        <f t="shared" si="0"/>
        <v>7</v>
      </c>
      <c r="BQ33" s="28">
        <f t="shared" si="1"/>
        <v>4.4919944591759506E-2</v>
      </c>
      <c r="BR33" s="16">
        <f t="shared" si="2"/>
        <v>8.0303018981788488E-2</v>
      </c>
      <c r="BS33" s="16"/>
      <c r="BT33" s="16">
        <f t="shared" si="3"/>
        <v>7</v>
      </c>
      <c r="BU33" s="28">
        <f t="shared" si="4"/>
        <v>4.4919944591759506E-2</v>
      </c>
      <c r="BV33" s="16">
        <f t="shared" si="5"/>
        <v>8.0303018981788488E-2</v>
      </c>
    </row>
    <row r="34" spans="1:74" x14ac:dyDescent="0.4">
      <c r="A34" s="15"/>
      <c r="B34" s="15"/>
      <c r="C34" s="49" t="s">
        <v>84</v>
      </c>
      <c r="D34" s="15"/>
      <c r="E34" s="15"/>
      <c r="F34" s="15" t="s">
        <v>322</v>
      </c>
      <c r="G34" s="35">
        <f>LN('C'!H34)-LN('C'!G34)</f>
        <v>5.4828879567628164E-2</v>
      </c>
      <c r="H34" s="35">
        <f>LN('C'!I34)-LN('C'!H34)</f>
        <v>2.7839823896878002E-2</v>
      </c>
      <c r="I34" s="35">
        <f>LN('C'!J34)-LN('C'!I34)</f>
        <v>4.4464047286914443E-2</v>
      </c>
      <c r="J34" s="35">
        <f>LN('C'!K34)-LN('C'!J34)</f>
        <v>3.9724612567863637E-2</v>
      </c>
      <c r="K34" s="35">
        <f>LN('C'!L34)-LN('C'!K34)</f>
        <v>3.1688925002606894E-2</v>
      </c>
      <c r="L34" s="35">
        <f>LN('C'!M34)-LN('C'!L34)</f>
        <v>3.189481336704425E-2</v>
      </c>
      <c r="M34" s="35">
        <f>LN('C'!N34)-LN('C'!M34)</f>
        <v>4.4527011342127665E-2</v>
      </c>
      <c r="N34" s="15"/>
      <c r="O34" s="15" t="e">
        <f>CORREL($G34:$M34,[1]DMB!$G34:$AH34)</f>
        <v>#N/A</v>
      </c>
      <c r="P34" s="15" t="e">
        <f>O34*SQRT((MIN(COUNT($G34:$M34),COUNT([1]DMB!$G34:$AH34))-2)/(1-O34^2))</f>
        <v>#N/A</v>
      </c>
      <c r="Q34" s="15" t="e">
        <f>CORREL($G34:$M34,[1]DMB!$G34:$AG34)</f>
        <v>#N/A</v>
      </c>
      <c r="R34" s="15" t="e">
        <f>Q34*SQRT((MIN(COUNT($G34:$M34),COUNT([1]DMB!$G34:$AG34))-2)/(1-Q34^2))</f>
        <v>#N/A</v>
      </c>
      <c r="S34" s="15" t="e">
        <f>CORREL($G34:$M34,[1]DM1!$G34:$AH34)</f>
        <v>#N/A</v>
      </c>
      <c r="T34" s="15" t="e">
        <f>S34*SQRT((MIN(COUNT($G34:$M34),COUNT([1]DM1!$G34:$AH34))-2)/(1-S34^2))</f>
        <v>#N/A</v>
      </c>
      <c r="U34" s="15" t="e">
        <f>CORREL($G34:$M34,[1]DM1!$G34:$AG34)</f>
        <v>#N/A</v>
      </c>
      <c r="V34" s="15" t="e">
        <f>U34*SQRT((MIN(COUNT($G34:$M34),COUNT([1]DM1!$G34:$AG34))-2)/(1-U34^2))</f>
        <v>#N/A</v>
      </c>
      <c r="W34" s="15" t="e">
        <f>CORREL($G34:$M34,dBM!$G34:$G34)</f>
        <v>#N/A</v>
      </c>
      <c r="X34" s="15" t="e">
        <f>W34*SQRT((MIN(COUNT($G34:$M34),COUNT(dBM!$G34:$M34))-2)/(1-W34^2))</f>
        <v>#N/A</v>
      </c>
      <c r="Y34" s="15" t="e">
        <f>CORREL($G34:$M34,dBM!#REF!)</f>
        <v>#REF!</v>
      </c>
      <c r="Z34" s="15" t="e">
        <f>Y34*SQRT((MIN(COUNT($G34:$M34),COUNT(dBM!#REF!))-2)/(1-Y34^2))</f>
        <v>#REF!</v>
      </c>
      <c r="AA34" s="15" t="e">
        <f>CORREL($G34:$M34,'[1]D BM wo FCD'!$G34:$AB34)</f>
        <v>#N/A</v>
      </c>
      <c r="AB34" s="15" t="e">
        <f>AA34*SQRT((MIN(COUNT($G34:$M34),COUNT('[1]D BM wo FCD'!$G34:$AB34))-2)/(1-AA34^2))</f>
        <v>#N/A</v>
      </c>
      <c r="AC34" s="15" t="e">
        <f>CORREL($G34:$M34,'[1]D BM wo FCD'!$G34:$AA34)</f>
        <v>#N/A</v>
      </c>
      <c r="AD34" s="15" t="e">
        <f>AC34*SQRT((MIN(COUNT($G34:$M34),COUNT('[1]D BM wo FCD'!$G34:$AA34))-2)/(1-AC34^2))</f>
        <v>#N/A</v>
      </c>
      <c r="AE34" s="13"/>
      <c r="AF34" s="17"/>
      <c r="AG34" s="15" t="e">
        <f>CORREL($G34:$M34,[1]DMB!$V34:$AH34)</f>
        <v>#N/A</v>
      </c>
      <c r="AH34" s="15" t="e">
        <f>AG34*SQRT((MIN(COUNT($G34:$M34),COUNT([1]DMB!$V34:$AH34))-2)/(1-AG34^2))</f>
        <v>#N/A</v>
      </c>
      <c r="AI34" s="15" t="e">
        <f>CORREL($G34:$M34,[1]DMB!$V34:$AG34)</f>
        <v>#N/A</v>
      </c>
      <c r="AJ34" s="15" t="e">
        <f>AI34*SQRT((MIN(COUNT($G34:$M34),COUNT([1]DMB!$V34:$AG34))-2)/(1-AI34^2))</f>
        <v>#N/A</v>
      </c>
      <c r="AK34" s="15" t="e">
        <f>CORREL($G34:$M34,[1]DM1!$V34:$AH34)</f>
        <v>#N/A</v>
      </c>
      <c r="AL34" s="15" t="e">
        <f>AK34*SQRT((MIN(COUNT($G34:$M34),COUNT([1]DM1!$V34:$AH34))-2)/(1-AK34^2))</f>
        <v>#N/A</v>
      </c>
      <c r="AM34" s="15" t="e">
        <f>CORREL($G34:$M34,[1]DM1!$V34:$AG34)</f>
        <v>#N/A</v>
      </c>
      <c r="AN34" s="15" t="e">
        <f>AM34*SQRT((MIN(COUNT($G34:$M34),COUNT([1]DM1!$V34:$AG34))-2)/(1-AM34^2))</f>
        <v>#N/A</v>
      </c>
      <c r="AO34" s="15" t="e">
        <f>CORREL($G34:$M34,dBM!$G34:$G34)</f>
        <v>#N/A</v>
      </c>
      <c r="AP34" s="15" t="e">
        <f>AO34*SQRT((MIN(COUNT($G34:$M34),COUNT(dBM!$G34:$M34))-2)/(1-AO34^2))</f>
        <v>#N/A</v>
      </c>
      <c r="AQ34" s="15" t="e">
        <f>CORREL($G34:$M34,dBM!#REF!)</f>
        <v>#REF!</v>
      </c>
      <c r="AR34" s="15" t="e">
        <f>AQ34*SQRT((MIN(COUNT($G34:$M34),COUNT(dBM!#REF!))-2)/(1-AQ34^2))</f>
        <v>#REF!</v>
      </c>
      <c r="AS34" s="15" t="e">
        <f>CORREL($G34:$M34,'[1]D BM wo FCD'!$P34:$AB34)</f>
        <v>#N/A</v>
      </c>
      <c r="AT34" s="15" t="e">
        <f>AS34*SQRT((MIN(COUNT($G34:$M34),COUNT('[1]D BM wo FCD'!$P34:$AB34))-2)/(1-AS34^2))</f>
        <v>#N/A</v>
      </c>
      <c r="AU34" s="15" t="e">
        <f>CORREL($G34:$M34,'[1]D BM wo FCD'!$P34:$AA34)</f>
        <v>#N/A</v>
      </c>
      <c r="AV34" s="15" t="e">
        <f>AU34*SQRT((MIN(COUNT($G34:$M34),COUNT('[1]D BM wo FCD'!$P34:$AA34))-2)/(1-AU34^2))</f>
        <v>#N/A</v>
      </c>
      <c r="AW34" s="15"/>
      <c r="AX34" s="15"/>
      <c r="AY34" s="15" t="e">
        <f>CORREL($G34:$M34,[1]DMB!$AB34:$AH34)</f>
        <v>#DIV/0!</v>
      </c>
      <c r="AZ34" s="15" t="e">
        <f>AY34*SQRT((MIN(COUNT($G34:$M34),COUNT([1]DMB!$AB34:$AH34))-2)/(1-AY34^2))</f>
        <v>#DIV/0!</v>
      </c>
      <c r="BA34" s="15" t="e">
        <f>CORREL($H34:$M34,[1]DMB!$AB34:$AG34)</f>
        <v>#DIV/0!</v>
      </c>
      <c r="BB34" s="15" t="e">
        <f>BA34*SQRT((MIN(COUNT($H34:$M34),COUNT([1]DMB!$AB34:$AG34))-2)/(1-BA34^2))</f>
        <v>#DIV/0!</v>
      </c>
      <c r="BC34" s="15" t="e">
        <f>CORREL($G34:$M34,[1]DM1!$AB34:$AH34)</f>
        <v>#DIV/0!</v>
      </c>
      <c r="BD34" s="15" t="e">
        <f>BC34*SQRT((MIN(COUNT($G34:$M34),COUNT([1]DM1!$AB34:$AH34))-2)/(1-BC34^2))</f>
        <v>#DIV/0!</v>
      </c>
      <c r="BE34" s="15" t="e">
        <f>CORREL($H34:$M34,[1]DM1!$AB34:$AG34)</f>
        <v>#DIV/0!</v>
      </c>
      <c r="BF34" s="15" t="e">
        <f>BE34*SQRT((MIN(COUNT($H34:$M34),COUNT([1]DM1!$AB34:$AG34))-2)/(1-BE34^2))</f>
        <v>#DIV/0!</v>
      </c>
      <c r="BG34" s="15" t="e">
        <f>CORREL($G34:$M34,dBM!$G34:$G34)</f>
        <v>#N/A</v>
      </c>
      <c r="BH34" s="15" t="e">
        <f>BG34*SQRT((MIN(COUNT($G34:$M34),COUNT(dBM!$G34:$M34))-2)/(1-BG34^2))</f>
        <v>#N/A</v>
      </c>
      <c r="BI34" s="15" t="e">
        <f>CORREL($H34:$M34,dBM!#REF!)</f>
        <v>#REF!</v>
      </c>
      <c r="BJ34" s="15" t="e">
        <f>BI34*SQRT((MIN(COUNT($H34:$M34),COUNT(dBM!#REF!))-2)/(1-BI34^2))</f>
        <v>#REF!</v>
      </c>
      <c r="BK34" s="15" t="e">
        <f>CORREL($G34:$M34,'[1]D BM wo FCD'!$V34:$AB34)</f>
        <v>#DIV/0!</v>
      </c>
      <c r="BL34" s="15" t="e">
        <f>BK34*SQRT((MIN(COUNT($G34:$M34),COUNT('[1]D BM wo FCD'!$V34:$AB34))-2)/(1-BK34^2))</f>
        <v>#DIV/0!</v>
      </c>
      <c r="BM34" s="15" t="e">
        <f>CORREL($H34:$M34,'[1]D BM wo FCD'!$V34:$AA34)</f>
        <v>#DIV/0!</v>
      </c>
      <c r="BN34" s="15" t="e">
        <f>BM34*SQRT((MIN(COUNT($H34:$M34),COUNT('[1]D BM wo FCD'!$V34:$AA34))-2)/(1-BM34^2))</f>
        <v>#DIV/0!</v>
      </c>
      <c r="BO34" s="15"/>
      <c r="BP34" s="16">
        <f t="shared" si="0"/>
        <v>7</v>
      </c>
      <c r="BQ34" s="28">
        <f t="shared" si="1"/>
        <v>3.9281159004437578E-2</v>
      </c>
      <c r="BR34" s="16">
        <f t="shared" si="2"/>
        <v>9.4816826172760514E-3</v>
      </c>
      <c r="BS34" s="16"/>
      <c r="BT34" s="16">
        <f t="shared" si="3"/>
        <v>7</v>
      </c>
      <c r="BU34" s="28">
        <f t="shared" si="4"/>
        <v>3.9281159004437578E-2</v>
      </c>
      <c r="BV34" s="16">
        <f t="shared" si="5"/>
        <v>9.4816826172760514E-3</v>
      </c>
    </row>
    <row r="35" spans="1:74" x14ac:dyDescent="0.4">
      <c r="A35" s="15"/>
      <c r="B35" s="15"/>
      <c r="C35" s="49" t="s">
        <v>88</v>
      </c>
      <c r="D35" s="15"/>
      <c r="E35" s="15"/>
      <c r="F35" s="15" t="s">
        <v>322</v>
      </c>
      <c r="G35" s="35">
        <f>LN('C'!H35)-LN('C'!G35)</f>
        <v>4.5199982705234731E-2</v>
      </c>
      <c r="H35" s="35">
        <f>LN('C'!I35)-LN('C'!H35)</f>
        <v>4.8697375086621975E-2</v>
      </c>
      <c r="I35" s="35">
        <f>LN('C'!J35)-LN('C'!I35)</f>
        <v>3.3888692036884827E-2</v>
      </c>
      <c r="J35" s="35">
        <f>LN('C'!K35)-LN('C'!J35)</f>
        <v>2.603735004176766E-2</v>
      </c>
      <c r="K35" s="35">
        <f>LN('C'!L35)-LN('C'!K35)</f>
        <v>3.4478244734523322E-2</v>
      </c>
      <c r="L35" s="35">
        <f>LN('C'!M35)-LN('C'!L35)</f>
        <v>3.5201080382495142E-2</v>
      </c>
      <c r="M35" s="35">
        <f>LN('C'!N35)-LN('C'!M35)</f>
        <v>3.3404163849393598E-2</v>
      </c>
      <c r="N35" s="15"/>
      <c r="O35" s="15" t="e">
        <f>CORREL($G35:$M35,[1]DMB!$G35:$AH35)</f>
        <v>#N/A</v>
      </c>
      <c r="P35" s="15" t="e">
        <f>O35*SQRT((MIN(COUNT($G35:$M35),COUNT([1]DMB!$G35:$AH35))-2)/(1-O35^2))</f>
        <v>#N/A</v>
      </c>
      <c r="Q35" s="15" t="e">
        <f>CORREL($G35:$M35,[1]DMB!$G35:$AG35)</f>
        <v>#N/A</v>
      </c>
      <c r="R35" s="15" t="e">
        <f>Q35*SQRT((MIN(COUNT($G35:$M35),COUNT([1]DMB!$G35:$AG35))-2)/(1-Q35^2))</f>
        <v>#N/A</v>
      </c>
      <c r="S35" s="15" t="e">
        <f>CORREL($G35:$M35,[1]DM1!$G35:$AH35)</f>
        <v>#N/A</v>
      </c>
      <c r="T35" s="15" t="e">
        <f>S35*SQRT((MIN(COUNT($G35:$M35),COUNT([1]DM1!$G35:$AH35))-2)/(1-S35^2))</f>
        <v>#N/A</v>
      </c>
      <c r="U35" s="15" t="e">
        <f>CORREL($G35:$M35,[1]DM1!$G35:$AG35)</f>
        <v>#N/A</v>
      </c>
      <c r="V35" s="15" t="e">
        <f>U35*SQRT((MIN(COUNT($G35:$M35),COUNT([1]DM1!$G35:$AG35))-2)/(1-U35^2))</f>
        <v>#N/A</v>
      </c>
      <c r="W35" s="15" t="e">
        <f>CORREL($G35:$M35,dBM!$G35:$G35)</f>
        <v>#N/A</v>
      </c>
      <c r="X35" s="15" t="e">
        <f>W35*SQRT((MIN(COUNT($G35:$M35),COUNT(dBM!$G35:$M35))-2)/(1-W35^2))</f>
        <v>#N/A</v>
      </c>
      <c r="Y35" s="15" t="e">
        <f>CORREL($G35:$M35,dBM!#REF!)</f>
        <v>#REF!</v>
      </c>
      <c r="Z35" s="15" t="e">
        <f>Y35*SQRT((MIN(COUNT($G35:$M35),COUNT(dBM!#REF!))-2)/(1-Y35^2))</f>
        <v>#REF!</v>
      </c>
      <c r="AA35" s="15" t="e">
        <f>CORREL($G35:$M35,'[1]D BM wo FCD'!$G35:$AB35)</f>
        <v>#N/A</v>
      </c>
      <c r="AB35" s="15" t="e">
        <f>AA35*SQRT((MIN(COUNT($G35:$M35),COUNT('[1]D BM wo FCD'!$G35:$AB35))-2)/(1-AA35^2))</f>
        <v>#N/A</v>
      </c>
      <c r="AC35" s="15" t="e">
        <f>CORREL($G35:$M35,'[1]D BM wo FCD'!$G35:$AA35)</f>
        <v>#N/A</v>
      </c>
      <c r="AD35" s="15" t="e">
        <f>AC35*SQRT((MIN(COUNT($G35:$M35),COUNT('[1]D BM wo FCD'!$G35:$AA35))-2)/(1-AC35^2))</f>
        <v>#N/A</v>
      </c>
      <c r="AE35" s="13"/>
      <c r="AF35" s="17"/>
      <c r="AG35" s="15" t="e">
        <f>CORREL($G35:$M35,[1]DMB!$V35:$AH35)</f>
        <v>#N/A</v>
      </c>
      <c r="AH35" s="15" t="e">
        <f>AG35*SQRT((MIN(COUNT($G35:$M35),COUNT([1]DMB!$V35:$AH35))-2)/(1-AG35^2))</f>
        <v>#N/A</v>
      </c>
      <c r="AI35" s="15" t="e">
        <f>CORREL($G35:$M35,[1]DMB!$V35:$AG35)</f>
        <v>#N/A</v>
      </c>
      <c r="AJ35" s="15" t="e">
        <f>AI35*SQRT((MIN(COUNT($G35:$M35),COUNT([1]DMB!$V35:$AG35))-2)/(1-AI35^2))</f>
        <v>#N/A</v>
      </c>
      <c r="AK35" s="15" t="e">
        <f>CORREL($G35:$M35,[1]DM1!$V35:$AH35)</f>
        <v>#N/A</v>
      </c>
      <c r="AL35" s="15" t="e">
        <f>AK35*SQRT((MIN(COUNT($G35:$M35),COUNT([1]DM1!$V35:$AH35))-2)/(1-AK35^2))</f>
        <v>#N/A</v>
      </c>
      <c r="AM35" s="15" t="e">
        <f>CORREL($G35:$M35,[1]DM1!$V35:$AG35)</f>
        <v>#N/A</v>
      </c>
      <c r="AN35" s="15" t="e">
        <f>AM35*SQRT((MIN(COUNT($G35:$M35),COUNT([1]DM1!$V35:$AG35))-2)/(1-AM35^2))</f>
        <v>#N/A</v>
      </c>
      <c r="AO35" s="15" t="e">
        <f>CORREL($G35:$M35,dBM!$G35:$G35)</f>
        <v>#N/A</v>
      </c>
      <c r="AP35" s="15" t="e">
        <f>AO35*SQRT((MIN(COUNT($G35:$M35),COUNT(dBM!$G35:$M35))-2)/(1-AO35^2))</f>
        <v>#N/A</v>
      </c>
      <c r="AQ35" s="15" t="e">
        <f>CORREL($G35:$M35,dBM!#REF!)</f>
        <v>#REF!</v>
      </c>
      <c r="AR35" s="15" t="e">
        <f>AQ35*SQRT((MIN(COUNT($G35:$M35),COUNT(dBM!#REF!))-2)/(1-AQ35^2))</f>
        <v>#REF!</v>
      </c>
      <c r="AS35" s="15" t="e">
        <f>CORREL($G35:$M35,'[1]D BM wo FCD'!$P35:$AB35)</f>
        <v>#N/A</v>
      </c>
      <c r="AT35" s="15" t="e">
        <f>AS35*SQRT((MIN(COUNT($G35:$M35),COUNT('[1]D BM wo FCD'!$P35:$AB35))-2)/(1-AS35^2))</f>
        <v>#N/A</v>
      </c>
      <c r="AU35" s="15" t="e">
        <f>CORREL($G35:$M35,'[1]D BM wo FCD'!$P35:$AA35)</f>
        <v>#N/A</v>
      </c>
      <c r="AV35" s="15" t="e">
        <f>AU35*SQRT((MIN(COUNT($G35:$M35),COUNT('[1]D BM wo FCD'!$P35:$AA35))-2)/(1-AU35^2))</f>
        <v>#N/A</v>
      </c>
      <c r="AW35" s="15"/>
      <c r="AX35" s="15"/>
      <c r="AY35" s="15" t="e">
        <f>CORREL($G35:$M35,[1]DMB!$AB35:$AH35)</f>
        <v>#DIV/0!</v>
      </c>
      <c r="AZ35" s="15" t="e">
        <f>AY35*SQRT((MIN(COUNT($G35:$M35),COUNT([1]DMB!$AB35:$AH35))-2)/(1-AY35^2))</f>
        <v>#DIV/0!</v>
      </c>
      <c r="BA35" s="15" t="e">
        <f>CORREL($H35:$M35,[1]DMB!$AB35:$AG35)</f>
        <v>#DIV/0!</v>
      </c>
      <c r="BB35" s="15" t="e">
        <f>BA35*SQRT((MIN(COUNT($H35:$M35),COUNT([1]DMB!$AB35:$AG35))-2)/(1-BA35^2))</f>
        <v>#DIV/0!</v>
      </c>
      <c r="BC35" s="15" t="e">
        <f>CORREL($G35:$M35,[1]DM1!$AB35:$AH35)</f>
        <v>#DIV/0!</v>
      </c>
      <c r="BD35" s="15" t="e">
        <f>BC35*SQRT((MIN(COUNT($G35:$M35),COUNT([1]DM1!$AB35:$AH35))-2)/(1-BC35^2))</f>
        <v>#DIV/0!</v>
      </c>
      <c r="BE35" s="15" t="e">
        <f>CORREL($H35:$M35,[1]DM1!$AB35:$AG35)</f>
        <v>#DIV/0!</v>
      </c>
      <c r="BF35" s="15" t="e">
        <f>BE35*SQRT((MIN(COUNT($H35:$M35),COUNT([1]DM1!$AB35:$AG35))-2)/(1-BE35^2))</f>
        <v>#DIV/0!</v>
      </c>
      <c r="BG35" s="15" t="e">
        <f>CORREL($G35:$M35,dBM!$G35:$G35)</f>
        <v>#N/A</v>
      </c>
      <c r="BH35" s="15" t="e">
        <f>BG35*SQRT((MIN(COUNT($G35:$M35),COUNT(dBM!$G35:$M35))-2)/(1-BG35^2))</f>
        <v>#N/A</v>
      </c>
      <c r="BI35" s="15" t="e">
        <f>CORREL($H35:$M35,dBM!#REF!)</f>
        <v>#REF!</v>
      </c>
      <c r="BJ35" s="15" t="e">
        <f>BI35*SQRT((MIN(COUNT($H35:$M35),COUNT(dBM!#REF!))-2)/(1-BI35^2))</f>
        <v>#REF!</v>
      </c>
      <c r="BK35" s="15" t="e">
        <f>CORREL($G35:$M35,'[1]D BM wo FCD'!$V35:$AB35)</f>
        <v>#DIV/0!</v>
      </c>
      <c r="BL35" s="15" t="e">
        <f>BK35*SQRT((MIN(COUNT($G35:$M35),COUNT('[1]D BM wo FCD'!$V35:$AB35))-2)/(1-BK35^2))</f>
        <v>#DIV/0!</v>
      </c>
      <c r="BM35" s="15" t="e">
        <f>CORREL($H35:$M35,'[1]D BM wo FCD'!$V35:$AA35)</f>
        <v>#DIV/0!</v>
      </c>
      <c r="BN35" s="15" t="e">
        <f>BM35*SQRT((MIN(COUNT($H35:$M35),COUNT('[1]D BM wo FCD'!$V35:$AA35))-2)/(1-BM35^2))</f>
        <v>#DIV/0!</v>
      </c>
      <c r="BO35" s="15"/>
      <c r="BP35" s="16">
        <f t="shared" si="0"/>
        <v>7</v>
      </c>
      <c r="BQ35" s="28">
        <f t="shared" si="1"/>
        <v>3.670098411956018E-2</v>
      </c>
      <c r="BR35" s="16">
        <f t="shared" si="2"/>
        <v>7.7009496945211501E-3</v>
      </c>
      <c r="BS35" s="16"/>
      <c r="BT35" s="16">
        <f t="shared" si="3"/>
        <v>7</v>
      </c>
      <c r="BU35" s="28">
        <f t="shared" si="4"/>
        <v>3.670098411956018E-2</v>
      </c>
      <c r="BV35" s="16">
        <f t="shared" si="5"/>
        <v>7.7009496945211501E-3</v>
      </c>
    </row>
    <row r="36" spans="1:74" x14ac:dyDescent="0.4">
      <c r="A36" s="15"/>
      <c r="B36" s="15"/>
      <c r="C36" s="49" t="s">
        <v>93</v>
      </c>
      <c r="D36" s="15"/>
      <c r="E36" s="15"/>
      <c r="F36" s="15" t="s">
        <v>322</v>
      </c>
      <c r="G36" s="35">
        <f>LN('C'!H36)-LN('C'!G36)</f>
        <v>-4.6402755112821659E-2</v>
      </c>
      <c r="H36" s="35">
        <f>LN('C'!I36)-LN('C'!H36)</f>
        <v>4.3740599652648093E-2</v>
      </c>
      <c r="I36" s="35">
        <f>LN('C'!J36)-LN('C'!I36)</f>
        <v>-4.3443925517418158E-2</v>
      </c>
      <c r="J36" s="35">
        <f>LN('C'!K36)-LN('C'!J36)</f>
        <v>9.4040582145664686E-3</v>
      </c>
      <c r="K36" s="35">
        <f>LN('C'!L36)-LN('C'!K36)</f>
        <v>0.11314836683151963</v>
      </c>
      <c r="L36" s="35">
        <f>LN('C'!M36)-LN('C'!L36)</f>
        <v>9.5436855357065475E-2</v>
      </c>
      <c r="M36" s="35">
        <f>LN('C'!N36)-LN('C'!M36)</f>
        <v>3.7475254970328997E-2</v>
      </c>
      <c r="N36" s="15"/>
      <c r="O36" s="15" t="e">
        <f>CORREL($G36:$M36,[1]DMB!$G36:$AH36)</f>
        <v>#N/A</v>
      </c>
      <c r="P36" s="15" t="e">
        <f>O36*SQRT((MIN(COUNT($G36:$M36),COUNT([1]DMB!$G36:$AH36))-2)/(1-O36^2))</f>
        <v>#N/A</v>
      </c>
      <c r="Q36" s="15" t="e">
        <f>CORREL($G36:$M36,[1]DMB!$G36:$AG36)</f>
        <v>#N/A</v>
      </c>
      <c r="R36" s="15" t="e">
        <f>Q36*SQRT((MIN(COUNT($G36:$M36),COUNT([1]DMB!$G36:$AG36))-2)/(1-Q36^2))</f>
        <v>#N/A</v>
      </c>
      <c r="S36" s="15" t="e">
        <f>CORREL($G36:$M36,[1]DM1!$G36:$AH36)</f>
        <v>#N/A</v>
      </c>
      <c r="T36" s="15" t="e">
        <f>S36*SQRT((MIN(COUNT($G36:$M36),COUNT([1]DM1!$G36:$AH36))-2)/(1-S36^2))</f>
        <v>#N/A</v>
      </c>
      <c r="U36" s="15" t="e">
        <f>CORREL($G36:$M36,[1]DM1!$G36:$AG36)</f>
        <v>#N/A</v>
      </c>
      <c r="V36" s="15" t="e">
        <f>U36*SQRT((MIN(COUNT($G36:$M36),COUNT([1]DM1!$G36:$AG36))-2)/(1-U36^2))</f>
        <v>#N/A</v>
      </c>
      <c r="W36" s="15" t="e">
        <f>CORREL($G36:$M36,dBM!$G36:$G36)</f>
        <v>#N/A</v>
      </c>
      <c r="X36" s="15" t="e">
        <f>W36*SQRT((MIN(COUNT($G36:$M36),COUNT(dBM!$G36:$M36))-2)/(1-W36^2))</f>
        <v>#N/A</v>
      </c>
      <c r="Y36" s="15" t="e">
        <f>CORREL($G36:$M36,dBM!#REF!)</f>
        <v>#REF!</v>
      </c>
      <c r="Z36" s="15" t="e">
        <f>Y36*SQRT((MIN(COUNT($G36:$M36),COUNT(dBM!#REF!))-2)/(1-Y36^2))</f>
        <v>#REF!</v>
      </c>
      <c r="AA36" s="15" t="e">
        <f>CORREL($G36:$M36,'[1]D BM wo FCD'!$G36:$AB36)</f>
        <v>#N/A</v>
      </c>
      <c r="AB36" s="15" t="e">
        <f>AA36*SQRT((MIN(COUNT($G36:$M36),COUNT('[1]D BM wo FCD'!$G36:$AB36))-2)/(1-AA36^2))</f>
        <v>#N/A</v>
      </c>
      <c r="AC36" s="15" t="e">
        <f>CORREL($G36:$M36,'[1]D BM wo FCD'!$G36:$AA36)</f>
        <v>#N/A</v>
      </c>
      <c r="AD36" s="15" t="e">
        <f>AC36*SQRT((MIN(COUNT($G36:$M36),COUNT('[1]D BM wo FCD'!$G36:$AA36))-2)/(1-AC36^2))</f>
        <v>#N/A</v>
      </c>
      <c r="AE36" s="13"/>
      <c r="AF36" s="17"/>
      <c r="AG36" s="15" t="e">
        <f>CORREL($G36:$M36,[1]DMB!$V36:$AH36)</f>
        <v>#N/A</v>
      </c>
      <c r="AH36" s="15" t="e">
        <f>AG36*SQRT((MIN(COUNT($G36:$M36),COUNT([1]DMB!$V36:$AH36))-2)/(1-AG36^2))</f>
        <v>#N/A</v>
      </c>
      <c r="AI36" s="15" t="e">
        <f>CORREL($G36:$M36,[1]DMB!$V36:$AG36)</f>
        <v>#N/A</v>
      </c>
      <c r="AJ36" s="15" t="e">
        <f>AI36*SQRT((MIN(COUNT($G36:$M36),COUNT([1]DMB!$V36:$AG36))-2)/(1-AI36^2))</f>
        <v>#N/A</v>
      </c>
      <c r="AK36" s="15" t="e">
        <f>CORREL($G36:$M36,[1]DM1!$V36:$AH36)</f>
        <v>#N/A</v>
      </c>
      <c r="AL36" s="15" t="e">
        <f>AK36*SQRT((MIN(COUNT($G36:$M36),COUNT([1]DM1!$V36:$AH36))-2)/(1-AK36^2))</f>
        <v>#N/A</v>
      </c>
      <c r="AM36" s="15" t="e">
        <f>CORREL($G36:$M36,[1]DM1!$V36:$AG36)</f>
        <v>#N/A</v>
      </c>
      <c r="AN36" s="15" t="e">
        <f>AM36*SQRT((MIN(COUNT($G36:$M36),COUNT([1]DM1!$V36:$AG36))-2)/(1-AM36^2))</f>
        <v>#N/A</v>
      </c>
      <c r="AO36" s="15" t="e">
        <f>CORREL($G36:$M36,dBM!$G36:$G36)</f>
        <v>#N/A</v>
      </c>
      <c r="AP36" s="15" t="e">
        <f>AO36*SQRT((MIN(COUNT($G36:$M36),COUNT(dBM!$G36:$M36))-2)/(1-AO36^2))</f>
        <v>#N/A</v>
      </c>
      <c r="AQ36" s="15" t="e">
        <f>CORREL($G36:$M36,dBM!#REF!)</f>
        <v>#REF!</v>
      </c>
      <c r="AR36" s="15" t="e">
        <f>AQ36*SQRT((MIN(COUNT($G36:$M36),COUNT(dBM!#REF!))-2)/(1-AQ36^2))</f>
        <v>#REF!</v>
      </c>
      <c r="AS36" s="15" t="e">
        <f>CORREL($G36:$M36,'[1]D BM wo FCD'!$P36:$AB36)</f>
        <v>#N/A</v>
      </c>
      <c r="AT36" s="15" t="e">
        <f>AS36*SQRT((MIN(COUNT($G36:$M36),COUNT('[1]D BM wo FCD'!$P36:$AB36))-2)/(1-AS36^2))</f>
        <v>#N/A</v>
      </c>
      <c r="AU36" s="15" t="e">
        <f>CORREL($G36:$M36,'[1]D BM wo FCD'!$P36:$AA36)</f>
        <v>#N/A</v>
      </c>
      <c r="AV36" s="15" t="e">
        <f>AU36*SQRT((MIN(COUNT($G36:$M36),COUNT('[1]D BM wo FCD'!$P36:$AA36))-2)/(1-AU36^2))</f>
        <v>#N/A</v>
      </c>
      <c r="AW36" s="15"/>
      <c r="AX36" s="15"/>
      <c r="AY36" s="15" t="e">
        <f>CORREL($G36:$M36,[1]DMB!$AB36:$AH36)</f>
        <v>#DIV/0!</v>
      </c>
      <c r="AZ36" s="15" t="e">
        <f>AY36*SQRT((MIN(COUNT($G36:$M36),COUNT([1]DMB!$AB36:$AH36))-2)/(1-AY36^2))</f>
        <v>#DIV/0!</v>
      </c>
      <c r="BA36" s="15" t="e">
        <f>CORREL($H36:$M36,[1]DMB!$AB36:$AG36)</f>
        <v>#DIV/0!</v>
      </c>
      <c r="BB36" s="15" t="e">
        <f>BA36*SQRT((MIN(COUNT($H36:$M36),COUNT([1]DMB!$AB36:$AG36))-2)/(1-BA36^2))</f>
        <v>#DIV/0!</v>
      </c>
      <c r="BC36" s="15" t="e">
        <f>CORREL($G36:$M36,[1]DM1!$AB36:$AH36)</f>
        <v>#DIV/0!</v>
      </c>
      <c r="BD36" s="15" t="e">
        <f>BC36*SQRT((MIN(COUNT($G36:$M36),COUNT([1]DM1!$AB36:$AH36))-2)/(1-BC36^2))</f>
        <v>#DIV/0!</v>
      </c>
      <c r="BE36" s="15" t="e">
        <f>CORREL($H36:$M36,[1]DM1!$AB36:$AG36)</f>
        <v>#DIV/0!</v>
      </c>
      <c r="BF36" s="15" t="e">
        <f>BE36*SQRT((MIN(COUNT($H36:$M36),COUNT([1]DM1!$AB36:$AG36))-2)/(1-BE36^2))</f>
        <v>#DIV/0!</v>
      </c>
      <c r="BG36" s="15" t="e">
        <f>CORREL($G36:$M36,dBM!$G36:$G36)</f>
        <v>#N/A</v>
      </c>
      <c r="BH36" s="15" t="e">
        <f>BG36*SQRT((MIN(COUNT($G36:$M36),COUNT(dBM!$G36:$M36))-2)/(1-BG36^2))</f>
        <v>#N/A</v>
      </c>
      <c r="BI36" s="15" t="e">
        <f>CORREL($H36:$M36,dBM!#REF!)</f>
        <v>#REF!</v>
      </c>
      <c r="BJ36" s="15" t="e">
        <f>BI36*SQRT((MIN(COUNT($H36:$M36),COUNT(dBM!#REF!))-2)/(1-BI36^2))</f>
        <v>#REF!</v>
      </c>
      <c r="BK36" s="15" t="e">
        <f>CORREL($G36:$M36,'[1]D BM wo FCD'!$V36:$AB36)</f>
        <v>#DIV/0!</v>
      </c>
      <c r="BL36" s="15" t="e">
        <f>BK36*SQRT((MIN(COUNT($G36:$M36),COUNT('[1]D BM wo FCD'!$V36:$AB36))-2)/(1-BK36^2))</f>
        <v>#DIV/0!</v>
      </c>
      <c r="BM36" s="15" t="e">
        <f>CORREL($H36:$M36,'[1]D BM wo FCD'!$V36:$AA36)</f>
        <v>#DIV/0!</v>
      </c>
      <c r="BN36" s="15" t="e">
        <f>BM36*SQRT((MIN(COUNT($H36:$M36),COUNT('[1]D BM wo FCD'!$V36:$AA36))-2)/(1-BM36^2))</f>
        <v>#DIV/0!</v>
      </c>
      <c r="BO36" s="15"/>
      <c r="BP36" s="16">
        <f t="shared" si="0"/>
        <v>7</v>
      </c>
      <c r="BQ36" s="28">
        <f t="shared" si="1"/>
        <v>2.990835062798412E-2</v>
      </c>
      <c r="BR36" s="16">
        <f t="shared" si="2"/>
        <v>6.2042783177512995E-2</v>
      </c>
      <c r="BS36" s="16"/>
      <c r="BT36" s="16">
        <f t="shared" si="3"/>
        <v>7</v>
      </c>
      <c r="BU36" s="28">
        <f t="shared" si="4"/>
        <v>2.990835062798412E-2</v>
      </c>
      <c r="BV36" s="16">
        <f t="shared" si="5"/>
        <v>6.2042783177512995E-2</v>
      </c>
    </row>
    <row r="37" spans="1:74" x14ac:dyDescent="0.4">
      <c r="A37" s="15"/>
      <c r="B37" s="15"/>
      <c r="C37" s="49" t="s">
        <v>97</v>
      </c>
      <c r="D37" s="15"/>
      <c r="E37" s="15"/>
      <c r="F37" s="15" t="s">
        <v>322</v>
      </c>
      <c r="G37" s="35">
        <f>LN('C'!H37)-LN('C'!G37)</f>
        <v>-0.27192246992661495</v>
      </c>
      <c r="H37" s="35">
        <f>LN('C'!I37)-LN('C'!H37)</f>
        <v>-0.18437251880370376</v>
      </c>
      <c r="I37" s="35">
        <f>LN('C'!J37)-LN('C'!I37)</f>
        <v>-3.1825891607709877E-2</v>
      </c>
      <c r="J37" s="35">
        <f>LN('C'!K37)-LN('C'!J37)</f>
        <v>-6.2735368201969344E-2</v>
      </c>
      <c r="K37" s="35">
        <f>LN('C'!L37)-LN('C'!K37)</f>
        <v>1.7213802585671623E-2</v>
      </c>
      <c r="L37" s="35">
        <f>LN('C'!M37)-LN('C'!L37)</f>
        <v>0.18559057319743211</v>
      </c>
      <c r="M37" s="35">
        <f>LN('C'!N37)-LN('C'!M37)</f>
        <v>2.9553688689558655E-2</v>
      </c>
      <c r="N37" s="15"/>
      <c r="O37" s="15" t="e">
        <f>CORREL($G37:$M37,[1]DMB!$G37:$AH37)</f>
        <v>#N/A</v>
      </c>
      <c r="P37" s="15" t="e">
        <f>O37*SQRT((MIN(COUNT($G37:$M37),COUNT([1]DMB!$G37:$AH37))-2)/(1-O37^2))</f>
        <v>#N/A</v>
      </c>
      <c r="Q37" s="15" t="e">
        <f>CORREL($G37:$M37,[1]DMB!$G37:$AG37)</f>
        <v>#N/A</v>
      </c>
      <c r="R37" s="15" t="e">
        <f>Q37*SQRT((MIN(COUNT($G37:$M37),COUNT([1]DMB!$G37:$AG37))-2)/(1-Q37^2))</f>
        <v>#N/A</v>
      </c>
      <c r="S37" s="15" t="e">
        <f>CORREL($G37:$M37,[1]DM1!$G37:$AH37)</f>
        <v>#N/A</v>
      </c>
      <c r="T37" s="15" t="e">
        <f>S37*SQRT((MIN(COUNT($G37:$M37),COUNT([1]DM1!$G37:$AH37))-2)/(1-S37^2))</f>
        <v>#N/A</v>
      </c>
      <c r="U37" s="15" t="e">
        <f>CORREL($G37:$M37,[1]DM1!$G37:$AG37)</f>
        <v>#N/A</v>
      </c>
      <c r="V37" s="15" t="e">
        <f>U37*SQRT((MIN(COUNT($G37:$M37),COUNT([1]DM1!$G37:$AG37))-2)/(1-U37^2))</f>
        <v>#N/A</v>
      </c>
      <c r="W37" s="15" t="s">
        <v>163</v>
      </c>
      <c r="X37" s="15" t="s">
        <v>163</v>
      </c>
      <c r="Y37" s="15" t="s">
        <v>163</v>
      </c>
      <c r="Z37" s="15" t="s">
        <v>163</v>
      </c>
      <c r="AA37" s="15" t="s">
        <v>163</v>
      </c>
      <c r="AB37" s="15" t="s">
        <v>163</v>
      </c>
      <c r="AC37" s="15" t="s">
        <v>163</v>
      </c>
      <c r="AD37" s="15" t="s">
        <v>163</v>
      </c>
      <c r="AE37" s="13"/>
      <c r="AF37" s="17"/>
      <c r="AG37" s="15" t="e">
        <f>CORREL($G37:$M37,[1]DMB!$V37:$AH37)</f>
        <v>#N/A</v>
      </c>
      <c r="AH37" s="15" t="e">
        <f>AG37*SQRT((MIN(COUNT($G37:$M37),COUNT([1]DMB!$V37:$AH37))-2)/(1-AG37^2))</f>
        <v>#N/A</v>
      </c>
      <c r="AI37" s="15" t="e">
        <f>CORREL($G37:$M37,[1]DMB!$V37:$AG37)</f>
        <v>#N/A</v>
      </c>
      <c r="AJ37" s="15" t="e">
        <f>AI37*SQRT((MIN(COUNT($G37:$M37),COUNT([1]DMB!$V37:$AG37))-2)/(1-AI37^2))</f>
        <v>#N/A</v>
      </c>
      <c r="AK37" s="15" t="e">
        <f>CORREL($G37:$M37,[1]DM1!$V37:$AH37)</f>
        <v>#N/A</v>
      </c>
      <c r="AL37" s="15" t="e">
        <f>AK37*SQRT((MIN(COUNT($G37:$M37),COUNT([1]DM1!$V37:$AH37))-2)/(1-AK37^2))</f>
        <v>#N/A</v>
      </c>
      <c r="AM37" s="15" t="e">
        <f>CORREL($G37:$M37,[1]DM1!$V37:$AG37)</f>
        <v>#N/A</v>
      </c>
      <c r="AN37" s="15" t="e">
        <f>AM37*SQRT((MIN(COUNT($G37:$M37),COUNT([1]DM1!$V37:$AG37))-2)/(1-AM37^2))</f>
        <v>#N/A</v>
      </c>
      <c r="AO37" s="15" t="s">
        <v>163</v>
      </c>
      <c r="AP37" s="15" t="s">
        <v>163</v>
      </c>
      <c r="AQ37" s="15" t="s">
        <v>163</v>
      </c>
      <c r="AR37" s="15" t="s">
        <v>163</v>
      </c>
      <c r="AS37" s="15" t="s">
        <v>163</v>
      </c>
      <c r="AT37" s="15" t="s">
        <v>163</v>
      </c>
      <c r="AU37" s="15" t="s">
        <v>163</v>
      </c>
      <c r="AV37" s="15" t="s">
        <v>163</v>
      </c>
      <c r="AW37" s="15"/>
      <c r="AX37" s="15"/>
      <c r="AY37" s="15" t="e">
        <f>CORREL($G37:$M37,[1]DMB!$AB37:$AH37)</f>
        <v>#DIV/0!</v>
      </c>
      <c r="AZ37" s="15" t="e">
        <f>AY37*SQRT((MIN(COUNT($G37:$M37),COUNT([1]DMB!$AB37:$AH37))-2)/(1-AY37^2))</f>
        <v>#DIV/0!</v>
      </c>
      <c r="BA37" s="15" t="e">
        <f>CORREL($H37:$M37,[1]DMB!$AB37:$AG37)</f>
        <v>#DIV/0!</v>
      </c>
      <c r="BB37" s="15" t="e">
        <f>BA37*SQRT((MIN(COUNT($H37:$M37),COUNT([1]DMB!$AB37:$AG37))-2)/(1-BA37^2))</f>
        <v>#DIV/0!</v>
      </c>
      <c r="BC37" s="15" t="e">
        <f>CORREL($G37:$M37,[1]DM1!$AB37:$AH37)</f>
        <v>#DIV/0!</v>
      </c>
      <c r="BD37" s="15" t="e">
        <f>BC37*SQRT((MIN(COUNT($G37:$M37),COUNT([1]DM1!$AB37:$AH37))-2)/(1-BC37^2))</f>
        <v>#DIV/0!</v>
      </c>
      <c r="BE37" s="15" t="e">
        <f>CORREL($H37:$M37,[1]DM1!$AB37:$AG37)</f>
        <v>#DIV/0!</v>
      </c>
      <c r="BF37" s="15" t="e">
        <f>BE37*SQRT((MIN(COUNT($H37:$M37),COUNT([1]DM1!$AB37:$AG37))-2)/(1-BE37^2))</f>
        <v>#DIV/0!</v>
      </c>
      <c r="BG37" s="15" t="s">
        <v>163</v>
      </c>
      <c r="BH37" s="15" t="s">
        <v>163</v>
      </c>
      <c r="BI37" s="15" t="s">
        <v>163</v>
      </c>
      <c r="BJ37" s="15" t="s">
        <v>163</v>
      </c>
      <c r="BK37" s="15" t="s">
        <v>163</v>
      </c>
      <c r="BL37" s="15" t="s">
        <v>163</v>
      </c>
      <c r="BM37" s="15" t="s">
        <v>163</v>
      </c>
      <c r="BN37" s="15" t="s">
        <v>163</v>
      </c>
      <c r="BO37" s="15"/>
      <c r="BP37" s="16">
        <f t="shared" si="0"/>
        <v>7</v>
      </c>
      <c r="BQ37" s="28">
        <f t="shared" si="1"/>
        <v>-4.5499740581047936E-2</v>
      </c>
      <c r="BR37" s="16">
        <f t="shared" si="2"/>
        <v>0.1494465795107881</v>
      </c>
      <c r="BS37" s="16"/>
      <c r="BT37" s="16">
        <f t="shared" si="3"/>
        <v>7</v>
      </c>
      <c r="BU37" s="28">
        <f t="shared" si="4"/>
        <v>-4.5499740581047936E-2</v>
      </c>
      <c r="BV37" s="16">
        <f t="shared" si="5"/>
        <v>0.1494465795107881</v>
      </c>
    </row>
    <row r="38" spans="1:74" x14ac:dyDescent="0.4">
      <c r="A38" s="15"/>
      <c r="B38" s="15"/>
      <c r="C38" s="49" t="s">
        <v>110</v>
      </c>
      <c r="D38" s="15"/>
      <c r="E38" s="15"/>
      <c r="F38" s="15" t="s">
        <v>322</v>
      </c>
      <c r="G38" s="15" t="s">
        <v>163</v>
      </c>
      <c r="H38" s="15" t="s">
        <v>163</v>
      </c>
      <c r="I38" s="15" t="s">
        <v>163</v>
      </c>
      <c r="J38" s="15" t="s">
        <v>163</v>
      </c>
      <c r="K38" s="15" t="s">
        <v>163</v>
      </c>
      <c r="L38" s="15" t="s">
        <v>163</v>
      </c>
      <c r="M38" s="15" t="s">
        <v>163</v>
      </c>
      <c r="N38" s="15"/>
      <c r="O38" s="15" t="s">
        <v>163</v>
      </c>
      <c r="P38" s="15" t="s">
        <v>163</v>
      </c>
      <c r="Q38" s="15" t="s">
        <v>163</v>
      </c>
      <c r="R38" s="15" t="s">
        <v>163</v>
      </c>
      <c r="S38" s="15" t="s">
        <v>163</v>
      </c>
      <c r="T38" s="15" t="s">
        <v>163</v>
      </c>
      <c r="U38" s="15" t="s">
        <v>163</v>
      </c>
      <c r="V38" s="15" t="s">
        <v>163</v>
      </c>
      <c r="W38" s="15" t="s">
        <v>163</v>
      </c>
      <c r="X38" s="15" t="s">
        <v>163</v>
      </c>
      <c r="Y38" s="15" t="s">
        <v>163</v>
      </c>
      <c r="Z38" s="15" t="s">
        <v>163</v>
      </c>
      <c r="AA38" s="15" t="s">
        <v>163</v>
      </c>
      <c r="AB38" s="15" t="s">
        <v>163</v>
      </c>
      <c r="AC38" s="15" t="s">
        <v>163</v>
      </c>
      <c r="AD38" s="15" t="s">
        <v>163</v>
      </c>
      <c r="AE38" s="13"/>
      <c r="AF38" s="17"/>
      <c r="AG38" s="15" t="s">
        <v>163</v>
      </c>
      <c r="AH38" s="15" t="s">
        <v>163</v>
      </c>
      <c r="AI38" s="15" t="s">
        <v>163</v>
      </c>
      <c r="AJ38" s="15" t="s">
        <v>163</v>
      </c>
      <c r="AK38" s="15" t="s">
        <v>163</v>
      </c>
      <c r="AL38" s="15" t="s">
        <v>163</v>
      </c>
      <c r="AM38" s="15" t="s">
        <v>163</v>
      </c>
      <c r="AN38" s="15" t="s">
        <v>163</v>
      </c>
      <c r="AO38" s="15" t="s">
        <v>163</v>
      </c>
      <c r="AP38" s="15" t="s">
        <v>163</v>
      </c>
      <c r="AQ38" s="15" t="s">
        <v>163</v>
      </c>
      <c r="AR38" s="15" t="s">
        <v>163</v>
      </c>
      <c r="AS38" s="15" t="s">
        <v>163</v>
      </c>
      <c r="AT38" s="15" t="s">
        <v>163</v>
      </c>
      <c r="AU38" s="15" t="s">
        <v>163</v>
      </c>
      <c r="AV38" s="15" t="s">
        <v>163</v>
      </c>
      <c r="AW38" s="15"/>
      <c r="AX38" s="15"/>
      <c r="AY38" s="15" t="s">
        <v>163</v>
      </c>
      <c r="AZ38" s="15" t="s">
        <v>163</v>
      </c>
      <c r="BA38" s="15" t="s">
        <v>163</v>
      </c>
      <c r="BB38" s="15" t="s">
        <v>163</v>
      </c>
      <c r="BC38" s="15" t="s">
        <v>163</v>
      </c>
      <c r="BD38" s="15" t="s">
        <v>163</v>
      </c>
      <c r="BE38" s="15" t="s">
        <v>163</v>
      </c>
      <c r="BF38" s="15" t="s">
        <v>163</v>
      </c>
      <c r="BG38" s="15" t="s">
        <v>163</v>
      </c>
      <c r="BH38" s="15" t="s">
        <v>163</v>
      </c>
      <c r="BI38" s="15" t="s">
        <v>163</v>
      </c>
      <c r="BJ38" s="15" t="s">
        <v>163</v>
      </c>
      <c r="BK38" s="15" t="s">
        <v>163</v>
      </c>
      <c r="BL38" s="15" t="s">
        <v>163</v>
      </c>
      <c r="BM38" s="15" t="s">
        <v>163</v>
      </c>
      <c r="BN38" s="15" t="s">
        <v>163</v>
      </c>
      <c r="BO38" s="15"/>
      <c r="BP38" s="16">
        <f t="shared" si="0"/>
        <v>0</v>
      </c>
      <c r="BQ38" s="28" t="e">
        <f t="shared" si="1"/>
        <v>#DIV/0!</v>
      </c>
      <c r="BR38" s="16" t="e">
        <f t="shared" si="2"/>
        <v>#DIV/0!</v>
      </c>
      <c r="BS38" s="16"/>
      <c r="BT38" s="16">
        <f t="shared" si="3"/>
        <v>0</v>
      </c>
      <c r="BU38" s="28" t="e">
        <f t="shared" si="4"/>
        <v>#DIV/0!</v>
      </c>
      <c r="BV38" s="16" t="e">
        <f t="shared" si="5"/>
        <v>#DIV/0!</v>
      </c>
    </row>
    <row r="39" spans="1:74" x14ac:dyDescent="0.4">
      <c r="A39" s="15"/>
      <c r="B39" s="15"/>
      <c r="C39" s="49" t="s">
        <v>111</v>
      </c>
      <c r="D39" s="15"/>
      <c r="E39" s="15"/>
      <c r="F39" s="15" t="s">
        <v>322</v>
      </c>
      <c r="G39" s="35">
        <f>LN('C'!H39)-LN('C'!G39)</f>
        <v>6.8125367304785911E-2</v>
      </c>
      <c r="H39" s="35">
        <f>LN('C'!I39)-LN('C'!H39)</f>
        <v>-0.11316821827598478</v>
      </c>
      <c r="I39" s="35">
        <f>LN('C'!J39)-LN('C'!I39)</f>
        <v>-0.11486817730485299</v>
      </c>
      <c r="J39" s="35">
        <f>LN('C'!K39)-LN('C'!J39)</f>
        <v>2.3853496279189201E-2</v>
      </c>
      <c r="K39" s="35">
        <f>LN('C'!L39)-LN('C'!K39)</f>
        <v>-5.2444035602700723E-2</v>
      </c>
      <c r="L39" s="35">
        <f>LN('C'!M39)-LN('C'!L39)</f>
        <v>-1.4597669496975385E-2</v>
      </c>
      <c r="M39" s="35">
        <f>LN('C'!N39)-LN('C'!M39)</f>
        <v>0.20282474796240635</v>
      </c>
      <c r="N39" s="15"/>
      <c r="O39" s="15" t="s">
        <v>163</v>
      </c>
      <c r="P39" s="15" t="s">
        <v>163</v>
      </c>
      <c r="Q39" s="15" t="s">
        <v>163</v>
      </c>
      <c r="R39" s="15" t="s">
        <v>163</v>
      </c>
      <c r="S39" s="15" t="s">
        <v>163</v>
      </c>
      <c r="T39" s="15" t="s">
        <v>163</v>
      </c>
      <c r="U39" s="15" t="s">
        <v>163</v>
      </c>
      <c r="V39" s="15" t="s">
        <v>163</v>
      </c>
      <c r="W39" s="15" t="s">
        <v>163</v>
      </c>
      <c r="X39" s="15" t="s">
        <v>163</v>
      </c>
      <c r="Y39" s="15" t="s">
        <v>163</v>
      </c>
      <c r="Z39" s="15" t="s">
        <v>163</v>
      </c>
      <c r="AA39" s="15" t="s">
        <v>163</v>
      </c>
      <c r="AB39" s="15" t="s">
        <v>163</v>
      </c>
      <c r="AC39" s="15" t="s">
        <v>163</v>
      </c>
      <c r="AD39" s="15" t="s">
        <v>163</v>
      </c>
      <c r="AE39" s="13"/>
      <c r="AF39" s="17"/>
      <c r="AG39" s="15" t="s">
        <v>163</v>
      </c>
      <c r="AH39" s="15" t="s">
        <v>163</v>
      </c>
      <c r="AI39" s="15" t="s">
        <v>163</v>
      </c>
      <c r="AJ39" s="15" t="s">
        <v>163</v>
      </c>
      <c r="AK39" s="15" t="s">
        <v>163</v>
      </c>
      <c r="AL39" s="15" t="s">
        <v>163</v>
      </c>
      <c r="AM39" s="15" t="s">
        <v>163</v>
      </c>
      <c r="AN39" s="15" t="s">
        <v>163</v>
      </c>
      <c r="AO39" s="15" t="s">
        <v>163</v>
      </c>
      <c r="AP39" s="15" t="s">
        <v>163</v>
      </c>
      <c r="AQ39" s="15" t="s">
        <v>163</v>
      </c>
      <c r="AR39" s="15" t="s">
        <v>163</v>
      </c>
      <c r="AS39" s="15" t="s">
        <v>163</v>
      </c>
      <c r="AT39" s="15" t="s">
        <v>163</v>
      </c>
      <c r="AU39" s="15" t="s">
        <v>163</v>
      </c>
      <c r="AV39" s="15" t="s">
        <v>163</v>
      </c>
      <c r="AW39" s="15"/>
      <c r="AX39" s="15"/>
      <c r="AY39" s="15" t="s">
        <v>163</v>
      </c>
      <c r="AZ39" s="15" t="s">
        <v>163</v>
      </c>
      <c r="BA39" s="15" t="s">
        <v>163</v>
      </c>
      <c r="BB39" s="15" t="s">
        <v>163</v>
      </c>
      <c r="BC39" s="15" t="s">
        <v>163</v>
      </c>
      <c r="BD39" s="15" t="s">
        <v>163</v>
      </c>
      <c r="BE39" s="15" t="s">
        <v>163</v>
      </c>
      <c r="BF39" s="15" t="s">
        <v>163</v>
      </c>
      <c r="BG39" s="15" t="s">
        <v>163</v>
      </c>
      <c r="BH39" s="15" t="s">
        <v>163</v>
      </c>
      <c r="BI39" s="15" t="s">
        <v>163</v>
      </c>
      <c r="BJ39" s="15" t="s">
        <v>163</v>
      </c>
      <c r="BK39" s="15" t="s">
        <v>163</v>
      </c>
      <c r="BL39" s="15" t="s">
        <v>163</v>
      </c>
      <c r="BM39" s="15" t="s">
        <v>163</v>
      </c>
      <c r="BN39" s="15" t="s">
        <v>163</v>
      </c>
      <c r="BO39" s="15"/>
      <c r="BP39" s="16">
        <f t="shared" si="0"/>
        <v>7</v>
      </c>
      <c r="BQ39" s="28">
        <f t="shared" si="1"/>
        <v>-3.9212733447488036E-5</v>
      </c>
      <c r="BR39" s="16">
        <f t="shared" si="2"/>
        <v>0.11203655295470762</v>
      </c>
      <c r="BS39" s="16"/>
      <c r="BT39" s="16">
        <f t="shared" si="3"/>
        <v>7</v>
      </c>
      <c r="BU39" s="28">
        <f t="shared" si="4"/>
        <v>-3.9212733447488036E-5</v>
      </c>
      <c r="BV39" s="16">
        <f t="shared" si="5"/>
        <v>0.11203655295470762</v>
      </c>
    </row>
    <row r="40" spans="1:74" x14ac:dyDescent="0.4">
      <c r="A40" s="15"/>
      <c r="B40" s="15"/>
      <c r="C40" s="49" t="s">
        <v>112</v>
      </c>
      <c r="D40" s="15"/>
      <c r="E40" s="15"/>
      <c r="F40" s="15" t="s">
        <v>322</v>
      </c>
      <c r="G40" s="35">
        <f>LN('C'!H40)-LN('C'!G40)</f>
        <v>5.62928784317549E-2</v>
      </c>
      <c r="H40" s="35">
        <f>LN('C'!I40)-LN('C'!H40)</f>
        <v>-1.3825306277645666E-2</v>
      </c>
      <c r="I40" s="35">
        <f>LN('C'!J40)-LN('C'!I40)</f>
        <v>-0.12230796231076102</v>
      </c>
      <c r="J40" s="35">
        <f>LN('C'!K40)-LN('C'!J40)</f>
        <v>4.1983327911319535E-2</v>
      </c>
      <c r="K40" s="35">
        <f>LN('C'!L40)-LN('C'!K40)</f>
        <v>4.796505417759267E-2</v>
      </c>
      <c r="L40" s="35">
        <f>LN('C'!M40)-LN('C'!L40)</f>
        <v>3.3528132313223047E-2</v>
      </c>
      <c r="M40" s="35">
        <f>LN('C'!N40)-LN('C'!M40)</f>
        <v>4.3059489460446798E-2</v>
      </c>
      <c r="N40" s="15"/>
      <c r="O40" s="15" t="e">
        <f>CORREL($G40:$M40,[1]DMB!$G40:$AH40)</f>
        <v>#N/A</v>
      </c>
      <c r="P40" s="15" t="e">
        <f>O40*SQRT((MIN(COUNT($G40:$M40),COUNT([1]DMB!$G40:$AH40))-2)/(1-O40^2))</f>
        <v>#N/A</v>
      </c>
      <c r="Q40" s="15" t="e">
        <f>CORREL($G40:$M40,[1]DMB!$G40:$AG40)</f>
        <v>#N/A</v>
      </c>
      <c r="R40" s="15" t="e">
        <f>Q40*SQRT((MIN(COUNT($G40:$M40),COUNT([1]DMB!$G40:$AG40))-2)/(1-Q40^2))</f>
        <v>#N/A</v>
      </c>
      <c r="S40" s="15" t="e">
        <f>CORREL($G40:$M40,[1]DM1!$G40:$AH40)</f>
        <v>#N/A</v>
      </c>
      <c r="T40" s="15" t="e">
        <f>S40*SQRT((MIN(COUNT($G40:$M40),COUNT([1]DM1!$G40:$AH40))-2)/(1-S40^2))</f>
        <v>#N/A</v>
      </c>
      <c r="U40" s="15" t="e">
        <f>CORREL($G40:$M40,[1]DM1!$G40:$AG40)</f>
        <v>#N/A</v>
      </c>
      <c r="V40" s="15" t="e">
        <f>U40*SQRT((MIN(COUNT($G40:$M40),COUNT([1]DM1!$G40:$AG40))-2)/(1-U40^2))</f>
        <v>#N/A</v>
      </c>
      <c r="W40" s="15" t="e">
        <f>CORREL($G40:$M40,dBM!$G40:$G40)</f>
        <v>#N/A</v>
      </c>
      <c r="X40" s="15" t="e">
        <f>W40*SQRT((MIN(COUNT($G40:$M40),COUNT(dBM!$G40:$M40))-2)/(1-W40^2))</f>
        <v>#N/A</v>
      </c>
      <c r="Y40" s="15" t="e">
        <f>CORREL($G40:$M40,dBM!#REF!)</f>
        <v>#REF!</v>
      </c>
      <c r="Z40" s="15" t="e">
        <f>Y40*SQRT((MIN(COUNT($G40:$M40),COUNT(dBM!#REF!))-2)/(1-Y40^2))</f>
        <v>#REF!</v>
      </c>
      <c r="AA40" s="15" t="e">
        <f>CORREL($G40:$M40,'[1]D BM wo FCD'!$G40:$AB40)</f>
        <v>#N/A</v>
      </c>
      <c r="AB40" s="15" t="e">
        <f>AA40*SQRT((MIN(COUNT($G40:$M40),COUNT('[1]D BM wo FCD'!$G40:$AB40))-2)/(1-AA40^2))</f>
        <v>#N/A</v>
      </c>
      <c r="AC40" s="15" t="e">
        <f>CORREL($G40:$M40,'[1]D BM wo FCD'!$G40:$AA40)</f>
        <v>#N/A</v>
      </c>
      <c r="AD40" s="15" t="e">
        <f>AC40*SQRT((MIN(COUNT($G40:$M40),COUNT('[1]D BM wo FCD'!$G40:$AA40))-2)/(1-AC40^2))</f>
        <v>#N/A</v>
      </c>
      <c r="AE40" s="13"/>
      <c r="AF40" s="17"/>
      <c r="AG40" s="15" t="e">
        <f>CORREL($G40:$M40,[1]DMB!$V40:$AH40)</f>
        <v>#N/A</v>
      </c>
      <c r="AH40" s="15" t="e">
        <f>AG40*SQRT((MIN(COUNT($G40:$M40),COUNT([1]DMB!$V40:$AH40))-2)/(1-AG40^2))</f>
        <v>#N/A</v>
      </c>
      <c r="AI40" s="15" t="e">
        <f>CORREL($G40:$M40,[1]DMB!$V40:$AG40)</f>
        <v>#N/A</v>
      </c>
      <c r="AJ40" s="15" t="e">
        <f>AI40*SQRT((MIN(COUNT($G40:$M40),COUNT([1]DMB!$V40:$AG40))-2)/(1-AI40^2))</f>
        <v>#N/A</v>
      </c>
      <c r="AK40" s="15" t="e">
        <f>CORREL($G40:$M40,[1]DM1!$V40:$AH40)</f>
        <v>#N/A</v>
      </c>
      <c r="AL40" s="15" t="e">
        <f>AK40*SQRT((MIN(COUNT($G40:$M40),COUNT([1]DM1!$V40:$AH40))-2)/(1-AK40^2))</f>
        <v>#N/A</v>
      </c>
      <c r="AM40" s="15" t="e">
        <f>CORREL($G40:$M40,[1]DM1!$V40:$AG40)</f>
        <v>#N/A</v>
      </c>
      <c r="AN40" s="15" t="e">
        <f>AM40*SQRT((MIN(COUNT($G40:$M40),COUNT([1]DM1!$V40:$AG40))-2)/(1-AM40^2))</f>
        <v>#N/A</v>
      </c>
      <c r="AO40" s="15" t="e">
        <f>CORREL($G40:$M40,dBM!$G40:$G40)</f>
        <v>#N/A</v>
      </c>
      <c r="AP40" s="15" t="e">
        <f>AO40*SQRT((MIN(COUNT($G40:$M40),COUNT(dBM!$G40:$M40))-2)/(1-AO40^2))</f>
        <v>#N/A</v>
      </c>
      <c r="AQ40" s="15" t="e">
        <f>CORREL($G40:$M40,dBM!#REF!)</f>
        <v>#REF!</v>
      </c>
      <c r="AR40" s="15" t="e">
        <f>AQ40*SQRT((MIN(COUNT($G40:$M40),COUNT(dBM!#REF!))-2)/(1-AQ40^2))</f>
        <v>#REF!</v>
      </c>
      <c r="AS40" s="15" t="e">
        <f>CORREL($G40:$M40,'[1]D BM wo FCD'!$P40:$AB40)</f>
        <v>#N/A</v>
      </c>
      <c r="AT40" s="15" t="e">
        <f>AS40*SQRT((MIN(COUNT($G40:$M40),COUNT('[1]D BM wo FCD'!$P40:$AB40))-2)/(1-AS40^2))</f>
        <v>#N/A</v>
      </c>
      <c r="AU40" s="15" t="e">
        <f>CORREL($G40:$M40,'[1]D BM wo FCD'!$P40:$AA40)</f>
        <v>#N/A</v>
      </c>
      <c r="AV40" s="15" t="e">
        <f>AU40*SQRT((MIN(COUNT($G40:$M40),COUNT('[1]D BM wo FCD'!$P40:$AA40))-2)/(1-AU40^2))</f>
        <v>#N/A</v>
      </c>
      <c r="AW40" s="15"/>
      <c r="AX40" s="15"/>
      <c r="AY40" s="15" t="e">
        <f>CORREL($G40:$M40,[1]DMB!$AB40:$AH40)</f>
        <v>#DIV/0!</v>
      </c>
      <c r="AZ40" s="15" t="e">
        <f>AY40*SQRT((MIN(COUNT($G40:$M40),COUNT([1]DMB!$AB40:$AH40))-2)/(1-AY40^2))</f>
        <v>#DIV/0!</v>
      </c>
      <c r="BA40" s="15" t="e">
        <f>CORREL($H40:$M40,[1]DMB!$AB40:$AG40)</f>
        <v>#DIV/0!</v>
      </c>
      <c r="BB40" s="15" t="e">
        <f>BA40*SQRT((MIN(COUNT($H40:$M40),COUNT([1]DMB!$AB40:$AG40))-2)/(1-BA40^2))</f>
        <v>#DIV/0!</v>
      </c>
      <c r="BC40" s="15" t="e">
        <f>CORREL($G40:$M40,[1]DM1!$AB40:$AH40)</f>
        <v>#DIV/0!</v>
      </c>
      <c r="BD40" s="15" t="e">
        <f>BC40*SQRT((MIN(COUNT($G40:$M40),COUNT([1]DM1!$AB40:$AH40))-2)/(1-BC40^2))</f>
        <v>#DIV/0!</v>
      </c>
      <c r="BE40" s="15" t="e">
        <f>CORREL($H40:$M40,[1]DM1!$AB40:$AG40)</f>
        <v>#DIV/0!</v>
      </c>
      <c r="BF40" s="15" t="e">
        <f>BE40*SQRT((MIN(COUNT($H40:$M40),COUNT([1]DM1!$AB40:$AG40))-2)/(1-BE40^2))</f>
        <v>#DIV/0!</v>
      </c>
      <c r="BG40" s="15" t="e">
        <f>CORREL($G40:$M40,dBM!$G40:$G40)</f>
        <v>#N/A</v>
      </c>
      <c r="BH40" s="15" t="e">
        <f>BG40*SQRT((MIN(COUNT($G40:$M40),COUNT(dBM!$G40:$M40))-2)/(1-BG40^2))</f>
        <v>#N/A</v>
      </c>
      <c r="BI40" s="15" t="e">
        <f>CORREL($H40:$M40,dBM!#REF!)</f>
        <v>#REF!</v>
      </c>
      <c r="BJ40" s="15" t="e">
        <f>BI40*SQRT((MIN(COUNT($H40:$M40),COUNT(dBM!#REF!))-2)/(1-BI40^2))</f>
        <v>#REF!</v>
      </c>
      <c r="BK40" s="15" t="e">
        <f>CORREL($G40:$M40,'[1]D BM wo FCD'!$V40:$AB40)</f>
        <v>#DIV/0!</v>
      </c>
      <c r="BL40" s="15" t="e">
        <f>BK40*SQRT((MIN(COUNT($G40:$M40),COUNT('[1]D BM wo FCD'!$V40:$AB40))-2)/(1-BK40^2))</f>
        <v>#DIV/0!</v>
      </c>
      <c r="BM40" s="15" t="e">
        <f>CORREL($H40:$M40,'[1]D BM wo FCD'!$V40:$AA40)</f>
        <v>#DIV/0!</v>
      </c>
      <c r="BN40" s="15" t="e">
        <f>BM40*SQRT((MIN(COUNT($H40:$M40),COUNT('[1]D BM wo FCD'!$V40:$AA40))-2)/(1-BM40^2))</f>
        <v>#DIV/0!</v>
      </c>
      <c r="BO40" s="15"/>
      <c r="BP40" s="16">
        <f t="shared" si="0"/>
        <v>7</v>
      </c>
      <c r="BQ40" s="28">
        <f t="shared" si="1"/>
        <v>1.2385087672275752E-2</v>
      </c>
      <c r="BR40" s="16">
        <f t="shared" si="2"/>
        <v>6.3622629173431658E-2</v>
      </c>
      <c r="BS40" s="16"/>
      <c r="BT40" s="16">
        <f t="shared" si="3"/>
        <v>7</v>
      </c>
      <c r="BU40" s="28">
        <f t="shared" si="4"/>
        <v>1.2385087672275752E-2</v>
      </c>
      <c r="BV40" s="16">
        <f t="shared" si="5"/>
        <v>6.3622629173431658E-2</v>
      </c>
    </row>
    <row r="41" spans="1:74" x14ac:dyDescent="0.4">
      <c r="A41" s="15"/>
      <c r="B41" s="15"/>
      <c r="C41" s="49" t="s">
        <v>115</v>
      </c>
      <c r="D41" s="15"/>
      <c r="E41" s="15"/>
      <c r="F41" s="15" t="s">
        <v>322</v>
      </c>
      <c r="G41" s="35">
        <f>LN('C'!H41)-LN('C'!G41)</f>
        <v>8.1458002917825567E-2</v>
      </c>
      <c r="H41" s="35">
        <f>LN('C'!I41)-LN('C'!H41)</f>
        <v>8.0544152019307091E-2</v>
      </c>
      <c r="I41" s="35">
        <f>LN('C'!J41)-LN('C'!I41)</f>
        <v>6.3320505993100795E-3</v>
      </c>
      <c r="J41" s="35">
        <f>LN('C'!K41)-LN('C'!J41)</f>
        <v>-3.1507157936189856E-2</v>
      </c>
      <c r="K41" s="35">
        <f>LN('C'!L41)-LN('C'!K41)</f>
        <v>6.055404026595923E-2</v>
      </c>
      <c r="L41" s="35">
        <f>LN('C'!M41)-LN('C'!L41)</f>
        <v>-9.4745897164512982E-2</v>
      </c>
      <c r="M41" s="35">
        <f>LN('C'!N41)-LN('C'!M41)</f>
        <v>-5.9186246138995813E-3</v>
      </c>
      <c r="N41" s="15"/>
      <c r="O41" s="15" t="s">
        <v>163</v>
      </c>
      <c r="P41" s="15" t="s">
        <v>163</v>
      </c>
      <c r="Q41" s="15" t="s">
        <v>163</v>
      </c>
      <c r="R41" s="15" t="s">
        <v>163</v>
      </c>
      <c r="S41" s="15" t="s">
        <v>163</v>
      </c>
      <c r="T41" s="15" t="s">
        <v>163</v>
      </c>
      <c r="U41" s="15" t="s">
        <v>163</v>
      </c>
      <c r="V41" s="15" t="s">
        <v>163</v>
      </c>
      <c r="W41" s="15" t="s">
        <v>163</v>
      </c>
      <c r="X41" s="15" t="s">
        <v>163</v>
      </c>
      <c r="Y41" s="15" t="s">
        <v>163</v>
      </c>
      <c r="Z41" s="15" t="s">
        <v>163</v>
      </c>
      <c r="AA41" s="15" t="s">
        <v>163</v>
      </c>
      <c r="AB41" s="15" t="s">
        <v>163</v>
      </c>
      <c r="AC41" s="15" t="s">
        <v>163</v>
      </c>
      <c r="AD41" s="15" t="s">
        <v>163</v>
      </c>
      <c r="AE41" s="13"/>
      <c r="AF41" s="17"/>
      <c r="AG41" s="15" t="s">
        <v>163</v>
      </c>
      <c r="AH41" s="15" t="s">
        <v>163</v>
      </c>
      <c r="AI41" s="15" t="s">
        <v>163</v>
      </c>
      <c r="AJ41" s="15" t="s">
        <v>163</v>
      </c>
      <c r="AK41" s="15" t="s">
        <v>163</v>
      </c>
      <c r="AL41" s="15" t="s">
        <v>163</v>
      </c>
      <c r="AM41" s="15" t="s">
        <v>163</v>
      </c>
      <c r="AN41" s="15" t="s">
        <v>163</v>
      </c>
      <c r="AO41" s="15" t="s">
        <v>163</v>
      </c>
      <c r="AP41" s="15" t="s">
        <v>163</v>
      </c>
      <c r="AQ41" s="15" t="s">
        <v>163</v>
      </c>
      <c r="AR41" s="15" t="s">
        <v>163</v>
      </c>
      <c r="AS41" s="15" t="s">
        <v>163</v>
      </c>
      <c r="AT41" s="15" t="s">
        <v>163</v>
      </c>
      <c r="AU41" s="15" t="s">
        <v>163</v>
      </c>
      <c r="AV41" s="15" t="s">
        <v>163</v>
      </c>
      <c r="AW41" s="15"/>
      <c r="AX41" s="15"/>
      <c r="AY41" s="15" t="s">
        <v>163</v>
      </c>
      <c r="AZ41" s="15" t="s">
        <v>163</v>
      </c>
      <c r="BA41" s="15" t="s">
        <v>163</v>
      </c>
      <c r="BB41" s="15" t="s">
        <v>163</v>
      </c>
      <c r="BC41" s="15" t="s">
        <v>163</v>
      </c>
      <c r="BD41" s="15" t="s">
        <v>163</v>
      </c>
      <c r="BE41" s="15" t="s">
        <v>163</v>
      </c>
      <c r="BF41" s="15" t="s">
        <v>163</v>
      </c>
      <c r="BG41" s="15" t="s">
        <v>163</v>
      </c>
      <c r="BH41" s="15" t="s">
        <v>163</v>
      </c>
      <c r="BI41" s="15" t="s">
        <v>163</v>
      </c>
      <c r="BJ41" s="15" t="s">
        <v>163</v>
      </c>
      <c r="BK41" s="15" t="s">
        <v>163</v>
      </c>
      <c r="BL41" s="15" t="s">
        <v>163</v>
      </c>
      <c r="BM41" s="15" t="s">
        <v>163</v>
      </c>
      <c r="BN41" s="15" t="s">
        <v>163</v>
      </c>
      <c r="BO41" s="15"/>
      <c r="BP41" s="16">
        <f t="shared" si="0"/>
        <v>7</v>
      </c>
      <c r="BQ41" s="28">
        <f t="shared" si="1"/>
        <v>1.3816652298257079E-2</v>
      </c>
      <c r="BR41" s="16">
        <f t="shared" si="2"/>
        <v>6.5189301658224022E-2</v>
      </c>
      <c r="BS41" s="16"/>
      <c r="BT41" s="16">
        <f t="shared" si="3"/>
        <v>7</v>
      </c>
      <c r="BU41" s="28">
        <f t="shared" si="4"/>
        <v>1.3816652298257079E-2</v>
      </c>
      <c r="BV41" s="16">
        <f t="shared" si="5"/>
        <v>6.5189301658224022E-2</v>
      </c>
    </row>
    <row r="42" spans="1:74" x14ac:dyDescent="0.4">
      <c r="A42" s="15"/>
      <c r="B42" s="15"/>
      <c r="C42" s="49" t="s">
        <v>116</v>
      </c>
      <c r="D42" s="15"/>
      <c r="E42" s="15"/>
      <c r="F42" s="15" t="s">
        <v>322</v>
      </c>
      <c r="G42" s="15" t="s">
        <v>163</v>
      </c>
      <c r="H42" s="15" t="s">
        <v>163</v>
      </c>
      <c r="I42" s="15" t="s">
        <v>163</v>
      </c>
      <c r="J42" s="15" t="s">
        <v>163</v>
      </c>
      <c r="K42" s="15" t="s">
        <v>163</v>
      </c>
      <c r="L42" s="15" t="s">
        <v>163</v>
      </c>
      <c r="M42" s="15" t="s">
        <v>163</v>
      </c>
      <c r="N42" s="15"/>
      <c r="O42" s="15" t="e">
        <f>CORREL($G42:$M42,[1]DMB!$G42:$AH42)</f>
        <v>#N/A</v>
      </c>
      <c r="P42" s="15" t="e">
        <f>O42*SQRT((MIN(COUNT($G42:$M42),COUNT([1]DMB!$G42:$AH42))-2)/(1-O42^2))</f>
        <v>#N/A</v>
      </c>
      <c r="Q42" s="15" t="e">
        <f>CORREL($G42:$M42,[1]DMB!$G42:$AG42)</f>
        <v>#N/A</v>
      </c>
      <c r="R42" s="15" t="e">
        <f>Q42*SQRT((MIN(COUNT($G42:$M42),COUNT([1]DMB!$G42:$AG42))-2)/(1-Q42^2))</f>
        <v>#N/A</v>
      </c>
      <c r="S42" s="15" t="e">
        <f>CORREL($G42:$M42,[1]DM1!$G42:$AH42)</f>
        <v>#N/A</v>
      </c>
      <c r="T42" s="15" t="e">
        <f>S42*SQRT((MIN(COUNT($G42:$M42),COUNT([1]DM1!$G42:$AH42))-2)/(1-S42^2))</f>
        <v>#N/A</v>
      </c>
      <c r="U42" s="15" t="e">
        <f>CORREL($G42:$M42,[1]DM1!$G42:$AG42)</f>
        <v>#N/A</v>
      </c>
      <c r="V42" s="15" t="e">
        <f>U42*SQRT((MIN(COUNT($G42:$M42),COUNT([1]DM1!$G42:$AG42))-2)/(1-U42^2))</f>
        <v>#N/A</v>
      </c>
      <c r="W42" s="15" t="e">
        <f>CORREL($G42:$M42,dBM!$G42:$G42)</f>
        <v>#N/A</v>
      </c>
      <c r="X42" s="15" t="e">
        <f>W42*SQRT((MIN(COUNT($G42:$M42),COUNT(dBM!$G42:$M42))-2)/(1-W42^2))</f>
        <v>#N/A</v>
      </c>
      <c r="Y42" s="15" t="e">
        <f>CORREL($G42:$M42,dBM!#REF!)</f>
        <v>#REF!</v>
      </c>
      <c r="Z42" s="15" t="e">
        <f>Y42*SQRT((MIN(COUNT($G42:$M42),COUNT(dBM!#REF!))-2)/(1-Y42^2))</f>
        <v>#REF!</v>
      </c>
      <c r="AA42" s="15" t="e">
        <f>CORREL($G42:$M42,'[1]D BM wo FCD'!$G42:$AB42)</f>
        <v>#N/A</v>
      </c>
      <c r="AB42" s="15" t="e">
        <f>AA42*SQRT((MIN(COUNT($G42:$M42),COUNT('[1]D BM wo FCD'!$G42:$AB42))-2)/(1-AA42^2))</f>
        <v>#N/A</v>
      </c>
      <c r="AC42" s="15" t="e">
        <f>CORREL($G42:$M42,'[1]D BM wo FCD'!$G42:$AA42)</f>
        <v>#N/A</v>
      </c>
      <c r="AD42" s="15" t="e">
        <f>AC42*SQRT((MIN(COUNT($G42:$M42),COUNT('[1]D BM wo FCD'!$G42:$AA42))-2)/(1-AC42^2))</f>
        <v>#N/A</v>
      </c>
      <c r="AE42" s="13"/>
      <c r="AF42" s="17"/>
      <c r="AG42" s="15" t="e">
        <f>CORREL($G42:$M42,[1]DMB!$V42:$AH42)</f>
        <v>#N/A</v>
      </c>
      <c r="AH42" s="15" t="e">
        <f>AG42*SQRT((MIN(COUNT($G42:$M42),COUNT([1]DMB!$V42:$AH42))-2)/(1-AG42^2))</f>
        <v>#N/A</v>
      </c>
      <c r="AI42" s="15" t="e">
        <f>CORREL($G42:$M42,[1]DMB!$V42:$AG42)</f>
        <v>#N/A</v>
      </c>
      <c r="AJ42" s="15" t="e">
        <f>AI42*SQRT((MIN(COUNT($G42:$M42),COUNT([1]DMB!$V42:$AG42))-2)/(1-AI42^2))</f>
        <v>#N/A</v>
      </c>
      <c r="AK42" s="15" t="e">
        <f>CORREL($G42:$M42,[1]DM1!$V42:$AH42)</f>
        <v>#N/A</v>
      </c>
      <c r="AL42" s="15" t="e">
        <f>AK42*SQRT((MIN(COUNT($G42:$M42),COUNT([1]DM1!$V42:$AH42))-2)/(1-AK42^2))</f>
        <v>#N/A</v>
      </c>
      <c r="AM42" s="15" t="e">
        <f>CORREL($G42:$M42,[1]DM1!$V42:$AG42)</f>
        <v>#N/A</v>
      </c>
      <c r="AN42" s="15" t="e">
        <f>AM42*SQRT((MIN(COUNT($G42:$M42),COUNT([1]DM1!$V42:$AG42))-2)/(1-AM42^2))</f>
        <v>#N/A</v>
      </c>
      <c r="AO42" s="15" t="e">
        <f>CORREL($G42:$M42,dBM!$G42:$G42)</f>
        <v>#N/A</v>
      </c>
      <c r="AP42" s="15" t="e">
        <f>AO42*SQRT((MIN(COUNT($G42:$M42),COUNT(dBM!$G42:$M42))-2)/(1-AO42^2))</f>
        <v>#N/A</v>
      </c>
      <c r="AQ42" s="15" t="e">
        <f>CORREL($G42:$M42,dBM!#REF!)</f>
        <v>#REF!</v>
      </c>
      <c r="AR42" s="15" t="e">
        <f>AQ42*SQRT((MIN(COUNT($G42:$M42),COUNT(dBM!#REF!))-2)/(1-AQ42^2))</f>
        <v>#REF!</v>
      </c>
      <c r="AS42" s="15" t="e">
        <f>CORREL($G42:$M42,'[1]D BM wo FCD'!$P42:$AB42)</f>
        <v>#N/A</v>
      </c>
      <c r="AT42" s="15" t="e">
        <f>AS42*SQRT((MIN(COUNT($G42:$M42),COUNT('[1]D BM wo FCD'!$P42:$AB42))-2)/(1-AS42^2))</f>
        <v>#N/A</v>
      </c>
      <c r="AU42" s="15" t="e">
        <f>CORREL($G42:$M42,'[1]D BM wo FCD'!$P42:$AA42)</f>
        <v>#N/A</v>
      </c>
      <c r="AV42" s="15" t="e">
        <f>AU42*SQRT((MIN(COUNT($G42:$M42),COUNT('[1]D BM wo FCD'!$P42:$AA42))-2)/(1-AU42^2))</f>
        <v>#N/A</v>
      </c>
      <c r="AW42" s="15"/>
      <c r="AX42" s="15"/>
      <c r="AY42" s="15" t="e">
        <f>CORREL($G42:$M42,[1]DMB!$AB42:$AH42)</f>
        <v>#DIV/0!</v>
      </c>
      <c r="AZ42" s="15" t="e">
        <f>AY42*SQRT((MIN(COUNT($G42:$M42),COUNT([1]DMB!$AB42:$AH42))-2)/(1-AY42^2))</f>
        <v>#DIV/0!</v>
      </c>
      <c r="BA42" s="15" t="e">
        <f>CORREL($H42:$M42,[1]DMB!$AB42:$AG42)</f>
        <v>#DIV/0!</v>
      </c>
      <c r="BB42" s="15" t="e">
        <f>BA42*SQRT((MIN(COUNT($H42:$M42),COUNT([1]DMB!$AB42:$AG42))-2)/(1-BA42^2))</f>
        <v>#DIV/0!</v>
      </c>
      <c r="BC42" s="15" t="e">
        <f>CORREL($G42:$M42,[1]DM1!$AB42:$AH42)</f>
        <v>#DIV/0!</v>
      </c>
      <c r="BD42" s="15" t="e">
        <f>BC42*SQRT((MIN(COUNT($G42:$M42),COUNT([1]DM1!$AB42:$AH42))-2)/(1-BC42^2))</f>
        <v>#DIV/0!</v>
      </c>
      <c r="BE42" s="15" t="e">
        <f>CORREL($H42:$M42,[1]DM1!$AB42:$AG42)</f>
        <v>#DIV/0!</v>
      </c>
      <c r="BF42" s="15" t="e">
        <f>BE42*SQRT((MIN(COUNT($H42:$M42),COUNT([1]DM1!$AB42:$AG42))-2)/(1-BE42^2))</f>
        <v>#DIV/0!</v>
      </c>
      <c r="BG42" s="15" t="e">
        <f>CORREL($G42:$M42,dBM!$G42:$G42)</f>
        <v>#N/A</v>
      </c>
      <c r="BH42" s="15" t="e">
        <f>BG42*SQRT((MIN(COUNT($G42:$M42),COUNT(dBM!$G42:$M42))-2)/(1-BG42^2))</f>
        <v>#N/A</v>
      </c>
      <c r="BI42" s="15" t="e">
        <f>CORREL($H42:$M42,dBM!#REF!)</f>
        <v>#REF!</v>
      </c>
      <c r="BJ42" s="15" t="e">
        <f>BI42*SQRT((MIN(COUNT($H42:$M42),COUNT(dBM!#REF!))-2)/(1-BI42^2))</f>
        <v>#REF!</v>
      </c>
      <c r="BK42" s="15" t="e">
        <f>CORREL($G42:$M42,'[1]D BM wo FCD'!$V42:$AB42)</f>
        <v>#DIV/0!</v>
      </c>
      <c r="BL42" s="15" t="e">
        <f>BK42*SQRT((MIN(COUNT($G42:$M42),COUNT('[1]D BM wo FCD'!$V42:$AB42))-2)/(1-BK42^2))</f>
        <v>#DIV/0!</v>
      </c>
      <c r="BM42" s="15" t="e">
        <f>CORREL($H42:$M42,'[1]D BM wo FCD'!$V42:$AA42)</f>
        <v>#DIV/0!</v>
      </c>
      <c r="BN42" s="15" t="e">
        <f>BM42*SQRT((MIN(COUNT($H42:$M42),COUNT('[1]D BM wo FCD'!$V42:$AA42))-2)/(1-BM42^2))</f>
        <v>#DIV/0!</v>
      </c>
      <c r="BO42" s="15"/>
      <c r="BP42" s="16">
        <f t="shared" si="0"/>
        <v>0</v>
      </c>
      <c r="BQ42" s="28" t="e">
        <f t="shared" si="1"/>
        <v>#DIV/0!</v>
      </c>
      <c r="BR42" s="16" t="e">
        <f t="shared" si="2"/>
        <v>#DIV/0!</v>
      </c>
      <c r="BS42" s="16"/>
      <c r="BT42" s="16">
        <f t="shared" si="3"/>
        <v>0</v>
      </c>
      <c r="BU42" s="28" t="e">
        <f t="shared" si="4"/>
        <v>#DIV/0!</v>
      </c>
      <c r="BV42" s="16" t="e">
        <f t="shared" si="5"/>
        <v>#DIV/0!</v>
      </c>
    </row>
    <row r="43" spans="1:74" x14ac:dyDescent="0.4">
      <c r="A43" s="15"/>
      <c r="B43" s="15"/>
      <c r="C43" s="49" t="s">
        <v>125</v>
      </c>
      <c r="D43" s="15"/>
      <c r="E43" s="15"/>
      <c r="F43" s="15" t="s">
        <v>322</v>
      </c>
      <c r="G43" s="35">
        <f>LN('C'!H43)-LN('C'!G43)</f>
        <v>8.4278399605381082E-2</v>
      </c>
      <c r="H43" s="35">
        <f>LN('C'!I43)-LN('C'!H43)</f>
        <v>5.2799633340356422E-2</v>
      </c>
      <c r="I43" s="35">
        <f>LN('C'!J43)-LN('C'!I43)</f>
        <v>5.6173933366750362E-2</v>
      </c>
      <c r="J43" s="35">
        <f>LN('C'!K43)-LN('C'!J43)</f>
        <v>2.402562854248913E-2</v>
      </c>
      <c r="K43" s="35">
        <f>LN('C'!L43)-LN('C'!K43)</f>
        <v>8.3342052649683751E-2</v>
      </c>
      <c r="L43" s="35">
        <f>LN('C'!M43)-LN('C'!L43)</f>
        <v>4.4172199649878507E-2</v>
      </c>
      <c r="M43" s="35">
        <f>LN('C'!N43)-LN('C'!M43)</f>
        <v>9.7895425285756232E-2</v>
      </c>
      <c r="N43" s="15"/>
      <c r="O43" s="15" t="s">
        <v>163</v>
      </c>
      <c r="P43" s="15" t="s">
        <v>163</v>
      </c>
      <c r="Q43" s="15" t="s">
        <v>163</v>
      </c>
      <c r="R43" s="15" t="s">
        <v>163</v>
      </c>
      <c r="S43" s="15" t="s">
        <v>163</v>
      </c>
      <c r="T43" s="15" t="s">
        <v>163</v>
      </c>
      <c r="U43" s="15" t="s">
        <v>163</v>
      </c>
      <c r="V43" s="15" t="s">
        <v>163</v>
      </c>
      <c r="W43" s="15" t="e">
        <f>CORREL($G43:$M43,dBM!$G43:$G43)</f>
        <v>#N/A</v>
      </c>
      <c r="X43" s="15" t="e">
        <f>W43*SQRT((MIN(COUNT($G43:$M43),COUNT(dBM!$G43:$M43))-2)/(1-W43^2))</f>
        <v>#N/A</v>
      </c>
      <c r="Y43" s="15" t="e">
        <f>CORREL($G43:$M43,dBM!#REF!)</f>
        <v>#REF!</v>
      </c>
      <c r="Z43" s="15" t="e">
        <f>Y43*SQRT((MIN(COUNT($G43:$M43),COUNT(dBM!#REF!))-2)/(1-Y43^2))</f>
        <v>#REF!</v>
      </c>
      <c r="AA43" s="15" t="e">
        <f>CORREL($G43:$M43,'[1]D BM wo FCD'!$G43:$AB43)</f>
        <v>#N/A</v>
      </c>
      <c r="AB43" s="15" t="e">
        <f>AA43*SQRT((MIN(COUNT($G43:$M43),COUNT('[1]D BM wo FCD'!$G43:$AB43))-2)/(1-AA43^2))</f>
        <v>#N/A</v>
      </c>
      <c r="AC43" s="15" t="e">
        <f>CORREL($G43:$M43,'[1]D BM wo FCD'!$G43:$AA43)</f>
        <v>#N/A</v>
      </c>
      <c r="AD43" s="15" t="e">
        <f>AC43*SQRT((MIN(COUNT($G43:$M43),COUNT('[1]D BM wo FCD'!$G43:$AA43))-2)/(1-AC43^2))</f>
        <v>#N/A</v>
      </c>
      <c r="AE43" s="13"/>
      <c r="AF43" s="17"/>
      <c r="AG43" s="15" t="s">
        <v>163</v>
      </c>
      <c r="AH43" s="15" t="s">
        <v>163</v>
      </c>
      <c r="AI43" s="15" t="s">
        <v>163</v>
      </c>
      <c r="AJ43" s="15" t="s">
        <v>163</v>
      </c>
      <c r="AK43" s="15" t="s">
        <v>163</v>
      </c>
      <c r="AL43" s="15" t="s">
        <v>163</v>
      </c>
      <c r="AM43" s="15" t="s">
        <v>163</v>
      </c>
      <c r="AN43" s="15" t="s">
        <v>163</v>
      </c>
      <c r="AO43" s="15" t="e">
        <f>CORREL($G43:$M43,dBM!$G43:$G43)</f>
        <v>#N/A</v>
      </c>
      <c r="AP43" s="15" t="e">
        <f>AO43*SQRT((MIN(COUNT($G43:$M43),COUNT(dBM!$G43:$M43))-2)/(1-AO43^2))</f>
        <v>#N/A</v>
      </c>
      <c r="AQ43" s="15" t="e">
        <f>CORREL($G43:$M43,dBM!#REF!)</f>
        <v>#REF!</v>
      </c>
      <c r="AR43" s="15" t="e">
        <f>AQ43*SQRT((MIN(COUNT($G43:$M43),COUNT(dBM!#REF!))-2)/(1-AQ43^2))</f>
        <v>#REF!</v>
      </c>
      <c r="AS43" s="15" t="e">
        <f>CORREL($G43:$M43,'[1]D BM wo FCD'!$P43:$AB43)</f>
        <v>#N/A</v>
      </c>
      <c r="AT43" s="15" t="e">
        <f>AS43*SQRT((MIN(COUNT($G43:$M43),COUNT('[1]D BM wo FCD'!$P43:$AB43))-2)/(1-AS43^2))</f>
        <v>#N/A</v>
      </c>
      <c r="AU43" s="15" t="e">
        <f>CORREL($G43:$M43,'[1]D BM wo FCD'!$P43:$AA43)</f>
        <v>#N/A</v>
      </c>
      <c r="AV43" s="15" t="e">
        <f>AU43*SQRT((MIN(COUNT($G43:$M43),COUNT('[1]D BM wo FCD'!$P43:$AA43))-2)/(1-AU43^2))</f>
        <v>#N/A</v>
      </c>
      <c r="AW43" s="15"/>
      <c r="AX43" s="15"/>
      <c r="AY43" s="15" t="s">
        <v>163</v>
      </c>
      <c r="AZ43" s="15" t="s">
        <v>163</v>
      </c>
      <c r="BA43" s="15" t="s">
        <v>163</v>
      </c>
      <c r="BB43" s="15" t="s">
        <v>163</v>
      </c>
      <c r="BC43" s="15" t="s">
        <v>163</v>
      </c>
      <c r="BD43" s="15" t="s">
        <v>163</v>
      </c>
      <c r="BE43" s="15" t="s">
        <v>163</v>
      </c>
      <c r="BF43" s="15" t="s">
        <v>163</v>
      </c>
      <c r="BG43" s="15" t="e">
        <f>CORREL($G43:$M43,dBM!$G43:$G43)</f>
        <v>#N/A</v>
      </c>
      <c r="BH43" s="15" t="e">
        <f>BG43*SQRT((MIN(COUNT($G43:$M43),COUNT(dBM!$G43:$M43))-2)/(1-BG43^2))</f>
        <v>#N/A</v>
      </c>
      <c r="BI43" s="15" t="e">
        <f>CORREL($H43:$M43,dBM!#REF!)</f>
        <v>#REF!</v>
      </c>
      <c r="BJ43" s="15" t="e">
        <f>BI43*SQRT((MIN(COUNT($H43:$M43),COUNT(dBM!#REF!))-2)/(1-BI43^2))</f>
        <v>#REF!</v>
      </c>
      <c r="BK43" s="15" t="s">
        <v>163</v>
      </c>
      <c r="BL43" s="15" t="s">
        <v>163</v>
      </c>
      <c r="BM43" s="15" t="s">
        <v>163</v>
      </c>
      <c r="BN43" s="15" t="s">
        <v>163</v>
      </c>
      <c r="BO43" s="15"/>
      <c r="BP43" s="16">
        <f t="shared" si="0"/>
        <v>7</v>
      </c>
      <c r="BQ43" s="28">
        <f t="shared" si="1"/>
        <v>6.3241038920042209E-2</v>
      </c>
      <c r="BR43" s="16">
        <f t="shared" si="2"/>
        <v>2.6166084172456791E-2</v>
      </c>
      <c r="BS43" s="16"/>
      <c r="BT43" s="16">
        <f t="shared" si="3"/>
        <v>7</v>
      </c>
      <c r="BU43" s="28">
        <f t="shared" si="4"/>
        <v>6.3241038920042209E-2</v>
      </c>
      <c r="BV43" s="16">
        <f t="shared" si="5"/>
        <v>2.6166084172456791E-2</v>
      </c>
    </row>
    <row r="44" spans="1:74" x14ac:dyDescent="0.4">
      <c r="A44" s="15"/>
      <c r="B44" s="15"/>
      <c r="C44" s="49" t="s">
        <v>126</v>
      </c>
      <c r="D44" s="15"/>
      <c r="E44" s="15"/>
      <c r="F44" s="15" t="s">
        <v>322</v>
      </c>
      <c r="G44" s="35">
        <f>LN('C'!H44)-LN('C'!G44)</f>
        <v>0.10974303305458299</v>
      </c>
      <c r="H44" s="35">
        <f>LN('C'!I44)-LN('C'!H44)</f>
        <v>4.6405698344835322E-2</v>
      </c>
      <c r="I44" s="35">
        <f>LN('C'!J44)-LN('C'!I44)</f>
        <v>0.17390131942505604</v>
      </c>
      <c r="J44" s="35">
        <f>LN('C'!K44)-LN('C'!J44)</f>
        <v>-5.2138271829431204E-2</v>
      </c>
      <c r="K44" s="35">
        <f>LN('C'!L44)-LN('C'!K44)</f>
        <v>-0.14773435122185941</v>
      </c>
      <c r="L44" s="35">
        <f>LN('C'!M44)-LN('C'!L44)</f>
        <v>6.8417066279842231E-2</v>
      </c>
      <c r="M44" s="35">
        <f>LN('C'!N44)-LN('C'!M44)</f>
        <v>5.2704539947834306E-2</v>
      </c>
      <c r="N44" s="15"/>
      <c r="O44" s="15" t="e">
        <f>CORREL($G44:$M44,[1]DMB!$G44:$AH44)</f>
        <v>#N/A</v>
      </c>
      <c r="P44" s="15" t="e">
        <f>O44*SQRT((MIN(COUNT($G44:$M44),COUNT([1]DMB!$G44:$AH44))-2)/(1-O44^2))</f>
        <v>#N/A</v>
      </c>
      <c r="Q44" s="15" t="e">
        <f>CORREL($G44:$M44,[1]DMB!$G44:$AG44)</f>
        <v>#N/A</v>
      </c>
      <c r="R44" s="15" t="e">
        <f>Q44*SQRT((MIN(COUNT($G44:$M44),COUNT([1]DMB!$G44:$AG44))-2)/(1-Q44^2))</f>
        <v>#N/A</v>
      </c>
      <c r="S44" s="15" t="e">
        <f>CORREL($G44:$M44,[1]DM1!$G44:$AH44)</f>
        <v>#N/A</v>
      </c>
      <c r="T44" s="15" t="e">
        <f>S44*SQRT((MIN(COUNT($G44:$M44),COUNT([1]DM1!$G44:$AH44))-2)/(1-S44^2))</f>
        <v>#N/A</v>
      </c>
      <c r="U44" s="15" t="e">
        <f>CORREL($G44:$M44,[1]DM1!$G44:$AG44)</f>
        <v>#N/A</v>
      </c>
      <c r="V44" s="15" t="e">
        <f>U44*SQRT((MIN(COUNT($G44:$M44),COUNT([1]DM1!$G44:$AG44))-2)/(1-U44^2))</f>
        <v>#N/A</v>
      </c>
      <c r="W44" s="15" t="s">
        <v>163</v>
      </c>
      <c r="X44" s="15" t="s">
        <v>163</v>
      </c>
      <c r="Y44" s="15" t="s">
        <v>163</v>
      </c>
      <c r="Z44" s="15" t="s">
        <v>163</v>
      </c>
      <c r="AA44" s="15" t="s">
        <v>163</v>
      </c>
      <c r="AB44" s="15" t="s">
        <v>163</v>
      </c>
      <c r="AC44" s="15" t="s">
        <v>163</v>
      </c>
      <c r="AD44" s="15" t="s">
        <v>163</v>
      </c>
      <c r="AE44" s="13"/>
      <c r="AF44" s="17"/>
      <c r="AG44" s="15" t="e">
        <f>CORREL($G44:$M44,[1]DMB!$V44:$AH44)</f>
        <v>#N/A</v>
      </c>
      <c r="AH44" s="15" t="e">
        <f>AG44*SQRT((MIN(COUNT($G44:$M44),COUNT([1]DMB!$V44:$AH44))-2)/(1-AG44^2))</f>
        <v>#N/A</v>
      </c>
      <c r="AI44" s="15" t="e">
        <f>CORREL($G44:$M44,[1]DMB!$V44:$AG44)</f>
        <v>#N/A</v>
      </c>
      <c r="AJ44" s="15" t="e">
        <f>AI44*SQRT((MIN(COUNT($G44:$M44),COUNT([1]DMB!$V44:$AG44))-2)/(1-AI44^2))</f>
        <v>#N/A</v>
      </c>
      <c r="AK44" s="15" t="e">
        <f>CORREL($G44:$M44,[1]DM1!$V44:$AH44)</f>
        <v>#N/A</v>
      </c>
      <c r="AL44" s="15" t="e">
        <f>AK44*SQRT((MIN(COUNT($G44:$M44),COUNT([1]DM1!$V44:$AH44))-2)/(1-AK44^2))</f>
        <v>#N/A</v>
      </c>
      <c r="AM44" s="15" t="e">
        <f>CORREL($G44:$M44,[1]DM1!$V44:$AG44)</f>
        <v>#N/A</v>
      </c>
      <c r="AN44" s="15" t="e">
        <f>AM44*SQRT((MIN(COUNT($G44:$M44),COUNT([1]DM1!$V44:$AG44))-2)/(1-AM44^2))</f>
        <v>#N/A</v>
      </c>
      <c r="AO44" s="15" t="s">
        <v>163</v>
      </c>
      <c r="AP44" s="15" t="s">
        <v>163</v>
      </c>
      <c r="AQ44" s="15" t="s">
        <v>163</v>
      </c>
      <c r="AR44" s="15" t="s">
        <v>163</v>
      </c>
      <c r="AS44" s="15" t="s">
        <v>163</v>
      </c>
      <c r="AT44" s="15" t="s">
        <v>163</v>
      </c>
      <c r="AU44" s="15" t="s">
        <v>163</v>
      </c>
      <c r="AV44" s="15" t="s">
        <v>163</v>
      </c>
      <c r="AW44" s="15"/>
      <c r="AX44" s="15"/>
      <c r="AY44" s="15" t="e">
        <f>CORREL($G44:$M44,[1]DMB!$AB44:$AH44)</f>
        <v>#DIV/0!</v>
      </c>
      <c r="AZ44" s="15" t="e">
        <f>AY44*SQRT((MIN(COUNT($G44:$M44),COUNT([1]DMB!$AB44:$AH44))-2)/(1-AY44^2))</f>
        <v>#DIV/0!</v>
      </c>
      <c r="BA44" s="15" t="e">
        <f>CORREL($H44:$M44,[1]DMB!$AB44:$AG44)</f>
        <v>#DIV/0!</v>
      </c>
      <c r="BB44" s="15" t="e">
        <f>BA44*SQRT((MIN(COUNT($H44:$M44),COUNT([1]DMB!$AB44:$AG44))-2)/(1-BA44^2))</f>
        <v>#DIV/0!</v>
      </c>
      <c r="BC44" s="15" t="e">
        <f>CORREL($G44:$M44,[1]DM1!$AB44:$AH44)</f>
        <v>#DIV/0!</v>
      </c>
      <c r="BD44" s="15" t="e">
        <f>BC44*SQRT((MIN(COUNT($G44:$M44),COUNT([1]DM1!$AB44:$AH44))-2)/(1-BC44^2))</f>
        <v>#DIV/0!</v>
      </c>
      <c r="BE44" s="15" t="e">
        <f>CORREL($H44:$M44,[1]DM1!$AB44:$AG44)</f>
        <v>#DIV/0!</v>
      </c>
      <c r="BF44" s="15" t="e">
        <f>BE44*SQRT((MIN(COUNT($H44:$M44),COUNT([1]DM1!$AB44:$AG44))-2)/(1-BE44^2))</f>
        <v>#DIV/0!</v>
      </c>
      <c r="BG44" s="15" t="s">
        <v>163</v>
      </c>
      <c r="BH44" s="15" t="s">
        <v>163</v>
      </c>
      <c r="BI44" s="15" t="s">
        <v>163</v>
      </c>
      <c r="BJ44" s="15" t="s">
        <v>163</v>
      </c>
      <c r="BK44" s="15" t="s">
        <v>163</v>
      </c>
      <c r="BL44" s="15" t="s">
        <v>163</v>
      </c>
      <c r="BM44" s="15" t="s">
        <v>163</v>
      </c>
      <c r="BN44" s="15" t="s">
        <v>163</v>
      </c>
      <c r="BO44" s="15"/>
      <c r="BP44" s="16">
        <f t="shared" si="0"/>
        <v>7</v>
      </c>
      <c r="BQ44" s="28">
        <f t="shared" si="1"/>
        <v>3.5899862000122899E-2</v>
      </c>
      <c r="BR44" s="16">
        <f t="shared" si="2"/>
        <v>0.10600282371162573</v>
      </c>
      <c r="BS44" s="16"/>
      <c r="BT44" s="16">
        <f t="shared" si="3"/>
        <v>7</v>
      </c>
      <c r="BU44" s="28">
        <f t="shared" si="4"/>
        <v>3.5899862000122899E-2</v>
      </c>
      <c r="BV44" s="16">
        <f t="shared" si="5"/>
        <v>0.10600282371162573</v>
      </c>
    </row>
    <row r="45" spans="1:74" x14ac:dyDescent="0.4">
      <c r="A45" s="15"/>
      <c r="B45" s="15"/>
      <c r="C45" s="49" t="s">
        <v>365</v>
      </c>
      <c r="D45" s="15"/>
      <c r="E45" s="15"/>
      <c r="F45" s="15" t="s">
        <v>322</v>
      </c>
      <c r="G45" s="35">
        <f>LN('C'!H45)-LN('C'!G45)</f>
        <v>7.783265108540327E-3</v>
      </c>
      <c r="H45" s="35">
        <f>LN('C'!I45)-LN('C'!H45)</f>
        <v>9.1617317054975445E-2</v>
      </c>
      <c r="I45" s="35">
        <f>LN('C'!J45)-LN('C'!I45)</f>
        <v>-5.7742290878972646E-2</v>
      </c>
      <c r="J45" s="35">
        <f>LN('C'!K45)-LN('C'!J45)</f>
        <v>2.1405739318243633E-2</v>
      </c>
      <c r="K45" s="35">
        <f>LN('C'!L45)-LN('C'!K45)</f>
        <v>7.9746412551999768E-2</v>
      </c>
      <c r="L45" s="35">
        <f>LN('C'!M45)-LN('C'!L45)</f>
        <v>-8.4660316136613289E-3</v>
      </c>
      <c r="M45" s="35">
        <f>LN('C'!N45)-LN('C'!M45)</f>
        <v>6.7625189286141918E-2</v>
      </c>
      <c r="N45" s="15"/>
      <c r="O45" s="15" t="e">
        <f>CORREL($G45:$M45,[1]DMB!$G45:$AH45)</f>
        <v>#N/A</v>
      </c>
      <c r="P45" s="15" t="e">
        <f>O45*SQRT((MIN(COUNT($G45:$M45),COUNT([1]DMB!$G45:$AH45))-2)/(1-O45^2))</f>
        <v>#N/A</v>
      </c>
      <c r="Q45" s="15" t="e">
        <f>CORREL($G45:$M45,[1]DMB!$G45:$AG45)</f>
        <v>#N/A</v>
      </c>
      <c r="R45" s="15" t="e">
        <f>Q45*SQRT((MIN(COUNT($G45:$M45),COUNT([1]DMB!$G45:$AG45))-2)/(1-Q45^2))</f>
        <v>#N/A</v>
      </c>
      <c r="S45" s="15" t="e">
        <f>CORREL($G45:$M45,[1]DM1!$G45:$AH45)</f>
        <v>#N/A</v>
      </c>
      <c r="T45" s="15" t="e">
        <f>S45*SQRT((MIN(COUNT($G45:$M45),COUNT([1]DM1!$G45:$AH45))-2)/(1-S45^2))</f>
        <v>#N/A</v>
      </c>
      <c r="U45" s="15" t="e">
        <f>CORREL($G45:$M45,[1]DM1!$G45:$AG45)</f>
        <v>#N/A</v>
      </c>
      <c r="V45" s="15" t="e">
        <f>U45*SQRT((MIN(COUNT($G45:$M45),COUNT([1]DM1!$G45:$AG45))-2)/(1-U45^2))</f>
        <v>#N/A</v>
      </c>
      <c r="W45" s="15" t="e">
        <f>CORREL($G45:$M45,dBM!$G45:$G45)</f>
        <v>#N/A</v>
      </c>
      <c r="X45" s="15" t="e">
        <f>W45*SQRT((MIN(COUNT($G45:$M45),COUNT(dBM!$G45:$M45))-2)/(1-W45^2))</f>
        <v>#N/A</v>
      </c>
      <c r="Y45" s="15" t="e">
        <f>CORREL($G45:$M45,dBM!#REF!)</f>
        <v>#REF!</v>
      </c>
      <c r="Z45" s="15" t="e">
        <f>Y45*SQRT((MIN(COUNT($G45:$M45),COUNT(dBM!#REF!))-2)/(1-Y45^2))</f>
        <v>#REF!</v>
      </c>
      <c r="AA45" s="15" t="e">
        <f>CORREL($G45:$M45,'[1]D BM wo FCD'!$G45:$AB45)</f>
        <v>#N/A</v>
      </c>
      <c r="AB45" s="15" t="e">
        <f>AA45*SQRT((MIN(COUNT($G45:$M45),COUNT('[1]D BM wo FCD'!$G45:$AB45))-2)/(1-AA45^2))</f>
        <v>#N/A</v>
      </c>
      <c r="AC45" s="15" t="e">
        <f>CORREL($G45:$M45,'[1]D BM wo FCD'!$G45:$AA45)</f>
        <v>#N/A</v>
      </c>
      <c r="AD45" s="15" t="e">
        <f>AC45*SQRT((MIN(COUNT($G45:$M45),COUNT('[1]D BM wo FCD'!$G45:$AA45))-2)/(1-AC45^2))</f>
        <v>#N/A</v>
      </c>
      <c r="AE45" s="13"/>
      <c r="AF45" s="17"/>
      <c r="AG45" s="15" t="e">
        <f>CORREL($G45:$M45,[1]DMB!$V45:$AH45)</f>
        <v>#N/A</v>
      </c>
      <c r="AH45" s="15" t="e">
        <f>AG45*SQRT((MIN(COUNT($G45:$M45),COUNT([1]DMB!$V45:$AH45))-2)/(1-AG45^2))</f>
        <v>#N/A</v>
      </c>
      <c r="AI45" s="15" t="e">
        <f>CORREL($G45:$M45,[1]DMB!$V45:$AG45)</f>
        <v>#N/A</v>
      </c>
      <c r="AJ45" s="15" t="e">
        <f>AI45*SQRT((MIN(COUNT($G45:$M45),COUNT([1]DMB!$V45:$AG45))-2)/(1-AI45^2))</f>
        <v>#N/A</v>
      </c>
      <c r="AK45" s="15" t="e">
        <f>CORREL($G45:$M45,[1]DM1!$V45:$AH45)</f>
        <v>#N/A</v>
      </c>
      <c r="AL45" s="15" t="e">
        <f>AK45*SQRT((MIN(COUNT($G45:$M45),COUNT([1]DM1!$V45:$AH45))-2)/(1-AK45^2))</f>
        <v>#N/A</v>
      </c>
      <c r="AM45" s="15" t="e">
        <f>CORREL($G45:$M45,[1]DM1!$V45:$AG45)</f>
        <v>#N/A</v>
      </c>
      <c r="AN45" s="15" t="e">
        <f>AM45*SQRT((MIN(COUNT($G45:$M45),COUNT([1]DM1!$V45:$AG45))-2)/(1-AM45^2))</f>
        <v>#N/A</v>
      </c>
      <c r="AO45" s="15" t="e">
        <f>CORREL($G45:$M45,dBM!$G45:$G45)</f>
        <v>#N/A</v>
      </c>
      <c r="AP45" s="15" t="e">
        <f>AO45*SQRT((MIN(COUNT($G45:$M45),COUNT(dBM!$G45:$M45))-2)/(1-AO45^2))</f>
        <v>#N/A</v>
      </c>
      <c r="AQ45" s="15" t="e">
        <f>CORREL($G45:$M45,dBM!#REF!)</f>
        <v>#REF!</v>
      </c>
      <c r="AR45" s="15" t="e">
        <f>AQ45*SQRT((MIN(COUNT($G45:$M45),COUNT(dBM!#REF!))-2)/(1-AQ45^2))</f>
        <v>#REF!</v>
      </c>
      <c r="AS45" s="15" t="e">
        <f>CORREL($G45:$M45,'[1]D BM wo FCD'!$P45:$AB45)</f>
        <v>#N/A</v>
      </c>
      <c r="AT45" s="15" t="e">
        <f>AS45*SQRT((MIN(COUNT($G45:$M45),COUNT('[1]D BM wo FCD'!$P45:$AB45))-2)/(1-AS45^2))</f>
        <v>#N/A</v>
      </c>
      <c r="AU45" s="15" t="e">
        <f>CORREL($G45:$M45,'[1]D BM wo FCD'!$P45:$AA45)</f>
        <v>#N/A</v>
      </c>
      <c r="AV45" s="15" t="e">
        <f>AU45*SQRT((MIN(COUNT($G45:$M45),COUNT('[1]D BM wo FCD'!$P45:$AA45))-2)/(1-AU45^2))</f>
        <v>#N/A</v>
      </c>
      <c r="AW45" s="15"/>
      <c r="AX45" s="15"/>
      <c r="AY45" s="15" t="e">
        <f>CORREL($G45:$M45,[1]DMB!$AB45:$AH45)</f>
        <v>#DIV/0!</v>
      </c>
      <c r="AZ45" s="15" t="e">
        <f>AY45*SQRT((MIN(COUNT($G45:$M45),COUNT([1]DMB!$AB45:$AH45))-2)/(1-AY45^2))</f>
        <v>#DIV/0!</v>
      </c>
      <c r="BA45" s="15" t="e">
        <f>CORREL($H45:$M45,[1]DMB!$AB45:$AG45)</f>
        <v>#DIV/0!</v>
      </c>
      <c r="BB45" s="15" t="e">
        <f>BA45*SQRT((MIN(COUNT($H45:$M45),COUNT([1]DMB!$AB45:$AG45))-2)/(1-BA45^2))</f>
        <v>#DIV/0!</v>
      </c>
      <c r="BC45" s="15" t="e">
        <f>CORREL($G45:$M45,[1]DM1!$AB45:$AH45)</f>
        <v>#DIV/0!</v>
      </c>
      <c r="BD45" s="15" t="e">
        <f>BC45*SQRT((MIN(COUNT($G45:$M45),COUNT([1]DM1!$AB45:$AH45))-2)/(1-BC45^2))</f>
        <v>#DIV/0!</v>
      </c>
      <c r="BE45" s="15" t="e">
        <f>CORREL($H45:$M45,[1]DM1!$AB45:$AG45)</f>
        <v>#DIV/0!</v>
      </c>
      <c r="BF45" s="15" t="e">
        <f>BE45*SQRT((MIN(COUNT($H45:$M45),COUNT([1]DM1!$AB45:$AG45))-2)/(1-BE45^2))</f>
        <v>#DIV/0!</v>
      </c>
      <c r="BG45" s="15" t="e">
        <f>CORREL($G45:$M45,dBM!$G45:$G45)</f>
        <v>#N/A</v>
      </c>
      <c r="BH45" s="15" t="e">
        <f>BG45*SQRT((MIN(COUNT($G45:$M45),COUNT(dBM!$G45:$M45))-2)/(1-BG45^2))</f>
        <v>#N/A</v>
      </c>
      <c r="BI45" s="15" t="e">
        <f>CORREL($H45:$M45,dBM!#REF!)</f>
        <v>#REF!</v>
      </c>
      <c r="BJ45" s="15" t="e">
        <f>BI45*SQRT((MIN(COUNT($H45:$M45),COUNT(dBM!#REF!))-2)/(1-BI45^2))</f>
        <v>#REF!</v>
      </c>
      <c r="BK45" s="15" t="e">
        <f>CORREL($G45:$M45,'[1]D BM wo FCD'!$V45:$AB45)</f>
        <v>#DIV/0!</v>
      </c>
      <c r="BL45" s="15" t="e">
        <f>BK45*SQRT((MIN(COUNT($G45:$M45),COUNT('[1]D BM wo FCD'!$V45:$AB45))-2)/(1-BK45^2))</f>
        <v>#DIV/0!</v>
      </c>
      <c r="BM45" s="15" t="e">
        <f>CORREL($H45:$M45,'[1]D BM wo FCD'!$V45:$AA45)</f>
        <v>#DIV/0!</v>
      </c>
      <c r="BN45" s="15" t="e">
        <f>BM45*SQRT((MIN(COUNT($H45:$M45),COUNT('[1]D BM wo FCD'!$V45:$AA45))-2)/(1-BM45^2))</f>
        <v>#DIV/0!</v>
      </c>
      <c r="BO45" s="15"/>
      <c r="BP45" s="16">
        <f t="shared" si="0"/>
        <v>7</v>
      </c>
      <c r="BQ45" s="28">
        <f t="shared" si="1"/>
        <v>2.8852800118181015E-2</v>
      </c>
      <c r="BR45" s="16">
        <f t="shared" si="2"/>
        <v>5.3888204555635429E-2</v>
      </c>
      <c r="BS45" s="16"/>
      <c r="BT45" s="16">
        <f t="shared" si="3"/>
        <v>7</v>
      </c>
      <c r="BU45" s="28">
        <f t="shared" si="4"/>
        <v>2.8852800118181015E-2</v>
      </c>
      <c r="BV45" s="16">
        <f t="shared" si="5"/>
        <v>5.3888204555635429E-2</v>
      </c>
    </row>
    <row r="46" spans="1:74" x14ac:dyDescent="0.4">
      <c r="A46" s="15"/>
      <c r="B46" s="15"/>
      <c r="C46" s="49" t="s">
        <v>0</v>
      </c>
      <c r="D46" s="15"/>
      <c r="E46" s="15"/>
      <c r="F46" s="15" t="s">
        <v>322</v>
      </c>
      <c r="G46" s="35">
        <f>LN('C'!H46)-LN('C'!G46)</f>
        <v>0.1967371452118547</v>
      </c>
      <c r="H46" s="35">
        <f>LN('C'!I46)-LN('C'!H46)</f>
        <v>-9.6727138832035209E-2</v>
      </c>
      <c r="I46" s="35">
        <f>LN('C'!J46)-LN('C'!I46)</f>
        <v>8.9836521212620646E-2</v>
      </c>
      <c r="J46" s="35">
        <f>LN('C'!K46)-LN('C'!J46)</f>
        <v>2.3295792160607398E-2</v>
      </c>
      <c r="K46" s="35">
        <f>LN('C'!L46)-LN('C'!K46)</f>
        <v>9.9101366053801598E-2</v>
      </c>
      <c r="L46" s="35">
        <f>LN('C'!M46)-LN('C'!L46)</f>
        <v>5.4719638168876372E-2</v>
      </c>
      <c r="M46" s="35">
        <f>LN('C'!N46)-LN('C'!M46)</f>
        <v>4.6952295965312807E-2</v>
      </c>
      <c r="N46" s="15"/>
      <c r="O46" s="15" t="e">
        <f>CORREL($G46:$M46,[1]DMB!$G46:$AH46)</f>
        <v>#N/A</v>
      </c>
      <c r="P46" s="15" t="e">
        <f>O46*SQRT((MIN(COUNT($G46:$M46),COUNT([1]DMB!$G46:$AH46))-2)/(1-O46^2))</f>
        <v>#N/A</v>
      </c>
      <c r="Q46" s="15" t="e">
        <f>CORREL($G46:$M46,[1]DMB!$G46:$AG46)</f>
        <v>#N/A</v>
      </c>
      <c r="R46" s="15" t="e">
        <f>Q46*SQRT((MIN(COUNT($G46:$M46),COUNT([1]DMB!$G46:$AG46))-2)/(1-Q46^2))</f>
        <v>#N/A</v>
      </c>
      <c r="S46" s="15" t="e">
        <f>CORREL($G46:$M46,[1]DM1!$G46:$AH46)</f>
        <v>#N/A</v>
      </c>
      <c r="T46" s="15" t="e">
        <f>S46*SQRT((MIN(COUNT($G46:$M46),COUNT([1]DM1!$G46:$AH46))-2)/(1-S46^2))</f>
        <v>#N/A</v>
      </c>
      <c r="U46" s="15" t="e">
        <f>CORREL($G46:$M46,[1]DM1!$G46:$AG46)</f>
        <v>#N/A</v>
      </c>
      <c r="V46" s="15" t="e">
        <f>U46*SQRT((MIN(COUNT($G46:$M46),COUNT([1]DM1!$G46:$AG46))-2)/(1-U46^2))</f>
        <v>#N/A</v>
      </c>
      <c r="W46" s="15" t="s">
        <v>163</v>
      </c>
      <c r="X46" s="15" t="s">
        <v>163</v>
      </c>
      <c r="Y46" s="15" t="s">
        <v>163</v>
      </c>
      <c r="Z46" s="15" t="s">
        <v>163</v>
      </c>
      <c r="AA46" s="15" t="s">
        <v>163</v>
      </c>
      <c r="AB46" s="15" t="s">
        <v>163</v>
      </c>
      <c r="AC46" s="15" t="s">
        <v>163</v>
      </c>
      <c r="AD46" s="15" t="s">
        <v>163</v>
      </c>
      <c r="AE46" s="13"/>
      <c r="AF46" s="17"/>
      <c r="AG46" s="15" t="e">
        <f>CORREL($G46:$M46,[1]DMB!$V46:$AH46)</f>
        <v>#N/A</v>
      </c>
      <c r="AH46" s="15" t="e">
        <f>AG46*SQRT((MIN(COUNT($G46:$M46),COUNT([1]DMB!$V46:$AH46))-2)/(1-AG46^2))</f>
        <v>#N/A</v>
      </c>
      <c r="AI46" s="15" t="e">
        <f>CORREL($G46:$M46,[1]DMB!$V46:$AG46)</f>
        <v>#N/A</v>
      </c>
      <c r="AJ46" s="15" t="e">
        <f>AI46*SQRT((MIN(COUNT($G46:$M46),COUNT([1]DMB!$V46:$AG46))-2)/(1-AI46^2))</f>
        <v>#N/A</v>
      </c>
      <c r="AK46" s="15" t="e">
        <f>CORREL($G46:$M46,[1]DM1!$V46:$AH46)</f>
        <v>#N/A</v>
      </c>
      <c r="AL46" s="15" t="e">
        <f>AK46*SQRT((MIN(COUNT($G46:$M46),COUNT([1]DM1!$V46:$AH46))-2)/(1-AK46^2))</f>
        <v>#N/A</v>
      </c>
      <c r="AM46" s="15" t="e">
        <f>CORREL($G46:$M46,[1]DM1!$V46:$AG46)</f>
        <v>#N/A</v>
      </c>
      <c r="AN46" s="15" t="e">
        <f>AM46*SQRT((MIN(COUNT($G46:$M46),COUNT([1]DM1!$V46:$AG46))-2)/(1-AM46^2))</f>
        <v>#N/A</v>
      </c>
      <c r="AO46" s="15" t="s">
        <v>163</v>
      </c>
      <c r="AP46" s="15" t="s">
        <v>163</v>
      </c>
      <c r="AQ46" s="15" t="s">
        <v>163</v>
      </c>
      <c r="AR46" s="15" t="s">
        <v>163</v>
      </c>
      <c r="AS46" s="15" t="s">
        <v>163</v>
      </c>
      <c r="AT46" s="15" t="s">
        <v>163</v>
      </c>
      <c r="AU46" s="15" t="s">
        <v>163</v>
      </c>
      <c r="AV46" s="15" t="s">
        <v>163</v>
      </c>
      <c r="AW46" s="15"/>
      <c r="AX46" s="15"/>
      <c r="AY46" s="15" t="e">
        <f>CORREL($G46:$M46,[1]DMB!$AB46:$AH46)</f>
        <v>#DIV/0!</v>
      </c>
      <c r="AZ46" s="15" t="e">
        <f>AY46*SQRT((MIN(COUNT($G46:$M46),COUNT([1]DMB!$AB46:$AH46))-2)/(1-AY46^2))</f>
        <v>#DIV/0!</v>
      </c>
      <c r="BA46" s="15" t="e">
        <f>CORREL($H46:$M46,[1]DMB!$AB46:$AG46)</f>
        <v>#DIV/0!</v>
      </c>
      <c r="BB46" s="15" t="e">
        <f>BA46*SQRT((MIN(COUNT($H46:$M46),COUNT([1]DMB!$AB46:$AG46))-2)/(1-BA46^2))</f>
        <v>#DIV/0!</v>
      </c>
      <c r="BC46" s="15" t="e">
        <f>CORREL($G46:$M46,[1]DM1!$AB46:$AH46)</f>
        <v>#DIV/0!</v>
      </c>
      <c r="BD46" s="15" t="e">
        <f>BC46*SQRT((MIN(COUNT($G46:$M46),COUNT([1]DM1!$AB46:$AH46))-2)/(1-BC46^2))</f>
        <v>#DIV/0!</v>
      </c>
      <c r="BE46" s="15" t="e">
        <f>CORREL($H46:$M46,[1]DM1!$AB46:$AG46)</f>
        <v>#DIV/0!</v>
      </c>
      <c r="BF46" s="15" t="e">
        <f>BE46*SQRT((MIN(COUNT($H46:$M46),COUNT([1]DM1!$AB46:$AG46))-2)/(1-BE46^2))</f>
        <v>#DIV/0!</v>
      </c>
      <c r="BG46" s="15" t="s">
        <v>163</v>
      </c>
      <c r="BH46" s="15" t="s">
        <v>163</v>
      </c>
      <c r="BI46" s="15" t="s">
        <v>163</v>
      </c>
      <c r="BJ46" s="15" t="s">
        <v>163</v>
      </c>
      <c r="BK46" s="15" t="s">
        <v>163</v>
      </c>
      <c r="BL46" s="15" t="s">
        <v>163</v>
      </c>
      <c r="BM46" s="15" t="s">
        <v>163</v>
      </c>
      <c r="BN46" s="15" t="s">
        <v>163</v>
      </c>
      <c r="BO46" s="15"/>
      <c r="BP46" s="16">
        <f t="shared" si="0"/>
        <v>7</v>
      </c>
      <c r="BQ46" s="28">
        <f t="shared" si="1"/>
        <v>5.9130802848719757E-2</v>
      </c>
      <c r="BR46" s="16">
        <f t="shared" si="2"/>
        <v>8.8712656839798953E-2</v>
      </c>
      <c r="BS46" s="16"/>
      <c r="BT46" s="16">
        <f t="shared" si="3"/>
        <v>7</v>
      </c>
      <c r="BU46" s="28">
        <f t="shared" si="4"/>
        <v>5.9130802848719757E-2</v>
      </c>
      <c r="BV46" s="16">
        <f t="shared" si="5"/>
        <v>8.8712656839798953E-2</v>
      </c>
    </row>
    <row r="47" spans="1:74" x14ac:dyDescent="0.4">
      <c r="A47" s="15"/>
      <c r="B47" s="15"/>
      <c r="C47" s="49" t="s">
        <v>3</v>
      </c>
      <c r="D47" s="15"/>
      <c r="E47" s="15"/>
      <c r="F47" s="15" t="s">
        <v>322</v>
      </c>
      <c r="G47" s="35">
        <f>LN('C'!H47)-LN('C'!G47)</f>
        <v>1.2377032995950703</v>
      </c>
      <c r="H47" s="35">
        <f>LN('C'!I47)-LN('C'!H47)</f>
        <v>7.0352397591642912E-2</v>
      </c>
      <c r="I47" s="35">
        <f>LN('C'!J47)-LN('C'!I47)</f>
        <v>5.1643439738118246E-2</v>
      </c>
      <c r="J47" s="35">
        <f>LN('C'!K47)-LN('C'!J47)</f>
        <v>3.9918947278163586E-3</v>
      </c>
      <c r="K47" s="35">
        <f>LN('C'!L47)-LN('C'!K47)</f>
        <v>7.6179351351211011E-2</v>
      </c>
      <c r="L47" s="35">
        <f>LN('C'!M47)-LN('C'!L47)</f>
        <v>7.7478944564079555E-2</v>
      </c>
      <c r="M47" s="35">
        <f>LN('C'!N47)-LN('C'!M47)</f>
        <v>0.18603260339685335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3"/>
      <c r="AF47" s="17"/>
      <c r="AG47" s="15"/>
      <c r="AH47" s="15"/>
      <c r="AI47" s="16"/>
      <c r="AJ47" s="16"/>
      <c r="AK47" s="15"/>
      <c r="AL47" s="15"/>
      <c r="AM47" s="16"/>
      <c r="AN47" s="16"/>
      <c r="AO47" s="15"/>
      <c r="AP47" s="15"/>
      <c r="AQ47" s="15"/>
      <c r="AR47" s="15"/>
      <c r="AS47" s="15"/>
      <c r="AT47" s="15"/>
      <c r="AU47" s="15"/>
      <c r="AV47" s="15"/>
      <c r="AW47" s="13"/>
      <c r="AX47" s="13"/>
      <c r="AY47" s="15"/>
      <c r="AZ47" s="15"/>
      <c r="BA47" s="16"/>
      <c r="BB47" s="16"/>
      <c r="BC47" s="15"/>
      <c r="BD47" s="15"/>
      <c r="BE47" s="16"/>
      <c r="BF47" s="16"/>
      <c r="BG47" s="15"/>
      <c r="BH47" s="15"/>
      <c r="BI47" s="15"/>
      <c r="BJ47" s="15"/>
      <c r="BK47" s="15"/>
      <c r="BL47" s="15"/>
      <c r="BM47" s="15"/>
      <c r="BN47" s="15"/>
      <c r="BO47" s="13"/>
      <c r="BP47" s="13"/>
      <c r="BQ47" s="14"/>
      <c r="BR47" s="13"/>
      <c r="BS47" s="13"/>
      <c r="BT47" s="13"/>
      <c r="BU47" s="14"/>
      <c r="BV47" s="13"/>
    </row>
    <row r="48" spans="1:74" x14ac:dyDescent="0.4">
      <c r="A48" s="15"/>
      <c r="B48" s="15"/>
      <c r="C48" s="49" t="s">
        <v>6</v>
      </c>
      <c r="D48" s="15"/>
      <c r="E48" s="15"/>
      <c r="F48" s="15" t="s">
        <v>322</v>
      </c>
      <c r="G48" s="15" t="s">
        <v>163</v>
      </c>
      <c r="H48" s="15" t="s">
        <v>163</v>
      </c>
      <c r="I48" s="15" t="s">
        <v>163</v>
      </c>
      <c r="J48" s="15" t="s">
        <v>163</v>
      </c>
      <c r="K48" s="15" t="s">
        <v>163</v>
      </c>
      <c r="L48" s="15" t="s">
        <v>163</v>
      </c>
      <c r="M48" s="15" t="s">
        <v>163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3"/>
      <c r="AF48" s="17"/>
      <c r="AG48" s="15"/>
      <c r="AH48" s="15"/>
      <c r="AI48" s="16"/>
      <c r="AJ48" s="16"/>
      <c r="AK48" s="15"/>
      <c r="AL48" s="15"/>
      <c r="AM48" s="16"/>
      <c r="AN48" s="16"/>
      <c r="AO48" s="15"/>
      <c r="AP48" s="15"/>
      <c r="AQ48" s="16"/>
      <c r="AR48" s="16"/>
      <c r="AS48" s="15"/>
      <c r="AT48" s="15"/>
      <c r="AU48" s="16"/>
      <c r="AV48" s="16"/>
      <c r="AW48" s="13"/>
      <c r="AX48" s="13"/>
      <c r="AY48" s="15"/>
      <c r="AZ48" s="15"/>
      <c r="BA48" s="16"/>
      <c r="BB48" s="16"/>
      <c r="BC48" s="15"/>
      <c r="BD48" s="15"/>
      <c r="BE48" s="16"/>
      <c r="BF48" s="16"/>
      <c r="BG48" s="15"/>
      <c r="BH48" s="15"/>
      <c r="BI48" s="16"/>
      <c r="BJ48" s="16"/>
      <c r="BK48" s="15"/>
      <c r="BL48" s="15"/>
      <c r="BM48" s="16"/>
      <c r="BN48" s="16"/>
      <c r="BO48" s="13"/>
      <c r="BP48" s="13"/>
      <c r="BQ48" s="14"/>
      <c r="BR48" s="13"/>
      <c r="BS48" s="13"/>
      <c r="BT48" s="13"/>
      <c r="BU48" s="14"/>
      <c r="BV48" s="13"/>
    </row>
    <row r="49" spans="1:74" x14ac:dyDescent="0.4">
      <c r="A49" s="15"/>
      <c r="B49" s="15"/>
      <c r="C49" s="49" t="s">
        <v>8</v>
      </c>
      <c r="D49" s="15"/>
      <c r="E49" s="15"/>
      <c r="F49" s="15" t="s">
        <v>322</v>
      </c>
      <c r="G49" s="15" t="s">
        <v>163</v>
      </c>
      <c r="H49" s="35">
        <f>LN('C'!I49)-LN('C'!H49)</f>
        <v>8.9203072910728487E-2</v>
      </c>
      <c r="I49" s="35">
        <f>LN('C'!J49)-LN('C'!I49)</f>
        <v>7.4895290477347665E-2</v>
      </c>
      <c r="J49" s="35">
        <f>LN('C'!K49)-LN('C'!J49)</f>
        <v>5.757394245584635E-2</v>
      </c>
      <c r="K49" s="35">
        <f>LN('C'!L49)-LN('C'!K49)</f>
        <v>5.5245525753947256E-2</v>
      </c>
      <c r="L49" s="35">
        <f>LN('C'!M49)-LN('C'!L49)</f>
        <v>5.3363479820325743E-2</v>
      </c>
      <c r="M49" s="35">
        <f>LN('C'!N49)-LN('C'!M49)</f>
        <v>5.6299593344192544E-2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3"/>
      <c r="AF49" s="17"/>
      <c r="AG49" s="15"/>
      <c r="AH49" s="15"/>
      <c r="AI49" s="16"/>
      <c r="AJ49" s="16"/>
      <c r="AK49" s="15"/>
      <c r="AL49" s="15"/>
      <c r="AM49" s="16"/>
      <c r="AN49" s="16"/>
      <c r="AO49" s="15"/>
      <c r="AP49" s="15"/>
      <c r="AQ49" s="16"/>
      <c r="AR49" s="16"/>
      <c r="AS49" s="15"/>
      <c r="AT49" s="15"/>
      <c r="AU49" s="16"/>
      <c r="AV49" s="16"/>
      <c r="AW49" s="13"/>
      <c r="AX49" s="13"/>
      <c r="AY49" s="15"/>
      <c r="AZ49" s="15"/>
      <c r="BA49" s="16"/>
      <c r="BB49" s="16"/>
      <c r="BC49" s="15"/>
      <c r="BD49" s="15"/>
      <c r="BE49" s="16"/>
      <c r="BF49" s="16"/>
      <c r="BG49" s="15"/>
      <c r="BH49" s="15"/>
      <c r="BI49" s="16"/>
      <c r="BJ49" s="16"/>
      <c r="BK49" s="15"/>
      <c r="BL49" s="15"/>
      <c r="BM49" s="16"/>
      <c r="BN49" s="16"/>
      <c r="BO49" s="13"/>
      <c r="BP49" s="13"/>
      <c r="BQ49" s="14"/>
      <c r="BR49" s="13"/>
      <c r="BS49" s="13"/>
      <c r="BT49" s="13"/>
      <c r="BU49" s="14"/>
      <c r="BV49" s="13"/>
    </row>
    <row r="50" spans="1:74" x14ac:dyDescent="0.4">
      <c r="A50" s="15"/>
      <c r="B50" s="15"/>
      <c r="C50" s="49" t="s">
        <v>14</v>
      </c>
      <c r="D50" s="15"/>
      <c r="E50" s="15"/>
      <c r="F50" s="15" t="s">
        <v>322</v>
      </c>
      <c r="G50" s="35">
        <f>LN('C'!H50)-LN('C'!G50)</f>
        <v>3.501500859042217E-2</v>
      </c>
      <c r="H50" s="35">
        <f>LN('C'!I50)-LN('C'!H50)</f>
        <v>3.0760030322895204E-2</v>
      </c>
      <c r="I50" s="35">
        <f>LN('C'!J50)-LN('C'!I50)</f>
        <v>-1.3796459100645642E-2</v>
      </c>
      <c r="J50" s="35">
        <f>LN('C'!K50)-LN('C'!J50)</f>
        <v>-2.7554110053724656E-3</v>
      </c>
      <c r="K50" s="35">
        <f>LN('C'!L50)-LN('C'!K50)</f>
        <v>3.531852654210077E-2</v>
      </c>
      <c r="L50" s="35">
        <f>LN('C'!M50)-LN('C'!L50)</f>
        <v>-2.9335959557341695E-3</v>
      </c>
      <c r="M50" s="35">
        <f>LN('C'!N50)-LN('C'!M50)</f>
        <v>1.8372856481061461E-2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3"/>
      <c r="AF50" s="17"/>
      <c r="AG50" s="15"/>
      <c r="AH50" s="15"/>
      <c r="AI50" s="16"/>
      <c r="AJ50" s="16"/>
      <c r="AK50" s="15"/>
      <c r="AL50" s="15"/>
      <c r="AM50" s="16"/>
      <c r="AN50" s="16"/>
      <c r="AO50" s="15"/>
      <c r="AP50" s="15"/>
      <c r="AQ50" s="16"/>
      <c r="AR50" s="16"/>
      <c r="AS50" s="15"/>
      <c r="AT50" s="15"/>
      <c r="AU50" s="16"/>
      <c r="AV50" s="16"/>
      <c r="AW50" s="13"/>
      <c r="AX50" s="13"/>
      <c r="AY50" s="15"/>
      <c r="AZ50" s="15"/>
      <c r="BA50" s="16"/>
      <c r="BB50" s="16"/>
      <c r="BC50" s="15"/>
      <c r="BD50" s="15"/>
      <c r="BE50" s="16"/>
      <c r="BF50" s="16"/>
      <c r="BG50" s="15"/>
      <c r="BH50" s="15"/>
      <c r="BI50" s="16"/>
      <c r="BJ50" s="16"/>
      <c r="BK50" s="15"/>
      <c r="BL50" s="15"/>
      <c r="BM50" s="16"/>
      <c r="BN50" s="16"/>
      <c r="BO50" s="13"/>
      <c r="BP50" s="13"/>
      <c r="BQ50" s="14"/>
      <c r="BR50" s="14"/>
      <c r="BS50" s="13"/>
      <c r="BT50" s="13"/>
      <c r="BU50" s="14"/>
      <c r="BV50" s="14"/>
    </row>
    <row r="51" spans="1:74" x14ac:dyDescent="0.4">
      <c r="A51" s="15"/>
      <c r="B51" s="15"/>
      <c r="C51" s="49" t="s">
        <v>19</v>
      </c>
      <c r="D51" s="15"/>
      <c r="E51" s="15"/>
      <c r="F51" s="15" t="s">
        <v>322</v>
      </c>
      <c r="G51" s="35">
        <f>LN('C'!H51)-LN('C'!G51)</f>
        <v>9.0129512218126706E-2</v>
      </c>
      <c r="H51" s="35">
        <f>LN('C'!I51)-LN('C'!H51)</f>
        <v>6.3830117471553649E-2</v>
      </c>
      <c r="I51" s="35">
        <f>LN('C'!J51)-LN('C'!I51)</f>
        <v>4.5655064086290054E-2</v>
      </c>
      <c r="J51" s="35">
        <f>LN('C'!K51)-LN('C'!J51)</f>
        <v>-1.0496722094391231E-2</v>
      </c>
      <c r="K51" s="35">
        <f>LN('C'!L51)-LN('C'!K51)</f>
        <v>3.4323841830898871E-2</v>
      </c>
      <c r="L51" s="35">
        <f>LN('C'!M51)-LN('C'!L51)</f>
        <v>1.3636680095236997E-2</v>
      </c>
      <c r="M51" s="35">
        <f>LN('C'!N51)-LN('C'!M51)</f>
        <v>-2.8494537592749225E-3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3"/>
      <c r="AF51" s="17"/>
      <c r="AG51" s="15"/>
      <c r="AH51" s="15"/>
      <c r="AI51" s="16"/>
      <c r="AJ51" s="16"/>
      <c r="AK51" s="15"/>
      <c r="AL51" s="15"/>
      <c r="AM51" s="16"/>
      <c r="AN51" s="16"/>
      <c r="AO51" s="15"/>
      <c r="AP51" s="15"/>
      <c r="AQ51" s="16"/>
      <c r="AR51" s="16"/>
      <c r="AS51" s="15"/>
      <c r="AT51" s="15"/>
      <c r="AU51" s="16"/>
      <c r="AV51" s="16"/>
      <c r="AW51" s="13"/>
      <c r="AX51" s="13"/>
      <c r="AY51" s="15"/>
      <c r="AZ51" s="15"/>
      <c r="BA51" s="16"/>
      <c r="BB51" s="16"/>
      <c r="BC51" s="15"/>
      <c r="BD51" s="15"/>
      <c r="BE51" s="16"/>
      <c r="BF51" s="16"/>
      <c r="BG51" s="15"/>
      <c r="BH51" s="15"/>
      <c r="BI51" s="16"/>
      <c r="BJ51" s="16"/>
      <c r="BK51" s="15"/>
      <c r="BL51" s="15"/>
      <c r="BM51" s="16"/>
      <c r="BN51" s="16"/>
      <c r="BO51" s="13"/>
      <c r="BP51" s="13"/>
      <c r="BQ51" s="14"/>
      <c r="BR51" s="13"/>
      <c r="BS51" s="13"/>
      <c r="BT51" s="13"/>
      <c r="BU51" s="14"/>
      <c r="BV51" s="13"/>
    </row>
    <row r="52" spans="1:74" x14ac:dyDescent="0.4">
      <c r="A52" s="15"/>
      <c r="B52" s="15"/>
      <c r="C52" s="49" t="s">
        <v>264</v>
      </c>
      <c r="D52" s="15"/>
      <c r="E52" s="15"/>
      <c r="F52" s="15" t="s">
        <v>322</v>
      </c>
      <c r="G52" s="35">
        <f>LN('C'!H52)-LN('C'!G52)</f>
        <v>4.6236016845277561E-2</v>
      </c>
      <c r="H52" s="35">
        <f>LN('C'!I52)-LN('C'!H52)</f>
        <v>6.0152940813702038E-2</v>
      </c>
      <c r="I52" s="35">
        <f>LN('C'!J52)-LN('C'!I52)</f>
        <v>-7.7409032250877807E-2</v>
      </c>
      <c r="J52" s="35">
        <f>LN('C'!K52)-LN('C'!J52)</f>
        <v>6.3010717753870793E-3</v>
      </c>
      <c r="K52" s="35">
        <f>LN('C'!L52)-LN('C'!K52)</f>
        <v>5.2987220907995791E-2</v>
      </c>
      <c r="L52" s="35">
        <f>LN('C'!M52)-LN('C'!L52)</f>
        <v>1.9734159419522612E-2</v>
      </c>
      <c r="M52" s="35">
        <f>LN('C'!N52)-LN('C'!M52)</f>
        <v>0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3"/>
      <c r="AF52" s="17"/>
      <c r="AG52" s="15"/>
      <c r="AH52" s="15"/>
      <c r="AI52" s="16"/>
      <c r="AJ52" s="16"/>
      <c r="AK52" s="15"/>
      <c r="AL52" s="15"/>
      <c r="AM52" s="16"/>
      <c r="AN52" s="16"/>
      <c r="AO52" s="15"/>
      <c r="AP52" s="15"/>
      <c r="AQ52" s="15"/>
      <c r="AR52" s="15"/>
      <c r="AS52" s="15"/>
      <c r="AT52" s="15"/>
      <c r="AU52" s="15"/>
      <c r="AV52" s="15"/>
      <c r="AW52" s="13"/>
      <c r="AX52" s="13"/>
      <c r="AY52" s="15"/>
      <c r="AZ52" s="15"/>
      <c r="BA52" s="16"/>
      <c r="BB52" s="16"/>
      <c r="BC52" s="15"/>
      <c r="BD52" s="15"/>
      <c r="BE52" s="16"/>
      <c r="BF52" s="16"/>
      <c r="BG52" s="15"/>
      <c r="BH52" s="15"/>
      <c r="BI52" s="15"/>
      <c r="BJ52" s="15"/>
      <c r="BK52" s="15"/>
      <c r="BL52" s="15"/>
      <c r="BM52" s="15"/>
      <c r="BN52" s="15"/>
      <c r="BO52" s="13"/>
      <c r="BP52" s="13"/>
      <c r="BQ52" s="14"/>
      <c r="BR52" s="13"/>
      <c r="BS52" s="13"/>
      <c r="BT52" s="13"/>
      <c r="BU52" s="14"/>
      <c r="BV52" s="13"/>
    </row>
    <row r="53" spans="1:74" x14ac:dyDescent="0.4">
      <c r="A53" s="15"/>
      <c r="B53" s="15"/>
      <c r="C53" s="49" t="s">
        <v>21</v>
      </c>
      <c r="D53" s="15"/>
      <c r="E53" s="15"/>
      <c r="F53" s="15" t="s">
        <v>322</v>
      </c>
      <c r="G53" s="35">
        <f>LN('C'!H53)-LN('C'!G53)</f>
        <v>1.0375568021672166E-2</v>
      </c>
      <c r="H53" s="35">
        <f>LN('C'!I53)-LN('C'!H53)</f>
        <v>2.3782210392557346E-2</v>
      </c>
      <c r="I53" s="35">
        <f>LN('C'!J53)-LN('C'!I53)</f>
        <v>-8.1023811980678317E-3</v>
      </c>
      <c r="J53" s="35">
        <f>LN('C'!K53)-LN('C'!J53)</f>
        <v>-5.5473036260950792E-2</v>
      </c>
      <c r="K53" s="35">
        <f>LN('C'!L53)-LN('C'!K53)</f>
        <v>3.4607465236126345E-2</v>
      </c>
      <c r="L53" s="35">
        <f>LN('C'!M53)-LN('C'!L53)</f>
        <v>1.2443421340179839E-2</v>
      </c>
      <c r="M53" s="35">
        <f>LN('C'!N53)-LN('C'!M53)</f>
        <v>1.3467307664637218E-2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3"/>
      <c r="AF53" s="17"/>
      <c r="AG53" s="15"/>
      <c r="AH53" s="15"/>
      <c r="AI53" s="16"/>
      <c r="AJ53" s="16"/>
      <c r="AK53" s="15"/>
      <c r="AL53" s="15"/>
      <c r="AM53" s="16"/>
      <c r="AN53" s="16"/>
      <c r="AO53" s="15"/>
      <c r="AP53" s="15"/>
      <c r="AQ53" s="16"/>
      <c r="AR53" s="16"/>
      <c r="AS53" s="15"/>
      <c r="AT53" s="15"/>
      <c r="AU53" s="16"/>
      <c r="AV53" s="16"/>
      <c r="AW53" s="13"/>
      <c r="AX53" s="13"/>
      <c r="AY53" s="15"/>
      <c r="AZ53" s="15"/>
      <c r="BA53" s="16"/>
      <c r="BB53" s="16"/>
      <c r="BC53" s="15"/>
      <c r="BD53" s="15"/>
      <c r="BE53" s="16"/>
      <c r="BF53" s="16"/>
      <c r="BG53" s="15"/>
      <c r="BH53" s="15"/>
      <c r="BI53" s="16"/>
      <c r="BJ53" s="16"/>
      <c r="BK53" s="15"/>
      <c r="BL53" s="15"/>
      <c r="BM53" s="16"/>
      <c r="BN53" s="16"/>
      <c r="BO53" s="13"/>
      <c r="BP53" s="13"/>
      <c r="BQ53" s="14"/>
      <c r="BR53" s="13"/>
      <c r="BS53" s="13"/>
      <c r="BT53" s="13"/>
      <c r="BU53" s="14"/>
      <c r="BV53" s="13"/>
    </row>
    <row r="54" spans="1:74" x14ac:dyDescent="0.4">
      <c r="A54" s="15"/>
      <c r="B54" s="15"/>
      <c r="C54" s="49" t="s">
        <v>373</v>
      </c>
      <c r="D54" s="15"/>
      <c r="E54" s="15"/>
      <c r="F54" s="15" t="s">
        <v>322</v>
      </c>
      <c r="G54" s="35">
        <f>LN('C'!H54)-LN('C'!G54)</f>
        <v>7.6205129170648256E-2</v>
      </c>
      <c r="H54" s="35">
        <f>LN('C'!I54)-LN('C'!H54)</f>
        <v>1.0127553432454306E-2</v>
      </c>
      <c r="I54" s="35">
        <f>LN('C'!J54)-LN('C'!I54)</f>
        <v>-1.8095875102703829E-2</v>
      </c>
      <c r="J54" s="35">
        <f>LN('C'!K54)-LN('C'!J54)</f>
        <v>1.8990954252826597E-2</v>
      </c>
      <c r="K54" s="35">
        <f>LN('C'!L54)-LN('C'!K54)</f>
        <v>2.3002875979173609E-2</v>
      </c>
      <c r="L54" s="35">
        <f>LN('C'!M54)-LN('C'!L54)</f>
        <v>3.7911350840341917E-2</v>
      </c>
      <c r="M54" s="35">
        <f>LN('C'!N54)-LN('C'!M54)</f>
        <v>3.868125183191129E-2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3"/>
      <c r="AF54" s="17"/>
      <c r="AG54" s="15"/>
      <c r="AH54" s="15"/>
      <c r="AI54" s="16"/>
      <c r="AJ54" s="16"/>
      <c r="AK54" s="15"/>
      <c r="AL54" s="15"/>
      <c r="AM54" s="16"/>
      <c r="AN54" s="16"/>
      <c r="AO54" s="15"/>
      <c r="AP54" s="15"/>
      <c r="AQ54" s="15"/>
      <c r="AR54" s="15"/>
      <c r="AS54" s="15"/>
      <c r="AT54" s="15"/>
      <c r="AU54" s="15"/>
      <c r="AV54" s="15"/>
      <c r="AW54" s="13"/>
      <c r="AX54" s="13"/>
      <c r="AY54" s="15"/>
      <c r="AZ54" s="15"/>
      <c r="BA54" s="16"/>
      <c r="BB54" s="16"/>
      <c r="BC54" s="15"/>
      <c r="BD54" s="15"/>
      <c r="BE54" s="16"/>
      <c r="BF54" s="16"/>
      <c r="BG54" s="15"/>
      <c r="BH54" s="15"/>
      <c r="BI54" s="15"/>
      <c r="BJ54" s="15"/>
      <c r="BK54" s="15"/>
      <c r="BL54" s="15"/>
      <c r="BM54" s="15"/>
      <c r="BN54" s="15"/>
      <c r="BO54" s="13"/>
      <c r="BP54" s="13"/>
      <c r="BQ54" s="14"/>
      <c r="BR54" s="13"/>
      <c r="BS54" s="13"/>
      <c r="BT54" s="13"/>
      <c r="BU54" s="14"/>
      <c r="BV54" s="13"/>
    </row>
    <row r="55" spans="1:74" x14ac:dyDescent="0.4">
      <c r="A55" s="15"/>
      <c r="B55" s="15"/>
      <c r="C55" s="50" t="s">
        <v>32</v>
      </c>
      <c r="D55" s="15"/>
      <c r="E55" s="15"/>
      <c r="F55" s="15" t="s">
        <v>322</v>
      </c>
      <c r="G55" s="35">
        <f>LN('C'!H55)-LN('C'!G55)</f>
        <v>3.9402615502738492E-2</v>
      </c>
      <c r="H55" s="35">
        <f>LN('C'!I55)-LN('C'!H55)</f>
        <v>2.401628866723815E-2</v>
      </c>
      <c r="I55" s="35">
        <f>LN('C'!J55)-LN('C'!I55)</f>
        <v>4.0536568289488706E-2</v>
      </c>
      <c r="J55" s="35">
        <f>LN('C'!K55)-LN('C'!J55)</f>
        <v>3.9743342372501544E-2</v>
      </c>
      <c r="K55" s="35">
        <f>LN('C'!L55)-LN('C'!K55)</f>
        <v>3.985962513028074E-2</v>
      </c>
      <c r="L55" s="35">
        <f>LN('C'!M55)-LN('C'!L55)</f>
        <v>2.3985848574641366E-2</v>
      </c>
      <c r="M55" s="35">
        <f>LN('C'!N55)-LN('C'!M55)</f>
        <v>9.2264552034126979E-4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3"/>
      <c r="AF55" s="17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3"/>
      <c r="AX55" s="13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3"/>
      <c r="BP55" s="13"/>
      <c r="BQ55" s="14"/>
      <c r="BR55" s="14"/>
      <c r="BS55" s="13"/>
      <c r="BT55" s="13"/>
      <c r="BU55" s="14"/>
      <c r="BV55" s="14"/>
    </row>
    <row r="56" spans="1:74" x14ac:dyDescent="0.4">
      <c r="A56" s="15"/>
      <c r="B56" s="15"/>
      <c r="C56" s="49" t="s">
        <v>33</v>
      </c>
      <c r="D56" s="15"/>
      <c r="E56" s="15"/>
      <c r="F56" s="15" t="s">
        <v>322</v>
      </c>
      <c r="G56" s="35">
        <f>LN('C'!H56)-LN('C'!G56)</f>
        <v>1.5005657096045066E-2</v>
      </c>
      <c r="H56" s="35">
        <f>LN('C'!I56)-LN('C'!H56)</f>
        <v>2.1678188551244482E-2</v>
      </c>
      <c r="I56" s="35">
        <f>LN('C'!J56)-LN('C'!I56)</f>
        <v>3.1873909141586942E-2</v>
      </c>
      <c r="J56" s="35">
        <f>LN('C'!K56)-LN('C'!J56)</f>
        <v>3.6395567018446151E-2</v>
      </c>
      <c r="K56" s="35">
        <f>LN('C'!L56)-LN('C'!K56)</f>
        <v>3.7561909701133711E-2</v>
      </c>
      <c r="L56" s="35">
        <f>LN('C'!M56)-LN('C'!L56)</f>
        <v>1.7178887297966128E-3</v>
      </c>
      <c r="M56" s="35">
        <f>LN('C'!N56)-LN('C'!M56)</f>
        <v>5.3032667946340428E-2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3"/>
      <c r="AF56" s="17"/>
      <c r="AG56" s="15"/>
      <c r="AH56" s="15"/>
      <c r="AI56" s="16"/>
      <c r="AJ56" s="16"/>
      <c r="AK56" s="15"/>
      <c r="AL56" s="15"/>
      <c r="AM56" s="16"/>
      <c r="AN56" s="16"/>
      <c r="AO56" s="15"/>
      <c r="AP56" s="15"/>
      <c r="AQ56" s="16"/>
      <c r="AR56" s="16"/>
      <c r="AS56" s="15"/>
      <c r="AT56" s="15"/>
      <c r="AU56" s="16"/>
      <c r="AV56" s="16"/>
      <c r="AW56" s="13"/>
      <c r="AX56" s="13"/>
      <c r="AY56" s="15"/>
      <c r="AZ56" s="15"/>
      <c r="BA56" s="16"/>
      <c r="BB56" s="16"/>
      <c r="BC56" s="15"/>
      <c r="BD56" s="15"/>
      <c r="BE56" s="16"/>
      <c r="BF56" s="16"/>
      <c r="BG56" s="15"/>
      <c r="BH56" s="15"/>
      <c r="BI56" s="16"/>
      <c r="BJ56" s="16"/>
      <c r="BK56" s="15"/>
      <c r="BL56" s="15"/>
      <c r="BM56" s="16"/>
      <c r="BN56" s="16"/>
      <c r="BO56" s="13"/>
      <c r="BP56" s="13"/>
      <c r="BQ56" s="14"/>
      <c r="BR56" s="14"/>
      <c r="BS56" s="13"/>
      <c r="BT56" s="13"/>
      <c r="BU56" s="14"/>
      <c r="BV56" s="14"/>
    </row>
    <row r="57" spans="1:74" x14ac:dyDescent="0.4">
      <c r="A57" s="15"/>
      <c r="B57" s="15"/>
      <c r="C57" s="49" t="s">
        <v>38</v>
      </c>
      <c r="D57" s="15"/>
      <c r="E57" s="15"/>
      <c r="F57" s="15" t="s">
        <v>322</v>
      </c>
      <c r="G57" s="15" t="s">
        <v>163</v>
      </c>
      <c r="H57" s="15" t="s">
        <v>163</v>
      </c>
      <c r="I57" s="15" t="s">
        <v>163</v>
      </c>
      <c r="J57" s="15" t="s">
        <v>163</v>
      </c>
      <c r="K57" s="15" t="s">
        <v>163</v>
      </c>
      <c r="L57" s="15" t="s">
        <v>163</v>
      </c>
      <c r="M57" s="15" t="s">
        <v>163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3"/>
      <c r="AF57" s="17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3"/>
      <c r="AX57" s="13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3"/>
      <c r="BP57" s="13"/>
      <c r="BQ57" s="14"/>
      <c r="BR57" s="14"/>
      <c r="BS57" s="13"/>
      <c r="BT57" s="13"/>
      <c r="BU57" s="14"/>
      <c r="BV57" s="14"/>
    </row>
    <row r="58" spans="1:74" x14ac:dyDescent="0.4">
      <c r="A58" s="15"/>
      <c r="B58" s="15"/>
      <c r="C58" s="49" t="s">
        <v>329</v>
      </c>
      <c r="D58" s="15"/>
      <c r="E58" s="15"/>
      <c r="F58" s="15" t="s">
        <v>322</v>
      </c>
      <c r="G58" s="35">
        <f>LN('C'!H58)-LN('C'!G58)</f>
        <v>2.7604175019919852E-2</v>
      </c>
      <c r="H58" s="35">
        <f>LN('C'!I58)-LN('C'!H58)</f>
        <v>3.9226455680539285E-2</v>
      </c>
      <c r="I58" s="35">
        <f>LN('C'!J58)-LN('C'!I58)</f>
        <v>5.3534929059135594E-2</v>
      </c>
      <c r="J58" s="35">
        <f>LN('C'!K58)-LN('C'!J58)</f>
        <v>3.6294455699892758E-2</v>
      </c>
      <c r="K58" s="35">
        <f>LN('C'!L58)-LN('C'!K58)</f>
        <v>2.9545514747447932E-2</v>
      </c>
      <c r="L58" s="35">
        <f>LN('C'!M58)-LN('C'!L58)</f>
        <v>1.784537018638388E-2</v>
      </c>
      <c r="M58" s="35">
        <f>LN('C'!N58)-LN('C'!M58)</f>
        <v>2.245825281978453E-2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3"/>
      <c r="AF58" s="17"/>
      <c r="AG58" s="15"/>
      <c r="AH58" s="15"/>
      <c r="AI58" s="16"/>
      <c r="AJ58" s="16"/>
      <c r="AK58" s="15"/>
      <c r="AL58" s="15"/>
      <c r="AM58" s="16"/>
      <c r="AN58" s="16"/>
      <c r="AO58" s="15"/>
      <c r="AP58" s="15"/>
      <c r="AQ58" s="16"/>
      <c r="AR58" s="16"/>
      <c r="AS58" s="15"/>
      <c r="AT58" s="15"/>
      <c r="AU58" s="16"/>
      <c r="AV58" s="16"/>
      <c r="AW58" s="13"/>
      <c r="AX58" s="13"/>
      <c r="AY58" s="15"/>
      <c r="AZ58" s="15"/>
      <c r="BA58" s="16"/>
      <c r="BB58" s="16"/>
      <c r="BC58" s="15"/>
      <c r="BD58" s="15"/>
      <c r="BE58" s="16"/>
      <c r="BF58" s="16"/>
      <c r="BG58" s="15"/>
      <c r="BH58" s="15"/>
      <c r="BI58" s="16"/>
      <c r="BJ58" s="16"/>
      <c r="BK58" s="15"/>
      <c r="BL58" s="15"/>
      <c r="BM58" s="16"/>
      <c r="BN58" s="16"/>
      <c r="BO58" s="13"/>
      <c r="BP58" s="13"/>
      <c r="BQ58" s="14"/>
      <c r="BR58" s="13"/>
      <c r="BS58" s="13"/>
      <c r="BT58" s="13"/>
      <c r="BU58" s="14"/>
      <c r="BV58" s="13"/>
    </row>
    <row r="59" spans="1:74" x14ac:dyDescent="0.4">
      <c r="A59" s="15"/>
      <c r="B59" s="15"/>
      <c r="C59" s="49" t="s">
        <v>45</v>
      </c>
      <c r="D59" s="15"/>
      <c r="E59" s="15"/>
      <c r="F59" s="15" t="s">
        <v>322</v>
      </c>
      <c r="G59" s="35">
        <f>LN('C'!H59)-LN('C'!G59)</f>
        <v>0.14177665164211861</v>
      </c>
      <c r="H59" s="35">
        <f>LN('C'!I59)-LN('C'!H59)</f>
        <v>3.3212868002855167E-2</v>
      </c>
      <c r="I59" s="35">
        <f>LN('C'!J59)-LN('C'!I59)</f>
        <v>3.3438050087634785E-2</v>
      </c>
      <c r="J59" s="35">
        <f>LN('C'!K59)-LN('C'!J59)</f>
        <v>9.006915492219969E-2</v>
      </c>
      <c r="K59" s="35">
        <f>LN('C'!L59)-LN('C'!K59)</f>
        <v>0.15110112974687961</v>
      </c>
      <c r="L59" s="35">
        <f>LN('C'!M59)-LN('C'!L59)</f>
        <v>-2.0244211022706349E-2</v>
      </c>
      <c r="M59" s="35">
        <f>LN('C'!N59)-LN('C'!M59)</f>
        <v>1.5825805019806349E-2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3"/>
      <c r="AF59" s="17"/>
      <c r="AG59" s="15"/>
      <c r="AH59" s="15"/>
      <c r="AI59" s="16"/>
      <c r="AJ59" s="16"/>
      <c r="AK59" s="15"/>
      <c r="AL59" s="15"/>
      <c r="AM59" s="16"/>
      <c r="AN59" s="16"/>
      <c r="AO59" s="15"/>
      <c r="AP59" s="15"/>
      <c r="AQ59" s="15"/>
      <c r="AR59" s="15"/>
      <c r="AS59" s="15"/>
      <c r="AT59" s="15"/>
      <c r="AU59" s="15"/>
      <c r="AV59" s="15"/>
      <c r="AW59" s="13"/>
      <c r="AX59" s="13"/>
      <c r="AY59" s="15"/>
      <c r="AZ59" s="15"/>
      <c r="BA59" s="16"/>
      <c r="BB59" s="16"/>
      <c r="BC59" s="15"/>
      <c r="BD59" s="15"/>
      <c r="BE59" s="16"/>
      <c r="BF59" s="16"/>
      <c r="BG59" s="15"/>
      <c r="BH59" s="15"/>
      <c r="BI59" s="15"/>
      <c r="BJ59" s="15"/>
      <c r="BK59" s="15"/>
      <c r="BL59" s="15"/>
      <c r="BM59" s="15"/>
      <c r="BN59" s="15"/>
      <c r="BO59" s="13"/>
      <c r="BP59" s="13"/>
      <c r="BQ59" s="14"/>
      <c r="BR59" s="14"/>
      <c r="BS59" s="13"/>
      <c r="BT59" s="13"/>
      <c r="BU59" s="14"/>
      <c r="BV59" s="14"/>
    </row>
    <row r="60" spans="1:74" x14ac:dyDescent="0.4">
      <c r="A60" s="15"/>
      <c r="B60" s="15"/>
      <c r="C60" s="49" t="s">
        <v>48</v>
      </c>
      <c r="D60" s="15"/>
      <c r="E60" s="15"/>
      <c r="F60" s="15" t="s">
        <v>322</v>
      </c>
      <c r="G60" s="35">
        <f>LN('C'!H60)-LN('C'!G60)</f>
        <v>-3.4516539459566786E-2</v>
      </c>
      <c r="H60" s="35">
        <f>LN('C'!I60)-LN('C'!H60)</f>
        <v>1.6796611285716523E-2</v>
      </c>
      <c r="I60" s="35">
        <f>LN('C'!J60)-LN('C'!I60)</f>
        <v>4.7691441045712324E-2</v>
      </c>
      <c r="J60" s="35">
        <f>LN('C'!K60)-LN('C'!J60)</f>
        <v>4.4931377062505717E-2</v>
      </c>
      <c r="K60" s="35">
        <f>LN('C'!L60)-LN('C'!K60)</f>
        <v>4.0462716817486921E-2</v>
      </c>
      <c r="L60" s="35">
        <f>LN('C'!M60)-LN('C'!L60)</f>
        <v>3.9046280272183154E-2</v>
      </c>
      <c r="M60" s="35">
        <f>LN('C'!N60)-LN('C'!M60)</f>
        <v>5.6415464542443061E-2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3"/>
      <c r="AF60" s="17"/>
      <c r="AG60" s="15"/>
      <c r="AH60" s="15"/>
      <c r="AI60" s="16"/>
      <c r="AJ60" s="16"/>
      <c r="AK60" s="15"/>
      <c r="AL60" s="15"/>
      <c r="AM60" s="16"/>
      <c r="AN60" s="16"/>
      <c r="AO60" s="15"/>
      <c r="AP60" s="15"/>
      <c r="AQ60" s="16"/>
      <c r="AR60" s="16"/>
      <c r="AS60" s="15"/>
      <c r="AT60" s="15"/>
      <c r="AU60" s="16"/>
      <c r="AV60" s="16"/>
      <c r="AW60" s="13"/>
      <c r="AX60" s="13"/>
      <c r="AY60" s="15"/>
      <c r="AZ60" s="15"/>
      <c r="BA60" s="16"/>
      <c r="BB60" s="16"/>
      <c r="BC60" s="15"/>
      <c r="BD60" s="15"/>
      <c r="BE60" s="16"/>
      <c r="BF60" s="16"/>
      <c r="BG60" s="15"/>
      <c r="BH60" s="15"/>
      <c r="BI60" s="16"/>
      <c r="BJ60" s="16"/>
      <c r="BK60" s="15"/>
      <c r="BL60" s="15"/>
      <c r="BM60" s="16"/>
      <c r="BN60" s="16"/>
      <c r="BO60" s="13"/>
      <c r="BP60" s="13"/>
      <c r="BQ60" s="14"/>
      <c r="BR60" s="13"/>
      <c r="BS60" s="13"/>
      <c r="BT60" s="13"/>
      <c r="BU60" s="14"/>
      <c r="BV60" s="13"/>
    </row>
    <row r="61" spans="1:74" x14ac:dyDescent="0.4">
      <c r="A61" s="15"/>
      <c r="B61" s="15"/>
      <c r="C61" s="50" t="s">
        <v>53</v>
      </c>
      <c r="D61" s="15"/>
      <c r="E61" s="15"/>
      <c r="F61" s="15" t="s">
        <v>322</v>
      </c>
      <c r="G61" s="35">
        <f>LN('C'!H61)-LN('C'!G61)</f>
        <v>4.9341132943578003E-2</v>
      </c>
      <c r="H61" s="35">
        <f>LN('C'!I61)-LN('C'!H61)</f>
        <v>3.3381288694663169E-2</v>
      </c>
      <c r="I61" s="35">
        <f>LN('C'!J61)-LN('C'!I61)</f>
        <v>4.1241936937339574E-2</v>
      </c>
      <c r="J61" s="35">
        <f>LN('C'!K61)-LN('C'!J61)</f>
        <v>2.8080385021003629E-2</v>
      </c>
      <c r="K61" s="35">
        <f>LN('C'!L61)-LN('C'!K61)</f>
        <v>6.945720060126348E-2</v>
      </c>
      <c r="L61" s="35">
        <f>LN('C'!M61)-LN('C'!L61)</f>
        <v>2.4929049585844076E-2</v>
      </c>
      <c r="M61" s="35">
        <f>LN('C'!N61)-LN('C'!M61)</f>
        <v>6.5577009298589672E-3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3"/>
      <c r="AF61" s="17"/>
      <c r="AG61" s="15"/>
      <c r="AH61" s="15"/>
      <c r="AI61" s="16"/>
      <c r="AJ61" s="16"/>
      <c r="AK61" s="15"/>
      <c r="AL61" s="15"/>
      <c r="AM61" s="16"/>
      <c r="AN61" s="16"/>
      <c r="AO61" s="15"/>
      <c r="AP61" s="15"/>
      <c r="AQ61" s="16"/>
      <c r="AR61" s="16"/>
      <c r="AS61" s="15"/>
      <c r="AT61" s="15"/>
      <c r="AU61" s="16"/>
      <c r="AV61" s="16"/>
      <c r="AW61" s="13"/>
      <c r="AX61" s="13"/>
      <c r="AY61" s="15"/>
      <c r="AZ61" s="15"/>
      <c r="BA61" s="16"/>
      <c r="BB61" s="16"/>
      <c r="BC61" s="15"/>
      <c r="BD61" s="15"/>
      <c r="BE61" s="16"/>
      <c r="BF61" s="16"/>
      <c r="BG61" s="15"/>
      <c r="BH61" s="15"/>
      <c r="BI61" s="16"/>
      <c r="BJ61" s="16"/>
      <c r="BK61" s="15"/>
      <c r="BL61" s="15"/>
      <c r="BM61" s="16"/>
      <c r="BN61" s="16"/>
      <c r="BO61" s="13"/>
      <c r="BP61" s="13"/>
      <c r="BQ61" s="14"/>
      <c r="BR61" s="13"/>
      <c r="BS61" s="13"/>
      <c r="BT61" s="13"/>
      <c r="BU61" s="14"/>
      <c r="BV61" s="13"/>
    </row>
    <row r="62" spans="1:74" x14ac:dyDescent="0.4">
      <c r="A62" s="15"/>
      <c r="B62" s="15"/>
      <c r="C62" s="49" t="s">
        <v>58</v>
      </c>
      <c r="D62" s="15"/>
      <c r="E62" s="15"/>
      <c r="F62" s="15" t="s">
        <v>322</v>
      </c>
      <c r="G62" s="15" t="s">
        <v>163</v>
      </c>
      <c r="H62" s="15" t="s">
        <v>163</v>
      </c>
      <c r="I62" s="15" t="s">
        <v>163</v>
      </c>
      <c r="J62" s="15" t="s">
        <v>163</v>
      </c>
      <c r="K62" s="15" t="s">
        <v>163</v>
      </c>
      <c r="L62" s="15" t="s">
        <v>163</v>
      </c>
      <c r="M62" s="15" t="s">
        <v>163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3"/>
      <c r="AF62" s="17"/>
      <c r="AG62" s="15"/>
      <c r="AH62" s="15"/>
      <c r="AI62" s="16"/>
      <c r="AJ62" s="16"/>
      <c r="AK62" s="15"/>
      <c r="AL62" s="15"/>
      <c r="AM62" s="16"/>
      <c r="AN62" s="16"/>
      <c r="AO62" s="15"/>
      <c r="AP62" s="15"/>
      <c r="AQ62" s="16"/>
      <c r="AR62" s="16"/>
      <c r="AS62" s="15"/>
      <c r="AT62" s="15"/>
      <c r="AU62" s="16"/>
      <c r="AV62" s="16"/>
      <c r="AW62" s="13"/>
      <c r="AX62" s="13"/>
      <c r="AY62" s="15"/>
      <c r="AZ62" s="15"/>
      <c r="BA62" s="16"/>
      <c r="BB62" s="16"/>
      <c r="BC62" s="15"/>
      <c r="BD62" s="15"/>
      <c r="BE62" s="16"/>
      <c r="BF62" s="16"/>
      <c r="BG62" s="15"/>
      <c r="BH62" s="15"/>
      <c r="BI62" s="16"/>
      <c r="BJ62" s="16"/>
      <c r="BK62" s="15"/>
      <c r="BL62" s="15"/>
      <c r="BM62" s="16"/>
      <c r="BN62" s="16"/>
      <c r="BO62" s="13"/>
      <c r="BP62" s="13"/>
      <c r="BQ62" s="14"/>
      <c r="BR62" s="13"/>
      <c r="BS62" s="13"/>
      <c r="BT62" s="13"/>
      <c r="BU62" s="14"/>
      <c r="BV62" s="13"/>
    </row>
    <row r="63" spans="1:74" x14ac:dyDescent="0.4">
      <c r="A63" s="15"/>
      <c r="B63" s="15"/>
      <c r="C63" s="49" t="s">
        <v>64</v>
      </c>
      <c r="D63" s="15"/>
      <c r="E63" s="15"/>
      <c r="F63" s="15" t="s">
        <v>322</v>
      </c>
      <c r="G63" s="35">
        <f>LN('C'!H63)-LN('C'!G63)</f>
        <v>5.8609904445809324E-2</v>
      </c>
      <c r="H63" s="35">
        <f>LN('C'!I63)-LN('C'!H63)</f>
        <v>4.8879158719929205E-2</v>
      </c>
      <c r="I63" s="35">
        <f>LN('C'!J63)-LN('C'!I63)</f>
        <v>6.0581930307668341E-2</v>
      </c>
      <c r="J63" s="35">
        <f>LN('C'!K63)-LN('C'!J63)</f>
        <v>4.9278195655428458E-2</v>
      </c>
      <c r="K63" s="35">
        <f>LN('C'!L63)-LN('C'!K63)</f>
        <v>5.6602603908813109E-2</v>
      </c>
      <c r="L63" s="35">
        <f>LN('C'!M63)-LN('C'!L63)</f>
        <v>8.1466941750042765E-2</v>
      </c>
      <c r="M63" s="35">
        <f>LN('C'!N63)-LN('C'!M63)</f>
        <v>4.7507549876918076E-2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3"/>
      <c r="AF63" s="17"/>
      <c r="AG63" s="15"/>
      <c r="AH63" s="15"/>
      <c r="AI63" s="16"/>
      <c r="AJ63" s="16"/>
      <c r="AK63" s="15"/>
      <c r="AL63" s="15"/>
      <c r="AM63" s="16"/>
      <c r="AN63" s="16"/>
      <c r="AO63" s="15"/>
      <c r="AP63" s="15"/>
      <c r="AQ63" s="15"/>
      <c r="AR63" s="15"/>
      <c r="AS63" s="15"/>
      <c r="AT63" s="15"/>
      <c r="AU63" s="15"/>
      <c r="AV63" s="15"/>
      <c r="AW63" s="13"/>
      <c r="AX63" s="13"/>
      <c r="AY63" s="15"/>
      <c r="AZ63" s="15"/>
      <c r="BA63" s="16"/>
      <c r="BB63" s="16"/>
      <c r="BC63" s="15"/>
      <c r="BD63" s="15"/>
      <c r="BE63" s="16"/>
      <c r="BF63" s="16"/>
      <c r="BG63" s="15"/>
      <c r="BH63" s="15"/>
      <c r="BI63" s="15"/>
      <c r="BJ63" s="15"/>
      <c r="BK63" s="15"/>
      <c r="BL63" s="15"/>
      <c r="BM63" s="15"/>
      <c r="BN63" s="15"/>
      <c r="BO63" s="13"/>
      <c r="BP63" s="13"/>
      <c r="BQ63" s="14"/>
      <c r="BR63" s="14"/>
      <c r="BS63" s="13"/>
      <c r="BT63" s="13"/>
      <c r="BU63" s="14"/>
      <c r="BV63" s="14"/>
    </row>
    <row r="64" spans="1:74" x14ac:dyDescent="0.4">
      <c r="A64" s="15"/>
      <c r="B64" s="15"/>
      <c r="C64" s="49" t="s">
        <v>66</v>
      </c>
      <c r="D64" s="15"/>
      <c r="E64" s="15"/>
      <c r="F64" s="15" t="s">
        <v>322</v>
      </c>
      <c r="G64" s="15" t="s">
        <v>163</v>
      </c>
      <c r="H64" s="35">
        <f>LN('C'!I64)-LN('C'!H64)</f>
        <v>8.7736659285412077E-2</v>
      </c>
      <c r="I64" s="35">
        <f>LN('C'!J64)-LN('C'!I64)</f>
        <v>3.9643891159700573E-2</v>
      </c>
      <c r="J64" s="35">
        <f>LN('C'!K64)-LN('C'!J64)</f>
        <v>2.1279913914934667E-2</v>
      </c>
      <c r="K64" s="35">
        <f>LN('C'!L64)-LN('C'!K64)</f>
        <v>4.3013276063412764E-2</v>
      </c>
      <c r="L64" s="35">
        <f>LN('C'!M64)-LN('C'!L64)</f>
        <v>9.1673612814914485E-2</v>
      </c>
      <c r="M64" s="35">
        <f>LN('C'!N64)-LN('C'!M64)</f>
        <v>5.4596003153767114E-2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3"/>
      <c r="AF64" s="17"/>
      <c r="AG64" s="15"/>
      <c r="AH64" s="15"/>
      <c r="AI64" s="16"/>
      <c r="AJ64" s="16"/>
      <c r="AK64" s="15"/>
      <c r="AL64" s="15"/>
      <c r="AM64" s="16"/>
      <c r="AN64" s="16"/>
      <c r="AO64" s="15"/>
      <c r="AP64" s="15"/>
      <c r="AQ64" s="16"/>
      <c r="AR64" s="16"/>
      <c r="AS64" s="15"/>
      <c r="AT64" s="15"/>
      <c r="AU64" s="16"/>
      <c r="AV64" s="16"/>
      <c r="AW64" s="13"/>
      <c r="AX64" s="13"/>
      <c r="AY64" s="15"/>
      <c r="AZ64" s="15"/>
      <c r="BA64" s="16"/>
      <c r="BB64" s="16"/>
      <c r="BC64" s="15"/>
      <c r="BD64" s="15"/>
      <c r="BE64" s="16"/>
      <c r="BF64" s="16"/>
      <c r="BG64" s="15"/>
      <c r="BH64" s="15"/>
      <c r="BI64" s="16"/>
      <c r="BJ64" s="16"/>
      <c r="BK64" s="15"/>
      <c r="BL64" s="15"/>
      <c r="BM64" s="16"/>
      <c r="BN64" s="16"/>
      <c r="BO64" s="13"/>
      <c r="BP64" s="13"/>
      <c r="BQ64" s="14"/>
      <c r="BR64" s="13"/>
      <c r="BS64" s="13"/>
      <c r="BT64" s="13"/>
      <c r="BU64" s="14"/>
      <c r="BV64" s="13"/>
    </row>
    <row r="65" spans="1:74" x14ac:dyDescent="0.4">
      <c r="A65" s="15"/>
      <c r="B65" s="15"/>
      <c r="C65" s="49" t="s">
        <v>68</v>
      </c>
      <c r="D65" s="15"/>
      <c r="E65" s="15"/>
      <c r="F65" s="15" t="s">
        <v>322</v>
      </c>
      <c r="G65" s="35">
        <f>LN('C'!H65)-LN('C'!G65)</f>
        <v>2.9409694383836005E-2</v>
      </c>
      <c r="H65" s="35">
        <f>LN('C'!I65)-LN('C'!H65)</f>
        <v>1.8197588461597469E-2</v>
      </c>
      <c r="I65" s="35">
        <f>LN('C'!J65)-LN('C'!I65)</f>
        <v>3.2753456649674106E-2</v>
      </c>
      <c r="J65" s="35">
        <f>LN('C'!K65)-LN('C'!J65)</f>
        <v>3.5429686856284448E-2</v>
      </c>
      <c r="K65" s="35">
        <f>LN('C'!L65)-LN('C'!K65)</f>
        <v>0.13863282763479035</v>
      </c>
      <c r="L65" s="35">
        <f>LN('C'!M65)-LN('C'!L65)</f>
        <v>-0.10296764555641769</v>
      </c>
      <c r="M65" s="35">
        <f>LN('C'!N65)-LN('C'!M65)</f>
        <v>4.4112574177484376E-2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3"/>
      <c r="AF65" s="17"/>
      <c r="AG65" s="15"/>
      <c r="AH65" s="15"/>
      <c r="AI65" s="16"/>
      <c r="AJ65" s="16"/>
      <c r="AK65" s="15"/>
      <c r="AL65" s="15"/>
      <c r="AM65" s="16"/>
      <c r="AN65" s="16"/>
      <c r="AO65" s="15"/>
      <c r="AP65" s="15"/>
      <c r="AQ65" s="16"/>
      <c r="AR65" s="16"/>
      <c r="AS65" s="15"/>
      <c r="AT65" s="15"/>
      <c r="AU65" s="16"/>
      <c r="AV65" s="16"/>
      <c r="AW65" s="13"/>
      <c r="AX65" s="13"/>
      <c r="AY65" s="15"/>
      <c r="AZ65" s="15"/>
      <c r="BA65" s="16"/>
      <c r="BB65" s="16"/>
      <c r="BC65" s="15"/>
      <c r="BD65" s="15"/>
      <c r="BE65" s="16"/>
      <c r="BF65" s="16"/>
      <c r="BG65" s="15"/>
      <c r="BH65" s="15"/>
      <c r="BI65" s="16"/>
      <c r="BJ65" s="16"/>
      <c r="BK65" s="15"/>
      <c r="BL65" s="15"/>
      <c r="BM65" s="16"/>
      <c r="BN65" s="16"/>
      <c r="BO65" s="13"/>
      <c r="BP65" s="13"/>
      <c r="BQ65" s="14"/>
      <c r="BR65" s="13"/>
      <c r="BS65" s="13"/>
      <c r="BT65" s="13"/>
      <c r="BU65" s="14"/>
      <c r="BV65" s="13"/>
    </row>
    <row r="66" spans="1:74" x14ac:dyDescent="0.4">
      <c r="A66" s="15"/>
      <c r="B66" s="15"/>
      <c r="C66" s="49" t="s">
        <v>70</v>
      </c>
      <c r="D66" s="15"/>
      <c r="E66" s="15"/>
      <c r="F66" s="15" t="s">
        <v>322</v>
      </c>
      <c r="G66" s="35">
        <f>LN('C'!H66)-LN('C'!G66)</f>
        <v>6.6396219292116143E-2</v>
      </c>
      <c r="H66" s="35">
        <f>LN('C'!I66)-LN('C'!H66)</f>
        <v>4.2197618815396964E-2</v>
      </c>
      <c r="I66" s="35">
        <f>LN('C'!J66)-LN('C'!I66)</f>
        <v>-0.10798412660409973</v>
      </c>
      <c r="J66" s="35">
        <f>LN('C'!K66)-LN('C'!J66)</f>
        <v>2.8185776372007254E-2</v>
      </c>
      <c r="K66" s="35">
        <f>LN('C'!L66)-LN('C'!K66)</f>
        <v>0.11814115657868562</v>
      </c>
      <c r="L66" s="35">
        <f>LN('C'!M66)-LN('C'!L66)</f>
        <v>2.7156160566301324E-2</v>
      </c>
      <c r="M66" s="35">
        <f>LN('C'!N66)-LN('C'!M66)</f>
        <v>4.7984647613613873E-2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3"/>
      <c r="AF66" s="17"/>
      <c r="AG66" s="15"/>
      <c r="AH66" s="15"/>
      <c r="AI66" s="16"/>
      <c r="AJ66" s="16"/>
      <c r="AK66" s="15"/>
      <c r="AL66" s="15"/>
      <c r="AM66" s="16"/>
      <c r="AN66" s="16"/>
      <c r="AO66" s="15"/>
      <c r="AP66" s="15"/>
      <c r="AQ66" s="16"/>
      <c r="AR66" s="16"/>
      <c r="AS66" s="15"/>
      <c r="AT66" s="15"/>
      <c r="AU66" s="16"/>
      <c r="AV66" s="16"/>
      <c r="AW66" s="13"/>
      <c r="AX66" s="13"/>
      <c r="AY66" s="15"/>
      <c r="AZ66" s="15"/>
      <c r="BA66" s="16"/>
      <c r="BB66" s="16"/>
      <c r="BC66" s="15"/>
      <c r="BD66" s="15"/>
      <c r="BE66" s="16"/>
      <c r="BF66" s="16"/>
      <c r="BG66" s="15"/>
      <c r="BH66" s="15"/>
      <c r="BI66" s="16"/>
      <c r="BJ66" s="16"/>
      <c r="BK66" s="15"/>
      <c r="BL66" s="15"/>
      <c r="BM66" s="16"/>
      <c r="BN66" s="16"/>
      <c r="BO66" s="13"/>
      <c r="BP66" s="13"/>
      <c r="BQ66" s="14"/>
      <c r="BR66" s="13"/>
      <c r="BS66" s="13"/>
      <c r="BT66" s="13"/>
      <c r="BU66" s="14"/>
      <c r="BV66" s="13"/>
    </row>
    <row r="67" spans="1:74" x14ac:dyDescent="0.4">
      <c r="A67" s="15"/>
      <c r="B67" s="15"/>
      <c r="C67" s="49" t="s">
        <v>71</v>
      </c>
      <c r="D67" s="15"/>
      <c r="E67" s="15"/>
      <c r="F67" s="15" t="s">
        <v>322</v>
      </c>
      <c r="G67" s="35">
        <f>LN('C'!H67)-LN('C'!G67)</f>
        <v>4.6372964141323525E-2</v>
      </c>
      <c r="H67" s="35">
        <f>LN('C'!I67)-LN('C'!H67)</f>
        <v>0.15681169922635263</v>
      </c>
      <c r="I67" s="35">
        <f>LN('C'!J67)-LN('C'!I67)</f>
        <v>9.546265679682131E-2</v>
      </c>
      <c r="J67" s="35">
        <f>LN('C'!K67)-LN('C'!J67)</f>
        <v>5.3901194435596267E-2</v>
      </c>
      <c r="K67" s="35">
        <f>LN('C'!L67)-LN('C'!K67)</f>
        <v>7.6604510781947965E-3</v>
      </c>
      <c r="L67" s="35">
        <f>LN('C'!M67)-LN('C'!L67)</f>
        <v>4.2638439282844942E-2</v>
      </c>
      <c r="M67" s="35">
        <f>LN('C'!N67)-LN('C'!M67)</f>
        <v>5.1607369719810503E-2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3"/>
      <c r="AF67" s="17"/>
      <c r="AG67" s="15"/>
      <c r="AH67" s="15"/>
      <c r="AI67" s="16"/>
      <c r="AJ67" s="16"/>
      <c r="AK67" s="15"/>
      <c r="AL67" s="15"/>
      <c r="AM67" s="16"/>
      <c r="AN67" s="16"/>
      <c r="AO67" s="15"/>
      <c r="AP67" s="15"/>
      <c r="AQ67" s="16"/>
      <c r="AR67" s="16"/>
      <c r="AS67" s="15"/>
      <c r="AT67" s="15"/>
      <c r="AU67" s="16"/>
      <c r="AV67" s="16"/>
      <c r="AW67" s="13"/>
      <c r="AX67" s="13"/>
      <c r="AY67" s="15"/>
      <c r="AZ67" s="15"/>
      <c r="BA67" s="16"/>
      <c r="BB67" s="16"/>
      <c r="BC67" s="15"/>
      <c r="BD67" s="15"/>
      <c r="BE67" s="16"/>
      <c r="BF67" s="16"/>
      <c r="BG67" s="15"/>
      <c r="BH67" s="15"/>
      <c r="BI67" s="16"/>
      <c r="BJ67" s="16"/>
      <c r="BK67" s="15"/>
      <c r="BL67" s="15"/>
      <c r="BM67" s="16"/>
      <c r="BN67" s="16"/>
      <c r="BO67" s="13"/>
      <c r="BP67" s="13"/>
      <c r="BQ67" s="14"/>
      <c r="BR67" s="13"/>
      <c r="BS67" s="13"/>
      <c r="BT67" s="13"/>
      <c r="BU67" s="14"/>
      <c r="BV67" s="13"/>
    </row>
    <row r="68" spans="1:74" x14ac:dyDescent="0.4">
      <c r="A68" s="15"/>
      <c r="B68" s="15"/>
      <c r="C68" s="49" t="s">
        <v>72</v>
      </c>
      <c r="D68" s="15"/>
      <c r="E68" s="15"/>
      <c r="F68" s="15" t="s">
        <v>322</v>
      </c>
      <c r="G68" s="35">
        <f>LN('C'!H68)-LN('C'!G68)</f>
        <v>2.1949250670810549E-2</v>
      </c>
      <c r="H68" s="35">
        <f>LN('C'!I68)-LN('C'!H68)</f>
        <v>6.2662148945137552E-2</v>
      </c>
      <c r="I68" s="35">
        <f>LN('C'!J68)-LN('C'!I68)</f>
        <v>5.2522317463725265E-2</v>
      </c>
      <c r="J68" s="35">
        <f>LN('C'!K68)-LN('C'!J68)</f>
        <v>4.2397793452582988E-2</v>
      </c>
      <c r="K68" s="35">
        <f>LN('C'!L68)-LN('C'!K68)</f>
        <v>7.972629590981839E-2</v>
      </c>
      <c r="L68" s="35">
        <f>LN('C'!M68)-LN('C'!L68)</f>
        <v>3.3287107720774145E-2</v>
      </c>
      <c r="M68" s="35">
        <f>LN('C'!N68)-LN('C'!M68)</f>
        <v>1.145649453669062E-2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3"/>
      <c r="AF68" s="17"/>
      <c r="AG68" s="15"/>
      <c r="AH68" s="15"/>
      <c r="AI68" s="16"/>
      <c r="AJ68" s="16"/>
      <c r="AK68" s="15"/>
      <c r="AL68" s="15"/>
      <c r="AM68" s="16"/>
      <c r="AN68" s="16"/>
      <c r="AO68" s="15"/>
      <c r="AP68" s="15"/>
      <c r="AQ68" s="16"/>
      <c r="AR68" s="16"/>
      <c r="AS68" s="15"/>
      <c r="AT68" s="15"/>
      <c r="AU68" s="16"/>
      <c r="AV68" s="16"/>
      <c r="AW68" s="13"/>
      <c r="AX68" s="13"/>
      <c r="AY68" s="15"/>
      <c r="AZ68" s="15"/>
      <c r="BA68" s="16"/>
      <c r="BB68" s="16"/>
      <c r="BC68" s="15"/>
      <c r="BD68" s="15"/>
      <c r="BE68" s="16"/>
      <c r="BF68" s="16"/>
      <c r="BG68" s="15"/>
      <c r="BH68" s="15"/>
      <c r="BI68" s="16"/>
      <c r="BJ68" s="16"/>
      <c r="BK68" s="15"/>
      <c r="BL68" s="15"/>
      <c r="BM68" s="16"/>
      <c r="BN68" s="16"/>
      <c r="BO68" s="13"/>
      <c r="BP68" s="13"/>
      <c r="BQ68" s="14"/>
      <c r="BR68" s="13"/>
      <c r="BS68" s="13"/>
      <c r="BT68" s="13"/>
      <c r="BU68" s="14"/>
      <c r="BV68" s="13"/>
    </row>
    <row r="69" spans="1:74" x14ac:dyDescent="0.4">
      <c r="A69" s="15"/>
      <c r="B69" s="15"/>
      <c r="C69" s="49" t="s">
        <v>371</v>
      </c>
      <c r="D69" s="15"/>
      <c r="E69" s="15"/>
      <c r="F69" s="15" t="s">
        <v>322</v>
      </c>
      <c r="G69" s="35">
        <f>LN('C'!H69)-LN('C'!G69)</f>
        <v>0.15428442492958544</v>
      </c>
      <c r="H69" s="35">
        <f>LN('C'!I69)-LN('C'!H69)</f>
        <v>0.14474134574874664</v>
      </c>
      <c r="I69" s="35">
        <f>LN('C'!J69)-LN('C'!I69)</f>
        <v>-5.2884825477913178E-2</v>
      </c>
      <c r="J69" s="35">
        <f>LN('C'!K69)-LN('C'!J69)</f>
        <v>0.19201274962671122</v>
      </c>
      <c r="K69" s="35">
        <f>LN('C'!L69)-LN('C'!K69)</f>
        <v>-3.1862987728592751E-2</v>
      </c>
      <c r="L69" s="35">
        <f>LN('C'!M69)-LN('C'!L69)</f>
        <v>-7.7522646323841538E-2</v>
      </c>
      <c r="M69" s="35">
        <f>LN('C'!N69)-LN('C'!M69)</f>
        <v>6.6718757289276009E-2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3"/>
      <c r="AF69" s="17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3"/>
      <c r="AX69" s="13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3"/>
      <c r="BP69" s="13"/>
      <c r="BQ69" s="14"/>
      <c r="BR69" s="13"/>
      <c r="BS69" s="13"/>
      <c r="BT69" s="13"/>
      <c r="BU69" s="14"/>
      <c r="BV69" s="13"/>
    </row>
    <row r="70" spans="1:74" x14ac:dyDescent="0.4">
      <c r="A70" s="15"/>
      <c r="B70" s="15"/>
      <c r="C70" s="49" t="s">
        <v>90</v>
      </c>
      <c r="D70" s="15"/>
      <c r="E70" s="15"/>
      <c r="F70" s="15" t="s">
        <v>322</v>
      </c>
      <c r="G70" s="35">
        <f>LN('C'!H70)-LN('C'!G70)</f>
        <v>8.2568710625239738E-2</v>
      </c>
      <c r="H70" s="35">
        <f>LN('C'!I70)-LN('C'!H70)</f>
        <v>6.6651063385015696E-2</v>
      </c>
      <c r="I70" s="35">
        <f>LN('C'!J70)-LN('C'!I70)</f>
        <v>4.7616734064873434E-2</v>
      </c>
      <c r="J70" s="35">
        <f>LN('C'!K70)-LN('C'!J70)</f>
        <v>5.2686414604960596E-2</v>
      </c>
      <c r="K70" s="35">
        <f>LN('C'!L70)-LN('C'!K70)</f>
        <v>3.6164453498907179E-2</v>
      </c>
      <c r="L70" s="35">
        <f>LN('C'!M70)-LN('C'!L70)</f>
        <v>2.0651194307252929E-2</v>
      </c>
      <c r="M70" s="35">
        <f>LN('C'!N70)-LN('C'!M70)</f>
        <v>1.1441291460471348E-2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3"/>
      <c r="AF70" s="17"/>
      <c r="AG70" s="15"/>
      <c r="AH70" s="15"/>
      <c r="AI70" s="16"/>
      <c r="AJ70" s="16"/>
      <c r="AK70" s="15"/>
      <c r="AL70" s="15"/>
      <c r="AM70" s="16"/>
      <c r="AN70" s="16"/>
      <c r="AO70" s="15"/>
      <c r="AP70" s="15"/>
      <c r="AQ70" s="16"/>
      <c r="AR70" s="16"/>
      <c r="AS70" s="15"/>
      <c r="AT70" s="15"/>
      <c r="AU70" s="16"/>
      <c r="AV70" s="16"/>
      <c r="AW70" s="13"/>
      <c r="AX70" s="13"/>
      <c r="AY70" s="15"/>
      <c r="AZ70" s="15"/>
      <c r="BA70" s="16"/>
      <c r="BB70" s="16"/>
      <c r="BC70" s="15"/>
      <c r="BD70" s="15"/>
      <c r="BE70" s="16"/>
      <c r="BF70" s="16"/>
      <c r="BG70" s="15"/>
      <c r="BH70" s="15"/>
      <c r="BI70" s="16"/>
      <c r="BJ70" s="16"/>
      <c r="BK70" s="15"/>
      <c r="BL70" s="15"/>
      <c r="BM70" s="16"/>
      <c r="BN70" s="16"/>
      <c r="BO70" s="13"/>
      <c r="BP70" s="13"/>
      <c r="BQ70" s="14"/>
      <c r="BR70" s="14"/>
      <c r="BS70" s="13"/>
      <c r="BT70" s="13"/>
      <c r="BU70" s="14"/>
      <c r="BV70" s="14"/>
    </row>
    <row r="71" spans="1:74" x14ac:dyDescent="0.4">
      <c r="A71" s="15"/>
      <c r="B71" s="15"/>
      <c r="C71" s="49" t="s">
        <v>92</v>
      </c>
      <c r="D71" s="15"/>
      <c r="E71" s="15"/>
      <c r="F71" s="15" t="s">
        <v>322</v>
      </c>
      <c r="G71" s="35">
        <f>LN('C'!H71)-LN('C'!G71)</f>
        <v>7.7193558455254774E-2</v>
      </c>
      <c r="H71" s="35">
        <f>LN('C'!I71)-LN('C'!H71)</f>
        <v>-3.7441421258007423E-2</v>
      </c>
      <c r="I71" s="35">
        <f>LN('C'!J71)-LN('C'!I71)</f>
        <v>5.7418916690448185E-3</v>
      </c>
      <c r="J71" s="35">
        <f>LN('C'!K71)-LN('C'!J71)</f>
        <v>-3.6221587238035369E-2</v>
      </c>
      <c r="K71" s="35">
        <f>LN('C'!L71)-LN('C'!K71)</f>
        <v>-9.9371185508463356E-3</v>
      </c>
      <c r="L71" s="35">
        <f>LN('C'!M71)-LN('C'!L71)</f>
        <v>5.4082715559696126E-2</v>
      </c>
      <c r="M71" s="35">
        <f>LN('C'!N71)-LN('C'!M71)</f>
        <v>2.5767594600987209E-2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3"/>
      <c r="AF71" s="17"/>
      <c r="AG71" s="15"/>
      <c r="AH71" s="15"/>
      <c r="AI71" s="16"/>
      <c r="AJ71" s="16"/>
      <c r="AK71" s="15"/>
      <c r="AL71" s="15"/>
      <c r="AM71" s="16"/>
      <c r="AN71" s="16"/>
      <c r="AO71" s="15"/>
      <c r="AP71" s="15"/>
      <c r="AQ71" s="16"/>
      <c r="AR71" s="16"/>
      <c r="AS71" s="15"/>
      <c r="AT71" s="15"/>
      <c r="AU71" s="16"/>
      <c r="AV71" s="16"/>
      <c r="AW71" s="13"/>
      <c r="AX71" s="13"/>
      <c r="AY71" s="15"/>
      <c r="AZ71" s="15"/>
      <c r="BA71" s="16"/>
      <c r="BB71" s="16"/>
      <c r="BC71" s="15"/>
      <c r="BD71" s="15"/>
      <c r="BE71" s="16"/>
      <c r="BF71" s="16"/>
      <c r="BG71" s="15"/>
      <c r="BH71" s="15"/>
      <c r="BI71" s="16"/>
      <c r="BJ71" s="16"/>
      <c r="BK71" s="15"/>
      <c r="BL71" s="15"/>
      <c r="BM71" s="16"/>
      <c r="BN71" s="16"/>
      <c r="BO71" s="13"/>
      <c r="BP71" s="13"/>
      <c r="BQ71" s="14"/>
      <c r="BR71" s="13"/>
      <c r="BS71" s="13"/>
      <c r="BT71" s="13"/>
      <c r="BU71" s="14"/>
      <c r="BV71" s="13"/>
    </row>
    <row r="72" spans="1:74" x14ac:dyDescent="0.4">
      <c r="A72" s="15"/>
      <c r="B72" s="15"/>
      <c r="C72" s="49" t="s">
        <v>95</v>
      </c>
      <c r="D72" s="15"/>
      <c r="E72" s="15"/>
      <c r="F72" s="15" t="s">
        <v>322</v>
      </c>
      <c r="G72" s="35">
        <f>LN('C'!H72)-LN('C'!G72)</f>
        <v>-8.8328611021922576E-2</v>
      </c>
      <c r="H72" s="35">
        <f>LN('C'!I72)-LN('C'!H72)</f>
        <v>-2.6921600263832168E-2</v>
      </c>
      <c r="I72" s="35">
        <f>LN('C'!J72)-LN('C'!I72)</f>
        <v>-3.8314196612886597E-2</v>
      </c>
      <c r="J72" s="35">
        <f>LN('C'!K72)-LN('C'!J72)</f>
        <v>0.20563445891698429</v>
      </c>
      <c r="K72" s="35">
        <f>LN('C'!L72)-LN('C'!K72)</f>
        <v>9.3360052799217996E-2</v>
      </c>
      <c r="L72" s="35">
        <f>LN('C'!M72)-LN('C'!L72)</f>
        <v>-0.22040446476470965</v>
      </c>
      <c r="M72" s="35">
        <f>LN('C'!N72)-LN('C'!M72)</f>
        <v>0.2432808097070156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3"/>
      <c r="AF72" s="17"/>
      <c r="AG72" s="15"/>
      <c r="AH72" s="15"/>
      <c r="AI72" s="16"/>
      <c r="AJ72" s="16"/>
      <c r="AK72" s="15"/>
      <c r="AL72" s="15"/>
      <c r="AM72" s="16"/>
      <c r="AN72" s="16"/>
      <c r="AO72" s="15"/>
      <c r="AP72" s="15"/>
      <c r="AQ72" s="16"/>
      <c r="AR72" s="16"/>
      <c r="AS72" s="15"/>
      <c r="AT72" s="15"/>
      <c r="AU72" s="16"/>
      <c r="AV72" s="16"/>
      <c r="AW72" s="13"/>
      <c r="AX72" s="13"/>
      <c r="AY72" s="15"/>
      <c r="AZ72" s="15"/>
      <c r="BA72" s="16"/>
      <c r="BB72" s="16"/>
      <c r="BC72" s="15"/>
      <c r="BD72" s="15"/>
      <c r="BE72" s="16"/>
      <c r="BF72" s="16"/>
      <c r="BG72" s="15"/>
      <c r="BH72" s="15"/>
      <c r="BI72" s="16"/>
      <c r="BJ72" s="16"/>
      <c r="BK72" s="15"/>
      <c r="BL72" s="15"/>
      <c r="BM72" s="16"/>
      <c r="BN72" s="16"/>
      <c r="BO72" s="13"/>
      <c r="BP72" s="13"/>
      <c r="BQ72" s="14"/>
      <c r="BR72" s="13"/>
      <c r="BS72" s="13"/>
      <c r="BT72" s="13"/>
      <c r="BU72" s="14"/>
      <c r="BV72" s="13"/>
    </row>
    <row r="73" spans="1:74" x14ac:dyDescent="0.4">
      <c r="A73" s="15"/>
      <c r="B73" s="15"/>
      <c r="C73" s="49" t="s">
        <v>372</v>
      </c>
      <c r="D73" s="15"/>
      <c r="E73" s="15"/>
      <c r="F73" s="15" t="s">
        <v>322</v>
      </c>
      <c r="G73" s="35">
        <f>LN('C'!H73)-LN('C'!G73)</f>
        <v>8.6872041064422589E-2</v>
      </c>
      <c r="H73" s="35">
        <f>LN('C'!I73)-LN('C'!H73)</f>
        <v>5.7882861551214582E-2</v>
      </c>
      <c r="I73" s="35">
        <f>LN('C'!J73)-LN('C'!I73)</f>
        <v>5.5989569690592766E-2</v>
      </c>
      <c r="J73" s="35">
        <f>LN('C'!K73)-LN('C'!J73)</f>
        <v>2.87654842272973E-2</v>
      </c>
      <c r="K73" s="35">
        <f>LN('C'!L73)-LN('C'!K73)</f>
        <v>-1.8276997590982447E-2</v>
      </c>
      <c r="L73" s="35">
        <f>LN('C'!M73)-LN('C'!L73)</f>
        <v>3.9538336633976989E-2</v>
      </c>
      <c r="M73" s="35">
        <f>LN('C'!N73)-LN('C'!M73)</f>
        <v>4.4016885416773732E-2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3"/>
      <c r="AF73" s="17"/>
      <c r="AG73" s="15"/>
      <c r="AH73" s="15"/>
      <c r="AI73" s="16"/>
      <c r="AJ73" s="16"/>
      <c r="AK73" s="15"/>
      <c r="AL73" s="15"/>
      <c r="AM73" s="16"/>
      <c r="AN73" s="16"/>
      <c r="AO73" s="15"/>
      <c r="AP73" s="15"/>
      <c r="AQ73" s="15"/>
      <c r="AR73" s="15"/>
      <c r="AS73" s="15"/>
      <c r="AT73" s="15"/>
      <c r="AU73" s="15"/>
      <c r="AV73" s="15"/>
      <c r="AW73" s="13"/>
      <c r="AX73" s="13"/>
      <c r="AY73" s="15"/>
      <c r="AZ73" s="15"/>
      <c r="BA73" s="16"/>
      <c r="BB73" s="16"/>
      <c r="BC73" s="15"/>
      <c r="BD73" s="15"/>
      <c r="BE73" s="16"/>
      <c r="BF73" s="16"/>
      <c r="BG73" s="15"/>
      <c r="BH73" s="15"/>
      <c r="BI73" s="15"/>
      <c r="BJ73" s="15"/>
      <c r="BK73" s="15"/>
      <c r="BL73" s="15"/>
      <c r="BM73" s="15"/>
      <c r="BN73" s="15"/>
      <c r="BO73" s="13"/>
      <c r="BP73" s="13"/>
      <c r="BQ73" s="14"/>
      <c r="BR73" s="13"/>
      <c r="BS73" s="13"/>
      <c r="BT73" s="13"/>
      <c r="BU73" s="14"/>
      <c r="BV73" s="13"/>
    </row>
    <row r="74" spans="1:74" x14ac:dyDescent="0.4">
      <c r="A74" s="15"/>
      <c r="B74" s="15"/>
      <c r="C74" s="49" t="s">
        <v>374</v>
      </c>
      <c r="D74" s="15"/>
      <c r="E74" s="15"/>
      <c r="F74" s="15" t="s">
        <v>322</v>
      </c>
      <c r="G74" s="35">
        <f>LN('C'!H74)-LN('C'!G74)</f>
        <v>0.11770014947036667</v>
      </c>
      <c r="H74" s="35">
        <f>LN('C'!I74)-LN('C'!H74)</f>
        <v>6.9337516791343479E-3</v>
      </c>
      <c r="I74" s="35">
        <f>LN('C'!J74)-LN('C'!I74)</f>
        <v>4.1524443561491431E-4</v>
      </c>
      <c r="J74" s="35">
        <f>LN('C'!K74)-LN('C'!J74)</f>
        <v>6.6829988739891544E-3</v>
      </c>
      <c r="K74" s="35">
        <f>LN('C'!L74)-LN('C'!K74)</f>
        <v>-9.3857844935350432E-2</v>
      </c>
      <c r="L74" s="35">
        <f>LN('C'!M74)-LN('C'!L74)</f>
        <v>-4.5589224900599579E-3</v>
      </c>
      <c r="M74" s="35">
        <f>LN('C'!N74)-LN('C'!M74)</f>
        <v>-1.2089593230665274E-2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3"/>
      <c r="AF74" s="17"/>
      <c r="AG74" s="15"/>
      <c r="AH74" s="15"/>
      <c r="AI74" s="16"/>
      <c r="AJ74" s="16"/>
      <c r="AK74" s="15"/>
      <c r="AL74" s="15"/>
      <c r="AM74" s="16"/>
      <c r="AN74" s="16"/>
      <c r="AO74" s="15"/>
      <c r="AP74" s="15"/>
      <c r="AQ74" s="16"/>
      <c r="AR74" s="16"/>
      <c r="AS74" s="15"/>
      <c r="AT74" s="15"/>
      <c r="AU74" s="16"/>
      <c r="AV74" s="16"/>
      <c r="AW74" s="13"/>
      <c r="AX74" s="13"/>
      <c r="AY74" s="15"/>
      <c r="AZ74" s="15"/>
      <c r="BA74" s="16"/>
      <c r="BB74" s="16"/>
      <c r="BC74" s="15"/>
      <c r="BD74" s="15"/>
      <c r="BE74" s="16"/>
      <c r="BF74" s="16"/>
      <c r="BG74" s="15"/>
      <c r="BH74" s="15"/>
      <c r="BI74" s="16"/>
      <c r="BJ74" s="16"/>
      <c r="BK74" s="15"/>
      <c r="BL74" s="15"/>
      <c r="BM74" s="16"/>
      <c r="BN74" s="16"/>
      <c r="BO74" s="13"/>
      <c r="BP74" s="13"/>
      <c r="BQ74" s="14"/>
      <c r="BR74" s="13"/>
      <c r="BS74" s="13"/>
      <c r="BT74" s="13"/>
      <c r="BU74" s="14"/>
      <c r="BV74" s="13"/>
    </row>
    <row r="75" spans="1:74" x14ac:dyDescent="0.4">
      <c r="A75" s="15"/>
      <c r="B75" s="15"/>
      <c r="C75" s="49" t="s">
        <v>105</v>
      </c>
      <c r="D75" s="15"/>
      <c r="E75" s="15"/>
      <c r="F75" s="15" t="s">
        <v>322</v>
      </c>
      <c r="G75" s="15" t="s">
        <v>163</v>
      </c>
      <c r="H75" s="15" t="s">
        <v>163</v>
      </c>
      <c r="I75" s="15" t="s">
        <v>163</v>
      </c>
      <c r="J75" s="15" t="s">
        <v>163</v>
      </c>
      <c r="K75" s="15" t="s">
        <v>163</v>
      </c>
      <c r="L75" s="15" t="s">
        <v>163</v>
      </c>
      <c r="M75" s="15" t="s">
        <v>163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3"/>
      <c r="AF75" s="17"/>
      <c r="AG75" s="15"/>
      <c r="AH75" s="15"/>
      <c r="AI75" s="16"/>
      <c r="AJ75" s="16"/>
      <c r="AK75" s="15"/>
      <c r="AL75" s="15"/>
      <c r="AM75" s="16"/>
      <c r="AN75" s="16"/>
      <c r="AO75" s="15"/>
      <c r="AP75" s="15"/>
      <c r="AQ75" s="16"/>
      <c r="AR75" s="16"/>
      <c r="AS75" s="15"/>
      <c r="AT75" s="15"/>
      <c r="AU75" s="16"/>
      <c r="AV75" s="16"/>
      <c r="AW75" s="13"/>
      <c r="AX75" s="13"/>
      <c r="AY75" s="15"/>
      <c r="AZ75" s="15"/>
      <c r="BA75" s="16"/>
      <c r="BB75" s="16"/>
      <c r="BC75" s="15"/>
      <c r="BD75" s="15"/>
      <c r="BE75" s="16"/>
      <c r="BF75" s="16"/>
      <c r="BG75" s="15"/>
      <c r="BH75" s="15"/>
      <c r="BI75" s="16"/>
      <c r="BJ75" s="16"/>
      <c r="BK75" s="15"/>
      <c r="BL75" s="15"/>
      <c r="BM75" s="16"/>
      <c r="BN75" s="16"/>
      <c r="BO75" s="13"/>
      <c r="BP75" s="13"/>
      <c r="BQ75" s="14"/>
      <c r="BR75" s="13"/>
      <c r="BS75" s="13"/>
      <c r="BT75" s="13"/>
      <c r="BU75" s="14"/>
      <c r="BV75" s="13"/>
    </row>
    <row r="76" spans="1:74" x14ac:dyDescent="0.4">
      <c r="A76" s="15"/>
      <c r="B76" s="15"/>
      <c r="C76" s="49" t="s">
        <v>113</v>
      </c>
      <c r="D76" s="15"/>
      <c r="E76" s="15"/>
      <c r="F76" s="15" t="s">
        <v>322</v>
      </c>
      <c r="G76" s="35">
        <f>LN('C'!H76)-LN('C'!G76)</f>
        <v>-3.3634157275214349E-2</v>
      </c>
      <c r="H76" s="35">
        <f>LN('C'!I76)-LN('C'!H76)</f>
        <v>-6.2919952824004532E-2</v>
      </c>
      <c r="I76" s="35">
        <f>LN('C'!J76)-LN('C'!I76)</f>
        <v>8.3467021696252086E-2</v>
      </c>
      <c r="J76" s="35">
        <f>LN('C'!K76)-LN('C'!J76)</f>
        <v>0.24739076099082302</v>
      </c>
      <c r="K76" s="35">
        <f>LN('C'!L76)-LN('C'!K76)</f>
        <v>0.15153030436223558</v>
      </c>
      <c r="L76" s="35">
        <f>LN('C'!M76)-LN('C'!L76)</f>
        <v>1.4435942036241656E-2</v>
      </c>
      <c r="M76" s="35">
        <f>LN('C'!N76)-LN('C'!M76)</f>
        <v>4.7116450537919352E-2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3"/>
      <c r="AF76" s="17"/>
      <c r="AG76" s="15"/>
      <c r="AH76" s="15"/>
      <c r="AI76" s="16"/>
      <c r="AJ76" s="16"/>
      <c r="AK76" s="15"/>
      <c r="AL76" s="15"/>
      <c r="AM76" s="16"/>
      <c r="AN76" s="16"/>
      <c r="AO76" s="15"/>
      <c r="AP76" s="15"/>
      <c r="AQ76" s="16"/>
      <c r="AR76" s="16"/>
      <c r="AS76" s="15"/>
      <c r="AT76" s="15"/>
      <c r="AU76" s="16"/>
      <c r="AV76" s="16"/>
      <c r="AW76" s="13"/>
      <c r="AX76" s="13"/>
      <c r="AY76" s="15"/>
      <c r="AZ76" s="15"/>
      <c r="BA76" s="16"/>
      <c r="BB76" s="16"/>
      <c r="BC76" s="15"/>
      <c r="BD76" s="15"/>
      <c r="BE76" s="16"/>
      <c r="BF76" s="16"/>
      <c r="BG76" s="15"/>
      <c r="BH76" s="15"/>
      <c r="BI76" s="16"/>
      <c r="BJ76" s="16"/>
      <c r="BK76" s="15"/>
      <c r="BL76" s="15"/>
      <c r="BM76" s="16"/>
      <c r="BN76" s="16"/>
      <c r="BO76" s="13"/>
      <c r="BP76" s="13"/>
      <c r="BQ76" s="14"/>
      <c r="BR76" s="13"/>
      <c r="BS76" s="13"/>
      <c r="BT76" s="13"/>
      <c r="BU76" s="14"/>
      <c r="BV76" s="13"/>
    </row>
    <row r="77" spans="1:74" x14ac:dyDescent="0.4">
      <c r="A77" s="15"/>
      <c r="B77" s="15"/>
      <c r="C77" s="49" t="s">
        <v>117</v>
      </c>
      <c r="D77" s="15"/>
      <c r="E77" s="15"/>
      <c r="F77" s="15" t="s">
        <v>322</v>
      </c>
      <c r="G77" s="35">
        <f>LN('C'!H77)-LN('C'!G77)</f>
        <v>6.9639825405421796E-2</v>
      </c>
      <c r="H77" s="35">
        <f>LN('C'!I77)-LN('C'!H77)</f>
        <v>7.1294083731393343E-2</v>
      </c>
      <c r="I77" s="35">
        <f>LN('C'!J77)-LN('C'!I77)</f>
        <v>2.0887593836460994E-2</v>
      </c>
      <c r="J77" s="35">
        <f>LN('C'!K77)-LN('C'!J77)</f>
        <v>7.893164571273914E-2</v>
      </c>
      <c r="K77" s="35">
        <f>LN('C'!L77)-LN('C'!K77)</f>
        <v>0.10305098547214175</v>
      </c>
      <c r="L77" s="35">
        <f>LN('C'!M77)-LN('C'!L77)</f>
        <v>-9.5284399182002488E-2</v>
      </c>
      <c r="M77" s="35">
        <f>LN('C'!N77)-LN('C'!M77)</f>
        <v>1.6458392566516267E-2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3"/>
      <c r="AF77" s="17"/>
      <c r="AG77" s="15"/>
      <c r="AH77" s="15"/>
      <c r="AI77" s="16"/>
      <c r="AJ77" s="16"/>
      <c r="AK77" s="15"/>
      <c r="AL77" s="15"/>
      <c r="AM77" s="16"/>
      <c r="AN77" s="16"/>
      <c r="AO77" s="15"/>
      <c r="AP77" s="15"/>
      <c r="AQ77" s="15"/>
      <c r="AR77" s="15"/>
      <c r="AS77" s="15"/>
      <c r="AT77" s="15"/>
      <c r="AU77" s="15"/>
      <c r="AV77" s="15"/>
      <c r="AW77" s="13"/>
      <c r="AX77" s="13"/>
      <c r="AY77" s="15"/>
      <c r="AZ77" s="15"/>
      <c r="BA77" s="16"/>
      <c r="BB77" s="16"/>
      <c r="BC77" s="15"/>
      <c r="BD77" s="15"/>
      <c r="BE77" s="16"/>
      <c r="BF77" s="16"/>
      <c r="BG77" s="15"/>
      <c r="BH77" s="15"/>
      <c r="BI77" s="15"/>
      <c r="BJ77" s="15"/>
      <c r="BK77" s="15"/>
      <c r="BL77" s="15"/>
      <c r="BM77" s="15"/>
      <c r="BN77" s="15"/>
      <c r="BO77" s="13"/>
      <c r="BP77" s="13"/>
      <c r="BQ77" s="14"/>
      <c r="BR77" s="13"/>
      <c r="BS77" s="13"/>
      <c r="BT77" s="13"/>
      <c r="BU77" s="14"/>
      <c r="BV77" s="13"/>
    </row>
    <row r="78" spans="1:74" x14ac:dyDescent="0.4">
      <c r="A78" s="15"/>
      <c r="B78" s="15"/>
      <c r="C78" s="49" t="s">
        <v>118</v>
      </c>
      <c r="D78" s="15"/>
      <c r="E78" s="15"/>
      <c r="F78" s="15" t="s">
        <v>322</v>
      </c>
      <c r="G78" s="35">
        <f>LN('C'!H78)-LN('C'!G78)</f>
        <v>6.0233240837312962E-2</v>
      </c>
      <c r="H78" s="35">
        <f>LN('C'!I78)-LN('C'!H78)</f>
        <v>1.2384608197919533E-3</v>
      </c>
      <c r="I78" s="35">
        <f>LN('C'!J78)-LN('C'!I78)</f>
        <v>0.16005943079626661</v>
      </c>
      <c r="J78" s="35">
        <f>LN('C'!K78)-LN('C'!J78)</f>
        <v>-3.9569263488150597E-3</v>
      </c>
      <c r="K78" s="35">
        <f>LN('C'!L78)-LN('C'!K78)</f>
        <v>-5.8853940985995834E-2</v>
      </c>
      <c r="L78" s="35">
        <f>LN('C'!M78)-LN('C'!L78)</f>
        <v>4.3935314864935293E-2</v>
      </c>
      <c r="M78" s="35">
        <f>LN('C'!N78)-LN('C'!M78)</f>
        <v>5.3243125463300345E-2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3"/>
      <c r="AF78" s="17"/>
      <c r="AG78" s="15"/>
      <c r="AH78" s="15"/>
      <c r="AI78" s="16"/>
      <c r="AJ78" s="16"/>
      <c r="AK78" s="15"/>
      <c r="AL78" s="15"/>
      <c r="AM78" s="16"/>
      <c r="AN78" s="16"/>
      <c r="AO78" s="15"/>
      <c r="AP78" s="15"/>
      <c r="AQ78" s="16"/>
      <c r="AR78" s="16"/>
      <c r="AS78" s="15"/>
      <c r="AT78" s="15"/>
      <c r="AU78" s="16"/>
      <c r="AV78" s="16"/>
      <c r="AW78" s="13"/>
      <c r="AX78" s="13"/>
      <c r="AY78" s="15"/>
      <c r="AZ78" s="15"/>
      <c r="BA78" s="16"/>
      <c r="BB78" s="16"/>
      <c r="BC78" s="15"/>
      <c r="BD78" s="15"/>
      <c r="BE78" s="16"/>
      <c r="BF78" s="16"/>
      <c r="BG78" s="15"/>
      <c r="BH78" s="15"/>
      <c r="BI78" s="16"/>
      <c r="BJ78" s="16"/>
      <c r="BK78" s="15"/>
      <c r="BL78" s="15"/>
      <c r="BM78" s="16"/>
      <c r="BN78" s="16"/>
      <c r="BO78" s="13"/>
      <c r="BP78" s="13"/>
      <c r="BQ78" s="14"/>
      <c r="BR78" s="13"/>
      <c r="BS78" s="13"/>
      <c r="BT78" s="13"/>
      <c r="BU78" s="14"/>
      <c r="BV78" s="13"/>
    </row>
    <row r="79" spans="1:74" x14ac:dyDescent="0.4">
      <c r="A79" s="15"/>
      <c r="B79" s="15"/>
      <c r="C79" s="49" t="s">
        <v>120</v>
      </c>
      <c r="D79" s="15"/>
      <c r="E79" s="15"/>
      <c r="F79" s="15" t="s">
        <v>322</v>
      </c>
      <c r="G79" s="35">
        <f>LN('C'!H79)-LN('C'!G79)</f>
        <v>-4.9339417180009448E-2</v>
      </c>
      <c r="H79" s="35">
        <f>LN('C'!I79)-LN('C'!H79)</f>
        <v>2.8183972841606675E-3</v>
      </c>
      <c r="I79" s="35">
        <f>LN('C'!J79)-LN('C'!I79)</f>
        <v>1.7644618976712323E-2</v>
      </c>
      <c r="J79" s="35">
        <f>LN('C'!K79)-LN('C'!J79)</f>
        <v>5.5435519340338857E-3</v>
      </c>
      <c r="K79" s="35">
        <f>LN('C'!L79)-LN('C'!K79)</f>
        <v>7.2844631913424607E-3</v>
      </c>
      <c r="L79" s="35">
        <f>LN('C'!M79)-LN('C'!L79)</f>
        <v>0.10738773233622023</v>
      </c>
      <c r="M79" s="35">
        <f>LN('C'!N79)-LN('C'!M79)</f>
        <v>6.0695061751013135E-2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3"/>
      <c r="AF79" s="17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6"/>
      <c r="AR79" s="16"/>
      <c r="AS79" s="15"/>
      <c r="AT79" s="15"/>
      <c r="AU79" s="16"/>
      <c r="AV79" s="16"/>
      <c r="AW79" s="13"/>
      <c r="AX79" s="13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6"/>
      <c r="BJ79" s="15"/>
      <c r="BK79" s="15"/>
      <c r="BL79" s="15"/>
      <c r="BM79" s="16"/>
      <c r="BN79" s="15"/>
      <c r="BO79" s="13"/>
      <c r="BP79" s="13"/>
      <c r="BQ79" s="14"/>
      <c r="BR79" s="13"/>
      <c r="BS79" s="13"/>
      <c r="BT79" s="13"/>
      <c r="BU79" s="14"/>
      <c r="BV79" s="13"/>
    </row>
    <row r="80" spans="1:74" x14ac:dyDescent="0.4">
      <c r="A80" s="15"/>
      <c r="B80" s="15"/>
      <c r="C80" s="49" t="s">
        <v>123</v>
      </c>
      <c r="D80" s="15"/>
      <c r="E80" s="15"/>
      <c r="F80" s="15" t="s">
        <v>322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3"/>
      <c r="AF80" s="17"/>
      <c r="AG80" s="15"/>
      <c r="AH80" s="15"/>
      <c r="AI80" s="16"/>
      <c r="AJ80" s="16"/>
      <c r="AK80" s="15"/>
      <c r="AL80" s="15"/>
      <c r="AM80" s="16"/>
      <c r="AN80" s="16"/>
      <c r="AO80" s="15"/>
      <c r="AP80" s="15"/>
      <c r="AQ80" s="16"/>
      <c r="AR80" s="16"/>
      <c r="AS80" s="15"/>
      <c r="AT80" s="15"/>
      <c r="AU80" s="16"/>
      <c r="AV80" s="16"/>
      <c r="AW80" s="13"/>
      <c r="AX80" s="13"/>
      <c r="AY80" s="15"/>
      <c r="AZ80" s="15"/>
      <c r="BA80" s="16"/>
      <c r="BB80" s="16"/>
      <c r="BC80" s="15"/>
      <c r="BD80" s="15"/>
      <c r="BE80" s="16"/>
      <c r="BF80" s="16"/>
      <c r="BG80" s="15"/>
      <c r="BH80" s="15"/>
      <c r="BI80" s="16"/>
      <c r="BJ80" s="16"/>
      <c r="BK80" s="15"/>
      <c r="BL80" s="15"/>
      <c r="BM80" s="16"/>
      <c r="BN80" s="16"/>
      <c r="BO80" s="13"/>
      <c r="BP80" s="13"/>
      <c r="BQ80" s="14"/>
      <c r="BR80" s="13"/>
      <c r="BS80" s="13"/>
      <c r="BT80" s="13"/>
      <c r="BU80" s="14"/>
      <c r="BV80" s="13"/>
    </row>
    <row r="81" spans="1:74" x14ac:dyDescent="0.4">
      <c r="A81" s="15"/>
      <c r="B81" s="15"/>
      <c r="C81" s="49" t="s">
        <v>290</v>
      </c>
      <c r="D81" s="15"/>
      <c r="E81" s="15"/>
      <c r="F81" s="15" t="s">
        <v>322</v>
      </c>
      <c r="G81" s="35">
        <f>LN('C'!H81)-LN('C'!G81)</f>
        <v>-4.5051437865506472E-2</v>
      </c>
      <c r="H81" s="35">
        <f>LN('C'!I81)-LN('C'!H81)</f>
        <v>4.9870039054312088E-2</v>
      </c>
      <c r="I81" s="35">
        <f>LN('C'!J81)-LN('C'!I81)</f>
        <v>-1.0943904912084079E-3</v>
      </c>
      <c r="J81" s="35">
        <f>LN('C'!K81)-LN('C'!J81)</f>
        <v>-4.3610291491034125E-2</v>
      </c>
      <c r="K81" s="35">
        <f>LN('C'!L81)-LN('C'!K81)</f>
        <v>3.6548450709783964E-2</v>
      </c>
      <c r="L81" s="35">
        <f>LN('C'!M81)-LN('C'!L81)</f>
        <v>4.6294933478233879E-2</v>
      </c>
      <c r="M81" s="35">
        <f>LN('C'!N81)-LN('C'!M81)</f>
        <v>-2.4022955030154058E-2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3"/>
      <c r="AF81" s="17"/>
      <c r="AG81" s="15"/>
      <c r="AH81" s="15"/>
      <c r="AI81" s="16"/>
      <c r="AJ81" s="16"/>
      <c r="AK81" s="15"/>
      <c r="AL81" s="15"/>
      <c r="AM81" s="16"/>
      <c r="AN81" s="16"/>
      <c r="AO81" s="15"/>
      <c r="AP81" s="15"/>
      <c r="AQ81" s="16"/>
      <c r="AR81" s="16"/>
      <c r="AS81" s="15"/>
      <c r="AT81" s="15"/>
      <c r="AU81" s="16"/>
      <c r="AV81" s="16"/>
      <c r="AW81" s="13"/>
      <c r="AX81" s="13"/>
      <c r="AY81" s="15"/>
      <c r="AZ81" s="15"/>
      <c r="BA81" s="16"/>
      <c r="BB81" s="16"/>
      <c r="BC81" s="15"/>
      <c r="BD81" s="15"/>
      <c r="BE81" s="16"/>
      <c r="BF81" s="16"/>
      <c r="BG81" s="15"/>
      <c r="BH81" s="15"/>
      <c r="BI81" s="16"/>
      <c r="BJ81" s="16"/>
      <c r="BK81" s="15"/>
      <c r="BL81" s="15"/>
      <c r="BM81" s="16"/>
      <c r="BN81" s="16"/>
      <c r="BO81" s="13"/>
      <c r="BP81" s="13"/>
      <c r="BQ81" s="14"/>
      <c r="BR81" s="14"/>
      <c r="BS81" s="13"/>
      <c r="BT81" s="13"/>
      <c r="BU81" s="14"/>
      <c r="BV81" s="14"/>
    </row>
    <row r="82" spans="1:74" x14ac:dyDescent="0.4">
      <c r="A82" s="15"/>
      <c r="B82" s="15"/>
      <c r="C82" s="49" t="s">
        <v>20</v>
      </c>
      <c r="D82" s="15"/>
      <c r="E82" s="15"/>
      <c r="F82" s="15" t="s">
        <v>322</v>
      </c>
      <c r="G82" s="35">
        <f>LN('C'!H82)-LN('C'!G82)</f>
        <v>0.11921510187024875</v>
      </c>
      <c r="H82" s="35">
        <f>LN('C'!I82)-LN('C'!H82)</f>
        <v>7.2554502213512784E-2</v>
      </c>
      <c r="I82" s="35">
        <f>LN('C'!J82)-LN('C'!I82)</f>
        <v>8.188038842535228E-2</v>
      </c>
      <c r="J82" s="35">
        <f>LN('C'!K82)-LN('C'!J82)</f>
        <v>8.7126034546890274E-2</v>
      </c>
      <c r="K82" s="35">
        <f>LN('C'!L82)-LN('C'!K82)</f>
        <v>6.1281230932010544E-2</v>
      </c>
      <c r="L82" s="35">
        <f>LN('C'!M82)-LN('C'!L82)</f>
        <v>6.9788509766810947E-2</v>
      </c>
      <c r="M82" s="35">
        <f>LN('C'!N82)-LN('C'!M82)</f>
        <v>8.5387890618618734E-2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3"/>
      <c r="AF82" s="17"/>
      <c r="AG82" s="15"/>
      <c r="AH82" s="15"/>
      <c r="AI82" s="16"/>
      <c r="AJ82" s="16"/>
      <c r="AK82" s="15"/>
      <c r="AL82" s="15"/>
      <c r="AM82" s="16"/>
      <c r="AN82" s="16"/>
      <c r="AO82" s="15"/>
      <c r="AP82" s="15"/>
      <c r="AQ82" s="16"/>
      <c r="AR82" s="15"/>
      <c r="AS82" s="15"/>
      <c r="AT82" s="15"/>
      <c r="AU82" s="16"/>
      <c r="AV82" s="15"/>
      <c r="AW82" s="13"/>
      <c r="AX82" s="13"/>
      <c r="AY82" s="15"/>
      <c r="AZ82" s="15"/>
      <c r="BA82" s="16"/>
      <c r="BB82" s="16"/>
      <c r="BC82" s="15"/>
      <c r="BD82" s="15"/>
      <c r="BE82" s="16"/>
      <c r="BF82" s="16"/>
      <c r="BG82" s="15"/>
      <c r="BH82" s="15"/>
      <c r="BI82" s="16"/>
      <c r="BJ82" s="15"/>
      <c r="BK82" s="15"/>
      <c r="BL82" s="15"/>
      <c r="BM82" s="16"/>
      <c r="BN82" s="15"/>
      <c r="BO82" s="13"/>
      <c r="BP82" s="13"/>
      <c r="BQ82" s="14"/>
      <c r="BR82" s="14"/>
      <c r="BS82" s="13"/>
      <c r="BT82" s="13"/>
      <c r="BU82" s="14"/>
      <c r="BV82" s="14"/>
    </row>
    <row r="83" spans="1:74" x14ac:dyDescent="0.4">
      <c r="A83" s="15"/>
      <c r="B83" s="15"/>
      <c r="C83" s="49" t="s">
        <v>35</v>
      </c>
      <c r="D83" s="15"/>
      <c r="E83" s="15"/>
      <c r="F83" s="15" t="s">
        <v>322</v>
      </c>
      <c r="G83" s="35">
        <f>LN('C'!H83)-LN('C'!G83)</f>
        <v>5.0762478782625298E-2</v>
      </c>
      <c r="H83" s="35">
        <f>LN('C'!I83)-LN('C'!H83)</f>
        <v>3.3446334582600629E-2</v>
      </c>
      <c r="I83" s="35">
        <f>LN('C'!J83)-LN('C'!I83)</f>
        <v>3.8496802418075786E-2</v>
      </c>
      <c r="J83" s="35">
        <f>LN('C'!K83)-LN('C'!J83)</f>
        <v>5.9353597139887283E-2</v>
      </c>
      <c r="K83" s="35">
        <f>LN('C'!L83)-LN('C'!K83)</f>
        <v>-2.990261144625405E-2</v>
      </c>
      <c r="L83" s="35">
        <f>LN('C'!M83)-LN('C'!L83)</f>
        <v>2.5667738728693108E-2</v>
      </c>
      <c r="M83" s="35">
        <f>LN('C'!N83)-LN('C'!M83)</f>
        <v>3.6331980764949423E-2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3"/>
      <c r="AF83" s="17"/>
      <c r="AG83" s="15"/>
      <c r="AH83" s="15"/>
      <c r="AI83" s="16"/>
      <c r="AJ83" s="16"/>
      <c r="AK83" s="15"/>
      <c r="AL83" s="15"/>
      <c r="AM83" s="16"/>
      <c r="AN83" s="16"/>
      <c r="AO83" s="15"/>
      <c r="AP83" s="15"/>
      <c r="AQ83" s="15"/>
      <c r="AR83" s="15"/>
      <c r="AS83" s="15"/>
      <c r="AT83" s="15"/>
      <c r="AU83" s="15"/>
      <c r="AV83" s="15"/>
      <c r="AW83" s="13"/>
      <c r="AX83" s="13"/>
      <c r="AY83" s="15"/>
      <c r="AZ83" s="15"/>
      <c r="BA83" s="16"/>
      <c r="BB83" s="16"/>
      <c r="BC83" s="15"/>
      <c r="BD83" s="15"/>
      <c r="BE83" s="16"/>
      <c r="BF83" s="16"/>
      <c r="BG83" s="15"/>
      <c r="BH83" s="15"/>
      <c r="BI83" s="15"/>
      <c r="BJ83" s="15"/>
      <c r="BK83" s="15"/>
      <c r="BL83" s="15"/>
      <c r="BM83" s="15"/>
      <c r="BN83" s="15"/>
      <c r="BO83" s="13"/>
      <c r="BP83" s="13"/>
      <c r="BQ83" s="14"/>
      <c r="BR83" s="14"/>
      <c r="BS83" s="13"/>
      <c r="BT83" s="13"/>
      <c r="BU83" s="14"/>
      <c r="BV83" s="14"/>
    </row>
    <row r="84" spans="1:74" x14ac:dyDescent="0.4">
      <c r="A84" s="15"/>
      <c r="B84" s="15"/>
      <c r="C84" s="49" t="s">
        <v>60</v>
      </c>
      <c r="D84" s="15"/>
      <c r="E84" s="15"/>
      <c r="F84" s="15" t="s">
        <v>322</v>
      </c>
      <c r="G84" s="35">
        <f>LN('C'!H84)-LN('C'!G84)</f>
        <v>6.8340967680752485E-2</v>
      </c>
      <c r="H84" s="35">
        <f>LN('C'!I84)-LN('C'!H84)</f>
        <v>3.4389625085287534E-2</v>
      </c>
      <c r="I84" s="35">
        <f>LN('C'!J84)-LN('C'!I84)</f>
        <v>-0.12495716447155836</v>
      </c>
      <c r="J84" s="35">
        <f>LN('C'!K84)-LN('C'!J84)</f>
        <v>0.10470299337809408</v>
      </c>
      <c r="K84" s="35">
        <f>LN('C'!L84)-LN('C'!K84)</f>
        <v>7.6326547794897337E-2</v>
      </c>
      <c r="L84" s="35">
        <f>LN('C'!M84)-LN('C'!L84)</f>
        <v>4.1616336916735719E-2</v>
      </c>
      <c r="M84" s="35">
        <f>LN('C'!N84)-LN('C'!M84)</f>
        <v>7.5696213127066869E-2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3"/>
      <c r="AF84" s="17"/>
      <c r="AG84" s="15"/>
      <c r="AH84" s="15"/>
      <c r="AI84" s="16"/>
      <c r="AJ84" s="16"/>
      <c r="AK84" s="15"/>
      <c r="AL84" s="15"/>
      <c r="AM84" s="16"/>
      <c r="AN84" s="16"/>
      <c r="AO84" s="15"/>
      <c r="AP84" s="15"/>
      <c r="AQ84" s="16"/>
      <c r="AR84" s="16"/>
      <c r="AS84" s="15"/>
      <c r="AT84" s="15"/>
      <c r="AU84" s="16"/>
      <c r="AV84" s="16"/>
      <c r="AW84" s="13"/>
      <c r="AX84" s="13"/>
      <c r="AY84" s="15"/>
      <c r="AZ84" s="15"/>
      <c r="BA84" s="16"/>
      <c r="BB84" s="16"/>
      <c r="BC84" s="15"/>
      <c r="BD84" s="15"/>
      <c r="BE84" s="16"/>
      <c r="BF84" s="16"/>
      <c r="BG84" s="15"/>
      <c r="BH84" s="15"/>
      <c r="BI84" s="16"/>
      <c r="BJ84" s="16"/>
      <c r="BK84" s="15"/>
      <c r="BL84" s="15"/>
      <c r="BM84" s="16"/>
      <c r="BN84" s="16"/>
      <c r="BO84" s="13"/>
      <c r="BP84" s="13"/>
      <c r="BQ84" s="14"/>
      <c r="BR84" s="13"/>
      <c r="BS84" s="13"/>
      <c r="BT84" s="13"/>
      <c r="BU84" s="14"/>
      <c r="BV84" s="13"/>
    </row>
    <row r="85" spans="1:74" x14ac:dyDescent="0.4">
      <c r="A85" s="15"/>
      <c r="B85" s="15"/>
      <c r="C85" s="49" t="s">
        <v>61</v>
      </c>
      <c r="D85" s="15"/>
      <c r="E85" s="15"/>
      <c r="F85" s="15" t="s">
        <v>322</v>
      </c>
      <c r="G85" s="35">
        <f>LN('C'!H85)-LN('C'!G85)</f>
        <v>0.18386626888767843</v>
      </c>
      <c r="H85" s="35">
        <f>LN('C'!I85)-LN('C'!H85)</f>
        <v>-0.18386626888767843</v>
      </c>
      <c r="I85" s="35">
        <f>LN('C'!J85)-LN('C'!I85)</f>
        <v>0.18386626888767843</v>
      </c>
      <c r="J85" s="35">
        <f>LN('C'!K85)-LN('C'!J85)</f>
        <v>7.7566535587438867E-3</v>
      </c>
      <c r="K85" s="35">
        <f>LN('C'!L85)-LN('C'!K85)</f>
        <v>5.1859754797674684E-2</v>
      </c>
      <c r="L85" s="35">
        <f>LN('C'!M85)-LN('C'!L85)</f>
        <v>5.2154639685420001E-4</v>
      </c>
      <c r="M85" s="35">
        <f>LN('C'!N85)-LN('C'!M85)</f>
        <v>2.892328776907549E-2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3"/>
      <c r="AF85" s="17"/>
      <c r="AG85" s="15"/>
      <c r="AH85" s="15"/>
      <c r="AI85" s="16"/>
      <c r="AJ85" s="16"/>
      <c r="AK85" s="15"/>
      <c r="AL85" s="15"/>
      <c r="AM85" s="16"/>
      <c r="AN85" s="16"/>
      <c r="AO85" s="15"/>
      <c r="AP85" s="15"/>
      <c r="AQ85" s="15"/>
      <c r="AR85" s="15"/>
      <c r="AS85" s="15"/>
      <c r="AT85" s="15"/>
      <c r="AU85" s="15"/>
      <c r="AV85" s="15"/>
      <c r="AW85" s="13"/>
      <c r="AX85" s="13"/>
      <c r="AY85" s="15"/>
      <c r="AZ85" s="15"/>
      <c r="BA85" s="16"/>
      <c r="BB85" s="16"/>
      <c r="BC85" s="15"/>
      <c r="BD85" s="15"/>
      <c r="BE85" s="16"/>
      <c r="BF85" s="16"/>
      <c r="BG85" s="15"/>
      <c r="BH85" s="15"/>
      <c r="BI85" s="15"/>
      <c r="BJ85" s="15"/>
      <c r="BK85" s="15"/>
      <c r="BL85" s="15"/>
      <c r="BM85" s="15"/>
      <c r="BN85" s="15"/>
      <c r="BO85" s="13"/>
      <c r="BP85" s="13"/>
      <c r="BQ85" s="14"/>
      <c r="BR85" s="13"/>
      <c r="BS85" s="13"/>
      <c r="BT85" s="13"/>
      <c r="BU85" s="14"/>
      <c r="BV85" s="13"/>
    </row>
    <row r="86" spans="1:74" x14ac:dyDescent="0.4">
      <c r="A86" s="15"/>
      <c r="B86" s="15"/>
      <c r="C86" s="49" t="s">
        <v>274</v>
      </c>
      <c r="D86" s="15"/>
      <c r="E86" s="15"/>
      <c r="F86" s="15" t="s">
        <v>322</v>
      </c>
      <c r="G86" s="15" t="s">
        <v>163</v>
      </c>
      <c r="H86" s="15" t="s">
        <v>163</v>
      </c>
      <c r="I86" s="15" t="s">
        <v>163</v>
      </c>
      <c r="J86" s="15" t="s">
        <v>163</v>
      </c>
      <c r="K86" s="15" t="s">
        <v>163</v>
      </c>
      <c r="L86" s="15" t="s">
        <v>163</v>
      </c>
      <c r="M86" s="15" t="s">
        <v>163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3"/>
      <c r="AF86" s="17"/>
      <c r="AG86" s="15"/>
      <c r="AH86" s="15"/>
      <c r="AI86" s="16"/>
      <c r="AJ86" s="16"/>
      <c r="AK86" s="15"/>
      <c r="AL86" s="15"/>
      <c r="AM86" s="16"/>
      <c r="AN86" s="16"/>
      <c r="AO86" s="15"/>
      <c r="AP86" s="15"/>
      <c r="AQ86" s="16"/>
      <c r="AR86" s="16"/>
      <c r="AS86" s="15"/>
      <c r="AT86" s="15"/>
      <c r="AU86" s="16"/>
      <c r="AV86" s="16"/>
      <c r="AW86" s="13"/>
      <c r="AX86" s="13"/>
      <c r="AY86" s="15"/>
      <c r="AZ86" s="15"/>
      <c r="BA86" s="16"/>
      <c r="BB86" s="16"/>
      <c r="BC86" s="15"/>
      <c r="BD86" s="15"/>
      <c r="BE86" s="16"/>
      <c r="BF86" s="16"/>
      <c r="BG86" s="15"/>
      <c r="BH86" s="15"/>
      <c r="BI86" s="16"/>
      <c r="BJ86" s="16"/>
      <c r="BK86" s="15"/>
      <c r="BL86" s="15"/>
      <c r="BM86" s="16"/>
      <c r="BN86" s="16"/>
      <c r="BO86" s="13"/>
      <c r="BP86" s="13"/>
      <c r="BQ86" s="14"/>
      <c r="BR86" s="14"/>
      <c r="BS86" s="13"/>
      <c r="BT86" s="13"/>
      <c r="BU86" s="14"/>
      <c r="BV86" s="14"/>
    </row>
    <row r="87" spans="1:74" x14ac:dyDescent="0.4">
      <c r="A87" s="15"/>
      <c r="B87" s="15"/>
      <c r="C87" s="49" t="s">
        <v>376</v>
      </c>
      <c r="D87" s="15"/>
      <c r="E87" s="15"/>
      <c r="F87" s="15" t="s">
        <v>322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3"/>
      <c r="AF87" s="17"/>
      <c r="AG87" s="15"/>
      <c r="AH87" s="15"/>
      <c r="AI87" s="16"/>
      <c r="AJ87" s="16"/>
      <c r="AK87" s="15"/>
      <c r="AL87" s="15"/>
      <c r="AM87" s="16"/>
      <c r="AN87" s="16"/>
      <c r="AO87" s="15"/>
      <c r="AP87" s="15"/>
      <c r="AQ87" s="15"/>
      <c r="AR87" s="15"/>
      <c r="AS87" s="15"/>
      <c r="AT87" s="15"/>
      <c r="AU87" s="15"/>
      <c r="AV87" s="15"/>
      <c r="AW87" s="13"/>
      <c r="AX87" s="13"/>
      <c r="AY87" s="15"/>
      <c r="AZ87" s="15"/>
      <c r="BA87" s="16"/>
      <c r="BB87" s="16"/>
      <c r="BC87" s="15"/>
      <c r="BD87" s="15"/>
      <c r="BE87" s="16"/>
      <c r="BF87" s="16"/>
      <c r="BG87" s="15"/>
      <c r="BH87" s="15"/>
      <c r="BI87" s="15"/>
      <c r="BJ87" s="15"/>
      <c r="BK87" s="15"/>
      <c r="BL87" s="15"/>
      <c r="BM87" s="15"/>
      <c r="BN87" s="15"/>
      <c r="BO87" s="13"/>
      <c r="BP87" s="13"/>
      <c r="BQ87" s="14"/>
      <c r="BR87" s="13"/>
      <c r="BS87" s="13"/>
      <c r="BT87" s="13"/>
      <c r="BU87" s="14"/>
      <c r="BV87" s="13"/>
    </row>
    <row r="88" spans="1:74" x14ac:dyDescent="0.4">
      <c r="A88" s="15"/>
      <c r="B88" s="15"/>
      <c r="C88" s="49" t="s">
        <v>98</v>
      </c>
      <c r="D88" s="15"/>
      <c r="E88" s="15"/>
      <c r="F88" s="15" t="s">
        <v>322</v>
      </c>
      <c r="G88" s="35">
        <f>LN('C'!H88)-LN('C'!G88)</f>
        <v>7.794054166920894E-2</v>
      </c>
      <c r="H88" s="35">
        <f>LN('C'!I88)-LN('C'!H88)</f>
        <v>5.367864539594791E-2</v>
      </c>
      <c r="I88" s="35">
        <f>LN('C'!J88)-LN('C'!I88)</f>
        <v>-3.8576986419624593E-2</v>
      </c>
      <c r="J88" s="35">
        <f>LN('C'!K88)-LN('C'!J88)</f>
        <v>6.2087979714806618E-2</v>
      </c>
      <c r="K88" s="35">
        <f>LN('C'!L88)-LN('C'!K88)</f>
        <v>9.431067947124161E-2</v>
      </c>
      <c r="L88" s="35">
        <f>LN('C'!M88)-LN('C'!L88)</f>
        <v>4.7161342627992653E-3</v>
      </c>
      <c r="M88" s="35">
        <f>LN('C'!N88)-LN('C'!M88)</f>
        <v>3.015699237411873E-2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3"/>
      <c r="AF88" s="17"/>
      <c r="AG88" s="15"/>
      <c r="AH88" s="15"/>
      <c r="AI88" s="16"/>
      <c r="AJ88" s="16"/>
      <c r="AK88" s="15"/>
      <c r="AL88" s="15"/>
      <c r="AM88" s="16"/>
      <c r="AN88" s="16"/>
      <c r="AO88" s="15"/>
      <c r="AP88" s="15"/>
      <c r="AQ88" s="16"/>
      <c r="AR88" s="16"/>
      <c r="AS88" s="15"/>
      <c r="AT88" s="15"/>
      <c r="AU88" s="16"/>
      <c r="AV88" s="16"/>
      <c r="AW88" s="13"/>
      <c r="AX88" s="13"/>
      <c r="AY88" s="15"/>
      <c r="AZ88" s="15"/>
      <c r="BA88" s="16"/>
      <c r="BB88" s="16"/>
      <c r="BC88" s="15"/>
      <c r="BD88" s="15"/>
      <c r="BE88" s="16"/>
      <c r="BF88" s="16"/>
      <c r="BG88" s="15"/>
      <c r="BH88" s="15"/>
      <c r="BI88" s="16"/>
      <c r="BJ88" s="16"/>
      <c r="BK88" s="15"/>
      <c r="BL88" s="15"/>
      <c r="BM88" s="16"/>
      <c r="BN88" s="16"/>
      <c r="BO88" s="13"/>
      <c r="BP88" s="13"/>
      <c r="BQ88" s="14"/>
      <c r="BR88" s="13"/>
      <c r="BS88" s="13"/>
      <c r="BT88" s="13"/>
      <c r="BU88" s="14"/>
      <c r="BV88" s="13"/>
    </row>
    <row r="89" spans="1:74" x14ac:dyDescent="0.4">
      <c r="A89" s="15"/>
      <c r="B89" s="15"/>
      <c r="C89" s="49" t="s">
        <v>100</v>
      </c>
      <c r="D89" s="15"/>
      <c r="E89" s="15"/>
      <c r="F89" s="15" t="s">
        <v>322</v>
      </c>
      <c r="G89" s="35">
        <f>LN('C'!H89)-LN('C'!G89)</f>
        <v>1.947813452766578E-2</v>
      </c>
      <c r="H89" s="35">
        <f>LN('C'!I89)-LN('C'!H89)</f>
        <v>2.7615188885209641E-2</v>
      </c>
      <c r="I89" s="35">
        <f>LN('C'!J89)-LN('C'!I89)</f>
        <v>3.2467196119618791E-2</v>
      </c>
      <c r="J89" s="35">
        <f>LN('C'!K89)-LN('C'!J89)</f>
        <v>5.7787710577612117E-2</v>
      </c>
      <c r="K89" s="35">
        <f>LN('C'!L89)-LN('C'!K89)</f>
        <v>7.7333290305077185E-3</v>
      </c>
      <c r="L89" s="35">
        <f>LN('C'!M89)-LN('C'!L89)</f>
        <v>1.6894450705967401E-2</v>
      </c>
      <c r="M89" s="35">
        <f>LN('C'!N89)-LN('C'!M89)</f>
        <v>1.5639437346840701E-2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3"/>
      <c r="AF89" s="17"/>
      <c r="AG89" s="15"/>
      <c r="AH89" s="15"/>
      <c r="AI89" s="16"/>
      <c r="AJ89" s="16"/>
      <c r="AK89" s="15"/>
      <c r="AL89" s="15"/>
      <c r="AM89" s="16"/>
      <c r="AN89" s="16"/>
      <c r="AO89" s="15"/>
      <c r="AP89" s="15"/>
      <c r="AQ89" s="16"/>
      <c r="AR89" s="16"/>
      <c r="AS89" s="15"/>
      <c r="AT89" s="15"/>
      <c r="AU89" s="16"/>
      <c r="AV89" s="16"/>
      <c r="AW89" s="13"/>
      <c r="AX89" s="13"/>
      <c r="AY89" s="15"/>
      <c r="AZ89" s="15"/>
      <c r="BA89" s="16"/>
      <c r="BB89" s="16"/>
      <c r="BC89" s="15"/>
      <c r="BD89" s="15"/>
      <c r="BE89" s="16"/>
      <c r="BF89" s="16"/>
      <c r="BG89" s="15"/>
      <c r="BH89" s="15"/>
      <c r="BI89" s="16"/>
      <c r="BJ89" s="16"/>
      <c r="BK89" s="15"/>
      <c r="BL89" s="15"/>
      <c r="BM89" s="16"/>
      <c r="BN89" s="16"/>
      <c r="BO89" s="13"/>
      <c r="BP89" s="13"/>
      <c r="BQ89" s="14"/>
      <c r="BR89" s="13"/>
      <c r="BS89" s="13"/>
      <c r="BT89" s="13"/>
      <c r="BU89" s="14"/>
      <c r="BV89" s="13"/>
    </row>
    <row r="90" spans="1:74" x14ac:dyDescent="0.4">
      <c r="A90" s="15"/>
      <c r="B90" s="15"/>
      <c r="C90" s="49" t="s">
        <v>102</v>
      </c>
      <c r="D90" s="15"/>
      <c r="E90" s="15"/>
      <c r="F90" s="15" t="s">
        <v>322</v>
      </c>
      <c r="G90" s="35">
        <f>LN('C'!H90)-LN('C'!G90)</f>
        <v>4.3747191866065016E-2</v>
      </c>
      <c r="H90" s="35">
        <f>LN('C'!I90)-LN('C'!H90)</f>
        <v>3.2055329042959713E-2</v>
      </c>
      <c r="I90" s="35">
        <f>LN('C'!J90)-LN('C'!I90)</f>
        <v>1.3970290592750345E-2</v>
      </c>
      <c r="J90" s="35">
        <f>LN('C'!K90)-LN('C'!J90)</f>
        <v>1.3903961643606522E-2</v>
      </c>
      <c r="K90" s="35">
        <f>LN('C'!L90)-LN('C'!K90)</f>
        <v>3.2004407239402788E-2</v>
      </c>
      <c r="L90" s="35">
        <f>LN('C'!M90)-LN('C'!L90)</f>
        <v>2.753145690828962E-2</v>
      </c>
      <c r="M90" s="35">
        <f>LN('C'!N90)-LN('C'!M90)</f>
        <v>3.1144812650302889E-2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3"/>
      <c r="AF90" s="17"/>
      <c r="AG90" s="15"/>
      <c r="AH90" s="15"/>
      <c r="AI90" s="16"/>
      <c r="AJ90" s="16"/>
      <c r="AK90" s="15"/>
      <c r="AL90" s="15"/>
      <c r="AM90" s="16"/>
      <c r="AN90" s="16"/>
      <c r="AO90" s="15"/>
      <c r="AP90" s="15"/>
      <c r="AQ90" s="16"/>
      <c r="AR90" s="16"/>
      <c r="AS90" s="15"/>
      <c r="AT90" s="15"/>
      <c r="AU90" s="16"/>
      <c r="AV90" s="16"/>
      <c r="AW90" s="13"/>
      <c r="AX90" s="13"/>
      <c r="AY90" s="15"/>
      <c r="AZ90" s="15"/>
      <c r="BA90" s="16"/>
      <c r="BB90" s="16"/>
      <c r="BC90" s="15"/>
      <c r="BD90" s="15"/>
      <c r="BE90" s="16"/>
      <c r="BF90" s="16"/>
      <c r="BG90" s="15"/>
      <c r="BH90" s="15"/>
      <c r="BI90" s="16"/>
      <c r="BJ90" s="16"/>
      <c r="BK90" s="15"/>
      <c r="BL90" s="15"/>
      <c r="BM90" s="16"/>
      <c r="BN90" s="16"/>
      <c r="BO90" s="13"/>
      <c r="BP90" s="13"/>
      <c r="BQ90" s="14"/>
      <c r="BR90" s="14"/>
      <c r="BS90" s="13"/>
      <c r="BT90" s="13"/>
      <c r="BU90" s="14"/>
      <c r="BV90" s="14"/>
    </row>
    <row r="91" spans="1:74" x14ac:dyDescent="0.4">
      <c r="A91" s="15"/>
      <c r="B91" s="15"/>
      <c r="C91" s="49" t="s">
        <v>109</v>
      </c>
      <c r="D91" s="15"/>
      <c r="E91" s="15"/>
      <c r="F91" s="15" t="s">
        <v>322</v>
      </c>
      <c r="G91" s="35">
        <f>LN('C'!H91)-LN('C'!G91)</f>
        <v>6.3290761026477682E-2</v>
      </c>
      <c r="H91" s="35">
        <f>LN('C'!I91)-LN('C'!H91)</f>
        <v>7.0119246468605567E-2</v>
      </c>
      <c r="I91" s="35">
        <f>LN('C'!J91)-LN('C'!I91)</f>
        <v>6.3202814391871698E-2</v>
      </c>
      <c r="J91" s="35">
        <f>LN('C'!K91)-LN('C'!J91)</f>
        <v>5.2339784887680096E-2</v>
      </c>
      <c r="K91" s="35">
        <f>LN('C'!L91)-LN('C'!K91)</f>
        <v>4.8088525437101737E-2</v>
      </c>
      <c r="L91" s="35">
        <f>LN('C'!M91)-LN('C'!L91)</f>
        <v>1.3559503368153258E-2</v>
      </c>
      <c r="M91" s="35">
        <f>LN('C'!N91)-LN('C'!M91)</f>
        <v>1.8136817044432263E-2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3"/>
      <c r="AF91" s="17"/>
      <c r="AG91" s="15"/>
      <c r="AH91" s="15"/>
      <c r="AI91" s="16"/>
      <c r="AJ91" s="16"/>
      <c r="AK91" s="15"/>
      <c r="AL91" s="15"/>
      <c r="AM91" s="16"/>
      <c r="AN91" s="16"/>
      <c r="AO91" s="15"/>
      <c r="AP91" s="15"/>
      <c r="AQ91" s="16"/>
      <c r="AR91" s="16"/>
      <c r="AS91" s="15"/>
      <c r="AT91" s="15"/>
      <c r="AU91" s="16"/>
      <c r="AV91" s="16"/>
      <c r="AW91" s="13"/>
      <c r="AX91" s="13"/>
      <c r="AY91" s="15"/>
      <c r="AZ91" s="15"/>
      <c r="BA91" s="16"/>
      <c r="BB91" s="16"/>
      <c r="BC91" s="15"/>
      <c r="BD91" s="15"/>
      <c r="BE91" s="16"/>
      <c r="BF91" s="16"/>
      <c r="BG91" s="15"/>
      <c r="BH91" s="15"/>
      <c r="BI91" s="16"/>
      <c r="BJ91" s="16"/>
      <c r="BK91" s="15"/>
      <c r="BL91" s="15"/>
      <c r="BM91" s="16"/>
      <c r="BN91" s="16"/>
      <c r="BO91" s="13"/>
      <c r="BP91" s="13"/>
      <c r="BQ91" s="14"/>
      <c r="BR91" s="13"/>
      <c r="BS91" s="13"/>
      <c r="BT91" s="13"/>
      <c r="BU91" s="14"/>
      <c r="BV91" s="13"/>
    </row>
    <row r="92" spans="1:74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3"/>
      <c r="AF92" s="17"/>
      <c r="AG92" s="15"/>
      <c r="AH92" s="15"/>
      <c r="AI92" s="16"/>
      <c r="AJ92" s="16"/>
      <c r="AK92" s="15"/>
      <c r="AL92" s="15"/>
      <c r="AM92" s="16"/>
      <c r="AN92" s="16"/>
      <c r="AO92" s="15"/>
      <c r="AP92" s="15"/>
      <c r="AQ92" s="16"/>
      <c r="AR92" s="16"/>
      <c r="AS92" s="15"/>
      <c r="AT92" s="15"/>
      <c r="AU92" s="16"/>
      <c r="AV92" s="16"/>
      <c r="AW92" s="13"/>
      <c r="AX92" s="13"/>
      <c r="AY92" s="15"/>
      <c r="AZ92" s="15"/>
      <c r="BA92" s="16"/>
      <c r="BB92" s="16"/>
      <c r="BC92" s="15"/>
      <c r="BD92" s="15"/>
      <c r="BE92" s="16"/>
      <c r="BF92" s="16"/>
      <c r="BG92" s="15"/>
      <c r="BH92" s="15"/>
      <c r="BI92" s="16"/>
      <c r="BJ92" s="16"/>
      <c r="BK92" s="15"/>
      <c r="BL92" s="15"/>
      <c r="BM92" s="16"/>
      <c r="BN92" s="16"/>
      <c r="BO92" s="13"/>
      <c r="BP92" s="13"/>
      <c r="BQ92" s="14"/>
      <c r="BR92" s="13"/>
      <c r="BS92" s="13"/>
      <c r="BT92" s="13"/>
      <c r="BU92" s="14"/>
      <c r="BV92" s="13"/>
    </row>
    <row r="93" spans="1:74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3"/>
      <c r="AF93" s="17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3"/>
      <c r="AX93" s="13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3"/>
      <c r="BP93" s="13"/>
      <c r="BQ93" s="14"/>
      <c r="BR93" s="13"/>
      <c r="BS93" s="13"/>
      <c r="BT93" s="13"/>
      <c r="BU93" s="14"/>
      <c r="BV93" s="13"/>
    </row>
    <row r="94" spans="1:74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3"/>
      <c r="AF94" s="17"/>
      <c r="AG94" s="15"/>
      <c r="AH94" s="15"/>
      <c r="AI94" s="16"/>
      <c r="AJ94" s="16"/>
      <c r="AK94" s="15"/>
      <c r="AL94" s="15"/>
      <c r="AM94" s="16"/>
      <c r="AN94" s="16"/>
      <c r="AO94" s="15"/>
      <c r="AP94" s="15"/>
      <c r="AQ94" s="16"/>
      <c r="AR94" s="16"/>
      <c r="AS94" s="15"/>
      <c r="AT94" s="15"/>
      <c r="AU94" s="16"/>
      <c r="AV94" s="16"/>
      <c r="AW94" s="13"/>
      <c r="AX94" s="13"/>
      <c r="AY94" s="15"/>
      <c r="AZ94" s="15"/>
      <c r="BA94" s="16"/>
      <c r="BB94" s="16"/>
      <c r="BC94" s="15"/>
      <c r="BD94" s="15"/>
      <c r="BE94" s="16"/>
      <c r="BF94" s="16"/>
      <c r="BG94" s="15"/>
      <c r="BH94" s="15"/>
      <c r="BI94" s="16"/>
      <c r="BJ94" s="16"/>
      <c r="BK94" s="15"/>
      <c r="BL94" s="15"/>
      <c r="BM94" s="16"/>
      <c r="BN94" s="16"/>
      <c r="BO94" s="13"/>
      <c r="BP94" s="13"/>
      <c r="BQ94" s="14"/>
      <c r="BR94" s="14"/>
      <c r="BS94" s="13"/>
      <c r="BT94" s="13"/>
      <c r="BU94" s="14"/>
      <c r="BV94" s="14"/>
    </row>
    <row r="95" spans="1:74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3"/>
      <c r="AF95" s="17"/>
      <c r="AG95" s="15"/>
      <c r="AH95" s="15"/>
      <c r="AI95" s="16"/>
      <c r="AJ95" s="16"/>
      <c r="AK95" s="15"/>
      <c r="AL95" s="15"/>
      <c r="AM95" s="16"/>
      <c r="AN95" s="16"/>
      <c r="AO95" s="15"/>
      <c r="AP95" s="15"/>
      <c r="AQ95" s="16"/>
      <c r="AR95" s="16"/>
      <c r="AS95" s="15"/>
      <c r="AT95" s="15"/>
      <c r="AU95" s="16"/>
      <c r="AV95" s="16"/>
      <c r="AW95" s="13"/>
      <c r="AX95" s="13"/>
      <c r="AY95" s="15"/>
      <c r="AZ95" s="15"/>
      <c r="BA95" s="16"/>
      <c r="BB95" s="16"/>
      <c r="BC95" s="15"/>
      <c r="BD95" s="15"/>
      <c r="BE95" s="16"/>
      <c r="BF95" s="16"/>
      <c r="BG95" s="15"/>
      <c r="BH95" s="15"/>
      <c r="BI95" s="16"/>
      <c r="BJ95" s="16"/>
      <c r="BK95" s="15"/>
      <c r="BL95" s="15"/>
      <c r="BM95" s="16"/>
      <c r="BN95" s="16"/>
      <c r="BO95" s="13"/>
      <c r="BP95" s="13"/>
      <c r="BQ95" s="14"/>
      <c r="BR95" s="13"/>
      <c r="BS95" s="13"/>
      <c r="BT95" s="13"/>
      <c r="BU95" s="14"/>
      <c r="BV95" s="13"/>
    </row>
    <row r="96" spans="1:74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3"/>
      <c r="AF96" s="17"/>
      <c r="AG96" s="15"/>
      <c r="AH96" s="15"/>
      <c r="AI96" s="16"/>
      <c r="AJ96" s="16"/>
      <c r="AK96" s="15"/>
      <c r="AL96" s="15"/>
      <c r="AM96" s="16"/>
      <c r="AN96" s="16"/>
      <c r="AO96" s="15"/>
      <c r="AP96" s="15"/>
      <c r="AQ96" s="16"/>
      <c r="AR96" s="16"/>
      <c r="AS96" s="15"/>
      <c r="AT96" s="15"/>
      <c r="AU96" s="16"/>
      <c r="AV96" s="16"/>
      <c r="AW96" s="13"/>
      <c r="AX96" s="13"/>
      <c r="AY96" s="15"/>
      <c r="AZ96" s="15"/>
      <c r="BA96" s="16"/>
      <c r="BB96" s="16"/>
      <c r="BC96" s="15"/>
      <c r="BD96" s="15"/>
      <c r="BE96" s="16"/>
      <c r="BF96" s="16"/>
      <c r="BG96" s="15"/>
      <c r="BH96" s="15"/>
      <c r="BI96" s="16"/>
      <c r="BJ96" s="16"/>
      <c r="BK96" s="15"/>
      <c r="BL96" s="15"/>
      <c r="BM96" s="16"/>
      <c r="BN96" s="16"/>
      <c r="BO96" s="13"/>
      <c r="BP96" s="13"/>
      <c r="BQ96" s="14"/>
      <c r="BR96" s="13"/>
      <c r="BS96" s="13"/>
      <c r="BT96" s="13"/>
      <c r="BU96" s="14"/>
      <c r="BV96" s="13"/>
    </row>
    <row r="97" spans="1:74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3"/>
      <c r="AF97" s="17"/>
      <c r="AG97" s="15"/>
      <c r="AH97" s="15"/>
      <c r="AI97" s="16"/>
      <c r="AJ97" s="16"/>
      <c r="AK97" s="15"/>
      <c r="AL97" s="15"/>
      <c r="AM97" s="16"/>
      <c r="AN97" s="16"/>
      <c r="AO97" s="15"/>
      <c r="AP97" s="15"/>
      <c r="AQ97" s="16"/>
      <c r="AR97" s="16"/>
      <c r="AS97" s="15"/>
      <c r="AT97" s="15"/>
      <c r="AU97" s="16"/>
      <c r="AV97" s="16"/>
      <c r="AW97" s="13"/>
      <c r="AX97" s="13"/>
      <c r="AY97" s="15"/>
      <c r="AZ97" s="15"/>
      <c r="BA97" s="16"/>
      <c r="BB97" s="16"/>
      <c r="BC97" s="15"/>
      <c r="BD97" s="15"/>
      <c r="BE97" s="16"/>
      <c r="BF97" s="16"/>
      <c r="BG97" s="15"/>
      <c r="BH97" s="15"/>
      <c r="BI97" s="16"/>
      <c r="BJ97" s="16"/>
      <c r="BK97" s="15"/>
      <c r="BL97" s="15"/>
      <c r="BM97" s="16"/>
      <c r="BN97" s="16"/>
      <c r="BO97" s="13"/>
      <c r="BP97" s="13"/>
      <c r="BQ97" s="14"/>
      <c r="BR97" s="13"/>
      <c r="BS97" s="13"/>
      <c r="BT97" s="13"/>
      <c r="BU97" s="14"/>
      <c r="BV97" s="13"/>
    </row>
    <row r="98" spans="1:74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3"/>
      <c r="AF98" s="17"/>
      <c r="AG98" s="15"/>
      <c r="AH98" s="15"/>
      <c r="AI98" s="16"/>
      <c r="AJ98" s="16"/>
      <c r="AK98" s="15"/>
      <c r="AL98" s="15"/>
      <c r="AM98" s="16"/>
      <c r="AN98" s="16"/>
      <c r="AO98" s="15"/>
      <c r="AP98" s="15"/>
      <c r="AQ98" s="15"/>
      <c r="AR98" s="15"/>
      <c r="AS98" s="15"/>
      <c r="AT98" s="15"/>
      <c r="AU98" s="15"/>
      <c r="AV98" s="15"/>
      <c r="AW98" s="13"/>
      <c r="AX98" s="13"/>
      <c r="AY98" s="15"/>
      <c r="AZ98" s="15"/>
      <c r="BA98" s="16"/>
      <c r="BB98" s="16"/>
      <c r="BC98" s="15"/>
      <c r="BD98" s="15"/>
      <c r="BE98" s="16"/>
      <c r="BF98" s="16"/>
      <c r="BG98" s="15"/>
      <c r="BH98" s="15"/>
      <c r="BI98" s="15"/>
      <c r="BJ98" s="15"/>
      <c r="BK98" s="15"/>
      <c r="BL98" s="15"/>
      <c r="BM98" s="15"/>
      <c r="BN98" s="15"/>
      <c r="BO98" s="13"/>
      <c r="BP98" s="13"/>
      <c r="BQ98" s="14"/>
      <c r="BR98" s="13"/>
      <c r="BS98" s="13"/>
      <c r="BT98" s="13"/>
      <c r="BU98" s="14"/>
      <c r="BV98" s="13"/>
    </row>
    <row r="99" spans="1:74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3"/>
      <c r="AF99" s="17"/>
      <c r="AG99" s="15"/>
      <c r="AH99" s="15"/>
      <c r="AI99" s="16"/>
      <c r="AJ99" s="16"/>
      <c r="AK99" s="15"/>
      <c r="AL99" s="15"/>
      <c r="AM99" s="16"/>
      <c r="AN99" s="16"/>
      <c r="AO99" s="15"/>
      <c r="AP99" s="15"/>
      <c r="AQ99" s="16"/>
      <c r="AR99" s="16"/>
      <c r="AS99" s="15"/>
      <c r="AT99" s="15"/>
      <c r="AU99" s="16"/>
      <c r="AV99" s="16"/>
      <c r="AW99" s="13"/>
      <c r="AX99" s="13"/>
      <c r="AY99" s="15"/>
      <c r="AZ99" s="15"/>
      <c r="BA99" s="16"/>
      <c r="BB99" s="16"/>
      <c r="BC99" s="15"/>
      <c r="BD99" s="15"/>
      <c r="BE99" s="16"/>
      <c r="BF99" s="16"/>
      <c r="BG99" s="15"/>
      <c r="BH99" s="15"/>
      <c r="BI99" s="16"/>
      <c r="BJ99" s="16"/>
      <c r="BK99" s="15"/>
      <c r="BL99" s="15"/>
      <c r="BM99" s="16"/>
      <c r="BN99" s="16"/>
      <c r="BO99" s="13"/>
      <c r="BP99" s="13"/>
      <c r="BQ99" s="14"/>
      <c r="BR99" s="13"/>
      <c r="BS99" s="13"/>
      <c r="BT99" s="13"/>
      <c r="BU99" s="14"/>
      <c r="BV99" s="13"/>
    </row>
    <row r="100" spans="1:74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3"/>
      <c r="AF100" s="17"/>
      <c r="AG100" s="15"/>
      <c r="AH100" s="15"/>
      <c r="AI100" s="16"/>
      <c r="AJ100" s="16"/>
      <c r="AK100" s="15"/>
      <c r="AL100" s="15"/>
      <c r="AM100" s="16"/>
      <c r="AN100" s="16"/>
      <c r="AO100" s="15"/>
      <c r="AP100" s="15"/>
      <c r="AQ100" s="16"/>
      <c r="AR100" s="16"/>
      <c r="AS100" s="15"/>
      <c r="AT100" s="15"/>
      <c r="AU100" s="16"/>
      <c r="AV100" s="16"/>
      <c r="AW100" s="13"/>
      <c r="AX100" s="13"/>
      <c r="AY100" s="15"/>
      <c r="AZ100" s="15"/>
      <c r="BA100" s="16"/>
      <c r="BB100" s="16"/>
      <c r="BC100" s="15"/>
      <c r="BD100" s="15"/>
      <c r="BE100" s="16"/>
      <c r="BF100" s="16"/>
      <c r="BG100" s="15"/>
      <c r="BH100" s="15"/>
      <c r="BI100" s="16"/>
      <c r="BJ100" s="16"/>
      <c r="BK100" s="15"/>
      <c r="BL100" s="15"/>
      <c r="BM100" s="16"/>
      <c r="BN100" s="16"/>
      <c r="BO100" s="13"/>
      <c r="BP100" s="13"/>
      <c r="BQ100" s="14"/>
      <c r="BR100" s="13"/>
      <c r="BS100" s="13"/>
      <c r="BT100" s="13"/>
      <c r="BU100" s="14"/>
      <c r="BV100" s="13"/>
    </row>
    <row r="101" spans="1:74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3"/>
      <c r="AF101" s="17"/>
      <c r="AG101" s="15"/>
      <c r="AH101" s="15"/>
      <c r="AI101" s="16"/>
      <c r="AJ101" s="16"/>
      <c r="AK101" s="15"/>
      <c r="AL101" s="15"/>
      <c r="AM101" s="16"/>
      <c r="AN101" s="16"/>
      <c r="AO101" s="15"/>
      <c r="AP101" s="15"/>
      <c r="AQ101" s="16"/>
      <c r="AR101" s="16"/>
      <c r="AS101" s="15"/>
      <c r="AT101" s="15"/>
      <c r="AU101" s="16"/>
      <c r="AV101" s="16"/>
      <c r="AW101" s="13"/>
      <c r="AX101" s="13"/>
      <c r="AY101" s="15"/>
      <c r="AZ101" s="15"/>
      <c r="BA101" s="16"/>
      <c r="BB101" s="16"/>
      <c r="BC101" s="15"/>
      <c r="BD101" s="15"/>
      <c r="BE101" s="16"/>
      <c r="BF101" s="16"/>
      <c r="BG101" s="15"/>
      <c r="BH101" s="15"/>
      <c r="BI101" s="16"/>
      <c r="BJ101" s="16"/>
      <c r="BK101" s="15"/>
      <c r="BL101" s="15"/>
      <c r="BM101" s="16"/>
      <c r="BN101" s="16"/>
      <c r="BO101" s="13"/>
      <c r="BP101" s="13"/>
      <c r="BQ101" s="14"/>
      <c r="BR101" s="14"/>
      <c r="BS101" s="13"/>
      <c r="BT101" s="13"/>
      <c r="BU101" s="14"/>
      <c r="BV101" s="14"/>
    </row>
    <row r="102" spans="1:74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3"/>
      <c r="AF102" s="17"/>
      <c r="AG102" s="15"/>
      <c r="AH102" s="15"/>
      <c r="AI102" s="16"/>
      <c r="AJ102" s="16"/>
      <c r="AK102" s="15"/>
      <c r="AL102" s="15"/>
      <c r="AM102" s="16"/>
      <c r="AN102" s="16"/>
      <c r="AO102" s="15"/>
      <c r="AP102" s="15"/>
      <c r="AQ102" s="15"/>
      <c r="AR102" s="15"/>
      <c r="AS102" s="15"/>
      <c r="AT102" s="15"/>
      <c r="AU102" s="15"/>
      <c r="AV102" s="15"/>
      <c r="AW102" s="13"/>
      <c r="AX102" s="13"/>
      <c r="AY102" s="15"/>
      <c r="AZ102" s="15"/>
      <c r="BA102" s="16"/>
      <c r="BB102" s="16"/>
      <c r="BC102" s="15"/>
      <c r="BD102" s="15"/>
      <c r="BE102" s="16"/>
      <c r="BF102" s="16"/>
      <c r="BG102" s="15"/>
      <c r="BH102" s="15"/>
      <c r="BI102" s="15"/>
      <c r="BJ102" s="15"/>
      <c r="BK102" s="15"/>
      <c r="BL102" s="15"/>
      <c r="BM102" s="15"/>
      <c r="BN102" s="15"/>
      <c r="BO102" s="13"/>
      <c r="BP102" s="13"/>
      <c r="BQ102" s="14"/>
      <c r="BR102" s="14"/>
      <c r="BS102" s="13"/>
      <c r="BT102" s="13"/>
      <c r="BU102" s="14"/>
      <c r="BV102" s="14"/>
    </row>
    <row r="103" spans="1:74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3"/>
      <c r="AF103" s="17"/>
      <c r="AG103" s="15"/>
      <c r="AH103" s="15"/>
      <c r="AI103" s="16"/>
      <c r="AJ103" s="16"/>
      <c r="AK103" s="15"/>
      <c r="AL103" s="15"/>
      <c r="AM103" s="16"/>
      <c r="AN103" s="16"/>
      <c r="AO103" s="15"/>
      <c r="AP103" s="15"/>
      <c r="AQ103" s="15"/>
      <c r="AR103" s="15"/>
      <c r="AS103" s="15"/>
      <c r="AT103" s="15"/>
      <c r="AU103" s="15"/>
      <c r="AV103" s="15"/>
      <c r="AW103" s="13"/>
      <c r="AX103" s="13"/>
      <c r="AY103" s="15"/>
      <c r="AZ103" s="15"/>
      <c r="BA103" s="16"/>
      <c r="BB103" s="16"/>
      <c r="BC103" s="15"/>
      <c r="BD103" s="15"/>
      <c r="BE103" s="16"/>
      <c r="BF103" s="16"/>
      <c r="BG103" s="15"/>
      <c r="BH103" s="15"/>
      <c r="BI103" s="15"/>
      <c r="BJ103" s="15"/>
      <c r="BK103" s="15"/>
      <c r="BL103" s="15"/>
      <c r="BM103" s="15"/>
      <c r="BN103" s="15"/>
      <c r="BO103" s="13"/>
      <c r="BP103" s="13"/>
      <c r="BQ103" s="14"/>
      <c r="BR103" s="13"/>
      <c r="BS103" s="13"/>
      <c r="BT103" s="13"/>
      <c r="BU103" s="14"/>
      <c r="BV103" s="13"/>
    </row>
    <row r="104" spans="1:74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3"/>
      <c r="AF104" s="17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3"/>
      <c r="AX104" s="13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3"/>
      <c r="BP104" s="13"/>
      <c r="BQ104" s="14"/>
      <c r="BR104" s="14"/>
      <c r="BS104" s="13"/>
      <c r="BT104" s="13"/>
      <c r="BU104" s="14"/>
      <c r="BV104" s="14"/>
    </row>
    <row r="105" spans="1:74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3"/>
      <c r="AF105" s="17"/>
      <c r="AG105" s="15"/>
      <c r="AH105" s="15"/>
      <c r="AI105" s="16"/>
      <c r="AJ105" s="16"/>
      <c r="AK105" s="15"/>
      <c r="AL105" s="15"/>
      <c r="AM105" s="16"/>
      <c r="AN105" s="16"/>
      <c r="AO105" s="15"/>
      <c r="AP105" s="15"/>
      <c r="AQ105" s="15"/>
      <c r="AR105" s="15"/>
      <c r="AS105" s="15"/>
      <c r="AT105" s="15"/>
      <c r="AU105" s="15"/>
      <c r="AV105" s="15"/>
      <c r="AW105" s="13"/>
      <c r="AX105" s="13"/>
      <c r="AY105" s="15"/>
      <c r="AZ105" s="15"/>
      <c r="BA105" s="16"/>
      <c r="BB105" s="16"/>
      <c r="BC105" s="15"/>
      <c r="BD105" s="15"/>
      <c r="BE105" s="16"/>
      <c r="BF105" s="16"/>
      <c r="BG105" s="15"/>
      <c r="BH105" s="15"/>
      <c r="BI105" s="15"/>
      <c r="BJ105" s="15"/>
      <c r="BK105" s="15"/>
      <c r="BL105" s="15"/>
      <c r="BM105" s="15"/>
      <c r="BN105" s="15"/>
      <c r="BO105" s="13"/>
      <c r="BP105" s="13"/>
      <c r="BQ105" s="14"/>
      <c r="BR105" s="13"/>
      <c r="BS105" s="13"/>
      <c r="BT105" s="13"/>
      <c r="BU105" s="14"/>
      <c r="BV105" s="13"/>
    </row>
    <row r="106" spans="1:74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3"/>
      <c r="AF106" s="17"/>
      <c r="AG106" s="15"/>
      <c r="AH106" s="15"/>
      <c r="AI106" s="16"/>
      <c r="AJ106" s="16"/>
      <c r="AK106" s="15"/>
      <c r="AL106" s="15"/>
      <c r="AM106" s="16"/>
      <c r="AN106" s="16"/>
      <c r="AO106" s="15"/>
      <c r="AP106" s="15"/>
      <c r="AQ106" s="15"/>
      <c r="AR106" s="15"/>
      <c r="AS106" s="15"/>
      <c r="AT106" s="15"/>
      <c r="AU106" s="15"/>
      <c r="AV106" s="15"/>
      <c r="AW106" s="13"/>
      <c r="AX106" s="13"/>
      <c r="AY106" s="15"/>
      <c r="AZ106" s="15"/>
      <c r="BA106" s="16"/>
      <c r="BB106" s="16"/>
      <c r="BC106" s="15"/>
      <c r="BD106" s="15"/>
      <c r="BE106" s="16"/>
      <c r="BF106" s="16"/>
      <c r="BG106" s="15"/>
      <c r="BH106" s="15"/>
      <c r="BI106" s="15"/>
      <c r="BJ106" s="15"/>
      <c r="BK106" s="15"/>
      <c r="BL106" s="15"/>
      <c r="BM106" s="15"/>
      <c r="BN106" s="15"/>
      <c r="BO106" s="13"/>
      <c r="BP106" s="13"/>
      <c r="BQ106" s="14"/>
      <c r="BR106" s="14"/>
      <c r="BS106" s="13"/>
      <c r="BT106" s="13"/>
      <c r="BU106" s="14"/>
      <c r="BV106" s="14"/>
    </row>
    <row r="107" spans="1:74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3"/>
      <c r="AF107" s="17"/>
      <c r="AG107" s="15"/>
      <c r="AH107" s="15"/>
      <c r="AI107" s="16"/>
      <c r="AJ107" s="16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3"/>
      <c r="AX107" s="13"/>
      <c r="AY107" s="15"/>
      <c r="AZ107" s="15"/>
      <c r="BA107" s="16"/>
      <c r="BB107" s="16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3"/>
      <c r="BP107" s="13"/>
      <c r="BQ107" s="14"/>
      <c r="BR107" s="13"/>
      <c r="BS107" s="13"/>
      <c r="BT107" s="13"/>
      <c r="BU107" s="14"/>
      <c r="BV107" s="13"/>
    </row>
    <row r="108" spans="1:74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3"/>
      <c r="AF108" s="17"/>
      <c r="AG108" s="15"/>
      <c r="AH108" s="15"/>
      <c r="AI108" s="16"/>
      <c r="AJ108" s="16"/>
      <c r="AK108" s="15"/>
      <c r="AL108" s="15"/>
      <c r="AM108" s="16"/>
      <c r="AN108" s="16"/>
      <c r="AO108" s="15"/>
      <c r="AP108" s="15"/>
      <c r="AQ108" s="15"/>
      <c r="AR108" s="15"/>
      <c r="AS108" s="15"/>
      <c r="AT108" s="15"/>
      <c r="AU108" s="15"/>
      <c r="AV108" s="15"/>
      <c r="AW108" s="13"/>
      <c r="AX108" s="13"/>
      <c r="AY108" s="15"/>
      <c r="AZ108" s="15"/>
      <c r="BA108" s="16"/>
      <c r="BB108" s="16"/>
      <c r="BC108" s="15"/>
      <c r="BD108" s="15"/>
      <c r="BE108" s="16"/>
      <c r="BF108" s="16"/>
      <c r="BG108" s="15"/>
      <c r="BH108" s="15"/>
      <c r="BI108" s="15"/>
      <c r="BJ108" s="15"/>
      <c r="BK108" s="15"/>
      <c r="BL108" s="15"/>
      <c r="BM108" s="15"/>
      <c r="BN108" s="15"/>
      <c r="BO108" s="13"/>
      <c r="BP108" s="13"/>
      <c r="BQ108" s="14"/>
      <c r="BR108" s="13"/>
      <c r="BS108" s="13"/>
      <c r="BT108" s="13"/>
      <c r="BU108" s="14"/>
      <c r="BV108" s="13"/>
    </row>
    <row r="109" spans="1:74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3"/>
      <c r="AF109" s="17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6"/>
      <c r="AR109" s="16"/>
      <c r="AS109" s="15"/>
      <c r="AT109" s="15"/>
      <c r="AU109" s="16"/>
      <c r="AV109" s="16"/>
      <c r="AW109" s="13"/>
      <c r="AX109" s="13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6"/>
      <c r="BJ109" s="16"/>
      <c r="BK109" s="15"/>
      <c r="BL109" s="15"/>
      <c r="BM109" s="16"/>
      <c r="BN109" s="16"/>
      <c r="BO109" s="13"/>
      <c r="BP109" s="13"/>
      <c r="BQ109" s="14"/>
      <c r="BR109" s="13"/>
      <c r="BS109" s="13"/>
      <c r="BT109" s="13"/>
      <c r="BU109" s="14"/>
      <c r="BV109" s="13"/>
    </row>
    <row r="110" spans="1:74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3"/>
      <c r="AF110" s="17"/>
      <c r="AG110" s="15"/>
      <c r="AH110" s="15"/>
      <c r="AI110" s="16"/>
      <c r="AJ110" s="16"/>
      <c r="AK110" s="15"/>
      <c r="AL110" s="15"/>
      <c r="AM110" s="16"/>
      <c r="AN110" s="16"/>
      <c r="AO110" s="15"/>
      <c r="AP110" s="15"/>
      <c r="AQ110" s="16"/>
      <c r="AR110" s="16"/>
      <c r="AS110" s="15"/>
      <c r="AT110" s="15"/>
      <c r="AU110" s="16"/>
      <c r="AV110" s="16"/>
      <c r="AW110" s="13"/>
      <c r="AX110" s="13"/>
      <c r="AY110" s="15"/>
      <c r="AZ110" s="15"/>
      <c r="BA110" s="16"/>
      <c r="BB110" s="16"/>
      <c r="BC110" s="15"/>
      <c r="BD110" s="15"/>
      <c r="BE110" s="16"/>
      <c r="BF110" s="16"/>
      <c r="BG110" s="15"/>
      <c r="BH110" s="15"/>
      <c r="BI110" s="16"/>
      <c r="BJ110" s="16"/>
      <c r="BK110" s="15"/>
      <c r="BL110" s="15"/>
      <c r="BM110" s="16"/>
      <c r="BN110" s="16"/>
      <c r="BO110" s="13"/>
      <c r="BP110" s="13"/>
      <c r="BQ110" s="14"/>
      <c r="BR110" s="14"/>
      <c r="BS110" s="13"/>
      <c r="BT110" s="13"/>
      <c r="BU110" s="14"/>
      <c r="BV110" s="14"/>
    </row>
    <row r="111" spans="1:74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3"/>
      <c r="AF111" s="17"/>
      <c r="AG111" s="15"/>
      <c r="AH111" s="15"/>
      <c r="AI111" s="16"/>
      <c r="AJ111" s="16"/>
      <c r="AK111" s="15"/>
      <c r="AL111" s="15"/>
      <c r="AM111" s="16"/>
      <c r="AN111" s="16"/>
      <c r="AO111" s="15"/>
      <c r="AP111" s="15"/>
      <c r="AQ111" s="16"/>
      <c r="AR111" s="16"/>
      <c r="AS111" s="15"/>
      <c r="AT111" s="15"/>
      <c r="AU111" s="16"/>
      <c r="AV111" s="16"/>
      <c r="AW111" s="13"/>
      <c r="AX111" s="13"/>
      <c r="AY111" s="15"/>
      <c r="AZ111" s="15"/>
      <c r="BA111" s="16"/>
      <c r="BB111" s="16"/>
      <c r="BC111" s="15"/>
      <c r="BD111" s="15"/>
      <c r="BE111" s="16"/>
      <c r="BF111" s="16"/>
      <c r="BG111" s="15"/>
      <c r="BH111" s="15"/>
      <c r="BI111" s="16"/>
      <c r="BJ111" s="16"/>
      <c r="BK111" s="15"/>
      <c r="BL111" s="15"/>
      <c r="BM111" s="16"/>
      <c r="BN111" s="16"/>
      <c r="BO111" s="13"/>
      <c r="BP111" s="13"/>
      <c r="BQ111" s="14"/>
      <c r="BR111" s="14"/>
      <c r="BS111" s="13"/>
      <c r="BT111" s="13"/>
      <c r="BU111" s="14"/>
      <c r="BV111" s="14"/>
    </row>
    <row r="112" spans="1:74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3"/>
      <c r="AF112" s="17"/>
      <c r="AG112" s="15"/>
      <c r="AH112" s="15"/>
      <c r="AI112" s="16"/>
      <c r="AJ112" s="16"/>
      <c r="AK112" s="15"/>
      <c r="AL112" s="15"/>
      <c r="AM112" s="16"/>
      <c r="AN112" s="16"/>
      <c r="AO112" s="15"/>
      <c r="AP112" s="15"/>
      <c r="AQ112" s="16"/>
      <c r="AR112" s="16"/>
      <c r="AS112" s="15"/>
      <c r="AT112" s="15"/>
      <c r="AU112" s="16"/>
      <c r="AV112" s="16"/>
      <c r="AW112" s="13"/>
      <c r="AX112" s="13"/>
      <c r="AY112" s="15"/>
      <c r="AZ112" s="15"/>
      <c r="BA112" s="16"/>
      <c r="BB112" s="16"/>
      <c r="BC112" s="15"/>
      <c r="BD112" s="15"/>
      <c r="BE112" s="16"/>
      <c r="BF112" s="16"/>
      <c r="BG112" s="15"/>
      <c r="BH112" s="15"/>
      <c r="BI112" s="16"/>
      <c r="BJ112" s="16"/>
      <c r="BK112" s="15"/>
      <c r="BL112" s="15"/>
      <c r="BM112" s="16"/>
      <c r="BN112" s="16"/>
      <c r="BO112" s="13"/>
      <c r="BP112" s="13"/>
      <c r="BQ112" s="14"/>
      <c r="BR112" s="14"/>
      <c r="BS112" s="13"/>
      <c r="BT112" s="13"/>
      <c r="BU112" s="14"/>
      <c r="BV112" s="14"/>
    </row>
    <row r="113" spans="1:74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3"/>
      <c r="AF113" s="17"/>
      <c r="AG113" s="15"/>
      <c r="AH113" s="15"/>
      <c r="AI113" s="16"/>
      <c r="AJ113" s="16"/>
      <c r="AK113" s="15"/>
      <c r="AL113" s="15"/>
      <c r="AM113" s="16"/>
      <c r="AN113" s="16"/>
      <c r="AO113" s="15"/>
      <c r="AP113" s="15"/>
      <c r="AQ113" s="15"/>
      <c r="AR113" s="15"/>
      <c r="AS113" s="15"/>
      <c r="AT113" s="15"/>
      <c r="AU113" s="15"/>
      <c r="AV113" s="15"/>
      <c r="AW113" s="13"/>
      <c r="AX113" s="13"/>
      <c r="AY113" s="15"/>
      <c r="AZ113" s="15"/>
      <c r="BA113" s="16"/>
      <c r="BB113" s="16"/>
      <c r="BC113" s="15"/>
      <c r="BD113" s="15"/>
      <c r="BE113" s="16"/>
      <c r="BF113" s="16"/>
      <c r="BG113" s="15"/>
      <c r="BH113" s="15"/>
      <c r="BI113" s="15"/>
      <c r="BJ113" s="15"/>
      <c r="BK113" s="15"/>
      <c r="BL113" s="15"/>
      <c r="BM113" s="15"/>
      <c r="BN113" s="15"/>
      <c r="BO113" s="13"/>
      <c r="BP113" s="13"/>
      <c r="BQ113" s="14"/>
      <c r="BR113" s="13"/>
      <c r="BS113" s="13"/>
      <c r="BT113" s="13"/>
      <c r="BU113" s="14"/>
      <c r="BV113" s="13"/>
    </row>
    <row r="114" spans="1:74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3"/>
      <c r="AF114" s="17"/>
      <c r="AG114" s="15"/>
      <c r="AH114" s="15"/>
      <c r="AI114" s="16"/>
      <c r="AJ114" s="16"/>
      <c r="AK114" s="15"/>
      <c r="AL114" s="15"/>
      <c r="AM114" s="16"/>
      <c r="AN114" s="16"/>
      <c r="AO114" s="15"/>
      <c r="AP114" s="15"/>
      <c r="AQ114" s="16"/>
      <c r="AR114" s="16"/>
      <c r="AS114" s="15"/>
      <c r="AT114" s="15"/>
      <c r="AU114" s="16"/>
      <c r="AV114" s="16"/>
      <c r="AW114" s="13"/>
      <c r="AX114" s="13"/>
      <c r="AY114" s="15"/>
      <c r="AZ114" s="15"/>
      <c r="BA114" s="16"/>
      <c r="BB114" s="16"/>
      <c r="BC114" s="15"/>
      <c r="BD114" s="15"/>
      <c r="BE114" s="16"/>
      <c r="BF114" s="16"/>
      <c r="BG114" s="15"/>
      <c r="BH114" s="15"/>
      <c r="BI114" s="16"/>
      <c r="BJ114" s="16"/>
      <c r="BK114" s="15"/>
      <c r="BL114" s="15"/>
      <c r="BM114" s="16"/>
      <c r="BN114" s="16"/>
      <c r="BO114" s="13"/>
      <c r="BP114" s="13"/>
      <c r="BQ114" s="14"/>
      <c r="BR114" s="13"/>
      <c r="BS114" s="13"/>
      <c r="BT114" s="13"/>
      <c r="BU114" s="14"/>
      <c r="BV114" s="13"/>
    </row>
    <row r="115" spans="1:74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3"/>
      <c r="AF115" s="17"/>
      <c r="AG115" s="15"/>
      <c r="AH115" s="15"/>
      <c r="AI115" s="16"/>
      <c r="AJ115" s="16"/>
      <c r="AK115" s="15"/>
      <c r="AL115" s="15"/>
      <c r="AM115" s="16"/>
      <c r="AN115" s="16"/>
      <c r="AO115" s="15"/>
      <c r="AP115" s="15"/>
      <c r="AQ115" s="16"/>
      <c r="AR115" s="16"/>
      <c r="AS115" s="15"/>
      <c r="AT115" s="15"/>
      <c r="AU115" s="16"/>
      <c r="AV115" s="16"/>
      <c r="AW115" s="13"/>
      <c r="AX115" s="13"/>
      <c r="AY115" s="15"/>
      <c r="AZ115" s="15"/>
      <c r="BA115" s="16"/>
      <c r="BB115" s="16"/>
      <c r="BC115" s="15"/>
      <c r="BD115" s="15"/>
      <c r="BE115" s="16"/>
      <c r="BF115" s="16"/>
      <c r="BG115" s="15"/>
      <c r="BH115" s="15"/>
      <c r="BI115" s="16"/>
      <c r="BJ115" s="16"/>
      <c r="BK115" s="15"/>
      <c r="BL115" s="15"/>
      <c r="BM115" s="16"/>
      <c r="BN115" s="16"/>
      <c r="BO115" s="13"/>
      <c r="BP115" s="13"/>
      <c r="BQ115" s="14"/>
      <c r="BR115" s="13"/>
      <c r="BS115" s="13"/>
      <c r="BT115" s="13"/>
      <c r="BU115" s="14"/>
      <c r="BV115" s="13"/>
    </row>
    <row r="116" spans="1:74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3"/>
      <c r="AF116" s="17"/>
      <c r="AG116" s="15"/>
      <c r="AH116" s="15"/>
      <c r="AI116" s="16"/>
      <c r="AJ116" s="16"/>
      <c r="AK116" s="15"/>
      <c r="AL116" s="15"/>
      <c r="AM116" s="16"/>
      <c r="AN116" s="16"/>
      <c r="AO116" s="15"/>
      <c r="AP116" s="15"/>
      <c r="AQ116" s="16"/>
      <c r="AR116" s="16"/>
      <c r="AS116" s="15"/>
      <c r="AT116" s="15"/>
      <c r="AU116" s="16"/>
      <c r="AV116" s="16"/>
      <c r="AW116" s="13"/>
      <c r="AX116" s="13"/>
      <c r="AY116" s="15"/>
      <c r="AZ116" s="15"/>
      <c r="BA116" s="16"/>
      <c r="BB116" s="16"/>
      <c r="BC116" s="15"/>
      <c r="BD116" s="15"/>
      <c r="BE116" s="16"/>
      <c r="BF116" s="16"/>
      <c r="BG116" s="15"/>
      <c r="BH116" s="15"/>
      <c r="BI116" s="16"/>
      <c r="BJ116" s="16"/>
      <c r="BK116" s="15"/>
      <c r="BL116" s="15"/>
      <c r="BM116" s="16"/>
      <c r="BN116" s="16"/>
      <c r="BO116" s="13"/>
      <c r="BP116" s="13"/>
      <c r="BQ116" s="14"/>
      <c r="BR116" s="13"/>
      <c r="BS116" s="13"/>
      <c r="BT116" s="13"/>
      <c r="BU116" s="14"/>
      <c r="BV116" s="13"/>
    </row>
    <row r="117" spans="1:74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3"/>
      <c r="AF117" s="17"/>
      <c r="AG117" s="15"/>
      <c r="AH117" s="15"/>
      <c r="AI117" s="16"/>
      <c r="AJ117" s="16"/>
      <c r="AK117" s="15"/>
      <c r="AL117" s="15"/>
      <c r="AM117" s="16"/>
      <c r="AN117" s="16"/>
      <c r="AO117" s="15"/>
      <c r="AP117" s="15"/>
      <c r="AQ117" s="16"/>
      <c r="AR117" s="16"/>
      <c r="AS117" s="15"/>
      <c r="AT117" s="15"/>
      <c r="AU117" s="16"/>
      <c r="AV117" s="16"/>
      <c r="AW117" s="13"/>
      <c r="AX117" s="13"/>
      <c r="AY117" s="15"/>
      <c r="AZ117" s="15"/>
      <c r="BA117" s="16"/>
      <c r="BB117" s="16"/>
      <c r="BC117" s="15"/>
      <c r="BD117" s="15"/>
      <c r="BE117" s="16"/>
      <c r="BF117" s="16"/>
      <c r="BG117" s="15"/>
      <c r="BH117" s="15"/>
      <c r="BI117" s="16"/>
      <c r="BJ117" s="16"/>
      <c r="BK117" s="15"/>
      <c r="BL117" s="15"/>
      <c r="BM117" s="16"/>
      <c r="BN117" s="16"/>
      <c r="BO117" s="13"/>
      <c r="BP117" s="13"/>
      <c r="BQ117" s="14"/>
      <c r="BR117" s="13"/>
      <c r="BS117" s="13"/>
      <c r="BT117" s="13"/>
      <c r="BU117" s="14"/>
      <c r="BV117" s="13"/>
    </row>
    <row r="118" spans="1:74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3"/>
      <c r="AF118" s="17"/>
      <c r="AG118" s="15"/>
      <c r="AH118" s="15"/>
      <c r="AI118" s="16"/>
      <c r="AJ118" s="16"/>
      <c r="AK118" s="15"/>
      <c r="AL118" s="15"/>
      <c r="AM118" s="15"/>
      <c r="AN118" s="15"/>
      <c r="AO118" s="15"/>
      <c r="AP118" s="15"/>
      <c r="AQ118" s="16"/>
      <c r="AR118" s="16"/>
      <c r="AS118" s="15"/>
      <c r="AT118" s="15"/>
      <c r="AU118" s="16"/>
      <c r="AV118" s="16"/>
      <c r="AW118" s="13"/>
      <c r="AX118" s="13"/>
      <c r="AY118" s="15"/>
      <c r="AZ118" s="15"/>
      <c r="BA118" s="16"/>
      <c r="BB118" s="16"/>
      <c r="BC118" s="15"/>
      <c r="BD118" s="15"/>
      <c r="BE118" s="15"/>
      <c r="BF118" s="15"/>
      <c r="BG118" s="15"/>
      <c r="BH118" s="15"/>
      <c r="BI118" s="16"/>
      <c r="BJ118" s="16"/>
      <c r="BK118" s="15"/>
      <c r="BL118" s="15"/>
      <c r="BM118" s="16"/>
      <c r="BN118" s="16"/>
      <c r="BO118" s="13"/>
      <c r="BP118" s="13"/>
      <c r="BQ118" s="14"/>
      <c r="BR118" s="14"/>
      <c r="BS118" s="13"/>
      <c r="BT118" s="13"/>
      <c r="BU118" s="14"/>
      <c r="BV118" s="14"/>
    </row>
    <row r="119" spans="1:74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3"/>
      <c r="AF119" s="17"/>
      <c r="AG119" s="15"/>
      <c r="AH119" s="15"/>
      <c r="AI119" s="16"/>
      <c r="AJ119" s="16"/>
      <c r="AK119" s="15"/>
      <c r="AL119" s="15"/>
      <c r="AM119" s="16"/>
      <c r="AN119" s="16"/>
      <c r="AO119" s="15"/>
      <c r="AP119" s="15"/>
      <c r="AQ119" s="16"/>
      <c r="AR119" s="16"/>
      <c r="AS119" s="15"/>
      <c r="AT119" s="15"/>
      <c r="AU119" s="16"/>
      <c r="AV119" s="16"/>
      <c r="AW119" s="13"/>
      <c r="AX119" s="13"/>
      <c r="AY119" s="15"/>
      <c r="AZ119" s="15"/>
      <c r="BA119" s="16"/>
      <c r="BB119" s="16"/>
      <c r="BC119" s="15"/>
      <c r="BD119" s="15"/>
      <c r="BE119" s="16"/>
      <c r="BF119" s="16"/>
      <c r="BG119" s="15"/>
      <c r="BH119" s="15"/>
      <c r="BI119" s="16"/>
      <c r="BJ119" s="16"/>
      <c r="BK119" s="15"/>
      <c r="BL119" s="15"/>
      <c r="BM119" s="16"/>
      <c r="BN119" s="16"/>
      <c r="BO119" s="13"/>
      <c r="BP119" s="13"/>
      <c r="BQ119" s="14"/>
      <c r="BR119" s="13"/>
      <c r="BS119" s="13"/>
      <c r="BT119" s="13"/>
      <c r="BU119" s="14"/>
      <c r="BV119" s="13"/>
    </row>
    <row r="120" spans="1:74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3"/>
      <c r="AF120" s="17"/>
      <c r="AG120" s="15"/>
      <c r="AH120" s="15"/>
      <c r="AI120" s="16"/>
      <c r="AJ120" s="16"/>
      <c r="AK120" s="15"/>
      <c r="AL120" s="15"/>
      <c r="AM120" s="16"/>
      <c r="AN120" s="16"/>
      <c r="AO120" s="15"/>
      <c r="AP120" s="15"/>
      <c r="AQ120" s="16"/>
      <c r="AR120" s="16"/>
      <c r="AS120" s="15"/>
      <c r="AT120" s="15"/>
      <c r="AU120" s="16"/>
      <c r="AV120" s="16"/>
      <c r="AW120" s="13"/>
      <c r="AX120" s="13"/>
      <c r="AY120" s="15"/>
      <c r="AZ120" s="15"/>
      <c r="BA120" s="16"/>
      <c r="BB120" s="16"/>
      <c r="BC120" s="15"/>
      <c r="BD120" s="15"/>
      <c r="BE120" s="16"/>
      <c r="BF120" s="16"/>
      <c r="BG120" s="15"/>
      <c r="BH120" s="15"/>
      <c r="BI120" s="16"/>
      <c r="BJ120" s="16"/>
      <c r="BK120" s="15"/>
      <c r="BL120" s="15"/>
      <c r="BM120" s="16"/>
      <c r="BN120" s="16"/>
      <c r="BO120" s="13"/>
      <c r="BP120" s="13"/>
      <c r="BQ120" s="14"/>
      <c r="BR120" s="13"/>
      <c r="BS120" s="13"/>
      <c r="BT120" s="13"/>
      <c r="BU120" s="14"/>
      <c r="BV120" s="13"/>
    </row>
    <row r="121" spans="1:74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3"/>
      <c r="AF121" s="17"/>
      <c r="AG121" s="15"/>
      <c r="AH121" s="15"/>
      <c r="AI121" s="16"/>
      <c r="AJ121" s="16"/>
      <c r="AK121" s="15"/>
      <c r="AL121" s="15"/>
      <c r="AM121" s="16"/>
      <c r="AN121" s="16"/>
      <c r="AO121" s="15"/>
      <c r="AP121" s="15"/>
      <c r="AQ121" s="15"/>
      <c r="AR121" s="15"/>
      <c r="AS121" s="15"/>
      <c r="AT121" s="15"/>
      <c r="AU121" s="15"/>
      <c r="AV121" s="15"/>
      <c r="AW121" s="13"/>
      <c r="AX121" s="13"/>
      <c r="AY121" s="15"/>
      <c r="AZ121" s="15"/>
      <c r="BA121" s="16"/>
      <c r="BB121" s="16"/>
      <c r="BC121" s="15"/>
      <c r="BD121" s="15"/>
      <c r="BE121" s="16"/>
      <c r="BF121" s="16"/>
      <c r="BG121" s="15"/>
      <c r="BH121" s="15"/>
      <c r="BI121" s="15"/>
      <c r="BJ121" s="15"/>
      <c r="BK121" s="15"/>
      <c r="BL121" s="15"/>
      <c r="BM121" s="15"/>
      <c r="BN121" s="15"/>
      <c r="BO121" s="13"/>
      <c r="BP121" s="13"/>
      <c r="BQ121" s="14"/>
      <c r="BR121" s="13"/>
      <c r="BS121" s="13"/>
      <c r="BT121" s="13"/>
      <c r="BU121" s="14"/>
      <c r="BV121" s="13"/>
    </row>
    <row r="122" spans="1:74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3"/>
      <c r="AF122" s="17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6"/>
      <c r="AR122" s="16"/>
      <c r="AS122" s="15"/>
      <c r="AT122" s="15"/>
      <c r="AU122" s="16"/>
      <c r="AV122" s="16"/>
      <c r="AW122" s="13"/>
      <c r="AX122" s="13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6"/>
      <c r="BJ122" s="16"/>
      <c r="BK122" s="15"/>
      <c r="BL122" s="15"/>
      <c r="BM122" s="16"/>
      <c r="BN122" s="16"/>
      <c r="BO122" s="13"/>
      <c r="BP122" s="13"/>
      <c r="BQ122" s="14"/>
      <c r="BR122" s="14"/>
      <c r="BS122" s="13"/>
      <c r="BT122" s="13"/>
      <c r="BU122" s="14"/>
      <c r="BV122" s="14"/>
    </row>
    <row r="123" spans="1:74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3"/>
      <c r="AF123" s="17"/>
      <c r="AG123" s="15"/>
      <c r="AH123" s="15"/>
      <c r="AI123" s="16"/>
      <c r="AJ123" s="16"/>
      <c r="AK123" s="15"/>
      <c r="AL123" s="15"/>
      <c r="AM123" s="16"/>
      <c r="AN123" s="16"/>
      <c r="AO123" s="15"/>
      <c r="AP123" s="15"/>
      <c r="AQ123" s="16"/>
      <c r="AR123" s="16"/>
      <c r="AS123" s="15"/>
      <c r="AT123" s="15"/>
      <c r="AU123" s="16"/>
      <c r="AV123" s="16"/>
      <c r="AW123" s="13"/>
      <c r="AX123" s="13"/>
      <c r="AY123" s="15"/>
      <c r="AZ123" s="15"/>
      <c r="BA123" s="16"/>
      <c r="BB123" s="16"/>
      <c r="BC123" s="15"/>
      <c r="BD123" s="15"/>
      <c r="BE123" s="16"/>
      <c r="BF123" s="16"/>
      <c r="BG123" s="15"/>
      <c r="BH123" s="15"/>
      <c r="BI123" s="16"/>
      <c r="BJ123" s="16"/>
      <c r="BK123" s="15"/>
      <c r="BL123" s="15"/>
      <c r="BM123" s="16"/>
      <c r="BN123" s="16"/>
      <c r="BO123" s="13"/>
      <c r="BP123" s="13"/>
      <c r="BQ123" s="14"/>
      <c r="BR123" s="13"/>
      <c r="BS123" s="13"/>
      <c r="BT123" s="13"/>
      <c r="BU123" s="14"/>
      <c r="BV123" s="13"/>
    </row>
    <row r="124" spans="1:74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3"/>
      <c r="AF124" s="17"/>
      <c r="AG124" s="15"/>
      <c r="AH124" s="15"/>
      <c r="AI124" s="16"/>
      <c r="AJ124" s="16"/>
      <c r="AK124" s="15"/>
      <c r="AL124" s="15"/>
      <c r="AM124" s="16"/>
      <c r="AN124" s="16"/>
      <c r="AO124" s="15"/>
      <c r="AP124" s="15"/>
      <c r="AQ124" s="16"/>
      <c r="AR124" s="16"/>
      <c r="AS124" s="15"/>
      <c r="AT124" s="15"/>
      <c r="AU124" s="16"/>
      <c r="AV124" s="16"/>
      <c r="AW124" s="13"/>
      <c r="AX124" s="13"/>
      <c r="AY124" s="15"/>
      <c r="AZ124" s="15"/>
      <c r="BA124" s="16"/>
      <c r="BB124" s="16"/>
      <c r="BC124" s="15"/>
      <c r="BD124" s="15"/>
      <c r="BE124" s="16"/>
      <c r="BF124" s="16"/>
      <c r="BG124" s="15"/>
      <c r="BH124" s="15"/>
      <c r="BI124" s="16"/>
      <c r="BJ124" s="16"/>
      <c r="BK124" s="15"/>
      <c r="BL124" s="15"/>
      <c r="BM124" s="16"/>
      <c r="BN124" s="16"/>
      <c r="BO124" s="13"/>
      <c r="BP124" s="13"/>
      <c r="BQ124" s="14"/>
      <c r="BR124" s="13"/>
      <c r="BS124" s="13"/>
      <c r="BT124" s="13"/>
      <c r="BU124" s="14"/>
      <c r="BV124" s="13"/>
    </row>
    <row r="125" spans="1:74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3"/>
      <c r="AF125" s="17"/>
      <c r="AG125" s="15"/>
      <c r="AH125" s="15"/>
      <c r="AI125" s="16"/>
      <c r="AJ125" s="16"/>
      <c r="AK125" s="15"/>
      <c r="AL125" s="15"/>
      <c r="AM125" s="16"/>
      <c r="AN125" s="16"/>
      <c r="AO125" s="15"/>
      <c r="AP125" s="15"/>
      <c r="AQ125" s="16"/>
      <c r="AR125" s="16"/>
      <c r="AS125" s="15"/>
      <c r="AT125" s="15"/>
      <c r="AU125" s="16"/>
      <c r="AV125" s="16"/>
      <c r="AW125" s="13"/>
      <c r="AX125" s="13"/>
      <c r="AY125" s="15"/>
      <c r="AZ125" s="15"/>
      <c r="BA125" s="16"/>
      <c r="BB125" s="16"/>
      <c r="BC125" s="15"/>
      <c r="BD125" s="15"/>
      <c r="BE125" s="16"/>
      <c r="BF125" s="16"/>
      <c r="BG125" s="15"/>
      <c r="BH125" s="15"/>
      <c r="BI125" s="16"/>
      <c r="BJ125" s="16"/>
      <c r="BK125" s="15"/>
      <c r="BL125" s="15"/>
      <c r="BM125" s="16"/>
      <c r="BN125" s="16"/>
      <c r="BO125" s="13"/>
      <c r="BP125" s="13"/>
      <c r="BQ125" s="14"/>
      <c r="BR125" s="14"/>
      <c r="BS125" s="13"/>
      <c r="BT125" s="13"/>
      <c r="BU125" s="14"/>
      <c r="BV125" s="14"/>
    </row>
    <row r="126" spans="1:74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3"/>
      <c r="AF126" s="17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3"/>
      <c r="AX126" s="13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3"/>
      <c r="BP126" s="13"/>
      <c r="BQ126" s="14"/>
      <c r="BR126" s="13"/>
      <c r="BS126" s="13"/>
      <c r="BT126" s="13"/>
      <c r="BU126" s="14"/>
      <c r="BV126" s="13"/>
    </row>
    <row r="127" spans="1:74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3"/>
      <c r="AF127" s="17"/>
      <c r="AG127" s="15"/>
      <c r="AH127" s="15"/>
      <c r="AI127" s="16"/>
      <c r="AJ127" s="16"/>
      <c r="AK127" s="15"/>
      <c r="AL127" s="15"/>
      <c r="AM127" s="16"/>
      <c r="AN127" s="16"/>
      <c r="AO127" s="15"/>
      <c r="AP127" s="15"/>
      <c r="AQ127" s="16"/>
      <c r="AR127" s="16"/>
      <c r="AS127" s="15"/>
      <c r="AT127" s="15"/>
      <c r="AU127" s="16"/>
      <c r="AV127" s="16"/>
      <c r="AW127" s="13"/>
      <c r="AX127" s="13"/>
      <c r="AY127" s="15"/>
      <c r="AZ127" s="15"/>
      <c r="BA127" s="16"/>
      <c r="BB127" s="16"/>
      <c r="BC127" s="15"/>
      <c r="BD127" s="15"/>
      <c r="BE127" s="16"/>
      <c r="BF127" s="16"/>
      <c r="BG127" s="15"/>
      <c r="BH127" s="15"/>
      <c r="BI127" s="16"/>
      <c r="BJ127" s="16"/>
      <c r="BK127" s="15"/>
      <c r="BL127" s="15"/>
      <c r="BM127" s="16"/>
      <c r="BN127" s="16"/>
      <c r="BO127" s="13"/>
      <c r="BP127" s="13"/>
      <c r="BQ127" s="14"/>
      <c r="BR127" s="13"/>
      <c r="BS127" s="13"/>
      <c r="BT127" s="13"/>
      <c r="BU127" s="14"/>
      <c r="BV127" s="13"/>
    </row>
    <row r="128" spans="1:74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3"/>
      <c r="AF128" s="17"/>
      <c r="AG128" s="15"/>
      <c r="AH128" s="15"/>
      <c r="AI128" s="16"/>
      <c r="AJ128" s="16"/>
      <c r="AK128" s="15"/>
      <c r="AL128" s="15"/>
      <c r="AM128" s="16"/>
      <c r="AN128" s="16"/>
      <c r="AO128" s="15"/>
      <c r="AP128" s="15"/>
      <c r="AQ128" s="15"/>
      <c r="AR128" s="15"/>
      <c r="AS128" s="15"/>
      <c r="AT128" s="15"/>
      <c r="AU128" s="15"/>
      <c r="AV128" s="15"/>
      <c r="AW128" s="13"/>
      <c r="AX128" s="13"/>
      <c r="AY128" s="15"/>
      <c r="AZ128" s="15"/>
      <c r="BA128" s="16"/>
      <c r="BB128" s="16"/>
      <c r="BC128" s="15"/>
      <c r="BD128" s="15"/>
      <c r="BE128" s="16"/>
      <c r="BF128" s="16"/>
      <c r="BG128" s="15"/>
      <c r="BH128" s="15"/>
      <c r="BI128" s="15"/>
      <c r="BJ128" s="15"/>
      <c r="BK128" s="15"/>
      <c r="BL128" s="15"/>
      <c r="BM128" s="15"/>
      <c r="BN128" s="15"/>
      <c r="BO128" s="13"/>
      <c r="BP128" s="13"/>
      <c r="BQ128" s="14"/>
      <c r="BR128" s="13"/>
      <c r="BS128" s="13"/>
      <c r="BT128" s="13"/>
      <c r="BU128" s="14"/>
      <c r="BV128" s="13"/>
    </row>
    <row r="129" spans="1:74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3"/>
      <c r="AF129" s="17"/>
      <c r="AG129" s="15"/>
      <c r="AH129" s="15"/>
      <c r="AI129" s="16"/>
      <c r="AJ129" s="16"/>
      <c r="AK129" s="15"/>
      <c r="AL129" s="15"/>
      <c r="AM129" s="16"/>
      <c r="AN129" s="16"/>
      <c r="AO129" s="15"/>
      <c r="AP129" s="15"/>
      <c r="AQ129" s="15"/>
      <c r="AR129" s="15"/>
      <c r="AS129" s="15"/>
      <c r="AT129" s="15"/>
      <c r="AU129" s="15"/>
      <c r="AV129" s="15"/>
      <c r="AW129" s="13"/>
      <c r="AX129" s="13"/>
      <c r="AY129" s="15"/>
      <c r="AZ129" s="15"/>
      <c r="BA129" s="16"/>
      <c r="BB129" s="16"/>
      <c r="BC129" s="15"/>
      <c r="BD129" s="15"/>
      <c r="BE129" s="16"/>
      <c r="BF129" s="16"/>
      <c r="BG129" s="15"/>
      <c r="BH129" s="15"/>
      <c r="BI129" s="15"/>
      <c r="BJ129" s="15"/>
      <c r="BK129" s="15"/>
      <c r="BL129" s="15"/>
      <c r="BM129" s="15"/>
      <c r="BN129" s="15"/>
      <c r="BO129" s="13"/>
      <c r="BP129" s="13"/>
      <c r="BQ129" s="14"/>
      <c r="BR129" s="13"/>
      <c r="BS129" s="13"/>
      <c r="BT129" s="13"/>
      <c r="BU129" s="14"/>
      <c r="BV129" s="13"/>
    </row>
    <row r="130" spans="1:74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3"/>
      <c r="AF130" s="17"/>
      <c r="AG130" s="15"/>
      <c r="AH130" s="15"/>
      <c r="AI130" s="16"/>
      <c r="AJ130" s="16"/>
      <c r="AK130" s="15"/>
      <c r="AL130" s="15"/>
      <c r="AM130" s="16"/>
      <c r="AN130" s="16"/>
      <c r="AO130" s="15"/>
      <c r="AP130" s="15"/>
      <c r="AQ130" s="15"/>
      <c r="AR130" s="15"/>
      <c r="AS130" s="15"/>
      <c r="AT130" s="15"/>
      <c r="AU130" s="15"/>
      <c r="AV130" s="15"/>
      <c r="AW130" s="13"/>
      <c r="AX130" s="13"/>
      <c r="AY130" s="15"/>
      <c r="AZ130" s="15"/>
      <c r="BA130" s="16"/>
      <c r="BB130" s="16"/>
      <c r="BC130" s="15"/>
      <c r="BD130" s="15"/>
      <c r="BE130" s="16"/>
      <c r="BF130" s="16"/>
      <c r="BG130" s="15"/>
      <c r="BH130" s="15"/>
      <c r="BI130" s="15"/>
      <c r="BJ130" s="15"/>
      <c r="BK130" s="15"/>
      <c r="BL130" s="15"/>
      <c r="BM130" s="15"/>
      <c r="BN130" s="15"/>
      <c r="BO130" s="13"/>
      <c r="BP130" s="13"/>
      <c r="BQ130" s="14"/>
      <c r="BR130" s="14"/>
      <c r="BS130" s="13"/>
      <c r="BT130" s="13"/>
      <c r="BU130" s="14"/>
      <c r="BV130" s="14"/>
    </row>
    <row r="131" spans="1:74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3"/>
      <c r="AF131" s="17"/>
      <c r="AG131" s="15"/>
      <c r="AH131" s="15"/>
      <c r="AI131" s="16"/>
      <c r="AJ131" s="16"/>
      <c r="AK131" s="15"/>
      <c r="AL131" s="15"/>
      <c r="AM131" s="16"/>
      <c r="AN131" s="16"/>
      <c r="AO131" s="15"/>
      <c r="AP131" s="15"/>
      <c r="AQ131" s="15"/>
      <c r="AR131" s="15"/>
      <c r="AS131" s="15"/>
      <c r="AT131" s="15"/>
      <c r="AU131" s="15"/>
      <c r="AV131" s="15"/>
      <c r="AW131" s="13"/>
      <c r="AX131" s="13"/>
      <c r="AY131" s="15"/>
      <c r="AZ131" s="15"/>
      <c r="BA131" s="16"/>
      <c r="BB131" s="16"/>
      <c r="BC131" s="15"/>
      <c r="BD131" s="15"/>
      <c r="BE131" s="16"/>
      <c r="BF131" s="16"/>
      <c r="BG131" s="15"/>
      <c r="BH131" s="15"/>
      <c r="BI131" s="15"/>
      <c r="BJ131" s="15"/>
      <c r="BK131" s="15"/>
      <c r="BL131" s="15"/>
      <c r="BM131" s="15"/>
      <c r="BN131" s="15"/>
      <c r="BO131" s="13"/>
      <c r="BP131" s="13"/>
      <c r="BQ131" s="14"/>
      <c r="BR131" s="13"/>
      <c r="BS131" s="13"/>
      <c r="BT131" s="13"/>
      <c r="BU131" s="14"/>
      <c r="BV131" s="13"/>
    </row>
    <row r="132" spans="1:74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3"/>
      <c r="AF132" s="17"/>
      <c r="AG132" s="15"/>
      <c r="AH132" s="15"/>
      <c r="AI132" s="16"/>
      <c r="AJ132" s="16"/>
      <c r="AK132" s="15"/>
      <c r="AL132" s="15"/>
      <c r="AM132" s="16"/>
      <c r="AN132" s="16"/>
      <c r="AO132" s="15"/>
      <c r="AP132" s="15"/>
      <c r="AQ132" s="15"/>
      <c r="AR132" s="15"/>
      <c r="AS132" s="15"/>
      <c r="AT132" s="15"/>
      <c r="AU132" s="15"/>
      <c r="AV132" s="15"/>
      <c r="AW132" s="13"/>
      <c r="AX132" s="13"/>
      <c r="AY132" s="15"/>
      <c r="AZ132" s="15"/>
      <c r="BA132" s="16"/>
      <c r="BB132" s="16"/>
      <c r="BC132" s="15"/>
      <c r="BD132" s="15"/>
      <c r="BE132" s="16"/>
      <c r="BF132" s="16"/>
      <c r="BG132" s="15"/>
      <c r="BH132" s="15"/>
      <c r="BI132" s="15"/>
      <c r="BJ132" s="15"/>
      <c r="BK132" s="15"/>
      <c r="BL132" s="15"/>
      <c r="BM132" s="15"/>
      <c r="BN132" s="15"/>
      <c r="BO132" s="13"/>
      <c r="BP132" s="13"/>
      <c r="BQ132" s="14"/>
      <c r="BR132" s="13"/>
      <c r="BS132" s="13"/>
      <c r="BT132" s="13"/>
      <c r="BU132" s="14"/>
      <c r="BV132" s="13"/>
    </row>
    <row r="133" spans="1:74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3"/>
      <c r="AF133" s="17"/>
      <c r="AG133" s="15"/>
      <c r="AH133" s="15"/>
      <c r="AI133" s="16"/>
      <c r="AJ133" s="16"/>
      <c r="AK133" s="15"/>
      <c r="AL133" s="15"/>
      <c r="AM133" s="16"/>
      <c r="AN133" s="16"/>
      <c r="AO133" s="15"/>
      <c r="AP133" s="15"/>
      <c r="AQ133" s="15"/>
      <c r="AR133" s="15"/>
      <c r="AS133" s="15"/>
      <c r="AT133" s="15"/>
      <c r="AU133" s="15"/>
      <c r="AV133" s="15"/>
      <c r="AW133" s="13"/>
      <c r="AX133" s="13"/>
      <c r="AY133" s="15"/>
      <c r="AZ133" s="15"/>
      <c r="BA133" s="16"/>
      <c r="BB133" s="16"/>
      <c r="BC133" s="15"/>
      <c r="BD133" s="15"/>
      <c r="BE133" s="16"/>
      <c r="BF133" s="16"/>
      <c r="BG133" s="15"/>
      <c r="BH133" s="15"/>
      <c r="BI133" s="15"/>
      <c r="BJ133" s="15"/>
      <c r="BK133" s="15"/>
      <c r="BL133" s="15"/>
      <c r="BM133" s="15"/>
      <c r="BN133" s="15"/>
      <c r="BO133" s="13"/>
      <c r="BP133" s="13"/>
      <c r="BQ133" s="13"/>
      <c r="BR133" s="13"/>
      <c r="BS133" s="13"/>
      <c r="BT133" s="13"/>
      <c r="BU133" s="13"/>
      <c r="BV133" s="13"/>
    </row>
    <row r="134" spans="1:74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3"/>
      <c r="AF134" s="17"/>
      <c r="AG134" s="15"/>
      <c r="AH134" s="15"/>
      <c r="AI134" s="16"/>
      <c r="AJ134" s="16"/>
      <c r="AK134" s="15"/>
      <c r="AL134" s="15"/>
      <c r="AM134" s="16"/>
      <c r="AN134" s="16"/>
      <c r="AO134" s="15"/>
      <c r="AP134" s="15"/>
      <c r="AQ134" s="15"/>
      <c r="AR134" s="15"/>
      <c r="AS134" s="15"/>
      <c r="AT134" s="15"/>
      <c r="AU134" s="15"/>
      <c r="AV134" s="15"/>
      <c r="AW134" s="13"/>
      <c r="AX134" s="13"/>
      <c r="AY134" s="15"/>
      <c r="AZ134" s="15"/>
      <c r="BA134" s="16"/>
      <c r="BB134" s="16"/>
      <c r="BC134" s="15"/>
      <c r="BD134" s="15"/>
      <c r="BE134" s="16"/>
      <c r="BF134" s="16"/>
      <c r="BG134" s="15"/>
      <c r="BH134" s="15"/>
      <c r="BI134" s="15"/>
      <c r="BJ134" s="15"/>
      <c r="BK134" s="15"/>
      <c r="BL134" s="15"/>
      <c r="BM134" s="15"/>
      <c r="BN134" s="15"/>
      <c r="BO134" s="13"/>
      <c r="BP134" s="13"/>
      <c r="BQ134" s="13"/>
      <c r="BR134" s="13"/>
      <c r="BS134" s="13"/>
      <c r="BT134" s="13"/>
      <c r="BU134" s="13"/>
      <c r="BV134" s="13"/>
    </row>
    <row r="135" spans="1:74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3"/>
      <c r="AF135" s="13"/>
      <c r="AG135" s="15"/>
      <c r="AH135" s="15"/>
      <c r="AI135" s="16"/>
      <c r="AJ135" s="16"/>
      <c r="AK135" s="15"/>
      <c r="AL135" s="15"/>
      <c r="AM135" s="16"/>
      <c r="AN135" s="16"/>
      <c r="AO135" s="15"/>
      <c r="AP135" s="15"/>
      <c r="AQ135" s="16"/>
      <c r="AR135" s="16"/>
      <c r="AS135" s="15"/>
      <c r="AT135" s="15"/>
      <c r="AU135" s="16"/>
      <c r="AV135" s="16"/>
      <c r="AW135" s="13"/>
      <c r="AX135" s="13"/>
      <c r="AY135" s="15"/>
      <c r="AZ135" s="15"/>
      <c r="BA135" s="16"/>
      <c r="BB135" s="16"/>
      <c r="BC135" s="15"/>
      <c r="BD135" s="15"/>
      <c r="BE135" s="16"/>
      <c r="BF135" s="16"/>
      <c r="BG135" s="15"/>
      <c r="BH135" s="15"/>
      <c r="BI135" s="16"/>
      <c r="BJ135" s="16"/>
      <c r="BK135" s="15"/>
      <c r="BL135" s="15"/>
      <c r="BM135" s="16"/>
      <c r="BN135" s="16"/>
      <c r="BO135" s="13"/>
      <c r="BP135" s="13"/>
      <c r="BQ135" s="13"/>
      <c r="BR135" s="13"/>
      <c r="BS135" s="13"/>
      <c r="BT135" s="13"/>
      <c r="BU135" s="13"/>
      <c r="BV135" s="13"/>
    </row>
    <row r="136" spans="1:74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3"/>
      <c r="AF136" s="13"/>
      <c r="AG136" s="15"/>
      <c r="AH136" s="15"/>
      <c r="AI136" s="16"/>
      <c r="AJ136" s="16"/>
      <c r="AK136" s="15"/>
      <c r="AL136" s="15"/>
      <c r="AM136" s="16"/>
      <c r="AN136" s="16"/>
      <c r="AO136" s="15"/>
      <c r="AP136" s="15"/>
      <c r="AQ136" s="16"/>
      <c r="AR136" s="16"/>
      <c r="AS136" s="15"/>
      <c r="AT136" s="15"/>
      <c r="AU136" s="16"/>
      <c r="AV136" s="16"/>
      <c r="AW136" s="13"/>
      <c r="AX136" s="13"/>
      <c r="AY136" s="15"/>
      <c r="AZ136" s="15"/>
      <c r="BA136" s="16"/>
      <c r="BB136" s="16"/>
      <c r="BC136" s="15"/>
      <c r="BD136" s="15"/>
      <c r="BE136" s="16"/>
      <c r="BF136" s="16"/>
      <c r="BG136" s="15"/>
      <c r="BH136" s="15"/>
      <c r="BI136" s="16"/>
      <c r="BJ136" s="16"/>
      <c r="BK136" s="15"/>
      <c r="BL136" s="15"/>
      <c r="BM136" s="16"/>
      <c r="BN136" s="16"/>
      <c r="BO136" s="13"/>
      <c r="BP136" s="13"/>
      <c r="BQ136" s="13"/>
      <c r="BR136" s="13"/>
      <c r="BS136" s="13"/>
      <c r="BT136" s="13"/>
      <c r="BU136" s="13"/>
      <c r="BV136" s="13"/>
    </row>
    <row r="137" spans="1:74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3"/>
      <c r="AF137" s="13"/>
      <c r="AG137" s="15"/>
      <c r="AH137" s="15"/>
      <c r="AI137" s="16"/>
      <c r="AJ137" s="16"/>
      <c r="AK137" s="15"/>
      <c r="AL137" s="15"/>
      <c r="AM137" s="16"/>
      <c r="AN137" s="16"/>
      <c r="AO137" s="15"/>
      <c r="AP137" s="15"/>
      <c r="AQ137" s="16"/>
      <c r="AR137" s="16"/>
      <c r="AS137" s="15"/>
      <c r="AT137" s="15"/>
      <c r="AU137" s="16"/>
      <c r="AV137" s="16"/>
      <c r="AW137" s="13"/>
      <c r="AX137" s="13"/>
      <c r="AY137" s="15"/>
      <c r="AZ137" s="15"/>
      <c r="BA137" s="16"/>
      <c r="BB137" s="16"/>
      <c r="BC137" s="15"/>
      <c r="BD137" s="15"/>
      <c r="BE137" s="16"/>
      <c r="BF137" s="16"/>
      <c r="BG137" s="15"/>
      <c r="BH137" s="15"/>
      <c r="BI137" s="16"/>
      <c r="BJ137" s="16"/>
      <c r="BK137" s="15"/>
      <c r="BL137" s="15"/>
      <c r="BM137" s="16"/>
      <c r="BN137" s="16"/>
      <c r="BO137" s="13"/>
      <c r="BP137" s="13"/>
      <c r="BQ137" s="13"/>
      <c r="BR137" s="13"/>
      <c r="BS137" s="13"/>
      <c r="BT137" s="13"/>
      <c r="BU137" s="13"/>
      <c r="BV137" s="13"/>
    </row>
    <row r="138" spans="1:74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3"/>
      <c r="AF138" s="13"/>
      <c r="AG138" s="15"/>
      <c r="AH138" s="15"/>
      <c r="AI138" s="16"/>
      <c r="AJ138" s="16"/>
      <c r="AK138" s="15"/>
      <c r="AL138" s="15"/>
      <c r="AM138" s="16"/>
      <c r="AN138" s="16"/>
      <c r="AO138" s="15"/>
      <c r="AP138" s="15"/>
      <c r="AQ138" s="16"/>
      <c r="AR138" s="16"/>
      <c r="AS138" s="15"/>
      <c r="AT138" s="15"/>
      <c r="AU138" s="16"/>
      <c r="AV138" s="16"/>
      <c r="AW138" s="13"/>
      <c r="AX138" s="13"/>
      <c r="AY138" s="15"/>
      <c r="AZ138" s="15"/>
      <c r="BA138" s="16"/>
      <c r="BB138" s="16"/>
      <c r="BC138" s="15"/>
      <c r="BD138" s="15"/>
      <c r="BE138" s="16"/>
      <c r="BF138" s="16"/>
      <c r="BG138" s="15"/>
      <c r="BH138" s="15"/>
      <c r="BI138" s="16"/>
      <c r="BJ138" s="16"/>
      <c r="BK138" s="15"/>
      <c r="BL138" s="15"/>
      <c r="BM138" s="16"/>
      <c r="BN138" s="16"/>
      <c r="BO138" s="13"/>
      <c r="BP138" s="13"/>
      <c r="BQ138" s="13"/>
      <c r="BR138" s="13"/>
      <c r="BS138" s="13"/>
      <c r="BT138" s="13"/>
      <c r="BU138" s="13"/>
      <c r="BV138" s="13"/>
    </row>
    <row r="139" spans="1:74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3"/>
      <c r="AF139" s="13"/>
      <c r="AG139" s="15"/>
      <c r="AH139" s="15"/>
      <c r="AI139" s="16"/>
      <c r="AJ139" s="16"/>
      <c r="AK139" s="15"/>
      <c r="AL139" s="15"/>
      <c r="AM139" s="16"/>
      <c r="AN139" s="16"/>
      <c r="AO139" s="15"/>
      <c r="AP139" s="15"/>
      <c r="AQ139" s="16"/>
      <c r="AR139" s="16"/>
      <c r="AS139" s="15"/>
      <c r="AT139" s="15"/>
      <c r="AU139" s="16"/>
      <c r="AV139" s="16"/>
      <c r="AW139" s="13"/>
      <c r="AX139" s="13"/>
      <c r="AY139" s="15"/>
      <c r="AZ139" s="15"/>
      <c r="BA139" s="16"/>
      <c r="BB139" s="16"/>
      <c r="BC139" s="15"/>
      <c r="BD139" s="15"/>
      <c r="BE139" s="16"/>
      <c r="BF139" s="16"/>
      <c r="BG139" s="15"/>
      <c r="BH139" s="15"/>
      <c r="BI139" s="16"/>
      <c r="BJ139" s="16"/>
      <c r="BK139" s="15"/>
      <c r="BL139" s="15"/>
      <c r="BM139" s="16"/>
      <c r="BN139" s="16"/>
      <c r="BO139" s="13"/>
      <c r="BP139" s="13"/>
      <c r="BQ139" s="13"/>
      <c r="BR139" s="13"/>
      <c r="BS139" s="13"/>
      <c r="BT139" s="13"/>
      <c r="BU139" s="13"/>
      <c r="BV139" s="13"/>
    </row>
    <row r="140" spans="1:74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3"/>
      <c r="AF140" s="13"/>
      <c r="AG140" s="15"/>
      <c r="AH140" s="15"/>
      <c r="AI140" s="16"/>
      <c r="AJ140" s="16"/>
      <c r="AK140" s="15"/>
      <c r="AL140" s="15"/>
      <c r="AM140" s="16"/>
      <c r="AN140" s="16"/>
      <c r="AO140" s="15"/>
      <c r="AP140" s="15"/>
      <c r="AQ140" s="16"/>
      <c r="AR140" s="16"/>
      <c r="AS140" s="15"/>
      <c r="AT140" s="15"/>
      <c r="AU140" s="16"/>
      <c r="AV140" s="16"/>
      <c r="AW140" s="13"/>
      <c r="AX140" s="13"/>
      <c r="AY140" s="15"/>
      <c r="AZ140" s="15"/>
      <c r="BA140" s="16"/>
      <c r="BB140" s="16"/>
      <c r="BC140" s="15"/>
      <c r="BD140" s="15"/>
      <c r="BE140" s="16"/>
      <c r="BF140" s="16"/>
      <c r="BG140" s="15"/>
      <c r="BH140" s="15"/>
      <c r="BI140" s="16"/>
      <c r="BJ140" s="16"/>
      <c r="BK140" s="15"/>
      <c r="BL140" s="15"/>
      <c r="BM140" s="16"/>
      <c r="BN140" s="16"/>
      <c r="BO140" s="13"/>
      <c r="BP140" s="13"/>
      <c r="BQ140" s="13"/>
      <c r="BR140" s="13"/>
      <c r="BS140" s="13"/>
      <c r="BT140" s="13"/>
      <c r="BU140" s="13"/>
      <c r="BV140" s="13"/>
    </row>
    <row r="141" spans="1:74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3"/>
      <c r="AF141" s="13"/>
      <c r="AG141" s="15"/>
      <c r="AH141" s="15"/>
      <c r="AI141" s="16"/>
      <c r="AJ141" s="16"/>
      <c r="AK141" s="15"/>
      <c r="AL141" s="15"/>
      <c r="AM141" s="16"/>
      <c r="AN141" s="16"/>
      <c r="AO141" s="15"/>
      <c r="AP141" s="15"/>
      <c r="AQ141" s="16"/>
      <c r="AR141" s="16"/>
      <c r="AS141" s="15"/>
      <c r="AT141" s="15"/>
      <c r="AU141" s="16"/>
      <c r="AV141" s="16"/>
      <c r="AW141" s="13"/>
      <c r="AX141" s="13"/>
      <c r="AY141" s="15"/>
      <c r="AZ141" s="15"/>
      <c r="BA141" s="16"/>
      <c r="BB141" s="16"/>
      <c r="BC141" s="15"/>
      <c r="BD141" s="15"/>
      <c r="BE141" s="16"/>
      <c r="BF141" s="16"/>
      <c r="BG141" s="15"/>
      <c r="BH141" s="15"/>
      <c r="BI141" s="16"/>
      <c r="BJ141" s="16"/>
      <c r="BK141" s="15"/>
      <c r="BL141" s="15"/>
      <c r="BM141" s="16"/>
      <c r="BN141" s="16"/>
      <c r="BO141" s="13"/>
      <c r="BP141" s="13"/>
      <c r="BQ141" s="13"/>
      <c r="BR141" s="13"/>
      <c r="BS141" s="13"/>
      <c r="BT141" s="13"/>
      <c r="BU141" s="13"/>
      <c r="BV141" s="13"/>
    </row>
    <row r="142" spans="1:74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3"/>
      <c r="AF142" s="13"/>
      <c r="AG142" s="15"/>
      <c r="AH142" s="15"/>
      <c r="AI142" s="16"/>
      <c r="AJ142" s="16"/>
      <c r="AK142" s="15"/>
      <c r="AL142" s="15"/>
      <c r="AM142" s="16"/>
      <c r="AN142" s="16"/>
      <c r="AO142" s="15"/>
      <c r="AP142" s="15"/>
      <c r="AQ142" s="16"/>
      <c r="AR142" s="16"/>
      <c r="AS142" s="15"/>
      <c r="AT142" s="15"/>
      <c r="AU142" s="16"/>
      <c r="AV142" s="16"/>
      <c r="AW142" s="13"/>
      <c r="AX142" s="13"/>
      <c r="AY142" s="15"/>
      <c r="AZ142" s="15"/>
      <c r="BA142" s="16"/>
      <c r="BB142" s="16"/>
      <c r="BC142" s="15"/>
      <c r="BD142" s="15"/>
      <c r="BE142" s="16"/>
      <c r="BF142" s="16"/>
      <c r="BG142" s="15"/>
      <c r="BH142" s="15"/>
      <c r="BI142" s="16"/>
      <c r="BJ142" s="16"/>
      <c r="BK142" s="15"/>
      <c r="BL142" s="15"/>
      <c r="BM142" s="16"/>
      <c r="BN142" s="16"/>
      <c r="BO142" s="13"/>
      <c r="BP142" s="13"/>
      <c r="BQ142" s="13"/>
      <c r="BR142" s="13"/>
      <c r="BS142" s="13"/>
      <c r="BT142" s="13"/>
      <c r="BU142" s="13"/>
      <c r="BV142" s="13"/>
    </row>
    <row r="143" spans="1:74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3"/>
      <c r="AF143" s="13"/>
      <c r="AG143" s="15"/>
      <c r="AH143" s="15"/>
      <c r="AI143" s="16"/>
      <c r="AJ143" s="16"/>
      <c r="AK143" s="15"/>
      <c r="AL143" s="15"/>
      <c r="AM143" s="16"/>
      <c r="AN143" s="16"/>
      <c r="AO143" s="15"/>
      <c r="AP143" s="15"/>
      <c r="AQ143" s="16"/>
      <c r="AR143" s="16"/>
      <c r="AS143" s="15"/>
      <c r="AT143" s="15"/>
      <c r="AU143" s="16"/>
      <c r="AV143" s="16"/>
      <c r="AW143" s="13"/>
      <c r="AX143" s="13"/>
      <c r="AY143" s="15"/>
      <c r="AZ143" s="15"/>
      <c r="BA143" s="16"/>
      <c r="BB143" s="16"/>
      <c r="BC143" s="15"/>
      <c r="BD143" s="15"/>
      <c r="BE143" s="16"/>
      <c r="BF143" s="16"/>
      <c r="BG143" s="15"/>
      <c r="BH143" s="15"/>
      <c r="BI143" s="16"/>
      <c r="BJ143" s="16"/>
      <c r="BK143" s="15"/>
      <c r="BL143" s="15"/>
      <c r="BM143" s="16"/>
      <c r="BN143" s="16"/>
      <c r="BO143" s="13"/>
      <c r="BP143" s="13"/>
      <c r="BQ143" s="13"/>
      <c r="BR143" s="13"/>
      <c r="BS143" s="13"/>
      <c r="BT143" s="13"/>
      <c r="BU143" s="13"/>
      <c r="BV143" s="13"/>
    </row>
    <row r="144" spans="1:74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3"/>
      <c r="AF144" s="13"/>
      <c r="AG144" s="15"/>
      <c r="AH144" s="15"/>
      <c r="AI144" s="16"/>
      <c r="AJ144" s="16"/>
      <c r="AK144" s="15"/>
      <c r="AL144" s="15"/>
      <c r="AM144" s="16"/>
      <c r="AN144" s="16"/>
      <c r="AO144" s="15"/>
      <c r="AP144" s="15"/>
      <c r="AQ144" s="16"/>
      <c r="AR144" s="16"/>
      <c r="AS144" s="15"/>
      <c r="AT144" s="15"/>
      <c r="AU144" s="16"/>
      <c r="AV144" s="16"/>
      <c r="AW144" s="13"/>
      <c r="AX144" s="13"/>
      <c r="AY144" s="15"/>
      <c r="AZ144" s="15"/>
      <c r="BA144" s="16"/>
      <c r="BB144" s="16"/>
      <c r="BC144" s="15"/>
      <c r="BD144" s="15"/>
      <c r="BE144" s="16"/>
      <c r="BF144" s="16"/>
      <c r="BG144" s="15"/>
      <c r="BH144" s="15"/>
      <c r="BI144" s="16"/>
      <c r="BJ144" s="16"/>
      <c r="BK144" s="15"/>
      <c r="BL144" s="15"/>
      <c r="BM144" s="16"/>
      <c r="BN144" s="16"/>
      <c r="BO144" s="13"/>
      <c r="BP144" s="13"/>
      <c r="BQ144" s="13"/>
      <c r="BR144" s="13"/>
      <c r="BS144" s="13"/>
      <c r="BT144" s="13"/>
      <c r="BU144" s="13"/>
      <c r="BV144" s="13"/>
    </row>
    <row r="145" spans="1:74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3"/>
      <c r="AF145" s="13"/>
      <c r="AG145" s="15"/>
      <c r="AH145" s="15"/>
      <c r="AI145" s="16"/>
      <c r="AJ145" s="16"/>
      <c r="AK145" s="15"/>
      <c r="AL145" s="15"/>
      <c r="AM145" s="16"/>
      <c r="AN145" s="16"/>
      <c r="AO145" s="15"/>
      <c r="AP145" s="15"/>
      <c r="AQ145" s="16"/>
      <c r="AR145" s="16"/>
      <c r="AS145" s="15"/>
      <c r="AT145" s="15"/>
      <c r="AU145" s="16"/>
      <c r="AV145" s="16"/>
      <c r="AW145" s="13"/>
      <c r="AX145" s="13"/>
      <c r="AY145" s="15"/>
      <c r="AZ145" s="15"/>
      <c r="BA145" s="16"/>
      <c r="BB145" s="16"/>
      <c r="BC145" s="15"/>
      <c r="BD145" s="15"/>
      <c r="BE145" s="16"/>
      <c r="BF145" s="16"/>
      <c r="BG145" s="15"/>
      <c r="BH145" s="15"/>
      <c r="BI145" s="16"/>
      <c r="BJ145" s="16"/>
      <c r="BK145" s="15"/>
      <c r="BL145" s="15"/>
      <c r="BM145" s="16"/>
      <c r="BN145" s="16"/>
      <c r="BO145" s="13"/>
      <c r="BP145" s="13"/>
      <c r="BQ145" s="13"/>
      <c r="BR145" s="13"/>
      <c r="BS145" s="13"/>
      <c r="BT145" s="13"/>
      <c r="BU145" s="13"/>
      <c r="BV145" s="13"/>
    </row>
    <row r="146" spans="1:74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3"/>
      <c r="AF146" s="13"/>
      <c r="AG146" s="15"/>
      <c r="AH146" s="15"/>
      <c r="AI146" s="16"/>
      <c r="AJ146" s="16"/>
      <c r="AK146" s="15"/>
      <c r="AL146" s="15"/>
      <c r="AM146" s="16"/>
      <c r="AN146" s="16"/>
      <c r="AO146" s="15"/>
      <c r="AP146" s="15"/>
      <c r="AQ146" s="16"/>
      <c r="AR146" s="16"/>
      <c r="AS146" s="15"/>
      <c r="AT146" s="15"/>
      <c r="AU146" s="16"/>
      <c r="AV146" s="16"/>
      <c r="AW146" s="13"/>
      <c r="AX146" s="13"/>
      <c r="AY146" s="15"/>
      <c r="AZ146" s="15"/>
      <c r="BA146" s="16"/>
      <c r="BB146" s="16"/>
      <c r="BC146" s="15"/>
      <c r="BD146" s="15"/>
      <c r="BE146" s="16"/>
      <c r="BF146" s="16"/>
      <c r="BG146" s="15"/>
      <c r="BH146" s="15"/>
      <c r="BI146" s="16"/>
      <c r="BJ146" s="16"/>
      <c r="BK146" s="15"/>
      <c r="BL146" s="15"/>
      <c r="BM146" s="16"/>
      <c r="BN146" s="16"/>
      <c r="BO146" s="13"/>
      <c r="BP146" s="13"/>
      <c r="BQ146" s="13"/>
      <c r="BR146" s="13"/>
      <c r="BS146" s="13"/>
      <c r="BT146" s="13"/>
      <c r="BU146" s="13"/>
      <c r="BV146" s="13"/>
    </row>
    <row r="147" spans="1:74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3"/>
      <c r="AF147" s="13"/>
      <c r="AG147" s="15"/>
      <c r="AH147" s="15"/>
      <c r="AI147" s="16"/>
      <c r="AJ147" s="16"/>
      <c r="AK147" s="15"/>
      <c r="AL147" s="15"/>
      <c r="AM147" s="16"/>
      <c r="AN147" s="16"/>
      <c r="AO147" s="15"/>
      <c r="AP147" s="15"/>
      <c r="AQ147" s="16"/>
      <c r="AR147" s="16"/>
      <c r="AS147" s="15"/>
      <c r="AT147" s="15"/>
      <c r="AU147" s="16"/>
      <c r="AV147" s="16"/>
      <c r="AW147" s="13"/>
      <c r="AX147" s="13"/>
      <c r="AY147" s="15"/>
      <c r="AZ147" s="15"/>
      <c r="BA147" s="16"/>
      <c r="BB147" s="16"/>
      <c r="BC147" s="15"/>
      <c r="BD147" s="15"/>
      <c r="BE147" s="16"/>
      <c r="BF147" s="16"/>
      <c r="BG147" s="15"/>
      <c r="BH147" s="15"/>
      <c r="BI147" s="16"/>
      <c r="BJ147" s="16"/>
      <c r="BK147" s="15"/>
      <c r="BL147" s="15"/>
      <c r="BM147" s="16"/>
      <c r="BN147" s="16"/>
      <c r="BO147" s="13"/>
      <c r="BP147" s="13"/>
      <c r="BQ147" s="13"/>
      <c r="BR147" s="13"/>
      <c r="BS147" s="13"/>
      <c r="BT147" s="13"/>
      <c r="BU147" s="13"/>
      <c r="BV147" s="13"/>
    </row>
    <row r="148" spans="1:74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3"/>
      <c r="AF148" s="13"/>
      <c r="AG148" s="15"/>
      <c r="AH148" s="15"/>
      <c r="AI148" s="16"/>
      <c r="AJ148" s="16"/>
      <c r="AK148" s="15"/>
      <c r="AL148" s="15"/>
      <c r="AM148" s="16"/>
      <c r="AN148" s="16"/>
      <c r="AO148" s="15"/>
      <c r="AP148" s="15"/>
      <c r="AQ148" s="16"/>
      <c r="AR148" s="16"/>
      <c r="AS148" s="15"/>
      <c r="AT148" s="15"/>
      <c r="AU148" s="16"/>
      <c r="AV148" s="16"/>
      <c r="AW148" s="13"/>
      <c r="AX148" s="13"/>
      <c r="AY148" s="15"/>
      <c r="AZ148" s="15"/>
      <c r="BA148" s="16"/>
      <c r="BB148" s="16"/>
      <c r="BC148" s="15"/>
      <c r="BD148" s="15"/>
      <c r="BE148" s="16"/>
      <c r="BF148" s="16"/>
      <c r="BG148" s="15"/>
      <c r="BH148" s="15"/>
      <c r="BI148" s="16"/>
      <c r="BJ148" s="16"/>
      <c r="BK148" s="15"/>
      <c r="BL148" s="15"/>
      <c r="BM148" s="16"/>
      <c r="BN148" s="16"/>
      <c r="BO148" s="13"/>
      <c r="BP148" s="13"/>
      <c r="BQ148" s="13"/>
      <c r="BR148" s="13"/>
      <c r="BS148" s="13"/>
      <c r="BT148" s="13"/>
      <c r="BU148" s="13"/>
      <c r="BV148" s="13"/>
    </row>
    <row r="149" spans="1:74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3"/>
      <c r="AF149" s="13"/>
      <c r="AG149" s="15"/>
      <c r="AH149" s="15"/>
      <c r="AI149" s="16"/>
      <c r="AJ149" s="16"/>
      <c r="AK149" s="15"/>
      <c r="AL149" s="15"/>
      <c r="AM149" s="16"/>
      <c r="AN149" s="16"/>
      <c r="AO149" s="15"/>
      <c r="AP149" s="15"/>
      <c r="AQ149" s="16"/>
      <c r="AR149" s="16"/>
      <c r="AS149" s="15"/>
      <c r="AT149" s="15"/>
      <c r="AU149" s="16"/>
      <c r="AV149" s="16"/>
      <c r="AW149" s="13"/>
      <c r="AX149" s="13"/>
      <c r="AY149" s="15"/>
      <c r="AZ149" s="15"/>
      <c r="BA149" s="16"/>
      <c r="BB149" s="16"/>
      <c r="BC149" s="15"/>
      <c r="BD149" s="15"/>
      <c r="BE149" s="16"/>
      <c r="BF149" s="16"/>
      <c r="BG149" s="15"/>
      <c r="BH149" s="15"/>
      <c r="BI149" s="16"/>
      <c r="BJ149" s="16"/>
      <c r="BK149" s="15"/>
      <c r="BL149" s="15"/>
      <c r="BM149" s="16"/>
      <c r="BN149" s="16"/>
      <c r="BO149" s="13"/>
      <c r="BP149" s="13"/>
      <c r="BQ149" s="13"/>
      <c r="BR149" s="13"/>
      <c r="BS149" s="13"/>
      <c r="BT149" s="13"/>
      <c r="BU149" s="13"/>
      <c r="BV149" s="13"/>
    </row>
    <row r="150" spans="1:74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3"/>
      <c r="AF150" s="13"/>
      <c r="AG150" s="15"/>
      <c r="AH150" s="15"/>
      <c r="AI150" s="16"/>
      <c r="AJ150" s="16"/>
      <c r="AK150" s="15"/>
      <c r="AL150" s="15"/>
      <c r="AM150" s="16"/>
      <c r="AN150" s="16"/>
      <c r="AO150" s="15"/>
      <c r="AP150" s="15"/>
      <c r="AQ150" s="16"/>
      <c r="AR150" s="16"/>
      <c r="AS150" s="15"/>
      <c r="AT150" s="15"/>
      <c r="AU150" s="16"/>
      <c r="AV150" s="16"/>
      <c r="AW150" s="13"/>
      <c r="AX150" s="13"/>
      <c r="AY150" s="15"/>
      <c r="AZ150" s="15"/>
      <c r="BA150" s="16"/>
      <c r="BB150" s="16"/>
      <c r="BC150" s="15"/>
      <c r="BD150" s="15"/>
      <c r="BE150" s="16"/>
      <c r="BF150" s="16"/>
      <c r="BG150" s="15"/>
      <c r="BH150" s="15"/>
      <c r="BI150" s="16"/>
      <c r="BJ150" s="16"/>
      <c r="BK150" s="15"/>
      <c r="BL150" s="15"/>
      <c r="BM150" s="16"/>
      <c r="BN150" s="16"/>
      <c r="BO150" s="13"/>
      <c r="BP150" s="13"/>
      <c r="BQ150" s="13"/>
      <c r="BR150" s="13"/>
      <c r="BS150" s="13"/>
      <c r="BT150" s="13"/>
      <c r="BU150" s="13"/>
      <c r="BV150" s="13"/>
    </row>
    <row r="151" spans="1:74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3"/>
      <c r="AF151" s="13"/>
      <c r="AG151" s="15"/>
      <c r="AH151" s="15"/>
      <c r="AI151" s="16"/>
      <c r="AJ151" s="16"/>
      <c r="AK151" s="15"/>
      <c r="AL151" s="15"/>
      <c r="AM151" s="16"/>
      <c r="AN151" s="16"/>
      <c r="AO151" s="15"/>
      <c r="AP151" s="15"/>
      <c r="AQ151" s="16"/>
      <c r="AR151" s="16"/>
      <c r="AS151" s="15"/>
      <c r="AT151" s="15"/>
      <c r="AU151" s="16"/>
      <c r="AV151" s="16"/>
      <c r="AW151" s="13"/>
      <c r="AX151" s="13"/>
      <c r="AY151" s="15"/>
      <c r="AZ151" s="15"/>
      <c r="BA151" s="16"/>
      <c r="BB151" s="16"/>
      <c r="BC151" s="15"/>
      <c r="BD151" s="15"/>
      <c r="BE151" s="16"/>
      <c r="BF151" s="16"/>
      <c r="BG151" s="15"/>
      <c r="BH151" s="15"/>
      <c r="BI151" s="16"/>
      <c r="BJ151" s="16"/>
      <c r="BK151" s="15"/>
      <c r="BL151" s="15"/>
      <c r="BM151" s="16"/>
      <c r="BN151" s="16"/>
      <c r="BO151" s="13"/>
      <c r="BP151" s="13"/>
      <c r="BQ151" s="13"/>
      <c r="BR151" s="13"/>
      <c r="BS151" s="13"/>
      <c r="BT151" s="13"/>
      <c r="BU151" s="13"/>
      <c r="BV151" s="13"/>
    </row>
    <row r="152" spans="1:74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3"/>
      <c r="AF152" s="13"/>
      <c r="AG152" s="15"/>
      <c r="AH152" s="15"/>
      <c r="AI152" s="16"/>
      <c r="AJ152" s="16"/>
      <c r="AK152" s="15"/>
      <c r="AL152" s="15"/>
      <c r="AM152" s="16"/>
      <c r="AN152" s="16"/>
      <c r="AO152" s="15"/>
      <c r="AP152" s="15"/>
      <c r="AQ152" s="16"/>
      <c r="AR152" s="16"/>
      <c r="AS152" s="15"/>
      <c r="AT152" s="15"/>
      <c r="AU152" s="16"/>
      <c r="AV152" s="16"/>
      <c r="AW152" s="13"/>
      <c r="AX152" s="13"/>
      <c r="AY152" s="15"/>
      <c r="AZ152" s="15"/>
      <c r="BA152" s="16"/>
      <c r="BB152" s="16"/>
      <c r="BC152" s="15"/>
      <c r="BD152" s="15"/>
      <c r="BE152" s="16"/>
      <c r="BF152" s="16"/>
      <c r="BG152" s="15"/>
      <c r="BH152" s="15"/>
      <c r="BI152" s="16"/>
      <c r="BJ152" s="16"/>
      <c r="BK152" s="15"/>
      <c r="BL152" s="15"/>
      <c r="BM152" s="16"/>
      <c r="BN152" s="16"/>
      <c r="BO152" s="13"/>
      <c r="BP152" s="13"/>
      <c r="BQ152" s="13"/>
      <c r="BR152" s="13"/>
      <c r="BS152" s="13"/>
      <c r="BT152" s="13"/>
      <c r="BU152" s="13"/>
      <c r="BV152" s="13"/>
    </row>
    <row r="153" spans="1:74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3"/>
      <c r="AF153" s="13"/>
      <c r="AG153" s="15"/>
      <c r="AH153" s="15"/>
      <c r="AI153" s="16"/>
      <c r="AJ153" s="16"/>
      <c r="AK153" s="15"/>
      <c r="AL153" s="15"/>
      <c r="AM153" s="16"/>
      <c r="AN153" s="16"/>
      <c r="AO153" s="15"/>
      <c r="AP153" s="15"/>
      <c r="AQ153" s="16"/>
      <c r="AR153" s="16"/>
      <c r="AS153" s="15"/>
      <c r="AT153" s="15"/>
      <c r="AU153" s="16"/>
      <c r="AV153" s="16"/>
      <c r="AW153" s="13"/>
      <c r="AX153" s="13"/>
      <c r="AY153" s="15"/>
      <c r="AZ153" s="15"/>
      <c r="BA153" s="16"/>
      <c r="BB153" s="16"/>
      <c r="BC153" s="15"/>
      <c r="BD153" s="15"/>
      <c r="BE153" s="16"/>
      <c r="BF153" s="16"/>
      <c r="BG153" s="15"/>
      <c r="BH153" s="15"/>
      <c r="BI153" s="16"/>
      <c r="BJ153" s="16"/>
      <c r="BK153" s="15"/>
      <c r="BL153" s="15"/>
      <c r="BM153" s="16"/>
      <c r="BN153" s="16"/>
      <c r="BO153" s="13"/>
      <c r="BP153" s="13"/>
      <c r="BQ153" s="13"/>
      <c r="BR153" s="13"/>
      <c r="BS153" s="13"/>
      <c r="BT153" s="13"/>
      <c r="BU153" s="13"/>
      <c r="BV153" s="13"/>
    </row>
    <row r="154" spans="1:74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3"/>
      <c r="AF154" s="13"/>
      <c r="AG154" s="15"/>
      <c r="AH154" s="15"/>
      <c r="AI154" s="16"/>
      <c r="AJ154" s="16"/>
      <c r="AK154" s="15"/>
      <c r="AL154" s="15"/>
      <c r="AM154" s="16"/>
      <c r="AN154" s="16"/>
      <c r="AO154" s="15"/>
      <c r="AP154" s="15"/>
      <c r="AQ154" s="16"/>
      <c r="AR154" s="16"/>
      <c r="AS154" s="15"/>
      <c r="AT154" s="15"/>
      <c r="AU154" s="16"/>
      <c r="AV154" s="16"/>
      <c r="AW154" s="13"/>
      <c r="AX154" s="13"/>
      <c r="AY154" s="15"/>
      <c r="AZ154" s="15"/>
      <c r="BA154" s="16"/>
      <c r="BB154" s="16"/>
      <c r="BC154" s="15"/>
      <c r="BD154" s="15"/>
      <c r="BE154" s="16"/>
      <c r="BF154" s="16"/>
      <c r="BG154" s="15"/>
      <c r="BH154" s="15"/>
      <c r="BI154" s="16"/>
      <c r="BJ154" s="16"/>
      <c r="BK154" s="15"/>
      <c r="BL154" s="15"/>
      <c r="BM154" s="16"/>
      <c r="BN154" s="16"/>
      <c r="BO154" s="13"/>
      <c r="BP154" s="13"/>
      <c r="BQ154" s="13"/>
      <c r="BR154" s="13"/>
      <c r="BS154" s="13"/>
      <c r="BT154" s="13"/>
      <c r="BU154" s="13"/>
      <c r="BV154" s="13"/>
    </row>
    <row r="155" spans="1:74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3"/>
      <c r="AF155" s="13"/>
      <c r="AG155" s="15"/>
      <c r="AH155" s="15"/>
      <c r="AI155" s="16"/>
      <c r="AJ155" s="16"/>
      <c r="AK155" s="15"/>
      <c r="AL155" s="15"/>
      <c r="AM155" s="16"/>
      <c r="AN155" s="16"/>
      <c r="AO155" s="15"/>
      <c r="AP155" s="15"/>
      <c r="AQ155" s="16"/>
      <c r="AR155" s="16"/>
      <c r="AS155" s="15"/>
      <c r="AT155" s="15"/>
      <c r="AU155" s="16"/>
      <c r="AV155" s="16"/>
      <c r="AW155" s="13"/>
      <c r="AX155" s="13"/>
      <c r="AY155" s="15"/>
      <c r="AZ155" s="15"/>
      <c r="BA155" s="16"/>
      <c r="BB155" s="16"/>
      <c r="BC155" s="15"/>
      <c r="BD155" s="15"/>
      <c r="BE155" s="16"/>
      <c r="BF155" s="16"/>
      <c r="BG155" s="15"/>
      <c r="BH155" s="15"/>
      <c r="BI155" s="16"/>
      <c r="BJ155" s="16"/>
      <c r="BK155" s="15"/>
      <c r="BL155" s="15"/>
      <c r="BM155" s="16"/>
      <c r="BN155" s="16"/>
      <c r="BO155" s="13"/>
      <c r="BP155" s="13"/>
      <c r="BQ155" s="13"/>
      <c r="BR155" s="13"/>
      <c r="BS155" s="13"/>
      <c r="BT155" s="13"/>
      <c r="BU155" s="13"/>
      <c r="BV155" s="13"/>
    </row>
    <row r="156" spans="1:74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3"/>
      <c r="AF156" s="13"/>
      <c r="AG156" s="15"/>
      <c r="AH156" s="15"/>
      <c r="AI156" s="16"/>
      <c r="AJ156" s="16"/>
      <c r="AK156" s="15"/>
      <c r="AL156" s="15"/>
      <c r="AM156" s="16"/>
      <c r="AN156" s="16"/>
      <c r="AO156" s="15"/>
      <c r="AP156" s="15"/>
      <c r="AQ156" s="16"/>
      <c r="AR156" s="16"/>
      <c r="AS156" s="15"/>
      <c r="AT156" s="15"/>
      <c r="AU156" s="16"/>
      <c r="AV156" s="16"/>
      <c r="AW156" s="13"/>
      <c r="AX156" s="13"/>
      <c r="AY156" s="15"/>
      <c r="AZ156" s="15"/>
      <c r="BA156" s="16"/>
      <c r="BB156" s="16"/>
      <c r="BC156" s="15"/>
      <c r="BD156" s="15"/>
      <c r="BE156" s="16"/>
      <c r="BF156" s="16"/>
      <c r="BG156" s="15"/>
      <c r="BH156" s="15"/>
      <c r="BI156" s="16"/>
      <c r="BJ156" s="16"/>
      <c r="BK156" s="15"/>
      <c r="BL156" s="15"/>
      <c r="BM156" s="16"/>
      <c r="BN156" s="16"/>
      <c r="BO156" s="13"/>
      <c r="BP156" s="13"/>
      <c r="BQ156" s="13"/>
      <c r="BR156" s="13"/>
      <c r="BS156" s="13"/>
      <c r="BT156" s="13"/>
      <c r="BU156" s="13"/>
      <c r="BV156" s="13"/>
    </row>
    <row r="157" spans="1:74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3"/>
      <c r="AF157" s="13"/>
      <c r="AG157" s="15"/>
      <c r="AH157" s="15"/>
      <c r="AI157" s="16"/>
      <c r="AJ157" s="16"/>
      <c r="AK157" s="15"/>
      <c r="AL157" s="15"/>
      <c r="AM157" s="16"/>
      <c r="AN157" s="16"/>
      <c r="AO157" s="15"/>
      <c r="AP157" s="15"/>
      <c r="AQ157" s="16"/>
      <c r="AR157" s="16"/>
      <c r="AS157" s="15"/>
      <c r="AT157" s="15"/>
      <c r="AU157" s="16"/>
      <c r="AV157" s="16"/>
      <c r="AW157" s="13"/>
      <c r="AX157" s="13"/>
      <c r="AY157" s="15"/>
      <c r="AZ157" s="15"/>
      <c r="BA157" s="16"/>
      <c r="BB157" s="16"/>
      <c r="BC157" s="15"/>
      <c r="BD157" s="15"/>
      <c r="BE157" s="16"/>
      <c r="BF157" s="16"/>
      <c r="BG157" s="15"/>
      <c r="BH157" s="15"/>
      <c r="BI157" s="16"/>
      <c r="BJ157" s="16"/>
      <c r="BK157" s="15"/>
      <c r="BL157" s="15"/>
      <c r="BM157" s="16"/>
      <c r="BN157" s="16"/>
      <c r="BO157" s="13"/>
      <c r="BP157" s="13"/>
      <c r="BQ157" s="13"/>
      <c r="BR157" s="13"/>
      <c r="BS157" s="13"/>
      <c r="BT157" s="13"/>
      <c r="BU157" s="13"/>
      <c r="BV157" s="13"/>
    </row>
    <row r="158" spans="1:74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3"/>
      <c r="AF158" s="13"/>
      <c r="AG158" s="15"/>
      <c r="AH158" s="15"/>
      <c r="AI158" s="16"/>
      <c r="AJ158" s="16"/>
      <c r="AK158" s="15"/>
      <c r="AL158" s="15"/>
      <c r="AM158" s="16"/>
      <c r="AN158" s="16"/>
      <c r="AO158" s="15"/>
      <c r="AP158" s="15"/>
      <c r="AQ158" s="16"/>
      <c r="AR158" s="16"/>
      <c r="AS158" s="15"/>
      <c r="AT158" s="15"/>
      <c r="AU158" s="16"/>
      <c r="AV158" s="16"/>
      <c r="AW158" s="13"/>
      <c r="AX158" s="13"/>
      <c r="AY158" s="15"/>
      <c r="AZ158" s="15"/>
      <c r="BA158" s="16"/>
      <c r="BB158" s="16"/>
      <c r="BC158" s="15"/>
      <c r="BD158" s="15"/>
      <c r="BE158" s="16"/>
      <c r="BF158" s="16"/>
      <c r="BG158" s="15"/>
      <c r="BH158" s="15"/>
      <c r="BI158" s="16"/>
      <c r="BJ158" s="16"/>
      <c r="BK158" s="15"/>
      <c r="BL158" s="15"/>
      <c r="BM158" s="16"/>
      <c r="BN158" s="16"/>
      <c r="BO158" s="13"/>
      <c r="BP158" s="13"/>
      <c r="BQ158" s="13"/>
      <c r="BR158" s="13"/>
      <c r="BS158" s="13"/>
      <c r="BT158" s="13"/>
      <c r="BU158" s="13"/>
      <c r="BV158" s="13"/>
    </row>
    <row r="159" spans="1:74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3"/>
      <c r="AF159" s="13"/>
      <c r="AG159" s="15"/>
      <c r="AH159" s="15"/>
      <c r="AI159" s="16"/>
      <c r="AJ159" s="16"/>
      <c r="AK159" s="15"/>
      <c r="AL159" s="15"/>
      <c r="AM159" s="16"/>
      <c r="AN159" s="16"/>
      <c r="AO159" s="15"/>
      <c r="AP159" s="15"/>
      <c r="AQ159" s="16"/>
      <c r="AR159" s="16"/>
      <c r="AS159" s="15"/>
      <c r="AT159" s="15"/>
      <c r="AU159" s="16"/>
      <c r="AV159" s="16"/>
      <c r="AW159" s="13"/>
      <c r="AX159" s="13"/>
      <c r="AY159" s="15"/>
      <c r="AZ159" s="15"/>
      <c r="BA159" s="16"/>
      <c r="BB159" s="16"/>
      <c r="BC159" s="15"/>
      <c r="BD159" s="15"/>
      <c r="BE159" s="16"/>
      <c r="BF159" s="16"/>
      <c r="BG159" s="15"/>
      <c r="BH159" s="15"/>
      <c r="BI159" s="16"/>
      <c r="BJ159" s="16"/>
      <c r="BK159" s="15"/>
      <c r="BL159" s="15"/>
      <c r="BM159" s="16"/>
      <c r="BN159" s="16"/>
      <c r="BO159" s="13"/>
      <c r="BP159" s="13"/>
      <c r="BQ159" s="13"/>
      <c r="BR159" s="13"/>
      <c r="BS159" s="13"/>
      <c r="BT159" s="13"/>
      <c r="BU159" s="13"/>
      <c r="BV159" s="13"/>
    </row>
    <row r="160" spans="1:74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3"/>
      <c r="AF160" s="13"/>
      <c r="AG160" s="15"/>
      <c r="AH160" s="15"/>
      <c r="AI160" s="16"/>
      <c r="AJ160" s="16"/>
      <c r="AK160" s="15"/>
      <c r="AL160" s="15"/>
      <c r="AM160" s="16"/>
      <c r="AN160" s="16"/>
      <c r="AO160" s="15"/>
      <c r="AP160" s="15"/>
      <c r="AQ160" s="16"/>
      <c r="AR160" s="16"/>
      <c r="AS160" s="15"/>
      <c r="AT160" s="15"/>
      <c r="AU160" s="16"/>
      <c r="AV160" s="16"/>
      <c r="AW160" s="13"/>
      <c r="AX160" s="13"/>
      <c r="AY160" s="15"/>
      <c r="AZ160" s="15"/>
      <c r="BA160" s="16"/>
      <c r="BB160" s="16"/>
      <c r="BC160" s="15"/>
      <c r="BD160" s="15"/>
      <c r="BE160" s="16"/>
      <c r="BF160" s="16"/>
      <c r="BG160" s="15"/>
      <c r="BH160" s="15"/>
      <c r="BI160" s="16"/>
      <c r="BJ160" s="16"/>
      <c r="BK160" s="15"/>
      <c r="BL160" s="15"/>
      <c r="BM160" s="16"/>
      <c r="BN160" s="16"/>
      <c r="BO160" s="13"/>
      <c r="BP160" s="13"/>
      <c r="BQ160" s="13"/>
      <c r="BR160" s="13"/>
      <c r="BS160" s="13"/>
      <c r="BT160" s="13"/>
      <c r="BU160" s="13"/>
      <c r="BV160" s="13"/>
    </row>
    <row r="161" spans="1:74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3"/>
      <c r="AF161" s="13"/>
      <c r="AG161" s="15"/>
      <c r="AH161" s="15"/>
      <c r="AI161" s="16"/>
      <c r="AJ161" s="16"/>
      <c r="AK161" s="15"/>
      <c r="AL161" s="15"/>
      <c r="AM161" s="16"/>
      <c r="AN161" s="16"/>
      <c r="AO161" s="15"/>
      <c r="AP161" s="15"/>
      <c r="AQ161" s="16"/>
      <c r="AR161" s="16"/>
      <c r="AS161" s="15"/>
      <c r="AT161" s="15"/>
      <c r="AU161" s="16"/>
      <c r="AV161" s="16"/>
      <c r="AW161" s="13"/>
      <c r="AX161" s="13"/>
      <c r="AY161" s="15"/>
      <c r="AZ161" s="15"/>
      <c r="BA161" s="16"/>
      <c r="BB161" s="16"/>
      <c r="BC161" s="15"/>
      <c r="BD161" s="15"/>
      <c r="BE161" s="16"/>
      <c r="BF161" s="16"/>
      <c r="BG161" s="15"/>
      <c r="BH161" s="15"/>
      <c r="BI161" s="16"/>
      <c r="BJ161" s="16"/>
      <c r="BK161" s="15"/>
      <c r="BL161" s="15"/>
      <c r="BM161" s="16"/>
      <c r="BN161" s="16"/>
      <c r="BO161" s="13"/>
      <c r="BP161" s="13"/>
      <c r="BQ161" s="13"/>
      <c r="BR161" s="13"/>
      <c r="BS161" s="13"/>
      <c r="BT161" s="13"/>
      <c r="BU161" s="13"/>
      <c r="BV161" s="13"/>
    </row>
    <row r="162" spans="1:74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3"/>
      <c r="AF162" s="13"/>
      <c r="AG162" s="15"/>
      <c r="AH162" s="15"/>
      <c r="AI162" s="16"/>
      <c r="AJ162" s="16"/>
      <c r="AK162" s="15"/>
      <c r="AL162" s="15"/>
      <c r="AM162" s="16"/>
      <c r="AN162" s="16"/>
      <c r="AO162" s="15"/>
      <c r="AP162" s="15"/>
      <c r="AQ162" s="16"/>
      <c r="AR162" s="16"/>
      <c r="AS162" s="15"/>
      <c r="AT162" s="15"/>
      <c r="AU162" s="16"/>
      <c r="AV162" s="16"/>
      <c r="AW162" s="13"/>
      <c r="AX162" s="13"/>
      <c r="AY162" s="15"/>
      <c r="AZ162" s="15"/>
      <c r="BA162" s="16"/>
      <c r="BB162" s="16"/>
      <c r="BC162" s="15"/>
      <c r="BD162" s="15"/>
      <c r="BE162" s="16"/>
      <c r="BF162" s="16"/>
      <c r="BG162" s="15"/>
      <c r="BH162" s="15"/>
      <c r="BI162" s="16"/>
      <c r="BJ162" s="16"/>
      <c r="BK162" s="15"/>
      <c r="BL162" s="15"/>
      <c r="BM162" s="16"/>
      <c r="BN162" s="16"/>
      <c r="BO162" s="13"/>
      <c r="BP162" s="13"/>
      <c r="BQ162" s="13"/>
      <c r="BR162" s="13"/>
      <c r="BS162" s="13"/>
      <c r="BT162" s="13"/>
      <c r="BU162" s="13"/>
      <c r="BV162" s="13"/>
    </row>
    <row r="163" spans="1:74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3"/>
      <c r="AF163" s="13"/>
      <c r="AG163" s="15"/>
      <c r="AH163" s="15"/>
      <c r="AI163" s="16"/>
      <c r="AJ163" s="16"/>
      <c r="AK163" s="15"/>
      <c r="AL163" s="15"/>
      <c r="AM163" s="16"/>
      <c r="AN163" s="16"/>
      <c r="AO163" s="15"/>
      <c r="AP163" s="15"/>
      <c r="AQ163" s="16"/>
      <c r="AR163" s="16"/>
      <c r="AS163" s="15"/>
      <c r="AT163" s="15"/>
      <c r="AU163" s="16"/>
      <c r="AV163" s="16"/>
      <c r="AW163" s="13"/>
      <c r="AX163" s="13"/>
      <c r="AY163" s="15"/>
      <c r="AZ163" s="15"/>
      <c r="BA163" s="16"/>
      <c r="BB163" s="16"/>
      <c r="BC163" s="15"/>
      <c r="BD163" s="15"/>
      <c r="BE163" s="16"/>
      <c r="BF163" s="16"/>
      <c r="BG163" s="15"/>
      <c r="BH163" s="15"/>
      <c r="BI163" s="16"/>
      <c r="BJ163" s="16"/>
      <c r="BK163" s="15"/>
      <c r="BL163" s="15"/>
      <c r="BM163" s="16"/>
      <c r="BN163" s="16"/>
      <c r="BO163" s="13"/>
      <c r="BP163" s="13"/>
      <c r="BQ163" s="13"/>
      <c r="BR163" s="13"/>
      <c r="BS163" s="13"/>
      <c r="BT163" s="13"/>
      <c r="BU163" s="13"/>
      <c r="BV163" s="13"/>
    </row>
    <row r="164" spans="1:74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3"/>
      <c r="AF164" s="13"/>
      <c r="AG164" s="15"/>
      <c r="AH164" s="15"/>
      <c r="AI164" s="16"/>
      <c r="AJ164" s="16"/>
      <c r="AK164" s="15"/>
      <c r="AL164" s="15"/>
      <c r="AM164" s="16"/>
      <c r="AN164" s="16"/>
      <c r="AO164" s="15"/>
      <c r="AP164" s="15"/>
      <c r="AQ164" s="16"/>
      <c r="AR164" s="16"/>
      <c r="AS164" s="15"/>
      <c r="AT164" s="15"/>
      <c r="AU164" s="16"/>
      <c r="AV164" s="16"/>
      <c r="AW164" s="13"/>
      <c r="AX164" s="13"/>
      <c r="AY164" s="15"/>
      <c r="AZ164" s="15"/>
      <c r="BA164" s="16"/>
      <c r="BB164" s="16"/>
      <c r="BC164" s="15"/>
      <c r="BD164" s="15"/>
      <c r="BE164" s="16"/>
      <c r="BF164" s="16"/>
      <c r="BG164" s="15"/>
      <c r="BH164" s="15"/>
      <c r="BI164" s="16"/>
      <c r="BJ164" s="16"/>
      <c r="BK164" s="15"/>
      <c r="BL164" s="15"/>
      <c r="BM164" s="16"/>
      <c r="BN164" s="16"/>
      <c r="BO164" s="13"/>
      <c r="BP164" s="13"/>
      <c r="BQ164" s="13"/>
      <c r="BR164" s="13"/>
      <c r="BS164" s="13"/>
      <c r="BT164" s="13"/>
      <c r="BU164" s="13"/>
      <c r="BV164" s="13"/>
    </row>
    <row r="165" spans="1:74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3"/>
      <c r="AF165" s="13"/>
      <c r="AG165" s="15"/>
      <c r="AH165" s="15"/>
      <c r="AI165" s="16"/>
      <c r="AJ165" s="16"/>
      <c r="AK165" s="15"/>
      <c r="AL165" s="15"/>
      <c r="AM165" s="16"/>
      <c r="AN165" s="16"/>
      <c r="AO165" s="15"/>
      <c r="AP165" s="15"/>
      <c r="AQ165" s="16"/>
      <c r="AR165" s="16"/>
      <c r="AS165" s="15"/>
      <c r="AT165" s="15"/>
      <c r="AU165" s="16"/>
      <c r="AV165" s="16"/>
      <c r="AW165" s="13"/>
      <c r="AX165" s="13"/>
      <c r="AY165" s="15"/>
      <c r="AZ165" s="15"/>
      <c r="BA165" s="16"/>
      <c r="BB165" s="16"/>
      <c r="BC165" s="15"/>
      <c r="BD165" s="15"/>
      <c r="BE165" s="16"/>
      <c r="BF165" s="16"/>
      <c r="BG165" s="15"/>
      <c r="BH165" s="15"/>
      <c r="BI165" s="16"/>
      <c r="BJ165" s="16"/>
      <c r="BK165" s="15"/>
      <c r="BL165" s="15"/>
      <c r="BM165" s="16"/>
      <c r="BN165" s="16"/>
      <c r="BO165" s="13"/>
      <c r="BP165" s="13"/>
      <c r="BQ165" s="13"/>
      <c r="BR165" s="13"/>
      <c r="BS165" s="13"/>
      <c r="BT165" s="13"/>
      <c r="BU165" s="13"/>
      <c r="BV165" s="13"/>
    </row>
    <row r="166" spans="1:74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3"/>
      <c r="AF166" s="13"/>
      <c r="AG166" s="15"/>
      <c r="AH166" s="15"/>
      <c r="AI166" s="16"/>
      <c r="AJ166" s="16"/>
      <c r="AK166" s="15"/>
      <c r="AL166" s="15"/>
      <c r="AM166" s="16"/>
      <c r="AN166" s="16"/>
      <c r="AO166" s="15"/>
      <c r="AP166" s="15"/>
      <c r="AQ166" s="16"/>
      <c r="AR166" s="16"/>
      <c r="AS166" s="15"/>
      <c r="AT166" s="15"/>
      <c r="AU166" s="16"/>
      <c r="AV166" s="16"/>
      <c r="AW166" s="13"/>
      <c r="AX166" s="13"/>
      <c r="AY166" s="15"/>
      <c r="AZ166" s="15"/>
      <c r="BA166" s="16"/>
      <c r="BB166" s="16"/>
      <c r="BC166" s="15"/>
      <c r="BD166" s="15"/>
      <c r="BE166" s="16"/>
      <c r="BF166" s="16"/>
      <c r="BG166" s="15"/>
      <c r="BH166" s="15"/>
      <c r="BI166" s="16"/>
      <c r="BJ166" s="16"/>
      <c r="BK166" s="15"/>
      <c r="BL166" s="15"/>
      <c r="BM166" s="16"/>
      <c r="BN166" s="16"/>
      <c r="BO166" s="13"/>
      <c r="BP166" s="13"/>
      <c r="BQ166" s="13"/>
      <c r="BR166" s="13"/>
      <c r="BS166" s="13"/>
      <c r="BT166" s="13"/>
      <c r="BU166" s="13"/>
      <c r="BV166" s="13"/>
    </row>
    <row r="167" spans="1:74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3"/>
      <c r="AF167" s="13"/>
      <c r="AG167" s="15"/>
      <c r="AH167" s="15"/>
      <c r="AI167" s="16"/>
      <c r="AJ167" s="16"/>
      <c r="AK167" s="15"/>
      <c r="AL167" s="15"/>
      <c r="AM167" s="16"/>
      <c r="AN167" s="16"/>
      <c r="AO167" s="15"/>
      <c r="AP167" s="15"/>
      <c r="AQ167" s="16"/>
      <c r="AR167" s="16"/>
      <c r="AS167" s="15"/>
      <c r="AT167" s="15"/>
      <c r="AU167" s="16"/>
      <c r="AV167" s="16"/>
      <c r="AW167" s="13"/>
      <c r="AX167" s="13"/>
      <c r="AY167" s="15"/>
      <c r="AZ167" s="15"/>
      <c r="BA167" s="16"/>
      <c r="BB167" s="16"/>
      <c r="BC167" s="15"/>
      <c r="BD167" s="15"/>
      <c r="BE167" s="16"/>
      <c r="BF167" s="16"/>
      <c r="BG167" s="15"/>
      <c r="BH167" s="15"/>
      <c r="BI167" s="16"/>
      <c r="BJ167" s="16"/>
      <c r="BK167" s="15"/>
      <c r="BL167" s="15"/>
      <c r="BM167" s="16"/>
      <c r="BN167" s="16"/>
      <c r="BO167" s="13"/>
      <c r="BP167" s="13"/>
      <c r="BQ167" s="13"/>
      <c r="BR167" s="13"/>
      <c r="BS167" s="13"/>
      <c r="BT167" s="13"/>
      <c r="BU167" s="13"/>
      <c r="BV167" s="13"/>
    </row>
    <row r="168" spans="1:74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3"/>
      <c r="AF168" s="13"/>
      <c r="AG168" s="15"/>
      <c r="AH168" s="15"/>
      <c r="AI168" s="16"/>
      <c r="AJ168" s="16"/>
      <c r="AK168" s="15"/>
      <c r="AL168" s="15"/>
      <c r="AM168" s="16"/>
      <c r="AN168" s="16"/>
      <c r="AO168" s="15"/>
      <c r="AP168" s="15"/>
      <c r="AQ168" s="16"/>
      <c r="AR168" s="16"/>
      <c r="AS168" s="15"/>
      <c r="AT168" s="15"/>
      <c r="AU168" s="16"/>
      <c r="AV168" s="16"/>
      <c r="AW168" s="13"/>
      <c r="AX168" s="13"/>
      <c r="AY168" s="15"/>
      <c r="AZ168" s="15"/>
      <c r="BA168" s="16"/>
      <c r="BB168" s="16"/>
      <c r="BC168" s="15"/>
      <c r="BD168" s="15"/>
      <c r="BE168" s="16"/>
      <c r="BF168" s="16"/>
      <c r="BG168" s="15"/>
      <c r="BH168" s="15"/>
      <c r="BI168" s="16"/>
      <c r="BJ168" s="16"/>
      <c r="BK168" s="15"/>
      <c r="BL168" s="15"/>
      <c r="BM168" s="16"/>
      <c r="BN168" s="16"/>
      <c r="BO168" s="13"/>
      <c r="BP168" s="13"/>
      <c r="BQ168" s="13"/>
      <c r="BR168" s="13"/>
      <c r="BS168" s="13"/>
      <c r="BT168" s="13"/>
      <c r="BU168" s="13"/>
      <c r="BV168" s="13"/>
    </row>
    <row r="169" spans="1:74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3"/>
      <c r="AF169" s="13"/>
      <c r="AG169" s="15"/>
      <c r="AH169" s="15"/>
      <c r="AI169" s="16"/>
      <c r="AJ169" s="16"/>
      <c r="AK169" s="15"/>
      <c r="AL169" s="15"/>
      <c r="AM169" s="16"/>
      <c r="AN169" s="16"/>
      <c r="AO169" s="15"/>
      <c r="AP169" s="15"/>
      <c r="AQ169" s="16"/>
      <c r="AR169" s="16"/>
      <c r="AS169" s="15"/>
      <c r="AT169" s="15"/>
      <c r="AU169" s="16"/>
      <c r="AV169" s="16"/>
      <c r="AW169" s="13"/>
      <c r="AX169" s="13"/>
      <c r="AY169" s="15"/>
      <c r="AZ169" s="15"/>
      <c r="BA169" s="16"/>
      <c r="BB169" s="16"/>
      <c r="BC169" s="15"/>
      <c r="BD169" s="15"/>
      <c r="BE169" s="16"/>
      <c r="BF169" s="16"/>
      <c r="BG169" s="15"/>
      <c r="BH169" s="15"/>
      <c r="BI169" s="16"/>
      <c r="BJ169" s="16"/>
      <c r="BK169" s="15"/>
      <c r="BL169" s="15"/>
      <c r="BM169" s="16"/>
      <c r="BN169" s="16"/>
      <c r="BO169" s="13"/>
      <c r="BP169" s="13"/>
      <c r="BQ169" s="13"/>
      <c r="BR169" s="13"/>
      <c r="BS169" s="13"/>
      <c r="BT169" s="13"/>
      <c r="BU169" s="13"/>
      <c r="BV169" s="13"/>
    </row>
    <row r="170" spans="1:74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3"/>
      <c r="AF170" s="13"/>
      <c r="AG170" s="15"/>
      <c r="AH170" s="15"/>
      <c r="AI170" s="16"/>
      <c r="AJ170" s="16"/>
      <c r="AK170" s="15"/>
      <c r="AL170" s="15"/>
      <c r="AM170" s="16"/>
      <c r="AN170" s="16"/>
      <c r="AO170" s="15"/>
      <c r="AP170" s="15"/>
      <c r="AQ170" s="16"/>
      <c r="AR170" s="16"/>
      <c r="AS170" s="15"/>
      <c r="AT170" s="15"/>
      <c r="AU170" s="16"/>
      <c r="AV170" s="16"/>
      <c r="AW170" s="13"/>
      <c r="AX170" s="13"/>
      <c r="AY170" s="15"/>
      <c r="AZ170" s="15"/>
      <c r="BA170" s="16"/>
      <c r="BB170" s="16"/>
      <c r="BC170" s="15"/>
      <c r="BD170" s="15"/>
      <c r="BE170" s="16"/>
      <c r="BF170" s="16"/>
      <c r="BG170" s="15"/>
      <c r="BH170" s="15"/>
      <c r="BI170" s="16"/>
      <c r="BJ170" s="16"/>
      <c r="BK170" s="15"/>
      <c r="BL170" s="15"/>
      <c r="BM170" s="16"/>
      <c r="BN170" s="16"/>
      <c r="BO170" s="13"/>
      <c r="BP170" s="13"/>
      <c r="BQ170" s="13"/>
      <c r="BR170" s="13"/>
      <c r="BS170" s="13"/>
      <c r="BT170" s="13"/>
      <c r="BU170" s="13"/>
      <c r="BV170" s="13"/>
    </row>
    <row r="171" spans="1:74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3"/>
      <c r="AF171" s="13"/>
      <c r="AG171" s="15"/>
      <c r="AH171" s="15"/>
      <c r="AI171" s="16"/>
      <c r="AJ171" s="16"/>
      <c r="AK171" s="15"/>
      <c r="AL171" s="15"/>
      <c r="AM171" s="16"/>
      <c r="AN171" s="16"/>
      <c r="AO171" s="15"/>
      <c r="AP171" s="15"/>
      <c r="AQ171" s="16"/>
      <c r="AR171" s="16"/>
      <c r="AS171" s="15"/>
      <c r="AT171" s="15"/>
      <c r="AU171" s="16"/>
      <c r="AV171" s="16"/>
      <c r="AW171" s="13"/>
      <c r="AX171" s="13"/>
      <c r="AY171" s="15"/>
      <c r="AZ171" s="15"/>
      <c r="BA171" s="16"/>
      <c r="BB171" s="16"/>
      <c r="BC171" s="15"/>
      <c r="BD171" s="15"/>
      <c r="BE171" s="16"/>
      <c r="BF171" s="16"/>
      <c r="BG171" s="15"/>
      <c r="BH171" s="15"/>
      <c r="BI171" s="16"/>
      <c r="BJ171" s="16"/>
      <c r="BK171" s="15"/>
      <c r="BL171" s="15"/>
      <c r="BM171" s="16"/>
      <c r="BN171" s="16"/>
      <c r="BO171" s="13"/>
      <c r="BP171" s="13"/>
      <c r="BQ171" s="13"/>
      <c r="BR171" s="13"/>
      <c r="BS171" s="13"/>
      <c r="BT171" s="13"/>
      <c r="BU171" s="13"/>
      <c r="BV171" s="13"/>
    </row>
    <row r="172" spans="1:74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3"/>
      <c r="AF172" s="13"/>
      <c r="AG172" s="15"/>
      <c r="AH172" s="15"/>
      <c r="AI172" s="16"/>
      <c r="AJ172" s="16"/>
      <c r="AK172" s="15"/>
      <c r="AL172" s="15"/>
      <c r="AM172" s="16"/>
      <c r="AN172" s="16"/>
      <c r="AO172" s="15"/>
      <c r="AP172" s="15"/>
      <c r="AQ172" s="16"/>
      <c r="AR172" s="16"/>
      <c r="AS172" s="15"/>
      <c r="AT172" s="15"/>
      <c r="AU172" s="16"/>
      <c r="AV172" s="16"/>
      <c r="AW172" s="13"/>
      <c r="AX172" s="13"/>
      <c r="AY172" s="15"/>
      <c r="AZ172" s="15"/>
      <c r="BA172" s="16"/>
      <c r="BB172" s="16"/>
      <c r="BC172" s="15"/>
      <c r="BD172" s="15"/>
      <c r="BE172" s="16"/>
      <c r="BF172" s="16"/>
      <c r="BG172" s="15"/>
      <c r="BH172" s="15"/>
      <c r="BI172" s="16"/>
      <c r="BJ172" s="16"/>
      <c r="BK172" s="15"/>
      <c r="BL172" s="15"/>
      <c r="BM172" s="16"/>
      <c r="BN172" s="16"/>
      <c r="BO172" s="13"/>
      <c r="BP172" s="13"/>
      <c r="BQ172" s="13"/>
      <c r="BR172" s="13"/>
      <c r="BS172" s="13"/>
      <c r="BT172" s="13"/>
      <c r="BU172" s="13"/>
      <c r="BV172" s="13"/>
    </row>
    <row r="173" spans="1:74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3"/>
      <c r="AF173" s="13"/>
      <c r="AG173" s="15"/>
      <c r="AH173" s="15"/>
      <c r="AI173" s="16"/>
      <c r="AJ173" s="16"/>
      <c r="AK173" s="15"/>
      <c r="AL173" s="15"/>
      <c r="AM173" s="16"/>
      <c r="AN173" s="16"/>
      <c r="AO173" s="15"/>
      <c r="AP173" s="15"/>
      <c r="AQ173" s="16"/>
      <c r="AR173" s="16"/>
      <c r="AS173" s="15"/>
      <c r="AT173" s="15"/>
      <c r="AU173" s="16"/>
      <c r="AV173" s="16"/>
      <c r="AW173" s="13"/>
      <c r="AX173" s="13"/>
      <c r="AY173" s="15"/>
      <c r="AZ173" s="15"/>
      <c r="BA173" s="16"/>
      <c r="BB173" s="16"/>
      <c r="BC173" s="15"/>
      <c r="BD173" s="15"/>
      <c r="BE173" s="16"/>
      <c r="BF173" s="16"/>
      <c r="BG173" s="15"/>
      <c r="BH173" s="15"/>
      <c r="BI173" s="16"/>
      <c r="BJ173" s="16"/>
      <c r="BK173" s="15"/>
      <c r="BL173" s="15"/>
      <c r="BM173" s="16"/>
      <c r="BN173" s="16"/>
      <c r="BO173" s="13"/>
      <c r="BP173" s="13"/>
      <c r="BQ173" s="13"/>
      <c r="BR173" s="13"/>
      <c r="BS173" s="13"/>
      <c r="BT173" s="13"/>
      <c r="BU173" s="13"/>
      <c r="BV173" s="13"/>
    </row>
    <row r="174" spans="1:74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3"/>
      <c r="AF174" s="13"/>
      <c r="AG174" s="15"/>
      <c r="AH174" s="15"/>
      <c r="AI174" s="16"/>
      <c r="AJ174" s="16"/>
      <c r="AK174" s="15"/>
      <c r="AL174" s="15"/>
      <c r="AM174" s="16"/>
      <c r="AN174" s="16"/>
      <c r="AO174" s="15"/>
      <c r="AP174" s="15"/>
      <c r="AQ174" s="16"/>
      <c r="AR174" s="16"/>
      <c r="AS174" s="15"/>
      <c r="AT174" s="15"/>
      <c r="AU174" s="16"/>
      <c r="AV174" s="16"/>
      <c r="AW174" s="13"/>
      <c r="AX174" s="13"/>
      <c r="AY174" s="15"/>
      <c r="AZ174" s="15"/>
      <c r="BA174" s="16"/>
      <c r="BB174" s="16"/>
      <c r="BC174" s="15"/>
      <c r="BD174" s="15"/>
      <c r="BE174" s="16"/>
      <c r="BF174" s="16"/>
      <c r="BG174" s="15"/>
      <c r="BH174" s="15"/>
      <c r="BI174" s="16"/>
      <c r="BJ174" s="16"/>
      <c r="BK174" s="15"/>
      <c r="BL174" s="15"/>
      <c r="BM174" s="16"/>
      <c r="BN174" s="16"/>
      <c r="BO174" s="13"/>
      <c r="BP174" s="13"/>
      <c r="BQ174" s="13"/>
      <c r="BR174" s="13"/>
      <c r="BS174" s="13"/>
      <c r="BT174" s="13"/>
      <c r="BU174" s="13"/>
      <c r="BV174" s="13"/>
    </row>
    <row r="175" spans="1:74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3"/>
      <c r="AF175" s="13"/>
      <c r="AG175" s="15"/>
      <c r="AH175" s="15"/>
      <c r="AI175" s="16"/>
      <c r="AJ175" s="16"/>
      <c r="AK175" s="15"/>
      <c r="AL175" s="15"/>
      <c r="AM175" s="16"/>
      <c r="AN175" s="16"/>
      <c r="AO175" s="15"/>
      <c r="AP175" s="15"/>
      <c r="AQ175" s="16"/>
      <c r="AR175" s="16"/>
      <c r="AS175" s="15"/>
      <c r="AT175" s="15"/>
      <c r="AU175" s="16"/>
      <c r="AV175" s="16"/>
      <c r="AW175" s="13"/>
      <c r="AX175" s="13"/>
      <c r="AY175" s="15"/>
      <c r="AZ175" s="15"/>
      <c r="BA175" s="16"/>
      <c r="BB175" s="16"/>
      <c r="BC175" s="15"/>
      <c r="BD175" s="15"/>
      <c r="BE175" s="16"/>
      <c r="BF175" s="16"/>
      <c r="BG175" s="15"/>
      <c r="BH175" s="15"/>
      <c r="BI175" s="16"/>
      <c r="BJ175" s="16"/>
      <c r="BK175" s="15"/>
      <c r="BL175" s="15"/>
      <c r="BM175" s="16"/>
      <c r="BN175" s="16"/>
      <c r="BO175" s="13"/>
      <c r="BP175" s="13"/>
      <c r="BQ175" s="13"/>
      <c r="BR175" s="13"/>
      <c r="BS175" s="13"/>
      <c r="BT175" s="13"/>
      <c r="BU175" s="13"/>
      <c r="BV175" s="13"/>
    </row>
    <row r="176" spans="1:74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3"/>
      <c r="AF176" s="13"/>
      <c r="AG176" s="15"/>
      <c r="AH176" s="15"/>
      <c r="AI176" s="16"/>
      <c r="AJ176" s="16"/>
      <c r="AK176" s="15"/>
      <c r="AL176" s="15"/>
      <c r="AM176" s="16"/>
      <c r="AN176" s="16"/>
      <c r="AO176" s="15"/>
      <c r="AP176" s="15"/>
      <c r="AQ176" s="16"/>
      <c r="AR176" s="16"/>
      <c r="AS176" s="15"/>
      <c r="AT176" s="15"/>
      <c r="AU176" s="16"/>
      <c r="AV176" s="16"/>
      <c r="AW176" s="13"/>
      <c r="AX176" s="13"/>
      <c r="AY176" s="15"/>
      <c r="AZ176" s="15"/>
      <c r="BA176" s="16"/>
      <c r="BB176" s="16"/>
      <c r="BC176" s="15"/>
      <c r="BD176" s="15"/>
      <c r="BE176" s="16"/>
      <c r="BF176" s="16"/>
      <c r="BG176" s="15"/>
      <c r="BH176" s="15"/>
      <c r="BI176" s="16"/>
      <c r="BJ176" s="16"/>
      <c r="BK176" s="15"/>
      <c r="BL176" s="15"/>
      <c r="BM176" s="16"/>
      <c r="BN176" s="16"/>
      <c r="BO176" s="13"/>
      <c r="BP176" s="13"/>
      <c r="BQ176" s="13"/>
      <c r="BR176" s="13"/>
      <c r="BS176" s="13"/>
      <c r="BT176" s="13"/>
      <c r="BU176" s="13"/>
      <c r="BV176" s="13"/>
    </row>
    <row r="177" spans="1:74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3"/>
      <c r="AF177" s="13"/>
      <c r="AG177" s="15"/>
      <c r="AH177" s="15"/>
      <c r="AI177" s="16"/>
      <c r="AJ177" s="16"/>
      <c r="AK177" s="15"/>
      <c r="AL177" s="15"/>
      <c r="AM177" s="16"/>
      <c r="AN177" s="16"/>
      <c r="AO177" s="15"/>
      <c r="AP177" s="15"/>
      <c r="AQ177" s="16"/>
      <c r="AR177" s="16"/>
      <c r="AS177" s="15"/>
      <c r="AT177" s="15"/>
      <c r="AU177" s="16"/>
      <c r="AV177" s="16"/>
      <c r="AW177" s="13"/>
      <c r="AX177" s="13"/>
      <c r="AY177" s="15"/>
      <c r="AZ177" s="15"/>
      <c r="BA177" s="16"/>
      <c r="BB177" s="16"/>
      <c r="BC177" s="15"/>
      <c r="BD177" s="15"/>
      <c r="BE177" s="16"/>
      <c r="BF177" s="16"/>
      <c r="BG177" s="15"/>
      <c r="BH177" s="15"/>
      <c r="BI177" s="16"/>
      <c r="BJ177" s="16"/>
      <c r="BK177" s="15"/>
      <c r="BL177" s="15"/>
      <c r="BM177" s="16"/>
      <c r="BN177" s="16"/>
      <c r="BO177" s="13"/>
      <c r="BP177" s="13"/>
      <c r="BQ177" s="13"/>
      <c r="BR177" s="13"/>
      <c r="BS177" s="13"/>
      <c r="BT177" s="13"/>
      <c r="BU177" s="13"/>
      <c r="BV177" s="13"/>
    </row>
    <row r="178" spans="1:74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3"/>
      <c r="AF178" s="13"/>
      <c r="AG178" s="15"/>
      <c r="AH178" s="15"/>
      <c r="AI178" s="16"/>
      <c r="AJ178" s="16"/>
      <c r="AK178" s="15"/>
      <c r="AL178" s="15"/>
      <c r="AM178" s="16"/>
      <c r="AN178" s="16"/>
      <c r="AO178" s="15"/>
      <c r="AP178" s="15"/>
      <c r="AQ178" s="16"/>
      <c r="AR178" s="16"/>
      <c r="AS178" s="15"/>
      <c r="AT178" s="15"/>
      <c r="AU178" s="16"/>
      <c r="AV178" s="16"/>
      <c r="AW178" s="13"/>
      <c r="AX178" s="13"/>
      <c r="AY178" s="15"/>
      <c r="AZ178" s="15"/>
      <c r="BA178" s="16"/>
      <c r="BB178" s="16"/>
      <c r="BC178" s="15"/>
      <c r="BD178" s="15"/>
      <c r="BE178" s="16"/>
      <c r="BF178" s="16"/>
      <c r="BG178" s="15"/>
      <c r="BH178" s="15"/>
      <c r="BI178" s="16"/>
      <c r="BJ178" s="16"/>
      <c r="BK178" s="15"/>
      <c r="BL178" s="15"/>
      <c r="BM178" s="16"/>
      <c r="BN178" s="16"/>
      <c r="BO178" s="13"/>
      <c r="BP178" s="13"/>
      <c r="BQ178" s="13"/>
      <c r="BR178" s="13"/>
      <c r="BS178" s="13"/>
      <c r="BT178" s="13"/>
      <c r="BU178" s="13"/>
      <c r="BV178" s="13"/>
    </row>
    <row r="179" spans="1:74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3"/>
      <c r="AF179" s="13"/>
      <c r="AG179" s="15"/>
      <c r="AH179" s="15"/>
      <c r="AI179" s="16"/>
      <c r="AJ179" s="16"/>
      <c r="AK179" s="15"/>
      <c r="AL179" s="15"/>
      <c r="AM179" s="16"/>
      <c r="AN179" s="16"/>
      <c r="AO179" s="15"/>
      <c r="AP179" s="15"/>
      <c r="AQ179" s="16"/>
      <c r="AR179" s="16"/>
      <c r="AS179" s="15"/>
      <c r="AT179" s="15"/>
      <c r="AU179" s="16"/>
      <c r="AV179" s="16"/>
      <c r="AW179" s="13"/>
      <c r="AX179" s="13"/>
      <c r="AY179" s="15"/>
      <c r="AZ179" s="15"/>
      <c r="BA179" s="16"/>
      <c r="BB179" s="16"/>
      <c r="BC179" s="15"/>
      <c r="BD179" s="15"/>
      <c r="BE179" s="16"/>
      <c r="BF179" s="16"/>
      <c r="BG179" s="15"/>
      <c r="BH179" s="15"/>
      <c r="BI179" s="16"/>
      <c r="BJ179" s="16"/>
      <c r="BK179" s="15"/>
      <c r="BL179" s="15"/>
      <c r="BM179" s="16"/>
      <c r="BN179" s="16"/>
      <c r="BO179" s="13"/>
      <c r="BP179" s="13"/>
      <c r="BQ179" s="13"/>
      <c r="BR179" s="13"/>
      <c r="BS179" s="13"/>
      <c r="BT179" s="13"/>
      <c r="BU179" s="13"/>
      <c r="BV179" s="13"/>
    </row>
    <row r="180" spans="1:74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3"/>
      <c r="AF180" s="13"/>
      <c r="AG180" s="15"/>
      <c r="AH180" s="15"/>
      <c r="AI180" s="16"/>
      <c r="AJ180" s="16"/>
      <c r="AK180" s="15"/>
      <c r="AL180" s="15"/>
      <c r="AM180" s="16"/>
      <c r="AN180" s="16"/>
      <c r="AO180" s="15"/>
      <c r="AP180" s="15"/>
      <c r="AQ180" s="16"/>
      <c r="AR180" s="16"/>
      <c r="AS180" s="15"/>
      <c r="AT180" s="15"/>
      <c r="AU180" s="16"/>
      <c r="AV180" s="16"/>
      <c r="AW180" s="13"/>
      <c r="AX180" s="13"/>
      <c r="AY180" s="15"/>
      <c r="AZ180" s="15"/>
      <c r="BA180" s="16"/>
      <c r="BB180" s="16"/>
      <c r="BC180" s="15"/>
      <c r="BD180" s="15"/>
      <c r="BE180" s="16"/>
      <c r="BF180" s="16"/>
      <c r="BG180" s="15"/>
      <c r="BH180" s="15"/>
      <c r="BI180" s="16"/>
      <c r="BJ180" s="16"/>
      <c r="BK180" s="15"/>
      <c r="BL180" s="15"/>
      <c r="BM180" s="16"/>
      <c r="BN180" s="16"/>
      <c r="BO180" s="13"/>
      <c r="BP180" s="13"/>
      <c r="BQ180" s="13"/>
      <c r="BR180" s="13"/>
      <c r="BS180" s="13"/>
      <c r="BT180" s="13"/>
      <c r="BU180" s="13"/>
      <c r="BV180" s="13"/>
    </row>
    <row r="181" spans="1:74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3"/>
      <c r="AF181" s="13"/>
      <c r="AG181" s="15"/>
      <c r="AH181" s="15"/>
      <c r="AI181" s="16"/>
      <c r="AJ181" s="16"/>
      <c r="AK181" s="15"/>
      <c r="AL181" s="15"/>
      <c r="AM181" s="16"/>
      <c r="AN181" s="16"/>
      <c r="AO181" s="15"/>
      <c r="AP181" s="15"/>
      <c r="AQ181" s="16"/>
      <c r="AR181" s="16"/>
      <c r="AS181" s="15"/>
      <c r="AT181" s="15"/>
      <c r="AU181" s="16"/>
      <c r="AV181" s="16"/>
      <c r="AW181" s="13"/>
      <c r="AX181" s="13"/>
      <c r="AY181" s="15"/>
      <c r="AZ181" s="15"/>
      <c r="BA181" s="16"/>
      <c r="BB181" s="16"/>
      <c r="BC181" s="15"/>
      <c r="BD181" s="15"/>
      <c r="BE181" s="16"/>
      <c r="BF181" s="16"/>
      <c r="BG181" s="15"/>
      <c r="BH181" s="15"/>
      <c r="BI181" s="16"/>
      <c r="BJ181" s="16"/>
      <c r="BK181" s="15"/>
      <c r="BL181" s="15"/>
      <c r="BM181" s="16"/>
      <c r="BN181" s="16"/>
      <c r="BO181" s="13"/>
      <c r="BP181" s="13"/>
      <c r="BQ181" s="13"/>
      <c r="BR181" s="13"/>
      <c r="BS181" s="13"/>
      <c r="BT181" s="13"/>
      <c r="BU181" s="13"/>
      <c r="BV181" s="13"/>
    </row>
    <row r="182" spans="1:74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3"/>
      <c r="AF182" s="13"/>
      <c r="AG182" s="15"/>
      <c r="AH182" s="15"/>
      <c r="AI182" s="16"/>
      <c r="AJ182" s="16"/>
      <c r="AK182" s="15"/>
      <c r="AL182" s="15"/>
      <c r="AM182" s="16"/>
      <c r="AN182" s="16"/>
      <c r="AO182" s="15"/>
      <c r="AP182" s="15"/>
      <c r="AQ182" s="16"/>
      <c r="AR182" s="16"/>
      <c r="AS182" s="15"/>
      <c r="AT182" s="15"/>
      <c r="AU182" s="16"/>
      <c r="AV182" s="16"/>
      <c r="AW182" s="13"/>
      <c r="AX182" s="13"/>
      <c r="AY182" s="15"/>
      <c r="AZ182" s="15"/>
      <c r="BA182" s="16"/>
      <c r="BB182" s="16"/>
      <c r="BC182" s="15"/>
      <c r="BD182" s="15"/>
      <c r="BE182" s="16"/>
      <c r="BF182" s="16"/>
      <c r="BG182" s="15"/>
      <c r="BH182" s="15"/>
      <c r="BI182" s="16"/>
      <c r="BJ182" s="16"/>
      <c r="BK182" s="15"/>
      <c r="BL182" s="15"/>
      <c r="BM182" s="16"/>
      <c r="BN182" s="16"/>
      <c r="BO182" s="13"/>
      <c r="BP182" s="13"/>
      <c r="BQ182" s="13"/>
      <c r="BR182" s="13"/>
      <c r="BS182" s="13"/>
      <c r="BT182" s="13"/>
      <c r="BU182" s="13"/>
      <c r="BV182" s="13"/>
    </row>
    <row r="183" spans="1:74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3"/>
      <c r="AF183" s="13"/>
      <c r="AG183" s="15"/>
      <c r="AH183" s="15"/>
      <c r="AI183" s="16"/>
      <c r="AJ183" s="16"/>
      <c r="AK183" s="15"/>
      <c r="AL183" s="15"/>
      <c r="AM183" s="16"/>
      <c r="AN183" s="16"/>
      <c r="AO183" s="15"/>
      <c r="AP183" s="15"/>
      <c r="AQ183" s="16"/>
      <c r="AR183" s="16"/>
      <c r="AS183" s="15"/>
      <c r="AT183" s="15"/>
      <c r="AU183" s="16"/>
      <c r="AV183" s="16"/>
      <c r="AW183" s="13"/>
      <c r="AX183" s="13"/>
      <c r="AY183" s="15"/>
      <c r="AZ183" s="15"/>
      <c r="BA183" s="16"/>
      <c r="BB183" s="16"/>
      <c r="BC183" s="15"/>
      <c r="BD183" s="15"/>
      <c r="BE183" s="16"/>
      <c r="BF183" s="16"/>
      <c r="BG183" s="15"/>
      <c r="BH183" s="15"/>
      <c r="BI183" s="16"/>
      <c r="BJ183" s="16"/>
      <c r="BK183" s="15"/>
      <c r="BL183" s="15"/>
      <c r="BM183" s="16"/>
      <c r="BN183" s="16"/>
      <c r="BO183" s="13"/>
      <c r="BP183" s="13"/>
      <c r="BQ183" s="13"/>
      <c r="BR183" s="13"/>
      <c r="BS183" s="13"/>
      <c r="BT183" s="13"/>
      <c r="BU183" s="13"/>
      <c r="BV183" s="13"/>
    </row>
    <row r="184" spans="1:74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3"/>
      <c r="AF184" s="13"/>
      <c r="AG184" s="15"/>
      <c r="AH184" s="15"/>
      <c r="AI184" s="16"/>
      <c r="AJ184" s="16"/>
      <c r="AK184" s="15"/>
      <c r="AL184" s="15"/>
      <c r="AM184" s="16"/>
      <c r="AN184" s="16"/>
      <c r="AO184" s="15"/>
      <c r="AP184" s="15"/>
      <c r="AQ184" s="16"/>
      <c r="AR184" s="16"/>
      <c r="AS184" s="15"/>
      <c r="AT184" s="15"/>
      <c r="AU184" s="16"/>
      <c r="AV184" s="16"/>
      <c r="AW184" s="13"/>
      <c r="AX184" s="13"/>
      <c r="AY184" s="15"/>
      <c r="AZ184" s="15"/>
      <c r="BA184" s="16"/>
      <c r="BB184" s="16"/>
      <c r="BC184" s="15"/>
      <c r="BD184" s="15"/>
      <c r="BE184" s="16"/>
      <c r="BF184" s="16"/>
      <c r="BG184" s="15"/>
      <c r="BH184" s="15"/>
      <c r="BI184" s="16"/>
      <c r="BJ184" s="16"/>
      <c r="BK184" s="15"/>
      <c r="BL184" s="15"/>
      <c r="BM184" s="16"/>
      <c r="BN184" s="16"/>
      <c r="BO184" s="13"/>
      <c r="BP184" s="13"/>
      <c r="BQ184" s="13"/>
      <c r="BR184" s="13"/>
      <c r="BS184" s="13"/>
      <c r="BT184" s="13"/>
      <c r="BU184" s="13"/>
      <c r="BV184" s="13"/>
    </row>
    <row r="185" spans="1:74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3"/>
      <c r="AF185" s="13"/>
      <c r="AG185" s="15"/>
      <c r="AH185" s="15"/>
      <c r="AI185" s="16"/>
      <c r="AJ185" s="16"/>
      <c r="AK185" s="15"/>
      <c r="AL185" s="15"/>
      <c r="AM185" s="16"/>
      <c r="AN185" s="16"/>
      <c r="AO185" s="15"/>
      <c r="AP185" s="15"/>
      <c r="AQ185" s="16"/>
      <c r="AR185" s="16"/>
      <c r="AS185" s="15"/>
      <c r="AT185" s="15"/>
      <c r="AU185" s="16"/>
      <c r="AV185" s="16"/>
      <c r="AW185" s="13"/>
      <c r="AX185" s="13"/>
      <c r="AY185" s="15"/>
      <c r="AZ185" s="15"/>
      <c r="BA185" s="16"/>
      <c r="BB185" s="16"/>
      <c r="BC185" s="15"/>
      <c r="BD185" s="15"/>
      <c r="BE185" s="16"/>
      <c r="BF185" s="16"/>
      <c r="BG185" s="15"/>
      <c r="BH185" s="15"/>
      <c r="BI185" s="16"/>
      <c r="BJ185" s="16"/>
      <c r="BK185" s="15"/>
      <c r="BL185" s="15"/>
      <c r="BM185" s="16"/>
      <c r="BN185" s="16"/>
      <c r="BO185" s="13"/>
      <c r="BP185" s="13"/>
      <c r="BQ185" s="13"/>
      <c r="BR185" s="13"/>
      <c r="BS185" s="13"/>
      <c r="BT185" s="13"/>
      <c r="BU185" s="13"/>
      <c r="BV185" s="13"/>
    </row>
    <row r="186" spans="1:74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3"/>
      <c r="AF186" s="13"/>
      <c r="AG186" s="15"/>
      <c r="AH186" s="15"/>
      <c r="AI186" s="16"/>
      <c r="AJ186" s="16"/>
      <c r="AK186" s="15"/>
      <c r="AL186" s="15"/>
      <c r="AM186" s="16"/>
      <c r="AN186" s="16"/>
      <c r="AO186" s="15"/>
      <c r="AP186" s="15"/>
      <c r="AQ186" s="16"/>
      <c r="AR186" s="16"/>
      <c r="AS186" s="15"/>
      <c r="AT186" s="15"/>
      <c r="AU186" s="16"/>
      <c r="AV186" s="16"/>
      <c r="AW186" s="13"/>
      <c r="AX186" s="13"/>
      <c r="AY186" s="15"/>
      <c r="AZ186" s="15"/>
      <c r="BA186" s="16"/>
      <c r="BB186" s="16"/>
      <c r="BC186" s="15"/>
      <c r="BD186" s="15"/>
      <c r="BE186" s="16"/>
      <c r="BF186" s="16"/>
      <c r="BG186" s="15"/>
      <c r="BH186" s="15"/>
      <c r="BI186" s="16"/>
      <c r="BJ186" s="16"/>
      <c r="BK186" s="15"/>
      <c r="BL186" s="15"/>
      <c r="BM186" s="16"/>
      <c r="BN186" s="16"/>
      <c r="BO186" s="13"/>
      <c r="BP186" s="13"/>
      <c r="BQ186" s="13"/>
      <c r="BR186" s="13"/>
      <c r="BS186" s="13"/>
      <c r="BT186" s="13"/>
      <c r="BU186" s="13"/>
      <c r="BV186" s="13"/>
    </row>
    <row r="187" spans="1:74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3"/>
      <c r="AF187" s="13"/>
      <c r="AG187" s="15"/>
      <c r="AH187" s="15"/>
      <c r="AI187" s="16"/>
      <c r="AJ187" s="16"/>
      <c r="AK187" s="15"/>
      <c r="AL187" s="15"/>
      <c r="AM187" s="16"/>
      <c r="AN187" s="16"/>
      <c r="AO187" s="15"/>
      <c r="AP187" s="15"/>
      <c r="AQ187" s="16"/>
      <c r="AR187" s="16"/>
      <c r="AS187" s="15"/>
      <c r="AT187" s="15"/>
      <c r="AU187" s="16"/>
      <c r="AV187" s="16"/>
      <c r="AW187" s="13"/>
      <c r="AX187" s="13"/>
      <c r="AY187" s="15"/>
      <c r="AZ187" s="15"/>
      <c r="BA187" s="16"/>
      <c r="BB187" s="16"/>
      <c r="BC187" s="15"/>
      <c r="BD187" s="15"/>
      <c r="BE187" s="16"/>
      <c r="BF187" s="16"/>
      <c r="BG187" s="15"/>
      <c r="BH187" s="15"/>
      <c r="BI187" s="16"/>
      <c r="BJ187" s="16"/>
      <c r="BK187" s="15"/>
      <c r="BL187" s="15"/>
      <c r="BM187" s="16"/>
      <c r="BN187" s="16"/>
      <c r="BO187" s="13"/>
      <c r="BP187" s="13"/>
      <c r="BQ187" s="13"/>
      <c r="BR187" s="13"/>
      <c r="BS187" s="13"/>
      <c r="BT187" s="13"/>
      <c r="BU187" s="13"/>
      <c r="BV187" s="13"/>
    </row>
    <row r="188" spans="1:74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3"/>
      <c r="AF188" s="13"/>
      <c r="AG188" s="15"/>
      <c r="AH188" s="15"/>
      <c r="AI188" s="16"/>
      <c r="AJ188" s="16"/>
      <c r="AK188" s="15"/>
      <c r="AL188" s="15"/>
      <c r="AM188" s="16"/>
      <c r="AN188" s="16"/>
      <c r="AO188" s="15"/>
      <c r="AP188" s="15"/>
      <c r="AQ188" s="16"/>
      <c r="AR188" s="16"/>
      <c r="AS188" s="15"/>
      <c r="AT188" s="15"/>
      <c r="AU188" s="16"/>
      <c r="AV188" s="16"/>
      <c r="AW188" s="13"/>
      <c r="AX188" s="13"/>
      <c r="AY188" s="15"/>
      <c r="AZ188" s="15"/>
      <c r="BA188" s="16"/>
      <c r="BB188" s="16"/>
      <c r="BC188" s="15"/>
      <c r="BD188" s="15"/>
      <c r="BE188" s="16"/>
      <c r="BF188" s="16"/>
      <c r="BG188" s="15"/>
      <c r="BH188" s="15"/>
      <c r="BI188" s="16"/>
      <c r="BJ188" s="16"/>
      <c r="BK188" s="15"/>
      <c r="BL188" s="15"/>
      <c r="BM188" s="16"/>
      <c r="BN188" s="16"/>
      <c r="BO188" s="13"/>
      <c r="BP188" s="13"/>
      <c r="BQ188" s="13"/>
      <c r="BR188" s="13"/>
      <c r="BS188" s="13"/>
      <c r="BT188" s="13"/>
      <c r="BU188" s="13"/>
      <c r="BV188" s="13"/>
    </row>
    <row r="189" spans="1:74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3"/>
      <c r="AF189" s="13"/>
      <c r="AG189" s="15"/>
      <c r="AH189" s="15"/>
      <c r="AI189" s="16"/>
      <c r="AJ189" s="16"/>
      <c r="AK189" s="15"/>
      <c r="AL189" s="15"/>
      <c r="AM189" s="16"/>
      <c r="AN189" s="16"/>
      <c r="AO189" s="15"/>
      <c r="AP189" s="15"/>
      <c r="AQ189" s="16"/>
      <c r="AR189" s="16"/>
      <c r="AS189" s="15"/>
      <c r="AT189" s="15"/>
      <c r="AU189" s="16"/>
      <c r="AV189" s="16"/>
      <c r="AW189" s="13"/>
      <c r="AX189" s="13"/>
      <c r="AY189" s="15"/>
      <c r="AZ189" s="15"/>
      <c r="BA189" s="16"/>
      <c r="BB189" s="16"/>
      <c r="BC189" s="15"/>
      <c r="BD189" s="15"/>
      <c r="BE189" s="16"/>
      <c r="BF189" s="16"/>
      <c r="BG189" s="15"/>
      <c r="BH189" s="15"/>
      <c r="BI189" s="16"/>
      <c r="BJ189" s="16"/>
      <c r="BK189" s="15"/>
      <c r="BL189" s="15"/>
      <c r="BM189" s="16"/>
      <c r="BN189" s="16"/>
      <c r="BO189" s="13"/>
      <c r="BP189" s="13"/>
      <c r="BQ189" s="13"/>
      <c r="BR189" s="13"/>
      <c r="BS189" s="13"/>
      <c r="BT189" s="13"/>
      <c r="BU189" s="13"/>
      <c r="BV189" s="13"/>
    </row>
    <row r="190" spans="1:74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3"/>
      <c r="AF190" s="13"/>
      <c r="AG190" s="15"/>
      <c r="AH190" s="15"/>
      <c r="AI190" s="16"/>
      <c r="AJ190" s="16"/>
      <c r="AK190" s="15"/>
      <c r="AL190" s="15"/>
      <c r="AM190" s="16"/>
      <c r="AN190" s="16"/>
      <c r="AO190" s="15"/>
      <c r="AP190" s="15"/>
      <c r="AQ190" s="16"/>
      <c r="AR190" s="16"/>
      <c r="AS190" s="15"/>
      <c r="AT190" s="15"/>
      <c r="AU190" s="16"/>
      <c r="AV190" s="16"/>
      <c r="AW190" s="13"/>
      <c r="AX190" s="13"/>
      <c r="AY190" s="15"/>
      <c r="AZ190" s="15"/>
      <c r="BA190" s="16"/>
      <c r="BB190" s="16"/>
      <c r="BC190" s="15"/>
      <c r="BD190" s="15"/>
      <c r="BE190" s="16"/>
      <c r="BF190" s="16"/>
      <c r="BG190" s="15"/>
      <c r="BH190" s="15"/>
      <c r="BI190" s="16"/>
      <c r="BJ190" s="16"/>
      <c r="BK190" s="15"/>
      <c r="BL190" s="15"/>
      <c r="BM190" s="16"/>
      <c r="BN190" s="16"/>
      <c r="BO190" s="13"/>
      <c r="BP190" s="13"/>
      <c r="BQ190" s="13"/>
      <c r="BR190" s="13"/>
      <c r="BS190" s="13"/>
      <c r="BT190" s="13"/>
      <c r="BU190" s="13"/>
      <c r="BV190" s="13"/>
    </row>
    <row r="191" spans="1:74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3"/>
      <c r="AF191" s="13"/>
      <c r="AG191" s="15"/>
      <c r="AH191" s="15"/>
      <c r="AI191" s="16"/>
      <c r="AJ191" s="16"/>
      <c r="AK191" s="15"/>
      <c r="AL191" s="15"/>
      <c r="AM191" s="16"/>
      <c r="AN191" s="16"/>
      <c r="AO191" s="15"/>
      <c r="AP191" s="15"/>
      <c r="AQ191" s="16"/>
      <c r="AR191" s="16"/>
      <c r="AS191" s="15"/>
      <c r="AT191" s="15"/>
      <c r="AU191" s="16"/>
      <c r="AV191" s="16"/>
      <c r="AW191" s="13"/>
      <c r="AX191" s="13"/>
      <c r="AY191" s="15"/>
      <c r="AZ191" s="15"/>
      <c r="BA191" s="16"/>
      <c r="BB191" s="16"/>
      <c r="BC191" s="15"/>
      <c r="BD191" s="15"/>
      <c r="BE191" s="16"/>
      <c r="BF191" s="16"/>
      <c r="BG191" s="15"/>
      <c r="BH191" s="15"/>
      <c r="BI191" s="16"/>
      <c r="BJ191" s="16"/>
      <c r="BK191" s="15"/>
      <c r="BL191" s="15"/>
      <c r="BM191" s="16"/>
      <c r="BN191" s="16"/>
      <c r="BO191" s="13"/>
      <c r="BP191" s="13"/>
      <c r="BQ191" s="13"/>
      <c r="BR191" s="13"/>
      <c r="BS191" s="13"/>
      <c r="BT191" s="13"/>
      <c r="BU191" s="13"/>
      <c r="BV191" s="13"/>
    </row>
    <row r="192" spans="1:74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3"/>
      <c r="AF192" s="13"/>
      <c r="AG192" s="15"/>
      <c r="AH192" s="15"/>
      <c r="AI192" s="16"/>
      <c r="AJ192" s="16"/>
      <c r="AK192" s="15"/>
      <c r="AL192" s="15"/>
      <c r="AM192" s="16"/>
      <c r="AN192" s="16"/>
      <c r="AO192" s="15"/>
      <c r="AP192" s="15"/>
      <c r="AQ192" s="16"/>
      <c r="AR192" s="16"/>
      <c r="AS192" s="15"/>
      <c r="AT192" s="15"/>
      <c r="AU192" s="16"/>
      <c r="AV192" s="16"/>
      <c r="AW192" s="13"/>
      <c r="AX192" s="13"/>
      <c r="AY192" s="15"/>
      <c r="AZ192" s="15"/>
      <c r="BA192" s="16"/>
      <c r="BB192" s="16"/>
      <c r="BC192" s="15"/>
      <c r="BD192" s="15"/>
      <c r="BE192" s="16"/>
      <c r="BF192" s="16"/>
      <c r="BG192" s="15"/>
      <c r="BH192" s="15"/>
      <c r="BI192" s="16"/>
      <c r="BJ192" s="16"/>
      <c r="BK192" s="15"/>
      <c r="BL192" s="15"/>
      <c r="BM192" s="16"/>
      <c r="BN192" s="16"/>
      <c r="BO192" s="13"/>
      <c r="BP192" s="13"/>
      <c r="BQ192" s="13"/>
      <c r="BR192" s="13"/>
      <c r="BS192" s="13"/>
      <c r="BT192" s="13"/>
      <c r="BU192" s="13"/>
      <c r="BV192" s="13"/>
    </row>
    <row r="193" spans="1:74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3"/>
      <c r="AF193" s="13"/>
      <c r="AG193" s="15"/>
      <c r="AH193" s="15"/>
      <c r="AI193" s="16"/>
      <c r="AJ193" s="16"/>
      <c r="AK193" s="15"/>
      <c r="AL193" s="15"/>
      <c r="AM193" s="16"/>
      <c r="AN193" s="16"/>
      <c r="AO193" s="15"/>
      <c r="AP193" s="15"/>
      <c r="AQ193" s="16"/>
      <c r="AR193" s="16"/>
      <c r="AS193" s="15"/>
      <c r="AT193" s="15"/>
      <c r="AU193" s="16"/>
      <c r="AV193" s="16"/>
      <c r="AW193" s="13"/>
      <c r="AX193" s="13"/>
      <c r="AY193" s="15"/>
      <c r="AZ193" s="15"/>
      <c r="BA193" s="16"/>
      <c r="BB193" s="16"/>
      <c r="BC193" s="15"/>
      <c r="BD193" s="15"/>
      <c r="BE193" s="16"/>
      <c r="BF193" s="16"/>
      <c r="BG193" s="15"/>
      <c r="BH193" s="15"/>
      <c r="BI193" s="16"/>
      <c r="BJ193" s="16"/>
      <c r="BK193" s="15"/>
      <c r="BL193" s="15"/>
      <c r="BM193" s="16"/>
      <c r="BN193" s="16"/>
      <c r="BO193" s="13"/>
      <c r="BP193" s="13"/>
      <c r="BQ193" s="13"/>
      <c r="BR193" s="13"/>
      <c r="BS193" s="13"/>
      <c r="BT193" s="13"/>
      <c r="BU193" s="13"/>
      <c r="BV193" s="13"/>
    </row>
    <row r="194" spans="1:74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3"/>
      <c r="AF194" s="13"/>
      <c r="AG194" s="15"/>
      <c r="AH194" s="15"/>
      <c r="AI194" s="16"/>
      <c r="AJ194" s="16"/>
      <c r="AK194" s="15"/>
      <c r="AL194" s="15"/>
      <c r="AM194" s="16"/>
      <c r="AN194" s="16"/>
      <c r="AO194" s="15"/>
      <c r="AP194" s="15"/>
      <c r="AQ194" s="16"/>
      <c r="AR194" s="16"/>
      <c r="AS194" s="15"/>
      <c r="AT194" s="15"/>
      <c r="AU194" s="16"/>
      <c r="AV194" s="16"/>
      <c r="AW194" s="13"/>
      <c r="AX194" s="13"/>
      <c r="AY194" s="15"/>
      <c r="AZ194" s="15"/>
      <c r="BA194" s="16"/>
      <c r="BB194" s="16"/>
      <c r="BC194" s="15"/>
      <c r="BD194" s="15"/>
      <c r="BE194" s="16"/>
      <c r="BF194" s="16"/>
      <c r="BG194" s="15"/>
      <c r="BH194" s="15"/>
      <c r="BI194" s="16"/>
      <c r="BJ194" s="16"/>
      <c r="BK194" s="15"/>
      <c r="BL194" s="15"/>
      <c r="BM194" s="16"/>
      <c r="BN194" s="16"/>
      <c r="BO194" s="13"/>
      <c r="BP194" s="13"/>
      <c r="BQ194" s="13"/>
      <c r="BR194" s="13"/>
      <c r="BS194" s="13"/>
      <c r="BT194" s="13"/>
      <c r="BU194" s="13"/>
      <c r="BV194" s="13"/>
    </row>
    <row r="195" spans="1:74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3"/>
      <c r="AF195" s="13"/>
      <c r="AG195" s="15"/>
      <c r="AH195" s="15"/>
      <c r="AI195" s="16"/>
      <c r="AJ195" s="16"/>
      <c r="AK195" s="15"/>
      <c r="AL195" s="15"/>
      <c r="AM195" s="16"/>
      <c r="AN195" s="16"/>
      <c r="AO195" s="15"/>
      <c r="AP195" s="15"/>
      <c r="AQ195" s="16"/>
      <c r="AR195" s="16"/>
      <c r="AS195" s="15"/>
      <c r="AT195" s="15"/>
      <c r="AU195" s="16"/>
      <c r="AV195" s="16"/>
      <c r="AW195" s="13"/>
      <c r="AX195" s="13"/>
      <c r="AY195" s="15"/>
      <c r="AZ195" s="15"/>
      <c r="BA195" s="16"/>
      <c r="BB195" s="16"/>
      <c r="BC195" s="15"/>
      <c r="BD195" s="15"/>
      <c r="BE195" s="16"/>
      <c r="BF195" s="16"/>
      <c r="BG195" s="15"/>
      <c r="BH195" s="15"/>
      <c r="BI195" s="16"/>
      <c r="BJ195" s="16"/>
      <c r="BK195" s="15"/>
      <c r="BL195" s="15"/>
      <c r="BM195" s="16"/>
      <c r="BN195" s="16"/>
      <c r="BO195" s="13"/>
      <c r="BP195" s="13"/>
      <c r="BQ195" s="13"/>
      <c r="BR195" s="13"/>
      <c r="BS195" s="13"/>
      <c r="BT195" s="13"/>
      <c r="BU195" s="13"/>
      <c r="BV195" s="13"/>
    </row>
    <row r="196" spans="1:74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3"/>
      <c r="AF196" s="13"/>
      <c r="AG196" s="15"/>
      <c r="AH196" s="15"/>
      <c r="AI196" s="16"/>
      <c r="AJ196" s="16"/>
      <c r="AK196" s="15"/>
      <c r="AL196" s="15"/>
      <c r="AM196" s="16"/>
      <c r="AN196" s="16"/>
      <c r="AO196" s="15"/>
      <c r="AP196" s="15"/>
      <c r="AQ196" s="16"/>
      <c r="AR196" s="16"/>
      <c r="AS196" s="15"/>
      <c r="AT196" s="15"/>
      <c r="AU196" s="16"/>
      <c r="AV196" s="16"/>
      <c r="AW196" s="13"/>
      <c r="AX196" s="13"/>
      <c r="AY196" s="15"/>
      <c r="AZ196" s="15"/>
      <c r="BA196" s="16"/>
      <c r="BB196" s="16"/>
      <c r="BC196" s="15"/>
      <c r="BD196" s="15"/>
      <c r="BE196" s="16"/>
      <c r="BF196" s="16"/>
      <c r="BG196" s="15"/>
      <c r="BH196" s="15"/>
      <c r="BI196" s="16"/>
      <c r="BJ196" s="16"/>
      <c r="BK196" s="15"/>
      <c r="BL196" s="15"/>
      <c r="BM196" s="16"/>
      <c r="BN196" s="16"/>
      <c r="BO196" s="13"/>
      <c r="BP196" s="13"/>
      <c r="BQ196" s="13"/>
      <c r="BR196" s="13"/>
      <c r="BS196" s="13"/>
      <c r="BT196" s="13"/>
      <c r="BU196" s="13"/>
      <c r="BV196" s="13"/>
    </row>
    <row r="197" spans="1:74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3"/>
      <c r="AF197" s="13"/>
      <c r="AG197" s="15"/>
      <c r="AH197" s="15"/>
      <c r="AI197" s="16"/>
      <c r="AJ197" s="16"/>
      <c r="AK197" s="15"/>
      <c r="AL197" s="15"/>
      <c r="AM197" s="16"/>
      <c r="AN197" s="16"/>
      <c r="AO197" s="15"/>
      <c r="AP197" s="15"/>
      <c r="AQ197" s="16"/>
      <c r="AR197" s="16"/>
      <c r="AS197" s="15"/>
      <c r="AT197" s="15"/>
      <c r="AU197" s="16"/>
      <c r="AV197" s="16"/>
      <c r="AW197" s="13"/>
      <c r="AX197" s="13"/>
      <c r="AY197" s="15"/>
      <c r="AZ197" s="15"/>
      <c r="BA197" s="16"/>
      <c r="BB197" s="16"/>
      <c r="BC197" s="15"/>
      <c r="BD197" s="15"/>
      <c r="BE197" s="16"/>
      <c r="BF197" s="16"/>
      <c r="BG197" s="15"/>
      <c r="BH197" s="15"/>
      <c r="BI197" s="16"/>
      <c r="BJ197" s="16"/>
      <c r="BK197" s="15"/>
      <c r="BL197" s="15"/>
      <c r="BM197" s="16"/>
      <c r="BN197" s="16"/>
      <c r="BO197" s="13"/>
      <c r="BP197" s="13"/>
      <c r="BQ197" s="13"/>
      <c r="BR197" s="13"/>
      <c r="BS197" s="13"/>
      <c r="BT197" s="13"/>
      <c r="BU197" s="13"/>
      <c r="BV197" s="13"/>
    </row>
    <row r="198" spans="1:74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3"/>
      <c r="AF198" s="13"/>
      <c r="AG198" s="15"/>
      <c r="AH198" s="15"/>
      <c r="AI198" s="16"/>
      <c r="AJ198" s="16"/>
      <c r="AK198" s="15"/>
      <c r="AL198" s="15"/>
      <c r="AM198" s="16"/>
      <c r="AN198" s="16"/>
      <c r="AO198" s="15"/>
      <c r="AP198" s="15"/>
      <c r="AQ198" s="16"/>
      <c r="AR198" s="16"/>
      <c r="AS198" s="15"/>
      <c r="AT198" s="15"/>
      <c r="AU198" s="16"/>
      <c r="AV198" s="16"/>
      <c r="AW198" s="13"/>
      <c r="AX198" s="13"/>
      <c r="AY198" s="15"/>
      <c r="AZ198" s="15"/>
      <c r="BA198" s="16"/>
      <c r="BB198" s="16"/>
      <c r="BC198" s="15"/>
      <c r="BD198" s="15"/>
      <c r="BE198" s="16"/>
      <c r="BF198" s="16"/>
      <c r="BG198" s="15"/>
      <c r="BH198" s="15"/>
      <c r="BI198" s="16"/>
      <c r="BJ198" s="16"/>
      <c r="BK198" s="15"/>
      <c r="BL198" s="15"/>
      <c r="BM198" s="16"/>
      <c r="BN198" s="16"/>
      <c r="BO198" s="13"/>
      <c r="BP198" s="13"/>
      <c r="BQ198" s="13"/>
      <c r="BR198" s="13"/>
      <c r="BS198" s="13"/>
      <c r="BT198" s="13"/>
      <c r="BU198" s="13"/>
      <c r="BV198" s="13"/>
    </row>
    <row r="199" spans="1:74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3"/>
      <c r="AF199" s="13"/>
      <c r="AG199" s="15"/>
      <c r="AH199" s="15"/>
      <c r="AI199" s="16"/>
      <c r="AJ199" s="16"/>
      <c r="AK199" s="15"/>
      <c r="AL199" s="15"/>
      <c r="AM199" s="16"/>
      <c r="AN199" s="16"/>
      <c r="AO199" s="15"/>
      <c r="AP199" s="15"/>
      <c r="AQ199" s="16"/>
      <c r="AR199" s="16"/>
      <c r="AS199" s="15"/>
      <c r="AT199" s="15"/>
      <c r="AU199" s="16"/>
      <c r="AV199" s="16"/>
      <c r="AW199" s="13"/>
      <c r="AX199" s="13"/>
      <c r="AY199" s="15"/>
      <c r="AZ199" s="15"/>
      <c r="BA199" s="16"/>
      <c r="BB199" s="16"/>
      <c r="BC199" s="15"/>
      <c r="BD199" s="15"/>
      <c r="BE199" s="16"/>
      <c r="BF199" s="16"/>
      <c r="BG199" s="15"/>
      <c r="BH199" s="15"/>
      <c r="BI199" s="16"/>
      <c r="BJ199" s="16"/>
      <c r="BK199" s="15"/>
      <c r="BL199" s="15"/>
      <c r="BM199" s="16"/>
      <c r="BN199" s="16"/>
      <c r="BO199" s="13"/>
      <c r="BP199" s="13"/>
      <c r="BQ199" s="13"/>
      <c r="BR199" s="13"/>
      <c r="BS199" s="13"/>
      <c r="BT199" s="13"/>
      <c r="BU199" s="13"/>
      <c r="BV199" s="13"/>
    </row>
    <row r="200" spans="1:74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3"/>
      <c r="AF200" s="13"/>
      <c r="AG200" s="15"/>
      <c r="AH200" s="15"/>
      <c r="AI200" s="16"/>
      <c r="AJ200" s="16"/>
      <c r="AK200" s="15"/>
      <c r="AL200" s="15"/>
      <c r="AM200" s="16"/>
      <c r="AN200" s="16"/>
      <c r="AO200" s="15"/>
      <c r="AP200" s="15"/>
      <c r="AQ200" s="16"/>
      <c r="AR200" s="16"/>
      <c r="AS200" s="15"/>
      <c r="AT200" s="15"/>
      <c r="AU200" s="16"/>
      <c r="AV200" s="16"/>
      <c r="AW200" s="13"/>
      <c r="AX200" s="13"/>
      <c r="AY200" s="15"/>
      <c r="AZ200" s="15"/>
      <c r="BA200" s="16"/>
      <c r="BB200" s="16"/>
      <c r="BC200" s="15"/>
      <c r="BD200" s="15"/>
      <c r="BE200" s="16"/>
      <c r="BF200" s="16"/>
      <c r="BG200" s="15"/>
      <c r="BH200" s="15"/>
      <c r="BI200" s="16"/>
      <c r="BJ200" s="16"/>
      <c r="BK200" s="15"/>
      <c r="BL200" s="15"/>
      <c r="BM200" s="16"/>
      <c r="BN200" s="16"/>
      <c r="BO200" s="13"/>
      <c r="BP200" s="13"/>
      <c r="BQ200" s="13"/>
      <c r="BR200" s="13"/>
      <c r="BS200" s="13"/>
      <c r="BT200" s="13"/>
      <c r="BU200" s="13"/>
      <c r="BV200" s="13"/>
    </row>
    <row r="201" spans="1:74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3"/>
      <c r="AF201" s="13"/>
      <c r="AG201" s="15"/>
      <c r="AH201" s="15"/>
      <c r="AI201" s="16"/>
      <c r="AJ201" s="16"/>
      <c r="AK201" s="15"/>
      <c r="AL201" s="15"/>
      <c r="AM201" s="16"/>
      <c r="AN201" s="16"/>
      <c r="AO201" s="15"/>
      <c r="AP201" s="15"/>
      <c r="AQ201" s="16"/>
      <c r="AR201" s="16"/>
      <c r="AS201" s="15"/>
      <c r="AT201" s="15"/>
      <c r="AU201" s="16"/>
      <c r="AV201" s="16"/>
      <c r="AW201" s="13"/>
      <c r="AX201" s="13"/>
      <c r="AY201" s="15"/>
      <c r="AZ201" s="15"/>
      <c r="BA201" s="16"/>
      <c r="BB201" s="16"/>
      <c r="BC201" s="15"/>
      <c r="BD201" s="15"/>
      <c r="BE201" s="16"/>
      <c r="BF201" s="16"/>
      <c r="BG201" s="15"/>
      <c r="BH201" s="15"/>
      <c r="BI201" s="16"/>
      <c r="BJ201" s="16"/>
      <c r="BK201" s="15"/>
      <c r="BL201" s="15"/>
      <c r="BM201" s="16"/>
      <c r="BN201" s="16"/>
      <c r="BO201" s="13"/>
      <c r="BP201" s="13"/>
      <c r="BQ201" s="13"/>
      <c r="BR201" s="13"/>
      <c r="BS201" s="13"/>
      <c r="BT201" s="13"/>
      <c r="BU201" s="13"/>
      <c r="BV201" s="13"/>
    </row>
    <row r="202" spans="1:74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3"/>
      <c r="AF202" s="13"/>
      <c r="AG202" s="15"/>
      <c r="AH202" s="15"/>
      <c r="AI202" s="16"/>
      <c r="AJ202" s="16"/>
      <c r="AK202" s="15"/>
      <c r="AL202" s="15"/>
      <c r="AM202" s="16"/>
      <c r="AN202" s="16"/>
      <c r="AO202" s="15"/>
      <c r="AP202" s="15"/>
      <c r="AQ202" s="16"/>
      <c r="AR202" s="16"/>
      <c r="AS202" s="15"/>
      <c r="AT202" s="15"/>
      <c r="AU202" s="16"/>
      <c r="AV202" s="16"/>
      <c r="AW202" s="13"/>
      <c r="AX202" s="13"/>
      <c r="AY202" s="15"/>
      <c r="AZ202" s="15"/>
      <c r="BA202" s="16"/>
      <c r="BB202" s="16"/>
      <c r="BC202" s="15"/>
      <c r="BD202" s="15"/>
      <c r="BE202" s="16"/>
      <c r="BF202" s="16"/>
      <c r="BG202" s="15"/>
      <c r="BH202" s="15"/>
      <c r="BI202" s="16"/>
      <c r="BJ202" s="16"/>
      <c r="BK202" s="15"/>
      <c r="BL202" s="15"/>
      <c r="BM202" s="16"/>
      <c r="BN202" s="16"/>
      <c r="BO202" s="13"/>
      <c r="BP202" s="13"/>
      <c r="BQ202" s="13"/>
      <c r="BR202" s="13"/>
      <c r="BS202" s="13"/>
      <c r="BT202" s="13"/>
      <c r="BU202" s="13"/>
      <c r="BV202" s="13"/>
    </row>
    <row r="203" spans="1:74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3"/>
      <c r="AF203" s="13"/>
      <c r="AG203" s="15"/>
      <c r="AH203" s="15"/>
      <c r="AI203" s="16"/>
      <c r="AJ203" s="16"/>
      <c r="AK203" s="15"/>
      <c r="AL203" s="15"/>
      <c r="AM203" s="16"/>
      <c r="AN203" s="16"/>
      <c r="AO203" s="15"/>
      <c r="AP203" s="15"/>
      <c r="AQ203" s="16"/>
      <c r="AR203" s="16"/>
      <c r="AS203" s="15"/>
      <c r="AT203" s="15"/>
      <c r="AU203" s="16"/>
      <c r="AV203" s="16"/>
      <c r="AW203" s="13"/>
      <c r="AX203" s="13"/>
      <c r="AY203" s="15"/>
      <c r="AZ203" s="15"/>
      <c r="BA203" s="16"/>
      <c r="BB203" s="16"/>
      <c r="BC203" s="15"/>
      <c r="BD203" s="15"/>
      <c r="BE203" s="16"/>
      <c r="BF203" s="16"/>
      <c r="BG203" s="15"/>
      <c r="BH203" s="15"/>
      <c r="BI203" s="16"/>
      <c r="BJ203" s="16"/>
      <c r="BK203" s="15"/>
      <c r="BL203" s="15"/>
      <c r="BM203" s="16"/>
      <c r="BN203" s="16"/>
      <c r="BO203" s="13"/>
      <c r="BP203" s="13"/>
      <c r="BQ203" s="13"/>
      <c r="BR203" s="13"/>
      <c r="BS203" s="13"/>
      <c r="BT203" s="13"/>
      <c r="BU203" s="13"/>
      <c r="BV203" s="13"/>
    </row>
    <row r="204" spans="1:74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3"/>
      <c r="AF204" s="13"/>
      <c r="AG204" s="15"/>
      <c r="AH204" s="15"/>
      <c r="AI204" s="16"/>
      <c r="AJ204" s="16"/>
      <c r="AK204" s="15"/>
      <c r="AL204" s="15"/>
      <c r="AM204" s="16"/>
      <c r="AN204" s="16"/>
      <c r="AO204" s="15"/>
      <c r="AP204" s="15"/>
      <c r="AQ204" s="16"/>
      <c r="AR204" s="16"/>
      <c r="AS204" s="15"/>
      <c r="AT204" s="15"/>
      <c r="AU204" s="16"/>
      <c r="AV204" s="16"/>
      <c r="AW204" s="13"/>
      <c r="AX204" s="13"/>
      <c r="AY204" s="15"/>
      <c r="AZ204" s="15"/>
      <c r="BA204" s="16"/>
      <c r="BB204" s="16"/>
      <c r="BC204" s="15"/>
      <c r="BD204" s="15"/>
      <c r="BE204" s="16"/>
      <c r="BF204" s="16"/>
      <c r="BG204" s="15"/>
      <c r="BH204" s="15"/>
      <c r="BI204" s="16"/>
      <c r="BJ204" s="16"/>
      <c r="BK204" s="15"/>
      <c r="BL204" s="15"/>
      <c r="BM204" s="16"/>
      <c r="BN204" s="16"/>
      <c r="BO204" s="13"/>
      <c r="BP204" s="13"/>
      <c r="BQ204" s="13"/>
      <c r="BR204" s="13"/>
      <c r="BS204" s="13"/>
      <c r="BT204" s="13"/>
      <c r="BU204" s="13"/>
      <c r="BV204" s="13"/>
    </row>
    <row r="205" spans="1:74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3"/>
      <c r="AF205" s="13"/>
      <c r="AG205" s="15"/>
      <c r="AH205" s="15"/>
      <c r="AI205" s="16"/>
      <c r="AJ205" s="16"/>
      <c r="AK205" s="15"/>
      <c r="AL205" s="15"/>
      <c r="AM205" s="16"/>
      <c r="AN205" s="16"/>
      <c r="AO205" s="15"/>
      <c r="AP205" s="15"/>
      <c r="AQ205" s="16"/>
      <c r="AR205" s="16"/>
      <c r="AS205" s="15"/>
      <c r="AT205" s="15"/>
      <c r="AU205" s="16"/>
      <c r="AV205" s="16"/>
      <c r="AW205" s="13"/>
      <c r="AX205" s="13"/>
      <c r="AY205" s="15"/>
      <c r="AZ205" s="15"/>
      <c r="BA205" s="16"/>
      <c r="BB205" s="16"/>
      <c r="BC205" s="15"/>
      <c r="BD205" s="15"/>
      <c r="BE205" s="16"/>
      <c r="BF205" s="16"/>
      <c r="BG205" s="15"/>
      <c r="BH205" s="15"/>
      <c r="BI205" s="16"/>
      <c r="BJ205" s="16"/>
      <c r="BK205" s="15"/>
      <c r="BL205" s="15"/>
      <c r="BM205" s="16"/>
      <c r="BN205" s="16"/>
      <c r="BO205" s="13"/>
      <c r="BP205" s="13"/>
      <c r="BQ205" s="13"/>
      <c r="BR205" s="13"/>
      <c r="BS205" s="13"/>
      <c r="BT205" s="13"/>
      <c r="BU205" s="13"/>
      <c r="BV205" s="13"/>
    </row>
    <row r="206" spans="1:74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3"/>
      <c r="AF206" s="13"/>
      <c r="AG206" s="15"/>
      <c r="AH206" s="15"/>
      <c r="AI206" s="16"/>
      <c r="AJ206" s="16"/>
      <c r="AK206" s="15"/>
      <c r="AL206" s="15"/>
      <c r="AM206" s="16"/>
      <c r="AN206" s="16"/>
      <c r="AO206" s="15"/>
      <c r="AP206" s="15"/>
      <c r="AQ206" s="16"/>
      <c r="AR206" s="16"/>
      <c r="AS206" s="15"/>
      <c r="AT206" s="15"/>
      <c r="AU206" s="16"/>
      <c r="AV206" s="16"/>
      <c r="AW206" s="13"/>
      <c r="AX206" s="13"/>
      <c r="AY206" s="15"/>
      <c r="AZ206" s="15"/>
      <c r="BA206" s="16"/>
      <c r="BB206" s="16"/>
      <c r="BC206" s="15"/>
      <c r="BD206" s="15"/>
      <c r="BE206" s="16"/>
      <c r="BF206" s="16"/>
      <c r="BG206" s="15"/>
      <c r="BH206" s="15"/>
      <c r="BI206" s="16"/>
      <c r="BJ206" s="16"/>
      <c r="BK206" s="15"/>
      <c r="BL206" s="15"/>
      <c r="BM206" s="16"/>
      <c r="BN206" s="16"/>
      <c r="BO206" s="13"/>
      <c r="BP206" s="13"/>
      <c r="BQ206" s="13"/>
      <c r="BR206" s="13"/>
      <c r="BS206" s="13"/>
      <c r="BT206" s="13"/>
      <c r="BU206" s="13"/>
      <c r="BV206" s="13"/>
    </row>
    <row r="207" spans="1:74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3"/>
      <c r="AF207" s="13"/>
      <c r="AG207" s="15"/>
      <c r="AH207" s="15"/>
      <c r="AI207" s="16"/>
      <c r="AJ207" s="16"/>
      <c r="AK207" s="15"/>
      <c r="AL207" s="15"/>
      <c r="AM207" s="16"/>
      <c r="AN207" s="16"/>
      <c r="AO207" s="15"/>
      <c r="AP207" s="15"/>
      <c r="AQ207" s="16"/>
      <c r="AR207" s="16"/>
      <c r="AS207" s="15"/>
      <c r="AT207" s="15"/>
      <c r="AU207" s="16"/>
      <c r="AV207" s="16"/>
      <c r="AW207" s="13"/>
      <c r="AX207" s="13"/>
      <c r="AY207" s="15"/>
      <c r="AZ207" s="15"/>
      <c r="BA207" s="16"/>
      <c r="BB207" s="16"/>
      <c r="BC207" s="15"/>
      <c r="BD207" s="15"/>
      <c r="BE207" s="16"/>
      <c r="BF207" s="16"/>
      <c r="BG207" s="15"/>
      <c r="BH207" s="15"/>
      <c r="BI207" s="16"/>
      <c r="BJ207" s="16"/>
      <c r="BK207" s="15"/>
      <c r="BL207" s="15"/>
      <c r="BM207" s="16"/>
      <c r="BN207" s="16"/>
      <c r="BO207" s="13"/>
      <c r="BP207" s="13"/>
      <c r="BQ207" s="13"/>
      <c r="BR207" s="13"/>
      <c r="BS207" s="13"/>
      <c r="BT207" s="13"/>
      <c r="BU207" s="13"/>
      <c r="BV207" s="13"/>
    </row>
    <row r="208" spans="1:74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3"/>
      <c r="AF208" s="13"/>
      <c r="AG208" s="15"/>
      <c r="AH208" s="15"/>
      <c r="AI208" s="16"/>
      <c r="AJ208" s="16"/>
      <c r="AK208" s="15"/>
      <c r="AL208" s="15"/>
      <c r="AM208" s="16"/>
      <c r="AN208" s="16"/>
      <c r="AO208" s="15"/>
      <c r="AP208" s="15"/>
      <c r="AQ208" s="16"/>
      <c r="AR208" s="16"/>
      <c r="AS208" s="15"/>
      <c r="AT208" s="15"/>
      <c r="AU208" s="16"/>
      <c r="AV208" s="16"/>
      <c r="AW208" s="13"/>
      <c r="AX208" s="13"/>
      <c r="AY208" s="15"/>
      <c r="AZ208" s="15"/>
      <c r="BA208" s="16"/>
      <c r="BB208" s="16"/>
      <c r="BC208" s="15"/>
      <c r="BD208" s="15"/>
      <c r="BE208" s="16"/>
      <c r="BF208" s="16"/>
      <c r="BG208" s="15"/>
      <c r="BH208" s="15"/>
      <c r="BI208" s="16"/>
      <c r="BJ208" s="16"/>
      <c r="BK208" s="15"/>
      <c r="BL208" s="15"/>
      <c r="BM208" s="16"/>
      <c r="BN208" s="16"/>
      <c r="BO208" s="13"/>
      <c r="BP208" s="13"/>
      <c r="BQ208" s="13"/>
      <c r="BR208" s="13"/>
      <c r="BS208" s="13"/>
      <c r="BT208" s="13"/>
      <c r="BU208" s="13"/>
      <c r="BV208" s="13"/>
    </row>
    <row r="209" spans="1:74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3"/>
      <c r="AF209" s="13"/>
      <c r="AG209" s="15"/>
      <c r="AH209" s="15"/>
      <c r="AI209" s="16"/>
      <c r="AJ209" s="16"/>
      <c r="AK209" s="15"/>
      <c r="AL209" s="15"/>
      <c r="AM209" s="16"/>
      <c r="AN209" s="16"/>
      <c r="AO209" s="15"/>
      <c r="AP209" s="15"/>
      <c r="AQ209" s="16"/>
      <c r="AR209" s="16"/>
      <c r="AS209" s="15"/>
      <c r="AT209" s="15"/>
      <c r="AU209" s="16"/>
      <c r="AV209" s="16"/>
      <c r="AW209" s="13"/>
      <c r="AX209" s="13"/>
      <c r="AY209" s="15"/>
      <c r="AZ209" s="15"/>
      <c r="BA209" s="16"/>
      <c r="BB209" s="16"/>
      <c r="BC209" s="15"/>
      <c r="BD209" s="15"/>
      <c r="BE209" s="16"/>
      <c r="BF209" s="16"/>
      <c r="BG209" s="15"/>
      <c r="BH209" s="15"/>
      <c r="BI209" s="16"/>
      <c r="BJ209" s="16"/>
      <c r="BK209" s="15"/>
      <c r="BL209" s="15"/>
      <c r="BM209" s="16"/>
      <c r="BN209" s="16"/>
      <c r="BO209" s="13"/>
      <c r="BP209" s="13"/>
      <c r="BQ209" s="13"/>
      <c r="BR209" s="13"/>
      <c r="BS209" s="13"/>
      <c r="BT209" s="13"/>
      <c r="BU209" s="13"/>
      <c r="BV209" s="13"/>
    </row>
    <row r="210" spans="1:74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3"/>
      <c r="AF210" s="13"/>
      <c r="AG210" s="15"/>
      <c r="AH210" s="15"/>
      <c r="AI210" s="16"/>
      <c r="AJ210" s="16"/>
      <c r="AK210" s="15"/>
      <c r="AL210" s="15"/>
      <c r="AM210" s="16"/>
      <c r="AN210" s="16"/>
      <c r="AO210" s="15"/>
      <c r="AP210" s="15"/>
      <c r="AQ210" s="16"/>
      <c r="AR210" s="16"/>
      <c r="AS210" s="15"/>
      <c r="AT210" s="15"/>
      <c r="AU210" s="16"/>
      <c r="AV210" s="16"/>
      <c r="AW210" s="13"/>
      <c r="AX210" s="13"/>
      <c r="AY210" s="15"/>
      <c r="AZ210" s="15"/>
      <c r="BA210" s="16"/>
      <c r="BB210" s="16"/>
      <c r="BC210" s="15"/>
      <c r="BD210" s="15"/>
      <c r="BE210" s="16"/>
      <c r="BF210" s="16"/>
      <c r="BG210" s="15"/>
      <c r="BH210" s="15"/>
      <c r="BI210" s="16"/>
      <c r="BJ210" s="16"/>
      <c r="BK210" s="15"/>
      <c r="BL210" s="15"/>
      <c r="BM210" s="16"/>
      <c r="BN210" s="16"/>
      <c r="BO210" s="13"/>
      <c r="BP210" s="13"/>
      <c r="BQ210" s="13"/>
      <c r="BR210" s="13"/>
      <c r="BS210" s="13"/>
      <c r="BT210" s="13"/>
      <c r="BU210" s="13"/>
      <c r="BV210" s="13"/>
    </row>
    <row r="211" spans="1:74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3"/>
      <c r="AF211" s="13"/>
      <c r="AG211" s="15"/>
      <c r="AH211" s="15"/>
      <c r="AI211" s="16"/>
      <c r="AJ211" s="16"/>
      <c r="AK211" s="15"/>
      <c r="AL211" s="15"/>
      <c r="AM211" s="16"/>
      <c r="AN211" s="16"/>
      <c r="AO211" s="15"/>
      <c r="AP211" s="15"/>
      <c r="AQ211" s="16"/>
      <c r="AR211" s="16"/>
      <c r="AS211" s="15"/>
      <c r="AT211" s="15"/>
      <c r="AU211" s="16"/>
      <c r="AV211" s="16"/>
      <c r="AW211" s="13"/>
      <c r="AX211" s="13"/>
      <c r="AY211" s="15"/>
      <c r="AZ211" s="15"/>
      <c r="BA211" s="16"/>
      <c r="BB211" s="16"/>
      <c r="BC211" s="15"/>
      <c r="BD211" s="15"/>
      <c r="BE211" s="16"/>
      <c r="BF211" s="16"/>
      <c r="BG211" s="15"/>
      <c r="BH211" s="15"/>
      <c r="BI211" s="16"/>
      <c r="BJ211" s="16"/>
      <c r="BK211" s="15"/>
      <c r="BL211" s="15"/>
      <c r="BM211" s="16"/>
      <c r="BN211" s="16"/>
      <c r="BO211" s="13"/>
      <c r="BP211" s="13"/>
      <c r="BQ211" s="13"/>
      <c r="BR211" s="13"/>
      <c r="BS211" s="13"/>
      <c r="BT211" s="13"/>
      <c r="BU211" s="13"/>
      <c r="BV211" s="13"/>
    </row>
    <row r="212" spans="1:74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3"/>
      <c r="AF212" s="13"/>
      <c r="AG212" s="15"/>
      <c r="AH212" s="15"/>
      <c r="AI212" s="16"/>
      <c r="AJ212" s="16"/>
      <c r="AK212" s="15"/>
      <c r="AL212" s="15"/>
      <c r="AM212" s="16"/>
      <c r="AN212" s="16"/>
      <c r="AO212" s="15"/>
      <c r="AP212" s="15"/>
      <c r="AQ212" s="16"/>
      <c r="AR212" s="16"/>
      <c r="AS212" s="15"/>
      <c r="AT212" s="15"/>
      <c r="AU212" s="16"/>
      <c r="AV212" s="16"/>
      <c r="AW212" s="13"/>
      <c r="AX212" s="13"/>
      <c r="AY212" s="15"/>
      <c r="AZ212" s="15"/>
      <c r="BA212" s="16"/>
      <c r="BB212" s="16"/>
      <c r="BC212" s="15"/>
      <c r="BD212" s="15"/>
      <c r="BE212" s="16"/>
      <c r="BF212" s="16"/>
      <c r="BG212" s="15"/>
      <c r="BH212" s="15"/>
      <c r="BI212" s="16"/>
      <c r="BJ212" s="16"/>
      <c r="BK212" s="15"/>
      <c r="BL212" s="15"/>
      <c r="BM212" s="16"/>
      <c r="BN212" s="16"/>
      <c r="BO212" s="13"/>
      <c r="BP212" s="13"/>
      <c r="BQ212" s="13"/>
      <c r="BR212" s="13"/>
      <c r="BS212" s="13"/>
      <c r="BT212" s="13"/>
      <c r="BU212" s="13"/>
      <c r="BV212" s="13"/>
    </row>
    <row r="213" spans="1:74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3"/>
      <c r="AF213" s="13"/>
      <c r="AG213" s="15"/>
      <c r="AH213" s="15"/>
      <c r="AI213" s="16"/>
      <c r="AJ213" s="16"/>
      <c r="AK213" s="15"/>
      <c r="AL213" s="15"/>
      <c r="AM213" s="16"/>
      <c r="AN213" s="16"/>
      <c r="AO213" s="15"/>
      <c r="AP213" s="15"/>
      <c r="AQ213" s="16"/>
      <c r="AR213" s="16"/>
      <c r="AS213" s="15"/>
      <c r="AT213" s="15"/>
      <c r="AU213" s="16"/>
      <c r="AV213" s="16"/>
      <c r="AW213" s="13"/>
      <c r="AX213" s="13"/>
      <c r="AY213" s="15"/>
      <c r="AZ213" s="15"/>
      <c r="BA213" s="16"/>
      <c r="BB213" s="16"/>
      <c r="BC213" s="15"/>
      <c r="BD213" s="15"/>
      <c r="BE213" s="16"/>
      <c r="BF213" s="16"/>
      <c r="BG213" s="15"/>
      <c r="BH213" s="15"/>
      <c r="BI213" s="16"/>
      <c r="BJ213" s="16"/>
      <c r="BK213" s="15"/>
      <c r="BL213" s="15"/>
      <c r="BM213" s="16"/>
      <c r="BN213" s="16"/>
      <c r="BO213" s="13"/>
      <c r="BP213" s="13"/>
      <c r="BQ213" s="13"/>
      <c r="BR213" s="13"/>
      <c r="BS213" s="13"/>
      <c r="BT213" s="13"/>
      <c r="BU213" s="13"/>
      <c r="BV213" s="13"/>
    </row>
    <row r="214" spans="1:74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3"/>
      <c r="AF214" s="13"/>
      <c r="AG214" s="15"/>
      <c r="AH214" s="15"/>
      <c r="AI214" s="16"/>
      <c r="AJ214" s="16"/>
      <c r="AK214" s="15"/>
      <c r="AL214" s="15"/>
      <c r="AM214" s="16"/>
      <c r="AN214" s="16"/>
      <c r="AO214" s="15"/>
      <c r="AP214" s="15"/>
      <c r="AQ214" s="16"/>
      <c r="AR214" s="16"/>
      <c r="AS214" s="15"/>
      <c r="AT214" s="15"/>
      <c r="AU214" s="16"/>
      <c r="AV214" s="16"/>
      <c r="AW214" s="13"/>
      <c r="AX214" s="13"/>
      <c r="AY214" s="15"/>
      <c r="AZ214" s="15"/>
      <c r="BA214" s="16"/>
      <c r="BB214" s="16"/>
      <c r="BC214" s="15"/>
      <c r="BD214" s="15"/>
      <c r="BE214" s="16"/>
      <c r="BF214" s="16"/>
      <c r="BG214" s="15"/>
      <c r="BH214" s="15"/>
      <c r="BI214" s="16"/>
      <c r="BJ214" s="16"/>
      <c r="BK214" s="15"/>
      <c r="BL214" s="15"/>
      <c r="BM214" s="16"/>
      <c r="BN214" s="16"/>
      <c r="BO214" s="13"/>
      <c r="BP214" s="13"/>
      <c r="BQ214" s="13"/>
      <c r="BR214" s="13"/>
      <c r="BS214" s="13"/>
      <c r="BT214" s="13"/>
      <c r="BU214" s="13"/>
      <c r="BV214" s="13"/>
    </row>
    <row r="215" spans="1:74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3"/>
      <c r="AF215" s="13"/>
      <c r="AG215" s="15"/>
      <c r="AH215" s="15"/>
      <c r="AI215" s="16"/>
      <c r="AJ215" s="16"/>
      <c r="AK215" s="15"/>
      <c r="AL215" s="15"/>
      <c r="AM215" s="16"/>
      <c r="AN215" s="16"/>
      <c r="AO215" s="15"/>
      <c r="AP215" s="15"/>
      <c r="AQ215" s="16"/>
      <c r="AR215" s="16"/>
      <c r="AS215" s="15"/>
      <c r="AT215" s="15"/>
      <c r="AU215" s="16"/>
      <c r="AV215" s="16"/>
      <c r="AW215" s="13"/>
      <c r="AX215" s="13"/>
      <c r="AY215" s="15"/>
      <c r="AZ215" s="15"/>
      <c r="BA215" s="16"/>
      <c r="BB215" s="16"/>
      <c r="BC215" s="15"/>
      <c r="BD215" s="15"/>
      <c r="BE215" s="16"/>
      <c r="BF215" s="16"/>
      <c r="BG215" s="15"/>
      <c r="BH215" s="15"/>
      <c r="BI215" s="16"/>
      <c r="BJ215" s="16"/>
      <c r="BK215" s="15"/>
      <c r="BL215" s="15"/>
      <c r="BM215" s="16"/>
      <c r="BN215" s="16"/>
      <c r="BO215" s="13"/>
      <c r="BP215" s="13"/>
      <c r="BQ215" s="13"/>
      <c r="BR215" s="13"/>
      <c r="BS215" s="13"/>
      <c r="BT215" s="13"/>
      <c r="BU215" s="13"/>
      <c r="BV215" s="13"/>
    </row>
    <row r="216" spans="1:74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3"/>
      <c r="AF216" s="13"/>
      <c r="AG216" s="15"/>
      <c r="AH216" s="15"/>
      <c r="AI216" s="16"/>
      <c r="AJ216" s="16"/>
      <c r="AK216" s="15"/>
      <c r="AL216" s="15"/>
      <c r="AM216" s="16"/>
      <c r="AN216" s="16"/>
      <c r="AO216" s="15"/>
      <c r="AP216" s="15"/>
      <c r="AQ216" s="16"/>
      <c r="AR216" s="16"/>
      <c r="AS216" s="15"/>
      <c r="AT216" s="15"/>
      <c r="AU216" s="16"/>
      <c r="AV216" s="16"/>
      <c r="AW216" s="13"/>
      <c r="AX216" s="13"/>
      <c r="AY216" s="15"/>
      <c r="AZ216" s="15"/>
      <c r="BA216" s="16"/>
      <c r="BB216" s="16"/>
      <c r="BC216" s="15"/>
      <c r="BD216" s="15"/>
      <c r="BE216" s="16"/>
      <c r="BF216" s="16"/>
      <c r="BG216" s="15"/>
      <c r="BH216" s="15"/>
      <c r="BI216" s="16"/>
      <c r="BJ216" s="16"/>
      <c r="BK216" s="15"/>
      <c r="BL216" s="15"/>
      <c r="BM216" s="16"/>
      <c r="BN216" s="16"/>
      <c r="BO216" s="13"/>
      <c r="BP216" s="13"/>
      <c r="BQ216" s="13"/>
      <c r="BR216" s="13"/>
      <c r="BS216" s="13"/>
      <c r="BT216" s="13"/>
      <c r="BU216" s="13"/>
      <c r="BV216" s="13"/>
    </row>
    <row r="217" spans="1:74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3"/>
      <c r="AF217" s="13"/>
      <c r="AG217" s="15"/>
      <c r="AH217" s="15"/>
      <c r="AI217" s="16"/>
      <c r="AJ217" s="16"/>
      <c r="AK217" s="15"/>
      <c r="AL217" s="15"/>
      <c r="AM217" s="16"/>
      <c r="AN217" s="16"/>
      <c r="AO217" s="15"/>
      <c r="AP217" s="15"/>
      <c r="AQ217" s="16"/>
      <c r="AR217" s="16"/>
      <c r="AS217" s="15"/>
      <c r="AT217" s="15"/>
      <c r="AU217" s="16"/>
      <c r="AV217" s="16"/>
      <c r="AW217" s="13"/>
      <c r="AX217" s="13"/>
      <c r="AY217" s="15"/>
      <c r="AZ217" s="15"/>
      <c r="BA217" s="16"/>
      <c r="BB217" s="16"/>
      <c r="BC217" s="15"/>
      <c r="BD217" s="15"/>
      <c r="BE217" s="16"/>
      <c r="BF217" s="16"/>
      <c r="BG217" s="15"/>
      <c r="BH217" s="15"/>
      <c r="BI217" s="16"/>
      <c r="BJ217" s="16"/>
      <c r="BK217" s="15"/>
      <c r="BL217" s="15"/>
      <c r="BM217" s="16"/>
      <c r="BN217" s="16"/>
      <c r="BO217" s="13"/>
      <c r="BP217" s="13"/>
      <c r="BQ217" s="13"/>
      <c r="BR217" s="13"/>
      <c r="BS217" s="13"/>
      <c r="BT217" s="13"/>
      <c r="BU217" s="13"/>
      <c r="BV217" s="13"/>
    </row>
    <row r="218" spans="1:74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3"/>
      <c r="AF218" s="13"/>
      <c r="AG218" s="15"/>
      <c r="AH218" s="15"/>
      <c r="AI218" s="16"/>
      <c r="AJ218" s="16"/>
      <c r="AK218" s="15"/>
      <c r="AL218" s="15"/>
      <c r="AM218" s="16"/>
      <c r="AN218" s="16"/>
      <c r="AO218" s="15"/>
      <c r="AP218" s="15"/>
      <c r="AQ218" s="16"/>
      <c r="AR218" s="16"/>
      <c r="AS218" s="15"/>
      <c r="AT218" s="15"/>
      <c r="AU218" s="16"/>
      <c r="AV218" s="16"/>
      <c r="AW218" s="13"/>
      <c r="AX218" s="13"/>
      <c r="AY218" s="15"/>
      <c r="AZ218" s="15"/>
      <c r="BA218" s="16"/>
      <c r="BB218" s="16"/>
      <c r="BC218" s="15"/>
      <c r="BD218" s="15"/>
      <c r="BE218" s="16"/>
      <c r="BF218" s="16"/>
      <c r="BG218" s="15"/>
      <c r="BH218" s="15"/>
      <c r="BI218" s="16"/>
      <c r="BJ218" s="16"/>
      <c r="BK218" s="15"/>
      <c r="BL218" s="15"/>
      <c r="BM218" s="16"/>
      <c r="BN218" s="16"/>
      <c r="BO218" s="13"/>
      <c r="BP218" s="13"/>
      <c r="BQ218" s="13"/>
      <c r="BR218" s="13"/>
      <c r="BS218" s="13"/>
      <c r="BT218" s="13"/>
      <c r="BU218" s="13"/>
      <c r="BV218" s="13"/>
    </row>
    <row r="219" spans="1:74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3"/>
      <c r="AF219" s="13"/>
      <c r="AG219" s="15"/>
      <c r="AH219" s="15"/>
      <c r="AI219" s="16"/>
      <c r="AJ219" s="16"/>
      <c r="AK219" s="15"/>
      <c r="AL219" s="15"/>
      <c r="AM219" s="16"/>
      <c r="AN219" s="16"/>
      <c r="AO219" s="15"/>
      <c r="AP219" s="15"/>
      <c r="AQ219" s="16"/>
      <c r="AR219" s="16"/>
      <c r="AS219" s="15"/>
      <c r="AT219" s="15"/>
      <c r="AU219" s="16"/>
      <c r="AV219" s="16"/>
      <c r="AW219" s="13"/>
      <c r="AX219" s="13"/>
      <c r="AY219" s="15"/>
      <c r="AZ219" s="15"/>
      <c r="BA219" s="16"/>
      <c r="BB219" s="16"/>
      <c r="BC219" s="15"/>
      <c r="BD219" s="15"/>
      <c r="BE219" s="16"/>
      <c r="BF219" s="16"/>
      <c r="BG219" s="15"/>
      <c r="BH219" s="15"/>
      <c r="BI219" s="16"/>
      <c r="BJ219" s="16"/>
      <c r="BK219" s="15"/>
      <c r="BL219" s="15"/>
      <c r="BM219" s="16"/>
      <c r="BN219" s="16"/>
      <c r="BO219" s="13"/>
      <c r="BP219" s="13"/>
      <c r="BQ219" s="13"/>
      <c r="BR219" s="13"/>
      <c r="BS219" s="13"/>
      <c r="BT219" s="13"/>
      <c r="BU219" s="13"/>
      <c r="BV219" s="13"/>
    </row>
    <row r="220" spans="1:74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3"/>
      <c r="AF220" s="13"/>
      <c r="AG220" s="15"/>
      <c r="AH220" s="15"/>
      <c r="AI220" s="16"/>
      <c r="AJ220" s="16"/>
      <c r="AK220" s="15"/>
      <c r="AL220" s="15"/>
      <c r="AM220" s="16"/>
      <c r="AN220" s="16"/>
      <c r="AO220" s="15"/>
      <c r="AP220" s="15"/>
      <c r="AQ220" s="16"/>
      <c r="AR220" s="16"/>
      <c r="AS220" s="15"/>
      <c r="AT220" s="15"/>
      <c r="AU220" s="16"/>
      <c r="AV220" s="16"/>
      <c r="AW220" s="13"/>
      <c r="AX220" s="13"/>
      <c r="AY220" s="15"/>
      <c r="AZ220" s="15"/>
      <c r="BA220" s="16"/>
      <c r="BB220" s="16"/>
      <c r="BC220" s="15"/>
      <c r="BD220" s="15"/>
      <c r="BE220" s="16"/>
      <c r="BF220" s="16"/>
      <c r="BG220" s="15"/>
      <c r="BH220" s="15"/>
      <c r="BI220" s="16"/>
      <c r="BJ220" s="16"/>
      <c r="BK220" s="15"/>
      <c r="BL220" s="15"/>
      <c r="BM220" s="16"/>
      <c r="BN220" s="16"/>
      <c r="BO220" s="13"/>
      <c r="BP220" s="13"/>
      <c r="BQ220" s="13"/>
      <c r="BR220" s="13"/>
      <c r="BS220" s="13"/>
      <c r="BT220" s="13"/>
      <c r="BU220" s="13"/>
      <c r="BV220" s="13"/>
    </row>
    <row r="221" spans="1:74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3"/>
      <c r="AF221" s="13"/>
      <c r="AG221" s="15"/>
      <c r="AH221" s="15"/>
      <c r="AI221" s="16"/>
      <c r="AJ221" s="16"/>
      <c r="AK221" s="15"/>
      <c r="AL221" s="15"/>
      <c r="AM221" s="16"/>
      <c r="AN221" s="16"/>
      <c r="AO221" s="15"/>
      <c r="AP221" s="15"/>
      <c r="AQ221" s="16"/>
      <c r="AR221" s="16"/>
      <c r="AS221" s="15"/>
      <c r="AT221" s="15"/>
      <c r="AU221" s="16"/>
      <c r="AV221" s="16"/>
      <c r="AW221" s="13"/>
      <c r="AX221" s="13"/>
      <c r="AY221" s="15"/>
      <c r="AZ221" s="15"/>
      <c r="BA221" s="16"/>
      <c r="BB221" s="16"/>
      <c r="BC221" s="15"/>
      <c r="BD221" s="15"/>
      <c r="BE221" s="16"/>
      <c r="BF221" s="16"/>
      <c r="BG221" s="15"/>
      <c r="BH221" s="15"/>
      <c r="BI221" s="16"/>
      <c r="BJ221" s="16"/>
      <c r="BK221" s="15"/>
      <c r="BL221" s="15"/>
      <c r="BM221" s="16"/>
      <c r="BN221" s="16"/>
      <c r="BO221" s="13"/>
      <c r="BP221" s="13"/>
      <c r="BQ221" s="13"/>
      <c r="BR221" s="13"/>
      <c r="BS221" s="13"/>
      <c r="BT221" s="13"/>
      <c r="BU221" s="13"/>
      <c r="BV221" s="13"/>
    </row>
    <row r="222" spans="1:74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3"/>
      <c r="AF222" s="13"/>
      <c r="AG222" s="15"/>
      <c r="AH222" s="15"/>
      <c r="AI222" s="16"/>
      <c r="AJ222" s="16"/>
      <c r="AK222" s="15"/>
      <c r="AL222" s="15"/>
      <c r="AM222" s="16"/>
      <c r="AN222" s="16"/>
      <c r="AO222" s="15"/>
      <c r="AP222" s="15"/>
      <c r="AQ222" s="16"/>
      <c r="AR222" s="16"/>
      <c r="AS222" s="15"/>
      <c r="AT222" s="15"/>
      <c r="AU222" s="16"/>
      <c r="AV222" s="16"/>
      <c r="AW222" s="13"/>
      <c r="AX222" s="13"/>
      <c r="AY222" s="15"/>
      <c r="AZ222" s="15"/>
      <c r="BA222" s="16"/>
      <c r="BB222" s="16"/>
      <c r="BC222" s="15"/>
      <c r="BD222" s="15"/>
      <c r="BE222" s="16"/>
      <c r="BF222" s="16"/>
      <c r="BG222" s="15"/>
      <c r="BH222" s="15"/>
      <c r="BI222" s="16"/>
      <c r="BJ222" s="16"/>
      <c r="BK222" s="15"/>
      <c r="BL222" s="15"/>
      <c r="BM222" s="16"/>
      <c r="BN222" s="16"/>
      <c r="BO222" s="13"/>
      <c r="BP222" s="13"/>
      <c r="BQ222" s="13"/>
      <c r="BR222" s="13"/>
      <c r="BS222" s="13"/>
      <c r="BT222" s="13"/>
      <c r="BU222" s="13"/>
      <c r="BV222" s="13"/>
    </row>
    <row r="223" spans="1:74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3"/>
      <c r="AF223" s="13"/>
      <c r="AG223" s="15"/>
      <c r="AH223" s="15"/>
      <c r="AI223" s="16"/>
      <c r="AJ223" s="16"/>
      <c r="AK223" s="15"/>
      <c r="AL223" s="15"/>
      <c r="AM223" s="16"/>
      <c r="AN223" s="16"/>
      <c r="AO223" s="15"/>
      <c r="AP223" s="15"/>
      <c r="AQ223" s="16"/>
      <c r="AR223" s="16"/>
      <c r="AS223" s="15"/>
      <c r="AT223" s="15"/>
      <c r="AU223" s="16"/>
      <c r="AV223" s="16"/>
      <c r="AW223" s="13"/>
      <c r="AX223" s="13"/>
      <c r="AY223" s="15"/>
      <c r="AZ223" s="15"/>
      <c r="BA223" s="16"/>
      <c r="BB223" s="16"/>
      <c r="BC223" s="15"/>
      <c r="BD223" s="15"/>
      <c r="BE223" s="16"/>
      <c r="BF223" s="16"/>
      <c r="BG223" s="15"/>
      <c r="BH223" s="15"/>
      <c r="BI223" s="16"/>
      <c r="BJ223" s="16"/>
      <c r="BK223" s="15"/>
      <c r="BL223" s="15"/>
      <c r="BM223" s="16"/>
      <c r="BN223" s="16"/>
      <c r="BO223" s="13"/>
      <c r="BP223" s="13"/>
      <c r="BQ223" s="13"/>
      <c r="BR223" s="13"/>
      <c r="BS223" s="13"/>
      <c r="BT223" s="13"/>
      <c r="BU223" s="13"/>
      <c r="BV223" s="13"/>
    </row>
    <row r="224" spans="1:74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3"/>
      <c r="AF224" s="13"/>
      <c r="AG224" s="15"/>
      <c r="AH224" s="15"/>
      <c r="AI224" s="16"/>
      <c r="AJ224" s="16"/>
      <c r="AK224" s="15"/>
      <c r="AL224" s="15"/>
      <c r="AM224" s="16"/>
      <c r="AN224" s="16"/>
      <c r="AO224" s="15"/>
      <c r="AP224" s="15"/>
      <c r="AQ224" s="16"/>
      <c r="AR224" s="16"/>
      <c r="AS224" s="15"/>
      <c r="AT224" s="15"/>
      <c r="AU224" s="16"/>
      <c r="AV224" s="16"/>
      <c r="AW224" s="13"/>
      <c r="AX224" s="13"/>
      <c r="AY224" s="15"/>
      <c r="AZ224" s="15"/>
      <c r="BA224" s="16"/>
      <c r="BB224" s="16"/>
      <c r="BC224" s="15"/>
      <c r="BD224" s="15"/>
      <c r="BE224" s="16"/>
      <c r="BF224" s="16"/>
      <c r="BG224" s="15"/>
      <c r="BH224" s="15"/>
      <c r="BI224" s="16"/>
      <c r="BJ224" s="16"/>
      <c r="BK224" s="15"/>
      <c r="BL224" s="15"/>
      <c r="BM224" s="16"/>
      <c r="BN224" s="16"/>
      <c r="BO224" s="13"/>
      <c r="BP224" s="13"/>
      <c r="BQ224" s="13"/>
      <c r="BR224" s="13"/>
      <c r="BS224" s="13"/>
      <c r="BT224" s="13"/>
      <c r="BU224" s="13"/>
      <c r="BV224" s="13"/>
    </row>
    <row r="225" spans="1:74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3"/>
      <c r="AF225" s="13"/>
      <c r="AG225" s="15"/>
      <c r="AH225" s="15"/>
      <c r="AI225" s="16"/>
      <c r="AJ225" s="16"/>
      <c r="AK225" s="15"/>
      <c r="AL225" s="15"/>
      <c r="AM225" s="16"/>
      <c r="AN225" s="16"/>
      <c r="AO225" s="15"/>
      <c r="AP225" s="15"/>
      <c r="AQ225" s="16"/>
      <c r="AR225" s="16"/>
      <c r="AS225" s="15"/>
      <c r="AT225" s="15"/>
      <c r="AU225" s="16"/>
      <c r="AV225" s="16"/>
      <c r="AW225" s="13"/>
      <c r="AX225" s="13"/>
      <c r="AY225" s="15"/>
      <c r="AZ225" s="15"/>
      <c r="BA225" s="16"/>
      <c r="BB225" s="16"/>
      <c r="BC225" s="15"/>
      <c r="BD225" s="15"/>
      <c r="BE225" s="16"/>
      <c r="BF225" s="16"/>
      <c r="BG225" s="15"/>
      <c r="BH225" s="15"/>
      <c r="BI225" s="16"/>
      <c r="BJ225" s="16"/>
      <c r="BK225" s="15"/>
      <c r="BL225" s="15"/>
      <c r="BM225" s="16"/>
      <c r="BN225" s="16"/>
      <c r="BO225" s="13"/>
      <c r="BP225" s="13"/>
      <c r="BQ225" s="13"/>
      <c r="BR225" s="13"/>
      <c r="BS225" s="13"/>
      <c r="BT225" s="13"/>
      <c r="BU225" s="13"/>
      <c r="BV225" s="13"/>
    </row>
    <row r="226" spans="1:74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3"/>
      <c r="AF226" s="13"/>
      <c r="AG226" s="15"/>
      <c r="AH226" s="15"/>
      <c r="AI226" s="16"/>
      <c r="AJ226" s="16"/>
      <c r="AK226" s="15"/>
      <c r="AL226" s="15"/>
      <c r="AM226" s="16"/>
      <c r="AN226" s="16"/>
      <c r="AO226" s="15"/>
      <c r="AP226" s="15"/>
      <c r="AQ226" s="16"/>
      <c r="AR226" s="16"/>
      <c r="AS226" s="15"/>
      <c r="AT226" s="15"/>
      <c r="AU226" s="16"/>
      <c r="AV226" s="16"/>
      <c r="AW226" s="13"/>
      <c r="AX226" s="13"/>
      <c r="AY226" s="15"/>
      <c r="AZ226" s="15"/>
      <c r="BA226" s="16"/>
      <c r="BB226" s="16"/>
      <c r="BC226" s="15"/>
      <c r="BD226" s="15"/>
      <c r="BE226" s="16"/>
      <c r="BF226" s="16"/>
      <c r="BG226" s="15"/>
      <c r="BH226" s="15"/>
      <c r="BI226" s="16"/>
      <c r="BJ226" s="16"/>
      <c r="BK226" s="15"/>
      <c r="BL226" s="15"/>
      <c r="BM226" s="16"/>
      <c r="BN226" s="16"/>
      <c r="BO226" s="13"/>
      <c r="BP226" s="13"/>
      <c r="BQ226" s="13"/>
      <c r="BR226" s="13"/>
      <c r="BS226" s="13"/>
      <c r="BT226" s="13"/>
      <c r="BU226" s="13"/>
      <c r="BV226" s="13"/>
    </row>
    <row r="227" spans="1:74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3"/>
      <c r="AF227" s="13"/>
      <c r="AG227" s="15"/>
      <c r="AH227" s="15"/>
      <c r="AI227" s="16"/>
      <c r="AJ227" s="16"/>
      <c r="AK227" s="15"/>
      <c r="AL227" s="15"/>
      <c r="AM227" s="16"/>
      <c r="AN227" s="16"/>
      <c r="AO227" s="15"/>
      <c r="AP227" s="15"/>
      <c r="AQ227" s="16"/>
      <c r="AR227" s="16"/>
      <c r="AS227" s="15"/>
      <c r="AT227" s="15"/>
      <c r="AU227" s="16"/>
      <c r="AV227" s="16"/>
      <c r="AW227" s="13"/>
      <c r="AX227" s="13"/>
      <c r="AY227" s="15"/>
      <c r="AZ227" s="15"/>
      <c r="BA227" s="16"/>
      <c r="BB227" s="16"/>
      <c r="BC227" s="15"/>
      <c r="BD227" s="15"/>
      <c r="BE227" s="16"/>
      <c r="BF227" s="16"/>
      <c r="BG227" s="15"/>
      <c r="BH227" s="15"/>
      <c r="BI227" s="16"/>
      <c r="BJ227" s="16"/>
      <c r="BK227" s="15"/>
      <c r="BL227" s="15"/>
      <c r="BM227" s="16"/>
      <c r="BN227" s="16"/>
      <c r="BO227" s="13"/>
      <c r="BP227" s="13"/>
      <c r="BQ227" s="13"/>
      <c r="BR227" s="13"/>
      <c r="BS227" s="13"/>
      <c r="BT227" s="13"/>
      <c r="BU227" s="13"/>
      <c r="BV227" s="13"/>
    </row>
    <row r="228" spans="1:74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3"/>
      <c r="AF228" s="13"/>
      <c r="AG228" s="15"/>
      <c r="AH228" s="15"/>
      <c r="AI228" s="16"/>
      <c r="AJ228" s="16"/>
      <c r="AK228" s="15"/>
      <c r="AL228" s="15"/>
      <c r="AM228" s="16"/>
      <c r="AN228" s="16"/>
      <c r="AO228" s="15"/>
      <c r="AP228" s="15"/>
      <c r="AQ228" s="16"/>
      <c r="AR228" s="16"/>
      <c r="AS228" s="15"/>
      <c r="AT228" s="15"/>
      <c r="AU228" s="16"/>
      <c r="AV228" s="16"/>
      <c r="AW228" s="13"/>
      <c r="AX228" s="13"/>
      <c r="AY228" s="15"/>
      <c r="AZ228" s="15"/>
      <c r="BA228" s="16"/>
      <c r="BB228" s="16"/>
      <c r="BC228" s="15"/>
      <c r="BD228" s="15"/>
      <c r="BE228" s="16"/>
      <c r="BF228" s="16"/>
      <c r="BG228" s="15"/>
      <c r="BH228" s="15"/>
      <c r="BI228" s="16"/>
      <c r="BJ228" s="16"/>
      <c r="BK228" s="15"/>
      <c r="BL228" s="15"/>
      <c r="BM228" s="16"/>
      <c r="BN228" s="16"/>
      <c r="BO228" s="13"/>
      <c r="BP228" s="13"/>
      <c r="BQ228" s="13"/>
      <c r="BR228" s="13"/>
      <c r="BS228" s="13"/>
      <c r="BT228" s="13"/>
      <c r="BU228" s="13"/>
      <c r="BV228" s="13"/>
    </row>
    <row r="229" spans="1:74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3"/>
      <c r="AF229" s="13"/>
      <c r="AG229" s="15"/>
      <c r="AH229" s="15"/>
      <c r="AI229" s="16"/>
      <c r="AJ229" s="16"/>
      <c r="AK229" s="15"/>
      <c r="AL229" s="15"/>
      <c r="AM229" s="16"/>
      <c r="AN229" s="16"/>
      <c r="AO229" s="15"/>
      <c r="AP229" s="15"/>
      <c r="AQ229" s="16"/>
      <c r="AR229" s="16"/>
      <c r="AS229" s="15"/>
      <c r="AT229" s="15"/>
      <c r="AU229" s="16"/>
      <c r="AV229" s="16"/>
      <c r="AW229" s="13"/>
      <c r="AX229" s="13"/>
      <c r="AY229" s="15"/>
      <c r="AZ229" s="15"/>
      <c r="BA229" s="16"/>
      <c r="BB229" s="16"/>
      <c r="BC229" s="15"/>
      <c r="BD229" s="15"/>
      <c r="BE229" s="16"/>
      <c r="BF229" s="16"/>
      <c r="BG229" s="15"/>
      <c r="BH229" s="15"/>
      <c r="BI229" s="16"/>
      <c r="BJ229" s="16"/>
      <c r="BK229" s="15"/>
      <c r="BL229" s="15"/>
      <c r="BM229" s="16"/>
      <c r="BN229" s="16"/>
      <c r="BO229" s="13"/>
      <c r="BP229" s="13"/>
      <c r="BQ229" s="13"/>
      <c r="BR229" s="13"/>
      <c r="BS229" s="13"/>
      <c r="BT229" s="13"/>
      <c r="BU229" s="13"/>
      <c r="BV229" s="13"/>
    </row>
    <row r="230" spans="1:74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3"/>
      <c r="AF230" s="13"/>
      <c r="AG230" s="15"/>
      <c r="AH230" s="15"/>
      <c r="AI230" s="16"/>
      <c r="AJ230" s="16"/>
      <c r="AK230" s="15"/>
      <c r="AL230" s="15"/>
      <c r="AM230" s="16"/>
      <c r="AN230" s="16"/>
      <c r="AO230" s="15"/>
      <c r="AP230" s="15"/>
      <c r="AQ230" s="16"/>
      <c r="AR230" s="16"/>
      <c r="AS230" s="15"/>
      <c r="AT230" s="15"/>
      <c r="AU230" s="16"/>
      <c r="AV230" s="16"/>
      <c r="AW230" s="13"/>
      <c r="AX230" s="13"/>
      <c r="AY230" s="15"/>
      <c r="AZ230" s="15"/>
      <c r="BA230" s="16"/>
      <c r="BB230" s="16"/>
      <c r="BC230" s="15"/>
      <c r="BD230" s="15"/>
      <c r="BE230" s="16"/>
      <c r="BF230" s="16"/>
      <c r="BG230" s="15"/>
      <c r="BH230" s="15"/>
      <c r="BI230" s="16"/>
      <c r="BJ230" s="16"/>
      <c r="BK230" s="15"/>
      <c r="BL230" s="15"/>
      <c r="BM230" s="16"/>
      <c r="BN230" s="16"/>
      <c r="BO230" s="13"/>
      <c r="BP230" s="13"/>
      <c r="BQ230" s="13"/>
      <c r="BR230" s="13"/>
      <c r="BS230" s="13"/>
      <c r="BT230" s="13"/>
      <c r="BU230" s="13"/>
      <c r="BV230" s="13"/>
    </row>
    <row r="231" spans="1:74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3"/>
      <c r="AF231" s="13"/>
      <c r="AG231" s="15"/>
      <c r="AH231" s="15"/>
      <c r="AI231" s="16"/>
      <c r="AJ231" s="16"/>
      <c r="AK231" s="15"/>
      <c r="AL231" s="15"/>
      <c r="AM231" s="16"/>
      <c r="AN231" s="16"/>
      <c r="AO231" s="15"/>
      <c r="AP231" s="15"/>
      <c r="AQ231" s="16"/>
      <c r="AR231" s="16"/>
      <c r="AS231" s="15"/>
      <c r="AT231" s="15"/>
      <c r="AU231" s="16"/>
      <c r="AV231" s="16"/>
      <c r="AW231" s="13"/>
      <c r="AX231" s="13"/>
      <c r="AY231" s="15"/>
      <c r="AZ231" s="15"/>
      <c r="BA231" s="16"/>
      <c r="BB231" s="16"/>
      <c r="BC231" s="15"/>
      <c r="BD231" s="15"/>
      <c r="BE231" s="16"/>
      <c r="BF231" s="16"/>
      <c r="BG231" s="15"/>
      <c r="BH231" s="15"/>
      <c r="BI231" s="16"/>
      <c r="BJ231" s="16"/>
      <c r="BK231" s="15"/>
      <c r="BL231" s="15"/>
      <c r="BM231" s="16"/>
      <c r="BN231" s="16"/>
      <c r="BO231" s="13"/>
      <c r="BP231" s="13"/>
      <c r="BQ231" s="13"/>
      <c r="BR231" s="13"/>
      <c r="BS231" s="13"/>
      <c r="BT231" s="13"/>
      <c r="BU231" s="13"/>
      <c r="BV231" s="13"/>
    </row>
    <row r="232" spans="1:74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3"/>
      <c r="AF232" s="13"/>
      <c r="AG232" s="15"/>
      <c r="AH232" s="15"/>
      <c r="AI232" s="16"/>
      <c r="AJ232" s="16"/>
      <c r="AK232" s="15"/>
      <c r="AL232" s="15"/>
      <c r="AM232" s="16"/>
      <c r="AN232" s="16"/>
      <c r="AO232" s="15"/>
      <c r="AP232" s="15"/>
      <c r="AQ232" s="16"/>
      <c r="AR232" s="16"/>
      <c r="AS232" s="15"/>
      <c r="AT232" s="15"/>
      <c r="AU232" s="16"/>
      <c r="AV232" s="16"/>
      <c r="AW232" s="13"/>
      <c r="AX232" s="13"/>
      <c r="AY232" s="15"/>
      <c r="AZ232" s="15"/>
      <c r="BA232" s="16"/>
      <c r="BB232" s="16"/>
      <c r="BC232" s="15"/>
      <c r="BD232" s="15"/>
      <c r="BE232" s="16"/>
      <c r="BF232" s="16"/>
      <c r="BG232" s="15"/>
      <c r="BH232" s="15"/>
      <c r="BI232" s="16"/>
      <c r="BJ232" s="16"/>
      <c r="BK232" s="15"/>
      <c r="BL232" s="15"/>
      <c r="BM232" s="16"/>
      <c r="BN232" s="16"/>
      <c r="BO232" s="13"/>
      <c r="BP232" s="13"/>
      <c r="BQ232" s="13"/>
      <c r="BR232" s="13"/>
      <c r="BS232" s="13"/>
      <c r="BT232" s="13"/>
      <c r="BU232" s="13"/>
      <c r="BV232" s="13"/>
    </row>
    <row r="233" spans="1:74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3"/>
      <c r="AF233" s="13"/>
      <c r="AG233" s="15"/>
      <c r="AH233" s="15"/>
      <c r="AI233" s="16"/>
      <c r="AJ233" s="16"/>
      <c r="AK233" s="15"/>
      <c r="AL233" s="15"/>
      <c r="AM233" s="16"/>
      <c r="AN233" s="16"/>
      <c r="AO233" s="15"/>
      <c r="AP233" s="15"/>
      <c r="AQ233" s="16"/>
      <c r="AR233" s="16"/>
      <c r="AS233" s="15"/>
      <c r="AT233" s="15"/>
      <c r="AU233" s="16"/>
      <c r="AV233" s="16"/>
      <c r="AW233" s="13"/>
      <c r="AX233" s="13"/>
      <c r="AY233" s="15"/>
      <c r="AZ233" s="15"/>
      <c r="BA233" s="16"/>
      <c r="BB233" s="16"/>
      <c r="BC233" s="15"/>
      <c r="BD233" s="15"/>
      <c r="BE233" s="16"/>
      <c r="BF233" s="16"/>
      <c r="BG233" s="15"/>
      <c r="BH233" s="15"/>
      <c r="BI233" s="16"/>
      <c r="BJ233" s="16"/>
      <c r="BK233" s="15"/>
      <c r="BL233" s="15"/>
      <c r="BM233" s="16"/>
      <c r="BN233" s="16"/>
      <c r="BO233" s="13"/>
      <c r="BP233" s="13"/>
      <c r="BQ233" s="13"/>
      <c r="BR233" s="13"/>
      <c r="BS233" s="13"/>
      <c r="BT233" s="13"/>
      <c r="BU233" s="13"/>
      <c r="BV233" s="13"/>
    </row>
    <row r="234" spans="1:74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3"/>
      <c r="AF234" s="13"/>
      <c r="AG234" s="15"/>
      <c r="AH234" s="15"/>
      <c r="AI234" s="16"/>
      <c r="AJ234" s="16"/>
      <c r="AK234" s="15"/>
      <c r="AL234" s="15"/>
      <c r="AM234" s="16"/>
      <c r="AN234" s="16"/>
      <c r="AO234" s="15"/>
      <c r="AP234" s="15"/>
      <c r="AQ234" s="16"/>
      <c r="AR234" s="16"/>
      <c r="AS234" s="15"/>
      <c r="AT234" s="15"/>
      <c r="AU234" s="16"/>
      <c r="AV234" s="16"/>
      <c r="AW234" s="13"/>
      <c r="AX234" s="13"/>
      <c r="AY234" s="15"/>
      <c r="AZ234" s="15"/>
      <c r="BA234" s="16"/>
      <c r="BB234" s="16"/>
      <c r="BC234" s="15"/>
      <c r="BD234" s="15"/>
      <c r="BE234" s="16"/>
      <c r="BF234" s="16"/>
      <c r="BG234" s="15"/>
      <c r="BH234" s="15"/>
      <c r="BI234" s="16"/>
      <c r="BJ234" s="16"/>
      <c r="BK234" s="15"/>
      <c r="BL234" s="15"/>
      <c r="BM234" s="16"/>
      <c r="BN234" s="16"/>
      <c r="BO234" s="13"/>
      <c r="BP234" s="13"/>
      <c r="BQ234" s="13"/>
      <c r="BR234" s="13"/>
      <c r="BS234" s="13"/>
      <c r="BT234" s="13"/>
      <c r="BU234" s="13"/>
      <c r="BV234" s="13"/>
    </row>
    <row r="235" spans="1:74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3"/>
      <c r="AF235" s="13"/>
      <c r="AG235" s="15"/>
      <c r="AH235" s="15"/>
      <c r="AI235" s="16"/>
      <c r="AJ235" s="16"/>
      <c r="AK235" s="15"/>
      <c r="AL235" s="15"/>
      <c r="AM235" s="16"/>
      <c r="AN235" s="16"/>
      <c r="AO235" s="15"/>
      <c r="AP235" s="15"/>
      <c r="AQ235" s="16"/>
      <c r="AR235" s="16"/>
      <c r="AS235" s="15"/>
      <c r="AT235" s="15"/>
      <c r="AU235" s="16"/>
      <c r="AV235" s="16"/>
      <c r="AW235" s="13"/>
      <c r="AX235" s="13"/>
      <c r="AY235" s="15"/>
      <c r="AZ235" s="15"/>
      <c r="BA235" s="16"/>
      <c r="BB235" s="16"/>
      <c r="BC235" s="15"/>
      <c r="BD235" s="15"/>
      <c r="BE235" s="16"/>
      <c r="BF235" s="16"/>
      <c r="BG235" s="15"/>
      <c r="BH235" s="15"/>
      <c r="BI235" s="16"/>
      <c r="BJ235" s="16"/>
      <c r="BK235" s="15"/>
      <c r="BL235" s="15"/>
      <c r="BM235" s="16"/>
      <c r="BN235" s="16"/>
      <c r="BO235" s="13"/>
      <c r="BP235" s="13"/>
      <c r="BQ235" s="13"/>
      <c r="BR235" s="13"/>
      <c r="BS235" s="13"/>
      <c r="BT235" s="13"/>
      <c r="BU235" s="13"/>
      <c r="BV235" s="13"/>
    </row>
    <row r="236" spans="1:74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3"/>
      <c r="AF236" s="13"/>
      <c r="AG236" s="15"/>
      <c r="AH236" s="15"/>
      <c r="AI236" s="16"/>
      <c r="AJ236" s="16"/>
      <c r="AK236" s="15"/>
      <c r="AL236" s="15"/>
      <c r="AM236" s="16"/>
      <c r="AN236" s="16"/>
      <c r="AO236" s="15"/>
      <c r="AP236" s="15"/>
      <c r="AQ236" s="16"/>
      <c r="AR236" s="16"/>
      <c r="AS236" s="15"/>
      <c r="AT236" s="15"/>
      <c r="AU236" s="16"/>
      <c r="AV236" s="16"/>
      <c r="AW236" s="13"/>
      <c r="AX236" s="13"/>
      <c r="AY236" s="15"/>
      <c r="AZ236" s="15"/>
      <c r="BA236" s="16"/>
      <c r="BB236" s="16"/>
      <c r="BC236" s="15"/>
      <c r="BD236" s="15"/>
      <c r="BE236" s="16"/>
      <c r="BF236" s="16"/>
      <c r="BG236" s="15"/>
      <c r="BH236" s="15"/>
      <c r="BI236" s="16"/>
      <c r="BJ236" s="16"/>
      <c r="BK236" s="15"/>
      <c r="BL236" s="15"/>
      <c r="BM236" s="16"/>
      <c r="BN236" s="16"/>
      <c r="BO236" s="13"/>
      <c r="BP236" s="13"/>
      <c r="BQ236" s="13"/>
      <c r="BR236" s="13"/>
      <c r="BS236" s="13"/>
      <c r="BT236" s="13"/>
      <c r="BU236" s="13"/>
      <c r="BV236" s="13"/>
    </row>
    <row r="237" spans="1:74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3"/>
      <c r="AF237" s="13"/>
      <c r="AG237" s="15"/>
      <c r="AH237" s="15"/>
      <c r="AI237" s="16"/>
      <c r="AJ237" s="16"/>
      <c r="AK237" s="15"/>
      <c r="AL237" s="15"/>
      <c r="AM237" s="16"/>
      <c r="AN237" s="16"/>
      <c r="AO237" s="15"/>
      <c r="AP237" s="15"/>
      <c r="AQ237" s="16"/>
      <c r="AR237" s="16"/>
      <c r="AS237" s="15"/>
      <c r="AT237" s="15"/>
      <c r="AU237" s="16"/>
      <c r="AV237" s="16"/>
      <c r="AW237" s="13"/>
      <c r="AX237" s="13"/>
      <c r="AY237" s="15"/>
      <c r="AZ237" s="15"/>
      <c r="BA237" s="16"/>
      <c r="BB237" s="16"/>
      <c r="BC237" s="15"/>
      <c r="BD237" s="15"/>
      <c r="BE237" s="16"/>
      <c r="BF237" s="16"/>
      <c r="BG237" s="15"/>
      <c r="BH237" s="15"/>
      <c r="BI237" s="16"/>
      <c r="BJ237" s="16"/>
      <c r="BK237" s="15"/>
      <c r="BL237" s="15"/>
      <c r="BM237" s="16"/>
      <c r="BN237" s="16"/>
      <c r="BO237" s="13"/>
      <c r="BP237" s="13"/>
      <c r="BQ237" s="13"/>
      <c r="BR237" s="13"/>
      <c r="BS237" s="13"/>
      <c r="BT237" s="13"/>
      <c r="BU237" s="13"/>
      <c r="BV237" s="13"/>
    </row>
    <row r="238" spans="1:74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3"/>
      <c r="AF238" s="13"/>
      <c r="AG238" s="15"/>
      <c r="AH238" s="15"/>
      <c r="AI238" s="16"/>
      <c r="AJ238" s="16"/>
      <c r="AK238" s="15"/>
      <c r="AL238" s="15"/>
      <c r="AM238" s="16"/>
      <c r="AN238" s="16"/>
      <c r="AO238" s="15"/>
      <c r="AP238" s="15"/>
      <c r="AQ238" s="16"/>
      <c r="AR238" s="16"/>
      <c r="AS238" s="15"/>
      <c r="AT238" s="15"/>
      <c r="AU238" s="16"/>
      <c r="AV238" s="16"/>
      <c r="AW238" s="13"/>
      <c r="AX238" s="13"/>
      <c r="AY238" s="15"/>
      <c r="AZ238" s="15"/>
      <c r="BA238" s="16"/>
      <c r="BB238" s="16"/>
      <c r="BC238" s="15"/>
      <c r="BD238" s="15"/>
      <c r="BE238" s="16"/>
      <c r="BF238" s="16"/>
      <c r="BG238" s="15"/>
      <c r="BH238" s="15"/>
      <c r="BI238" s="16"/>
      <c r="BJ238" s="16"/>
      <c r="BK238" s="15"/>
      <c r="BL238" s="15"/>
      <c r="BM238" s="16"/>
      <c r="BN238" s="16"/>
      <c r="BO238" s="13"/>
      <c r="BP238" s="13"/>
      <c r="BQ238" s="13"/>
      <c r="BR238" s="13"/>
      <c r="BS238" s="13"/>
      <c r="BT238" s="13"/>
      <c r="BU238" s="13"/>
      <c r="BV238" s="13"/>
    </row>
    <row r="239" spans="1:74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3"/>
      <c r="AF239" s="13"/>
      <c r="AG239" s="15"/>
      <c r="AH239" s="15"/>
      <c r="AI239" s="16"/>
      <c r="AJ239" s="16"/>
      <c r="AK239" s="15"/>
      <c r="AL239" s="15"/>
      <c r="AM239" s="16"/>
      <c r="AN239" s="16"/>
      <c r="AO239" s="15"/>
      <c r="AP239" s="15"/>
      <c r="AQ239" s="16"/>
      <c r="AR239" s="16"/>
      <c r="AS239" s="15"/>
      <c r="AT239" s="15"/>
      <c r="AU239" s="16"/>
      <c r="AV239" s="16"/>
      <c r="AW239" s="13"/>
      <c r="AX239" s="13"/>
      <c r="AY239" s="15"/>
      <c r="AZ239" s="15"/>
      <c r="BA239" s="16"/>
      <c r="BB239" s="16"/>
      <c r="BC239" s="15"/>
      <c r="BD239" s="15"/>
      <c r="BE239" s="16"/>
      <c r="BF239" s="16"/>
      <c r="BG239" s="15"/>
      <c r="BH239" s="15"/>
      <c r="BI239" s="16"/>
      <c r="BJ239" s="16"/>
      <c r="BK239" s="15"/>
      <c r="BL239" s="15"/>
      <c r="BM239" s="16"/>
      <c r="BN239" s="16"/>
      <c r="BO239" s="13"/>
      <c r="BP239" s="13"/>
      <c r="BQ239" s="13"/>
      <c r="BR239" s="13"/>
      <c r="BS239" s="13"/>
      <c r="BT239" s="13"/>
      <c r="BU239" s="13"/>
      <c r="BV239" s="13"/>
    </row>
    <row r="240" spans="1:74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3"/>
      <c r="AF240" s="13"/>
      <c r="AG240" s="15"/>
      <c r="AH240" s="15"/>
      <c r="AI240" s="16"/>
      <c r="AJ240" s="16"/>
      <c r="AK240" s="15"/>
      <c r="AL240" s="15"/>
      <c r="AM240" s="16"/>
      <c r="AN240" s="16"/>
      <c r="AO240" s="15"/>
      <c r="AP240" s="15"/>
      <c r="AQ240" s="16"/>
      <c r="AR240" s="16"/>
      <c r="AS240" s="15"/>
      <c r="AT240" s="15"/>
      <c r="AU240" s="16"/>
      <c r="AV240" s="16"/>
      <c r="AW240" s="13"/>
      <c r="AX240" s="13"/>
      <c r="AY240" s="15"/>
      <c r="AZ240" s="15"/>
      <c r="BA240" s="16"/>
      <c r="BB240" s="16"/>
      <c r="BC240" s="15"/>
      <c r="BD240" s="15"/>
      <c r="BE240" s="16"/>
      <c r="BF240" s="16"/>
      <c r="BG240" s="15"/>
      <c r="BH240" s="15"/>
      <c r="BI240" s="16"/>
      <c r="BJ240" s="16"/>
      <c r="BK240" s="15"/>
      <c r="BL240" s="15"/>
      <c r="BM240" s="16"/>
      <c r="BN240" s="16"/>
      <c r="BO240" s="13"/>
      <c r="BP240" s="13"/>
      <c r="BQ240" s="13"/>
      <c r="BR240" s="13"/>
      <c r="BS240" s="13"/>
      <c r="BT240" s="13"/>
      <c r="BU240" s="13"/>
      <c r="BV240" s="13"/>
    </row>
    <row r="241" spans="1:74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3"/>
      <c r="AF241" s="13"/>
      <c r="AG241" s="15"/>
      <c r="AH241" s="15"/>
      <c r="AI241" s="16"/>
      <c r="AJ241" s="16"/>
      <c r="AK241" s="15"/>
      <c r="AL241" s="15"/>
      <c r="AM241" s="16"/>
      <c r="AN241" s="16"/>
      <c r="AO241" s="15"/>
      <c r="AP241" s="15"/>
      <c r="AQ241" s="16"/>
      <c r="AR241" s="16"/>
      <c r="AS241" s="15"/>
      <c r="AT241" s="15"/>
      <c r="AU241" s="16"/>
      <c r="AV241" s="16"/>
      <c r="AW241" s="13"/>
      <c r="AX241" s="13"/>
      <c r="AY241" s="15"/>
      <c r="AZ241" s="15"/>
      <c r="BA241" s="16"/>
      <c r="BB241" s="16"/>
      <c r="BC241" s="15"/>
      <c r="BD241" s="15"/>
      <c r="BE241" s="16"/>
      <c r="BF241" s="16"/>
      <c r="BG241" s="15"/>
      <c r="BH241" s="15"/>
      <c r="BI241" s="16"/>
      <c r="BJ241" s="16"/>
      <c r="BK241" s="15"/>
      <c r="BL241" s="15"/>
      <c r="BM241" s="16"/>
      <c r="BN241" s="16"/>
      <c r="BO241" s="13"/>
      <c r="BP241" s="13"/>
      <c r="BQ241" s="13"/>
      <c r="BR241" s="13"/>
      <c r="BS241" s="13"/>
      <c r="BT241" s="13"/>
      <c r="BU241" s="13"/>
      <c r="BV241" s="13"/>
    </row>
    <row r="242" spans="1:74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3"/>
      <c r="AF242" s="13"/>
      <c r="AG242" s="15"/>
      <c r="AH242" s="15"/>
      <c r="AI242" s="16"/>
      <c r="AJ242" s="16"/>
      <c r="AK242" s="15"/>
      <c r="AL242" s="15"/>
      <c r="AM242" s="16"/>
      <c r="AN242" s="16"/>
      <c r="AO242" s="15"/>
      <c r="AP242" s="15"/>
      <c r="AQ242" s="16"/>
      <c r="AR242" s="16"/>
      <c r="AS242" s="15"/>
      <c r="AT242" s="15"/>
      <c r="AU242" s="16"/>
      <c r="AV242" s="16"/>
      <c r="AW242" s="13"/>
      <c r="AX242" s="13"/>
      <c r="AY242" s="15"/>
      <c r="AZ242" s="15"/>
      <c r="BA242" s="16"/>
      <c r="BB242" s="16"/>
      <c r="BC242" s="15"/>
      <c r="BD242" s="15"/>
      <c r="BE242" s="16"/>
      <c r="BF242" s="16"/>
      <c r="BG242" s="15"/>
      <c r="BH242" s="15"/>
      <c r="BI242" s="16"/>
      <c r="BJ242" s="16"/>
      <c r="BK242" s="15"/>
      <c r="BL242" s="15"/>
      <c r="BM242" s="16"/>
      <c r="BN242" s="16"/>
      <c r="BO242" s="13"/>
      <c r="BP242" s="13"/>
      <c r="BQ242" s="13"/>
      <c r="BR242" s="13"/>
      <c r="BS242" s="13"/>
      <c r="BT242" s="13"/>
      <c r="BU242" s="13"/>
      <c r="BV242" s="13"/>
    </row>
    <row r="243" spans="1:74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3"/>
      <c r="AF243" s="13"/>
      <c r="AG243" s="15"/>
      <c r="AH243" s="15"/>
      <c r="AI243" s="16"/>
      <c r="AJ243" s="16"/>
      <c r="AK243" s="15"/>
      <c r="AL243" s="15"/>
      <c r="AM243" s="16"/>
      <c r="AN243" s="16"/>
      <c r="AO243" s="15"/>
      <c r="AP243" s="15"/>
      <c r="AQ243" s="16"/>
      <c r="AR243" s="16"/>
      <c r="AS243" s="15"/>
      <c r="AT243" s="15"/>
      <c r="AU243" s="16"/>
      <c r="AV243" s="16"/>
      <c r="AW243" s="13"/>
      <c r="AX243" s="13"/>
      <c r="AY243" s="15"/>
      <c r="AZ243" s="15"/>
      <c r="BA243" s="16"/>
      <c r="BB243" s="16"/>
      <c r="BC243" s="15"/>
      <c r="BD243" s="15"/>
      <c r="BE243" s="16"/>
      <c r="BF243" s="16"/>
      <c r="BG243" s="15"/>
      <c r="BH243" s="15"/>
      <c r="BI243" s="16"/>
      <c r="BJ243" s="16"/>
      <c r="BK243" s="15"/>
      <c r="BL243" s="15"/>
      <c r="BM243" s="16"/>
      <c r="BN243" s="16"/>
      <c r="BO243" s="13"/>
      <c r="BP243" s="13"/>
      <c r="BQ243" s="13"/>
      <c r="BR243" s="13"/>
      <c r="BS243" s="13"/>
      <c r="BT243" s="13"/>
      <c r="BU243" s="13"/>
      <c r="BV243" s="13"/>
    </row>
    <row r="244" spans="1:74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3"/>
      <c r="AF244" s="13"/>
      <c r="AG244" s="15"/>
      <c r="AH244" s="15"/>
      <c r="AI244" s="16"/>
      <c r="AJ244" s="16"/>
      <c r="AK244" s="15"/>
      <c r="AL244" s="15"/>
      <c r="AM244" s="16"/>
      <c r="AN244" s="16"/>
      <c r="AO244" s="15"/>
      <c r="AP244" s="15"/>
      <c r="AQ244" s="16"/>
      <c r="AR244" s="16"/>
      <c r="AS244" s="15"/>
      <c r="AT244" s="15"/>
      <c r="AU244" s="16"/>
      <c r="AV244" s="16"/>
      <c r="AW244" s="13"/>
      <c r="AX244" s="13"/>
      <c r="AY244" s="15"/>
      <c r="AZ244" s="15"/>
      <c r="BA244" s="16"/>
      <c r="BB244" s="16"/>
      <c r="BC244" s="15"/>
      <c r="BD244" s="15"/>
      <c r="BE244" s="16"/>
      <c r="BF244" s="16"/>
      <c r="BG244" s="15"/>
      <c r="BH244" s="15"/>
      <c r="BI244" s="16"/>
      <c r="BJ244" s="16"/>
      <c r="BK244" s="15"/>
      <c r="BL244" s="15"/>
      <c r="BM244" s="16"/>
      <c r="BN244" s="16"/>
      <c r="BO244" s="13"/>
      <c r="BP244" s="13"/>
      <c r="BQ244" s="13"/>
      <c r="BR244" s="13"/>
      <c r="BS244" s="13"/>
      <c r="BT244" s="13"/>
      <c r="BU244" s="13"/>
      <c r="BV244" s="13"/>
    </row>
    <row r="245" spans="1:74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3"/>
      <c r="AF245" s="13"/>
      <c r="AG245" s="15"/>
      <c r="AH245" s="15"/>
      <c r="AI245" s="16"/>
      <c r="AJ245" s="16"/>
      <c r="AK245" s="15"/>
      <c r="AL245" s="15"/>
      <c r="AM245" s="16"/>
      <c r="AN245" s="16"/>
      <c r="AO245" s="15"/>
      <c r="AP245" s="15"/>
      <c r="AQ245" s="16"/>
      <c r="AR245" s="16"/>
      <c r="AS245" s="15"/>
      <c r="AT245" s="15"/>
      <c r="AU245" s="16"/>
      <c r="AV245" s="16"/>
      <c r="AW245" s="13"/>
      <c r="AX245" s="13"/>
      <c r="AY245" s="15"/>
      <c r="AZ245" s="15"/>
      <c r="BA245" s="16"/>
      <c r="BB245" s="16"/>
      <c r="BC245" s="15"/>
      <c r="BD245" s="15"/>
      <c r="BE245" s="16"/>
      <c r="BF245" s="16"/>
      <c r="BG245" s="15"/>
      <c r="BH245" s="15"/>
      <c r="BI245" s="16"/>
      <c r="BJ245" s="16"/>
      <c r="BK245" s="15"/>
      <c r="BL245" s="15"/>
      <c r="BM245" s="16"/>
      <c r="BN245" s="16"/>
      <c r="BO245" s="13"/>
      <c r="BP245" s="13"/>
      <c r="BQ245" s="13"/>
      <c r="BR245" s="13"/>
      <c r="BS245" s="13"/>
      <c r="BT245" s="13"/>
      <c r="BU245" s="13"/>
      <c r="BV245" s="13"/>
    </row>
    <row r="246" spans="1:74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3"/>
      <c r="AF246" s="13"/>
      <c r="AG246" s="15"/>
      <c r="AH246" s="15"/>
      <c r="AI246" s="16"/>
      <c r="AJ246" s="16"/>
      <c r="AK246" s="15"/>
      <c r="AL246" s="15"/>
      <c r="AM246" s="16"/>
      <c r="AN246" s="16"/>
      <c r="AO246" s="15"/>
      <c r="AP246" s="15"/>
      <c r="AQ246" s="16"/>
      <c r="AR246" s="16"/>
      <c r="AS246" s="15"/>
      <c r="AT246" s="15"/>
      <c r="AU246" s="16"/>
      <c r="AV246" s="16"/>
      <c r="AW246" s="13"/>
      <c r="AX246" s="13"/>
      <c r="AY246" s="15"/>
      <c r="AZ246" s="15"/>
      <c r="BA246" s="16"/>
      <c r="BB246" s="16"/>
      <c r="BC246" s="15"/>
      <c r="BD246" s="15"/>
      <c r="BE246" s="16"/>
      <c r="BF246" s="16"/>
      <c r="BG246" s="15"/>
      <c r="BH246" s="15"/>
      <c r="BI246" s="16"/>
      <c r="BJ246" s="16"/>
      <c r="BK246" s="15"/>
      <c r="BL246" s="15"/>
      <c r="BM246" s="16"/>
      <c r="BN246" s="16"/>
      <c r="BO246" s="13"/>
      <c r="BP246" s="13"/>
      <c r="BQ246" s="13"/>
      <c r="BR246" s="13"/>
      <c r="BS246" s="13"/>
      <c r="BT246" s="13"/>
      <c r="BU246" s="13"/>
      <c r="BV246" s="13"/>
    </row>
    <row r="247" spans="1:74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3"/>
      <c r="AF247" s="13"/>
      <c r="AG247" s="15"/>
      <c r="AH247" s="15"/>
      <c r="AI247" s="16"/>
      <c r="AJ247" s="16"/>
      <c r="AK247" s="15"/>
      <c r="AL247" s="15"/>
      <c r="AM247" s="16"/>
      <c r="AN247" s="16"/>
      <c r="AO247" s="15"/>
      <c r="AP247" s="15"/>
      <c r="AQ247" s="16"/>
      <c r="AR247" s="16"/>
      <c r="AS247" s="15"/>
      <c r="AT247" s="15"/>
      <c r="AU247" s="16"/>
      <c r="AV247" s="16"/>
      <c r="AW247" s="13"/>
      <c r="AX247" s="13"/>
      <c r="AY247" s="15"/>
      <c r="AZ247" s="15"/>
      <c r="BA247" s="16"/>
      <c r="BB247" s="16"/>
      <c r="BC247" s="15"/>
      <c r="BD247" s="15"/>
      <c r="BE247" s="16"/>
      <c r="BF247" s="16"/>
      <c r="BG247" s="15"/>
      <c r="BH247" s="15"/>
      <c r="BI247" s="16"/>
      <c r="BJ247" s="16"/>
      <c r="BK247" s="15"/>
      <c r="BL247" s="15"/>
      <c r="BM247" s="16"/>
      <c r="BN247" s="16"/>
      <c r="BO247" s="13"/>
      <c r="BP247" s="13"/>
      <c r="BQ247" s="13"/>
      <c r="BR247" s="13"/>
      <c r="BS247" s="13"/>
      <c r="BT247" s="13"/>
      <c r="BU247" s="13"/>
      <c r="BV247" s="13"/>
    </row>
    <row r="248" spans="1:74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3"/>
      <c r="AF248" s="13"/>
      <c r="AG248" s="15"/>
      <c r="AH248" s="15"/>
      <c r="AI248" s="16"/>
      <c r="AJ248" s="16"/>
      <c r="AK248" s="15"/>
      <c r="AL248" s="15"/>
      <c r="AM248" s="16"/>
      <c r="AN248" s="16"/>
      <c r="AO248" s="15"/>
      <c r="AP248" s="15"/>
      <c r="AQ248" s="16"/>
      <c r="AR248" s="16"/>
      <c r="AS248" s="15"/>
      <c r="AT248" s="15"/>
      <c r="AU248" s="16"/>
      <c r="AV248" s="16"/>
      <c r="AW248" s="13"/>
      <c r="AX248" s="13"/>
      <c r="AY248" s="15"/>
      <c r="AZ248" s="15"/>
      <c r="BA248" s="16"/>
      <c r="BB248" s="16"/>
      <c r="BC248" s="15"/>
      <c r="BD248" s="15"/>
      <c r="BE248" s="16"/>
      <c r="BF248" s="16"/>
      <c r="BG248" s="15"/>
      <c r="BH248" s="15"/>
      <c r="BI248" s="16"/>
      <c r="BJ248" s="16"/>
      <c r="BK248" s="15"/>
      <c r="BL248" s="15"/>
      <c r="BM248" s="16"/>
      <c r="BN248" s="16"/>
      <c r="BO248" s="13"/>
      <c r="BP248" s="13"/>
      <c r="BQ248" s="13"/>
      <c r="BR248" s="13"/>
      <c r="BS248" s="13"/>
      <c r="BT248" s="13"/>
      <c r="BU248" s="13"/>
      <c r="BV248" s="13"/>
    </row>
    <row r="249" spans="1:74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3"/>
      <c r="AF249" s="13"/>
      <c r="AG249" s="15"/>
      <c r="AH249" s="15"/>
      <c r="AI249" s="16"/>
      <c r="AJ249" s="16"/>
      <c r="AK249" s="15"/>
      <c r="AL249" s="15"/>
      <c r="AM249" s="16"/>
      <c r="AN249" s="16"/>
      <c r="AO249" s="15"/>
      <c r="AP249" s="15"/>
      <c r="AQ249" s="16"/>
      <c r="AR249" s="16"/>
      <c r="AS249" s="15"/>
      <c r="AT249" s="15"/>
      <c r="AU249" s="16"/>
      <c r="AV249" s="16"/>
      <c r="AW249" s="13"/>
      <c r="AX249" s="13"/>
      <c r="AY249" s="15"/>
      <c r="AZ249" s="15"/>
      <c r="BA249" s="16"/>
      <c r="BB249" s="16"/>
      <c r="BC249" s="15"/>
      <c r="BD249" s="15"/>
      <c r="BE249" s="16"/>
      <c r="BF249" s="16"/>
      <c r="BG249" s="15"/>
      <c r="BH249" s="15"/>
      <c r="BI249" s="16"/>
      <c r="BJ249" s="16"/>
      <c r="BK249" s="15"/>
      <c r="BL249" s="15"/>
      <c r="BM249" s="16"/>
      <c r="BN249" s="16"/>
      <c r="BO249" s="13"/>
      <c r="BP249" s="13"/>
      <c r="BQ249" s="13"/>
      <c r="BR249" s="13"/>
      <c r="BS249" s="13"/>
      <c r="BT249" s="13"/>
      <c r="BU249" s="13"/>
      <c r="BV249" s="13"/>
    </row>
    <row r="250" spans="1:74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3"/>
      <c r="AF250" s="13"/>
      <c r="AG250" s="15"/>
      <c r="AH250" s="15"/>
      <c r="AI250" s="16"/>
      <c r="AJ250" s="16"/>
      <c r="AK250" s="15"/>
      <c r="AL250" s="15"/>
      <c r="AM250" s="16"/>
      <c r="AN250" s="16"/>
      <c r="AO250" s="15"/>
      <c r="AP250" s="15"/>
      <c r="AQ250" s="16"/>
      <c r="AR250" s="16"/>
      <c r="AS250" s="15"/>
      <c r="AT250" s="15"/>
      <c r="AU250" s="16"/>
      <c r="AV250" s="16"/>
      <c r="AW250" s="13"/>
      <c r="AX250" s="13"/>
      <c r="AY250" s="15"/>
      <c r="AZ250" s="15"/>
      <c r="BA250" s="16"/>
      <c r="BB250" s="16"/>
      <c r="BC250" s="15"/>
      <c r="BD250" s="15"/>
      <c r="BE250" s="16"/>
      <c r="BF250" s="16"/>
      <c r="BG250" s="15"/>
      <c r="BH250" s="15"/>
      <c r="BI250" s="16"/>
      <c r="BJ250" s="16"/>
      <c r="BK250" s="15"/>
      <c r="BL250" s="15"/>
      <c r="BM250" s="16"/>
      <c r="BN250" s="16"/>
      <c r="BO250" s="13"/>
      <c r="BP250" s="13"/>
      <c r="BQ250" s="13"/>
      <c r="BR250" s="13"/>
      <c r="BS250" s="13"/>
      <c r="BT250" s="13"/>
      <c r="BU250" s="13"/>
      <c r="BV250" s="13"/>
    </row>
    <row r="251" spans="1:74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3"/>
      <c r="AF251" s="13"/>
      <c r="AG251" s="15"/>
      <c r="AH251" s="15"/>
      <c r="AI251" s="16"/>
      <c r="AJ251" s="16"/>
      <c r="AK251" s="15"/>
      <c r="AL251" s="15"/>
      <c r="AM251" s="16"/>
      <c r="AN251" s="16"/>
      <c r="AO251" s="15"/>
      <c r="AP251" s="15"/>
      <c r="AQ251" s="16"/>
      <c r="AR251" s="16"/>
      <c r="AS251" s="15"/>
      <c r="AT251" s="15"/>
      <c r="AU251" s="16"/>
      <c r="AV251" s="16"/>
      <c r="AW251" s="13"/>
      <c r="AX251" s="13"/>
      <c r="AY251" s="15"/>
      <c r="AZ251" s="15"/>
      <c r="BA251" s="16"/>
      <c r="BB251" s="16"/>
      <c r="BC251" s="15"/>
      <c r="BD251" s="15"/>
      <c r="BE251" s="16"/>
      <c r="BF251" s="16"/>
      <c r="BG251" s="15"/>
      <c r="BH251" s="15"/>
      <c r="BI251" s="16"/>
      <c r="BJ251" s="16"/>
      <c r="BK251" s="15"/>
      <c r="BL251" s="15"/>
      <c r="BM251" s="16"/>
      <c r="BN251" s="16"/>
      <c r="BO251" s="13"/>
      <c r="BP251" s="13"/>
      <c r="BQ251" s="13"/>
      <c r="BR251" s="13"/>
      <c r="BS251" s="13"/>
      <c r="BT251" s="13"/>
      <c r="BU251" s="13"/>
      <c r="BV251" s="13"/>
    </row>
    <row r="252" spans="1:74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3"/>
      <c r="AF252" s="13"/>
      <c r="AG252" s="15"/>
      <c r="AH252" s="15"/>
      <c r="AI252" s="16"/>
      <c r="AJ252" s="16"/>
      <c r="AK252" s="15"/>
      <c r="AL252" s="15"/>
      <c r="AM252" s="16"/>
      <c r="AN252" s="16"/>
      <c r="AO252" s="15"/>
      <c r="AP252" s="15"/>
      <c r="AQ252" s="16"/>
      <c r="AR252" s="16"/>
      <c r="AS252" s="15"/>
      <c r="AT252" s="15"/>
      <c r="AU252" s="16"/>
      <c r="AV252" s="16"/>
      <c r="AW252" s="13"/>
      <c r="AX252" s="13"/>
      <c r="AY252" s="15"/>
      <c r="AZ252" s="15"/>
      <c r="BA252" s="16"/>
      <c r="BB252" s="16"/>
      <c r="BC252" s="15"/>
      <c r="BD252" s="15"/>
      <c r="BE252" s="16"/>
      <c r="BF252" s="16"/>
      <c r="BG252" s="15"/>
      <c r="BH252" s="15"/>
      <c r="BI252" s="16"/>
      <c r="BJ252" s="16"/>
      <c r="BK252" s="15"/>
      <c r="BL252" s="15"/>
      <c r="BM252" s="16"/>
      <c r="BN252" s="16"/>
      <c r="BO252" s="13"/>
      <c r="BP252" s="13"/>
      <c r="BQ252" s="13"/>
      <c r="BR252" s="13"/>
      <c r="BS252" s="13"/>
      <c r="BT252" s="13"/>
      <c r="BU252" s="13"/>
      <c r="BV252" s="13"/>
    </row>
    <row r="253" spans="1:74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3"/>
      <c r="AF253" s="13"/>
      <c r="AG253" s="15"/>
      <c r="AH253" s="15"/>
      <c r="AI253" s="16"/>
      <c r="AJ253" s="16"/>
      <c r="AK253" s="15"/>
      <c r="AL253" s="15"/>
      <c r="AM253" s="16"/>
      <c r="AN253" s="16"/>
      <c r="AO253" s="15"/>
      <c r="AP253" s="15"/>
      <c r="AQ253" s="16"/>
      <c r="AR253" s="16"/>
      <c r="AS253" s="15"/>
      <c r="AT253" s="15"/>
      <c r="AU253" s="16"/>
      <c r="AV253" s="16"/>
      <c r="AW253" s="13"/>
      <c r="AX253" s="13"/>
      <c r="AY253" s="15"/>
      <c r="AZ253" s="15"/>
      <c r="BA253" s="16"/>
      <c r="BB253" s="16"/>
      <c r="BC253" s="15"/>
      <c r="BD253" s="15"/>
      <c r="BE253" s="16"/>
      <c r="BF253" s="16"/>
      <c r="BG253" s="15"/>
      <c r="BH253" s="15"/>
      <c r="BI253" s="16"/>
      <c r="BJ253" s="16"/>
      <c r="BK253" s="15"/>
      <c r="BL253" s="15"/>
      <c r="BM253" s="16"/>
      <c r="BN253" s="16"/>
      <c r="BO253" s="13"/>
      <c r="BP253" s="13"/>
      <c r="BQ253" s="13"/>
      <c r="BR253" s="13"/>
      <c r="BS253" s="13"/>
      <c r="BT253" s="13"/>
      <c r="BU253" s="13"/>
      <c r="BV253" s="13"/>
    </row>
    <row r="254" spans="1:74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3"/>
      <c r="AF254" s="13"/>
      <c r="AG254" s="15"/>
      <c r="AH254" s="15"/>
      <c r="AI254" s="16"/>
      <c r="AJ254" s="16"/>
      <c r="AK254" s="15"/>
      <c r="AL254" s="15"/>
      <c r="AM254" s="16"/>
      <c r="AN254" s="16"/>
      <c r="AO254" s="15"/>
      <c r="AP254" s="15"/>
      <c r="AQ254" s="16"/>
      <c r="AR254" s="16"/>
      <c r="AS254" s="15"/>
      <c r="AT254" s="15"/>
      <c r="AU254" s="16"/>
      <c r="AV254" s="16"/>
      <c r="AW254" s="13"/>
      <c r="AX254" s="13"/>
      <c r="AY254" s="15"/>
      <c r="AZ254" s="15"/>
      <c r="BA254" s="16"/>
      <c r="BB254" s="16"/>
      <c r="BC254" s="15"/>
      <c r="BD254" s="15"/>
      <c r="BE254" s="16"/>
      <c r="BF254" s="16"/>
      <c r="BG254" s="15"/>
      <c r="BH254" s="15"/>
      <c r="BI254" s="16"/>
      <c r="BJ254" s="16"/>
      <c r="BK254" s="15"/>
      <c r="BL254" s="15"/>
      <c r="BM254" s="16"/>
      <c r="BN254" s="16"/>
      <c r="BO254" s="13"/>
      <c r="BP254" s="13"/>
      <c r="BQ254" s="13"/>
      <c r="BR254" s="13"/>
      <c r="BS254" s="13"/>
      <c r="BT254" s="13"/>
      <c r="BU254" s="13"/>
      <c r="BV254" s="13"/>
    </row>
    <row r="255" spans="1:74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3"/>
      <c r="AF255" s="13"/>
      <c r="AG255" s="15"/>
      <c r="AH255" s="15"/>
      <c r="AI255" s="16"/>
      <c r="AJ255" s="16"/>
      <c r="AK255" s="15"/>
      <c r="AL255" s="15"/>
      <c r="AM255" s="16"/>
      <c r="AN255" s="16"/>
      <c r="AO255" s="15"/>
      <c r="AP255" s="15"/>
      <c r="AQ255" s="16"/>
      <c r="AR255" s="16"/>
      <c r="AS255" s="15"/>
      <c r="AT255" s="15"/>
      <c r="AU255" s="16"/>
      <c r="AV255" s="16"/>
      <c r="AW255" s="13"/>
      <c r="AX255" s="13"/>
      <c r="AY255" s="15"/>
      <c r="AZ255" s="15"/>
      <c r="BA255" s="16"/>
      <c r="BB255" s="16"/>
      <c r="BC255" s="15"/>
      <c r="BD255" s="15"/>
      <c r="BE255" s="16"/>
      <c r="BF255" s="16"/>
      <c r="BG255" s="15"/>
      <c r="BH255" s="15"/>
      <c r="BI255" s="16"/>
      <c r="BJ255" s="16"/>
      <c r="BK255" s="15"/>
      <c r="BL255" s="15"/>
      <c r="BM255" s="16"/>
      <c r="BN255" s="16"/>
      <c r="BO255" s="13"/>
      <c r="BP255" s="13"/>
      <c r="BQ255" s="13"/>
      <c r="BR255" s="13"/>
      <c r="BS255" s="13"/>
      <c r="BT255" s="13"/>
      <c r="BU255" s="13"/>
      <c r="BV255" s="13"/>
    </row>
    <row r="256" spans="1:74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3"/>
      <c r="AF256" s="13"/>
      <c r="AG256" s="15"/>
      <c r="AH256" s="15"/>
      <c r="AI256" s="16"/>
      <c r="AJ256" s="16"/>
      <c r="AK256" s="15"/>
      <c r="AL256" s="15"/>
      <c r="AM256" s="16"/>
      <c r="AN256" s="16"/>
      <c r="AO256" s="15"/>
      <c r="AP256" s="15"/>
      <c r="AQ256" s="16"/>
      <c r="AR256" s="16"/>
      <c r="AS256" s="15"/>
      <c r="AT256" s="15"/>
      <c r="AU256" s="16"/>
      <c r="AV256" s="16"/>
      <c r="AW256" s="13"/>
      <c r="AX256" s="13"/>
      <c r="AY256" s="15"/>
      <c r="AZ256" s="15"/>
      <c r="BA256" s="16"/>
      <c r="BB256" s="16"/>
      <c r="BC256" s="15"/>
      <c r="BD256" s="15"/>
      <c r="BE256" s="16"/>
      <c r="BF256" s="16"/>
      <c r="BG256" s="15"/>
      <c r="BH256" s="15"/>
      <c r="BI256" s="16"/>
      <c r="BJ256" s="16"/>
      <c r="BK256" s="15"/>
      <c r="BL256" s="15"/>
      <c r="BM256" s="16"/>
      <c r="BN256" s="16"/>
      <c r="BO256" s="13"/>
      <c r="BP256" s="13"/>
      <c r="BQ256" s="13"/>
      <c r="BR256" s="13"/>
      <c r="BS256" s="13"/>
      <c r="BT256" s="13"/>
      <c r="BU256" s="13"/>
      <c r="BV256" s="13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BV256"/>
  <sheetViews>
    <sheetView workbookViewId="0">
      <selection activeCell="A17" sqref="A17"/>
    </sheetView>
  </sheetViews>
  <sheetFormatPr defaultRowHeight="13.15" x14ac:dyDescent="0.4"/>
  <cols>
    <col min="1" max="30" width="9.35546875" style="1" customWidth="1"/>
    <col min="74" max="74" width="9.5" bestFit="1" customWidth="1"/>
  </cols>
  <sheetData>
    <row r="1" spans="1:74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/>
      <c r="O1" s="15" t="s">
        <v>247</v>
      </c>
      <c r="P1" s="15" t="s">
        <v>248</v>
      </c>
      <c r="Q1" s="15" t="s">
        <v>247</v>
      </c>
      <c r="R1" s="15" t="s">
        <v>248</v>
      </c>
      <c r="S1" s="15" t="s">
        <v>247</v>
      </c>
      <c r="T1" s="15" t="s">
        <v>248</v>
      </c>
      <c r="U1" s="15" t="s">
        <v>247</v>
      </c>
      <c r="V1" s="15" t="s">
        <v>248</v>
      </c>
      <c r="W1" s="15" t="s">
        <v>247</v>
      </c>
      <c r="X1" s="15" t="s">
        <v>248</v>
      </c>
      <c r="Y1" s="15" t="s">
        <v>247</v>
      </c>
      <c r="Z1" s="15" t="s">
        <v>248</v>
      </c>
      <c r="AA1" s="15" t="s">
        <v>247</v>
      </c>
      <c r="AB1" s="15" t="s">
        <v>248</v>
      </c>
      <c r="AC1" s="15" t="s">
        <v>247</v>
      </c>
      <c r="AD1" s="15" t="s">
        <v>248</v>
      </c>
      <c r="AE1" s="13"/>
      <c r="AF1" s="13"/>
      <c r="AG1" s="15" t="s">
        <v>247</v>
      </c>
      <c r="AH1" s="15" t="s">
        <v>248</v>
      </c>
      <c r="AI1" s="15" t="s">
        <v>247</v>
      </c>
      <c r="AJ1" s="15" t="s">
        <v>248</v>
      </c>
      <c r="AK1" s="15" t="s">
        <v>247</v>
      </c>
      <c r="AL1" s="15" t="s">
        <v>248</v>
      </c>
      <c r="AM1" s="15" t="s">
        <v>247</v>
      </c>
      <c r="AN1" s="15" t="s">
        <v>248</v>
      </c>
      <c r="AO1" s="15" t="s">
        <v>247</v>
      </c>
      <c r="AP1" s="15" t="s">
        <v>248</v>
      </c>
      <c r="AQ1" s="15" t="s">
        <v>247</v>
      </c>
      <c r="AR1" s="15" t="s">
        <v>248</v>
      </c>
      <c r="AS1" s="15" t="s">
        <v>247</v>
      </c>
      <c r="AT1" s="15" t="s">
        <v>248</v>
      </c>
      <c r="AU1" s="15" t="s">
        <v>247</v>
      </c>
      <c r="AV1" s="15" t="s">
        <v>248</v>
      </c>
      <c r="AW1" s="15"/>
      <c r="AX1" s="15"/>
      <c r="AY1" s="15" t="s">
        <v>247</v>
      </c>
      <c r="AZ1" s="15" t="s">
        <v>248</v>
      </c>
      <c r="BA1" s="15" t="s">
        <v>247</v>
      </c>
      <c r="BB1" s="15" t="s">
        <v>248</v>
      </c>
      <c r="BC1" s="15" t="s">
        <v>247</v>
      </c>
      <c r="BD1" s="15" t="s">
        <v>248</v>
      </c>
      <c r="BE1" s="15" t="s">
        <v>247</v>
      </c>
      <c r="BF1" s="15" t="s">
        <v>248</v>
      </c>
      <c r="BG1" s="15" t="s">
        <v>247</v>
      </c>
      <c r="BH1" s="15" t="s">
        <v>248</v>
      </c>
      <c r="BI1" s="15" t="s">
        <v>247</v>
      </c>
      <c r="BJ1" s="15" t="s">
        <v>248</v>
      </c>
      <c r="BK1" s="15" t="s">
        <v>247</v>
      </c>
      <c r="BL1" s="15" t="s">
        <v>248</v>
      </c>
      <c r="BM1" s="15" t="s">
        <v>247</v>
      </c>
      <c r="BN1" s="15" t="s">
        <v>248</v>
      </c>
      <c r="BO1" s="15"/>
      <c r="BP1" s="16" t="s">
        <v>194</v>
      </c>
      <c r="BQ1" s="16" t="s">
        <v>192</v>
      </c>
      <c r="BR1" s="16" t="s">
        <v>249</v>
      </c>
      <c r="BS1" s="16"/>
      <c r="BT1" s="16" t="s">
        <v>194</v>
      </c>
      <c r="BU1" s="16" t="s">
        <v>192</v>
      </c>
      <c r="BV1" s="16" t="s">
        <v>249</v>
      </c>
    </row>
    <row r="2" spans="1:74" x14ac:dyDescent="0.4">
      <c r="A2" s="15" t="s">
        <v>163</v>
      </c>
      <c r="B2" s="15"/>
      <c r="C2" s="48" t="s">
        <v>1</v>
      </c>
      <c r="D2" s="15"/>
      <c r="E2" s="15"/>
      <c r="F2" s="15" t="s">
        <v>295</v>
      </c>
      <c r="G2" s="29">
        <f>(NGDP_R!H2-NGDP_R!G2)/NGDP_R!G2</f>
        <v>0.11207702948671402</v>
      </c>
      <c r="H2" s="29">
        <f>(NGDP_R!I2-NGDP_R!H2)/NGDP_R!H2</f>
        <v>7.8920369171254931E-2</v>
      </c>
      <c r="I2" s="29">
        <f>(NGDP_R!J2-NGDP_R!I2)/NGDP_R!I2</f>
        <v>6.8047621140722422E-2</v>
      </c>
      <c r="J2" s="29">
        <f>(NGDP_R!K2-NGDP_R!J2)/NGDP_R!J2</f>
        <v>3.3456193784254039E-2</v>
      </c>
      <c r="K2" s="29">
        <f>(NGDP_R!L2-NGDP_R!K2)/NGDP_R!K2</f>
        <v>3.0448283836078689E-2</v>
      </c>
      <c r="L2" s="29">
        <f>(NGDP_R!M2-NGDP_R!L2)/NGDP_R!L2</f>
        <v>3.1656464684501437E-2</v>
      </c>
      <c r="M2" s="29">
        <f>(NGDP_R!N2-NGDP_R!M2)/NGDP_R!M2</f>
        <v>0.17058078157582687</v>
      </c>
      <c r="N2" s="15"/>
      <c r="O2" s="15" t="e">
        <f>CORREL($G2:$M2,[1]DMB!$G2:$AH2)</f>
        <v>#N/A</v>
      </c>
      <c r="P2" s="15" t="e">
        <f>O2*SQRT((MIN(COUNT($G2:$M2),COUNT([1]DMB!$G2:$AH2))-2)/(1-O2^2))</f>
        <v>#N/A</v>
      </c>
      <c r="Q2" s="15" t="e">
        <f>CORREL($G2:$M2,[1]DMB!$G2:$AG2)</f>
        <v>#N/A</v>
      </c>
      <c r="R2" s="15" t="e">
        <f>Q2*SQRT((MIN(COUNT($G2:$M2),COUNT([1]DMB!$G2:$AG2))-2)/(1-Q2^2))</f>
        <v>#N/A</v>
      </c>
      <c r="S2" s="15" t="e">
        <f>CORREL($G2:$M2,[1]DM1!$G2:$AH2)</f>
        <v>#N/A</v>
      </c>
      <c r="T2" s="15" t="e">
        <f>S2*SQRT((MIN(COUNT($G2:$M2),COUNT([1]DM1!$G2:$AH2))-2)/(1-S2^2))</f>
        <v>#N/A</v>
      </c>
      <c r="U2" s="15" t="e">
        <f>CORREL($G2:$M2,[1]DM1!$G2:$AG2)</f>
        <v>#N/A</v>
      </c>
      <c r="V2" s="15" t="e">
        <f>U2*SQRT((MIN(COUNT($G2:$M2),COUNT([1]DM1!$G2:$AG2))-2)/(1-U2^2))</f>
        <v>#N/A</v>
      </c>
      <c r="W2" s="15" t="e">
        <f>CORREL($G2:$M2,dBM!$G2:$G2)</f>
        <v>#N/A</v>
      </c>
      <c r="X2" s="15" t="e">
        <f>W2*SQRT((MIN(COUNT($G2:$M2),COUNT(dBM!$G2:$M2))-2)/(1-W2^2))</f>
        <v>#N/A</v>
      </c>
      <c r="Y2" s="15" t="e">
        <f>CORREL($G2:$M2,dBM!#REF!)</f>
        <v>#REF!</v>
      </c>
      <c r="Z2" s="15" t="e">
        <f>Y2*SQRT((MIN(COUNT($G2:$M2),COUNT(dBM!#REF!))-2)/(1-Y2^2))</f>
        <v>#REF!</v>
      </c>
      <c r="AA2" s="15" t="e">
        <f>CORREL($G2:$M2,'[1]D BM wo FCD'!$G2:$AB2)</f>
        <v>#N/A</v>
      </c>
      <c r="AB2" s="15" t="e">
        <f>AA2*SQRT((MIN(COUNT($G2:$M2),COUNT('[1]D BM wo FCD'!$G2:$AB2))-2)/(1-AA2^2))</f>
        <v>#N/A</v>
      </c>
      <c r="AC2" s="15" t="e">
        <f>CORREL($G2:$M2,'[1]D BM wo FCD'!$G2:$AA2)</f>
        <v>#N/A</v>
      </c>
      <c r="AD2" s="15" t="e">
        <f>AC2*SQRT((MIN(COUNT($G2:$M2),COUNT('[1]D BM wo FCD'!$G2:$AA2))-2)/(1-AC2^2))</f>
        <v>#N/A</v>
      </c>
      <c r="AE2" s="13"/>
      <c r="AF2" s="17"/>
      <c r="AG2" s="15" t="e">
        <f>CORREL($G2:$M2,[1]DMB!$V2:$AH2)</f>
        <v>#N/A</v>
      </c>
      <c r="AH2" s="15" t="e">
        <f>AG2*SQRT((MIN(COUNT($G2:$M2),COUNT([1]DMB!$V2:$AH2))-2)/(1-AG2^2))</f>
        <v>#N/A</v>
      </c>
      <c r="AI2" s="15" t="e">
        <f>CORREL($G2:$M2,[1]DMB!$V2:$AG2)</f>
        <v>#N/A</v>
      </c>
      <c r="AJ2" s="15" t="e">
        <f>AI2*SQRT((MIN(COUNT($G2:$M2),COUNT([1]DMB!$V2:$AG2))-2)/(1-AI2^2))</f>
        <v>#N/A</v>
      </c>
      <c r="AK2" s="15" t="e">
        <f>CORREL($G2:$M2,[1]DM1!$V2:$AH2)</f>
        <v>#N/A</v>
      </c>
      <c r="AL2" s="15" t="e">
        <f>AK2*SQRT((MIN(COUNT($G2:$M2),COUNT([1]DM1!$V2:$AH2))-2)/(1-AK2^2))</f>
        <v>#N/A</v>
      </c>
      <c r="AM2" s="15" t="e">
        <f>CORREL($G2:$M2,[1]DM1!$V2:$AG2)</f>
        <v>#N/A</v>
      </c>
      <c r="AN2" s="15" t="e">
        <f>AM2*SQRT((MIN(COUNT($G2:$M2),COUNT([1]DM1!$V2:$AG2))-2)/(1-AM2^2))</f>
        <v>#N/A</v>
      </c>
      <c r="AO2" s="15" t="e">
        <f>CORREL($G2:$M2,dBM!$G2:$G2)</f>
        <v>#N/A</v>
      </c>
      <c r="AP2" s="15" t="e">
        <f>AO2*SQRT((MIN(COUNT($G2:$M2),COUNT(dBM!$G2:$M2))-2)/(1-AO2^2))</f>
        <v>#N/A</v>
      </c>
      <c r="AQ2" s="15" t="e">
        <f>CORREL($G2:$M2,dBM!#REF!)</f>
        <v>#REF!</v>
      </c>
      <c r="AR2" s="15" t="e">
        <f>AQ2*SQRT((MIN(COUNT($G2:$M2),COUNT(dBM!#REF!))-2)/(1-AQ2^2))</f>
        <v>#REF!</v>
      </c>
      <c r="AS2" s="15" t="e">
        <f>CORREL($G2:$M2,'[1]D BM wo FCD'!$P2:$AB2)</f>
        <v>#N/A</v>
      </c>
      <c r="AT2" s="15" t="e">
        <f>AS2*SQRT((MIN(COUNT($G2:$M2),COUNT('[1]D BM wo FCD'!$P2:$AB2))-2)/(1-AS2^2))</f>
        <v>#N/A</v>
      </c>
      <c r="AU2" s="15" t="e">
        <f>CORREL($G2:$M2,'[1]D BM wo FCD'!$P2:$AA2)</f>
        <v>#N/A</v>
      </c>
      <c r="AV2" s="15" t="e">
        <f>AU2*SQRT((MIN(COUNT($G2:$M2),COUNT('[1]D BM wo FCD'!$P2:$AA2))-2)/(1-AU2^2))</f>
        <v>#N/A</v>
      </c>
      <c r="AW2" s="15"/>
      <c r="AX2" s="15"/>
      <c r="AY2" s="15" t="e">
        <f>CORREL($G2:$M2,[1]DMB!$AB2:$AH2)</f>
        <v>#DIV/0!</v>
      </c>
      <c r="AZ2" s="15" t="e">
        <f>AY2*SQRT((MIN(COUNT($G2:$M2),COUNT([1]DMB!$AB2:$AH2))-2)/(1-AY2^2))</f>
        <v>#DIV/0!</v>
      </c>
      <c r="BA2" s="15" t="e">
        <f>CORREL($H2:$M2,[1]DMB!$AB2:$AG2)</f>
        <v>#DIV/0!</v>
      </c>
      <c r="BB2" s="15" t="e">
        <f>BA2*SQRT((MIN(COUNT($H2:$M2),COUNT([1]DMB!$AB2:$AG2))-2)/(1-BA2^2))</f>
        <v>#DIV/0!</v>
      </c>
      <c r="BC2" s="15" t="e">
        <f>CORREL($G2:$M2,[1]DM1!$AB2:$AH2)</f>
        <v>#DIV/0!</v>
      </c>
      <c r="BD2" s="15" t="e">
        <f>BC2*SQRT((MIN(COUNT($G2:$M2),COUNT([1]DM1!$AB2:$AH2))-2)/(1-BC2^2))</f>
        <v>#DIV/0!</v>
      </c>
      <c r="BE2" s="15" t="e">
        <f>CORREL($H2:$M2,[1]DM1!$AB2:$AG2)</f>
        <v>#DIV/0!</v>
      </c>
      <c r="BF2" s="15" t="e">
        <f>BE2*SQRT((MIN(COUNT($H2:$M2),COUNT([1]DM1!$AB2:$AG2))-2)/(1-BE2^2))</f>
        <v>#DIV/0!</v>
      </c>
      <c r="BG2" s="15" t="e">
        <f>CORREL($G2:$M2,dBM!$G2:$G2)</f>
        <v>#N/A</v>
      </c>
      <c r="BH2" s="15" t="e">
        <f>BG2*SQRT((MIN(COUNT($G2:$M2),COUNT(dBM!$G2:$M2))-2)/(1-BG2^2))</f>
        <v>#N/A</v>
      </c>
      <c r="BI2" s="15" t="e">
        <f>CORREL($H2:$M2,dBM!#REF!)</f>
        <v>#REF!</v>
      </c>
      <c r="BJ2" s="15" t="e">
        <f>BI2*SQRT((MIN(COUNT($H2:$M2),COUNT(dBM!#REF!))-2)/(1-BI2^2))</f>
        <v>#REF!</v>
      </c>
      <c r="BK2" s="15" t="e">
        <f>CORREL($G2:$M2,'[1]D BM wo FCD'!$V2:$AB2)</f>
        <v>#DIV/0!</v>
      </c>
      <c r="BL2" s="15" t="e">
        <f>BK2*SQRT((MIN(COUNT($G2:$M2),COUNT('[1]D BM wo FCD'!$V2:$AB2))-2)/(1-BK2^2))</f>
        <v>#DIV/0!</v>
      </c>
      <c r="BM2" s="15" t="e">
        <f>CORREL($H2:$M2,'[1]D BM wo FCD'!$V2:$AA2)</f>
        <v>#DIV/0!</v>
      </c>
      <c r="BN2" s="15" t="e">
        <f>BM2*SQRT((MIN(COUNT($H2:$M2),COUNT('[1]D BM wo FCD'!$V2:$AA2))-2)/(1-BM2^2))</f>
        <v>#DIV/0!</v>
      </c>
      <c r="BO2" s="15"/>
      <c r="BP2" s="16">
        <f t="shared" ref="BP2:BP46" si="0">COUNT($G2:$L2)</f>
        <v>6</v>
      </c>
      <c r="BQ2" s="28">
        <f t="shared" ref="BQ2:BQ46" si="1">AVERAGE($G2:$L2)</f>
        <v>5.9100993683920917E-2</v>
      </c>
      <c r="BR2" s="16">
        <f t="shared" ref="BR2:BR46" si="2">STDEV($G2:$L2)</f>
        <v>3.319983696482897E-2</v>
      </c>
      <c r="BS2" s="16"/>
      <c r="BT2" s="16">
        <f t="shared" ref="BT2:BT46" si="3">COUNT($G2:$L2)</f>
        <v>6</v>
      </c>
      <c r="BU2" s="28">
        <f t="shared" ref="BU2:BU46" si="4">AVERAGE($G2:$L2)</f>
        <v>5.9100993683920917E-2</v>
      </c>
      <c r="BV2" s="16">
        <f t="shared" ref="BV2:BV46" si="5">STDEV($G2:$L2)</f>
        <v>3.319983696482897E-2</v>
      </c>
    </row>
    <row r="3" spans="1:74" x14ac:dyDescent="0.4">
      <c r="A3" s="15"/>
      <c r="B3" s="15"/>
      <c r="C3" s="49" t="s">
        <v>2</v>
      </c>
      <c r="D3" s="15"/>
      <c r="E3" s="15"/>
      <c r="F3" s="15" t="s">
        <v>295</v>
      </c>
      <c r="G3" s="29">
        <f>(NGDP_R!H3-NGDP_R!G3)/NGDP_R!G3</f>
        <v>5.525480426822181E-2</v>
      </c>
      <c r="H3" s="29">
        <f>(NGDP_R!I3-NGDP_R!H3)/NGDP_R!H3</f>
        <v>8.1119329327179954E-2</v>
      </c>
      <c r="I3" s="29">
        <f>(NGDP_R!J3-NGDP_R!I3)/NGDP_R!I3</f>
        <v>3.8483462742884868E-2</v>
      </c>
      <c r="J3" s="29">
        <f>(NGDP_R!K3-NGDP_R!J3)/NGDP_R!J3</f>
        <v>-3.3854435558393695E-2</v>
      </c>
      <c r="K3" s="29">
        <f>(NGDP_R!L3-NGDP_R!K3)/NGDP_R!K3</f>
        <v>-7.889707546458128E-3</v>
      </c>
      <c r="L3" s="29">
        <f>(NGDP_R!M3-NGDP_R!L3)/NGDP_R!L3</f>
        <v>-4.408744164657815E-2</v>
      </c>
      <c r="M3" s="29">
        <f>(NGDP_R!N3-NGDP_R!M3)/NGDP_R!M3</f>
        <v>-0.15956053400986375</v>
      </c>
      <c r="N3" s="15"/>
      <c r="O3" s="15" t="e">
        <f>CORREL($G3:$M3,[1]DMB!$G3:$AH3)</f>
        <v>#N/A</v>
      </c>
      <c r="P3" s="15" t="e">
        <f>O3*SQRT((MIN(COUNT($G3:$M3),COUNT([1]DMB!$G3:$AH3))-2)/(1-O3^2))</f>
        <v>#N/A</v>
      </c>
      <c r="Q3" s="15" t="e">
        <f>CORREL($G3:$M3,[1]DMB!$G3:$AG3)</f>
        <v>#N/A</v>
      </c>
      <c r="R3" s="15" t="e">
        <f>Q3*SQRT((MIN(COUNT($G3:$M3),COUNT([1]DMB!$G3:$AG3))-2)/(1-Q3^2))</f>
        <v>#N/A</v>
      </c>
      <c r="S3" s="15" t="e">
        <f>CORREL($G3:$M3,[1]DM1!$G3:$AH3)</f>
        <v>#N/A</v>
      </c>
      <c r="T3" s="15" t="e">
        <f>S3*SQRT((MIN(COUNT($G3:$M3),COUNT([1]DM1!$G3:$AH3))-2)/(1-S3^2))</f>
        <v>#N/A</v>
      </c>
      <c r="U3" s="15" t="e">
        <f>CORREL($G3:$M3,[1]DM1!$G3:$AG3)</f>
        <v>#N/A</v>
      </c>
      <c r="V3" s="15" t="e">
        <f>U3*SQRT((MIN(COUNT($G3:$M3),COUNT([1]DM1!$G3:$AG3))-2)/(1-U3^2))</f>
        <v>#N/A</v>
      </c>
      <c r="W3" s="15" t="e">
        <f>CORREL($G3:$M3,dBM!$G3:$G3)</f>
        <v>#N/A</v>
      </c>
      <c r="X3" s="15" t="e">
        <f>W3*SQRT((MIN(COUNT($G3:$M3),COUNT(dBM!$G3:$M3))-2)/(1-W3^2))</f>
        <v>#N/A</v>
      </c>
      <c r="Y3" s="15" t="e">
        <f>CORREL($G3:$M3,dBM!#REF!)</f>
        <v>#REF!</v>
      </c>
      <c r="Z3" s="15" t="e">
        <f>Y3*SQRT((MIN(COUNT($G3:$M3),COUNT(dBM!#REF!))-2)/(1-Y3^2))</f>
        <v>#REF!</v>
      </c>
      <c r="AA3" s="15" t="e">
        <f>CORREL($G3:$M3,'[1]D BM wo FCD'!$G3:$AB3)</f>
        <v>#N/A</v>
      </c>
      <c r="AB3" s="15" t="e">
        <f>AA3*SQRT((MIN(COUNT($G3:$M3),COUNT('[1]D BM wo FCD'!$G3:$AB3))-2)/(1-AA3^2))</f>
        <v>#N/A</v>
      </c>
      <c r="AC3" s="15" t="e">
        <f>CORREL($G3:$M3,'[1]D BM wo FCD'!$G3:$AA3)</f>
        <v>#N/A</v>
      </c>
      <c r="AD3" s="15" t="e">
        <f>AC3*SQRT((MIN(COUNT($G3:$M3),COUNT('[1]D BM wo FCD'!$G3:$AA3))-2)/(1-AC3^2))</f>
        <v>#N/A</v>
      </c>
      <c r="AE3" s="13"/>
      <c r="AF3" s="17"/>
      <c r="AG3" s="15" t="e">
        <f>CORREL($G3:$M3,[1]DMB!$V3:$AH3)</f>
        <v>#N/A</v>
      </c>
      <c r="AH3" s="15" t="e">
        <f>AG3*SQRT((MIN(COUNT($G3:$M3),COUNT([1]DMB!$V3:$AH3))-2)/(1-AG3^2))</f>
        <v>#N/A</v>
      </c>
      <c r="AI3" s="15" t="e">
        <f>CORREL($G3:$M3,[1]DMB!$V3:$AG3)</f>
        <v>#N/A</v>
      </c>
      <c r="AJ3" s="15" t="e">
        <f>AI3*SQRT((MIN(COUNT($G3:$M3),COUNT([1]DMB!$V3:$AG3))-2)/(1-AI3^2))</f>
        <v>#N/A</v>
      </c>
      <c r="AK3" s="15" t="e">
        <f>CORREL($G3:$M3,[1]DM1!$V3:$AH3)</f>
        <v>#N/A</v>
      </c>
      <c r="AL3" s="15" t="e">
        <f>AK3*SQRT((MIN(COUNT($G3:$M3),COUNT([1]DM1!$V3:$AH3))-2)/(1-AK3^2))</f>
        <v>#N/A</v>
      </c>
      <c r="AM3" s="15" t="e">
        <f>CORREL($G3:$M3,[1]DM1!$V3:$AG3)</f>
        <v>#N/A</v>
      </c>
      <c r="AN3" s="15" t="e">
        <f>AM3*SQRT((MIN(COUNT($G3:$M3),COUNT([1]DM1!$V3:$AG3))-2)/(1-AM3^2))</f>
        <v>#N/A</v>
      </c>
      <c r="AO3" s="15" t="e">
        <f>CORREL($G3:$M3,dBM!$G3:$G3)</f>
        <v>#N/A</v>
      </c>
      <c r="AP3" s="15" t="e">
        <f>AO3*SQRT((MIN(COUNT($G3:$M3),COUNT(dBM!$G3:$M3))-2)/(1-AO3^2))</f>
        <v>#N/A</v>
      </c>
      <c r="AQ3" s="15" t="e">
        <f>CORREL($G3:$M3,dBM!#REF!)</f>
        <v>#REF!</v>
      </c>
      <c r="AR3" s="15" t="e">
        <f>AQ3*SQRT((MIN(COUNT($G3:$M3),COUNT(dBM!#REF!))-2)/(1-AQ3^2))</f>
        <v>#REF!</v>
      </c>
      <c r="AS3" s="15" t="e">
        <f>CORREL($G3:$M3,'[1]D BM wo FCD'!$P3:$AB3)</f>
        <v>#N/A</v>
      </c>
      <c r="AT3" s="15" t="e">
        <f>AS3*SQRT((MIN(COUNT($G3:$M3),COUNT('[1]D BM wo FCD'!$P3:$AB3))-2)/(1-AS3^2))</f>
        <v>#N/A</v>
      </c>
      <c r="AU3" s="15" t="e">
        <f>CORREL($G3:$M3,'[1]D BM wo FCD'!$P3:$AA3)</f>
        <v>#N/A</v>
      </c>
      <c r="AV3" s="15" t="e">
        <f>AU3*SQRT((MIN(COUNT($G3:$M3),COUNT('[1]D BM wo FCD'!$P3:$AA3))-2)/(1-AU3^2))</f>
        <v>#N/A</v>
      </c>
      <c r="AW3" s="15"/>
      <c r="AX3" s="15"/>
      <c r="AY3" s="15" t="e">
        <f>CORREL($G3:$M3,[1]DMB!$AB3:$AH3)</f>
        <v>#DIV/0!</v>
      </c>
      <c r="AZ3" s="15" t="e">
        <f>AY3*SQRT((MIN(COUNT($G3:$M3),COUNT([1]DMB!$AB3:$AH3))-2)/(1-AY3^2))</f>
        <v>#DIV/0!</v>
      </c>
      <c r="BA3" s="15" t="e">
        <f>CORREL($H3:$M3,[1]DMB!$AB3:$AG3)</f>
        <v>#DIV/0!</v>
      </c>
      <c r="BB3" s="15" t="e">
        <f>BA3*SQRT((MIN(COUNT($H3:$M3),COUNT([1]DMB!$AB3:$AG3))-2)/(1-BA3^2))</f>
        <v>#DIV/0!</v>
      </c>
      <c r="BC3" s="15" t="e">
        <f>CORREL($G3:$M3,[1]DM1!$AB3:$AH3)</f>
        <v>#DIV/0!</v>
      </c>
      <c r="BD3" s="15" t="e">
        <f>BC3*SQRT((MIN(COUNT($G3:$M3),COUNT([1]DM1!$AB3:$AH3))-2)/(1-BC3^2))</f>
        <v>#DIV/0!</v>
      </c>
      <c r="BE3" s="15" t="e">
        <f>CORREL($H3:$M3,[1]DM1!$AB3:$AG3)</f>
        <v>#DIV/0!</v>
      </c>
      <c r="BF3" s="15" t="e">
        <f>BE3*SQRT((MIN(COUNT($H3:$M3),COUNT([1]DM1!$AB3:$AG3))-2)/(1-BE3^2))</f>
        <v>#DIV/0!</v>
      </c>
      <c r="BG3" s="15" t="e">
        <f>CORREL($G3:$M3,dBM!$G3:$G3)</f>
        <v>#N/A</v>
      </c>
      <c r="BH3" s="15" t="e">
        <f>BG3*SQRT((MIN(COUNT($G3:$M3),COUNT(dBM!$G3:$M3))-2)/(1-BG3^2))</f>
        <v>#N/A</v>
      </c>
      <c r="BI3" s="15" t="e">
        <f>CORREL($H3:$M3,dBM!#REF!)</f>
        <v>#REF!</v>
      </c>
      <c r="BJ3" s="15" t="e">
        <f>BI3*SQRT((MIN(COUNT($H3:$M3),COUNT(dBM!#REF!))-2)/(1-BI3^2))</f>
        <v>#REF!</v>
      </c>
      <c r="BK3" s="15" t="e">
        <f>CORREL($G3:$M3,'[1]D BM wo FCD'!$V3:$AB3)</f>
        <v>#DIV/0!</v>
      </c>
      <c r="BL3" s="15" t="e">
        <f>BK3*SQRT((MIN(COUNT($G3:$M3),COUNT('[1]D BM wo FCD'!$V3:$AB3))-2)/(1-BK3^2))</f>
        <v>#DIV/0!</v>
      </c>
      <c r="BM3" s="15" t="e">
        <f>CORREL($H3:$M3,'[1]D BM wo FCD'!$V3:$AA3)</f>
        <v>#DIV/0!</v>
      </c>
      <c r="BN3" s="15" t="e">
        <f>BM3*SQRT((MIN(COUNT($H3:$M3),COUNT('[1]D BM wo FCD'!$V3:$AA3))-2)/(1-BM3^2))</f>
        <v>#DIV/0!</v>
      </c>
      <c r="BO3" s="15"/>
      <c r="BP3" s="16">
        <f t="shared" si="0"/>
        <v>6</v>
      </c>
      <c r="BQ3" s="28">
        <f t="shared" si="1"/>
        <v>1.4837668597809444E-2</v>
      </c>
      <c r="BR3" s="16">
        <f t="shared" si="2"/>
        <v>5.0883298313827825E-2</v>
      </c>
      <c r="BS3" s="16"/>
      <c r="BT3" s="16">
        <f t="shared" si="3"/>
        <v>6</v>
      </c>
      <c r="BU3" s="28">
        <f t="shared" si="4"/>
        <v>1.4837668597809444E-2</v>
      </c>
      <c r="BV3" s="16">
        <f t="shared" si="5"/>
        <v>5.0883298313827825E-2</v>
      </c>
    </row>
    <row r="4" spans="1:74" x14ac:dyDescent="0.4">
      <c r="A4" s="15"/>
      <c r="B4" s="15"/>
      <c r="C4" s="49" t="s">
        <v>12</v>
      </c>
      <c r="D4" s="15"/>
      <c r="E4" s="15"/>
      <c r="F4" s="15" t="s">
        <v>295</v>
      </c>
      <c r="G4" s="29">
        <f>(NGDP_R!H4-NGDP_R!G4)/NGDP_R!G4</f>
        <v>4.3613430581209395E-2</v>
      </c>
      <c r="H4" s="29">
        <f>(NGDP_R!I4-NGDP_R!H4)/NGDP_R!H4</f>
        <v>4.9542087429972036E-2</v>
      </c>
      <c r="I4" s="29">
        <f>(NGDP_R!J4-NGDP_R!I4)/NGDP_R!I4</f>
        <v>5.2334127688930122E-2</v>
      </c>
      <c r="J4" s="29">
        <f>(NGDP_R!K4-NGDP_R!J4)/NGDP_R!J4</f>
        <v>4.3927941667414247E-3</v>
      </c>
      <c r="K4" s="29">
        <f>(NGDP_R!L4-NGDP_R!K4)/NGDP_R!K4</f>
        <v>2.3668645551343941E-2</v>
      </c>
      <c r="L4" s="29">
        <f>(NGDP_R!M4-NGDP_R!L4)/NGDP_R!L4</f>
        <v>1.2300000000000097E-2</v>
      </c>
      <c r="M4" s="29">
        <f>(NGDP_R!N4-NGDP_R!M4)/NGDP_R!M4</f>
        <v>1.5000000000000078E-2</v>
      </c>
      <c r="N4" s="30"/>
      <c r="O4" s="15" t="e">
        <f>CORREL($G4:$M4,[1]DMB!$G4:$AH4)</f>
        <v>#N/A</v>
      </c>
      <c r="P4" s="15" t="e">
        <f>O4*SQRT((MIN(COUNT($G4:$M4),COUNT([1]DMB!$G4:$AH4))-2)/(1-O4^2))</f>
        <v>#N/A</v>
      </c>
      <c r="Q4" s="15" t="e">
        <f>CORREL($G4:$M4,[1]DMB!$G4:$AG4)</f>
        <v>#N/A</v>
      </c>
      <c r="R4" s="15" t="e">
        <f>Q4*SQRT((MIN(COUNT($G4:$M4),COUNT([1]DMB!$G4:$AG4))-2)/(1-Q4^2))</f>
        <v>#N/A</v>
      </c>
      <c r="S4" s="15" t="e">
        <f>CORREL($G4:$M4,[1]DM1!$G4:$AH4)</f>
        <v>#N/A</v>
      </c>
      <c r="T4" s="15" t="e">
        <f>S4*SQRT((MIN(COUNT($G4:$M4),COUNT([1]DM1!$G4:$AH4))-2)/(1-S4^2))</f>
        <v>#N/A</v>
      </c>
      <c r="U4" s="15" t="e">
        <f>CORREL($G4:$M4,[1]DM1!$G4:$AG4)</f>
        <v>#N/A</v>
      </c>
      <c r="V4" s="15" t="e">
        <f>U4*SQRT((MIN(COUNT($G4:$M4),COUNT([1]DM1!$G4:$AG4))-2)/(1-U4^2))</f>
        <v>#N/A</v>
      </c>
      <c r="W4" s="15" t="e">
        <f>CORREL($G4:$M4,dBM!$G4:$G4)</f>
        <v>#N/A</v>
      </c>
      <c r="X4" s="15" t="e">
        <f>W4*SQRT((MIN(COUNT($G4:$M4),COUNT(dBM!$G4:$M4))-2)/(1-W4^2))</f>
        <v>#N/A</v>
      </c>
      <c r="Y4" s="15" t="e">
        <f>CORREL($G4:$M4,dBM!#REF!)</f>
        <v>#REF!</v>
      </c>
      <c r="Z4" s="15" t="e">
        <f>Y4*SQRT((MIN(COUNT($G4:$M4),COUNT(dBM!#REF!))-2)/(1-Y4^2))</f>
        <v>#REF!</v>
      </c>
      <c r="AA4" s="15" t="e">
        <f>CORREL($G4:$M4,'[1]D BM wo FCD'!$G4:$AB4)</f>
        <v>#N/A</v>
      </c>
      <c r="AB4" s="15" t="e">
        <f>AA4*SQRT((MIN(COUNT($G4:$M4),COUNT('[1]D BM wo FCD'!$G4:$AB4))-2)/(1-AA4^2))</f>
        <v>#N/A</v>
      </c>
      <c r="AC4" s="15" t="e">
        <f>CORREL($G4:$M4,'[1]D BM wo FCD'!$G4:$AA4)</f>
        <v>#N/A</v>
      </c>
      <c r="AD4" s="15" t="e">
        <f>AC4*SQRT((MIN(COUNT($G4:$M4),COUNT('[1]D BM wo FCD'!$G4:$AA4))-2)/(1-AC4^2))</f>
        <v>#N/A</v>
      </c>
      <c r="AE4" s="13"/>
      <c r="AF4" s="17"/>
      <c r="AG4" s="15" t="e">
        <f>CORREL($G4:$M4,[1]DMB!$V4:$AH4)</f>
        <v>#N/A</v>
      </c>
      <c r="AH4" s="15" t="e">
        <f>AG4*SQRT((MIN(COUNT($G4:$M4),COUNT([1]DMB!$V4:$AH4))-2)/(1-AG4^2))</f>
        <v>#N/A</v>
      </c>
      <c r="AI4" s="15" t="e">
        <f>CORREL($G4:$M4,[1]DMB!$V4:$AG4)</f>
        <v>#N/A</v>
      </c>
      <c r="AJ4" s="15" t="e">
        <f>AI4*SQRT((MIN(COUNT($G4:$M4),COUNT([1]DMB!$V4:$AG4))-2)/(1-AI4^2))</f>
        <v>#N/A</v>
      </c>
      <c r="AK4" s="15" t="e">
        <f>CORREL($G4:$M4,[1]DM1!$V4:$AH4)</f>
        <v>#N/A</v>
      </c>
      <c r="AL4" s="15" t="e">
        <f>AK4*SQRT((MIN(COUNT($G4:$M4),COUNT([1]DM1!$V4:$AH4))-2)/(1-AK4^2))</f>
        <v>#N/A</v>
      </c>
      <c r="AM4" s="15" t="e">
        <f>CORREL($G4:$M4,[1]DM1!$V4:$AG4)</f>
        <v>#N/A</v>
      </c>
      <c r="AN4" s="15" t="e">
        <f>AM4*SQRT((MIN(COUNT($G4:$M4),COUNT([1]DM1!$V4:$AG4))-2)/(1-AM4^2))</f>
        <v>#N/A</v>
      </c>
      <c r="AO4" s="15" t="e">
        <f>CORREL($G4:$M4,dBM!$G4:$G4)</f>
        <v>#N/A</v>
      </c>
      <c r="AP4" s="15" t="e">
        <f>AO4*SQRT((MIN(COUNT($G4:$M4),COUNT(dBM!$G4:$M4))-2)/(1-AO4^2))</f>
        <v>#N/A</v>
      </c>
      <c r="AQ4" s="15" t="e">
        <f>CORREL($G4:$M4,dBM!#REF!)</f>
        <v>#REF!</v>
      </c>
      <c r="AR4" s="15" t="e">
        <f>AQ4*SQRT((MIN(COUNT($G4:$M4),COUNT(dBM!#REF!))-2)/(1-AQ4^2))</f>
        <v>#REF!</v>
      </c>
      <c r="AS4" s="15" t="e">
        <f>CORREL($G4:$M4,'[1]D BM wo FCD'!$P4:$AB4)</f>
        <v>#N/A</v>
      </c>
      <c r="AT4" s="15" t="e">
        <f>AS4*SQRT((MIN(COUNT($G4:$M4),COUNT('[1]D BM wo FCD'!$P4:$AB4))-2)/(1-AS4^2))</f>
        <v>#N/A</v>
      </c>
      <c r="AU4" s="15" t="e">
        <f>CORREL($G4:$M4,'[1]D BM wo FCD'!$P4:$AA4)</f>
        <v>#N/A</v>
      </c>
      <c r="AV4" s="15" t="e">
        <f>AU4*SQRT((MIN(COUNT($G4:$M4),COUNT('[1]D BM wo FCD'!$P4:$AA4))-2)/(1-AU4^2))</f>
        <v>#N/A</v>
      </c>
      <c r="AW4" s="15"/>
      <c r="AX4" s="15"/>
      <c r="AY4" s="15" t="e">
        <f>CORREL($G4:$M4,[1]DMB!$AB4:$AH4)</f>
        <v>#DIV/0!</v>
      </c>
      <c r="AZ4" s="15" t="e">
        <f>AY4*SQRT((MIN(COUNT($G4:$M4),COUNT([1]DMB!$AB4:$AH4))-2)/(1-AY4^2))</f>
        <v>#DIV/0!</v>
      </c>
      <c r="BA4" s="15" t="e">
        <f>CORREL($H4:$M4,[1]DMB!$AB4:$AG4)</f>
        <v>#DIV/0!</v>
      </c>
      <c r="BB4" s="15" t="e">
        <f>BA4*SQRT((MIN(COUNT($H4:$M4),COUNT([1]DMB!$AB4:$AG4))-2)/(1-BA4^2))</f>
        <v>#DIV/0!</v>
      </c>
      <c r="BC4" s="15" t="e">
        <f>CORREL($G4:$M4,[1]DM1!$AB4:$AH4)</f>
        <v>#DIV/0!</v>
      </c>
      <c r="BD4" s="15" t="e">
        <f>BC4*SQRT((MIN(COUNT($G4:$M4),COUNT([1]DM1!$AB4:$AH4))-2)/(1-BC4^2))</f>
        <v>#DIV/0!</v>
      </c>
      <c r="BE4" s="15" t="e">
        <f>CORREL($H4:$M4,[1]DM1!$AB4:$AG4)</f>
        <v>#DIV/0!</v>
      </c>
      <c r="BF4" s="15" t="e">
        <f>BE4*SQRT((MIN(COUNT($H4:$M4),COUNT([1]DM1!$AB4:$AG4))-2)/(1-BE4^2))</f>
        <v>#DIV/0!</v>
      </c>
      <c r="BG4" s="15" t="e">
        <f>CORREL($G4:$M4,dBM!$G4:$G4)</f>
        <v>#N/A</v>
      </c>
      <c r="BH4" s="15" t="e">
        <f>BG4*SQRT((MIN(COUNT($G4:$M4),COUNT(dBM!$G4:$M4))-2)/(1-BG4^2))</f>
        <v>#N/A</v>
      </c>
      <c r="BI4" s="15" t="e">
        <f>CORREL($H4:$M4,dBM!#REF!)</f>
        <v>#REF!</v>
      </c>
      <c r="BJ4" s="15" t="e">
        <f>BI4*SQRT((MIN(COUNT($H4:$M4),COUNT(dBM!#REF!))-2)/(1-BI4^2))</f>
        <v>#REF!</v>
      </c>
      <c r="BK4" s="15" t="e">
        <f>CORREL($G4:$M4,'[1]D BM wo FCD'!$V4:$AB4)</f>
        <v>#DIV/0!</v>
      </c>
      <c r="BL4" s="15" t="e">
        <f>BK4*SQRT((MIN(COUNT($G4:$M4),COUNT('[1]D BM wo FCD'!$V4:$AB4))-2)/(1-BK4^2))</f>
        <v>#DIV/0!</v>
      </c>
      <c r="BM4" s="15" t="e">
        <f>CORREL($H4:$M4,'[1]D BM wo FCD'!$V4:$AA4)</f>
        <v>#DIV/0!</v>
      </c>
      <c r="BN4" s="15" t="e">
        <f>BM4*SQRT((MIN(COUNT($H4:$M4),COUNT('[1]D BM wo FCD'!$V4:$AA4))-2)/(1-BM4^2))</f>
        <v>#DIV/0!</v>
      </c>
      <c r="BO4" s="15"/>
      <c r="BP4" s="16">
        <f t="shared" si="0"/>
        <v>6</v>
      </c>
      <c r="BQ4" s="28">
        <f t="shared" si="1"/>
        <v>3.0975180903032834E-2</v>
      </c>
      <c r="BR4" s="16">
        <f t="shared" si="2"/>
        <v>2.0344193795356253E-2</v>
      </c>
      <c r="BS4" s="16"/>
      <c r="BT4" s="16">
        <f t="shared" si="3"/>
        <v>6</v>
      </c>
      <c r="BU4" s="28">
        <f t="shared" si="4"/>
        <v>3.0975180903032834E-2</v>
      </c>
      <c r="BV4" s="16">
        <f t="shared" si="5"/>
        <v>2.0344193795356253E-2</v>
      </c>
    </row>
    <row r="5" spans="1:74" x14ac:dyDescent="0.4">
      <c r="A5" s="15"/>
      <c r="B5" s="15"/>
      <c r="C5" s="49" t="s">
        <v>15</v>
      </c>
      <c r="D5" s="15"/>
      <c r="E5" s="15"/>
      <c r="F5" s="15" t="s">
        <v>295</v>
      </c>
      <c r="G5" s="29">
        <f>(NGDP_R!H5-NGDP_R!G5)/NGDP_R!G5</f>
        <v>-8.0428233320212372E-2</v>
      </c>
      <c r="H5" s="29">
        <f>(NGDP_R!I5-NGDP_R!H5)/NGDP_R!H5</f>
        <v>-5.5761138729234119E-2</v>
      </c>
      <c r="I5" s="29">
        <f>(NGDP_R!J5-NGDP_R!I5)/NGDP_R!I5</f>
        <v>4.0068557455585657E-2</v>
      </c>
      <c r="J5" s="29">
        <f>(NGDP_R!K5-NGDP_R!J5)/NGDP_R!J5</f>
        <v>2.3015226114186368E-2</v>
      </c>
      <c r="K5" s="29">
        <f>(NGDP_R!L5-NGDP_R!K5)/NGDP_R!K5</f>
        <v>5.3915696750483647E-2</v>
      </c>
      <c r="L5" s="29">
        <f>(NGDP_R!M5-NGDP_R!L5)/NGDP_R!L5</f>
        <v>4.0312734183405176E-2</v>
      </c>
      <c r="M5" s="29">
        <f>(NGDP_R!N5-NGDP_R!M5)/NGDP_R!M5</f>
        <v>4.000000000000388E-2</v>
      </c>
      <c r="N5" s="15"/>
      <c r="O5" s="15" t="e">
        <f>CORREL($G5:$M5,[1]DMB!$G5:$AH5)</f>
        <v>#N/A</v>
      </c>
      <c r="P5" s="15" t="e">
        <f>O5*SQRT((MIN(COUNT($G5:$M5),COUNT([1]DMB!$G5:$AH5))-2)/(1-O5^2))</f>
        <v>#N/A</v>
      </c>
      <c r="Q5" s="15" t="e">
        <f>CORREL($G5:$M5,[1]DMB!$G5:$AG5)</f>
        <v>#N/A</v>
      </c>
      <c r="R5" s="15" t="e">
        <f>Q5*SQRT((MIN(COUNT($G5:$M5),COUNT([1]DMB!$G5:$AG5))-2)/(1-Q5^2))</f>
        <v>#N/A</v>
      </c>
      <c r="S5" s="15" t="e">
        <f>CORREL($G5:$M5,[1]DM1!$G5:$AH5)</f>
        <v>#N/A</v>
      </c>
      <c r="T5" s="15" t="e">
        <f>S5*SQRT((MIN(COUNT($G5:$M5),COUNT([1]DM1!$G5:$AH5))-2)/(1-S5^2))</f>
        <v>#N/A</v>
      </c>
      <c r="U5" s="15" t="e">
        <f>CORREL($G5:$M5,[1]DM1!$G5:$AG5)</f>
        <v>#N/A</v>
      </c>
      <c r="V5" s="15" t="e">
        <f>U5*SQRT((MIN(COUNT($G5:$M5),COUNT([1]DM1!$G5:$AG5))-2)/(1-U5^2))</f>
        <v>#N/A</v>
      </c>
      <c r="W5" s="15" t="e">
        <f>CORREL($G5:$M5,dBM!$G5:$G5)</f>
        <v>#N/A</v>
      </c>
      <c r="X5" s="15" t="e">
        <f>W5*SQRT((MIN(COUNT($G5:$M5),COUNT(dBM!$G5:$M5))-2)/(1-W5^2))</f>
        <v>#N/A</v>
      </c>
      <c r="Y5" s="15" t="e">
        <f>CORREL($G5:$M5,dBM!#REF!)</f>
        <v>#REF!</v>
      </c>
      <c r="Z5" s="15" t="e">
        <f>Y5*SQRT((MIN(COUNT($G5:$M5),COUNT(dBM!#REF!))-2)/(1-Y5^2))</f>
        <v>#REF!</v>
      </c>
      <c r="AA5" s="15" t="e">
        <f>CORREL($G5:$M5,'[1]D BM wo FCD'!$G5:$AB5)</f>
        <v>#N/A</v>
      </c>
      <c r="AB5" s="15" t="e">
        <f>AA5*SQRT((MIN(COUNT($G5:$M5),COUNT('[1]D BM wo FCD'!$G5:$AB5))-2)/(1-AA5^2))</f>
        <v>#N/A</v>
      </c>
      <c r="AC5" s="15" t="e">
        <f>CORREL($G5:$M5,'[1]D BM wo FCD'!$G5:$AA5)</f>
        <v>#N/A</v>
      </c>
      <c r="AD5" s="15" t="e">
        <f>AC5*SQRT((MIN(COUNT($G5:$M5),COUNT('[1]D BM wo FCD'!$G5:$AA5))-2)/(1-AC5^2))</f>
        <v>#N/A</v>
      </c>
      <c r="AE5" s="13"/>
      <c r="AF5" s="17"/>
      <c r="AG5" s="15" t="e">
        <f>CORREL($G5:$M5,[1]DMB!$V5:$AH5)</f>
        <v>#N/A</v>
      </c>
      <c r="AH5" s="15" t="e">
        <f>AG5*SQRT((MIN(COUNT($G5:$M5),COUNT([1]DMB!$V5:$AH5))-2)/(1-AG5^2))</f>
        <v>#N/A</v>
      </c>
      <c r="AI5" s="15" t="e">
        <f>CORREL($G5:$M5,[1]DMB!$V5:$AG5)</f>
        <v>#N/A</v>
      </c>
      <c r="AJ5" s="15" t="e">
        <f>AI5*SQRT((MIN(COUNT($G5:$M5),COUNT([1]DMB!$V5:$AG5))-2)/(1-AI5^2))</f>
        <v>#N/A</v>
      </c>
      <c r="AK5" s="15" t="e">
        <f>CORREL($G5:$M5,[1]DM1!$V5:$AH5)</f>
        <v>#N/A</v>
      </c>
      <c r="AL5" s="15" t="e">
        <f>AK5*SQRT((MIN(COUNT($G5:$M5),COUNT([1]DM1!$V5:$AH5))-2)/(1-AK5^2))</f>
        <v>#N/A</v>
      </c>
      <c r="AM5" s="15" t="e">
        <f>CORREL($G5:$M5,[1]DM1!$V5:$AG5)</f>
        <v>#N/A</v>
      </c>
      <c r="AN5" s="15" t="e">
        <f>AM5*SQRT((MIN(COUNT($G5:$M5),COUNT([1]DM1!$V5:$AG5))-2)/(1-AM5^2))</f>
        <v>#N/A</v>
      </c>
      <c r="AO5" s="15" t="e">
        <f>CORREL($G5:$M5,dBM!$G5:$G5)</f>
        <v>#N/A</v>
      </c>
      <c r="AP5" s="15" t="e">
        <f>AO5*SQRT((MIN(COUNT($G5:$M5),COUNT(dBM!$G5:$M5))-2)/(1-AO5^2))</f>
        <v>#N/A</v>
      </c>
      <c r="AQ5" s="15" t="e">
        <f>CORREL($G5:$M5,dBM!#REF!)</f>
        <v>#REF!</v>
      </c>
      <c r="AR5" s="15" t="e">
        <f>AQ5*SQRT((MIN(COUNT($G5:$M5),COUNT(dBM!#REF!))-2)/(1-AQ5^2))</f>
        <v>#REF!</v>
      </c>
      <c r="AS5" s="15" t="e">
        <f>CORREL($G5:$M5,'[1]D BM wo FCD'!$P5:$AB5)</f>
        <v>#N/A</v>
      </c>
      <c r="AT5" s="15" t="e">
        <f>AS5*SQRT((MIN(COUNT($G5:$M5),COUNT('[1]D BM wo FCD'!$P5:$AB5))-2)/(1-AS5^2))</f>
        <v>#N/A</v>
      </c>
      <c r="AU5" s="15" t="e">
        <f>CORREL($G5:$M5,'[1]D BM wo FCD'!$P5:$AA5)</f>
        <v>#N/A</v>
      </c>
      <c r="AV5" s="15" t="e">
        <f>AU5*SQRT((MIN(COUNT($G5:$M5),COUNT('[1]D BM wo FCD'!$P5:$AA5))-2)/(1-AU5^2))</f>
        <v>#N/A</v>
      </c>
      <c r="AW5" s="15"/>
      <c r="AX5" s="15"/>
      <c r="AY5" s="15" t="e">
        <f>CORREL($G5:$M5,[1]DMB!$AB5:$AH5)</f>
        <v>#DIV/0!</v>
      </c>
      <c r="AZ5" s="15" t="e">
        <f>AY5*SQRT((MIN(COUNT($G5:$M5),COUNT([1]DMB!$AB5:$AH5))-2)/(1-AY5^2))</f>
        <v>#DIV/0!</v>
      </c>
      <c r="BA5" s="15" t="e">
        <f>CORREL($H5:$M5,[1]DMB!$AB5:$AG5)</f>
        <v>#DIV/0!</v>
      </c>
      <c r="BB5" s="15" t="e">
        <f>BA5*SQRT((MIN(COUNT($H5:$M5),COUNT([1]DMB!$AB5:$AG5))-2)/(1-BA5^2))</f>
        <v>#DIV/0!</v>
      </c>
      <c r="BC5" s="15" t="e">
        <f>CORREL($G5:$M5,[1]DM1!$AB5:$AH5)</f>
        <v>#DIV/0!</v>
      </c>
      <c r="BD5" s="15" t="e">
        <f>BC5*SQRT((MIN(COUNT($G5:$M5),COUNT([1]DM1!$AB5:$AH5))-2)/(1-BC5^2))</f>
        <v>#DIV/0!</v>
      </c>
      <c r="BE5" s="15" t="e">
        <f>CORREL($H5:$M5,[1]DM1!$AB5:$AG5)</f>
        <v>#DIV/0!</v>
      </c>
      <c r="BF5" s="15" t="e">
        <f>BE5*SQRT((MIN(COUNT($H5:$M5),COUNT([1]DM1!$AB5:$AG5))-2)/(1-BE5^2))</f>
        <v>#DIV/0!</v>
      </c>
      <c r="BG5" s="15" t="e">
        <f>CORREL($G5:$M5,dBM!$G5:$G5)</f>
        <v>#N/A</v>
      </c>
      <c r="BH5" s="15" t="e">
        <f>BG5*SQRT((MIN(COUNT($G5:$M5),COUNT(dBM!$G5:$M5))-2)/(1-BG5^2))</f>
        <v>#N/A</v>
      </c>
      <c r="BI5" s="15" t="e">
        <f>CORREL($H5:$M5,dBM!#REF!)</f>
        <v>#REF!</v>
      </c>
      <c r="BJ5" s="15" t="e">
        <f>BI5*SQRT((MIN(COUNT($H5:$M5),COUNT(dBM!#REF!))-2)/(1-BI5^2))</f>
        <v>#REF!</v>
      </c>
      <c r="BK5" s="15" t="e">
        <f>CORREL($G5:$M5,'[1]D BM wo FCD'!$V5:$AB5)</f>
        <v>#DIV/0!</v>
      </c>
      <c r="BL5" s="15" t="e">
        <f>BK5*SQRT((MIN(COUNT($G5:$M5),COUNT('[1]D BM wo FCD'!$V5:$AB5))-2)/(1-BK5^2))</f>
        <v>#DIV/0!</v>
      </c>
      <c r="BM5" s="15" t="e">
        <f>CORREL($H5:$M5,'[1]D BM wo FCD'!$V5:$AA5)</f>
        <v>#DIV/0!</v>
      </c>
      <c r="BN5" s="15" t="e">
        <f>BM5*SQRT((MIN(COUNT($H5:$M5),COUNT('[1]D BM wo FCD'!$V5:$AA5))-2)/(1-BM5^2))</f>
        <v>#DIV/0!</v>
      </c>
      <c r="BO5" s="15"/>
      <c r="BP5" s="16">
        <f t="shared" si="0"/>
        <v>6</v>
      </c>
      <c r="BQ5" s="28">
        <f t="shared" si="1"/>
        <v>3.5204737423690617E-3</v>
      </c>
      <c r="BR5" s="16">
        <f t="shared" si="2"/>
        <v>5.6869766516590953E-2</v>
      </c>
      <c r="BS5" s="16"/>
      <c r="BT5" s="16">
        <f t="shared" si="3"/>
        <v>6</v>
      </c>
      <c r="BU5" s="28">
        <f t="shared" si="4"/>
        <v>3.5204737423690617E-3</v>
      </c>
      <c r="BV5" s="16">
        <f t="shared" si="5"/>
        <v>5.6869766516590953E-2</v>
      </c>
    </row>
    <row r="6" spans="1:74" x14ac:dyDescent="0.4">
      <c r="A6" s="15"/>
      <c r="B6" s="15"/>
      <c r="C6" s="49" t="s">
        <v>16</v>
      </c>
      <c r="D6" s="15"/>
      <c r="E6" s="15"/>
      <c r="F6" s="15" t="s">
        <v>295</v>
      </c>
      <c r="G6" s="29">
        <f>(NGDP_R!H6-NGDP_R!G6)/NGDP_R!G6</f>
        <v>4.6005821615591358E-2</v>
      </c>
      <c r="H6" s="29">
        <f>(NGDP_R!I6-NGDP_R!H6)/NGDP_R!H6</f>
        <v>4.299270587180528E-2</v>
      </c>
      <c r="I6" s="29">
        <f>(NGDP_R!J6-NGDP_R!I6)/NGDP_R!I6</f>
        <v>2.1490983655073421E-2</v>
      </c>
      <c r="J6" s="29">
        <f>(NGDP_R!K6-NGDP_R!J6)/NGDP_R!J6</f>
        <v>6.8606318816397102E-2</v>
      </c>
      <c r="K6" s="29">
        <f>(NGDP_R!L6-NGDP_R!K6)/NGDP_R!K6</f>
        <v>7.6571883064724733E-2</v>
      </c>
      <c r="L6" s="29">
        <f>(NGDP_R!M6-NGDP_R!L6)/NGDP_R!L6</f>
        <v>6.3382129517750324E-2</v>
      </c>
      <c r="M6" s="29">
        <f>(NGDP_R!N6-NGDP_R!M6)/NGDP_R!M6</f>
        <v>4.4999999999999943E-2</v>
      </c>
      <c r="N6" s="15"/>
      <c r="O6" s="15" t="e">
        <f>CORREL($G6:$M6,[1]DMB!$G6:$AH6)</f>
        <v>#N/A</v>
      </c>
      <c r="P6" s="15" t="e">
        <f>O6*SQRT((MIN(COUNT($G6:$M6),COUNT([1]DMB!$G6:$AH6))-2)/(1-O6^2))</f>
        <v>#N/A</v>
      </c>
      <c r="Q6" s="15" t="e">
        <f>CORREL($G6:$M6,[1]DMB!$G6:$AG6)</f>
        <v>#N/A</v>
      </c>
      <c r="R6" s="15" t="e">
        <f>Q6*SQRT((MIN(COUNT($G6:$M6),COUNT([1]DMB!$G6:$AG6))-2)/(1-Q6^2))</f>
        <v>#N/A</v>
      </c>
      <c r="S6" s="15" t="e">
        <f>CORREL($G6:$M6,[1]DM1!$G6:$AH6)</f>
        <v>#N/A</v>
      </c>
      <c r="T6" s="15" t="e">
        <f>S6*SQRT((MIN(COUNT($G6:$M6),COUNT([1]DM1!$G6:$AH6))-2)/(1-S6^2))</f>
        <v>#N/A</v>
      </c>
      <c r="U6" s="15" t="e">
        <f>CORREL($G6:$M6,[1]DM1!$G6:$AG6)</f>
        <v>#N/A</v>
      </c>
      <c r="V6" s="15" t="e">
        <f>U6*SQRT((MIN(COUNT($G6:$M6),COUNT([1]DM1!$G6:$AG6))-2)/(1-U6^2))</f>
        <v>#N/A</v>
      </c>
      <c r="W6" s="15" t="e">
        <f>CORREL($G6:$M6,dBM!$G6:$G6)</f>
        <v>#N/A</v>
      </c>
      <c r="X6" s="15" t="e">
        <f>W6*SQRT((MIN(COUNT($G6:$M6),COUNT(dBM!$G6:$M6))-2)/(1-W6^2))</f>
        <v>#N/A</v>
      </c>
      <c r="Y6" s="15" t="e">
        <f>CORREL($G6:$M6,dBM!#REF!)</f>
        <v>#REF!</v>
      </c>
      <c r="Z6" s="15" t="e">
        <f>Y6*SQRT((MIN(COUNT($G6:$M6),COUNT(dBM!#REF!))-2)/(1-Y6^2))</f>
        <v>#REF!</v>
      </c>
      <c r="AA6" s="15" t="e">
        <f>CORREL($G6:$M6,'[1]D BM wo FCD'!$G6:$AB6)</f>
        <v>#N/A</v>
      </c>
      <c r="AB6" s="15" t="e">
        <f>AA6*SQRT((MIN(COUNT($G6:$M6),COUNT('[1]D BM wo FCD'!$G6:$AB6))-2)/(1-AA6^2))</f>
        <v>#N/A</v>
      </c>
      <c r="AC6" s="15" t="e">
        <f>CORREL($G6:$M6,'[1]D BM wo FCD'!$G6:$AA6)</f>
        <v>#N/A</v>
      </c>
      <c r="AD6" s="15" t="e">
        <f>AC6*SQRT((MIN(COUNT($G6:$M6),COUNT('[1]D BM wo FCD'!$G6:$AA6))-2)/(1-AC6^2))</f>
        <v>#N/A</v>
      </c>
      <c r="AE6" s="13"/>
      <c r="AF6" s="17"/>
      <c r="AG6" s="15" t="e">
        <f>CORREL($G6:$M6,[1]DMB!$V6:$AH6)</f>
        <v>#N/A</v>
      </c>
      <c r="AH6" s="15" t="e">
        <f>AG6*SQRT((MIN(COUNT($G6:$M6),COUNT([1]DMB!$V6:$AH6))-2)/(1-AG6^2))</f>
        <v>#N/A</v>
      </c>
      <c r="AI6" s="15" t="e">
        <f>CORREL($G6:$M6,[1]DMB!$V6:$AG6)</f>
        <v>#N/A</v>
      </c>
      <c r="AJ6" s="15" t="e">
        <f>AI6*SQRT((MIN(COUNT($G6:$M6),COUNT([1]DMB!$V6:$AG6))-2)/(1-AI6^2))</f>
        <v>#N/A</v>
      </c>
      <c r="AK6" s="15" t="e">
        <f>CORREL($G6:$M6,[1]DM1!$V6:$AH6)</f>
        <v>#N/A</v>
      </c>
      <c r="AL6" s="15" t="e">
        <f>AK6*SQRT((MIN(COUNT($G6:$M6),COUNT([1]DM1!$V6:$AH6))-2)/(1-AK6^2))</f>
        <v>#N/A</v>
      </c>
      <c r="AM6" s="15" t="e">
        <f>CORREL($G6:$M6,[1]DM1!$V6:$AG6)</f>
        <v>#N/A</v>
      </c>
      <c r="AN6" s="15" t="e">
        <f>AM6*SQRT((MIN(COUNT($G6:$M6),COUNT([1]DM1!$V6:$AG6))-2)/(1-AM6^2))</f>
        <v>#N/A</v>
      </c>
      <c r="AO6" s="15" t="e">
        <f>CORREL($G6:$M6,dBM!$G6:$G6)</f>
        <v>#N/A</v>
      </c>
      <c r="AP6" s="15" t="e">
        <f>AO6*SQRT((MIN(COUNT($G6:$M6),COUNT(dBM!$G6:$M6))-2)/(1-AO6^2))</f>
        <v>#N/A</v>
      </c>
      <c r="AQ6" s="15" t="e">
        <f>CORREL($G6:$M6,dBM!#REF!)</f>
        <v>#REF!</v>
      </c>
      <c r="AR6" s="15" t="e">
        <f>AQ6*SQRT((MIN(COUNT($G6:$M6),COUNT(dBM!#REF!))-2)/(1-AQ6^2))</f>
        <v>#REF!</v>
      </c>
      <c r="AS6" s="15" t="e">
        <f>CORREL($G6:$M6,'[1]D BM wo FCD'!$P6:$AB6)</f>
        <v>#N/A</v>
      </c>
      <c r="AT6" s="15" t="e">
        <f>AS6*SQRT((MIN(COUNT($G6:$M6),COUNT('[1]D BM wo FCD'!$P6:$AB6))-2)/(1-AS6^2))</f>
        <v>#N/A</v>
      </c>
      <c r="AU6" s="15" t="e">
        <f>CORREL($G6:$M6,'[1]D BM wo FCD'!$P6:$AA6)</f>
        <v>#N/A</v>
      </c>
      <c r="AV6" s="15" t="e">
        <f>AU6*SQRT((MIN(COUNT($G6:$M6),COUNT('[1]D BM wo FCD'!$P6:$AA6))-2)/(1-AU6^2))</f>
        <v>#N/A</v>
      </c>
      <c r="AW6" s="15"/>
      <c r="AX6" s="15"/>
      <c r="AY6" s="15" t="e">
        <f>CORREL($G6:$M6,[1]DMB!$AB6:$AH6)</f>
        <v>#DIV/0!</v>
      </c>
      <c r="AZ6" s="15" t="e">
        <f>AY6*SQRT((MIN(COUNT($G6:$M6),COUNT([1]DMB!$AB6:$AH6))-2)/(1-AY6^2))</f>
        <v>#DIV/0!</v>
      </c>
      <c r="BA6" s="15" t="e">
        <f>CORREL($H6:$M6,[1]DMB!$AB6:$AG6)</f>
        <v>#DIV/0!</v>
      </c>
      <c r="BB6" s="15" t="e">
        <f>BA6*SQRT((MIN(COUNT($H6:$M6),COUNT([1]DMB!$AB6:$AG6))-2)/(1-BA6^2))</f>
        <v>#DIV/0!</v>
      </c>
      <c r="BC6" s="15" t="e">
        <f>CORREL($G6:$M6,[1]DM1!$AB6:$AH6)</f>
        <v>#DIV/0!</v>
      </c>
      <c r="BD6" s="15" t="e">
        <f>BC6*SQRT((MIN(COUNT($G6:$M6),COUNT([1]DM1!$AB6:$AH6))-2)/(1-BC6^2))</f>
        <v>#DIV/0!</v>
      </c>
      <c r="BE6" s="15" t="e">
        <f>CORREL($H6:$M6,[1]DM1!$AB6:$AG6)</f>
        <v>#DIV/0!</v>
      </c>
      <c r="BF6" s="15" t="e">
        <f>BE6*SQRT((MIN(COUNT($H6:$M6),COUNT([1]DM1!$AB6:$AG6))-2)/(1-BE6^2))</f>
        <v>#DIV/0!</v>
      </c>
      <c r="BG6" s="15" t="e">
        <f>CORREL($G6:$M6,dBM!$G6:$G6)</f>
        <v>#N/A</v>
      </c>
      <c r="BH6" s="15" t="e">
        <f>BG6*SQRT((MIN(COUNT($G6:$M6),COUNT(dBM!$G6:$M6))-2)/(1-BG6^2))</f>
        <v>#N/A</v>
      </c>
      <c r="BI6" s="15" t="e">
        <f>CORREL($H6:$M6,dBM!#REF!)</f>
        <v>#REF!</v>
      </c>
      <c r="BJ6" s="15" t="e">
        <f>BI6*SQRT((MIN(COUNT($H6:$M6),COUNT(dBM!#REF!))-2)/(1-BI6^2))</f>
        <v>#REF!</v>
      </c>
      <c r="BK6" s="15" t="e">
        <f>CORREL($G6:$M6,'[1]D BM wo FCD'!$V6:$AB6)</f>
        <v>#DIV/0!</v>
      </c>
      <c r="BL6" s="15" t="e">
        <f>BK6*SQRT((MIN(COUNT($G6:$M6),COUNT('[1]D BM wo FCD'!$V6:$AB6))-2)/(1-BK6^2))</f>
        <v>#DIV/0!</v>
      </c>
      <c r="BM6" s="15" t="e">
        <f>CORREL($H6:$M6,'[1]D BM wo FCD'!$V6:$AA6)</f>
        <v>#DIV/0!</v>
      </c>
      <c r="BN6" s="15" t="e">
        <f>BM6*SQRT((MIN(COUNT($H6:$M6),COUNT('[1]D BM wo FCD'!$V6:$AA6))-2)/(1-BM6^2))</f>
        <v>#DIV/0!</v>
      </c>
      <c r="BO6" s="15"/>
      <c r="BP6" s="16">
        <f t="shared" si="0"/>
        <v>6</v>
      </c>
      <c r="BQ6" s="28">
        <f t="shared" si="1"/>
        <v>5.3174973756890377E-2</v>
      </c>
      <c r="BR6" s="16">
        <f t="shared" si="2"/>
        <v>2.0241928538120076E-2</v>
      </c>
      <c r="BS6" s="16"/>
      <c r="BT6" s="16">
        <f t="shared" si="3"/>
        <v>6</v>
      </c>
      <c r="BU6" s="28">
        <f t="shared" si="4"/>
        <v>5.3174973756890377E-2</v>
      </c>
      <c r="BV6" s="16">
        <f t="shared" si="5"/>
        <v>2.0241928538120076E-2</v>
      </c>
    </row>
    <row r="7" spans="1:74" x14ac:dyDescent="0.4">
      <c r="A7" s="15"/>
      <c r="B7" s="15"/>
      <c r="C7" s="49" t="s">
        <v>31</v>
      </c>
      <c r="D7" s="15"/>
      <c r="E7" s="15"/>
      <c r="F7" s="15" t="s">
        <v>295</v>
      </c>
      <c r="G7" s="29">
        <f>(NGDP_R!H7-NGDP_R!G7)/NGDP_R!G7</f>
        <v>1.9811792617145017E-2</v>
      </c>
      <c r="H7" s="29">
        <f>(NGDP_R!I7-NGDP_R!H7)/NGDP_R!H7</f>
        <v>3.3802110830976013E-2</v>
      </c>
      <c r="I7" s="29">
        <f>(NGDP_R!J7-NGDP_R!I7)/NGDP_R!I7</f>
        <v>4.0970451181677366E-3</v>
      </c>
      <c r="J7" s="29">
        <f>(NGDP_R!K7-NGDP_R!J7)/NGDP_R!J7</f>
        <v>-7.2681547378693673E-2</v>
      </c>
      <c r="K7" s="29">
        <f>(NGDP_R!L7-NGDP_R!K7)/NGDP_R!K7</f>
        <v>2.3000000000001394E-2</v>
      </c>
      <c r="L7" s="29">
        <f>(NGDP_R!M7-NGDP_R!L7)/NGDP_R!L7</f>
        <v>5.6000000000001854E-2</v>
      </c>
      <c r="M7" s="29">
        <f>(NGDP_R!N7-NGDP_R!M7)/NGDP_R!M7</f>
        <v>3.4999999999997373E-2</v>
      </c>
      <c r="N7" s="15"/>
      <c r="O7" s="15" t="s">
        <v>163</v>
      </c>
      <c r="P7" s="15" t="s">
        <v>163</v>
      </c>
      <c r="Q7" s="15" t="s">
        <v>163</v>
      </c>
      <c r="R7" s="15" t="s">
        <v>163</v>
      </c>
      <c r="S7" s="15" t="s">
        <v>163</v>
      </c>
      <c r="T7" s="15" t="s">
        <v>163</v>
      </c>
      <c r="U7" s="15" t="s">
        <v>163</v>
      </c>
      <c r="V7" s="15" t="s">
        <v>163</v>
      </c>
      <c r="W7" s="15" t="s">
        <v>163</v>
      </c>
      <c r="X7" s="15" t="s">
        <v>163</v>
      </c>
      <c r="Y7" s="15" t="s">
        <v>163</v>
      </c>
      <c r="Z7" s="15" t="s">
        <v>163</v>
      </c>
      <c r="AA7" s="15" t="s">
        <v>163</v>
      </c>
      <c r="AB7" s="15" t="s">
        <v>163</v>
      </c>
      <c r="AC7" s="15" t="s">
        <v>163</v>
      </c>
      <c r="AD7" s="15" t="s">
        <v>163</v>
      </c>
      <c r="AE7" s="13"/>
      <c r="AF7" s="17"/>
      <c r="AG7" s="15" t="s">
        <v>163</v>
      </c>
      <c r="AH7" s="15" t="s">
        <v>163</v>
      </c>
      <c r="AI7" s="15" t="s">
        <v>163</v>
      </c>
      <c r="AJ7" s="15" t="s">
        <v>163</v>
      </c>
      <c r="AK7" s="15" t="s">
        <v>163</v>
      </c>
      <c r="AL7" s="15" t="s">
        <v>163</v>
      </c>
      <c r="AM7" s="15" t="s">
        <v>163</v>
      </c>
      <c r="AN7" s="15" t="s">
        <v>163</v>
      </c>
      <c r="AO7" s="15" t="s">
        <v>163</v>
      </c>
      <c r="AP7" s="15" t="s">
        <v>163</v>
      </c>
      <c r="AQ7" s="15" t="s">
        <v>163</v>
      </c>
      <c r="AR7" s="15" t="s">
        <v>163</v>
      </c>
      <c r="AS7" s="15" t="s">
        <v>163</v>
      </c>
      <c r="AT7" s="15" t="s">
        <v>163</v>
      </c>
      <c r="AU7" s="15" t="s">
        <v>163</v>
      </c>
      <c r="AV7" s="15" t="s">
        <v>163</v>
      </c>
      <c r="AW7" s="15"/>
      <c r="AX7" s="15"/>
      <c r="AY7" s="15" t="s">
        <v>163</v>
      </c>
      <c r="AZ7" s="15" t="s">
        <v>163</v>
      </c>
      <c r="BA7" s="15" t="s">
        <v>163</v>
      </c>
      <c r="BB7" s="15" t="s">
        <v>163</v>
      </c>
      <c r="BC7" s="15" t="s">
        <v>163</v>
      </c>
      <c r="BD7" s="15" t="s">
        <v>163</v>
      </c>
      <c r="BE7" s="15" t="s">
        <v>163</v>
      </c>
      <c r="BF7" s="15" t="s">
        <v>163</v>
      </c>
      <c r="BG7" s="15" t="s">
        <v>163</v>
      </c>
      <c r="BH7" s="15" t="s">
        <v>163</v>
      </c>
      <c r="BI7" s="15" t="s">
        <v>163</v>
      </c>
      <c r="BJ7" s="15" t="s">
        <v>163</v>
      </c>
      <c r="BK7" s="15" t="s">
        <v>163</v>
      </c>
      <c r="BL7" s="15" t="s">
        <v>163</v>
      </c>
      <c r="BM7" s="15" t="s">
        <v>163</v>
      </c>
      <c r="BN7" s="15" t="s">
        <v>163</v>
      </c>
      <c r="BO7" s="15"/>
      <c r="BP7" s="16">
        <f t="shared" si="0"/>
        <v>6</v>
      </c>
      <c r="BQ7" s="28">
        <f t="shared" si="1"/>
        <v>1.0671566864599724E-2</v>
      </c>
      <c r="BR7" s="16">
        <f t="shared" si="2"/>
        <v>4.4308439140467309E-2</v>
      </c>
      <c r="BS7" s="16"/>
      <c r="BT7" s="16">
        <f t="shared" si="3"/>
        <v>6</v>
      </c>
      <c r="BU7" s="28">
        <f t="shared" si="4"/>
        <v>1.0671566864599724E-2</v>
      </c>
      <c r="BV7" s="16">
        <f t="shared" si="5"/>
        <v>4.4308439140467309E-2</v>
      </c>
    </row>
    <row r="8" spans="1:74" x14ac:dyDescent="0.4">
      <c r="A8" s="15"/>
      <c r="B8" s="15"/>
      <c r="C8" s="49" t="s">
        <v>382</v>
      </c>
      <c r="D8" s="15"/>
      <c r="E8" s="15"/>
      <c r="F8" s="15" t="s">
        <v>295</v>
      </c>
      <c r="G8" s="29">
        <f>(NGDP_R!H8-NGDP_R!G8)/NGDP_R!G8</f>
        <v>4.5964326492356218E-2</v>
      </c>
      <c r="H8" s="29">
        <f>(NGDP_R!I8-NGDP_R!H8)/NGDP_R!H8</f>
        <v>5.4938048218779754E-2</v>
      </c>
      <c r="I8" s="29">
        <f>(NGDP_R!J8-NGDP_R!I8)/NGDP_R!I8</f>
        <v>-0.28071964456012782</v>
      </c>
      <c r="J8" s="29">
        <f>(NGDP_R!K8-NGDP_R!J8)/NGDP_R!J8</f>
        <v>8.0005774282334213E-2</v>
      </c>
      <c r="K8" s="29">
        <f>(NGDP_R!L8-NGDP_R!K8)/NGDP_R!K8</f>
        <v>9.5144221127486869E-2</v>
      </c>
      <c r="L8" s="29">
        <f>(NGDP_R!M8-NGDP_R!L8)/NGDP_R!L8</f>
        <v>1.918158567774827E-3</v>
      </c>
      <c r="M8" s="29">
        <f>(NGDP_R!N8-NGDP_R!M8)/NGDP_R!M8</f>
        <v>3.8591473743119345E-2</v>
      </c>
      <c r="N8" s="15"/>
      <c r="O8" s="15" t="e">
        <f>CORREL($G8:$M8,[1]DMB!$G8:$AH8)</f>
        <v>#N/A</v>
      </c>
      <c r="P8" s="15" t="e">
        <f>O8*SQRT((MIN(COUNT($G8:$M8),COUNT([1]DMB!$G8:$AH8))-2)/(1-O8^2))</f>
        <v>#N/A</v>
      </c>
      <c r="Q8" s="15" t="e">
        <f>CORREL($G8:$M8,[1]DMB!$G8:$AG8)</f>
        <v>#N/A</v>
      </c>
      <c r="R8" s="15" t="e">
        <f>Q8*SQRT((MIN(COUNT($G8:$M8),COUNT([1]DMB!$G8:$AG8))-2)/(1-Q8^2))</f>
        <v>#N/A</v>
      </c>
      <c r="S8" s="15" t="e">
        <f>CORREL($G8:$M8,[1]DM1!$G8:$AH8)</f>
        <v>#N/A</v>
      </c>
      <c r="T8" s="15" t="e">
        <f>S8*SQRT((MIN(COUNT($G8:$M8),COUNT([1]DM1!$G8:$AH8))-2)/(1-S8^2))</f>
        <v>#N/A</v>
      </c>
      <c r="U8" s="15" t="e">
        <f>CORREL($G8:$M8,[1]DM1!$G8:$AG8)</f>
        <v>#N/A</v>
      </c>
      <c r="V8" s="15" t="e">
        <f>U8*SQRT((MIN(COUNT($G8:$M8),COUNT([1]DM1!$G8:$AG8))-2)/(1-U8^2))</f>
        <v>#N/A</v>
      </c>
      <c r="W8" s="15" t="e">
        <f>CORREL($G8:$M8,dBM!$G8:$G8)</f>
        <v>#N/A</v>
      </c>
      <c r="X8" s="15" t="e">
        <f>W8*SQRT((MIN(COUNT($G8:$M8),COUNT(dBM!$G8:$M8))-2)/(1-W8^2))</f>
        <v>#N/A</v>
      </c>
      <c r="Y8" s="15" t="e">
        <f>CORREL($G8:$M8,dBM!#REF!)</f>
        <v>#REF!</v>
      </c>
      <c r="Z8" s="15" t="e">
        <f>Y8*SQRT((MIN(COUNT($G8:$M8),COUNT(dBM!#REF!))-2)/(1-Y8^2))</f>
        <v>#REF!</v>
      </c>
      <c r="AA8" s="15" t="e">
        <f>CORREL($G8:$M8,'[1]D BM wo FCD'!$G8:$AB8)</f>
        <v>#N/A</v>
      </c>
      <c r="AB8" s="15" t="e">
        <f>AA8*SQRT((MIN(COUNT($G8:$M8),COUNT('[1]D BM wo FCD'!$G8:$AB8))-2)/(1-AA8^2))</f>
        <v>#N/A</v>
      </c>
      <c r="AC8" s="15" t="e">
        <f>CORREL($G8:$M8,'[1]D BM wo FCD'!$G8:$AA8)</f>
        <v>#N/A</v>
      </c>
      <c r="AD8" s="15" t="e">
        <f>AC8*SQRT((MIN(COUNT($G8:$M8),COUNT('[1]D BM wo FCD'!$G8:$AA8))-2)/(1-AC8^2))</f>
        <v>#N/A</v>
      </c>
      <c r="AE8" s="13"/>
      <c r="AF8" s="17"/>
      <c r="AG8" s="15" t="e">
        <f>CORREL($G8:$M8,[1]DMB!$V8:$AH8)</f>
        <v>#N/A</v>
      </c>
      <c r="AH8" s="15" t="e">
        <f>AG8*SQRT((MIN(COUNT($G8:$M8),COUNT([1]DMB!$V8:$AH8))-2)/(1-AG8^2))</f>
        <v>#N/A</v>
      </c>
      <c r="AI8" s="15" t="e">
        <f>CORREL($G8:$M8,[1]DMB!$V8:$AG8)</f>
        <v>#N/A</v>
      </c>
      <c r="AJ8" s="15" t="e">
        <f>AI8*SQRT((MIN(COUNT($G8:$M8),COUNT([1]DMB!$V8:$AG8))-2)/(1-AI8^2))</f>
        <v>#N/A</v>
      </c>
      <c r="AK8" s="15" t="e">
        <f>CORREL($G8:$M8,[1]DM1!$V8:$AH8)</f>
        <v>#N/A</v>
      </c>
      <c r="AL8" s="15" t="e">
        <f>AK8*SQRT((MIN(COUNT($G8:$M8),COUNT([1]DM1!$V8:$AH8))-2)/(1-AK8^2))</f>
        <v>#N/A</v>
      </c>
      <c r="AM8" s="15" t="e">
        <f>CORREL($G8:$M8,[1]DM1!$V8:$AG8)</f>
        <v>#N/A</v>
      </c>
      <c r="AN8" s="15" t="e">
        <f>AM8*SQRT((MIN(COUNT($G8:$M8),COUNT([1]DM1!$V8:$AG8))-2)/(1-AM8^2))</f>
        <v>#N/A</v>
      </c>
      <c r="AO8" s="15" t="e">
        <f>CORREL($G8:$M8,dBM!$G8:$G8)</f>
        <v>#N/A</v>
      </c>
      <c r="AP8" s="15" t="e">
        <f>AO8*SQRT((MIN(COUNT($G8:$M8),COUNT(dBM!$G8:$M8))-2)/(1-AO8^2))</f>
        <v>#N/A</v>
      </c>
      <c r="AQ8" s="15" t="e">
        <f>CORREL($G8:$M8,dBM!#REF!)</f>
        <v>#REF!</v>
      </c>
      <c r="AR8" s="15" t="e">
        <f>AQ8*SQRT((MIN(COUNT($G8:$M8),COUNT(dBM!#REF!))-2)/(1-AQ8^2))</f>
        <v>#REF!</v>
      </c>
      <c r="AS8" s="15" t="e">
        <f>CORREL($G8:$M8,'[1]D BM wo FCD'!$P8:$AB8)</f>
        <v>#N/A</v>
      </c>
      <c r="AT8" s="15" t="e">
        <f>AS8*SQRT((MIN(COUNT($G8:$M8),COUNT('[1]D BM wo FCD'!$P8:$AB8))-2)/(1-AS8^2))</f>
        <v>#N/A</v>
      </c>
      <c r="AU8" s="15" t="e">
        <f>CORREL($G8:$M8,'[1]D BM wo FCD'!$P8:$AA8)</f>
        <v>#N/A</v>
      </c>
      <c r="AV8" s="15" t="e">
        <f>AU8*SQRT((MIN(COUNT($G8:$M8),COUNT('[1]D BM wo FCD'!$P8:$AA8))-2)/(1-AU8^2))</f>
        <v>#N/A</v>
      </c>
      <c r="AW8" s="15"/>
      <c r="AX8" s="15"/>
      <c r="AY8" s="15">
        <f>CORREL($G8:$M8,[1]DMB!$AB8:$AH8)</f>
        <v>0.39907882518917953</v>
      </c>
      <c r="AZ8" s="15">
        <f>AY8*SQRT((MIN(COUNT($G8:$M8),COUNT([1]DMB!$AB8:$AH8))-2)/(1-AY8^2))</f>
        <v>0.75385785908771019</v>
      </c>
      <c r="BA8" s="15">
        <f>CORREL($H8:$M8,[1]DMB!$AB8:$AG8)</f>
        <v>0.64560932251704617</v>
      </c>
      <c r="BB8" s="15">
        <f>BA8*SQRT((MIN(COUNT($H8:$M8),COUNT([1]DMB!$AB8:$AG8))-2)/(1-BA8^2))</f>
        <v>1.1955845020264495</v>
      </c>
      <c r="BC8" s="15">
        <f>CORREL($G8:$M8,[1]DM1!$AB8:$AH8)</f>
        <v>0.11568462024798698</v>
      </c>
      <c r="BD8" s="15">
        <f>BC8*SQRT((MIN(COUNT($G8:$M8),COUNT([1]DM1!$AB8:$AH8))-2)/(1-BC8^2))</f>
        <v>0.20172602941525794</v>
      </c>
      <c r="BE8" s="15">
        <f>CORREL($H8:$M8,[1]DM1!$AB8:$AG8)</f>
        <v>0.21910591605333352</v>
      </c>
      <c r="BF8" s="15">
        <f>BE8*SQRT((MIN(COUNT($H8:$M8),COUNT([1]DM1!$AB8:$AG8))-2)/(1-BE8^2))</f>
        <v>0.31757939437019045</v>
      </c>
      <c r="BG8" s="15" t="e">
        <f>CORREL($G8:$M8,dBM!$G8:$G8)</f>
        <v>#N/A</v>
      </c>
      <c r="BH8" s="15" t="e">
        <f>BG8*SQRT((MIN(COUNT($G8:$M8),COUNT(dBM!$G8:$M8))-2)/(1-BG8^2))</f>
        <v>#N/A</v>
      </c>
      <c r="BI8" s="15" t="e">
        <f>CORREL($H8:$M8,dBM!#REF!)</f>
        <v>#REF!</v>
      </c>
      <c r="BJ8" s="15" t="e">
        <f>BI8*SQRT((MIN(COUNT($H8:$M8),COUNT(dBM!#REF!))-2)/(1-BI8^2))</f>
        <v>#REF!</v>
      </c>
      <c r="BK8" s="15" t="e">
        <f>CORREL($G8:$M8,'[1]D BM wo FCD'!$V8:$AB8)</f>
        <v>#DIV/0!</v>
      </c>
      <c r="BL8" s="15" t="e">
        <f>BK8*SQRT((MIN(COUNT($G8:$M8),COUNT('[1]D BM wo FCD'!$V8:$AB8))-2)/(1-BK8^2))</f>
        <v>#DIV/0!</v>
      </c>
      <c r="BM8" s="15" t="e">
        <f>CORREL($H8:$M8,'[1]D BM wo FCD'!$V8:$AA8)</f>
        <v>#DIV/0!</v>
      </c>
      <c r="BN8" s="15" t="e">
        <f>BM8*SQRT((MIN(COUNT($H8:$M8),COUNT('[1]D BM wo FCD'!$V8:$AA8))-2)/(1-BM8^2))</f>
        <v>#DIV/0!</v>
      </c>
      <c r="BO8" s="15"/>
      <c r="BP8" s="16">
        <f t="shared" si="0"/>
        <v>6</v>
      </c>
      <c r="BQ8" s="28">
        <f t="shared" si="1"/>
        <v>-4.5818597856599023E-4</v>
      </c>
      <c r="BR8" s="16">
        <f t="shared" si="2"/>
        <v>0.14098949872410124</v>
      </c>
      <c r="BS8" s="16"/>
      <c r="BT8" s="16">
        <f t="shared" si="3"/>
        <v>6</v>
      </c>
      <c r="BU8" s="28">
        <f t="shared" si="4"/>
        <v>-4.5818597856599023E-4</v>
      </c>
      <c r="BV8" s="16">
        <f t="shared" si="5"/>
        <v>0.14098949872410124</v>
      </c>
    </row>
    <row r="9" spans="1:74" x14ac:dyDescent="0.4">
      <c r="A9" s="15"/>
      <c r="B9" s="15"/>
      <c r="C9" s="49" t="s">
        <v>63</v>
      </c>
      <c r="D9" s="15"/>
      <c r="E9" s="15"/>
      <c r="F9" s="15" t="s">
        <v>295</v>
      </c>
      <c r="G9" s="29">
        <f>(NGDP_R!H9-NGDP_R!G9)/NGDP_R!G9</f>
        <v>6.8924255115471941E-2</v>
      </c>
      <c r="H9" s="29">
        <f>(NGDP_R!I9-NGDP_R!H9)/NGDP_R!H9</f>
        <v>6.9069741408261554E-2</v>
      </c>
      <c r="I9" s="29">
        <f>(NGDP_R!J9-NGDP_R!I9)/NGDP_R!I9</f>
        <v>3.9954973821989571E-2</v>
      </c>
      <c r="J9" s="29">
        <f>(NGDP_R!K9-NGDP_R!J9)/NGDP_R!J9</f>
        <v>7.2785873733961448E-2</v>
      </c>
      <c r="K9" s="29">
        <f>(NGDP_R!L9-NGDP_R!K9)/NGDP_R!K9</f>
        <v>5.8100053611411823E-2</v>
      </c>
      <c r="L9" s="29">
        <f>(NGDP_R!M9-NGDP_R!L9)/NGDP_R!L9</f>
        <v>5.2000000000000025E-2</v>
      </c>
      <c r="M9" s="29">
        <f>(NGDP_R!N9-NGDP_R!M9)/NGDP_R!M9</f>
        <v>5.4999999999999952E-2</v>
      </c>
      <c r="N9" s="15"/>
      <c r="O9" s="15" t="e">
        <f>CORREL($G9:$M9,[1]DMB!$G9:$AH9)</f>
        <v>#N/A</v>
      </c>
      <c r="P9" s="15" t="e">
        <f>O9*SQRT((MIN(COUNT($G9:$M9),COUNT([1]DMB!$G9:$AH9))-2)/(1-O9^2))</f>
        <v>#N/A</v>
      </c>
      <c r="Q9" s="15" t="e">
        <f>CORREL($G9:$M9,[1]DMB!$G9:$AG9)</f>
        <v>#N/A</v>
      </c>
      <c r="R9" s="15" t="e">
        <f>Q9*SQRT((MIN(COUNT($G9:$M9),COUNT([1]DMB!$G9:$AG9))-2)/(1-Q9^2))</f>
        <v>#N/A</v>
      </c>
      <c r="S9" s="15" t="e">
        <f>CORREL($G9:$M9,[1]DM1!$G9:$AH9)</f>
        <v>#N/A</v>
      </c>
      <c r="T9" s="15" t="e">
        <f>S9*SQRT((MIN(COUNT($G9:$M9),COUNT([1]DM1!$G9:$AH9))-2)/(1-S9^2))</f>
        <v>#N/A</v>
      </c>
      <c r="U9" s="15" t="e">
        <f>CORREL($G9:$M9,[1]DM1!$G9:$AG9)</f>
        <v>#N/A</v>
      </c>
      <c r="V9" s="15" t="e">
        <f>U9*SQRT((MIN(COUNT($G9:$M9),COUNT([1]DM1!$G9:$AG9))-2)/(1-U9^2))</f>
        <v>#N/A</v>
      </c>
      <c r="W9" s="15" t="e">
        <f>CORREL($G9:$M9,dBM!$G9:$G9)</f>
        <v>#N/A</v>
      </c>
      <c r="X9" s="15" t="e">
        <f>W9*SQRT((MIN(COUNT($G9:$M9),COUNT(dBM!$G9:$M9))-2)/(1-W9^2))</f>
        <v>#N/A</v>
      </c>
      <c r="Y9" s="15" t="e">
        <f>CORREL($G9:$M9,dBM!#REF!)</f>
        <v>#REF!</v>
      </c>
      <c r="Z9" s="15" t="e">
        <f>Y9*SQRT((MIN(COUNT($G9:$M9),COUNT(dBM!#REF!))-2)/(1-Y9^2))</f>
        <v>#REF!</v>
      </c>
      <c r="AA9" s="15" t="e">
        <f>CORREL($G9:$M9,'[1]D BM wo FCD'!$G9:$AB9)</f>
        <v>#N/A</v>
      </c>
      <c r="AB9" s="15" t="e">
        <f>AA9*SQRT((MIN(COUNT($G9:$M9),COUNT('[1]D BM wo FCD'!$G9:$AB9))-2)/(1-AA9^2))</f>
        <v>#N/A</v>
      </c>
      <c r="AC9" s="15" t="e">
        <f>CORREL($G9:$M9,'[1]D BM wo FCD'!$G9:$AA9)</f>
        <v>#N/A</v>
      </c>
      <c r="AD9" s="15" t="e">
        <f>AC9*SQRT((MIN(COUNT($G9:$M9),COUNT('[1]D BM wo FCD'!$G9:$AA9))-2)/(1-AC9^2))</f>
        <v>#N/A</v>
      </c>
      <c r="AE9" s="13"/>
      <c r="AF9" s="17"/>
      <c r="AG9" s="15" t="e">
        <f>CORREL($G9:$M9,[1]DMB!$V9:$AH9)</f>
        <v>#N/A</v>
      </c>
      <c r="AH9" s="15" t="e">
        <f>AG9*SQRT((MIN(COUNT($G9:$M9),COUNT([1]DMB!$V9:$AH9))-2)/(1-AG9^2))</f>
        <v>#N/A</v>
      </c>
      <c r="AI9" s="15" t="e">
        <f>CORREL($G9:$M9,[1]DMB!$V9:$AG9)</f>
        <v>#N/A</v>
      </c>
      <c r="AJ9" s="15" t="e">
        <f>AI9*SQRT((MIN(COUNT($G9:$M9),COUNT([1]DMB!$V9:$AG9))-2)/(1-AI9^2))</f>
        <v>#N/A</v>
      </c>
      <c r="AK9" s="15" t="e">
        <f>CORREL($G9:$M9,[1]DM1!$V9:$AH9)</f>
        <v>#N/A</v>
      </c>
      <c r="AL9" s="15" t="e">
        <f>AK9*SQRT((MIN(COUNT($G9:$M9),COUNT([1]DM1!$V9:$AH9))-2)/(1-AK9^2))</f>
        <v>#N/A</v>
      </c>
      <c r="AM9" s="15" t="e">
        <f>CORREL($G9:$M9,[1]DM1!$V9:$AG9)</f>
        <v>#N/A</v>
      </c>
      <c r="AN9" s="15" t="e">
        <f>AM9*SQRT((MIN(COUNT($G9:$M9),COUNT([1]DM1!$V9:$AG9))-2)/(1-AM9^2))</f>
        <v>#N/A</v>
      </c>
      <c r="AO9" s="15" t="e">
        <f>CORREL($G9:$M9,dBM!$G9:$G9)</f>
        <v>#N/A</v>
      </c>
      <c r="AP9" s="15" t="e">
        <f>AO9*SQRT((MIN(COUNT($G9:$M9),COUNT(dBM!$G9:$M9))-2)/(1-AO9^2))</f>
        <v>#N/A</v>
      </c>
      <c r="AQ9" s="15" t="e">
        <f>CORREL($G9:$M9,dBM!#REF!)</f>
        <v>#REF!</v>
      </c>
      <c r="AR9" s="15" t="e">
        <f>AQ9*SQRT((MIN(COUNT($G9:$M9),COUNT(dBM!#REF!))-2)/(1-AQ9^2))</f>
        <v>#REF!</v>
      </c>
      <c r="AS9" s="15" t="e">
        <f>CORREL($G9:$M9,'[1]D BM wo FCD'!$P9:$AB9)</f>
        <v>#N/A</v>
      </c>
      <c r="AT9" s="15" t="e">
        <f>AS9*SQRT((MIN(COUNT($G9:$M9),COUNT('[1]D BM wo FCD'!$P9:$AB9))-2)/(1-AS9^2))</f>
        <v>#N/A</v>
      </c>
      <c r="AU9" s="15" t="e">
        <f>CORREL($G9:$M9,'[1]D BM wo FCD'!$P9:$AA9)</f>
        <v>#N/A</v>
      </c>
      <c r="AV9" s="15" t="e">
        <f>AU9*SQRT((MIN(COUNT($G9:$M9),COUNT('[1]D BM wo FCD'!$P9:$AA9))-2)/(1-AU9^2))</f>
        <v>#N/A</v>
      </c>
      <c r="AW9" s="15"/>
      <c r="AX9" s="15"/>
      <c r="AY9" s="15">
        <f>CORREL($G9:$M9,[1]DMB!$AB9:$AH9)</f>
        <v>0.95857813119692903</v>
      </c>
      <c r="AZ9" s="15">
        <f>AY9*SQRT((MIN(COUNT($G9:$M9),COUNT([1]DMB!$AB9:$AH9))-2)/(1-AY9^2))</f>
        <v>5.8291180323428433</v>
      </c>
      <c r="BA9" s="15">
        <f>CORREL($H9:$M9,[1]DMB!$AB9:$AG9)</f>
        <v>-0.80602605306581177</v>
      </c>
      <c r="BB9" s="15">
        <f>BA9*SQRT((MIN(COUNT($H9:$M9),COUNT([1]DMB!$AB9:$AG9))-2)/(1-BA9^2))</f>
        <v>-1.925885088617824</v>
      </c>
      <c r="BC9" s="15">
        <f>CORREL($G9:$M9,[1]DM1!$AB9:$AH9)</f>
        <v>0.46740665951012506</v>
      </c>
      <c r="BD9" s="15">
        <f>BC9*SQRT((MIN(COUNT($G9:$M9),COUNT([1]DM1!$AB9:$AH9))-2)/(1-BC9^2))</f>
        <v>0.91576157020635707</v>
      </c>
      <c r="BE9" s="15">
        <f>CORREL($H9:$M9,[1]DM1!$AB9:$AG9)</f>
        <v>-0.79913157495329235</v>
      </c>
      <c r="BF9" s="15">
        <f>BE9*SQRT((MIN(COUNT($H9:$M9),COUNT([1]DM1!$AB9:$AG9))-2)/(1-BE9^2))</f>
        <v>-1.8799486572459196</v>
      </c>
      <c r="BG9" s="15" t="e">
        <f>CORREL($G9:$M9,dBM!$G9:$G9)</f>
        <v>#N/A</v>
      </c>
      <c r="BH9" s="15" t="e">
        <f>BG9*SQRT((MIN(COUNT($G9:$M9),COUNT(dBM!$G9:$M9))-2)/(1-BG9^2))</f>
        <v>#N/A</v>
      </c>
      <c r="BI9" s="15" t="e">
        <f>CORREL($H9:$M9,dBM!#REF!)</f>
        <v>#REF!</v>
      </c>
      <c r="BJ9" s="15" t="e">
        <f>BI9*SQRT((MIN(COUNT($H9:$M9),COUNT(dBM!#REF!))-2)/(1-BI9^2))</f>
        <v>#REF!</v>
      </c>
      <c r="BK9" s="15" t="e">
        <f>CORREL($G9:$M9,'[1]D BM wo FCD'!$V9:$AB9)</f>
        <v>#DIV/0!</v>
      </c>
      <c r="BL9" s="15" t="e">
        <f>BK9*SQRT((MIN(COUNT($G9:$M9),COUNT('[1]D BM wo FCD'!$V9:$AB9))-2)/(1-BK9^2))</f>
        <v>#DIV/0!</v>
      </c>
      <c r="BM9" s="15" t="e">
        <f>CORREL($H9:$M9,'[1]D BM wo FCD'!$V9:$AA9)</f>
        <v>#DIV/0!</v>
      </c>
      <c r="BN9" s="15" t="e">
        <f>BM9*SQRT((MIN(COUNT($H9:$M9),COUNT('[1]D BM wo FCD'!$V9:$AA9))-2)/(1-BM9^2))</f>
        <v>#DIV/0!</v>
      </c>
      <c r="BO9" s="15"/>
      <c r="BP9" s="16">
        <f t="shared" si="0"/>
        <v>6</v>
      </c>
      <c r="BQ9" s="28">
        <f t="shared" si="1"/>
        <v>6.013914961518272E-2</v>
      </c>
      <c r="BR9" s="16">
        <f t="shared" si="2"/>
        <v>1.2606964747977732E-2</v>
      </c>
      <c r="BS9" s="16"/>
      <c r="BT9" s="16">
        <f t="shared" si="3"/>
        <v>6</v>
      </c>
      <c r="BU9" s="28">
        <f t="shared" si="4"/>
        <v>6.013914961518272E-2</v>
      </c>
      <c r="BV9" s="16">
        <f t="shared" si="5"/>
        <v>1.2606964747977732E-2</v>
      </c>
    </row>
    <row r="10" spans="1:74" x14ac:dyDescent="0.4">
      <c r="A10" s="15"/>
      <c r="B10" s="15"/>
      <c r="C10" s="49" t="s">
        <v>76</v>
      </c>
      <c r="D10" s="15"/>
      <c r="E10" s="15"/>
      <c r="F10" s="15" t="s">
        <v>295</v>
      </c>
      <c r="G10" s="29">
        <f>(NGDP_R!H10-NGDP_R!G10)/NGDP_R!G10</f>
        <v>7.0999999999997537E-2</v>
      </c>
      <c r="H10" s="29">
        <f>(NGDP_R!I10-NGDP_R!H10)/NGDP_R!H10</f>
        <v>0.11100000000000072</v>
      </c>
      <c r="I10" s="29">
        <f>(NGDP_R!J10-NGDP_R!I10)/NGDP_R!I10</f>
        <v>0.12599999999999903</v>
      </c>
      <c r="J10" s="29">
        <f>(NGDP_R!K10-NGDP_R!J10)/NGDP_R!J10</f>
        <v>7.5000000000001787E-2</v>
      </c>
      <c r="K10" s="29">
        <f>(NGDP_R!L10-NGDP_R!K10)/NGDP_R!K10</f>
        <v>1.6059999999998485E-2</v>
      </c>
      <c r="L10" s="29">
        <f>(NGDP_R!M10-NGDP_R!L10)/NGDP_R!L10</f>
        <v>0.1389999999999996</v>
      </c>
      <c r="M10" s="29">
        <f>(NGDP_R!N10-NGDP_R!M10)/NGDP_R!M10</f>
        <v>9.0000000000000274E-2</v>
      </c>
      <c r="N10" s="15"/>
      <c r="O10" s="15" t="e">
        <f>CORREL($G10:$M10,[1]DMB!$G10:$AH10)</f>
        <v>#N/A</v>
      </c>
      <c r="P10" s="15" t="e">
        <f>O10*SQRT((MIN(COUNT($G10:$M10),COUNT([1]DMB!$G10:$AH10))-2)/(1-O10^2))</f>
        <v>#N/A</v>
      </c>
      <c r="Q10" s="15" t="e">
        <f>CORREL($G10:$M10,[1]DMB!$G10:$AG10)</f>
        <v>#N/A</v>
      </c>
      <c r="R10" s="15" t="e">
        <f>Q10*SQRT((MIN(COUNT($G10:$M10),COUNT([1]DMB!$G10:$AG10))-2)/(1-Q10^2))</f>
        <v>#N/A</v>
      </c>
      <c r="S10" s="15" t="e">
        <f>CORREL($G10:$M10,[1]DM1!$G10:$AH10)</f>
        <v>#N/A</v>
      </c>
      <c r="T10" s="15" t="e">
        <f>S10*SQRT((MIN(COUNT($G10:$M10),COUNT([1]DM1!$G10:$AH10))-2)/(1-S10^2))</f>
        <v>#N/A</v>
      </c>
      <c r="U10" s="15" t="e">
        <f>CORREL($G10:$M10,[1]DM1!$G10:$AG10)</f>
        <v>#N/A</v>
      </c>
      <c r="V10" s="15" t="e">
        <f>U10*SQRT((MIN(COUNT($G10:$M10),COUNT([1]DM1!$G10:$AG10))-2)/(1-U10^2))</f>
        <v>#N/A</v>
      </c>
      <c r="W10" s="15" t="e">
        <f>CORREL($G10:$M10,dBM!$G10:$G10)</f>
        <v>#N/A</v>
      </c>
      <c r="X10" s="15" t="e">
        <f>W10*SQRT((MIN(COUNT($G10:$M10),COUNT(dBM!$G10:$M10))-2)/(1-W10^2))</f>
        <v>#N/A</v>
      </c>
      <c r="Y10" s="15" t="e">
        <f>CORREL($G10:$M10,dBM!#REF!)</f>
        <v>#REF!</v>
      </c>
      <c r="Z10" s="15" t="e">
        <f>Y10*SQRT((MIN(COUNT($G10:$M10),COUNT(dBM!#REF!))-2)/(1-Y10^2))</f>
        <v>#REF!</v>
      </c>
      <c r="AA10" s="15" t="e">
        <f>CORREL($G10:$M10,'[1]D BM wo FCD'!$G10:$AB10)</f>
        <v>#N/A</v>
      </c>
      <c r="AB10" s="15" t="e">
        <f>AA10*SQRT((MIN(COUNT($G10:$M10),COUNT('[1]D BM wo FCD'!$G10:$AB10))-2)/(1-AA10^2))</f>
        <v>#N/A</v>
      </c>
      <c r="AC10" s="15" t="e">
        <f>CORREL($G10:$M10,'[1]D BM wo FCD'!$G10:$AA10)</f>
        <v>#N/A</v>
      </c>
      <c r="AD10" s="15" t="e">
        <f>AC10*SQRT((MIN(COUNT($G10:$M10),COUNT('[1]D BM wo FCD'!$G10:$AA10))-2)/(1-AC10^2))</f>
        <v>#N/A</v>
      </c>
      <c r="AE10" s="13"/>
      <c r="AF10" s="17"/>
      <c r="AG10" s="15" t="e">
        <f>CORREL($G10:$M10,[1]DMB!$V10:$AH10)</f>
        <v>#N/A</v>
      </c>
      <c r="AH10" s="15" t="e">
        <f>AG10*SQRT((MIN(COUNT($G10:$M10),COUNT([1]DMB!$V10:$AH10))-2)/(1-AG10^2))</f>
        <v>#N/A</v>
      </c>
      <c r="AI10" s="15" t="e">
        <f>CORREL($G10:$M10,[1]DMB!$V10:$AG10)</f>
        <v>#N/A</v>
      </c>
      <c r="AJ10" s="15" t="e">
        <f>AI10*SQRT((MIN(COUNT($G10:$M10),COUNT([1]DMB!$V10:$AG10))-2)/(1-AI10^2))</f>
        <v>#N/A</v>
      </c>
      <c r="AK10" s="15" t="e">
        <f>CORREL($G10:$M10,[1]DM1!$V10:$AH10)</f>
        <v>#N/A</v>
      </c>
      <c r="AL10" s="15" t="e">
        <f>AK10*SQRT((MIN(COUNT($G10:$M10),COUNT([1]DM1!$V10:$AH10))-2)/(1-AK10^2))</f>
        <v>#N/A</v>
      </c>
      <c r="AM10" s="15" t="e">
        <f>CORREL($G10:$M10,[1]DM1!$V10:$AG10)</f>
        <v>#N/A</v>
      </c>
      <c r="AN10" s="15" t="e">
        <f>AM10*SQRT((MIN(COUNT($G10:$M10),COUNT([1]DM1!$V10:$AG10))-2)/(1-AM10^2))</f>
        <v>#N/A</v>
      </c>
      <c r="AO10" s="15" t="e">
        <f>CORREL($G10:$M10,dBM!$G10:$G10)</f>
        <v>#N/A</v>
      </c>
      <c r="AP10" s="15" t="e">
        <f>AO10*SQRT((MIN(COUNT($G10:$M10),COUNT(dBM!$G10:$M10))-2)/(1-AO10^2))</f>
        <v>#N/A</v>
      </c>
      <c r="AQ10" s="15" t="e">
        <f>CORREL($G10:$M10,dBM!#REF!)</f>
        <v>#REF!</v>
      </c>
      <c r="AR10" s="15" t="e">
        <f>AQ10*SQRT((MIN(COUNT($G10:$M10),COUNT(dBM!#REF!))-2)/(1-AQ10^2))</f>
        <v>#REF!</v>
      </c>
      <c r="AS10" s="15" t="e">
        <f>CORREL($G10:$M10,'[1]D BM wo FCD'!$P10:$AB10)</f>
        <v>#N/A</v>
      </c>
      <c r="AT10" s="15" t="e">
        <f>AS10*SQRT((MIN(COUNT($G10:$M10),COUNT('[1]D BM wo FCD'!$P10:$AB10))-2)/(1-AS10^2))</f>
        <v>#N/A</v>
      </c>
      <c r="AU10" s="15" t="e">
        <f>CORREL($G10:$M10,'[1]D BM wo FCD'!$P10:$AA10)</f>
        <v>#N/A</v>
      </c>
      <c r="AV10" s="15" t="e">
        <f>AU10*SQRT((MIN(COUNT($G10:$M10),COUNT('[1]D BM wo FCD'!$P10:$AA10))-2)/(1-AU10^2))</f>
        <v>#N/A</v>
      </c>
      <c r="AW10" s="15"/>
      <c r="AX10" s="15"/>
      <c r="AY10" s="15">
        <f>CORREL($G10:$M10,[1]DMB!$AB10:$AH10)</f>
        <v>0.25580117596858715</v>
      </c>
      <c r="AZ10" s="15">
        <f>AY10*SQRT((MIN(COUNT($G10:$M10),COUNT([1]DMB!$AB10:$AH10))-2)/(1-AY10^2))</f>
        <v>0.45830883736169203</v>
      </c>
      <c r="BA10" s="15">
        <f>CORREL($H10:$M10,[1]DMB!$AB10:$AG10)</f>
        <v>0.74069206808064625</v>
      </c>
      <c r="BB10" s="15">
        <f>BA10*SQRT((MIN(COUNT($H10:$M10),COUNT([1]DMB!$AB10:$AG10))-2)/(1-BA10^2))</f>
        <v>1.5591353409098694</v>
      </c>
      <c r="BC10" s="15">
        <f>CORREL($G10:$M10,[1]DM1!$AB10:$AH10)</f>
        <v>2.388291949066949E-2</v>
      </c>
      <c r="BD10" s="15">
        <f>BC10*SQRT((MIN(COUNT($G10:$M10),COUNT([1]DM1!$AB10:$AH10))-2)/(1-BC10^2))</f>
        <v>4.1378232618761411E-2</v>
      </c>
      <c r="BE10" s="15">
        <f>CORREL($H10:$M10,[1]DM1!$AB10:$AG10)</f>
        <v>-0.9393708092507016</v>
      </c>
      <c r="BF10" s="15">
        <f>BE10*SQRT((MIN(COUNT($H10:$M10),COUNT([1]DM1!$AB10:$AG10))-2)/(1-BE10^2))</f>
        <v>-3.8741884789661447</v>
      </c>
      <c r="BG10" s="15" t="e">
        <f>CORREL($G10:$M10,dBM!$G10:$G10)</f>
        <v>#N/A</v>
      </c>
      <c r="BH10" s="15" t="e">
        <f>BG10*SQRT((MIN(COUNT($G10:$M10),COUNT(dBM!$G10:$M10))-2)/(1-BG10^2))</f>
        <v>#N/A</v>
      </c>
      <c r="BI10" s="15" t="e">
        <f>CORREL($H10:$M10,dBM!#REF!)</f>
        <v>#REF!</v>
      </c>
      <c r="BJ10" s="15" t="e">
        <f>BI10*SQRT((MIN(COUNT($H10:$M10),COUNT(dBM!#REF!))-2)/(1-BI10^2))</f>
        <v>#REF!</v>
      </c>
      <c r="BK10" s="15" t="e">
        <f>CORREL($G10:$M10,'[1]D BM wo FCD'!$V10:$AB10)</f>
        <v>#DIV/0!</v>
      </c>
      <c r="BL10" s="15" t="e">
        <f>BK10*SQRT((MIN(COUNT($G10:$M10),COUNT('[1]D BM wo FCD'!$V10:$AB10))-2)/(1-BK10^2))</f>
        <v>#DIV/0!</v>
      </c>
      <c r="BM10" s="15" t="e">
        <f>CORREL($H10:$M10,'[1]D BM wo FCD'!$V10:$AA10)</f>
        <v>#DIV/0!</v>
      </c>
      <c r="BN10" s="15" t="e">
        <f>BM10*SQRT((MIN(COUNT($H10:$M10),COUNT('[1]D BM wo FCD'!$V10:$AA10))-2)/(1-BM10^2))</f>
        <v>#DIV/0!</v>
      </c>
      <c r="BO10" s="15"/>
      <c r="BP10" s="16">
        <f t="shared" si="0"/>
        <v>6</v>
      </c>
      <c r="BQ10" s="28">
        <f t="shared" si="1"/>
        <v>8.9676666666666183E-2</v>
      </c>
      <c r="BR10" s="16">
        <f t="shared" si="2"/>
        <v>4.5145312787339333E-2</v>
      </c>
      <c r="BS10" s="16"/>
      <c r="BT10" s="16">
        <f t="shared" si="3"/>
        <v>6</v>
      </c>
      <c r="BU10" s="28">
        <f t="shared" si="4"/>
        <v>8.9676666666666183E-2</v>
      </c>
      <c r="BV10" s="16">
        <f t="shared" si="5"/>
        <v>4.5145312787339333E-2</v>
      </c>
    </row>
    <row r="11" spans="1:74" x14ac:dyDescent="0.4">
      <c r="A11" s="15"/>
      <c r="B11" s="15"/>
      <c r="C11" s="49" t="s">
        <v>80</v>
      </c>
      <c r="D11" s="15"/>
      <c r="E11" s="15"/>
      <c r="F11" s="15" t="s">
        <v>295</v>
      </c>
      <c r="G11" s="29">
        <f>(NGDP_R!H11-NGDP_R!G11)/NGDP_R!G11</f>
        <v>4.7133526060280435E-2</v>
      </c>
      <c r="H11" s="29">
        <f>(NGDP_R!I11-NGDP_R!H11)/NGDP_R!H11</f>
        <v>5.1021668211465379E-2</v>
      </c>
      <c r="I11" s="29">
        <f>(NGDP_R!J11-NGDP_R!I11)/NGDP_R!I11</f>
        <v>4.0634830318538998E-2</v>
      </c>
      <c r="J11" s="29">
        <f>(NGDP_R!K11-NGDP_R!J11)/NGDP_R!J11</f>
        <v>7.3650317363212536E-2</v>
      </c>
      <c r="K11" s="29">
        <f>(NGDP_R!L11-NGDP_R!K11)/NGDP_R!K11</f>
        <v>5.8000000000000475E-2</v>
      </c>
      <c r="L11" s="29">
        <f>(NGDP_R!M11-NGDP_R!L11)/NGDP_R!L11</f>
        <v>2.9999968029991136E-2</v>
      </c>
      <c r="M11" s="29">
        <f>(NGDP_R!N11-NGDP_R!M11)/NGDP_R!M11</f>
        <v>1.4999999999999895E-2</v>
      </c>
      <c r="N11" s="15"/>
      <c r="O11" s="15" t="s">
        <v>163</v>
      </c>
      <c r="P11" s="15" t="s">
        <v>163</v>
      </c>
      <c r="Q11" s="15" t="s">
        <v>163</v>
      </c>
      <c r="R11" s="15" t="s">
        <v>163</v>
      </c>
      <c r="S11" s="15" t="s">
        <v>163</v>
      </c>
      <c r="T11" s="15" t="s">
        <v>163</v>
      </c>
      <c r="U11" s="15" t="s">
        <v>163</v>
      </c>
      <c r="V11" s="15" t="s">
        <v>163</v>
      </c>
      <c r="W11" s="15" t="s">
        <v>163</v>
      </c>
      <c r="X11" s="15" t="s">
        <v>163</v>
      </c>
      <c r="Y11" s="15" t="s">
        <v>163</v>
      </c>
      <c r="Z11" s="15" t="s">
        <v>163</v>
      </c>
      <c r="AA11" s="15" t="s">
        <v>163</v>
      </c>
      <c r="AB11" s="15" t="s">
        <v>163</v>
      </c>
      <c r="AC11" s="15" t="s">
        <v>163</v>
      </c>
      <c r="AD11" s="15" t="s">
        <v>163</v>
      </c>
      <c r="AE11" s="13"/>
      <c r="AF11" s="17"/>
      <c r="AG11" s="15" t="s">
        <v>163</v>
      </c>
      <c r="AH11" s="15" t="s">
        <v>163</v>
      </c>
      <c r="AI11" s="15" t="s">
        <v>163</v>
      </c>
      <c r="AJ11" s="15" t="s">
        <v>163</v>
      </c>
      <c r="AK11" s="15" t="s">
        <v>163</v>
      </c>
      <c r="AL11" s="15" t="s">
        <v>163</v>
      </c>
      <c r="AM11" s="15" t="s">
        <v>163</v>
      </c>
      <c r="AN11" s="15" t="s">
        <v>163</v>
      </c>
      <c r="AO11" s="15" t="s">
        <v>163</v>
      </c>
      <c r="AP11" s="15" t="s">
        <v>163</v>
      </c>
      <c r="AQ11" s="15" t="s">
        <v>163</v>
      </c>
      <c r="AR11" s="15" t="s">
        <v>163</v>
      </c>
      <c r="AS11" s="15" t="s">
        <v>163</v>
      </c>
      <c r="AT11" s="15" t="s">
        <v>163</v>
      </c>
      <c r="AU11" s="15" t="s">
        <v>163</v>
      </c>
      <c r="AV11" s="15" t="s">
        <v>163</v>
      </c>
      <c r="AW11" s="15"/>
      <c r="AX11" s="15"/>
      <c r="AY11" s="15" t="s">
        <v>163</v>
      </c>
      <c r="AZ11" s="15" t="s">
        <v>163</v>
      </c>
      <c r="BA11" s="15" t="s">
        <v>163</v>
      </c>
      <c r="BB11" s="15" t="s">
        <v>163</v>
      </c>
      <c r="BC11" s="15" t="s">
        <v>163</v>
      </c>
      <c r="BD11" s="15" t="s">
        <v>163</v>
      </c>
      <c r="BE11" s="15" t="s">
        <v>163</v>
      </c>
      <c r="BF11" s="15" t="s">
        <v>163</v>
      </c>
      <c r="BG11" s="15" t="s">
        <v>163</v>
      </c>
      <c r="BH11" s="15" t="s">
        <v>163</v>
      </c>
      <c r="BI11" s="15" t="s">
        <v>163</v>
      </c>
      <c r="BJ11" s="15" t="s">
        <v>163</v>
      </c>
      <c r="BK11" s="15" t="s">
        <v>163</v>
      </c>
      <c r="BL11" s="15" t="s">
        <v>163</v>
      </c>
      <c r="BM11" s="15" t="s">
        <v>163</v>
      </c>
      <c r="BN11" s="15" t="s">
        <v>163</v>
      </c>
      <c r="BO11" s="15"/>
      <c r="BP11" s="16">
        <f t="shared" si="0"/>
        <v>6</v>
      </c>
      <c r="BQ11" s="28">
        <f t="shared" si="1"/>
        <v>5.0073384997248171E-2</v>
      </c>
      <c r="BR11" s="16">
        <f t="shared" si="2"/>
        <v>1.4968455898850007E-2</v>
      </c>
      <c r="BS11" s="16"/>
      <c r="BT11" s="16">
        <f t="shared" si="3"/>
        <v>6</v>
      </c>
      <c r="BU11" s="28">
        <f t="shared" si="4"/>
        <v>5.0073384997248171E-2</v>
      </c>
      <c r="BV11" s="16">
        <f t="shared" si="5"/>
        <v>1.4968455898850007E-2</v>
      </c>
    </row>
    <row r="12" spans="1:74" x14ac:dyDescent="0.4">
      <c r="A12" s="15"/>
      <c r="B12" s="15"/>
      <c r="C12" s="49" t="s">
        <v>86</v>
      </c>
      <c r="D12" s="15"/>
      <c r="E12" s="15"/>
      <c r="F12" s="15" t="s">
        <v>295</v>
      </c>
      <c r="G12" s="29">
        <f>(NGDP_R!H12-NGDP_R!G12)/NGDP_R!G12</f>
        <v>1.2644735579203287E-2</v>
      </c>
      <c r="H12" s="29">
        <f>(NGDP_R!I12-NGDP_R!H12)/NGDP_R!H12</f>
        <v>2.5901773643826721E-2</v>
      </c>
      <c r="I12" s="29">
        <f>(NGDP_R!J12-NGDP_R!I12)/NGDP_R!I12</f>
        <v>-4.1977029821791212E-3</v>
      </c>
      <c r="J12" s="29">
        <f>(NGDP_R!K12-NGDP_R!J12)/NGDP_R!J12</f>
        <v>4.8456404969909926E-3</v>
      </c>
      <c r="K12" s="29">
        <f>(NGDP_R!L12-NGDP_R!K12)/NGDP_R!K12</f>
        <v>-3.6455113332380402E-3</v>
      </c>
      <c r="L12" s="29">
        <f>(NGDP_R!M12-NGDP_R!L12)/NGDP_R!L12</f>
        <v>7.9999999999978959E-3</v>
      </c>
      <c r="M12" s="29">
        <f>(NGDP_R!N12-NGDP_R!M12)/NGDP_R!M12</f>
        <v>2.6000000000005442E-2</v>
      </c>
      <c r="N12" s="15"/>
      <c r="O12" s="15" t="e">
        <f>CORREL($G12:$M12,[1]DMB!$G12:$AH12)</f>
        <v>#N/A</v>
      </c>
      <c r="P12" s="15" t="e">
        <f>O12*SQRT((MIN(COUNT($G12:$M12),COUNT([1]DMB!$G12:$AH12))-2)/(1-O12^2))</f>
        <v>#N/A</v>
      </c>
      <c r="Q12" s="15" t="e">
        <f>CORREL($G12:$M12,[1]DMB!$G12:$AG12)</f>
        <v>#N/A</v>
      </c>
      <c r="R12" s="15" t="e">
        <f>Q12*SQRT((MIN(COUNT($G12:$M12),COUNT([1]DMB!$G12:$AG12))-2)/(1-Q12^2))</f>
        <v>#N/A</v>
      </c>
      <c r="S12" s="15" t="e">
        <f>CORREL($G12:$M12,[1]DM1!$G12:$AH12)</f>
        <v>#N/A</v>
      </c>
      <c r="T12" s="15" t="e">
        <f>S12*SQRT((MIN(COUNT($G12:$M12),COUNT([1]DM1!$G12:$AH12))-2)/(1-S12^2))</f>
        <v>#N/A</v>
      </c>
      <c r="U12" s="15" t="e">
        <f>CORREL($G12:$M12,[1]DM1!$G12:$AG12)</f>
        <v>#N/A</v>
      </c>
      <c r="V12" s="15" t="e">
        <f>U12*SQRT((MIN(COUNT($G12:$M12),COUNT([1]DM1!$G12:$AG12))-2)/(1-U12^2))</f>
        <v>#N/A</v>
      </c>
      <c r="W12" s="15" t="e">
        <f>CORREL($G12:$M12,dBM!$G12:$G12)</f>
        <v>#N/A</v>
      </c>
      <c r="X12" s="15" t="e">
        <f>W12*SQRT((MIN(COUNT($G12:$M12),COUNT(dBM!$G12:$M12))-2)/(1-W12^2))</f>
        <v>#N/A</v>
      </c>
      <c r="Y12" s="15" t="e">
        <f>CORREL($G12:$M12,dBM!#REF!)</f>
        <v>#REF!</v>
      </c>
      <c r="Z12" s="15" t="e">
        <f>Y12*SQRT((MIN(COUNT($G12:$M12),COUNT(dBM!#REF!))-2)/(1-Y12^2))</f>
        <v>#REF!</v>
      </c>
      <c r="AA12" s="15" t="e">
        <f>CORREL($G12:$M12,'[1]D BM wo FCD'!$G12:$AB12)</f>
        <v>#N/A</v>
      </c>
      <c r="AB12" s="15" t="e">
        <f>AA12*SQRT((MIN(COUNT($G12:$M12),COUNT('[1]D BM wo FCD'!$G12:$AB12))-2)/(1-AA12^2))</f>
        <v>#N/A</v>
      </c>
      <c r="AC12" s="15" t="e">
        <f>CORREL($G12:$M12,'[1]D BM wo FCD'!$G12:$AA12)</f>
        <v>#N/A</v>
      </c>
      <c r="AD12" s="15" t="e">
        <f>AC12*SQRT((MIN(COUNT($G12:$M12),COUNT('[1]D BM wo FCD'!$G12:$AA12))-2)/(1-AC12^2))</f>
        <v>#N/A</v>
      </c>
      <c r="AE12" s="13"/>
      <c r="AF12" s="17"/>
      <c r="AG12" s="15" t="e">
        <f>CORREL($G12:$M12,[1]DMB!$V12:$AH12)</f>
        <v>#N/A</v>
      </c>
      <c r="AH12" s="15" t="e">
        <f>AG12*SQRT((MIN(COUNT($G12:$M12),COUNT([1]DMB!$V12:$AH12))-2)/(1-AG12^2))</f>
        <v>#N/A</v>
      </c>
      <c r="AI12" s="15" t="e">
        <f>CORREL($G12:$M12,[1]DMB!$V12:$AG12)</f>
        <v>#N/A</v>
      </c>
      <c r="AJ12" s="15" t="e">
        <f>AI12*SQRT((MIN(COUNT($G12:$M12),COUNT([1]DMB!$V12:$AG12))-2)/(1-AI12^2))</f>
        <v>#N/A</v>
      </c>
      <c r="AK12" s="15" t="e">
        <f>CORREL($G12:$M12,[1]DM1!$V12:$AH12)</f>
        <v>#N/A</v>
      </c>
      <c r="AL12" s="15" t="e">
        <f>AK12*SQRT((MIN(COUNT($G12:$M12),COUNT([1]DM1!$V12:$AH12))-2)/(1-AK12^2))</f>
        <v>#N/A</v>
      </c>
      <c r="AM12" s="15" t="e">
        <f>CORREL($G12:$M12,[1]DM1!$V12:$AG12)</f>
        <v>#N/A</v>
      </c>
      <c r="AN12" s="15" t="e">
        <f>AM12*SQRT((MIN(COUNT($G12:$M12),COUNT([1]DM1!$V12:$AG12))-2)/(1-AM12^2))</f>
        <v>#N/A</v>
      </c>
      <c r="AO12" s="15" t="e">
        <f>CORREL($G12:$M12,dBM!$G12:$G12)</f>
        <v>#N/A</v>
      </c>
      <c r="AP12" s="15" t="e">
        <f>AO12*SQRT((MIN(COUNT($G12:$M12),COUNT(dBM!$G12:$M12))-2)/(1-AO12^2))</f>
        <v>#N/A</v>
      </c>
      <c r="AQ12" s="15" t="e">
        <f>CORREL($G12:$M12,dBM!#REF!)</f>
        <v>#REF!</v>
      </c>
      <c r="AR12" s="15" t="e">
        <f>AQ12*SQRT((MIN(COUNT($G12:$M12),COUNT(dBM!#REF!))-2)/(1-AQ12^2))</f>
        <v>#REF!</v>
      </c>
      <c r="AS12" s="15" t="e">
        <f>CORREL($G12:$M12,'[1]D BM wo FCD'!$P12:$AB12)</f>
        <v>#N/A</v>
      </c>
      <c r="AT12" s="15" t="e">
        <f>AS12*SQRT((MIN(COUNT($G12:$M12),COUNT('[1]D BM wo FCD'!$P12:$AB12))-2)/(1-AS12^2))</f>
        <v>#N/A</v>
      </c>
      <c r="AU12" s="15" t="e">
        <f>CORREL($G12:$M12,'[1]D BM wo FCD'!$P12:$AA12)</f>
        <v>#N/A</v>
      </c>
      <c r="AV12" s="15" t="e">
        <f>AU12*SQRT((MIN(COUNT($G12:$M12),COUNT('[1]D BM wo FCD'!$P12:$AA12))-2)/(1-AU12^2))</f>
        <v>#N/A</v>
      </c>
      <c r="AW12" s="15"/>
      <c r="AX12" s="15"/>
      <c r="AY12" s="15">
        <f>CORREL($G12:$M12,[1]DMB!$AB12:$AH12)</f>
        <v>0.63204282563069614</v>
      </c>
      <c r="AZ12" s="15">
        <f>AY12*SQRT((MIN(COUNT($G12:$M12),COUNT([1]DMB!$AB12:$AH12))-2)/(1-AY12^2))</f>
        <v>1.4126764991339371</v>
      </c>
      <c r="BA12" s="15">
        <f>CORREL($H12:$M12,[1]DMB!$AB12:$AG12)</f>
        <v>0.79221002506087401</v>
      </c>
      <c r="BB12" s="15">
        <f>BA12*SQRT((MIN(COUNT($H12:$M12),COUNT([1]DMB!$AB12:$AG12))-2)/(1-BA12^2))</f>
        <v>1.8358981543423734</v>
      </c>
      <c r="BC12" s="15">
        <f>CORREL($G12:$M12,[1]DM1!$AB12:$AH12)</f>
        <v>0.78801360817305266</v>
      </c>
      <c r="BD12" s="15">
        <f>BC12*SQRT((MIN(COUNT($G12:$M12),COUNT([1]DM1!$AB12:$AH12))-2)/(1-BC12^2))</f>
        <v>2.2169451251313248</v>
      </c>
      <c r="BE12" s="15">
        <f>CORREL($H12:$M12,[1]DM1!$AB12:$AG12)</f>
        <v>0.94975757250149051</v>
      </c>
      <c r="BF12" s="15">
        <f>BE12*SQRT((MIN(COUNT($H12:$M12),COUNT([1]DM1!$AB12:$AG12))-2)/(1-BE12^2))</f>
        <v>4.2914311338071442</v>
      </c>
      <c r="BG12" s="15" t="e">
        <f>CORREL($G12:$M12,dBM!$G12:$G12)</f>
        <v>#N/A</v>
      </c>
      <c r="BH12" s="15" t="e">
        <f>BG12*SQRT((MIN(COUNT($G12:$M12),COUNT(dBM!$G12:$M12))-2)/(1-BG12^2))</f>
        <v>#N/A</v>
      </c>
      <c r="BI12" s="15" t="e">
        <f>CORREL($H12:$M12,dBM!#REF!)</f>
        <v>#REF!</v>
      </c>
      <c r="BJ12" s="15" t="e">
        <f>BI12*SQRT((MIN(COUNT($H12:$M12),COUNT(dBM!#REF!))-2)/(1-BI12^2))</f>
        <v>#REF!</v>
      </c>
      <c r="BK12" s="15" t="e">
        <f>CORREL($G12:$M12,'[1]D BM wo FCD'!$V12:$AB12)</f>
        <v>#DIV/0!</v>
      </c>
      <c r="BL12" s="15" t="e">
        <f>BK12*SQRT((MIN(COUNT($G12:$M12),COUNT('[1]D BM wo FCD'!$V12:$AB12))-2)/(1-BK12^2))</f>
        <v>#DIV/0!</v>
      </c>
      <c r="BM12" s="15" t="e">
        <f>CORREL($H12:$M12,'[1]D BM wo FCD'!$V12:$AA12)</f>
        <v>#DIV/0!</v>
      </c>
      <c r="BN12" s="15" t="e">
        <f>BM12*SQRT((MIN(COUNT($H12:$M12),COUNT('[1]D BM wo FCD'!$V12:$AA12))-2)/(1-BM12^2))</f>
        <v>#DIV/0!</v>
      </c>
      <c r="BO12" s="15"/>
      <c r="BP12" s="16">
        <f t="shared" si="0"/>
        <v>6</v>
      </c>
      <c r="BQ12" s="28">
        <f t="shared" si="1"/>
        <v>7.2581559007669563E-3</v>
      </c>
      <c r="BR12" s="16">
        <f t="shared" si="2"/>
        <v>1.1252528145429229E-2</v>
      </c>
      <c r="BS12" s="16"/>
      <c r="BT12" s="16">
        <f t="shared" si="3"/>
        <v>6</v>
      </c>
      <c r="BU12" s="28">
        <f t="shared" si="4"/>
        <v>7.2581559007669563E-3</v>
      </c>
      <c r="BV12" s="16">
        <f t="shared" si="5"/>
        <v>1.1252528145429229E-2</v>
      </c>
    </row>
    <row r="13" spans="1:74" x14ac:dyDescent="0.4">
      <c r="A13" s="15"/>
      <c r="B13" s="15"/>
      <c r="C13" s="49" t="s">
        <v>87</v>
      </c>
      <c r="D13" s="15"/>
      <c r="E13" s="15"/>
      <c r="F13" s="15" t="s">
        <v>295</v>
      </c>
      <c r="G13" s="29">
        <f>(NGDP_R!H13-NGDP_R!G13)/NGDP_R!G13</f>
        <v>2.4940929377787649E-2</v>
      </c>
      <c r="H13" s="29">
        <f>(NGDP_R!I13-NGDP_R!H13)/NGDP_R!H13</f>
        <v>6.7461728124986492E-2</v>
      </c>
      <c r="I13" s="29">
        <f>(NGDP_R!J13-NGDP_R!I13)/NGDP_R!I13</f>
        <v>-5.3320766760229649E-3</v>
      </c>
      <c r="J13" s="29">
        <f>(NGDP_R!K13-NGDP_R!J13)/NGDP_R!J13</f>
        <v>9.500000000000489E-3</v>
      </c>
      <c r="K13" s="29">
        <f>(NGDP_R!L13-NGDP_R!K13)/NGDP_R!K13</f>
        <v>3.1299999999999925E-2</v>
      </c>
      <c r="L13" s="29">
        <f>(NGDP_R!M13-NGDP_R!L13)/NGDP_R!L13</f>
        <v>1.9999999999969513E-3</v>
      </c>
      <c r="M13" s="29">
        <f>(NGDP_R!N13-NGDP_R!M13)/NGDP_R!M13</f>
        <v>3.4999999999997457E-2</v>
      </c>
      <c r="N13" s="15"/>
      <c r="O13" s="15" t="e">
        <f>CORREL($G13:$M13,[1]DMB!$G13:$AH13)</f>
        <v>#N/A</v>
      </c>
      <c r="P13" s="15" t="e">
        <f>O13*SQRT((MIN(COUNT($G13:$M13),COUNT([1]DMB!$G13:$AH13))-2)/(1-O13^2))</f>
        <v>#N/A</v>
      </c>
      <c r="Q13" s="15" t="e">
        <f>CORREL($G13:$M13,[1]DMB!$G13:$AG13)</f>
        <v>#N/A</v>
      </c>
      <c r="R13" s="15" t="e">
        <f>Q13*SQRT((MIN(COUNT($G13:$M13),COUNT([1]DMB!$G13:$AG13))-2)/(1-Q13^2))</f>
        <v>#N/A</v>
      </c>
      <c r="S13" s="15" t="e">
        <f>CORREL($G13:$M13,[1]DM1!$G13:$AH13)</f>
        <v>#N/A</v>
      </c>
      <c r="T13" s="15" t="e">
        <f>S13*SQRT((MIN(COUNT($G13:$M13),COUNT([1]DM1!$G13:$AH13))-2)/(1-S13^2))</f>
        <v>#N/A</v>
      </c>
      <c r="U13" s="15" t="e">
        <f>CORREL($G13:$M13,[1]DM1!$G13:$AG13)</f>
        <v>#N/A</v>
      </c>
      <c r="V13" s="15" t="e">
        <f>U13*SQRT((MIN(COUNT($G13:$M13),COUNT([1]DM1!$G13:$AG13))-2)/(1-U13^2))</f>
        <v>#N/A</v>
      </c>
      <c r="W13" s="15" t="s">
        <v>163</v>
      </c>
      <c r="X13" s="15" t="s">
        <v>163</v>
      </c>
      <c r="Y13" s="15" t="s">
        <v>163</v>
      </c>
      <c r="Z13" s="15" t="s">
        <v>163</v>
      </c>
      <c r="AA13" s="15" t="s">
        <v>163</v>
      </c>
      <c r="AB13" s="15" t="s">
        <v>163</v>
      </c>
      <c r="AC13" s="15" t="s">
        <v>163</v>
      </c>
      <c r="AD13" s="15" t="s">
        <v>163</v>
      </c>
      <c r="AE13" s="13"/>
      <c r="AF13" s="17"/>
      <c r="AG13" s="15" t="e">
        <f>CORREL($G13:$M13,[1]DMB!$V13:$AH13)</f>
        <v>#N/A</v>
      </c>
      <c r="AH13" s="15" t="e">
        <f>AG13*SQRT((MIN(COUNT($G13:$M13),COUNT([1]DMB!$V13:$AH13))-2)/(1-AG13^2))</f>
        <v>#N/A</v>
      </c>
      <c r="AI13" s="15" t="e">
        <f>CORREL($G13:$M13,[1]DMB!$V13:$AG13)</f>
        <v>#N/A</v>
      </c>
      <c r="AJ13" s="15" t="e">
        <f>AI13*SQRT((MIN(COUNT($G13:$M13),COUNT([1]DMB!$V13:$AG13))-2)/(1-AI13^2))</f>
        <v>#N/A</v>
      </c>
      <c r="AK13" s="15" t="e">
        <f>CORREL($G13:$M13,[1]DM1!$V13:$AH13)</f>
        <v>#N/A</v>
      </c>
      <c r="AL13" s="15" t="e">
        <f>AK13*SQRT((MIN(COUNT($G13:$M13),COUNT([1]DM1!$V13:$AH13))-2)/(1-AK13^2))</f>
        <v>#N/A</v>
      </c>
      <c r="AM13" s="15" t="e">
        <f>CORREL($G13:$M13,[1]DM1!$V13:$AG13)</f>
        <v>#N/A</v>
      </c>
      <c r="AN13" s="15" t="e">
        <f>AM13*SQRT((MIN(COUNT($G13:$M13),COUNT([1]DM1!$V13:$AG13))-2)/(1-AM13^2))</f>
        <v>#N/A</v>
      </c>
      <c r="AO13" s="15" t="s">
        <v>163</v>
      </c>
      <c r="AP13" s="15" t="s">
        <v>163</v>
      </c>
      <c r="AQ13" s="15" t="s">
        <v>163</v>
      </c>
      <c r="AR13" s="15" t="s">
        <v>163</v>
      </c>
      <c r="AS13" s="15" t="s">
        <v>163</v>
      </c>
      <c r="AT13" s="15" t="s">
        <v>163</v>
      </c>
      <c r="AU13" s="15" t="s">
        <v>163</v>
      </c>
      <c r="AV13" s="15" t="s">
        <v>163</v>
      </c>
      <c r="AW13" s="15"/>
      <c r="AX13" s="15"/>
      <c r="AY13" s="15">
        <f>CORREL($G13:$M13,[1]DMB!$AB13:$AH13)</f>
        <v>0.4058623855641571</v>
      </c>
      <c r="AZ13" s="15">
        <f>AY13*SQRT((MIN(COUNT($G13:$M13),COUNT([1]DMB!$AB13:$AH13))-2)/(1-AY13^2))</f>
        <v>0.76917383309835086</v>
      </c>
      <c r="BA13" s="15">
        <f>CORREL($H13:$M13,[1]DMB!$AB13:$AG13)</f>
        <v>-0.61991195227152152</v>
      </c>
      <c r="BB13" s="15">
        <f>BA13*SQRT((MIN(COUNT($H13:$M13),COUNT([1]DMB!$AB13:$AG13))-2)/(1-BA13^2))</f>
        <v>-1.1172675784726798</v>
      </c>
      <c r="BC13" s="15">
        <f>CORREL($G13:$M13,[1]DM1!$AB13:$AH13)</f>
        <v>-8.6254965377885934E-2</v>
      </c>
      <c r="BD13" s="15">
        <f>BC13*SQRT((MIN(COUNT($G13:$M13),COUNT([1]DM1!$AB13:$AH13))-2)/(1-BC13^2))</f>
        <v>-0.14995685731610828</v>
      </c>
      <c r="BE13" s="15">
        <f>CORREL($H13:$M13,[1]DM1!$AB13:$AG13)</f>
        <v>-0.22853041625618162</v>
      </c>
      <c r="BF13" s="15">
        <f>BE13*SQRT((MIN(COUNT($H13:$M13),COUNT([1]DM1!$AB13:$AG13))-2)/(1-BE13^2))</f>
        <v>-0.33197596944332453</v>
      </c>
      <c r="BG13" s="15" t="s">
        <v>163</v>
      </c>
      <c r="BH13" s="15" t="s">
        <v>163</v>
      </c>
      <c r="BI13" s="15" t="s">
        <v>163</v>
      </c>
      <c r="BJ13" s="15" t="s">
        <v>163</v>
      </c>
      <c r="BK13" s="15" t="s">
        <v>163</v>
      </c>
      <c r="BL13" s="15" t="s">
        <v>163</v>
      </c>
      <c r="BM13" s="15" t="s">
        <v>163</v>
      </c>
      <c r="BN13" s="15" t="s">
        <v>163</v>
      </c>
      <c r="BO13" s="15"/>
      <c r="BP13" s="16">
        <f t="shared" si="0"/>
        <v>6</v>
      </c>
      <c r="BQ13" s="28">
        <f t="shared" si="1"/>
        <v>2.164509680445809E-2</v>
      </c>
      <c r="BR13" s="16">
        <f t="shared" si="2"/>
        <v>2.6322782784007449E-2</v>
      </c>
      <c r="BS13" s="16"/>
      <c r="BT13" s="16">
        <f t="shared" si="3"/>
        <v>6</v>
      </c>
      <c r="BU13" s="28">
        <f t="shared" si="4"/>
        <v>2.164509680445809E-2</v>
      </c>
      <c r="BV13" s="16">
        <f t="shared" si="5"/>
        <v>2.6322782784007449E-2</v>
      </c>
    </row>
    <row r="14" spans="1:74" x14ac:dyDescent="0.4">
      <c r="A14" s="15"/>
      <c r="B14" s="15"/>
      <c r="C14" s="49" t="s">
        <v>383</v>
      </c>
      <c r="D14" s="15"/>
      <c r="E14" s="15"/>
      <c r="F14" s="15" t="s">
        <v>295</v>
      </c>
      <c r="G14" s="29">
        <f>(NGDP_R!H14-NGDP_R!G14)/NGDP_R!G14</f>
        <v>1.5000000000000227E-2</v>
      </c>
      <c r="H14" s="29">
        <f>(NGDP_R!I14-NGDP_R!H14)/NGDP_R!H14</f>
        <v>9.9632515695064674E-3</v>
      </c>
      <c r="I14" s="29">
        <f>(NGDP_R!J14-NGDP_R!I14)/NGDP_R!I14</f>
        <v>2.4999839893433295E-2</v>
      </c>
      <c r="J14" s="29">
        <f>(NGDP_R!K14-NGDP_R!J14)/NGDP_R!J14</f>
        <v>2.5000058575582396E-2</v>
      </c>
      <c r="K14" s="29">
        <f>(NGDP_R!L14-NGDP_R!K14)/NGDP_R!K14</f>
        <v>3.0000000000000686E-2</v>
      </c>
      <c r="L14" s="29">
        <f>(NGDP_R!M14-NGDP_R!L14)/NGDP_R!L14</f>
        <v>3.9999999999994526E-2</v>
      </c>
      <c r="M14" s="29">
        <f>(NGDP_R!N14-NGDP_R!M14)/NGDP_R!M14</f>
        <v>5.0000000000001037E-2</v>
      </c>
      <c r="N14" s="15"/>
      <c r="O14" s="15" t="e">
        <f>CORREL($G14:$M14,[1]DMB!$G14:$AH14)</f>
        <v>#N/A</v>
      </c>
      <c r="P14" s="15" t="e">
        <f>O14*SQRT((MIN(COUNT($G14:$M14),COUNT([1]DMB!$G14:$AH14))-2)/(1-O14^2))</f>
        <v>#N/A</v>
      </c>
      <c r="Q14" s="15" t="e">
        <f>CORREL($G14:$M14,[1]DMB!$G14:$AG14)</f>
        <v>#N/A</v>
      </c>
      <c r="R14" s="15" t="e">
        <f>Q14*SQRT((MIN(COUNT($G14:$M14),COUNT([1]DMB!$G14:$AG14))-2)/(1-Q14^2))</f>
        <v>#N/A</v>
      </c>
      <c r="S14" s="15" t="e">
        <f>CORREL($G14:$M14,[1]DM1!$G14:$AH14)</f>
        <v>#N/A</v>
      </c>
      <c r="T14" s="15" t="e">
        <f>S14*SQRT((MIN(COUNT($G14:$M14),COUNT([1]DM1!$G14:$AH14))-2)/(1-S14^2))</f>
        <v>#N/A</v>
      </c>
      <c r="U14" s="15" t="e">
        <f>CORREL($G14:$M14,[1]DM1!$G14:$AG14)</f>
        <v>#N/A</v>
      </c>
      <c r="V14" s="15" t="e">
        <f>U14*SQRT((MIN(COUNT($G14:$M14),COUNT([1]DM1!$G14:$AG14))-2)/(1-U14^2))</f>
        <v>#N/A</v>
      </c>
      <c r="W14" s="15" t="e">
        <f>CORREL($G14:$M14,dBM!$G14:$G14)</f>
        <v>#N/A</v>
      </c>
      <c r="X14" s="15" t="e">
        <f>W14*SQRT((MIN(COUNT($G14:$M14),COUNT(dBM!$G14:$M14))-2)/(1-W14^2))</f>
        <v>#N/A</v>
      </c>
      <c r="Y14" s="15" t="e">
        <f>CORREL($G14:$M14,dBM!#REF!)</f>
        <v>#REF!</v>
      </c>
      <c r="Z14" s="15" t="e">
        <f>Y14*SQRT((MIN(COUNT($G14:$M14),COUNT(dBM!#REF!))-2)/(1-Y14^2))</f>
        <v>#REF!</v>
      </c>
      <c r="AA14" s="15" t="e">
        <f>CORREL($G14:$M14,'[1]D BM wo FCD'!$G14:$AB14)</f>
        <v>#N/A</v>
      </c>
      <c r="AB14" s="15" t="e">
        <f>AA14*SQRT((MIN(COUNT($G14:$M14),COUNT('[1]D BM wo FCD'!$G14:$AB14))-2)/(1-AA14^2))</f>
        <v>#N/A</v>
      </c>
      <c r="AC14" s="15" t="e">
        <f>CORREL($G14:$M14,'[1]D BM wo FCD'!$G14:$AA14)</f>
        <v>#N/A</v>
      </c>
      <c r="AD14" s="15" t="e">
        <f>AC14*SQRT((MIN(COUNT($G14:$M14),COUNT('[1]D BM wo FCD'!$G14:$AA14))-2)/(1-AC14^2))</f>
        <v>#N/A</v>
      </c>
      <c r="AE14" s="13"/>
      <c r="AF14" s="17"/>
      <c r="AG14" s="15" t="e">
        <f>CORREL($G14:$M14,[1]DMB!$V14:$AH14)</f>
        <v>#N/A</v>
      </c>
      <c r="AH14" s="15" t="e">
        <f>AG14*SQRT((MIN(COUNT($G14:$M14),COUNT([1]DMB!$V14:$AH14))-2)/(1-AG14^2))</f>
        <v>#N/A</v>
      </c>
      <c r="AI14" s="15" t="e">
        <f>CORREL($G14:$M14,[1]DMB!$V14:$AG14)</f>
        <v>#N/A</v>
      </c>
      <c r="AJ14" s="15" t="e">
        <f>AI14*SQRT((MIN(COUNT($G14:$M14),COUNT([1]DMB!$V14:$AG14))-2)/(1-AI14^2))</f>
        <v>#N/A</v>
      </c>
      <c r="AK14" s="15" t="e">
        <f>CORREL($G14:$M14,[1]DM1!$V14:$AH14)</f>
        <v>#N/A</v>
      </c>
      <c r="AL14" s="15" t="e">
        <f>AK14*SQRT((MIN(COUNT($G14:$M14),COUNT([1]DM1!$V14:$AH14))-2)/(1-AK14^2))</f>
        <v>#N/A</v>
      </c>
      <c r="AM14" s="15" t="e">
        <f>CORREL($G14:$M14,[1]DM1!$V14:$AG14)</f>
        <v>#N/A</v>
      </c>
      <c r="AN14" s="15" t="e">
        <f>AM14*SQRT((MIN(COUNT($G14:$M14),COUNT([1]DM1!$V14:$AG14))-2)/(1-AM14^2))</f>
        <v>#N/A</v>
      </c>
      <c r="AO14" s="15" t="e">
        <f>CORREL($G14:$M14,dBM!$G14:$G14)</f>
        <v>#N/A</v>
      </c>
      <c r="AP14" s="15" t="e">
        <f>AO14*SQRT((MIN(COUNT($G14:$M14),COUNT(dBM!$G14:$M14))-2)/(1-AO14^2))</f>
        <v>#N/A</v>
      </c>
      <c r="AQ14" s="15" t="e">
        <f>CORREL($G14:$M14,dBM!#REF!)</f>
        <v>#REF!</v>
      </c>
      <c r="AR14" s="15" t="e">
        <f>AQ14*SQRT((MIN(COUNT($G14:$M14),COUNT(dBM!#REF!))-2)/(1-AQ14^2))</f>
        <v>#REF!</v>
      </c>
      <c r="AS14" s="15" t="e">
        <f>CORREL($G14:$M14,'[1]D BM wo FCD'!$P14:$AB14)</f>
        <v>#N/A</v>
      </c>
      <c r="AT14" s="15" t="e">
        <f>AS14*SQRT((MIN(COUNT($G14:$M14),COUNT('[1]D BM wo FCD'!$P14:$AB14))-2)/(1-AS14^2))</f>
        <v>#N/A</v>
      </c>
      <c r="AU14" s="15" t="e">
        <f>CORREL($G14:$M14,'[1]D BM wo FCD'!$P14:$AA14)</f>
        <v>#N/A</v>
      </c>
      <c r="AV14" s="15" t="e">
        <f>AU14*SQRT((MIN(COUNT($G14:$M14),COUNT('[1]D BM wo FCD'!$P14:$AA14))-2)/(1-AU14^2))</f>
        <v>#N/A</v>
      </c>
      <c r="AW14" s="15"/>
      <c r="AX14" s="15"/>
      <c r="AY14" s="15">
        <f>CORREL($G14:$M14,[1]DMB!$AB14:$AH14)</f>
        <v>-1.6056221676519478E-2</v>
      </c>
      <c r="AZ14" s="15">
        <f>AY14*SQRT((MIN(COUNT($G14:$M14),COUNT([1]DMB!$AB14:$AH14))-2)/(1-AY14^2))</f>
        <v>-2.7813777179652076E-2</v>
      </c>
      <c r="BA14" s="15">
        <f>CORREL($H14:$M14,[1]DMB!$AB14:$AG14)</f>
        <v>-0.6887408977092454</v>
      </c>
      <c r="BB14" s="15">
        <f>BA14*SQRT((MIN(COUNT($H14:$M14),COUNT([1]DMB!$AB14:$AG14))-2)/(1-BA14^2))</f>
        <v>-1.3434711022149708</v>
      </c>
      <c r="BC14" s="15">
        <f>CORREL($G14:$M14,[1]DM1!$AB14:$AH14)</f>
        <v>0.36398462841443718</v>
      </c>
      <c r="BD14" s="15">
        <f>BC14*SQRT((MIN(COUNT($G14:$M14),COUNT([1]DM1!$AB14:$AH14))-2)/(1-BC14^2))</f>
        <v>0.67686978276706078</v>
      </c>
      <c r="BE14" s="15">
        <f>CORREL($H14:$M14,[1]DM1!$AB14:$AG14)</f>
        <v>-0.51910941238357688</v>
      </c>
      <c r="BF14" s="15">
        <f>BE14*SQRT((MIN(COUNT($H14:$M14),COUNT([1]DM1!$AB14:$AG14))-2)/(1-BE14^2))</f>
        <v>-0.85892696201527208</v>
      </c>
      <c r="BG14" s="15" t="e">
        <f>CORREL($G14:$M14,dBM!$G14:$G14)</f>
        <v>#N/A</v>
      </c>
      <c r="BH14" s="15" t="e">
        <f>BG14*SQRT((MIN(COUNT($G14:$M14),COUNT(dBM!$G14:$M14))-2)/(1-BG14^2))</f>
        <v>#N/A</v>
      </c>
      <c r="BI14" s="15" t="e">
        <f>CORREL($H14:$M14,dBM!#REF!)</f>
        <v>#REF!</v>
      </c>
      <c r="BJ14" s="15" t="e">
        <f>BI14*SQRT((MIN(COUNT($H14:$M14),COUNT(dBM!#REF!))-2)/(1-BI14^2))</f>
        <v>#REF!</v>
      </c>
      <c r="BK14" s="15" t="e">
        <f>CORREL($G14:$M14,'[1]D BM wo FCD'!$V14:$AB14)</f>
        <v>#DIV/0!</v>
      </c>
      <c r="BL14" s="15" t="e">
        <f>BK14*SQRT((MIN(COUNT($G14:$M14),COUNT('[1]D BM wo FCD'!$V14:$AB14))-2)/(1-BK14^2))</f>
        <v>#DIV/0!</v>
      </c>
      <c r="BM14" s="15" t="e">
        <f>CORREL($H14:$M14,'[1]D BM wo FCD'!$V14:$AA14)</f>
        <v>#DIV/0!</v>
      </c>
      <c r="BN14" s="15" t="e">
        <f>BM14*SQRT((MIN(COUNT($H14:$M14),COUNT('[1]D BM wo FCD'!$V14:$AA14))-2)/(1-BM14^2))</f>
        <v>#DIV/0!</v>
      </c>
      <c r="BO14" s="15"/>
      <c r="BP14" s="16">
        <f t="shared" si="0"/>
        <v>6</v>
      </c>
      <c r="BQ14" s="28">
        <f t="shared" si="1"/>
        <v>2.4160525006419603E-2</v>
      </c>
      <c r="BR14" s="16">
        <f t="shared" si="2"/>
        <v>1.0694629435392056E-2</v>
      </c>
      <c r="BS14" s="16"/>
      <c r="BT14" s="16">
        <f t="shared" si="3"/>
        <v>6</v>
      </c>
      <c r="BU14" s="28">
        <f t="shared" si="4"/>
        <v>2.4160525006419603E-2</v>
      </c>
      <c r="BV14" s="16">
        <f t="shared" si="5"/>
        <v>1.0694629435392056E-2</v>
      </c>
    </row>
    <row r="15" spans="1:74" x14ac:dyDescent="0.4">
      <c r="A15" s="15"/>
      <c r="B15" s="15"/>
      <c r="C15" s="49" t="s">
        <v>121</v>
      </c>
      <c r="D15" s="15"/>
      <c r="E15" s="15"/>
      <c r="F15" s="15" t="s">
        <v>295</v>
      </c>
      <c r="G15" s="29">
        <f>(NGDP_R!H15-NGDP_R!G15)/NGDP_R!G15</f>
        <v>5.5799999999997463E-2</v>
      </c>
      <c r="H15" s="29">
        <f>(NGDP_R!I15-NGDP_R!H15)/NGDP_R!H15</f>
        <v>5.0480000000000774E-2</v>
      </c>
      <c r="I15" s="29">
        <f>(NGDP_R!J15-NGDP_R!I15)/NGDP_R!I15</f>
        <v>4.7728290136487043E-2</v>
      </c>
      <c r="J15" s="29">
        <f>(NGDP_R!K15-NGDP_R!J15)/NGDP_R!J15</f>
        <v>-2.8465375479016772E-2</v>
      </c>
      <c r="K15" s="29">
        <f>(NGDP_R!L15-NGDP_R!K15)/NGDP_R!K15</f>
        <v>-1.4414096852715393E-2</v>
      </c>
      <c r="L15" s="29">
        <f>(NGDP_R!M15-NGDP_R!L15)/NGDP_R!L15</f>
        <v>-3.1435888884524088E-2</v>
      </c>
      <c r="M15" s="29">
        <f>(NGDP_R!N15-NGDP_R!M15)/NGDP_R!M15</f>
        <v>-0.11125182117943364</v>
      </c>
      <c r="N15" s="15"/>
      <c r="O15" s="15" t="s">
        <v>163</v>
      </c>
      <c r="P15" s="15" t="s">
        <v>163</v>
      </c>
      <c r="Q15" s="15" t="s">
        <v>163</v>
      </c>
      <c r="R15" s="15" t="s">
        <v>163</v>
      </c>
      <c r="S15" s="15" t="s">
        <v>163</v>
      </c>
      <c r="T15" s="15" t="s">
        <v>163</v>
      </c>
      <c r="U15" s="15" t="s">
        <v>163</v>
      </c>
      <c r="V15" s="15" t="s">
        <v>163</v>
      </c>
      <c r="W15" s="15" t="s">
        <v>163</v>
      </c>
      <c r="X15" s="15" t="s">
        <v>163</v>
      </c>
      <c r="Y15" s="15" t="s">
        <v>163</v>
      </c>
      <c r="Z15" s="15" t="s">
        <v>163</v>
      </c>
      <c r="AA15" s="15" t="s">
        <v>163</v>
      </c>
      <c r="AB15" s="15" t="s">
        <v>163</v>
      </c>
      <c r="AC15" s="15" t="s">
        <v>163</v>
      </c>
      <c r="AD15" s="15" t="s">
        <v>163</v>
      </c>
      <c r="AE15" s="13"/>
      <c r="AF15" s="17"/>
      <c r="AG15" s="15" t="s">
        <v>163</v>
      </c>
      <c r="AH15" s="15" t="s">
        <v>163</v>
      </c>
      <c r="AI15" s="15" t="s">
        <v>163</v>
      </c>
      <c r="AJ15" s="15" t="s">
        <v>163</v>
      </c>
      <c r="AK15" s="15" t="s">
        <v>163</v>
      </c>
      <c r="AL15" s="15" t="s">
        <v>163</v>
      </c>
      <c r="AM15" s="15" t="s">
        <v>163</v>
      </c>
      <c r="AN15" s="15" t="s">
        <v>163</v>
      </c>
      <c r="AO15" s="15" t="s">
        <v>163</v>
      </c>
      <c r="AP15" s="15" t="s">
        <v>163</v>
      </c>
      <c r="AQ15" s="15" t="s">
        <v>163</v>
      </c>
      <c r="AR15" s="15" t="s">
        <v>163</v>
      </c>
      <c r="AS15" s="15" t="s">
        <v>163</v>
      </c>
      <c r="AT15" s="15" t="s">
        <v>163</v>
      </c>
      <c r="AU15" s="15" t="s">
        <v>163</v>
      </c>
      <c r="AV15" s="15" t="s">
        <v>163</v>
      </c>
      <c r="AW15" s="15"/>
      <c r="AX15" s="15"/>
      <c r="AY15" s="15" t="s">
        <v>163</v>
      </c>
      <c r="AZ15" s="15" t="s">
        <v>163</v>
      </c>
      <c r="BA15" s="15" t="s">
        <v>163</v>
      </c>
      <c r="BB15" s="15" t="s">
        <v>163</v>
      </c>
      <c r="BC15" s="15" t="s">
        <v>163</v>
      </c>
      <c r="BD15" s="15" t="s">
        <v>163</v>
      </c>
      <c r="BE15" s="15" t="s">
        <v>163</v>
      </c>
      <c r="BF15" s="15" t="s">
        <v>163</v>
      </c>
      <c r="BG15" s="15" t="s">
        <v>163</v>
      </c>
      <c r="BH15" s="15" t="s">
        <v>163</v>
      </c>
      <c r="BI15" s="15" t="s">
        <v>163</v>
      </c>
      <c r="BJ15" s="15" t="s">
        <v>163</v>
      </c>
      <c r="BK15" s="15" t="s">
        <v>163</v>
      </c>
      <c r="BL15" s="15" t="s">
        <v>163</v>
      </c>
      <c r="BM15" s="15" t="s">
        <v>163</v>
      </c>
      <c r="BN15" s="15" t="s">
        <v>163</v>
      </c>
      <c r="BO15" s="15"/>
      <c r="BP15" s="16">
        <f t="shared" si="0"/>
        <v>6</v>
      </c>
      <c r="BQ15" s="28">
        <f t="shared" si="1"/>
        <v>1.3282154820038175E-2</v>
      </c>
      <c r="BR15" s="16">
        <f t="shared" si="2"/>
        <v>4.216070482943262E-2</v>
      </c>
      <c r="BS15" s="16"/>
      <c r="BT15" s="16">
        <f t="shared" si="3"/>
        <v>6</v>
      </c>
      <c r="BU15" s="28">
        <f t="shared" si="4"/>
        <v>1.3282154820038175E-2</v>
      </c>
      <c r="BV15" s="16">
        <f t="shared" si="5"/>
        <v>4.216070482943262E-2</v>
      </c>
    </row>
    <row r="16" spans="1:74" x14ac:dyDescent="0.4">
      <c r="A16" s="15"/>
      <c r="B16" s="15"/>
      <c r="C16" s="50" t="s">
        <v>384</v>
      </c>
      <c r="D16" s="15"/>
      <c r="E16" s="15"/>
      <c r="F16" s="15" t="s">
        <v>295</v>
      </c>
      <c r="G16" s="29">
        <f>(NGDP_R!H16-NGDP_R!G16)/NGDP_R!G16</f>
        <v>4.1006169909824301E-2</v>
      </c>
      <c r="H16" s="29">
        <f>(NGDP_R!I16-NGDP_R!H16)/NGDP_R!H16</f>
        <v>3.1002097200693017E-2</v>
      </c>
      <c r="I16" s="29">
        <f>(NGDP_R!J16-NGDP_R!I16)/NGDP_R!I16</f>
        <v>4.8107367117714663E-2</v>
      </c>
      <c r="J16" s="29">
        <f>(NGDP_R!K16-NGDP_R!J16)/NGDP_R!J16</f>
        <v>4.2945924166417154E-2</v>
      </c>
      <c r="K16" s="29">
        <f>(NGDP_R!L16-NGDP_R!K16)/NGDP_R!K16</f>
        <v>5.3107225786616329E-2</v>
      </c>
      <c r="L16" s="29">
        <f>(NGDP_R!M16-NGDP_R!L16)/NGDP_R!L16</f>
        <v>4.800135215076471E-2</v>
      </c>
      <c r="M16" s="29">
        <f>(NGDP_R!N16-NGDP_R!M16)/NGDP_R!M16</f>
        <v>4.1421756617325702E-2</v>
      </c>
      <c r="N16" s="15"/>
      <c r="O16" s="15" t="e">
        <f>CORREL($G16:$M16,[1]DMB!$G16:$AH16)</f>
        <v>#N/A</v>
      </c>
      <c r="P16" s="15" t="e">
        <f>O16*SQRT((MIN(COUNT($G16:$M16),COUNT([1]DMB!$G16:$AH16))-2)/(1-O16^2))</f>
        <v>#N/A</v>
      </c>
      <c r="Q16" s="15" t="e">
        <f>CORREL($G16:$M16,[1]DMB!$G16:$AG16)</f>
        <v>#N/A</v>
      </c>
      <c r="R16" s="15" t="e">
        <f>Q16*SQRT((MIN(COUNT($G16:$M16),COUNT([1]DMB!$G16:$AG16))-2)/(1-Q16^2))</f>
        <v>#N/A</v>
      </c>
      <c r="S16" s="15" t="e">
        <f>CORREL($G16:$M16,[1]DM1!$G16:$AH16)</f>
        <v>#N/A</v>
      </c>
      <c r="T16" s="15" t="e">
        <f>S16*SQRT((MIN(COUNT($G16:$M16),COUNT([1]DM1!$G16:$AH16))-2)/(1-S16^2))</f>
        <v>#N/A</v>
      </c>
      <c r="U16" s="15" t="e">
        <f>CORREL($G16:$M16,[1]DM1!$G16:$AG16)</f>
        <v>#N/A</v>
      </c>
      <c r="V16" s="15" t="e">
        <f>U16*SQRT((MIN(COUNT($G16:$M16),COUNT([1]DM1!$G16:$AG16))-2)/(1-U16^2))</f>
        <v>#N/A</v>
      </c>
      <c r="W16" s="15" t="s">
        <v>163</v>
      </c>
      <c r="X16" s="15" t="s">
        <v>163</v>
      </c>
      <c r="Y16" s="15" t="s">
        <v>163</v>
      </c>
      <c r="Z16" s="15" t="s">
        <v>163</v>
      </c>
      <c r="AA16" s="15" t="s">
        <v>163</v>
      </c>
      <c r="AB16" s="15" t="s">
        <v>163</v>
      </c>
      <c r="AC16" s="15" t="s">
        <v>163</v>
      </c>
      <c r="AD16" s="15" t="s">
        <v>163</v>
      </c>
      <c r="AE16" s="13"/>
      <c r="AF16" s="17"/>
      <c r="AG16" s="15" t="e">
        <f>CORREL($G16:$M16,[1]DMB!$V16:$AH16)</f>
        <v>#N/A</v>
      </c>
      <c r="AH16" s="15" t="e">
        <f>AG16*SQRT((MIN(COUNT($G16:$M16),COUNT([1]DMB!$V16:$AH16))-2)/(1-AG16^2))</f>
        <v>#N/A</v>
      </c>
      <c r="AI16" s="15" t="e">
        <f>CORREL($G16:$M16,[1]DMB!$V16:$AG16)</f>
        <v>#N/A</v>
      </c>
      <c r="AJ16" s="15" t="e">
        <f>AI16*SQRT((MIN(COUNT($G16:$M16),COUNT([1]DMB!$V16:$AG16))-2)/(1-AI16^2))</f>
        <v>#N/A</v>
      </c>
      <c r="AK16" s="15" t="e">
        <f>CORREL($G16:$M16,[1]DM1!$V16:$AH16)</f>
        <v>#N/A</v>
      </c>
      <c r="AL16" s="15" t="e">
        <f>AK16*SQRT((MIN(COUNT($G16:$M16),COUNT([1]DM1!$V16:$AH16))-2)/(1-AK16^2))</f>
        <v>#N/A</v>
      </c>
      <c r="AM16" s="15" t="e">
        <f>CORREL($G16:$M16,[1]DM1!$V16:$AG16)</f>
        <v>#N/A</v>
      </c>
      <c r="AN16" s="15" t="e">
        <f>AM16*SQRT((MIN(COUNT($G16:$M16),COUNT([1]DM1!$V16:$AG16))-2)/(1-AM16^2))</f>
        <v>#N/A</v>
      </c>
      <c r="AO16" s="15" t="s">
        <v>163</v>
      </c>
      <c r="AP16" s="15" t="s">
        <v>163</v>
      </c>
      <c r="AQ16" s="15" t="s">
        <v>163</v>
      </c>
      <c r="AR16" s="15" t="s">
        <v>163</v>
      </c>
      <c r="AS16" s="15" t="s">
        <v>163</v>
      </c>
      <c r="AT16" s="15" t="s">
        <v>163</v>
      </c>
      <c r="AU16" s="15" t="s">
        <v>163</v>
      </c>
      <c r="AV16" s="15" t="s">
        <v>163</v>
      </c>
      <c r="AW16" s="15"/>
      <c r="AX16" s="15"/>
      <c r="AY16" s="15">
        <f>CORREL($G16:$M16,[1]DMB!$AB16:$AH16)</f>
        <v>-0.37345482251678247</v>
      </c>
      <c r="AZ16" s="15">
        <f>AY16*SQRT((MIN(COUNT($G16:$M16),COUNT([1]DMB!$AB16:$AH16))-2)/(1-AY16^2))</f>
        <v>-0.6972930141539696</v>
      </c>
      <c r="BA16" s="15">
        <f>CORREL($H16:$M16,[1]DMB!$AB16:$AG16)</f>
        <v>0.90858727200466505</v>
      </c>
      <c r="BB16" s="15">
        <f>BA16*SQRT((MIN(COUNT($H16:$M16),COUNT([1]DMB!$AB16:$AG16))-2)/(1-BA16^2))</f>
        <v>3.0762547696016851</v>
      </c>
      <c r="BC16" s="15">
        <f>CORREL($G16:$M16,[1]DM1!$AB16:$AH16)</f>
        <v>0.51382304089875275</v>
      </c>
      <c r="BD16" s="15">
        <f>BC16*SQRT((MIN(COUNT($G16:$M16),COUNT([1]DM1!$AB16:$AH16))-2)/(1-BC16^2))</f>
        <v>1.0373837969788282</v>
      </c>
      <c r="BE16" s="15">
        <f>CORREL($H16:$M16,[1]DM1!$AB16:$AG16)</f>
        <v>0.671204086161998</v>
      </c>
      <c r="BF16" s="15">
        <f>BE16*SQRT((MIN(COUNT($H16:$M16),COUNT([1]DM1!$AB16:$AG16))-2)/(1-BE16^2))</f>
        <v>1.2805355486552514</v>
      </c>
      <c r="BG16" s="15" t="s">
        <v>163</v>
      </c>
      <c r="BH16" s="15" t="s">
        <v>163</v>
      </c>
      <c r="BI16" s="15" t="s">
        <v>163</v>
      </c>
      <c r="BJ16" s="15" t="s">
        <v>163</v>
      </c>
      <c r="BK16" s="15" t="s">
        <v>163</v>
      </c>
      <c r="BL16" s="15" t="s">
        <v>163</v>
      </c>
      <c r="BM16" s="15" t="s">
        <v>163</v>
      </c>
      <c r="BN16" s="15" t="s">
        <v>163</v>
      </c>
      <c r="BO16" s="15"/>
      <c r="BP16" s="16">
        <f t="shared" si="0"/>
        <v>6</v>
      </c>
      <c r="BQ16" s="28">
        <f t="shared" si="1"/>
        <v>4.4028356055338363E-2</v>
      </c>
      <c r="BR16" s="16">
        <f t="shared" si="2"/>
        <v>7.6790310906948754E-3</v>
      </c>
      <c r="BS16" s="16"/>
      <c r="BT16" s="16">
        <f t="shared" si="3"/>
        <v>6</v>
      </c>
      <c r="BU16" s="28">
        <f t="shared" si="4"/>
        <v>4.4028356055338363E-2</v>
      </c>
      <c r="BV16" s="16">
        <f t="shared" si="5"/>
        <v>7.6790310906948754E-3</v>
      </c>
    </row>
    <row r="17" spans="1:74" x14ac:dyDescent="0.4">
      <c r="A17" s="15"/>
      <c r="B17" s="15"/>
      <c r="C17" s="49" t="s">
        <v>13</v>
      </c>
      <c r="D17" s="15"/>
      <c r="E17" s="15"/>
      <c r="F17" s="15" t="s">
        <v>295</v>
      </c>
      <c r="G17" s="29">
        <f>(NGDP_R!H17-NGDP_R!G17)/NGDP_R!G17</f>
        <v>0.85900006048303312</v>
      </c>
      <c r="H17" s="29">
        <f>(NGDP_R!I17-NGDP_R!H17)/NGDP_R!H17</f>
        <v>0.36599995470148761</v>
      </c>
      <c r="I17" s="29">
        <f>(NGDP_R!J17-NGDP_R!I17)/NGDP_R!I17</f>
        <v>9.9999967594693442E-2</v>
      </c>
      <c r="J17" s="29">
        <f>(NGDP_R!K17-NGDP_R!J17)/NGDP_R!J17</f>
        <v>9.9000080227685583E-2</v>
      </c>
      <c r="K17" s="29">
        <f>(NGDP_R!L17-NGDP_R!K17)/NGDP_R!K17</f>
        <v>5.8999957647131986E-2</v>
      </c>
      <c r="L17" s="15" t="s">
        <v>163</v>
      </c>
      <c r="M17" s="15" t="s">
        <v>163</v>
      </c>
      <c r="N17" s="15"/>
      <c r="O17" s="15" t="e">
        <f>CORREL($G17:$M17,[1]DMB!$G17:$AH17)</f>
        <v>#N/A</v>
      </c>
      <c r="P17" s="15" t="e">
        <f>O17*SQRT((MIN(COUNT($G17:$M17),COUNT([1]DMB!$G17:$AH17))-2)/(1-O17^2))</f>
        <v>#N/A</v>
      </c>
      <c r="Q17" s="15" t="e">
        <f>CORREL($G17:$M17,[1]DMB!$G17:$AG17)</f>
        <v>#N/A</v>
      </c>
      <c r="R17" s="15" t="e">
        <f>Q17*SQRT((MIN(COUNT($G17:$M17),COUNT([1]DMB!$G17:$AG17))-2)/(1-Q17^2))</f>
        <v>#N/A</v>
      </c>
      <c r="S17" s="15" t="e">
        <f>CORREL($G17:$M17,[1]DM1!$G17:$AH17)</f>
        <v>#N/A</v>
      </c>
      <c r="T17" s="15" t="e">
        <f>S17*SQRT((MIN(COUNT($G17:$M17),COUNT([1]DM1!$G17:$AH17))-2)/(1-S17^2))</f>
        <v>#N/A</v>
      </c>
      <c r="U17" s="15" t="e">
        <f>CORREL($G17:$M17,[1]DM1!$G17:$AG17)</f>
        <v>#N/A</v>
      </c>
      <c r="V17" s="15" t="e">
        <f>U17*SQRT((MIN(COUNT($G17:$M17),COUNT([1]DM1!$G17:$AG17))-2)/(1-U17^2))</f>
        <v>#N/A</v>
      </c>
      <c r="W17" s="15" t="e">
        <f>CORREL($G17:$M17,dBM!$G17:$G17)</f>
        <v>#VALUE!</v>
      </c>
      <c r="X17" s="15" t="e">
        <f>W17*SQRT((MIN(COUNT($G17:$M17),COUNT(dBM!$G17:$M17))-2)/(1-W17^2))</f>
        <v>#VALUE!</v>
      </c>
      <c r="Y17" s="15" t="e">
        <f>CORREL($G17:$M17,dBM!#REF!)</f>
        <v>#REF!</v>
      </c>
      <c r="Z17" s="15" t="e">
        <f>Y17*SQRT((MIN(COUNT($G17:$M17),COUNT(dBM!#REF!))-2)/(1-Y17^2))</f>
        <v>#REF!</v>
      </c>
      <c r="AA17" s="15" t="e">
        <f>CORREL($G17:$M17,'[1]D BM wo FCD'!$G17:$AB17)</f>
        <v>#N/A</v>
      </c>
      <c r="AB17" s="15" t="e">
        <f>AA17*SQRT((MIN(COUNT($G17:$M17),COUNT('[1]D BM wo FCD'!$G17:$AB17))-2)/(1-AA17^2))</f>
        <v>#N/A</v>
      </c>
      <c r="AC17" s="15" t="e">
        <f>CORREL($G17:$M17,'[1]D BM wo FCD'!$G17:$AA17)</f>
        <v>#N/A</v>
      </c>
      <c r="AD17" s="15" t="e">
        <f>AC17*SQRT((MIN(COUNT($G17:$M17),COUNT('[1]D BM wo FCD'!$G17:$AA17))-2)/(1-AC17^2))</f>
        <v>#N/A</v>
      </c>
      <c r="AE17" s="13"/>
      <c r="AF17" s="17"/>
      <c r="AG17" s="15" t="e">
        <f>CORREL($G17:$M17,[1]DMB!$V17:$AH17)</f>
        <v>#N/A</v>
      </c>
      <c r="AH17" s="15" t="e">
        <f>AG17*SQRT((MIN(COUNT($G17:$M17),COUNT([1]DMB!$V17:$AH17))-2)/(1-AG17^2))</f>
        <v>#N/A</v>
      </c>
      <c r="AI17" s="15" t="e">
        <f>CORREL($G17:$M17,[1]DMB!$V17:$AG17)</f>
        <v>#N/A</v>
      </c>
      <c r="AJ17" s="15" t="e">
        <f>AI17*SQRT((MIN(COUNT($G17:$M17),COUNT([1]DMB!$V17:$AG17))-2)/(1-AI17^2))</f>
        <v>#N/A</v>
      </c>
      <c r="AK17" s="15" t="e">
        <f>CORREL($G17:$M17,[1]DM1!$V17:$AH17)</f>
        <v>#N/A</v>
      </c>
      <c r="AL17" s="15" t="e">
        <f>AK17*SQRT((MIN(COUNT($G17:$M17),COUNT([1]DM1!$V17:$AH17))-2)/(1-AK17^2))</f>
        <v>#N/A</v>
      </c>
      <c r="AM17" s="15" t="e">
        <f>CORREL($G17:$M17,[1]DM1!$V17:$AG17)</f>
        <v>#N/A</v>
      </c>
      <c r="AN17" s="15" t="e">
        <f>AM17*SQRT((MIN(COUNT($G17:$M17),COUNT([1]DM1!$V17:$AG17))-2)/(1-AM17^2))</f>
        <v>#N/A</v>
      </c>
      <c r="AO17" s="15" t="e">
        <f>CORREL($G17:$M17,dBM!$G17:$G17)</f>
        <v>#VALUE!</v>
      </c>
      <c r="AP17" s="15" t="e">
        <f>AO17*SQRT((MIN(COUNT($G17:$M17),COUNT(dBM!$G17:$M17))-2)/(1-AO17^2))</f>
        <v>#VALUE!</v>
      </c>
      <c r="AQ17" s="15" t="e">
        <f>CORREL($G17:$M17,dBM!#REF!)</f>
        <v>#REF!</v>
      </c>
      <c r="AR17" s="15" t="e">
        <f>AQ17*SQRT((MIN(COUNT($G17:$M17),COUNT(dBM!#REF!))-2)/(1-AQ17^2))</f>
        <v>#REF!</v>
      </c>
      <c r="AS17" s="15" t="e">
        <f>CORREL($G17:$M17,'[1]D BM wo FCD'!$P17:$AB17)</f>
        <v>#N/A</v>
      </c>
      <c r="AT17" s="15" t="e">
        <f>AS17*SQRT((MIN(COUNT($G17:$M17),COUNT('[1]D BM wo FCD'!$P17:$AB17))-2)/(1-AS17^2))</f>
        <v>#N/A</v>
      </c>
      <c r="AU17" s="15" t="e">
        <f>CORREL($G17:$M17,'[1]D BM wo FCD'!$P17:$AA17)</f>
        <v>#N/A</v>
      </c>
      <c r="AV17" s="15" t="e">
        <f>AU17*SQRT((MIN(COUNT($G17:$M17),COUNT('[1]D BM wo FCD'!$P17:$AA17))-2)/(1-AU17^2))</f>
        <v>#N/A</v>
      </c>
      <c r="AW17" s="15"/>
      <c r="AX17" s="15"/>
      <c r="AY17" s="15">
        <f>CORREL($G17:$M17,[1]DMB!$AB17:$AH17)</f>
        <v>0.40714581978470188</v>
      </c>
      <c r="AZ17" s="15">
        <f>AY17*SQRT((MIN(COUNT($G17:$M17),COUNT([1]DMB!$AB17:$AH17))-2)/(1-AY17^2))</f>
        <v>0.77208854992834852</v>
      </c>
      <c r="BA17" s="15">
        <f>CORREL($H17:$M17,[1]DMB!$AB17:$AG17)</f>
        <v>1</v>
      </c>
      <c r="BB17" s="15" t="e">
        <f>BA17*SQRT((MIN(COUNT($H17:$M17),COUNT([1]DMB!$AB17:$AG17))-2)/(1-BA17^2))</f>
        <v>#DIV/0!</v>
      </c>
      <c r="BC17" s="15">
        <f>CORREL($G17:$M17,[1]DM1!$AB17:$AH17)</f>
        <v>-0.39804218735781688</v>
      </c>
      <c r="BD17" s="15">
        <f>BC17*SQRT((MIN(COUNT($G17:$M17),COUNT([1]DM1!$AB17:$AH17))-2)/(1-BC17^2))</f>
        <v>-0.75153042167098005</v>
      </c>
      <c r="BE17" s="15">
        <f>CORREL($H17:$M17,[1]DM1!$AB17:$AG17)</f>
        <v>1</v>
      </c>
      <c r="BF17" s="15" t="e">
        <f>BE17*SQRT((MIN(COUNT($H17:$M17),COUNT([1]DM1!$AB17:$AG17))-2)/(1-BE17^2))</f>
        <v>#DIV/0!</v>
      </c>
      <c r="BG17" s="15" t="e">
        <f>CORREL($G17:$M17,dBM!$G17:$G17)</f>
        <v>#VALUE!</v>
      </c>
      <c r="BH17" s="15" t="e">
        <f>BG17*SQRT((MIN(COUNT($G17:$M17),COUNT(dBM!$G17:$M17))-2)/(1-BG17^2))</f>
        <v>#VALUE!</v>
      </c>
      <c r="BI17" s="15" t="e">
        <f>CORREL($H17:$M17,dBM!#REF!)</f>
        <v>#REF!</v>
      </c>
      <c r="BJ17" s="15" t="e">
        <f>BI17*SQRT((MIN(COUNT($H17:$M17),COUNT(dBM!#REF!))-2)/(1-BI17^2))</f>
        <v>#REF!</v>
      </c>
      <c r="BK17" s="15">
        <f>CORREL($G17:$M17,'[1]D BM wo FCD'!$V17:$AB17)</f>
        <v>1.0000000000000002</v>
      </c>
      <c r="BL17" s="15">
        <f>BK17*SQRT((MIN(COUNT($G17:$M17),COUNT('[1]D BM wo FCD'!$V17:$AB17))-2)/(1-BK17^2))</f>
        <v>0</v>
      </c>
      <c r="BM17" s="15" t="e">
        <f>CORREL($H17:$M17,'[1]D BM wo FCD'!$V17:$AA17)</f>
        <v>#DIV/0!</v>
      </c>
      <c r="BN17" s="15" t="e">
        <f>BM17*SQRT((MIN(COUNT($H17:$M17),COUNT('[1]D BM wo FCD'!$V17:$AA17))-2)/(1-BM17^2))</f>
        <v>#DIV/0!</v>
      </c>
      <c r="BO17" s="15"/>
      <c r="BP17" s="16">
        <f t="shared" si="0"/>
        <v>5</v>
      </c>
      <c r="BQ17" s="28">
        <f t="shared" si="1"/>
        <v>0.29660000413080639</v>
      </c>
      <c r="BR17" s="16">
        <f t="shared" si="2"/>
        <v>0.33736525565985787</v>
      </c>
      <c r="BS17" s="16"/>
      <c r="BT17" s="16">
        <f t="shared" si="3"/>
        <v>5</v>
      </c>
      <c r="BU17" s="28">
        <f t="shared" si="4"/>
        <v>0.29660000413080639</v>
      </c>
      <c r="BV17" s="16">
        <f t="shared" si="5"/>
        <v>0.33736525565985787</v>
      </c>
    </row>
    <row r="18" spans="1:74" x14ac:dyDescent="0.4">
      <c r="A18" s="15"/>
      <c r="B18" s="15"/>
      <c r="C18" s="49" t="s">
        <v>23</v>
      </c>
      <c r="D18" s="15"/>
      <c r="E18" s="15"/>
      <c r="F18" s="15" t="s">
        <v>295</v>
      </c>
      <c r="G18" s="29">
        <f>(NGDP_R!H18-NGDP_R!G18)/NGDP_R!G18</f>
        <v>-1.0405257393209157E-2</v>
      </c>
      <c r="H18" s="29">
        <f>(NGDP_R!I18-NGDP_R!H18)/NGDP_R!H18</f>
        <v>-5.5893746541228535E-2</v>
      </c>
      <c r="I18" s="29">
        <f>(NGDP_R!J18-NGDP_R!I18)/NGDP_R!I18</f>
        <v>-1.5826494724501827E-2</v>
      </c>
      <c r="J18" s="29">
        <f>(NGDP_R!K18-NGDP_R!J18)/NGDP_R!J18</f>
        <v>-4.3478260869565181E-2</v>
      </c>
      <c r="K18" s="29">
        <f>(NGDP_R!L18-NGDP_R!K18)/NGDP_R!K18</f>
        <v>-6.1643835616438304E-2</v>
      </c>
      <c r="L18" s="29">
        <f>(NGDP_R!M18-NGDP_R!L18)/NGDP_R!L18</f>
        <v>-4.4459190444591901E-2</v>
      </c>
      <c r="M18" s="29">
        <f>(NGDP_R!N18-NGDP_R!M18)/NGDP_R!M18</f>
        <v>2.9999999999999975E-2</v>
      </c>
      <c r="N18" s="15"/>
      <c r="O18" s="15" t="e">
        <f>CORREL($G18:$M18,[1]DMB!$G18:$AH18)</f>
        <v>#N/A</v>
      </c>
      <c r="P18" s="15" t="e">
        <f>O18*SQRT((MIN(COUNT($G18:$M18),COUNT([1]DMB!$G18:$AH18))-2)/(1-O18^2))</f>
        <v>#N/A</v>
      </c>
      <c r="Q18" s="15" t="e">
        <f>CORREL($G18:$M18,[1]DMB!$G18:$AG18)</f>
        <v>#N/A</v>
      </c>
      <c r="R18" s="15" t="e">
        <f>Q18*SQRT((MIN(COUNT($G18:$M18),COUNT([1]DMB!$G18:$AG18))-2)/(1-Q18^2))</f>
        <v>#N/A</v>
      </c>
      <c r="S18" s="15" t="e">
        <f>CORREL($G18:$M18,[1]DM1!$G18:$AH18)</f>
        <v>#N/A</v>
      </c>
      <c r="T18" s="15" t="e">
        <f>S18*SQRT((MIN(COUNT($G18:$M18),COUNT([1]DM1!$G18:$AH18))-2)/(1-S18^2))</f>
        <v>#N/A</v>
      </c>
      <c r="U18" s="15" t="e">
        <f>CORREL($G18:$M18,[1]DM1!$G18:$AG18)</f>
        <v>#N/A</v>
      </c>
      <c r="V18" s="15" t="e">
        <f>U18*SQRT((MIN(COUNT($G18:$M18),COUNT([1]DM1!$G18:$AG18))-2)/(1-U18^2))</f>
        <v>#N/A</v>
      </c>
      <c r="W18" s="15" t="e">
        <f>CORREL($G18:$M18,dBM!$G18:$G18)</f>
        <v>#N/A</v>
      </c>
      <c r="X18" s="15" t="e">
        <f>W18*SQRT((MIN(COUNT($G18:$M18),COUNT(dBM!$G18:$M18))-2)/(1-W18^2))</f>
        <v>#N/A</v>
      </c>
      <c r="Y18" s="15" t="e">
        <f>CORREL($G18:$M18,dBM!#REF!)</f>
        <v>#REF!</v>
      </c>
      <c r="Z18" s="15" t="e">
        <f>Y18*SQRT((MIN(COUNT($G18:$M18),COUNT(dBM!#REF!))-2)/(1-Y18^2))</f>
        <v>#REF!</v>
      </c>
      <c r="AA18" s="15" t="e">
        <f>CORREL($G18:$M18,'[1]D BM wo FCD'!$G18:$AB18)</f>
        <v>#N/A</v>
      </c>
      <c r="AB18" s="15" t="e">
        <f>AA18*SQRT((MIN(COUNT($G18:$M18),COUNT('[1]D BM wo FCD'!$G18:$AB18))-2)/(1-AA18^2))</f>
        <v>#N/A</v>
      </c>
      <c r="AC18" s="15" t="e">
        <f>CORREL($G18:$M18,'[1]D BM wo FCD'!$G18:$AA18)</f>
        <v>#N/A</v>
      </c>
      <c r="AD18" s="15" t="e">
        <f>AC18*SQRT((MIN(COUNT($G18:$M18),COUNT('[1]D BM wo FCD'!$G18:$AA18))-2)/(1-AC18^2))</f>
        <v>#N/A</v>
      </c>
      <c r="AE18" s="13"/>
      <c r="AF18" s="17"/>
      <c r="AG18" s="15" t="e">
        <f>CORREL($G18:$M18,[1]DMB!$V18:$AH18)</f>
        <v>#N/A</v>
      </c>
      <c r="AH18" s="15" t="e">
        <f>AG18*SQRT((MIN(COUNT($G18:$M18),COUNT([1]DMB!$V18:$AH18))-2)/(1-AG18^2))</f>
        <v>#N/A</v>
      </c>
      <c r="AI18" s="15" t="e">
        <f>CORREL($G18:$M18,[1]DMB!$V18:$AG18)</f>
        <v>#N/A</v>
      </c>
      <c r="AJ18" s="15" t="e">
        <f>AI18*SQRT((MIN(COUNT($G18:$M18),COUNT([1]DMB!$V18:$AG18))-2)/(1-AI18^2))</f>
        <v>#N/A</v>
      </c>
      <c r="AK18" s="15" t="e">
        <f>CORREL($G18:$M18,[1]DM1!$V18:$AH18)</f>
        <v>#N/A</v>
      </c>
      <c r="AL18" s="15" t="e">
        <f>AK18*SQRT((MIN(COUNT($G18:$M18),COUNT([1]DM1!$V18:$AH18))-2)/(1-AK18^2))</f>
        <v>#N/A</v>
      </c>
      <c r="AM18" s="15" t="e">
        <f>CORREL($G18:$M18,[1]DM1!$V18:$AG18)</f>
        <v>#N/A</v>
      </c>
      <c r="AN18" s="15" t="e">
        <f>AM18*SQRT((MIN(COUNT($G18:$M18),COUNT([1]DM1!$V18:$AG18))-2)/(1-AM18^2))</f>
        <v>#N/A</v>
      </c>
      <c r="AO18" s="15" t="e">
        <f>CORREL($G18:$M18,dBM!$G18:$G18)</f>
        <v>#N/A</v>
      </c>
      <c r="AP18" s="15" t="e">
        <f>AO18*SQRT((MIN(COUNT($G18:$M18),COUNT(dBM!$G18:$M18))-2)/(1-AO18^2))</f>
        <v>#N/A</v>
      </c>
      <c r="AQ18" s="15" t="e">
        <f>CORREL($G18:$M18,dBM!#REF!)</f>
        <v>#REF!</v>
      </c>
      <c r="AR18" s="15" t="e">
        <f>AQ18*SQRT((MIN(COUNT($G18:$M18),COUNT(dBM!#REF!))-2)/(1-AQ18^2))</f>
        <v>#REF!</v>
      </c>
      <c r="AS18" s="15" t="e">
        <f>CORREL($G18:$M18,'[1]D BM wo FCD'!$P18:$AB18)</f>
        <v>#N/A</v>
      </c>
      <c r="AT18" s="15" t="e">
        <f>AS18*SQRT((MIN(COUNT($G18:$M18),COUNT('[1]D BM wo FCD'!$P18:$AB18))-2)/(1-AS18^2))</f>
        <v>#N/A</v>
      </c>
      <c r="AU18" s="15" t="e">
        <f>CORREL($G18:$M18,'[1]D BM wo FCD'!$P18:$AA18)</f>
        <v>#N/A</v>
      </c>
      <c r="AV18" s="15" t="e">
        <f>AU18*SQRT((MIN(COUNT($G18:$M18),COUNT('[1]D BM wo FCD'!$P18:$AA18))-2)/(1-AU18^2))</f>
        <v>#N/A</v>
      </c>
      <c r="AW18" s="15"/>
      <c r="AX18" s="15"/>
      <c r="AY18" s="15">
        <f>CORREL($G18:$M18,[1]DMB!$AB18:$AH18)</f>
        <v>-0.4248803187601583</v>
      </c>
      <c r="AZ18" s="15">
        <f>AY18*SQRT((MIN(COUNT($G18:$M18),COUNT([1]DMB!$AB18:$AH18))-2)/(1-AY18^2))</f>
        <v>-0.81294082285522096</v>
      </c>
      <c r="BA18" s="15">
        <f>CORREL($H18:$M18,[1]DMB!$AB18:$AG18)</f>
        <v>-0.42091032074311618</v>
      </c>
      <c r="BB18" s="15">
        <f>BA18*SQRT((MIN(COUNT($H18:$M18),COUNT([1]DMB!$AB18:$AG18))-2)/(1-BA18^2))</f>
        <v>-0.65621828249621039</v>
      </c>
      <c r="BC18" s="15">
        <f>CORREL($G18:$M18,[1]DM1!$AB18:$AH18)</f>
        <v>-0.23422979895768126</v>
      </c>
      <c r="BD18" s="15">
        <f>BC18*SQRT((MIN(COUNT($G18:$M18),COUNT([1]DM1!$AB18:$AH18))-2)/(1-BC18^2))</f>
        <v>-0.41730686380354498</v>
      </c>
      <c r="BE18" s="15">
        <f>CORREL($H18:$M18,[1]DM1!$AB18:$AG18)</f>
        <v>-0.79224745195741708</v>
      </c>
      <c r="BF18" s="15">
        <f>BE18*SQRT((MIN(COUNT($H18:$M18),COUNT([1]DM1!$AB18:$AG18))-2)/(1-BE18^2))</f>
        <v>-1.8361310870344736</v>
      </c>
      <c r="BG18" s="15" t="e">
        <f>CORREL($G18:$M18,dBM!$G18:$G18)</f>
        <v>#N/A</v>
      </c>
      <c r="BH18" s="15" t="e">
        <f>BG18*SQRT((MIN(COUNT($G18:$M18),COUNT(dBM!$G18:$M18))-2)/(1-BG18^2))</f>
        <v>#N/A</v>
      </c>
      <c r="BI18" s="15" t="e">
        <f>CORREL($H18:$M18,dBM!#REF!)</f>
        <v>#REF!</v>
      </c>
      <c r="BJ18" s="15" t="e">
        <f>BI18*SQRT((MIN(COUNT($H18:$M18),COUNT(dBM!#REF!))-2)/(1-BI18^2))</f>
        <v>#REF!</v>
      </c>
      <c r="BK18" s="15">
        <f>CORREL($G18:$M18,'[1]D BM wo FCD'!$V18:$AB18)</f>
        <v>1</v>
      </c>
      <c r="BL18" s="15" t="e">
        <f>BK18*SQRT((MIN(COUNT($G18:$M18),COUNT('[1]D BM wo FCD'!$V18:$AB18))-2)/(1-BK18^2))</f>
        <v>#DIV/0!</v>
      </c>
      <c r="BM18" s="15">
        <f>CORREL($H18:$M18,'[1]D BM wo FCD'!$V18:$AA18)</f>
        <v>-1</v>
      </c>
      <c r="BN18" s="15" t="e">
        <f>BM18*SQRT((MIN(COUNT($H18:$M18),COUNT('[1]D BM wo FCD'!$V18:$AA18))-2)/(1-BM18^2))</f>
        <v>#DIV/0!</v>
      </c>
      <c r="BO18" s="15"/>
      <c r="BP18" s="16">
        <f t="shared" si="0"/>
        <v>6</v>
      </c>
      <c r="BQ18" s="28">
        <f t="shared" si="1"/>
        <v>-3.8617797598255815E-2</v>
      </c>
      <c r="BR18" s="16">
        <f t="shared" si="2"/>
        <v>2.0984726463771319E-2</v>
      </c>
      <c r="BS18" s="16"/>
      <c r="BT18" s="16">
        <f t="shared" si="3"/>
        <v>6</v>
      </c>
      <c r="BU18" s="28">
        <f t="shared" si="4"/>
        <v>-3.8617797598255815E-2</v>
      </c>
      <c r="BV18" s="16">
        <f t="shared" si="5"/>
        <v>2.0984726463771319E-2</v>
      </c>
    </row>
    <row r="19" spans="1:74" x14ac:dyDescent="0.4">
      <c r="A19" s="15"/>
      <c r="B19" s="15"/>
      <c r="C19" s="49" t="s">
        <v>24</v>
      </c>
      <c r="D19" s="15"/>
      <c r="E19" s="15"/>
      <c r="F19" s="15" t="s">
        <v>295</v>
      </c>
      <c r="G19" s="29">
        <f>(NGDP_R!H19-NGDP_R!G19)/NGDP_R!G19</f>
        <v>9.0000000000020949E-3</v>
      </c>
      <c r="H19" s="29">
        <f>(NGDP_R!I19-NGDP_R!H19)/NGDP_R!H19</f>
        <v>5.6000000000003811E-2</v>
      </c>
      <c r="I19" s="29">
        <f>(NGDP_R!J19-NGDP_R!I19)/NGDP_R!I19</f>
        <v>8.3999999999998853E-2</v>
      </c>
      <c r="J19" s="29">
        <f>(NGDP_R!K19-NGDP_R!J19)/NGDP_R!J19</f>
        <v>9.382508658301722E-2</v>
      </c>
      <c r="K19" s="29">
        <f>(NGDP_R!L19-NGDP_R!K19)/NGDP_R!K19</f>
        <v>2.2314404234015196E-2</v>
      </c>
      <c r="L19" s="29">
        <f>(NGDP_R!M19-NGDP_R!L19)/NGDP_R!L19</f>
        <v>9.2346439065340829E-3</v>
      </c>
      <c r="M19" s="29">
        <f>(NGDP_R!N19-NGDP_R!M19)/NGDP_R!M19</f>
        <v>2.3984472480244101E-2</v>
      </c>
      <c r="N19" s="15"/>
      <c r="O19" s="15" t="e">
        <f>CORREL($G19:$M19,[1]DMB!$G19:$AH19)</f>
        <v>#N/A</v>
      </c>
      <c r="P19" s="15" t="e">
        <f>O19*SQRT((MIN(COUNT($G19:$M19),COUNT([1]DMB!$G19:$AH19))-2)/(1-O19^2))</f>
        <v>#N/A</v>
      </c>
      <c r="Q19" s="15" t="e">
        <f>CORREL($G19:$M19,[1]DMB!$G19:$AG19)</f>
        <v>#N/A</v>
      </c>
      <c r="R19" s="15" t="e">
        <f>Q19*SQRT((MIN(COUNT($G19:$M19),COUNT([1]DMB!$G19:$AG19))-2)/(1-Q19^2))</f>
        <v>#N/A</v>
      </c>
      <c r="S19" s="15" t="e">
        <f>CORREL($G19:$M19,[1]DM1!$G19:$AH19)</f>
        <v>#N/A</v>
      </c>
      <c r="T19" s="15" t="e">
        <f>S19*SQRT((MIN(COUNT($G19:$M19),COUNT([1]DM1!$G19:$AH19))-2)/(1-S19^2))</f>
        <v>#N/A</v>
      </c>
      <c r="U19" s="15" t="e">
        <f>CORREL($G19:$M19,[1]DM1!$G19:$AG19)</f>
        <v>#N/A</v>
      </c>
      <c r="V19" s="15" t="e">
        <f>U19*SQRT((MIN(COUNT($G19:$M19),COUNT([1]DM1!$G19:$AG19))-2)/(1-U19^2))</f>
        <v>#N/A</v>
      </c>
      <c r="W19" s="15" t="s">
        <v>163</v>
      </c>
      <c r="X19" s="15" t="s">
        <v>163</v>
      </c>
      <c r="Y19" s="15" t="s">
        <v>163</v>
      </c>
      <c r="Z19" s="15" t="s">
        <v>163</v>
      </c>
      <c r="AA19" s="15" t="s">
        <v>163</v>
      </c>
      <c r="AB19" s="15" t="s">
        <v>163</v>
      </c>
      <c r="AC19" s="15" t="s">
        <v>163</v>
      </c>
      <c r="AD19" s="15" t="s">
        <v>163</v>
      </c>
      <c r="AE19" s="13"/>
      <c r="AF19" s="17"/>
      <c r="AG19" s="15" t="e">
        <f>CORREL($G19:$M19,[1]DMB!$V19:$AH19)</f>
        <v>#N/A</v>
      </c>
      <c r="AH19" s="15" t="e">
        <f>AG19*SQRT((MIN(COUNT($G19:$M19),COUNT([1]DMB!$V19:$AH19))-2)/(1-AG19^2))</f>
        <v>#N/A</v>
      </c>
      <c r="AI19" s="15" t="e">
        <f>CORREL($G19:$M19,[1]DMB!$V19:$AG19)</f>
        <v>#N/A</v>
      </c>
      <c r="AJ19" s="15" t="e">
        <f>AI19*SQRT((MIN(COUNT($G19:$M19),COUNT([1]DMB!$V19:$AG19))-2)/(1-AI19^2))</f>
        <v>#N/A</v>
      </c>
      <c r="AK19" s="15" t="e">
        <f>CORREL($G19:$M19,[1]DM1!$V19:$AH19)</f>
        <v>#N/A</v>
      </c>
      <c r="AL19" s="15" t="e">
        <f>AK19*SQRT((MIN(COUNT($G19:$M19),COUNT([1]DM1!$V19:$AH19))-2)/(1-AK19^2))</f>
        <v>#N/A</v>
      </c>
      <c r="AM19" s="15" t="e">
        <f>CORREL($G19:$M19,[1]DM1!$V19:$AG19)</f>
        <v>#N/A</v>
      </c>
      <c r="AN19" s="15" t="e">
        <f>AM19*SQRT((MIN(COUNT($G19:$M19),COUNT([1]DM1!$V19:$AG19))-2)/(1-AM19^2))</f>
        <v>#N/A</v>
      </c>
      <c r="AO19" s="15" t="s">
        <v>163</v>
      </c>
      <c r="AP19" s="15" t="s">
        <v>163</v>
      </c>
      <c r="AQ19" s="15" t="s">
        <v>163</v>
      </c>
      <c r="AR19" s="15" t="s">
        <v>163</v>
      </c>
      <c r="AS19" s="15" t="s">
        <v>163</v>
      </c>
      <c r="AT19" s="15" t="s">
        <v>163</v>
      </c>
      <c r="AU19" s="15" t="s">
        <v>163</v>
      </c>
      <c r="AV19" s="15" t="s">
        <v>163</v>
      </c>
      <c r="AW19" s="15"/>
      <c r="AX19" s="15"/>
      <c r="AY19" s="15">
        <f>CORREL($G19:$M19,[1]DMB!$AB19:$AH19)</f>
        <v>0.91177471364276019</v>
      </c>
      <c r="AZ19" s="15">
        <f>AY19*SQRT((MIN(COUNT($G19:$M19),COUNT([1]DMB!$AB19:$AH19))-2)/(1-AY19^2))</f>
        <v>3.8453269897198292</v>
      </c>
      <c r="BA19" s="15">
        <f>CORREL($H19:$M19,[1]DMB!$AB19:$AG19)</f>
        <v>0.22919271033564803</v>
      </c>
      <c r="BB19" s="15">
        <f>BA19*SQRT((MIN(COUNT($H19:$M19),COUNT([1]DMB!$AB19:$AG19))-2)/(1-BA19^2))</f>
        <v>0.33299131281012467</v>
      </c>
      <c r="BC19" s="15">
        <f>CORREL($G19:$M19,[1]DM1!$AB19:$AH19)</f>
        <v>0.68660833667703447</v>
      </c>
      <c r="BD19" s="15">
        <f>BC19*SQRT((MIN(COUNT($G19:$M19),COUNT([1]DM1!$AB19:$AH19))-2)/(1-BC19^2))</f>
        <v>1.6357572677714414</v>
      </c>
      <c r="BE19" s="15">
        <f>CORREL($H19:$M19,[1]DM1!$AB19:$AG19)</f>
        <v>-0.17293866766350016</v>
      </c>
      <c r="BF19" s="15">
        <f>BE19*SQRT((MIN(COUNT($H19:$M19),COUNT([1]DM1!$AB19:$AG19))-2)/(1-BE19^2))</f>
        <v>-0.24831365155625154</v>
      </c>
      <c r="BG19" s="15" t="s">
        <v>163</v>
      </c>
      <c r="BH19" s="15" t="s">
        <v>163</v>
      </c>
      <c r="BI19" s="15" t="s">
        <v>163</v>
      </c>
      <c r="BJ19" s="15" t="s">
        <v>163</v>
      </c>
      <c r="BK19" s="15" t="s">
        <v>163</v>
      </c>
      <c r="BL19" s="15" t="s">
        <v>163</v>
      </c>
      <c r="BM19" s="15" t="s">
        <v>163</v>
      </c>
      <c r="BN19" s="15" t="s">
        <v>163</v>
      </c>
      <c r="BO19" s="15"/>
      <c r="BP19" s="16">
        <f t="shared" si="0"/>
        <v>6</v>
      </c>
      <c r="BQ19" s="28">
        <f t="shared" si="1"/>
        <v>4.5729022453928535E-2</v>
      </c>
      <c r="BR19" s="16">
        <f t="shared" si="2"/>
        <v>3.7716036878651681E-2</v>
      </c>
      <c r="BS19" s="16"/>
      <c r="BT19" s="16">
        <f t="shared" si="3"/>
        <v>6</v>
      </c>
      <c r="BU19" s="28">
        <f t="shared" si="4"/>
        <v>4.5729022453928535E-2</v>
      </c>
      <c r="BV19" s="16">
        <f t="shared" si="5"/>
        <v>3.7716036878651681E-2</v>
      </c>
    </row>
    <row r="20" spans="1:74" x14ac:dyDescent="0.4">
      <c r="A20" s="15"/>
      <c r="B20" s="15"/>
      <c r="C20" s="49" t="s">
        <v>370</v>
      </c>
      <c r="D20" s="15"/>
      <c r="E20" s="15"/>
      <c r="F20" s="15" t="s">
        <v>295</v>
      </c>
      <c r="G20" s="29">
        <f>(NGDP_R!H20-NGDP_R!G20)/NGDP_R!G20</f>
        <v>7.7293324951194203E-2</v>
      </c>
      <c r="H20" s="29">
        <f>(NGDP_R!I20-NGDP_R!H20)/NGDP_R!H20</f>
        <v>5.7202623893794664E-2</v>
      </c>
      <c r="I20" s="29">
        <f>(NGDP_R!J20-NGDP_R!I20)/NGDP_R!I20</f>
        <v>4.7512785459419761E-2</v>
      </c>
      <c r="J20" s="29">
        <f>(NGDP_R!K20-NGDP_R!J20)/NGDP_R!J20</f>
        <v>1.5849934564490329E-2</v>
      </c>
      <c r="K20" s="29">
        <f>(NGDP_R!L20-NGDP_R!K20)/NGDP_R!K20</f>
        <v>-2.3430432293157801E-2</v>
      </c>
      <c r="L20" s="29">
        <f>(NGDP_R!M20-NGDP_R!L20)/NGDP_R!L20</f>
        <v>1.0000000000000505E-3</v>
      </c>
      <c r="M20" s="29">
        <f>(NGDP_R!N20-NGDP_R!M20)/NGDP_R!M20</f>
        <v>2.9593270316572905E-2</v>
      </c>
      <c r="N20" s="15"/>
      <c r="O20" s="15" t="e">
        <f>CORREL($G20:$M20,[1]DMB!$G20:$AH20)</f>
        <v>#N/A</v>
      </c>
      <c r="P20" s="15" t="e">
        <f>O20*SQRT((MIN(COUNT($G20:$M20),COUNT([1]DMB!$G20:$AH20))-2)/(1-O20^2))</f>
        <v>#N/A</v>
      </c>
      <c r="Q20" s="15" t="e">
        <f>CORREL($G20:$M20,[1]DMB!$G20:$AG20)</f>
        <v>#N/A</v>
      </c>
      <c r="R20" s="15" t="e">
        <f>Q20*SQRT((MIN(COUNT($G20:$M20),COUNT([1]DMB!$G20:$AG20))-2)/(1-Q20^2))</f>
        <v>#N/A</v>
      </c>
      <c r="S20" s="15" t="e">
        <f>CORREL($G20:$M20,[1]DM1!$G20:$AH20)</f>
        <v>#N/A</v>
      </c>
      <c r="T20" s="15" t="e">
        <f>S20*SQRT((MIN(COUNT($G20:$M20),COUNT([1]DM1!$G20:$AH20))-2)/(1-S20^2))</f>
        <v>#N/A</v>
      </c>
      <c r="U20" s="15" t="e">
        <f>CORREL($G20:$M20,[1]DM1!$G20:$AG20)</f>
        <v>#N/A</v>
      </c>
      <c r="V20" s="15" t="e">
        <f>U20*SQRT((MIN(COUNT($G20:$M20),COUNT([1]DM1!$G20:$AG20))-2)/(1-U20^2))</f>
        <v>#N/A</v>
      </c>
      <c r="W20" s="15" t="e">
        <f>CORREL($G20:$M20,dBM!$G20:$G20)</f>
        <v>#VALUE!</v>
      </c>
      <c r="X20" s="15" t="e">
        <f>W20*SQRT((MIN(COUNT($G20:$M20),COUNT(dBM!$G20:$M20))-2)/(1-W20^2))</f>
        <v>#VALUE!</v>
      </c>
      <c r="Y20" s="15" t="e">
        <f>CORREL($G20:$M20,dBM!#REF!)</f>
        <v>#REF!</v>
      </c>
      <c r="Z20" s="15" t="e">
        <f>Y20*SQRT((MIN(COUNT($G20:$M20),COUNT(dBM!#REF!))-2)/(1-Y20^2))</f>
        <v>#REF!</v>
      </c>
      <c r="AA20" s="15" t="e">
        <f>CORREL($G20:$M20,'[1]D BM wo FCD'!$G20:$AB20)</f>
        <v>#N/A</v>
      </c>
      <c r="AB20" s="15" t="e">
        <f>AA20*SQRT((MIN(COUNT($G20:$M20),COUNT('[1]D BM wo FCD'!$G20:$AB20))-2)/(1-AA20^2))</f>
        <v>#N/A</v>
      </c>
      <c r="AC20" s="15" t="e">
        <f>CORREL($G20:$M20,'[1]D BM wo FCD'!$G20:$AA20)</f>
        <v>#N/A</v>
      </c>
      <c r="AD20" s="15" t="e">
        <f>AC20*SQRT((MIN(COUNT($G20:$M20),COUNT('[1]D BM wo FCD'!$G20:$AA20))-2)/(1-AC20^2))</f>
        <v>#N/A</v>
      </c>
      <c r="AE20" s="13"/>
      <c r="AF20" s="17"/>
      <c r="AG20" s="15" t="e">
        <f>CORREL($G20:$M20,[1]DMB!$V20:$AH20)</f>
        <v>#N/A</v>
      </c>
      <c r="AH20" s="15" t="e">
        <f>AG20*SQRT((MIN(COUNT($G20:$M20),COUNT([1]DMB!$V20:$AH20))-2)/(1-AG20^2))</f>
        <v>#N/A</v>
      </c>
      <c r="AI20" s="15" t="e">
        <f>CORREL($G20:$M20,[1]DMB!$V20:$AG20)</f>
        <v>#N/A</v>
      </c>
      <c r="AJ20" s="15" t="e">
        <f>AI20*SQRT((MIN(COUNT($G20:$M20),COUNT([1]DMB!$V20:$AG20))-2)/(1-AI20^2))</f>
        <v>#N/A</v>
      </c>
      <c r="AK20" s="15" t="e">
        <f>CORREL($G20:$M20,[1]DM1!$V20:$AH20)</f>
        <v>#N/A</v>
      </c>
      <c r="AL20" s="15" t="e">
        <f>AK20*SQRT((MIN(COUNT($G20:$M20),COUNT([1]DM1!$V20:$AH20))-2)/(1-AK20^2))</f>
        <v>#N/A</v>
      </c>
      <c r="AM20" s="15" t="e">
        <f>CORREL($G20:$M20,[1]DM1!$V20:$AG20)</f>
        <v>#N/A</v>
      </c>
      <c r="AN20" s="15" t="e">
        <f>AM20*SQRT((MIN(COUNT($G20:$M20),COUNT([1]DM1!$V20:$AG20))-2)/(1-AM20^2))</f>
        <v>#N/A</v>
      </c>
      <c r="AO20" s="15" t="e">
        <f>CORREL($G20:$M20,dBM!$G20:$G20)</f>
        <v>#VALUE!</v>
      </c>
      <c r="AP20" s="15" t="e">
        <f>AO20*SQRT((MIN(COUNT($G20:$M20),COUNT(dBM!$G20:$M20))-2)/(1-AO20^2))</f>
        <v>#VALUE!</v>
      </c>
      <c r="AQ20" s="15" t="e">
        <f>CORREL($G20:$M20,dBM!#REF!)</f>
        <v>#REF!</v>
      </c>
      <c r="AR20" s="15" t="e">
        <f>AQ20*SQRT((MIN(COUNT($G20:$M20),COUNT(dBM!#REF!))-2)/(1-AQ20^2))</f>
        <v>#REF!</v>
      </c>
      <c r="AS20" s="15" t="e">
        <f>CORREL($G20:$M20,'[1]D BM wo FCD'!$P20:$AB20)</f>
        <v>#N/A</v>
      </c>
      <c r="AT20" s="15" t="e">
        <f>AS20*SQRT((MIN(COUNT($G20:$M20),COUNT('[1]D BM wo FCD'!$P20:$AB20))-2)/(1-AS20^2))</f>
        <v>#N/A</v>
      </c>
      <c r="AU20" s="15" t="e">
        <f>CORREL($G20:$M20,'[1]D BM wo FCD'!$P20:$AA20)</f>
        <v>#N/A</v>
      </c>
      <c r="AV20" s="15" t="e">
        <f>AU20*SQRT((MIN(COUNT($G20:$M20),COUNT('[1]D BM wo FCD'!$P20:$AA20))-2)/(1-AU20^2))</f>
        <v>#N/A</v>
      </c>
      <c r="AW20" s="15"/>
      <c r="AX20" s="15"/>
      <c r="AY20" s="15">
        <f>CORREL($G20:$M20,[1]DMB!$AB20:$AH20)</f>
        <v>-0.58063044766428029</v>
      </c>
      <c r="AZ20" s="15">
        <f>AY20*SQRT((MIN(COUNT($G20:$M20),COUNT([1]DMB!$AB20:$AH20))-2)/(1-AY20^2))</f>
        <v>-1.2352271069728273</v>
      </c>
      <c r="BA20" s="15">
        <f>CORREL($H20:$M20,[1]DMB!$AB20:$AG20)</f>
        <v>-2.3853798870467496E-2</v>
      </c>
      <c r="BB20" s="15">
        <f>BA20*SQRT((MIN(COUNT($H20:$M20),COUNT([1]DMB!$AB20:$AG20))-2)/(1-BA20^2))</f>
        <v>-3.3743967464280947E-2</v>
      </c>
      <c r="BC20" s="15">
        <f>CORREL($G20:$M20,[1]DM1!$AB20:$AH20)</f>
        <v>-0.19547808823636131</v>
      </c>
      <c r="BD20" s="15">
        <f>BC20*SQRT((MIN(COUNT($G20:$M20),COUNT([1]DM1!$AB20:$AH20))-2)/(1-BC20^2))</f>
        <v>-0.34523829386202382</v>
      </c>
      <c r="BE20" s="15">
        <f>CORREL($H20:$M20,[1]DM1!$AB20:$AG20)</f>
        <v>-0.27282370330998496</v>
      </c>
      <c r="BF20" s="15">
        <f>BE20*SQRT((MIN(COUNT($H20:$M20),COUNT([1]DM1!$AB20:$AG20))-2)/(1-BE20^2))</f>
        <v>-0.40104500663445841</v>
      </c>
      <c r="BG20" s="15" t="e">
        <f>CORREL($G20:$M20,dBM!$G20:$G20)</f>
        <v>#VALUE!</v>
      </c>
      <c r="BH20" s="15" t="e">
        <f>BG20*SQRT((MIN(COUNT($G20:$M20),COUNT(dBM!$G20:$M20))-2)/(1-BG20^2))</f>
        <v>#VALUE!</v>
      </c>
      <c r="BI20" s="15" t="e">
        <f>CORREL($H20:$M20,dBM!#REF!)</f>
        <v>#REF!</v>
      </c>
      <c r="BJ20" s="15" t="e">
        <f>BI20*SQRT((MIN(COUNT($H20:$M20),COUNT(dBM!#REF!))-2)/(1-BI20^2))</f>
        <v>#REF!</v>
      </c>
      <c r="BK20" s="15">
        <f>CORREL($G20:$M20,'[1]D BM wo FCD'!$V20:$AB20)</f>
        <v>0.99999999999999978</v>
      </c>
      <c r="BL20" s="15">
        <f>BK20*SQRT((MIN(COUNT($G20:$M20),COUNT('[1]D BM wo FCD'!$V20:$AB20))-2)/(1-BK20^2))</f>
        <v>0</v>
      </c>
      <c r="BM20" s="15">
        <f>CORREL($H20:$M20,'[1]D BM wo FCD'!$V20:$AA20)</f>
        <v>-1.0000000000000002</v>
      </c>
      <c r="BN20" s="15">
        <f>BM20*SQRT((MIN(COUNT($H20:$M20),COUNT('[1]D BM wo FCD'!$V20:$AA20))-2)/(1-BM20^2))</f>
        <v>0</v>
      </c>
      <c r="BO20" s="15"/>
      <c r="BP20" s="16">
        <f t="shared" si="0"/>
        <v>6</v>
      </c>
      <c r="BQ20" s="28">
        <f t="shared" si="1"/>
        <v>2.9238039429290198E-2</v>
      </c>
      <c r="BR20" s="16">
        <f t="shared" si="2"/>
        <v>3.7883745669057563E-2</v>
      </c>
      <c r="BS20" s="16"/>
      <c r="BT20" s="16">
        <f t="shared" si="3"/>
        <v>6</v>
      </c>
      <c r="BU20" s="28">
        <f t="shared" si="4"/>
        <v>2.9238039429290198E-2</v>
      </c>
      <c r="BV20" s="16">
        <f t="shared" si="5"/>
        <v>3.7883745669057563E-2</v>
      </c>
    </row>
    <row r="21" spans="1:74" x14ac:dyDescent="0.4">
      <c r="A21" s="15"/>
      <c r="B21" s="15"/>
      <c r="C21" s="49" t="s">
        <v>26</v>
      </c>
      <c r="D21" s="15"/>
      <c r="E21" s="15"/>
      <c r="F21" s="15" t="s">
        <v>295</v>
      </c>
      <c r="G21" s="29">
        <f>(NGDP_R!H21-NGDP_R!G21)/NGDP_R!G21</f>
        <v>5.9765646721526809E-2</v>
      </c>
      <c r="H21" s="29">
        <f>(NGDP_R!I21-NGDP_R!H21)/NGDP_R!H21</f>
        <v>6.5688718497380574E-2</v>
      </c>
      <c r="I21" s="29">
        <f>(NGDP_R!J21-NGDP_R!I21)/NGDP_R!I21</f>
        <v>2.5232308791994312E-2</v>
      </c>
      <c r="J21" s="29">
        <f>(NGDP_R!K21-NGDP_R!J21)/NGDP_R!J21</f>
        <v>-3.5135941034643214E-3</v>
      </c>
      <c r="K21" s="29">
        <f>(NGDP_R!L21-NGDP_R!K21)/NGDP_R!K21</f>
        <v>3.6883679323706911E-2</v>
      </c>
      <c r="L21" s="29">
        <f>(NGDP_R!M21-NGDP_R!L21)/NGDP_R!L21</f>
        <v>4.0799451335996141E-2</v>
      </c>
      <c r="M21" s="29">
        <f>(NGDP_R!N21-NGDP_R!M21)/NGDP_R!M21</f>
        <v>3.5439782866687079E-2</v>
      </c>
      <c r="N21" s="15"/>
      <c r="O21" s="15" t="e">
        <f>CORREL($G21:$M21,[1]DMB!$G21:$AH21)</f>
        <v>#N/A</v>
      </c>
      <c r="P21" s="15" t="e">
        <f>O21*SQRT((MIN(COUNT($G21:$M21),COUNT([1]DMB!$G21:$AH21))-2)/(1-O21^2))</f>
        <v>#N/A</v>
      </c>
      <c r="Q21" s="15" t="e">
        <f>CORREL($G21:$M21,[1]DMB!$G21:$AG21)</f>
        <v>#N/A</v>
      </c>
      <c r="R21" s="15" t="e">
        <f>Q21*SQRT((MIN(COUNT($G21:$M21),COUNT([1]DMB!$G21:$AG21))-2)/(1-Q21^2))</f>
        <v>#N/A</v>
      </c>
      <c r="S21" s="15" t="e">
        <f>CORREL($G21:$M21,[1]DM1!$G21:$AH21)</f>
        <v>#N/A</v>
      </c>
      <c r="T21" s="15" t="e">
        <f>S21*SQRT((MIN(COUNT($G21:$M21),COUNT([1]DM1!$G21:$AH21))-2)/(1-S21^2))</f>
        <v>#N/A</v>
      </c>
      <c r="U21" s="15" t="e">
        <f>CORREL($G21:$M21,[1]DM1!$G21:$AG21)</f>
        <v>#N/A</v>
      </c>
      <c r="V21" s="15" t="e">
        <f>U21*SQRT((MIN(COUNT($G21:$M21),COUNT([1]DM1!$G21:$AG21))-2)/(1-U21^2))</f>
        <v>#N/A</v>
      </c>
      <c r="W21" s="15" t="e">
        <f>CORREL($G21:$M21,dBM!$G21:$G21)</f>
        <v>#N/A</v>
      </c>
      <c r="X21" s="15" t="e">
        <f>W21*SQRT((MIN(COUNT($G21:$M21),COUNT(dBM!$G21:$M21))-2)/(1-W21^2))</f>
        <v>#N/A</v>
      </c>
      <c r="Y21" s="15" t="e">
        <f>CORREL($G21:$M21,dBM!#REF!)</f>
        <v>#REF!</v>
      </c>
      <c r="Z21" s="15" t="e">
        <f>Y21*SQRT((MIN(COUNT($G21:$M21),COUNT(dBM!#REF!))-2)/(1-Y21^2))</f>
        <v>#REF!</v>
      </c>
      <c r="AA21" s="15" t="e">
        <f>CORREL($G21:$M21,'[1]D BM wo FCD'!$G21:$AB21)</f>
        <v>#N/A</v>
      </c>
      <c r="AB21" s="15" t="e">
        <f>AA21*SQRT((MIN(COUNT($G21:$M21),COUNT('[1]D BM wo FCD'!$G21:$AB21))-2)/(1-AA21^2))</f>
        <v>#N/A</v>
      </c>
      <c r="AC21" s="15" t="e">
        <f>CORREL($G21:$M21,'[1]D BM wo FCD'!$G21:$AA21)</f>
        <v>#N/A</v>
      </c>
      <c r="AD21" s="15" t="e">
        <f>AC21*SQRT((MIN(COUNT($G21:$M21),COUNT('[1]D BM wo FCD'!$G21:$AA21))-2)/(1-AC21^2))</f>
        <v>#N/A</v>
      </c>
      <c r="AE21" s="13"/>
      <c r="AF21" s="17"/>
      <c r="AG21" s="15" t="e">
        <f>CORREL($G21:$M21,[1]DMB!$V21:$AH21)</f>
        <v>#N/A</v>
      </c>
      <c r="AH21" s="15" t="e">
        <f>AG21*SQRT((MIN(COUNT($G21:$M21),COUNT([1]DMB!$V21:$AH21))-2)/(1-AG21^2))</f>
        <v>#N/A</v>
      </c>
      <c r="AI21" s="15" t="e">
        <f>CORREL($G21:$M21,[1]DMB!$V21:$AG21)</f>
        <v>#N/A</v>
      </c>
      <c r="AJ21" s="15" t="e">
        <f>AI21*SQRT((MIN(COUNT($G21:$M21),COUNT([1]DMB!$V21:$AG21))-2)/(1-AI21^2))</f>
        <v>#N/A</v>
      </c>
      <c r="AK21" s="15" t="e">
        <f>CORREL($G21:$M21,[1]DM1!$V21:$AH21)</f>
        <v>#N/A</v>
      </c>
      <c r="AL21" s="15" t="e">
        <f>AK21*SQRT((MIN(COUNT($G21:$M21),COUNT([1]DM1!$V21:$AH21))-2)/(1-AK21^2))</f>
        <v>#N/A</v>
      </c>
      <c r="AM21" s="15" t="e">
        <f>CORREL($G21:$M21,[1]DM1!$V21:$AG21)</f>
        <v>#N/A</v>
      </c>
      <c r="AN21" s="15" t="e">
        <f>AM21*SQRT((MIN(COUNT($G21:$M21),COUNT([1]DM1!$V21:$AG21))-2)/(1-AM21^2))</f>
        <v>#N/A</v>
      </c>
      <c r="AO21" s="15" t="e">
        <f>CORREL($G21:$M21,dBM!$G21:$G21)</f>
        <v>#N/A</v>
      </c>
      <c r="AP21" s="15" t="e">
        <f>AO21*SQRT((MIN(COUNT($G21:$M21),COUNT(dBM!$G21:$M21))-2)/(1-AO21^2))</f>
        <v>#N/A</v>
      </c>
      <c r="AQ21" s="15" t="e">
        <f>CORREL($G21:$M21,dBM!#REF!)</f>
        <v>#REF!</v>
      </c>
      <c r="AR21" s="15" t="e">
        <f>AQ21*SQRT((MIN(COUNT($G21:$M21),COUNT(dBM!#REF!))-2)/(1-AQ21^2))</f>
        <v>#REF!</v>
      </c>
      <c r="AS21" s="15" t="e">
        <f>CORREL($G21:$M21,'[1]D BM wo FCD'!$P21:$AB21)</f>
        <v>#N/A</v>
      </c>
      <c r="AT21" s="15" t="e">
        <f>AS21*SQRT((MIN(COUNT($G21:$M21),COUNT('[1]D BM wo FCD'!$P21:$AB21))-2)/(1-AS21^2))</f>
        <v>#N/A</v>
      </c>
      <c r="AU21" s="15" t="e">
        <f>CORREL($G21:$M21,'[1]D BM wo FCD'!$P21:$AA21)</f>
        <v>#N/A</v>
      </c>
      <c r="AV21" s="15" t="e">
        <f>AU21*SQRT((MIN(COUNT($G21:$M21),COUNT('[1]D BM wo FCD'!$P21:$AA21))-2)/(1-AU21^2))</f>
        <v>#N/A</v>
      </c>
      <c r="AW21" s="15"/>
      <c r="AX21" s="15"/>
      <c r="AY21" s="15">
        <f>CORREL($G21:$M21,[1]DMB!$AB21:$AH21)</f>
        <v>0.57102440334848581</v>
      </c>
      <c r="AZ21" s="15">
        <f>AY21*SQRT((MIN(COUNT($G21:$M21),COUNT([1]DMB!$AB21:$AH21))-2)/(1-AY21^2))</f>
        <v>1.2047794107646392</v>
      </c>
      <c r="BA21" s="15">
        <f>CORREL($H21:$M21,[1]DMB!$AB21:$AG21)</f>
        <v>0.37565612332306436</v>
      </c>
      <c r="BB21" s="15">
        <f>BA21*SQRT((MIN(COUNT($H21:$M21),COUNT([1]DMB!$AB21:$AG21))-2)/(1-BA21^2))</f>
        <v>0.5732427873410485</v>
      </c>
      <c r="BC21" s="15">
        <f>CORREL($G21:$M21,[1]DM1!$AB21:$AH21)</f>
        <v>0.38077643517829296</v>
      </c>
      <c r="BD21" s="15">
        <f>BC21*SQRT((MIN(COUNT($G21:$M21),COUNT([1]DM1!$AB21:$AH21))-2)/(1-BC21^2))</f>
        <v>0.71325573137085607</v>
      </c>
      <c r="BE21" s="15">
        <f>CORREL($H21:$M21,[1]DM1!$AB21:$AG21)</f>
        <v>0.31050724785302197</v>
      </c>
      <c r="BF21" s="15">
        <f>BE21*SQRT((MIN(COUNT($H21:$M21),COUNT([1]DM1!$AB21:$AG21))-2)/(1-BE21^2))</f>
        <v>0.46195766075613554</v>
      </c>
      <c r="BG21" s="15" t="e">
        <f>CORREL($G21:$M21,dBM!$G21:$G21)</f>
        <v>#N/A</v>
      </c>
      <c r="BH21" s="15" t="e">
        <f>BG21*SQRT((MIN(COUNT($G21:$M21),COUNT(dBM!$G21:$M21))-2)/(1-BG21^2))</f>
        <v>#N/A</v>
      </c>
      <c r="BI21" s="15" t="e">
        <f>CORREL($H21:$M21,dBM!#REF!)</f>
        <v>#REF!</v>
      </c>
      <c r="BJ21" s="15" t="e">
        <f>BI21*SQRT((MIN(COUNT($H21:$M21),COUNT(dBM!#REF!))-2)/(1-BI21^2))</f>
        <v>#REF!</v>
      </c>
      <c r="BK21" s="15">
        <f>CORREL($G21:$M21,'[1]D BM wo FCD'!$V21:$AB21)</f>
        <v>-0.99437370912994127</v>
      </c>
      <c r="BL21" s="15">
        <f>BK21*SQRT((MIN(COUNT($G21:$M21),COUNT('[1]D BM wo FCD'!$V21:$AB21))-2)/(1-BK21^2))</f>
        <v>-9.3871827459175137</v>
      </c>
      <c r="BM21" s="15">
        <f>CORREL($H21:$M21,'[1]D BM wo FCD'!$V21:$AA21)</f>
        <v>-1.0000000000000002</v>
      </c>
      <c r="BN21" s="15">
        <f>BM21*SQRT((MIN(COUNT($H21:$M21),COUNT('[1]D BM wo FCD'!$V21:$AA21))-2)/(1-BM21^2))</f>
        <v>0</v>
      </c>
      <c r="BO21" s="15"/>
      <c r="BP21" s="16">
        <f t="shared" si="0"/>
        <v>6</v>
      </c>
      <c r="BQ21" s="28">
        <f t="shared" si="1"/>
        <v>3.7476035094523401E-2</v>
      </c>
      <c r="BR21" s="16">
        <f t="shared" si="2"/>
        <v>2.5036919969139867E-2</v>
      </c>
      <c r="BS21" s="16"/>
      <c r="BT21" s="16">
        <f t="shared" si="3"/>
        <v>6</v>
      </c>
      <c r="BU21" s="28">
        <f t="shared" si="4"/>
        <v>3.7476035094523401E-2</v>
      </c>
      <c r="BV21" s="16">
        <f t="shared" si="5"/>
        <v>2.5036919969139867E-2</v>
      </c>
    </row>
    <row r="22" spans="1:74" x14ac:dyDescent="0.4">
      <c r="A22" s="15"/>
      <c r="B22" s="15"/>
      <c r="C22" s="49" t="s">
        <v>34</v>
      </c>
      <c r="D22" s="15"/>
      <c r="E22" s="15"/>
      <c r="F22" s="15" t="s">
        <v>295</v>
      </c>
      <c r="G22" s="29">
        <f>(NGDP_R!H22-NGDP_R!G22)/NGDP_R!G22</f>
        <v>3.9247156008464623E-2</v>
      </c>
      <c r="H22" s="29">
        <f>(NGDP_R!I22-NGDP_R!H22)/NGDP_R!H22</f>
        <v>9.7899157897392092E-2</v>
      </c>
      <c r="I22" s="29">
        <f>(NGDP_R!J22-NGDP_R!I22)/NGDP_R!I22</f>
        <v>4.6027144769979225E-2</v>
      </c>
      <c r="J22" s="29">
        <f>(NGDP_R!K22-NGDP_R!J22)/NGDP_R!J22</f>
        <v>-6.3222402280448762E-3</v>
      </c>
      <c r="K22" s="29">
        <f>(NGDP_R!L22-NGDP_R!K22)/NGDP_R!K22</f>
        <v>7.1285154124918496E-2</v>
      </c>
      <c r="L22" s="29">
        <f>(NGDP_R!M22-NGDP_R!L22)/NGDP_R!L22</f>
        <v>5.0410669968075049E-2</v>
      </c>
      <c r="M22" s="29">
        <f>(NGDP_R!N22-NGDP_R!M22)/NGDP_R!M22</f>
        <v>4.4999999999999894E-2</v>
      </c>
      <c r="N22" s="15"/>
      <c r="O22" s="15" t="e">
        <f>CORREL($G22:$M22,[1]DMB!$G22:$AH22)</f>
        <v>#N/A</v>
      </c>
      <c r="P22" s="15" t="e">
        <f>O22*SQRT((MIN(COUNT($G22:$M22),COUNT([1]DMB!$G22:$AH22))-2)/(1-O22^2))</f>
        <v>#N/A</v>
      </c>
      <c r="Q22" s="15" t="e">
        <f>CORREL($G22:$M22,[1]DMB!$G22:$AG22)</f>
        <v>#N/A</v>
      </c>
      <c r="R22" s="15" t="e">
        <f>Q22*SQRT((MIN(COUNT($G22:$M22),COUNT([1]DMB!$G22:$AG22))-2)/(1-Q22^2))</f>
        <v>#N/A</v>
      </c>
      <c r="S22" s="15" t="e">
        <f>CORREL($G22:$M22,[1]DM1!$G22:$AH22)</f>
        <v>#N/A</v>
      </c>
      <c r="T22" s="15" t="e">
        <f>S22*SQRT((MIN(COUNT($G22:$M22),COUNT([1]DM1!$G22:$AH22))-2)/(1-S22^2))</f>
        <v>#N/A</v>
      </c>
      <c r="U22" s="15" t="e">
        <f>CORREL($G22:$M22,[1]DM1!$G22:$AG22)</f>
        <v>#N/A</v>
      </c>
      <c r="V22" s="15" t="e">
        <f>U22*SQRT((MIN(COUNT($G22:$M22),COUNT([1]DM1!$G22:$AG22))-2)/(1-U22^2))</f>
        <v>#N/A</v>
      </c>
      <c r="W22" s="15" t="s">
        <v>163</v>
      </c>
      <c r="X22" s="15" t="s">
        <v>163</v>
      </c>
      <c r="Y22" s="15" t="s">
        <v>163</v>
      </c>
      <c r="Z22" s="15" t="s">
        <v>163</v>
      </c>
      <c r="AA22" s="15" t="s">
        <v>163</v>
      </c>
      <c r="AB22" s="15" t="s">
        <v>163</v>
      </c>
      <c r="AC22" s="15" t="s">
        <v>163</v>
      </c>
      <c r="AD22" s="15" t="s">
        <v>163</v>
      </c>
      <c r="AE22" s="13"/>
      <c r="AF22" s="17"/>
      <c r="AG22" s="15" t="e">
        <f>CORREL($G22:$M22,[1]DMB!$V22:$AH22)</f>
        <v>#N/A</v>
      </c>
      <c r="AH22" s="15" t="e">
        <f>AG22*SQRT((MIN(COUNT($G22:$M22),COUNT([1]DMB!$V22:$AH22))-2)/(1-AG22^2))</f>
        <v>#N/A</v>
      </c>
      <c r="AI22" s="15" t="e">
        <f>CORREL($G22:$M22,[1]DMB!$V22:$AG22)</f>
        <v>#N/A</v>
      </c>
      <c r="AJ22" s="15" t="e">
        <f>AI22*SQRT((MIN(COUNT($G22:$M22),COUNT([1]DMB!$V22:$AG22))-2)/(1-AI22^2))</f>
        <v>#N/A</v>
      </c>
      <c r="AK22" s="15" t="e">
        <f>CORREL($G22:$M22,[1]DM1!$V22:$AH22)</f>
        <v>#N/A</v>
      </c>
      <c r="AL22" s="15" t="e">
        <f>AK22*SQRT((MIN(COUNT($G22:$M22),COUNT([1]DM1!$V22:$AH22))-2)/(1-AK22^2))</f>
        <v>#N/A</v>
      </c>
      <c r="AM22" s="15" t="e">
        <f>CORREL($G22:$M22,[1]DM1!$V22:$AG22)</f>
        <v>#N/A</v>
      </c>
      <c r="AN22" s="15" t="e">
        <f>AM22*SQRT((MIN(COUNT($G22:$M22),COUNT([1]DM1!$V22:$AG22))-2)/(1-AM22^2))</f>
        <v>#N/A</v>
      </c>
      <c r="AO22" s="15" t="s">
        <v>163</v>
      </c>
      <c r="AP22" s="15" t="s">
        <v>163</v>
      </c>
      <c r="AQ22" s="15" t="s">
        <v>163</v>
      </c>
      <c r="AR22" s="15" t="s">
        <v>163</v>
      </c>
      <c r="AS22" s="15" t="s">
        <v>163</v>
      </c>
      <c r="AT22" s="15" t="s">
        <v>163</v>
      </c>
      <c r="AU22" s="15" t="s">
        <v>163</v>
      </c>
      <c r="AV22" s="15" t="s">
        <v>163</v>
      </c>
      <c r="AW22" s="15"/>
      <c r="AX22" s="15"/>
      <c r="AY22" s="15">
        <f>CORREL($G22:$M22,[1]DMB!$AB22:$AH22)</f>
        <v>-0.10927424460601973</v>
      </c>
      <c r="AZ22" s="15">
        <f>AY22*SQRT((MIN(COUNT($G22:$M22),COUNT([1]DMB!$AB22:$AH22))-2)/(1-AY22^2))</f>
        <v>-0.19040878003312667</v>
      </c>
      <c r="BA22" s="15">
        <f>CORREL($H22:$M22,[1]DMB!$AB22:$AG22)</f>
        <v>0.93246109357559437</v>
      </c>
      <c r="BB22" s="15">
        <f>BA22*SQRT((MIN(COUNT($H22:$M22),COUNT([1]DMB!$AB22:$AG22))-2)/(1-BA22^2))</f>
        <v>3.6501719744987451</v>
      </c>
      <c r="BC22" s="15">
        <f>CORREL($G22:$M22,[1]DM1!$AB22:$AH22)</f>
        <v>0.29464963875118427</v>
      </c>
      <c r="BD22" s="15">
        <f>BC22*SQRT((MIN(COUNT($G22:$M22),COUNT([1]DM1!$AB22:$AH22))-2)/(1-BC22^2))</f>
        <v>0.53405743618962964</v>
      </c>
      <c r="BE22" s="15">
        <f>CORREL($H22:$M22,[1]DM1!$AB22:$AG22)</f>
        <v>0.66192952935562221</v>
      </c>
      <c r="BF22" s="15">
        <f>BE22*SQRT((MIN(COUNT($H22:$M22),COUNT([1]DM1!$AB22:$AG22))-2)/(1-BE22^2))</f>
        <v>1.2488688471337202</v>
      </c>
      <c r="BG22" s="15" t="s">
        <v>163</v>
      </c>
      <c r="BH22" s="15" t="s">
        <v>163</v>
      </c>
      <c r="BI22" s="15" t="s">
        <v>163</v>
      </c>
      <c r="BJ22" s="15" t="s">
        <v>163</v>
      </c>
      <c r="BK22" s="15" t="s">
        <v>163</v>
      </c>
      <c r="BL22" s="15" t="s">
        <v>163</v>
      </c>
      <c r="BM22" s="15" t="s">
        <v>163</v>
      </c>
      <c r="BN22" s="15" t="s">
        <v>163</v>
      </c>
      <c r="BO22" s="15"/>
      <c r="BP22" s="16">
        <f t="shared" si="0"/>
        <v>6</v>
      </c>
      <c r="BQ22" s="28">
        <f t="shared" si="1"/>
        <v>4.9757840423464102E-2</v>
      </c>
      <c r="BR22" s="16">
        <f t="shared" si="2"/>
        <v>3.4787370962897038E-2</v>
      </c>
      <c r="BS22" s="16"/>
      <c r="BT22" s="16">
        <f t="shared" si="3"/>
        <v>6</v>
      </c>
      <c r="BU22" s="28">
        <f t="shared" si="4"/>
        <v>4.9757840423464102E-2</v>
      </c>
      <c r="BV22" s="16">
        <f t="shared" si="5"/>
        <v>3.4787370962897038E-2</v>
      </c>
    </row>
    <row r="23" spans="1:74" x14ac:dyDescent="0.4">
      <c r="A23" s="15"/>
      <c r="B23" s="15"/>
      <c r="C23" s="49" t="s">
        <v>40</v>
      </c>
      <c r="D23" s="15"/>
      <c r="E23" s="15"/>
      <c r="F23" s="15" t="s">
        <v>295</v>
      </c>
      <c r="G23" s="29">
        <f>(NGDP_R!H23-NGDP_R!G23)/NGDP_R!G23</f>
        <v>4.5961538461537943E-2</v>
      </c>
      <c r="H23" s="29">
        <f>(NGDP_R!I23-NGDP_R!H23)/NGDP_R!H23</f>
        <v>4.1988416988418771E-2</v>
      </c>
      <c r="I23" s="29">
        <f>(NGDP_R!J23-NGDP_R!I23)/NGDP_R!I23</f>
        <v>4.6913253490372106E-2</v>
      </c>
      <c r="J23" s="29">
        <f>(NGDP_R!K23-NGDP_R!J23)/NGDP_R!J23</f>
        <v>4.4278451944548734E-2</v>
      </c>
      <c r="K23" s="29">
        <f>(NGDP_R!L23-NGDP_R!K23)/NGDP_R!K23</f>
        <v>3.7360778963391475E-2</v>
      </c>
      <c r="L23" s="29">
        <f>(NGDP_R!M23-NGDP_R!L23)/NGDP_R!L23</f>
        <v>4.1839880658190991E-2</v>
      </c>
      <c r="M23" s="29">
        <f>(NGDP_R!N23-NGDP_R!M23)/NGDP_R!M23</f>
        <v>4.5000000000002427E-2</v>
      </c>
      <c r="N23" s="15"/>
      <c r="O23" s="15" t="e">
        <f>CORREL($G23:$M23,[1]DMB!$G23:$AH23)</f>
        <v>#N/A</v>
      </c>
      <c r="P23" s="15" t="e">
        <f>O23*SQRT((MIN(COUNT($G23:$M23),COUNT([1]DMB!$G23:$AH23))-2)/(1-O23^2))</f>
        <v>#N/A</v>
      </c>
      <c r="Q23" s="15" t="e">
        <f>CORREL($G23:$M23,[1]DMB!$G23:$AG23)</f>
        <v>#N/A</v>
      </c>
      <c r="R23" s="15" t="e">
        <f>Q23*SQRT((MIN(COUNT($G23:$M23),COUNT([1]DMB!$G23:$AG23))-2)/(1-Q23^2))</f>
        <v>#N/A</v>
      </c>
      <c r="S23" s="15" t="e">
        <f>CORREL($G23:$M23,[1]DM1!$G23:$AH23)</f>
        <v>#N/A</v>
      </c>
      <c r="T23" s="15" t="e">
        <f>S23*SQRT((MIN(COUNT($G23:$M23),COUNT([1]DM1!$G23:$AH23))-2)/(1-S23^2))</f>
        <v>#N/A</v>
      </c>
      <c r="U23" s="15" t="e">
        <f>CORREL($G23:$M23,[1]DM1!$G23:$AG23)</f>
        <v>#N/A</v>
      </c>
      <c r="V23" s="15" t="e">
        <f>U23*SQRT((MIN(COUNT($G23:$M23),COUNT([1]DM1!$G23:$AG23))-2)/(1-U23^2))</f>
        <v>#N/A</v>
      </c>
      <c r="W23" s="15" t="s">
        <v>163</v>
      </c>
      <c r="X23" s="15" t="s">
        <v>163</v>
      </c>
      <c r="Y23" s="15" t="s">
        <v>163</v>
      </c>
      <c r="Z23" s="15" t="s">
        <v>163</v>
      </c>
      <c r="AA23" s="15" t="s">
        <v>163</v>
      </c>
      <c r="AB23" s="15" t="s">
        <v>163</v>
      </c>
      <c r="AC23" s="15" t="s">
        <v>163</v>
      </c>
      <c r="AD23" s="15" t="s">
        <v>163</v>
      </c>
      <c r="AE23" s="13"/>
      <c r="AF23" s="17"/>
      <c r="AG23" s="15" t="e">
        <f>CORREL($G23:$M23,[1]DMB!$V23:$AH23)</f>
        <v>#N/A</v>
      </c>
      <c r="AH23" s="15" t="e">
        <f>AG23*SQRT((MIN(COUNT($G23:$M23),COUNT([1]DMB!$V23:$AH23))-2)/(1-AG23^2))</f>
        <v>#N/A</v>
      </c>
      <c r="AI23" s="15" t="e">
        <f>CORREL($G23:$M23,[1]DMB!$V23:$AG23)</f>
        <v>#N/A</v>
      </c>
      <c r="AJ23" s="15" t="e">
        <f>AI23*SQRT((MIN(COUNT($G23:$M23),COUNT([1]DMB!$V23:$AG23))-2)/(1-AI23^2))</f>
        <v>#N/A</v>
      </c>
      <c r="AK23" s="15" t="e">
        <f>CORREL($G23:$M23,[1]DM1!$V23:$AH23)</f>
        <v>#N/A</v>
      </c>
      <c r="AL23" s="15" t="e">
        <f>AK23*SQRT((MIN(COUNT($G23:$M23),COUNT([1]DM1!$V23:$AH23))-2)/(1-AK23^2))</f>
        <v>#N/A</v>
      </c>
      <c r="AM23" s="15" t="e">
        <f>CORREL($G23:$M23,[1]DM1!$V23:$AG23)</f>
        <v>#N/A</v>
      </c>
      <c r="AN23" s="15" t="e">
        <f>AM23*SQRT((MIN(COUNT($G23:$M23),COUNT([1]DM1!$V23:$AG23))-2)/(1-AM23^2))</f>
        <v>#N/A</v>
      </c>
      <c r="AO23" s="15" t="s">
        <v>163</v>
      </c>
      <c r="AP23" s="15" t="s">
        <v>163</v>
      </c>
      <c r="AQ23" s="15" t="s">
        <v>163</v>
      </c>
      <c r="AR23" s="15" t="s">
        <v>163</v>
      </c>
      <c r="AS23" s="15" t="s">
        <v>163</v>
      </c>
      <c r="AT23" s="15" t="s">
        <v>163</v>
      </c>
      <c r="AU23" s="15" t="s">
        <v>163</v>
      </c>
      <c r="AV23" s="15" t="s">
        <v>163</v>
      </c>
      <c r="AW23" s="15"/>
      <c r="AX23" s="15"/>
      <c r="AY23" s="15">
        <f>CORREL($G23:$M23,[1]DMB!$AB23:$AH23)</f>
        <v>-0.7098916073673962</v>
      </c>
      <c r="AZ23" s="15">
        <f>AY23*SQRT((MIN(COUNT($G23:$M23),COUNT([1]DMB!$AB23:$AH23))-2)/(1-AY23^2))</f>
        <v>-1.7457748489672658</v>
      </c>
      <c r="BA23" s="15">
        <f>CORREL($H23:$M23,[1]DMB!$AB23:$AG23)</f>
        <v>-0.33771100862225023</v>
      </c>
      <c r="BB23" s="15">
        <f>BA23*SQRT((MIN(COUNT($H23:$M23),COUNT([1]DMB!$AB23:$AG23))-2)/(1-BA23^2))</f>
        <v>-0.50740564795901055</v>
      </c>
      <c r="BC23" s="15">
        <f>CORREL($G23:$M23,[1]DM1!$AB23:$AH23)</f>
        <v>-0.7122775920457326</v>
      </c>
      <c r="BD23" s="15">
        <f>BC23*SQRT((MIN(COUNT($G23:$M23),COUNT([1]DM1!$AB23:$AH23))-2)/(1-BC23^2))</f>
        <v>-1.7576644926168639</v>
      </c>
      <c r="BE23" s="15">
        <f>CORREL($H23:$M23,[1]DM1!$AB23:$AG23)</f>
        <v>-0.15704783447839005</v>
      </c>
      <c r="BF23" s="15">
        <f>BE23*SQRT((MIN(COUNT($H23:$M23),COUNT([1]DM1!$AB23:$AG23))-2)/(1-BE23^2))</f>
        <v>-0.22488983607357552</v>
      </c>
      <c r="BG23" s="15" t="s">
        <v>163</v>
      </c>
      <c r="BH23" s="15" t="s">
        <v>163</v>
      </c>
      <c r="BI23" s="15" t="s">
        <v>163</v>
      </c>
      <c r="BJ23" s="15" t="s">
        <v>163</v>
      </c>
      <c r="BK23" s="15" t="s">
        <v>163</v>
      </c>
      <c r="BL23" s="15" t="s">
        <v>163</v>
      </c>
      <c r="BM23" s="15" t="s">
        <v>163</v>
      </c>
      <c r="BN23" s="15" t="s">
        <v>163</v>
      </c>
      <c r="BO23" s="15"/>
      <c r="BP23" s="16">
        <f t="shared" si="0"/>
        <v>6</v>
      </c>
      <c r="BQ23" s="28">
        <f t="shared" si="1"/>
        <v>4.3057053417743345E-2</v>
      </c>
      <c r="BR23" s="16">
        <f t="shared" si="2"/>
        <v>3.4603226073598543E-3</v>
      </c>
      <c r="BS23" s="16"/>
      <c r="BT23" s="16">
        <f t="shared" si="3"/>
        <v>6</v>
      </c>
      <c r="BU23" s="28">
        <f t="shared" si="4"/>
        <v>4.3057053417743345E-2</v>
      </c>
      <c r="BV23" s="16">
        <f t="shared" si="5"/>
        <v>3.4603226073598543E-3</v>
      </c>
    </row>
    <row r="24" spans="1:74" x14ac:dyDescent="0.4">
      <c r="A24" s="15"/>
      <c r="B24" s="15"/>
      <c r="C24" s="49" t="s">
        <v>42</v>
      </c>
      <c r="D24" s="15"/>
      <c r="E24" s="15"/>
      <c r="F24" s="15" t="s">
        <v>295</v>
      </c>
      <c r="G24" s="29">
        <f>(NGDP_R!H24-NGDP_R!G24)/NGDP_R!G24</f>
        <v>5.1082752345398413E-2</v>
      </c>
      <c r="H24" s="29">
        <f>(NGDP_R!I24-NGDP_R!H24)/NGDP_R!H24</f>
        <v>4.9579289418857767E-2</v>
      </c>
      <c r="I24" s="29">
        <f>(NGDP_R!J24-NGDP_R!I24)/NGDP_R!I24</f>
        <v>4.7685128109744582E-2</v>
      </c>
      <c r="J24" s="29">
        <f>(NGDP_R!K24-NGDP_R!J24)/NGDP_R!J24</f>
        <v>4.5636194043078421E-2</v>
      </c>
      <c r="K24" s="29">
        <f>(NGDP_R!L24-NGDP_R!K24)/NGDP_R!K24</f>
        <v>2.1357216304330098E-2</v>
      </c>
      <c r="L24" s="29">
        <f>(NGDP_R!M24-NGDP_R!L24)/NGDP_R!L24</f>
        <v>3.6411235600559852E-2</v>
      </c>
      <c r="M24" s="29">
        <f>(NGDP_R!N24-NGDP_R!M24)/NGDP_R!M24</f>
        <v>4.2129034767531007E-2</v>
      </c>
      <c r="N24" s="15"/>
      <c r="O24" s="15" t="s">
        <v>163</v>
      </c>
      <c r="P24" s="15" t="s">
        <v>163</v>
      </c>
      <c r="Q24" s="15" t="s">
        <v>163</v>
      </c>
      <c r="R24" s="15" t="s">
        <v>163</v>
      </c>
      <c r="S24" s="15" t="s">
        <v>163</v>
      </c>
      <c r="T24" s="15" t="s">
        <v>163</v>
      </c>
      <c r="U24" s="15" t="s">
        <v>163</v>
      </c>
      <c r="V24" s="15" t="s">
        <v>163</v>
      </c>
      <c r="W24" s="15" t="s">
        <v>163</v>
      </c>
      <c r="X24" s="15" t="s">
        <v>163</v>
      </c>
      <c r="Y24" s="15" t="s">
        <v>163</v>
      </c>
      <c r="Z24" s="15" t="s">
        <v>163</v>
      </c>
      <c r="AA24" s="15" t="s">
        <v>163</v>
      </c>
      <c r="AB24" s="15" t="s">
        <v>163</v>
      </c>
      <c r="AC24" s="15" t="s">
        <v>163</v>
      </c>
      <c r="AD24" s="15" t="s">
        <v>163</v>
      </c>
      <c r="AE24" s="13"/>
      <c r="AF24" s="17"/>
      <c r="AG24" s="15" t="s">
        <v>163</v>
      </c>
      <c r="AH24" s="15" t="s">
        <v>163</v>
      </c>
      <c r="AI24" s="15" t="s">
        <v>163</v>
      </c>
      <c r="AJ24" s="15" t="s">
        <v>163</v>
      </c>
      <c r="AK24" s="15" t="s">
        <v>163</v>
      </c>
      <c r="AL24" s="15" t="s">
        <v>163</v>
      </c>
      <c r="AM24" s="15" t="s">
        <v>163</v>
      </c>
      <c r="AN24" s="15" t="s">
        <v>163</v>
      </c>
      <c r="AO24" s="15" t="s">
        <v>163</v>
      </c>
      <c r="AP24" s="15" t="s">
        <v>163</v>
      </c>
      <c r="AQ24" s="15" t="s">
        <v>163</v>
      </c>
      <c r="AR24" s="15" t="s">
        <v>163</v>
      </c>
      <c r="AS24" s="15" t="s">
        <v>163</v>
      </c>
      <c r="AT24" s="15" t="s">
        <v>163</v>
      </c>
      <c r="AU24" s="15" t="s">
        <v>163</v>
      </c>
      <c r="AV24" s="15" t="s">
        <v>163</v>
      </c>
      <c r="AW24" s="15"/>
      <c r="AX24" s="15"/>
      <c r="AY24" s="15" t="s">
        <v>163</v>
      </c>
      <c r="AZ24" s="15" t="s">
        <v>163</v>
      </c>
      <c r="BA24" s="15" t="s">
        <v>163</v>
      </c>
      <c r="BB24" s="15" t="s">
        <v>163</v>
      </c>
      <c r="BC24" s="15" t="s">
        <v>163</v>
      </c>
      <c r="BD24" s="15" t="s">
        <v>163</v>
      </c>
      <c r="BE24" s="15" t="s">
        <v>163</v>
      </c>
      <c r="BF24" s="15" t="s">
        <v>163</v>
      </c>
      <c r="BG24" s="15" t="s">
        <v>163</v>
      </c>
      <c r="BH24" s="15" t="s">
        <v>163</v>
      </c>
      <c r="BI24" s="15" t="s">
        <v>163</v>
      </c>
      <c r="BJ24" s="15" t="s">
        <v>163</v>
      </c>
      <c r="BK24" s="15" t="s">
        <v>163</v>
      </c>
      <c r="BL24" s="15" t="s">
        <v>163</v>
      </c>
      <c r="BM24" s="15" t="s">
        <v>163</v>
      </c>
      <c r="BN24" s="15" t="s">
        <v>163</v>
      </c>
      <c r="BO24" s="15"/>
      <c r="BP24" s="16">
        <f t="shared" si="0"/>
        <v>6</v>
      </c>
      <c r="BQ24" s="28">
        <f t="shared" si="1"/>
        <v>4.1958635970328194E-2</v>
      </c>
      <c r="BR24" s="16">
        <f t="shared" si="2"/>
        <v>1.1338722567615247E-2</v>
      </c>
      <c r="BS24" s="16"/>
      <c r="BT24" s="16">
        <f t="shared" si="3"/>
        <v>6</v>
      </c>
      <c r="BU24" s="28">
        <f t="shared" si="4"/>
        <v>4.1958635970328194E-2</v>
      </c>
      <c r="BV24" s="16">
        <f t="shared" si="5"/>
        <v>1.1338722567615247E-2</v>
      </c>
    </row>
    <row r="25" spans="1:74" x14ac:dyDescent="0.4">
      <c r="A25" s="15"/>
      <c r="B25" s="15"/>
      <c r="C25" s="49" t="s">
        <v>46</v>
      </c>
      <c r="D25" s="15"/>
      <c r="E25" s="15"/>
      <c r="F25" s="15" t="s">
        <v>295</v>
      </c>
      <c r="G25" s="29">
        <f>(NGDP_R!H25-NGDP_R!G25)/NGDP_R!G25</f>
        <v>3.5783994795055347E-2</v>
      </c>
      <c r="H25" s="29">
        <f>(NGDP_R!I25-NGDP_R!H25)/NGDP_R!H25</f>
        <v>4.9937185929648166E-2</v>
      </c>
      <c r="I25" s="29">
        <f>(NGDP_R!J25-NGDP_R!I25)/NGDP_R!I25</f>
        <v>2.9015854023332375E-2</v>
      </c>
      <c r="J25" s="29">
        <f>(NGDP_R!K25-NGDP_R!J25)/NGDP_R!J25</f>
        <v>-1.8895348837209325E-2</v>
      </c>
      <c r="K25" s="29">
        <f>(NGDP_R!L25-NGDP_R!K25)/NGDP_R!K25</f>
        <v>4.9333333333333396E-2</v>
      </c>
      <c r="L25" s="29">
        <f>(NGDP_R!M25-NGDP_R!L25)/NGDP_R!L25</f>
        <v>2.583650995340948E-2</v>
      </c>
      <c r="M25" s="29">
        <f>(NGDP_R!N25-NGDP_R!M25)/NGDP_R!M25</f>
        <v>2.4999986559833504E-2</v>
      </c>
      <c r="N25" s="15"/>
      <c r="O25" s="15" t="e">
        <f>CORREL($G25:$M25,[1]DMB!$G25:$AH25)</f>
        <v>#N/A</v>
      </c>
      <c r="P25" s="15" t="e">
        <f>O25*SQRT((MIN(COUNT($G25:$M25),COUNT([1]DMB!$G25:$AH25))-2)/(1-O25^2))</f>
        <v>#N/A</v>
      </c>
      <c r="Q25" s="15" t="e">
        <f>CORREL($G25:$M25,[1]DMB!$G25:$AG25)</f>
        <v>#N/A</v>
      </c>
      <c r="R25" s="15" t="e">
        <f>Q25*SQRT((MIN(COUNT($G25:$M25),COUNT([1]DMB!$G25:$AG25))-2)/(1-Q25^2))</f>
        <v>#N/A</v>
      </c>
      <c r="S25" s="15" t="e">
        <f>CORREL($G25:$M25,[1]DM1!$G25:$AH25)</f>
        <v>#N/A</v>
      </c>
      <c r="T25" s="15" t="e">
        <f>S25*SQRT((MIN(COUNT($G25:$M25),COUNT([1]DM1!$G25:$AH25))-2)/(1-S25^2))</f>
        <v>#N/A</v>
      </c>
      <c r="U25" s="15" t="e">
        <f>CORREL($G25:$M25,[1]DM1!$G25:$AG25)</f>
        <v>#N/A</v>
      </c>
      <c r="V25" s="15" t="e">
        <f>U25*SQRT((MIN(COUNT($G25:$M25),COUNT([1]DM1!$G25:$AG25))-2)/(1-U25^2))</f>
        <v>#N/A</v>
      </c>
      <c r="W25" s="15" t="e">
        <f>CORREL($G25:$M25,dBM!$G25:$G25)</f>
        <v>#N/A</v>
      </c>
      <c r="X25" s="15" t="e">
        <f>W25*SQRT((MIN(COUNT($G25:$M25),COUNT(dBM!$G25:$M25))-2)/(1-W25^2))</f>
        <v>#N/A</v>
      </c>
      <c r="Y25" s="15" t="e">
        <f>CORREL($G25:$M25,dBM!#REF!)</f>
        <v>#REF!</v>
      </c>
      <c r="Z25" s="15" t="e">
        <f>Y25*SQRT((MIN(COUNT($G25:$M25),COUNT(dBM!#REF!))-2)/(1-Y25^2))</f>
        <v>#REF!</v>
      </c>
      <c r="AA25" s="15" t="e">
        <f>CORREL($G25:$M25,'[1]D BM wo FCD'!$G25:$AB25)</f>
        <v>#N/A</v>
      </c>
      <c r="AB25" s="15" t="e">
        <f>AA25*SQRT((MIN(COUNT($G25:$M25),COUNT('[1]D BM wo FCD'!$G25:$AB25))-2)/(1-AA25^2))</f>
        <v>#N/A</v>
      </c>
      <c r="AC25" s="15" t="e">
        <f>CORREL($G25:$M25,'[1]D BM wo FCD'!$G25:$AA25)</f>
        <v>#N/A</v>
      </c>
      <c r="AD25" s="15" t="e">
        <f>AC25*SQRT((MIN(COUNT($G25:$M25),COUNT('[1]D BM wo FCD'!$G25:$AA25))-2)/(1-AC25^2))</f>
        <v>#N/A</v>
      </c>
      <c r="AE25" s="13"/>
      <c r="AF25" s="17"/>
      <c r="AG25" s="15" t="e">
        <f>CORREL($G25:$M25,[1]DMB!$V25:$AH25)</f>
        <v>#N/A</v>
      </c>
      <c r="AH25" s="15" t="e">
        <f>AG25*SQRT((MIN(COUNT($G25:$M25),COUNT([1]DMB!$V25:$AH25))-2)/(1-AG25^2))</f>
        <v>#N/A</v>
      </c>
      <c r="AI25" s="15" t="e">
        <f>CORREL($G25:$M25,[1]DMB!$V25:$AG25)</f>
        <v>#N/A</v>
      </c>
      <c r="AJ25" s="15" t="e">
        <f>AI25*SQRT((MIN(COUNT($G25:$M25),COUNT([1]DMB!$V25:$AG25))-2)/(1-AI25^2))</f>
        <v>#N/A</v>
      </c>
      <c r="AK25" s="15" t="e">
        <f>CORREL($G25:$M25,[1]DM1!$V25:$AH25)</f>
        <v>#N/A</v>
      </c>
      <c r="AL25" s="15" t="e">
        <f>AK25*SQRT((MIN(COUNT($G25:$M25),COUNT([1]DM1!$V25:$AH25))-2)/(1-AK25^2))</f>
        <v>#N/A</v>
      </c>
      <c r="AM25" s="15" t="e">
        <f>CORREL($G25:$M25,[1]DM1!$V25:$AG25)</f>
        <v>#N/A</v>
      </c>
      <c r="AN25" s="15" t="e">
        <f>AM25*SQRT((MIN(COUNT($G25:$M25),COUNT([1]DM1!$V25:$AG25))-2)/(1-AM25^2))</f>
        <v>#N/A</v>
      </c>
      <c r="AO25" s="15" t="e">
        <f>CORREL($G25:$M25,dBM!$G25:$G25)</f>
        <v>#N/A</v>
      </c>
      <c r="AP25" s="15" t="e">
        <f>AO25*SQRT((MIN(COUNT($G25:$M25),COUNT(dBM!$G25:$M25))-2)/(1-AO25^2))</f>
        <v>#N/A</v>
      </c>
      <c r="AQ25" s="15" t="e">
        <f>CORREL($G25:$M25,dBM!#REF!)</f>
        <v>#REF!</v>
      </c>
      <c r="AR25" s="15" t="e">
        <f>AQ25*SQRT((MIN(COUNT($G25:$M25),COUNT(dBM!#REF!))-2)/(1-AQ25^2))</f>
        <v>#REF!</v>
      </c>
      <c r="AS25" s="15" t="e">
        <f>CORREL($G25:$M25,'[1]D BM wo FCD'!$P25:$AB25)</f>
        <v>#N/A</v>
      </c>
      <c r="AT25" s="15" t="e">
        <f>AS25*SQRT((MIN(COUNT($G25:$M25),COUNT('[1]D BM wo FCD'!$P25:$AB25))-2)/(1-AS25^2))</f>
        <v>#N/A</v>
      </c>
      <c r="AU25" s="15" t="e">
        <f>CORREL($G25:$M25,'[1]D BM wo FCD'!$P25:$AA25)</f>
        <v>#N/A</v>
      </c>
      <c r="AV25" s="15" t="e">
        <f>AU25*SQRT((MIN(COUNT($G25:$M25),COUNT('[1]D BM wo FCD'!$P25:$AA25))-2)/(1-AU25^2))</f>
        <v>#N/A</v>
      </c>
      <c r="AW25" s="15"/>
      <c r="AX25" s="15"/>
      <c r="AY25" s="15" t="s">
        <v>163</v>
      </c>
      <c r="AZ25" s="15" t="s">
        <v>163</v>
      </c>
      <c r="BA25" s="15" t="s">
        <v>163</v>
      </c>
      <c r="BB25" s="15" t="s">
        <v>163</v>
      </c>
      <c r="BC25" s="15" t="s">
        <v>163</v>
      </c>
      <c r="BD25" s="15" t="s">
        <v>163</v>
      </c>
      <c r="BE25" s="15" t="s">
        <v>163</v>
      </c>
      <c r="BF25" s="15" t="s">
        <v>163</v>
      </c>
      <c r="BG25" s="15" t="e">
        <f>CORREL($G25:$M25,dBM!$G25:$G25)</f>
        <v>#N/A</v>
      </c>
      <c r="BH25" s="15" t="e">
        <f>BG25*SQRT((MIN(COUNT($G25:$M25),COUNT(dBM!$G25:$M25))-2)/(1-BG25^2))</f>
        <v>#N/A</v>
      </c>
      <c r="BI25" s="15" t="e">
        <f>CORREL($H25:$M25,dBM!#REF!)</f>
        <v>#REF!</v>
      </c>
      <c r="BJ25" s="15" t="e">
        <f>BI25*SQRT((MIN(COUNT($H25:$M25),COUNT(dBM!#REF!))-2)/(1-BI25^2))</f>
        <v>#REF!</v>
      </c>
      <c r="BK25" s="15">
        <f>CORREL($G25:$M25,'[1]D BM wo FCD'!$V25:$AB25)</f>
        <v>-0.87311174733073027</v>
      </c>
      <c r="BL25" s="15">
        <f>BK25*SQRT((MIN(COUNT($G25:$M25),COUNT('[1]D BM wo FCD'!$V25:$AB25))-2)/(1-BK25^2))</f>
        <v>-2.5327497262416299</v>
      </c>
      <c r="BM25" s="15">
        <f>CORREL($H25:$M25,'[1]D BM wo FCD'!$V25:$AA25)</f>
        <v>0.80026837914979443</v>
      </c>
      <c r="BN25" s="15">
        <f>BM25*SQRT((MIN(COUNT($H25:$M25),COUNT('[1]D BM wo FCD'!$V25:$AA25))-2)/(1-BM25^2))</f>
        <v>1.3345769421612443</v>
      </c>
      <c r="BO25" s="15"/>
      <c r="BP25" s="16">
        <f t="shared" si="0"/>
        <v>6</v>
      </c>
      <c r="BQ25" s="28">
        <f t="shared" si="1"/>
        <v>2.8501921532928239E-2</v>
      </c>
      <c r="BR25" s="16">
        <f t="shared" si="2"/>
        <v>2.5299472928830675E-2</v>
      </c>
      <c r="BS25" s="16"/>
      <c r="BT25" s="16">
        <f t="shared" si="3"/>
        <v>6</v>
      </c>
      <c r="BU25" s="28">
        <f t="shared" si="4"/>
        <v>2.8501921532928239E-2</v>
      </c>
      <c r="BV25" s="16">
        <f t="shared" si="5"/>
        <v>2.5299472928830675E-2</v>
      </c>
    </row>
    <row r="26" spans="1:74" x14ac:dyDescent="0.4">
      <c r="A26" s="15"/>
      <c r="B26" s="15"/>
      <c r="C26" s="49" t="s">
        <v>50</v>
      </c>
      <c r="D26" s="15"/>
      <c r="E26" s="15"/>
      <c r="F26" s="15" t="s">
        <v>295</v>
      </c>
      <c r="G26" s="29">
        <f>(NGDP_R!H26-NGDP_R!G26)/NGDP_R!G26</f>
        <v>7.9802793056637594E-2</v>
      </c>
      <c r="H26" s="29">
        <f>(NGDP_R!I26-NGDP_R!H26)/NGDP_R!H26</f>
        <v>4.5430650395377012E-2</v>
      </c>
      <c r="I26" s="29">
        <f>(NGDP_R!J26-NGDP_R!I26)/NGDP_R!I26</f>
        <v>-0.13126725492382038</v>
      </c>
      <c r="J26" s="29">
        <f>(NGDP_R!K26-NGDP_R!J26)/NGDP_R!J26</f>
        <v>8.4564618947756305E-3</v>
      </c>
      <c r="K26" s="29">
        <f>(NGDP_R!L26-NGDP_R!K26)/NGDP_R!K26</f>
        <v>4.8415827158821902E-2</v>
      </c>
      <c r="L26" s="29">
        <f>(NGDP_R!M26-NGDP_R!L26)/NGDP_R!L26</f>
        <v>3.3165776360570047E-2</v>
      </c>
      <c r="M26" s="29">
        <f>(NGDP_R!N26-NGDP_R!M26)/NGDP_R!M26</f>
        <v>3.5000000000000114E-2</v>
      </c>
      <c r="N26" s="15"/>
      <c r="O26" s="15" t="e">
        <f>CORREL($G26:$M26,[1]DMB!$G26:$AH26)</f>
        <v>#N/A</v>
      </c>
      <c r="P26" s="15" t="e">
        <f>O26*SQRT((MIN(COUNT($G26:$M26),COUNT([1]DMB!$G26:$AH26))-2)/(1-O26^2))</f>
        <v>#N/A</v>
      </c>
      <c r="Q26" s="15" t="e">
        <f>CORREL($G26:$M26,[1]DMB!$G26:$AG26)</f>
        <v>#N/A</v>
      </c>
      <c r="R26" s="15" t="e">
        <f>Q26*SQRT((MIN(COUNT($G26:$M26),COUNT([1]DMB!$G26:$AG26))-2)/(1-Q26^2))</f>
        <v>#N/A</v>
      </c>
      <c r="S26" s="15" t="e">
        <f>CORREL($G26:$M26,[1]DM1!$G26:$AH26)</f>
        <v>#N/A</v>
      </c>
      <c r="T26" s="15" t="e">
        <f>S26*SQRT((MIN(COUNT($G26:$M26),COUNT([1]DM1!$G26:$AH26))-2)/(1-S26^2))</f>
        <v>#N/A</v>
      </c>
      <c r="U26" s="15" t="e">
        <f>CORREL($G26:$M26,[1]DM1!$G26:$AG26)</f>
        <v>#N/A</v>
      </c>
      <c r="V26" s="15" t="e">
        <f>U26*SQRT((MIN(COUNT($G26:$M26),COUNT([1]DM1!$G26:$AG26))-2)/(1-U26^2))</f>
        <v>#N/A</v>
      </c>
      <c r="W26" s="15" t="e">
        <f>CORREL($G26:$M26,dBM!$G26:$G26)</f>
        <v>#N/A</v>
      </c>
      <c r="X26" s="15" t="e">
        <f>W26*SQRT((MIN(COUNT($G26:$M26),COUNT(dBM!$G26:$M26))-2)/(1-W26^2))</f>
        <v>#N/A</v>
      </c>
      <c r="Y26" s="15" t="e">
        <f>CORREL($G26:$M26,dBM!#REF!)</f>
        <v>#REF!</v>
      </c>
      <c r="Z26" s="15" t="e">
        <f>Y26*SQRT((MIN(COUNT($G26:$M26),COUNT(dBM!#REF!))-2)/(1-Y26^2))</f>
        <v>#REF!</v>
      </c>
      <c r="AA26" s="15" t="e">
        <f>CORREL($G26:$M26,'[1]D BM wo FCD'!$G26:$AB26)</f>
        <v>#N/A</v>
      </c>
      <c r="AB26" s="15" t="e">
        <f>AA26*SQRT((MIN(COUNT($G26:$M26),COUNT('[1]D BM wo FCD'!$G26:$AB26))-2)/(1-AA26^2))</f>
        <v>#N/A</v>
      </c>
      <c r="AC26" s="15" t="e">
        <f>CORREL($G26:$M26,'[1]D BM wo FCD'!$G26:$AA26)</f>
        <v>#N/A</v>
      </c>
      <c r="AD26" s="15" t="e">
        <f>AC26*SQRT((MIN(COUNT($G26:$M26),COUNT('[1]D BM wo FCD'!$G26:$AA26))-2)/(1-AC26^2))</f>
        <v>#N/A</v>
      </c>
      <c r="AE26" s="13"/>
      <c r="AF26" s="17"/>
      <c r="AG26" s="15" t="e">
        <f>CORREL($G26:$M26,[1]DMB!$V26:$AH26)</f>
        <v>#N/A</v>
      </c>
      <c r="AH26" s="15" t="e">
        <f>AG26*SQRT((MIN(COUNT($G26:$M26),COUNT([1]DMB!$V26:$AH26))-2)/(1-AG26^2))</f>
        <v>#N/A</v>
      </c>
      <c r="AI26" s="15" t="e">
        <f>CORREL($G26:$M26,[1]DMB!$V26:$AG26)</f>
        <v>#N/A</v>
      </c>
      <c r="AJ26" s="15" t="e">
        <f>AI26*SQRT((MIN(COUNT($G26:$M26),COUNT([1]DMB!$V26:$AG26))-2)/(1-AI26^2))</f>
        <v>#N/A</v>
      </c>
      <c r="AK26" s="15" t="e">
        <f>CORREL($G26:$M26,[1]DM1!$V26:$AH26)</f>
        <v>#N/A</v>
      </c>
      <c r="AL26" s="15" t="e">
        <f>AK26*SQRT((MIN(COUNT($G26:$M26),COUNT([1]DM1!$V26:$AH26))-2)/(1-AK26^2))</f>
        <v>#N/A</v>
      </c>
      <c r="AM26" s="15" t="e">
        <f>CORREL($G26:$M26,[1]DM1!$V26:$AG26)</f>
        <v>#N/A</v>
      </c>
      <c r="AN26" s="15" t="e">
        <f>AM26*SQRT((MIN(COUNT($G26:$M26),COUNT([1]DM1!$V26:$AG26))-2)/(1-AM26^2))</f>
        <v>#N/A</v>
      </c>
      <c r="AO26" s="15" t="e">
        <f>CORREL($G26:$M26,dBM!$G26:$G26)</f>
        <v>#N/A</v>
      </c>
      <c r="AP26" s="15" t="e">
        <f>AO26*SQRT((MIN(COUNT($G26:$M26),COUNT(dBM!$G26:$M26))-2)/(1-AO26^2))</f>
        <v>#N/A</v>
      </c>
      <c r="AQ26" s="15" t="e">
        <f>CORREL($G26:$M26,dBM!#REF!)</f>
        <v>#REF!</v>
      </c>
      <c r="AR26" s="15" t="e">
        <f>AQ26*SQRT((MIN(COUNT($G26:$M26),COUNT(dBM!#REF!))-2)/(1-AQ26^2))</f>
        <v>#REF!</v>
      </c>
      <c r="AS26" s="15" t="e">
        <f>CORREL($G26:$M26,'[1]D BM wo FCD'!$P26:$AB26)</f>
        <v>#N/A</v>
      </c>
      <c r="AT26" s="15" t="e">
        <f>AS26*SQRT((MIN(COUNT($G26:$M26),COUNT('[1]D BM wo FCD'!$P26:$AB26))-2)/(1-AS26^2))</f>
        <v>#N/A</v>
      </c>
      <c r="AU26" s="15" t="e">
        <f>CORREL($G26:$M26,'[1]D BM wo FCD'!$P26:$AA26)</f>
        <v>#N/A</v>
      </c>
      <c r="AV26" s="15" t="e">
        <f>AU26*SQRT((MIN(COUNT($G26:$M26),COUNT('[1]D BM wo FCD'!$P26:$AA26))-2)/(1-AU26^2))</f>
        <v>#N/A</v>
      </c>
      <c r="AW26" s="15"/>
      <c r="AX26" s="15"/>
      <c r="AY26" s="15">
        <f>CORREL($G26:$M26,[1]DMB!$AB26:$AH26)</f>
        <v>0.48659333994587206</v>
      </c>
      <c r="AZ26" s="15">
        <f>AY26*SQRT((MIN(COUNT($G26:$M26),COUNT([1]DMB!$AB26:$AH26))-2)/(1-AY26^2))</f>
        <v>1.2454443365154981</v>
      </c>
      <c r="BA26" s="15">
        <f>CORREL($H26:$M26,[1]DMB!$AB26:$AG26)</f>
        <v>-0.14127193292600868</v>
      </c>
      <c r="BB26" s="15">
        <f>BA26*SQRT((MIN(COUNT($H26:$M26),COUNT([1]DMB!$AB26:$AG26))-2)/(1-BA26^2))</f>
        <v>-0.28540625416744425</v>
      </c>
      <c r="BC26" s="15">
        <f>CORREL($G26:$M26,[1]DM1!$AB26:$AH26)</f>
        <v>0.59097283014491409</v>
      </c>
      <c r="BD26" s="15">
        <f>BC26*SQRT((MIN(COUNT($G26:$M26),COUNT([1]DM1!$AB26:$AH26))-2)/(1-BC26^2))</f>
        <v>1.6381175259115675</v>
      </c>
      <c r="BE26" s="15">
        <f>CORREL($H26:$M26,[1]DM1!$AB26:$AG26)</f>
        <v>-0.19870939596783202</v>
      </c>
      <c r="BF26" s="15">
        <f>BE26*SQRT((MIN(COUNT($H26:$M26),COUNT([1]DM1!$AB26:$AG26))-2)/(1-BE26^2))</f>
        <v>-0.40550519181345329</v>
      </c>
      <c r="BG26" s="15" t="e">
        <f>CORREL($G26:$M26,dBM!$G26:$G26)</f>
        <v>#N/A</v>
      </c>
      <c r="BH26" s="15" t="e">
        <f>BG26*SQRT((MIN(COUNT($G26:$M26),COUNT(dBM!$G26:$M26))-2)/(1-BG26^2))</f>
        <v>#N/A</v>
      </c>
      <c r="BI26" s="15" t="e">
        <f>CORREL($H26:$M26,dBM!#REF!)</f>
        <v>#REF!</v>
      </c>
      <c r="BJ26" s="15" t="e">
        <f>BI26*SQRT((MIN(COUNT($H26:$M26),COUNT(dBM!#REF!))-2)/(1-BI26^2))</f>
        <v>#REF!</v>
      </c>
      <c r="BK26" s="15">
        <f>CORREL($G26:$M26,'[1]D BM wo FCD'!$V26:$AB26)</f>
        <v>0.19153649530078465</v>
      </c>
      <c r="BL26" s="15">
        <f>BK26*SQRT((MIN(COUNT($G26:$M26),COUNT('[1]D BM wo FCD'!$V26:$AB26))-2)/(1-BK26^2))</f>
        <v>0.27598320256088482</v>
      </c>
      <c r="BM26" s="15">
        <f>CORREL($H26:$M26,'[1]D BM wo FCD'!$V26:$AA26)</f>
        <v>0.7941431129966845</v>
      </c>
      <c r="BN26" s="15">
        <f>BM26*SQRT((MIN(COUNT($H26:$M26),COUNT('[1]D BM wo FCD'!$V26:$AA26))-2)/(1-BM26^2))</f>
        <v>1.3067350262244444</v>
      </c>
      <c r="BO26" s="15"/>
      <c r="BP26" s="16">
        <f t="shared" si="0"/>
        <v>6</v>
      </c>
      <c r="BQ26" s="28">
        <f t="shared" si="1"/>
        <v>1.4000708990393634E-2</v>
      </c>
      <c r="BR26" s="16">
        <f t="shared" si="2"/>
        <v>7.4837124030350949E-2</v>
      </c>
      <c r="BS26" s="16"/>
      <c r="BT26" s="16">
        <f t="shared" si="3"/>
        <v>6</v>
      </c>
      <c r="BU26" s="28">
        <f t="shared" si="4"/>
        <v>1.4000708990393634E-2</v>
      </c>
      <c r="BV26" s="16">
        <f t="shared" si="5"/>
        <v>7.4837124030350949E-2</v>
      </c>
    </row>
    <row r="27" spans="1:74" x14ac:dyDescent="0.4">
      <c r="A27" s="15"/>
      <c r="B27" s="15"/>
      <c r="C27" s="49" t="s">
        <v>55</v>
      </c>
      <c r="D27" s="15"/>
      <c r="E27" s="15"/>
      <c r="F27" s="15" t="s">
        <v>295</v>
      </c>
      <c r="G27" s="29">
        <f>(NGDP_R!H27-NGDP_R!G27)/NGDP_R!G27</f>
        <v>-1.4999977460966018E-2</v>
      </c>
      <c r="H27" s="29">
        <f>(NGDP_R!I27-NGDP_R!H27)/NGDP_R!H27</f>
        <v>-1.4999999999998785E-2</v>
      </c>
      <c r="I27" s="29">
        <f>(NGDP_R!J27-NGDP_R!I27)/NGDP_R!I27</f>
        <v>-3.9999999999997668E-3</v>
      </c>
      <c r="J27" s="29">
        <f>(NGDP_R!K27-NGDP_R!J27)/NGDP_R!J27</f>
        <v>-1.0000000000019707E-3</v>
      </c>
      <c r="K27" s="29">
        <f>(NGDP_R!L27-NGDP_R!K27)/NGDP_R!K27</f>
        <v>1.0999999999999885E-2</v>
      </c>
      <c r="L27" s="29">
        <f>(NGDP_R!M27-NGDP_R!L27)/NGDP_R!L27</f>
        <v>3.0000000000001602E-2</v>
      </c>
      <c r="M27" s="29">
        <f>(NGDP_R!N27-NGDP_R!M27)/NGDP_R!M27</f>
        <v>2.5000000000000164E-2</v>
      </c>
      <c r="N27" s="15"/>
      <c r="O27" s="15" t="e">
        <f>CORREL($G27:$M27,[1]DMB!$G27:$AH27)</f>
        <v>#N/A</v>
      </c>
      <c r="P27" s="15" t="e">
        <f>O27*SQRT((MIN(COUNT($G27:$M27),COUNT([1]DMB!$G27:$AH27))-2)/(1-O27^2))</f>
        <v>#N/A</v>
      </c>
      <c r="Q27" s="15" t="e">
        <f>CORREL($G27:$M27,[1]DMB!$G27:$AG27)</f>
        <v>#N/A</v>
      </c>
      <c r="R27" s="15" t="e">
        <f>Q27*SQRT((MIN(COUNT($G27:$M27),COUNT([1]DMB!$G27:$AG27))-2)/(1-Q27^2))</f>
        <v>#N/A</v>
      </c>
      <c r="S27" s="15" t="e">
        <f>CORREL($G27:$M27,[1]DM1!$G27:$AH27)</f>
        <v>#N/A</v>
      </c>
      <c r="T27" s="15" t="e">
        <f>S27*SQRT((MIN(COUNT($G27:$M27),COUNT([1]DM1!$G27:$AH27))-2)/(1-S27^2))</f>
        <v>#N/A</v>
      </c>
      <c r="U27" s="15" t="e">
        <f>CORREL($G27:$M27,[1]DM1!$G27:$AG27)</f>
        <v>#N/A</v>
      </c>
      <c r="V27" s="15" t="e">
        <f>U27*SQRT((MIN(COUNT($G27:$M27),COUNT([1]DM1!$G27:$AG27))-2)/(1-U27^2))</f>
        <v>#N/A</v>
      </c>
      <c r="W27" s="15" t="s">
        <v>163</v>
      </c>
      <c r="X27" s="15" t="s">
        <v>163</v>
      </c>
      <c r="Y27" s="15" t="s">
        <v>163</v>
      </c>
      <c r="Z27" s="15" t="s">
        <v>163</v>
      </c>
      <c r="AA27" s="15" t="s">
        <v>163</v>
      </c>
      <c r="AB27" s="15" t="s">
        <v>163</v>
      </c>
      <c r="AC27" s="15" t="s">
        <v>163</v>
      </c>
      <c r="AD27" s="15" t="s">
        <v>163</v>
      </c>
      <c r="AE27" s="13"/>
      <c r="AF27" s="17"/>
      <c r="AG27" s="15" t="e">
        <f>CORREL($G27:$M27,[1]DMB!$V27:$AH27)</f>
        <v>#N/A</v>
      </c>
      <c r="AH27" s="15" t="e">
        <f>AG27*SQRT((MIN(COUNT($G27:$M27),COUNT([1]DMB!$V27:$AH27))-2)/(1-AG27^2))</f>
        <v>#N/A</v>
      </c>
      <c r="AI27" s="15" t="e">
        <f>CORREL($G27:$M27,[1]DMB!$V27:$AG27)</f>
        <v>#N/A</v>
      </c>
      <c r="AJ27" s="15" t="e">
        <f>AI27*SQRT((MIN(COUNT($G27:$M27),COUNT([1]DMB!$V27:$AG27))-2)/(1-AI27^2))</f>
        <v>#N/A</v>
      </c>
      <c r="AK27" s="15" t="e">
        <f>CORREL($G27:$M27,[1]DM1!$V27:$AH27)</f>
        <v>#N/A</v>
      </c>
      <c r="AL27" s="15" t="e">
        <f>AK27*SQRT((MIN(COUNT($G27:$M27),COUNT([1]DM1!$V27:$AH27))-2)/(1-AK27^2))</f>
        <v>#N/A</v>
      </c>
      <c r="AM27" s="15" t="e">
        <f>CORREL($G27:$M27,[1]DM1!$V27:$AG27)</f>
        <v>#N/A</v>
      </c>
      <c r="AN27" s="15" t="e">
        <f>AM27*SQRT((MIN(COUNT($G27:$M27),COUNT([1]DM1!$V27:$AG27))-2)/(1-AM27^2))</f>
        <v>#N/A</v>
      </c>
      <c r="AO27" s="15" t="s">
        <v>163</v>
      </c>
      <c r="AP27" s="15" t="s">
        <v>163</v>
      </c>
      <c r="AQ27" s="15" t="s">
        <v>163</v>
      </c>
      <c r="AR27" s="15" t="s">
        <v>163</v>
      </c>
      <c r="AS27" s="15" t="s">
        <v>163</v>
      </c>
      <c r="AT27" s="15" t="s">
        <v>163</v>
      </c>
      <c r="AU27" s="15" t="s">
        <v>163</v>
      </c>
      <c r="AV27" s="15" t="s">
        <v>163</v>
      </c>
      <c r="AW27" s="15"/>
      <c r="AX27" s="15"/>
      <c r="AY27" s="15">
        <f>CORREL($G27:$M27,[1]DMB!$AB27:$AH27)</f>
        <v>-0.89228791819088471</v>
      </c>
      <c r="AZ27" s="15">
        <f>AY27*SQRT((MIN(COUNT($G27:$M27),COUNT([1]DMB!$AB27:$AH27))-2)/(1-AY27^2))</f>
        <v>-4.4194090081203186</v>
      </c>
      <c r="BA27" s="15">
        <f>CORREL($H27:$M27,[1]DMB!$AB27:$AG27)</f>
        <v>-0.7309271252689894</v>
      </c>
      <c r="BB27" s="15">
        <f>BA27*SQRT((MIN(COUNT($H27:$M27),COUNT([1]DMB!$AB27:$AG27))-2)/(1-BA27^2))</f>
        <v>-2.142050590100617</v>
      </c>
      <c r="BC27" s="15">
        <f>CORREL($G27:$M27,[1]DM1!$AB27:$AH27)</f>
        <v>-0.61094024356480681</v>
      </c>
      <c r="BD27" s="15">
        <f>BC27*SQRT((MIN(COUNT($G27:$M27),COUNT([1]DM1!$AB27:$AH27))-2)/(1-BC27^2))</f>
        <v>-1.725583045961167</v>
      </c>
      <c r="BE27" s="15">
        <f>CORREL($H27:$M27,[1]DM1!$AB27:$AG27)</f>
        <v>-0.3949779102942268</v>
      </c>
      <c r="BF27" s="15">
        <f>BE27*SQRT((MIN(COUNT($H27:$M27),COUNT([1]DM1!$AB27:$AG27))-2)/(1-BE27^2))</f>
        <v>-0.85987143624030649</v>
      </c>
      <c r="BG27" s="15" t="s">
        <v>163</v>
      </c>
      <c r="BH27" s="15" t="s">
        <v>163</v>
      </c>
      <c r="BI27" s="15" t="s">
        <v>163</v>
      </c>
      <c r="BJ27" s="15" t="s">
        <v>163</v>
      </c>
      <c r="BK27" s="15" t="s">
        <v>163</v>
      </c>
      <c r="BL27" s="15" t="s">
        <v>163</v>
      </c>
      <c r="BM27" s="15" t="s">
        <v>163</v>
      </c>
      <c r="BN27" s="15" t="s">
        <v>163</v>
      </c>
      <c r="BO27" s="15"/>
      <c r="BP27" s="16">
        <f t="shared" si="0"/>
        <v>6</v>
      </c>
      <c r="BQ27" s="28">
        <f t="shared" si="1"/>
        <v>1.0000037565058237E-3</v>
      </c>
      <c r="BR27" s="16">
        <f t="shared" si="2"/>
        <v>1.721626718398267E-2</v>
      </c>
      <c r="BS27" s="16"/>
      <c r="BT27" s="16">
        <f t="shared" si="3"/>
        <v>6</v>
      </c>
      <c r="BU27" s="28">
        <f t="shared" si="4"/>
        <v>1.0000037565058237E-3</v>
      </c>
      <c r="BV27" s="16">
        <f t="shared" si="5"/>
        <v>1.721626718398267E-2</v>
      </c>
    </row>
    <row r="28" spans="1:74" x14ac:dyDescent="0.4">
      <c r="A28" s="15"/>
      <c r="B28" s="15"/>
      <c r="C28" s="49" t="s">
        <v>57</v>
      </c>
      <c r="D28" s="15"/>
      <c r="E28" s="15"/>
      <c r="F28" s="15" t="s">
        <v>295</v>
      </c>
      <c r="G28" s="29">
        <f>(NGDP_R!H28-NGDP_R!G28)/NGDP_R!G28</f>
        <v>2.0712232858655581E-2</v>
      </c>
      <c r="H28" s="29">
        <f>(NGDP_R!I28-NGDP_R!H28)/NGDP_R!H28</f>
        <v>3.3205957383747285E-2</v>
      </c>
      <c r="I28" s="29">
        <f>(NGDP_R!J28-NGDP_R!I28)/NGDP_R!I28</f>
        <v>3.0140972051471194E-2</v>
      </c>
      <c r="J28" s="29">
        <f>(NGDP_R!K28-NGDP_R!J28)/NGDP_R!J28</f>
        <v>3.0631526603679744E-2</v>
      </c>
      <c r="K28" s="29">
        <f>(NGDP_R!L28-NGDP_R!K28)/NGDP_R!K28</f>
        <v>4.0432307246936264E-2</v>
      </c>
      <c r="L28" s="29">
        <f>(NGDP_R!M28-NGDP_R!L28)/NGDP_R!L28</f>
        <v>4.1758973869411867E-2</v>
      </c>
      <c r="M28" s="29">
        <f>(NGDP_R!N28-NGDP_R!M28)/NGDP_R!M28</f>
        <v>5.0637395486902444E-2</v>
      </c>
      <c r="N28" s="15"/>
      <c r="O28" s="15" t="e">
        <f>CORREL($G28:$M28,[1]DMB!$G28:$AH28)</f>
        <v>#N/A</v>
      </c>
      <c r="P28" s="15" t="e">
        <f>O28*SQRT((MIN(COUNT($G28:$M28),COUNT([1]DMB!$G28:$AH28))-2)/(1-O28^2))</f>
        <v>#N/A</v>
      </c>
      <c r="Q28" s="15" t="e">
        <f>CORREL($G28:$M28,[1]DMB!$G28:$AG28)</f>
        <v>#N/A</v>
      </c>
      <c r="R28" s="15" t="e">
        <f>Q28*SQRT((MIN(COUNT($G28:$M28),COUNT([1]DMB!$G28:$AG28))-2)/(1-Q28^2))</f>
        <v>#N/A</v>
      </c>
      <c r="S28" s="15" t="e">
        <f>CORREL($G28:$M28,[1]DM1!$G28:$AH28)</f>
        <v>#N/A</v>
      </c>
      <c r="T28" s="15" t="e">
        <f>S28*SQRT((MIN(COUNT($G28:$M28),COUNT([1]DM1!$G28:$AH28))-2)/(1-S28^2))</f>
        <v>#N/A</v>
      </c>
      <c r="U28" s="15" t="e">
        <f>CORREL($G28:$M28,[1]DM1!$G28:$AG28)</f>
        <v>#N/A</v>
      </c>
      <c r="V28" s="15" t="e">
        <f>U28*SQRT((MIN(COUNT($G28:$M28),COUNT([1]DM1!$G28:$AG28))-2)/(1-U28^2))</f>
        <v>#N/A</v>
      </c>
      <c r="W28" s="15" t="e">
        <f>CORREL($G28:$M28,dBM!$G28:$G28)</f>
        <v>#VALUE!</v>
      </c>
      <c r="X28" s="15" t="e">
        <f>W28*SQRT((MIN(COUNT($G28:$M28),COUNT(dBM!$G28:$M28))-2)/(1-W28^2))</f>
        <v>#VALUE!</v>
      </c>
      <c r="Y28" s="15" t="e">
        <f>CORREL($G28:$M28,dBM!#REF!)</f>
        <v>#REF!</v>
      </c>
      <c r="Z28" s="15" t="e">
        <f>Y28*SQRT((MIN(COUNT($G28:$M28),COUNT(dBM!#REF!))-2)/(1-Y28^2))</f>
        <v>#REF!</v>
      </c>
      <c r="AA28" s="15" t="e">
        <f>CORREL($G28:$M28,'[1]D BM wo FCD'!$G28:$AB28)</f>
        <v>#N/A</v>
      </c>
      <c r="AB28" s="15" t="e">
        <f>AA28*SQRT((MIN(COUNT($G28:$M28),COUNT('[1]D BM wo FCD'!$G28:$AB28))-2)/(1-AA28^2))</f>
        <v>#N/A</v>
      </c>
      <c r="AC28" s="15" t="e">
        <f>CORREL($G28:$M28,'[1]D BM wo FCD'!$G28:$AA28)</f>
        <v>#N/A</v>
      </c>
      <c r="AD28" s="15" t="e">
        <f>AC28*SQRT((MIN(COUNT($G28:$M28),COUNT('[1]D BM wo FCD'!$G28:$AA28))-2)/(1-AC28^2))</f>
        <v>#N/A</v>
      </c>
      <c r="AE28" s="13"/>
      <c r="AF28" s="17"/>
      <c r="AG28" s="15" t="e">
        <f>CORREL($G28:$M28,[1]DMB!$V28:$AH28)</f>
        <v>#N/A</v>
      </c>
      <c r="AH28" s="15" t="e">
        <f>AG28*SQRT((MIN(COUNT($G28:$M28),COUNT([1]DMB!$V28:$AH28))-2)/(1-AG28^2))</f>
        <v>#N/A</v>
      </c>
      <c r="AI28" s="15" t="e">
        <f>CORREL($G28:$M28,[1]DMB!$V28:$AG28)</f>
        <v>#N/A</v>
      </c>
      <c r="AJ28" s="15" t="e">
        <f>AI28*SQRT((MIN(COUNT($G28:$M28),COUNT([1]DMB!$V28:$AG28))-2)/(1-AI28^2))</f>
        <v>#N/A</v>
      </c>
      <c r="AK28" s="15" t="e">
        <f>CORREL($G28:$M28,[1]DM1!$V28:$AH28)</f>
        <v>#N/A</v>
      </c>
      <c r="AL28" s="15" t="e">
        <f>AK28*SQRT((MIN(COUNT($G28:$M28),COUNT([1]DM1!$V28:$AH28))-2)/(1-AK28^2))</f>
        <v>#N/A</v>
      </c>
      <c r="AM28" s="15" t="e">
        <f>CORREL($G28:$M28,[1]DM1!$V28:$AG28)</f>
        <v>#N/A</v>
      </c>
      <c r="AN28" s="15" t="e">
        <f>AM28*SQRT((MIN(COUNT($G28:$M28),COUNT([1]DM1!$V28:$AG28))-2)/(1-AM28^2))</f>
        <v>#N/A</v>
      </c>
      <c r="AO28" s="15" t="e">
        <f>CORREL($G28:$M28,dBM!$G28:$G28)</f>
        <v>#VALUE!</v>
      </c>
      <c r="AP28" s="15" t="e">
        <f>AO28*SQRT((MIN(COUNT($G28:$M28),COUNT(dBM!$G28:$M28))-2)/(1-AO28^2))</f>
        <v>#VALUE!</v>
      </c>
      <c r="AQ28" s="15" t="e">
        <f>CORREL($G28:$M28,dBM!#REF!)</f>
        <v>#REF!</v>
      </c>
      <c r="AR28" s="15" t="e">
        <f>AQ28*SQRT((MIN(COUNT($G28:$M28),COUNT(dBM!#REF!))-2)/(1-AQ28^2))</f>
        <v>#REF!</v>
      </c>
      <c r="AS28" s="15" t="e">
        <f>CORREL($G28:$M28,'[1]D BM wo FCD'!$P28:$AB28)</f>
        <v>#N/A</v>
      </c>
      <c r="AT28" s="15" t="e">
        <f>AS28*SQRT((MIN(COUNT($G28:$M28),COUNT('[1]D BM wo FCD'!$P28:$AB28))-2)/(1-AS28^2))</f>
        <v>#N/A</v>
      </c>
      <c r="AU28" s="15" t="e">
        <f>CORREL($G28:$M28,'[1]D BM wo FCD'!$P28:$AA28)</f>
        <v>#N/A</v>
      </c>
      <c r="AV28" s="15" t="e">
        <f>AU28*SQRT((MIN(COUNT($G28:$M28),COUNT('[1]D BM wo FCD'!$P28:$AA28))-2)/(1-AU28^2))</f>
        <v>#N/A</v>
      </c>
      <c r="AW28" s="15"/>
      <c r="AX28" s="15"/>
      <c r="AY28" s="15">
        <f>CORREL($G28:$M28,[1]DMB!$AB28:$AH28)</f>
        <v>-0.53523253612603228</v>
      </c>
      <c r="AZ28" s="15">
        <f>AY28*SQRT((MIN(COUNT($G28:$M28),COUNT([1]DMB!$AB28:$AH28))-2)/(1-AY28^2))</f>
        <v>-1.4168457319404655</v>
      </c>
      <c r="BA28" s="15">
        <f>CORREL($H28:$M28,[1]DMB!$AB28:$AG28)</f>
        <v>-0.40346072317468196</v>
      </c>
      <c r="BB28" s="15">
        <f>BA28*SQRT((MIN(COUNT($H28:$M28),COUNT([1]DMB!$AB28:$AG28))-2)/(1-BA28^2))</f>
        <v>-0.88188428786899276</v>
      </c>
      <c r="BC28" s="15">
        <f>CORREL($G28:$M28,[1]DM1!$AB28:$AH28)</f>
        <v>-0.53329345529146388</v>
      </c>
      <c r="BD28" s="15">
        <f>BC28*SQRT((MIN(COUNT($G28:$M28),COUNT([1]DM1!$AB28:$AH28))-2)/(1-BC28^2))</f>
        <v>-1.4096674429545437</v>
      </c>
      <c r="BE28" s="15">
        <f>CORREL($H28:$M28,[1]DM1!$AB28:$AG28)</f>
        <v>-0.27074643783108482</v>
      </c>
      <c r="BF28" s="15">
        <f>BE28*SQRT((MIN(COUNT($H28:$M28),COUNT([1]DM1!$AB28:$AG28))-2)/(1-BE28^2))</f>
        <v>-0.56250193011331562</v>
      </c>
      <c r="BG28" s="15" t="e">
        <f>CORREL($G28:$M28,dBM!$G28:$G28)</f>
        <v>#VALUE!</v>
      </c>
      <c r="BH28" s="15" t="e">
        <f>BG28*SQRT((MIN(COUNT($G28:$M28),COUNT(dBM!$G28:$M28))-2)/(1-BG28^2))</f>
        <v>#VALUE!</v>
      </c>
      <c r="BI28" s="15" t="e">
        <f>CORREL($H28:$M28,dBM!#REF!)</f>
        <v>#REF!</v>
      </c>
      <c r="BJ28" s="15" t="e">
        <f>BI28*SQRT((MIN(COUNT($H28:$M28),COUNT(dBM!#REF!))-2)/(1-BI28^2))</f>
        <v>#REF!</v>
      </c>
      <c r="BK28" s="15">
        <f>CORREL($G28:$M28,'[1]D BM wo FCD'!$V28:$AB28)</f>
        <v>0.41577781117520662</v>
      </c>
      <c r="BL28" s="15">
        <f>BK28*SQRT((MIN(COUNT($G28:$M28),COUNT('[1]D BM wo FCD'!$V28:$AB28))-2)/(1-BK28^2))</f>
        <v>0.45716685284177916</v>
      </c>
      <c r="BM28" s="15">
        <f>CORREL($H28:$M28,'[1]D BM wo FCD'!$V28:$AA28)</f>
        <v>-1.0000000000000002</v>
      </c>
      <c r="BN28" s="15">
        <f>BM28*SQRT((MIN(COUNT($H28:$M28),COUNT('[1]D BM wo FCD'!$V28:$AA28))-2)/(1-BM28^2))</f>
        <v>0</v>
      </c>
      <c r="BO28" s="15"/>
      <c r="BP28" s="16">
        <f t="shared" si="0"/>
        <v>6</v>
      </c>
      <c r="BQ28" s="28">
        <f t="shared" si="1"/>
        <v>3.2813661668983647E-2</v>
      </c>
      <c r="BR28" s="16">
        <f t="shared" si="2"/>
        <v>7.701504128670422E-3</v>
      </c>
      <c r="BS28" s="16"/>
      <c r="BT28" s="16">
        <f t="shared" si="3"/>
        <v>6</v>
      </c>
      <c r="BU28" s="28">
        <f t="shared" si="4"/>
        <v>3.2813661668983647E-2</v>
      </c>
      <c r="BV28" s="16">
        <f t="shared" si="5"/>
        <v>7.701504128670422E-3</v>
      </c>
    </row>
    <row r="29" spans="1:74" x14ac:dyDescent="0.4">
      <c r="A29" s="15"/>
      <c r="B29" s="15"/>
      <c r="C29" s="49" t="s">
        <v>369</v>
      </c>
      <c r="D29" s="15"/>
      <c r="E29" s="15"/>
      <c r="F29" s="15" t="s">
        <v>295</v>
      </c>
      <c r="G29" s="29">
        <f>(NGDP_R!H29-NGDP_R!G29)/NGDP_R!G29</f>
        <v>7.0000000000004892E-2</v>
      </c>
      <c r="H29" s="29">
        <f>(NGDP_R!I29-NGDP_R!H29)/NGDP_R!H29</f>
        <v>9.8999999999993635E-2</v>
      </c>
      <c r="I29" s="29">
        <f>(NGDP_R!J29-NGDP_R!I29)/NGDP_R!I29</f>
        <v>2.0789818207462528E-2</v>
      </c>
      <c r="J29" s="29">
        <f>(NGDP_R!K29-NGDP_R!J29)/NGDP_R!J29</f>
        <v>3.6556732592330166E-2</v>
      </c>
      <c r="K29" s="29">
        <f>(NGDP_R!L29-NGDP_R!K29)/NGDP_R!K29</f>
        <v>5.3999999999995017E-2</v>
      </c>
      <c r="L29" s="29">
        <f>(NGDP_R!M29-NGDP_R!L29)/NGDP_R!L29</f>
        <v>5.3000000000000033E-2</v>
      </c>
      <c r="M29" s="29">
        <f>(NGDP_R!N29-NGDP_R!M29)/NGDP_R!M29</f>
        <v>4.4000000000003085E-2</v>
      </c>
      <c r="N29" s="15"/>
      <c r="O29" s="15" t="e">
        <f>CORREL($G29:$M29,[1]DMB!$G29:$AH29)</f>
        <v>#N/A</v>
      </c>
      <c r="P29" s="15" t="e">
        <f>O29*SQRT((MIN(COUNT($G29:$M29),COUNT([1]DMB!$G29:$AH29))-2)/(1-O29^2))</f>
        <v>#N/A</v>
      </c>
      <c r="Q29" s="15" t="e">
        <f>CORREL($G29:$M29,[1]DMB!$G29:$AG29)</f>
        <v>#N/A</v>
      </c>
      <c r="R29" s="15" t="e">
        <f>Q29*SQRT((MIN(COUNT($G29:$M29),COUNT([1]DMB!$G29:$AG29))-2)/(1-Q29^2))</f>
        <v>#N/A</v>
      </c>
      <c r="S29" s="15" t="e">
        <f>CORREL($G29:$M29,[1]DM1!$G29:$AH29)</f>
        <v>#N/A</v>
      </c>
      <c r="T29" s="15" t="e">
        <f>S29*SQRT((MIN(COUNT($G29:$M29),COUNT([1]DM1!$G29:$AH29))-2)/(1-S29^2))</f>
        <v>#N/A</v>
      </c>
      <c r="U29" s="15" t="e">
        <f>CORREL($G29:$M29,[1]DM1!$G29:$AG29)</f>
        <v>#N/A</v>
      </c>
      <c r="V29" s="15" t="e">
        <f>U29*SQRT((MIN(COUNT($G29:$M29),COUNT([1]DM1!$G29:$AG29))-2)/(1-U29^2))</f>
        <v>#N/A</v>
      </c>
      <c r="W29" s="15" t="e">
        <f>CORREL($G29:$M29,dBM!$G29:$G29)</f>
        <v>#N/A</v>
      </c>
      <c r="X29" s="15" t="e">
        <f>W29*SQRT((MIN(COUNT($G29:$M29),COUNT(dBM!$G29:$M29))-2)/(1-W29^2))</f>
        <v>#N/A</v>
      </c>
      <c r="Y29" s="15" t="e">
        <f>CORREL($G29:$M29,dBM!#REF!)</f>
        <v>#REF!</v>
      </c>
      <c r="Z29" s="15" t="e">
        <f>Y29*SQRT((MIN(COUNT($G29:$M29),COUNT(dBM!#REF!))-2)/(1-Y29^2))</f>
        <v>#REF!</v>
      </c>
      <c r="AA29" s="15" t="e">
        <f>CORREL($G29:$M29,'[1]D BM wo FCD'!$G29:$AB29)</f>
        <v>#N/A</v>
      </c>
      <c r="AB29" s="15" t="e">
        <f>AA29*SQRT((MIN(COUNT($G29:$M29),COUNT('[1]D BM wo FCD'!$G29:$AB29))-2)/(1-AA29^2))</f>
        <v>#N/A</v>
      </c>
      <c r="AC29" s="15" t="e">
        <f>CORREL($G29:$M29,'[1]D BM wo FCD'!$G29:$AA29)</f>
        <v>#N/A</v>
      </c>
      <c r="AD29" s="15" t="e">
        <f>AC29*SQRT((MIN(COUNT($G29:$M29),COUNT('[1]D BM wo FCD'!$G29:$AA29))-2)/(1-AC29^2))</f>
        <v>#N/A</v>
      </c>
      <c r="AE29" s="13"/>
      <c r="AF29" s="17"/>
      <c r="AG29" s="15" t="e">
        <f>CORREL($G29:$M29,[1]DMB!$V29:$AH29)</f>
        <v>#N/A</v>
      </c>
      <c r="AH29" s="15" t="e">
        <f>AG29*SQRT((MIN(COUNT($G29:$M29),COUNT([1]DMB!$V29:$AH29))-2)/(1-AG29^2))</f>
        <v>#N/A</v>
      </c>
      <c r="AI29" s="15" t="e">
        <f>CORREL($G29:$M29,[1]DMB!$V29:$AG29)</f>
        <v>#N/A</v>
      </c>
      <c r="AJ29" s="15" t="e">
        <f>AI29*SQRT((MIN(COUNT($G29:$M29),COUNT([1]DMB!$V29:$AG29))-2)/(1-AI29^2))</f>
        <v>#N/A</v>
      </c>
      <c r="AK29" s="15" t="e">
        <f>CORREL($G29:$M29,[1]DM1!$V29:$AH29)</f>
        <v>#N/A</v>
      </c>
      <c r="AL29" s="15" t="e">
        <f>AK29*SQRT((MIN(COUNT($G29:$M29),COUNT([1]DM1!$V29:$AH29))-2)/(1-AK29^2))</f>
        <v>#N/A</v>
      </c>
      <c r="AM29" s="15" t="e">
        <f>CORREL($G29:$M29,[1]DM1!$V29:$AG29)</f>
        <v>#N/A</v>
      </c>
      <c r="AN29" s="15" t="e">
        <f>AM29*SQRT((MIN(COUNT($G29:$M29),COUNT([1]DM1!$V29:$AG29))-2)/(1-AM29^2))</f>
        <v>#N/A</v>
      </c>
      <c r="AO29" s="15" t="e">
        <f>CORREL($G29:$M29,dBM!$G29:$G29)</f>
        <v>#N/A</v>
      </c>
      <c r="AP29" s="15" t="e">
        <f>AO29*SQRT((MIN(COUNT($G29:$M29),COUNT(dBM!$G29:$M29))-2)/(1-AO29^2))</f>
        <v>#N/A</v>
      </c>
      <c r="AQ29" s="15" t="e">
        <f>CORREL($G29:$M29,dBM!#REF!)</f>
        <v>#REF!</v>
      </c>
      <c r="AR29" s="15" t="e">
        <f>AQ29*SQRT((MIN(COUNT($G29:$M29),COUNT(dBM!#REF!))-2)/(1-AQ29^2))</f>
        <v>#REF!</v>
      </c>
      <c r="AS29" s="15" t="e">
        <f>CORREL($G29:$M29,'[1]D BM wo FCD'!$P29:$AB29)</f>
        <v>#N/A</v>
      </c>
      <c r="AT29" s="15" t="e">
        <f>AS29*SQRT((MIN(COUNT($G29:$M29),COUNT('[1]D BM wo FCD'!$P29:$AB29))-2)/(1-AS29^2))</f>
        <v>#N/A</v>
      </c>
      <c r="AU29" s="15" t="e">
        <f>CORREL($G29:$M29,'[1]D BM wo FCD'!$P29:$AA29)</f>
        <v>#N/A</v>
      </c>
      <c r="AV29" s="15" t="e">
        <f>AU29*SQRT((MIN(COUNT($G29:$M29),COUNT('[1]D BM wo FCD'!$P29:$AA29))-2)/(1-AU29^2))</f>
        <v>#N/A</v>
      </c>
      <c r="AW29" s="15"/>
      <c r="AX29" s="15"/>
      <c r="AY29" s="15">
        <f>CORREL($G29:$M29,[1]DMB!$AB29:$AH29)</f>
        <v>-0.55095061249177557</v>
      </c>
      <c r="AZ29" s="15">
        <f>AY29*SQRT((MIN(COUNT($G29:$M29),COUNT([1]DMB!$AB29:$AH29))-2)/(1-AY29^2))</f>
        <v>-1.4762218660400968</v>
      </c>
      <c r="BA29" s="15">
        <f>CORREL($H29:$M29,[1]DMB!$AB29:$AG29)</f>
        <v>0.27707944261972167</v>
      </c>
      <c r="BB29" s="15">
        <f>BA29*SQRT((MIN(COUNT($H29:$M29),COUNT([1]DMB!$AB29:$AG29))-2)/(1-BA29^2))</f>
        <v>0.57673997807752586</v>
      </c>
      <c r="BC29" s="15">
        <f>CORREL($G29:$M29,[1]DM1!$AB29:$AH29)</f>
        <v>-0.21719183715632834</v>
      </c>
      <c r="BD29" s="15">
        <f>BC29*SQRT((MIN(COUNT($G29:$M29),COUNT([1]DM1!$AB29:$AH29))-2)/(1-BC29^2))</f>
        <v>-0.49753233671747282</v>
      </c>
      <c r="BE29" s="15">
        <f>CORREL($H29:$M29,[1]DM1!$AB29:$AG29)</f>
        <v>0.76925436134418645</v>
      </c>
      <c r="BF29" s="15">
        <f>BE29*SQRT((MIN(COUNT($H29:$M29),COUNT([1]DM1!$AB29:$AG29))-2)/(1-BE29^2))</f>
        <v>2.407897938246824</v>
      </c>
      <c r="BG29" s="15" t="e">
        <f>CORREL($G29:$M29,dBM!$G29:$G29)</f>
        <v>#N/A</v>
      </c>
      <c r="BH29" s="15" t="e">
        <f>BG29*SQRT((MIN(COUNT($G29:$M29),COUNT(dBM!$G29:$M29))-2)/(1-BG29^2))</f>
        <v>#N/A</v>
      </c>
      <c r="BI29" s="15" t="e">
        <f>CORREL($H29:$M29,dBM!#REF!)</f>
        <v>#REF!</v>
      </c>
      <c r="BJ29" s="15" t="e">
        <f>BI29*SQRT((MIN(COUNT($H29:$M29),COUNT(dBM!#REF!))-2)/(1-BI29^2))</f>
        <v>#REF!</v>
      </c>
      <c r="BK29" s="15" t="e">
        <f>CORREL($G29:$M29,'[1]D BM wo FCD'!$V29:$AB29)</f>
        <v>#DIV/0!</v>
      </c>
      <c r="BL29" s="15" t="e">
        <f>BK29*SQRT((MIN(COUNT($G29:$M29),COUNT('[1]D BM wo FCD'!$V29:$AB29))-2)/(1-BK29^2))</f>
        <v>#DIV/0!</v>
      </c>
      <c r="BM29" s="15" t="e">
        <f>CORREL($H29:$M29,'[1]D BM wo FCD'!$V29:$AA29)</f>
        <v>#DIV/0!</v>
      </c>
      <c r="BN29" s="15" t="e">
        <f>BM29*SQRT((MIN(COUNT($H29:$M29),COUNT('[1]D BM wo FCD'!$V29:$AA29))-2)/(1-BM29^2))</f>
        <v>#DIV/0!</v>
      </c>
      <c r="BO29" s="15"/>
      <c r="BP29" s="16">
        <f t="shared" si="0"/>
        <v>6</v>
      </c>
      <c r="BQ29" s="28">
        <f t="shared" si="1"/>
        <v>5.5557758466631052E-2</v>
      </c>
      <c r="BR29" s="16">
        <f t="shared" si="2"/>
        <v>2.7109496800591028E-2</v>
      </c>
      <c r="BS29" s="16"/>
      <c r="BT29" s="16">
        <f t="shared" si="3"/>
        <v>6</v>
      </c>
      <c r="BU29" s="28">
        <f t="shared" si="4"/>
        <v>5.5557758466631052E-2</v>
      </c>
      <c r="BV29" s="16">
        <f t="shared" si="5"/>
        <v>2.7109496800591028E-2</v>
      </c>
    </row>
    <row r="30" spans="1:74" x14ac:dyDescent="0.4">
      <c r="A30" s="15"/>
      <c r="B30" s="15"/>
      <c r="C30" s="49" t="s">
        <v>65</v>
      </c>
      <c r="D30" s="15"/>
      <c r="E30" s="15"/>
      <c r="F30" s="15" t="s">
        <v>295</v>
      </c>
      <c r="G30" s="29">
        <f>(NGDP_R!H30-NGDP_R!G30)/NGDP_R!G30</f>
        <v>4.0000000000000771E-2</v>
      </c>
      <c r="H30" s="29">
        <f>(NGDP_R!I30-NGDP_R!H30)/NGDP_R!H30</f>
        <v>3.9999999999997843E-2</v>
      </c>
      <c r="I30" s="29">
        <f>(NGDP_R!J30-NGDP_R!I30)/NGDP_R!I30</f>
        <v>3.0000000000000738E-2</v>
      </c>
      <c r="J30" s="29">
        <f>(NGDP_R!K30-NGDP_R!J30)/NGDP_R!J30</f>
        <v>9.9999999999994104E-3</v>
      </c>
      <c r="K30" s="29">
        <f>(NGDP_R!L30-NGDP_R!K30)/NGDP_R!K30</f>
        <v>-4.9999999999986661E-3</v>
      </c>
      <c r="L30" s="29">
        <f>(NGDP_R!M30-NGDP_R!L30)/NGDP_R!L30</f>
        <v>2.0000000000000049E-2</v>
      </c>
      <c r="M30" s="29">
        <f>(NGDP_R!N30-NGDP_R!M30)/NGDP_R!M30</f>
        <v>1.500000000000014E-2</v>
      </c>
      <c r="N30" s="15"/>
      <c r="O30" s="15" t="e">
        <f>CORREL($G30:$M30,[1]DMB!$G30:$AH30)</f>
        <v>#N/A</v>
      </c>
      <c r="P30" s="15" t="e">
        <f>O30*SQRT((MIN(COUNT($G30:$M30),COUNT([1]DMB!$G30:$AH30))-2)/(1-O30^2))</f>
        <v>#N/A</v>
      </c>
      <c r="Q30" s="15" t="e">
        <f>CORREL($G30:$M30,[1]DMB!$G30:$AG30)</f>
        <v>#N/A</v>
      </c>
      <c r="R30" s="15" t="e">
        <f>Q30*SQRT((MIN(COUNT($G30:$M30),COUNT([1]DMB!$G30:$AG30))-2)/(1-Q30^2))</f>
        <v>#N/A</v>
      </c>
      <c r="S30" s="15" t="e">
        <f>CORREL($G30:$M30,[1]DM1!$G30:$AH30)</f>
        <v>#N/A</v>
      </c>
      <c r="T30" s="15" t="e">
        <f>S30*SQRT((MIN(COUNT($G30:$M30),COUNT([1]DM1!$G30:$AH30))-2)/(1-S30^2))</f>
        <v>#N/A</v>
      </c>
      <c r="U30" s="15" t="e">
        <f>CORREL($G30:$M30,[1]DM1!$G30:$AG30)</f>
        <v>#N/A</v>
      </c>
      <c r="V30" s="15" t="e">
        <f>U30*SQRT((MIN(COUNT($G30:$M30),COUNT([1]DM1!$G30:$AG30))-2)/(1-U30^2))</f>
        <v>#N/A</v>
      </c>
      <c r="W30" s="15" t="s">
        <v>163</v>
      </c>
      <c r="X30" s="15" t="s">
        <v>163</v>
      </c>
      <c r="Y30" s="15" t="s">
        <v>163</v>
      </c>
      <c r="Z30" s="15" t="s">
        <v>163</v>
      </c>
      <c r="AA30" s="15" t="s">
        <v>163</v>
      </c>
      <c r="AB30" s="15" t="s">
        <v>163</v>
      </c>
      <c r="AC30" s="15" t="s">
        <v>163</v>
      </c>
      <c r="AD30" s="15" t="s">
        <v>163</v>
      </c>
      <c r="AE30" s="13"/>
      <c r="AF30" s="17"/>
      <c r="AG30" s="15" t="e">
        <f>CORREL($G30:$M30,[1]DMB!$V30:$AH30)</f>
        <v>#N/A</v>
      </c>
      <c r="AH30" s="15" t="e">
        <f>AG30*SQRT((MIN(COUNT($G30:$M30),COUNT([1]DMB!$V30:$AH30))-2)/(1-AG30^2))</f>
        <v>#N/A</v>
      </c>
      <c r="AI30" s="15" t="e">
        <f>CORREL($G30:$M30,[1]DMB!$V30:$AG30)</f>
        <v>#N/A</v>
      </c>
      <c r="AJ30" s="15" t="e">
        <f>AI30*SQRT((MIN(COUNT($G30:$M30),COUNT([1]DMB!$V30:$AG30))-2)/(1-AI30^2))</f>
        <v>#N/A</v>
      </c>
      <c r="AK30" s="15" t="e">
        <f>CORREL($G30:$M30,[1]DM1!$V30:$AH30)</f>
        <v>#N/A</v>
      </c>
      <c r="AL30" s="15" t="e">
        <f>AK30*SQRT((MIN(COUNT($G30:$M30),COUNT([1]DM1!$V30:$AH30))-2)/(1-AK30^2))</f>
        <v>#N/A</v>
      </c>
      <c r="AM30" s="15" t="e">
        <f>CORREL($G30:$M30,[1]DM1!$V30:$AG30)</f>
        <v>#N/A</v>
      </c>
      <c r="AN30" s="15" t="e">
        <f>AM30*SQRT((MIN(COUNT($G30:$M30),COUNT([1]DM1!$V30:$AG30))-2)/(1-AM30^2))</f>
        <v>#N/A</v>
      </c>
      <c r="AO30" s="15" t="s">
        <v>163</v>
      </c>
      <c r="AP30" s="15" t="s">
        <v>163</v>
      </c>
      <c r="AQ30" s="15" t="s">
        <v>163</v>
      </c>
      <c r="AR30" s="15" t="s">
        <v>163</v>
      </c>
      <c r="AS30" s="15" t="s">
        <v>163</v>
      </c>
      <c r="AT30" s="15" t="s">
        <v>163</v>
      </c>
      <c r="AU30" s="15" t="s">
        <v>163</v>
      </c>
      <c r="AV30" s="15" t="s">
        <v>163</v>
      </c>
      <c r="AW30" s="15"/>
      <c r="AX30" s="15"/>
      <c r="AY30" s="15">
        <f>CORREL($G30:$M30,[1]DMB!$AB30:$AH30)</f>
        <v>-0.32311044237963377</v>
      </c>
      <c r="AZ30" s="15">
        <f>AY30*SQRT((MIN(COUNT($G30:$M30),COUNT([1]DMB!$AB30:$AH30))-2)/(1-AY30^2))</f>
        <v>-0.76344725938674973</v>
      </c>
      <c r="BA30" s="15">
        <f>CORREL($H30:$M30,[1]DMB!$AB30:$AG30)</f>
        <v>0.13847173288458026</v>
      </c>
      <c r="BB30" s="15">
        <f>BA30*SQRT((MIN(COUNT($H30:$M30),COUNT([1]DMB!$AB30:$AG30))-2)/(1-BA30^2))</f>
        <v>0.27963738429437496</v>
      </c>
      <c r="BC30" s="15">
        <f>CORREL($G30:$M30,[1]DM1!$AB30:$AH30)</f>
        <v>-0.36088678930351575</v>
      </c>
      <c r="BD30" s="15">
        <f>BC30*SQRT((MIN(COUNT($G30:$M30),COUNT([1]DM1!$AB30:$AH30))-2)/(1-BC30^2))</f>
        <v>-0.86527885361429269</v>
      </c>
      <c r="BE30" s="15">
        <f>CORREL($H30:$M30,[1]DM1!$AB30:$AG30)</f>
        <v>-0.31192374095290987</v>
      </c>
      <c r="BF30" s="15">
        <f>BE30*SQRT((MIN(COUNT($H30:$M30),COUNT([1]DM1!$AB30:$AG30))-2)/(1-BE30^2))</f>
        <v>-0.65660750754221153</v>
      </c>
      <c r="BG30" s="15" t="s">
        <v>163</v>
      </c>
      <c r="BH30" s="15" t="s">
        <v>163</v>
      </c>
      <c r="BI30" s="15" t="s">
        <v>163</v>
      </c>
      <c r="BJ30" s="15" t="s">
        <v>163</v>
      </c>
      <c r="BK30" s="15" t="s">
        <v>163</v>
      </c>
      <c r="BL30" s="15" t="s">
        <v>163</v>
      </c>
      <c r="BM30" s="15" t="s">
        <v>163</v>
      </c>
      <c r="BN30" s="15" t="s">
        <v>163</v>
      </c>
      <c r="BO30" s="15"/>
      <c r="BP30" s="16">
        <f t="shared" si="0"/>
        <v>6</v>
      </c>
      <c r="BQ30" s="28">
        <f t="shared" si="1"/>
        <v>2.2500000000000023E-2</v>
      </c>
      <c r="BR30" s="16">
        <f t="shared" si="2"/>
        <v>1.7818529681204922E-2</v>
      </c>
      <c r="BS30" s="16"/>
      <c r="BT30" s="16">
        <f t="shared" si="3"/>
        <v>6</v>
      </c>
      <c r="BU30" s="28">
        <f t="shared" si="4"/>
        <v>2.2500000000000023E-2</v>
      </c>
      <c r="BV30" s="16">
        <f t="shared" si="5"/>
        <v>1.7818529681204922E-2</v>
      </c>
    </row>
    <row r="31" spans="1:74" x14ac:dyDescent="0.4">
      <c r="A31" s="15"/>
      <c r="B31" s="15"/>
      <c r="C31" s="49" t="s">
        <v>69</v>
      </c>
      <c r="D31" s="15"/>
      <c r="E31" s="15"/>
      <c r="F31" s="15" t="s">
        <v>295</v>
      </c>
      <c r="G31" s="29">
        <f>(NGDP_R!H31-NGDP_R!G31)/NGDP_R!G31</f>
        <v>7.316688654900938E-2</v>
      </c>
      <c r="H31" s="29">
        <f>(NGDP_R!I31-NGDP_R!H31)/NGDP_R!H31</f>
        <v>3.7924182561834739E-2</v>
      </c>
      <c r="I31" s="29">
        <f>(NGDP_R!J31-NGDP_R!I31)/NGDP_R!I31</f>
        <v>3.3074596624007288E-2</v>
      </c>
      <c r="J31" s="29">
        <f>(NGDP_R!K31-NGDP_R!J31)/NGDP_R!J31</f>
        <v>4.0372372390409923E-2</v>
      </c>
      <c r="K31" s="29">
        <f>(NGDP_R!L31-NGDP_R!K31)/NGDP_R!K31</f>
        <v>1.6878064924569405E-2</v>
      </c>
      <c r="L31" s="29">
        <f>(NGDP_R!M31-NGDP_R!L31)/NGDP_R!L31</f>
        <v>-1.4659316718161442E-2</v>
      </c>
      <c r="M31" s="29">
        <f>(NGDP_R!N31-NGDP_R!M31)/NGDP_R!M31</f>
        <v>1.7720999695518651E-2</v>
      </c>
      <c r="N31" s="15"/>
      <c r="O31" s="15" t="e">
        <f>CORREL($G31:$M31,[1]DMB!$G31:$AH31)</f>
        <v>#N/A</v>
      </c>
      <c r="P31" s="15" t="e">
        <f>O31*SQRT((MIN(COUNT($G31:$M31),COUNT([1]DMB!$G31:$AH31))-2)/(1-O31^2))</f>
        <v>#N/A</v>
      </c>
      <c r="Q31" s="15" t="e">
        <f>CORREL($G31:$M31,[1]DMB!$G31:$AG31)</f>
        <v>#N/A</v>
      </c>
      <c r="R31" s="15" t="e">
        <f>Q31*SQRT((MIN(COUNT($G31:$M31),COUNT([1]DMB!$G31:$AG31))-2)/(1-Q31^2))</f>
        <v>#N/A</v>
      </c>
      <c r="S31" s="15" t="e">
        <f>CORREL($G31:$M31,[1]DM1!$G31:$AH31)</f>
        <v>#N/A</v>
      </c>
      <c r="T31" s="15" t="e">
        <f>S31*SQRT((MIN(COUNT($G31:$M31),COUNT([1]DM1!$G31:$AH31))-2)/(1-S31^2))</f>
        <v>#N/A</v>
      </c>
      <c r="U31" s="15" t="e">
        <f>CORREL($G31:$M31,[1]DM1!$G31:$AG31)</f>
        <v>#N/A</v>
      </c>
      <c r="V31" s="15" t="e">
        <f>U31*SQRT((MIN(COUNT($G31:$M31),COUNT([1]DM1!$G31:$AG31))-2)/(1-U31^2))</f>
        <v>#N/A</v>
      </c>
      <c r="W31" s="15" t="e">
        <f>CORREL($G31:$M31,dBM!$G31:$G31)</f>
        <v>#N/A</v>
      </c>
      <c r="X31" s="15" t="e">
        <f>W31*SQRT((MIN(COUNT($G31:$M31),COUNT(dBM!$G31:$M31))-2)/(1-W31^2))</f>
        <v>#N/A</v>
      </c>
      <c r="Y31" s="15" t="e">
        <f>CORREL($G31:$M31,dBM!#REF!)</f>
        <v>#REF!</v>
      </c>
      <c r="Z31" s="15" t="e">
        <f>Y31*SQRT((MIN(COUNT($G31:$M31),COUNT(dBM!#REF!))-2)/(1-Y31^2))</f>
        <v>#REF!</v>
      </c>
      <c r="AA31" s="15" t="e">
        <f>CORREL($G31:$M31,'[1]D BM wo FCD'!$G31:$AB31)</f>
        <v>#N/A</v>
      </c>
      <c r="AB31" s="15" t="e">
        <f>AA31*SQRT((MIN(COUNT($G31:$M31),COUNT('[1]D BM wo FCD'!$G31:$AB31))-2)/(1-AA31^2))</f>
        <v>#N/A</v>
      </c>
      <c r="AC31" s="15" t="e">
        <f>CORREL($G31:$M31,'[1]D BM wo FCD'!$G31:$AA31)</f>
        <v>#N/A</v>
      </c>
      <c r="AD31" s="15" t="e">
        <f>AC31*SQRT((MIN(COUNT($G31:$M31),COUNT('[1]D BM wo FCD'!$G31:$AA31))-2)/(1-AC31^2))</f>
        <v>#N/A</v>
      </c>
      <c r="AE31" s="13"/>
      <c r="AF31" s="17"/>
      <c r="AG31" s="15" t="e">
        <f>CORREL($G31:$M31,[1]DMB!$V31:$AH31)</f>
        <v>#N/A</v>
      </c>
      <c r="AH31" s="15" t="e">
        <f>AG31*SQRT((MIN(COUNT($G31:$M31),COUNT([1]DMB!$V31:$AH31))-2)/(1-AG31^2))</f>
        <v>#N/A</v>
      </c>
      <c r="AI31" s="15" t="e">
        <f>CORREL($G31:$M31,[1]DMB!$V31:$AG31)</f>
        <v>#N/A</v>
      </c>
      <c r="AJ31" s="15" t="e">
        <f>AI31*SQRT((MIN(COUNT($G31:$M31),COUNT([1]DMB!$V31:$AG31))-2)/(1-AI31^2))</f>
        <v>#N/A</v>
      </c>
      <c r="AK31" s="15" t="e">
        <f>CORREL($G31:$M31,[1]DM1!$V31:$AH31)</f>
        <v>#N/A</v>
      </c>
      <c r="AL31" s="15" t="e">
        <f>AK31*SQRT((MIN(COUNT($G31:$M31),COUNT([1]DM1!$V31:$AH31))-2)/(1-AK31^2))</f>
        <v>#N/A</v>
      </c>
      <c r="AM31" s="15" t="e">
        <f>CORREL($G31:$M31,[1]DM1!$V31:$AG31)</f>
        <v>#N/A</v>
      </c>
      <c r="AN31" s="15" t="e">
        <f>AM31*SQRT((MIN(COUNT($G31:$M31),COUNT([1]DM1!$V31:$AG31))-2)/(1-AM31^2))</f>
        <v>#N/A</v>
      </c>
      <c r="AO31" s="15" t="e">
        <f>CORREL($G31:$M31,dBM!$G31:$G31)</f>
        <v>#N/A</v>
      </c>
      <c r="AP31" s="15" t="e">
        <f>AO31*SQRT((MIN(COUNT($G31:$M31),COUNT(dBM!$G31:$M31))-2)/(1-AO31^2))</f>
        <v>#N/A</v>
      </c>
      <c r="AQ31" s="15" t="e">
        <f>CORREL($G31:$M31,dBM!#REF!)</f>
        <v>#REF!</v>
      </c>
      <c r="AR31" s="15" t="e">
        <f>AQ31*SQRT((MIN(COUNT($G31:$M31),COUNT(dBM!#REF!))-2)/(1-AQ31^2))</f>
        <v>#REF!</v>
      </c>
      <c r="AS31" s="15" t="e">
        <f>CORREL($G31:$M31,'[1]D BM wo FCD'!$P31:$AB31)</f>
        <v>#N/A</v>
      </c>
      <c r="AT31" s="15" t="e">
        <f>AS31*SQRT((MIN(COUNT($G31:$M31),COUNT('[1]D BM wo FCD'!$P31:$AB31))-2)/(1-AS31^2))</f>
        <v>#N/A</v>
      </c>
      <c r="AU31" s="15" t="e">
        <f>CORREL($G31:$M31,'[1]D BM wo FCD'!$P31:$AA31)</f>
        <v>#N/A</v>
      </c>
      <c r="AV31" s="15" t="e">
        <f>AU31*SQRT((MIN(COUNT($G31:$M31),COUNT('[1]D BM wo FCD'!$P31:$AA31))-2)/(1-AU31^2))</f>
        <v>#N/A</v>
      </c>
      <c r="AW31" s="15"/>
      <c r="AX31" s="15"/>
      <c r="AY31" s="15">
        <f>CORREL($G31:$M31,[1]DMB!$AB31:$AH31)</f>
        <v>0.20829283062156348</v>
      </c>
      <c r="AZ31" s="15">
        <f>AY31*SQRT((MIN(COUNT($G31:$M31),COUNT([1]DMB!$AB31:$AH31))-2)/(1-AY31^2))</f>
        <v>0.47620169389636208</v>
      </c>
      <c r="BA31" s="15">
        <f>CORREL($H31:$M31,[1]DMB!$AB31:$AG31)</f>
        <v>0.32165645207128812</v>
      </c>
      <c r="BB31" s="15">
        <f>BA31*SQRT((MIN(COUNT($H31:$M31),COUNT([1]DMB!$AB31:$AG31))-2)/(1-BA31^2))</f>
        <v>0.6794196815725444</v>
      </c>
      <c r="BC31" s="15">
        <f>CORREL($G31:$M31,[1]DM1!$AB31:$AH31)</f>
        <v>6.3182497632147144E-2</v>
      </c>
      <c r="BD31" s="15">
        <f>BC31*SQRT((MIN(COUNT($G31:$M31),COUNT([1]DM1!$AB31:$AH31))-2)/(1-BC31^2))</f>
        <v>0.14156320439533127</v>
      </c>
      <c r="BE31" s="15">
        <f>CORREL($H31:$M31,[1]DM1!$AB31:$AG31)</f>
        <v>-0.65275205518500312</v>
      </c>
      <c r="BF31" s="15">
        <f>BE31*SQRT((MIN(COUNT($H31:$M31),COUNT([1]DM1!$AB31:$AG31))-2)/(1-BE31^2))</f>
        <v>-1.7232748449994029</v>
      </c>
      <c r="BG31" s="15" t="e">
        <f>CORREL($G31:$M31,dBM!$G31:$G31)</f>
        <v>#N/A</v>
      </c>
      <c r="BH31" s="15" t="e">
        <f>BG31*SQRT((MIN(COUNT($G31:$M31),COUNT(dBM!$G31:$M31))-2)/(1-BG31^2))</f>
        <v>#N/A</v>
      </c>
      <c r="BI31" s="15" t="e">
        <f>CORREL($H31:$M31,dBM!#REF!)</f>
        <v>#REF!</v>
      </c>
      <c r="BJ31" s="15" t="e">
        <f>BI31*SQRT((MIN(COUNT($H31:$M31),COUNT(dBM!#REF!))-2)/(1-BI31^2))</f>
        <v>#REF!</v>
      </c>
      <c r="BK31" s="15" t="e">
        <f>CORREL($G31:$M31,'[1]D BM wo FCD'!$V31:$AB31)</f>
        <v>#DIV/0!</v>
      </c>
      <c r="BL31" s="15" t="e">
        <f>BK31*SQRT((MIN(COUNT($G31:$M31),COUNT('[1]D BM wo FCD'!$V31:$AB31))-2)/(1-BK31^2))</f>
        <v>#DIV/0!</v>
      </c>
      <c r="BM31" s="15" t="e">
        <f>CORREL($H31:$M31,'[1]D BM wo FCD'!$V31:$AA31)</f>
        <v>#DIV/0!</v>
      </c>
      <c r="BN31" s="15" t="e">
        <f>BM31*SQRT((MIN(COUNT($H31:$M31),COUNT('[1]D BM wo FCD'!$V31:$AA31))-2)/(1-BM31^2))</f>
        <v>#DIV/0!</v>
      </c>
      <c r="BO31" s="15"/>
      <c r="BP31" s="16">
        <f t="shared" si="0"/>
        <v>6</v>
      </c>
      <c r="BQ31" s="28">
        <f t="shared" si="1"/>
        <v>3.112613105527821E-2</v>
      </c>
      <c r="BR31" s="16">
        <f t="shared" si="2"/>
        <v>2.8990490647620739E-2</v>
      </c>
      <c r="BS31" s="16"/>
      <c r="BT31" s="16">
        <f t="shared" si="3"/>
        <v>6</v>
      </c>
      <c r="BU31" s="28">
        <f t="shared" si="4"/>
        <v>3.112613105527821E-2</v>
      </c>
      <c r="BV31" s="16">
        <f t="shared" si="5"/>
        <v>2.8990490647620739E-2</v>
      </c>
    </row>
    <row r="32" spans="1:74" x14ac:dyDescent="0.4">
      <c r="A32" s="15"/>
      <c r="B32" s="15"/>
      <c r="C32" s="49" t="s">
        <v>73</v>
      </c>
      <c r="D32" s="15"/>
      <c r="E32" s="15"/>
      <c r="F32" s="15" t="s">
        <v>295</v>
      </c>
      <c r="G32" s="29">
        <f>(NGDP_R!H32-NGDP_R!G32)/NGDP_R!G32</f>
        <v>-5.8999999999999941E-2</v>
      </c>
      <c r="H32" s="29">
        <f>(NGDP_R!I32-NGDP_R!H32)/NGDP_R!H32</f>
        <v>1.5999999999999841E-2</v>
      </c>
      <c r="I32" s="29">
        <f>(NGDP_R!J32-NGDP_R!I32)/NGDP_R!I32</f>
        <v>-6.4999999999999836E-2</v>
      </c>
      <c r="J32" s="29">
        <f>(NGDP_R!K32-NGDP_R!J32)/NGDP_R!J32</f>
        <v>-3.3999999999999121E-2</v>
      </c>
      <c r="K32" s="29">
        <f>(NGDP_R!L32-NGDP_R!K32)/NGDP_R!K32</f>
        <v>2.0999999999998843E-2</v>
      </c>
      <c r="L32" s="29">
        <f>(NGDP_R!M32-NGDP_R!L32)/NGDP_R!L32</f>
        <v>6.1000000000000505E-2</v>
      </c>
      <c r="M32" s="29">
        <f>(NGDP_R!N32-NGDP_R!M32)/NGDP_R!M32</f>
        <v>4.7999999999999592E-2</v>
      </c>
      <c r="N32" s="15"/>
      <c r="O32" s="15" t="e">
        <f>CORREL($G32:$M32,[1]DMB!$G32:$AH32)</f>
        <v>#N/A</v>
      </c>
      <c r="P32" s="15" t="e">
        <f>O32*SQRT((MIN(COUNT($G32:$M32),COUNT([1]DMB!$G32:$AH32))-2)/(1-O32^2))</f>
        <v>#N/A</v>
      </c>
      <c r="Q32" s="15" t="e">
        <f>CORREL($G32:$M32,[1]DMB!$G32:$AG32)</f>
        <v>#N/A</v>
      </c>
      <c r="R32" s="15" t="e">
        <f>Q32*SQRT((MIN(COUNT($G32:$M32),COUNT([1]DMB!$G32:$AG32))-2)/(1-Q32^2))</f>
        <v>#N/A</v>
      </c>
      <c r="S32" s="15" t="e">
        <f>CORREL($G32:$M32,[1]DM1!$G32:$AH32)</f>
        <v>#N/A</v>
      </c>
      <c r="T32" s="15" t="e">
        <f>S32*SQRT((MIN(COUNT($G32:$M32),COUNT([1]DM1!$G32:$AH32))-2)/(1-S32^2))</f>
        <v>#N/A</v>
      </c>
      <c r="U32" s="15" t="e">
        <f>CORREL($G32:$M32,[1]DM1!$G32:$AG32)</f>
        <v>#N/A</v>
      </c>
      <c r="V32" s="15" t="e">
        <f>U32*SQRT((MIN(COUNT($G32:$M32),COUNT([1]DM1!$G32:$AG32))-2)/(1-U32^2))</f>
        <v>#N/A</v>
      </c>
      <c r="W32" s="15" t="e">
        <f>CORREL($G32:$M32,dBM!$G32:$G32)</f>
        <v>#N/A</v>
      </c>
      <c r="X32" s="15" t="e">
        <f>W32*SQRT((MIN(COUNT($G32:$M32),COUNT(dBM!$G32:$M32))-2)/(1-W32^2))</f>
        <v>#N/A</v>
      </c>
      <c r="Y32" s="15" t="e">
        <f>CORREL($G32:$M32,dBM!#REF!)</f>
        <v>#REF!</v>
      </c>
      <c r="Z32" s="15" t="e">
        <f>Y32*SQRT((MIN(COUNT($G32:$M32),COUNT(dBM!#REF!))-2)/(1-Y32^2))</f>
        <v>#REF!</v>
      </c>
      <c r="AA32" s="15" t="e">
        <f>CORREL($G32:$M32,'[1]D BM wo FCD'!$G32:$AB32)</f>
        <v>#N/A</v>
      </c>
      <c r="AB32" s="15" t="e">
        <f>AA32*SQRT((MIN(COUNT($G32:$M32),COUNT('[1]D BM wo FCD'!$G32:$AB32))-2)/(1-AA32^2))</f>
        <v>#N/A</v>
      </c>
      <c r="AC32" s="15" t="e">
        <f>CORREL($G32:$M32,'[1]D BM wo FCD'!$G32:$AA32)</f>
        <v>#N/A</v>
      </c>
      <c r="AD32" s="15" t="e">
        <f>AC32*SQRT((MIN(COUNT($G32:$M32),COUNT('[1]D BM wo FCD'!$G32:$AA32))-2)/(1-AC32^2))</f>
        <v>#N/A</v>
      </c>
      <c r="AE32" s="13"/>
      <c r="AF32" s="17"/>
      <c r="AG32" s="15" t="e">
        <f>CORREL($G32:$M32,[1]DMB!$V32:$AH32)</f>
        <v>#N/A</v>
      </c>
      <c r="AH32" s="15" t="e">
        <f>AG32*SQRT((MIN(COUNT($G32:$M32),COUNT([1]DMB!$V32:$AH32))-2)/(1-AG32^2))</f>
        <v>#N/A</v>
      </c>
      <c r="AI32" s="15" t="e">
        <f>CORREL($G32:$M32,[1]DMB!$V32:$AG32)</f>
        <v>#N/A</v>
      </c>
      <c r="AJ32" s="15" t="e">
        <f>AI32*SQRT((MIN(COUNT($G32:$M32),COUNT([1]DMB!$V32:$AG32))-2)/(1-AI32^2))</f>
        <v>#N/A</v>
      </c>
      <c r="AK32" s="15" t="e">
        <f>CORREL($G32:$M32,[1]DM1!$V32:$AH32)</f>
        <v>#N/A</v>
      </c>
      <c r="AL32" s="15" t="e">
        <f>AK32*SQRT((MIN(COUNT($G32:$M32),COUNT([1]DM1!$V32:$AH32))-2)/(1-AK32^2))</f>
        <v>#N/A</v>
      </c>
      <c r="AM32" s="15" t="e">
        <f>CORREL($G32:$M32,[1]DM1!$V32:$AG32)</f>
        <v>#N/A</v>
      </c>
      <c r="AN32" s="15" t="e">
        <f>AM32*SQRT((MIN(COUNT($G32:$M32),COUNT([1]DM1!$V32:$AG32))-2)/(1-AM32^2))</f>
        <v>#N/A</v>
      </c>
      <c r="AO32" s="15" t="e">
        <f>CORREL($G32:$M32,dBM!$G32:$G32)</f>
        <v>#N/A</v>
      </c>
      <c r="AP32" s="15" t="e">
        <f>AO32*SQRT((MIN(COUNT($G32:$M32),COUNT(dBM!$G32:$M32))-2)/(1-AO32^2))</f>
        <v>#N/A</v>
      </c>
      <c r="AQ32" s="15" t="e">
        <f>CORREL($G32:$M32,dBM!#REF!)</f>
        <v>#REF!</v>
      </c>
      <c r="AR32" s="15" t="e">
        <f>AQ32*SQRT((MIN(COUNT($G32:$M32),COUNT(dBM!#REF!))-2)/(1-AQ32^2))</f>
        <v>#REF!</v>
      </c>
      <c r="AS32" s="15" t="e">
        <f>CORREL($G32:$M32,'[1]D BM wo FCD'!$P32:$AB32)</f>
        <v>#N/A</v>
      </c>
      <c r="AT32" s="15" t="e">
        <f>AS32*SQRT((MIN(COUNT($G32:$M32),COUNT('[1]D BM wo FCD'!$P32:$AB32))-2)/(1-AS32^2))</f>
        <v>#N/A</v>
      </c>
      <c r="AU32" s="15" t="e">
        <f>CORREL($G32:$M32,'[1]D BM wo FCD'!$P32:$AA32)</f>
        <v>#N/A</v>
      </c>
      <c r="AV32" s="15" t="e">
        <f>AU32*SQRT((MIN(COUNT($G32:$M32),COUNT('[1]D BM wo FCD'!$P32:$AA32))-2)/(1-AU32^2))</f>
        <v>#N/A</v>
      </c>
      <c r="AW32" s="15"/>
      <c r="AX32" s="15"/>
      <c r="AY32" s="15">
        <f>CORREL($G32:$M32,[1]DMB!$AB32:$AH32)</f>
        <v>0.35378594139872288</v>
      </c>
      <c r="AZ32" s="15">
        <f>AY32*SQRT((MIN(COUNT($G32:$M32),COUNT([1]DMB!$AB32:$AH32))-2)/(1-AY32^2))</f>
        <v>0.84578966173870673</v>
      </c>
      <c r="BA32" s="15">
        <f>CORREL($H32:$M32,[1]DMB!$AB32:$AG32)</f>
        <v>0.26652676350554966</v>
      </c>
      <c r="BB32" s="15">
        <f>BA32*SQRT((MIN(COUNT($H32:$M32),COUNT([1]DMB!$AB32:$AG32))-2)/(1-BA32^2))</f>
        <v>0.55305904541021755</v>
      </c>
      <c r="BC32" s="15">
        <f>CORREL($G32:$M32,[1]DM1!$AB32:$AH32)</f>
        <v>-8.5425120731151064E-2</v>
      </c>
      <c r="BD32" s="15">
        <f>BC32*SQRT((MIN(COUNT($G32:$M32),COUNT([1]DM1!$AB32:$AH32))-2)/(1-BC32^2))</f>
        <v>-0.19171718119520198</v>
      </c>
      <c r="BE32" s="15">
        <f>CORREL($H32:$M32,[1]DM1!$AB32:$AG32)</f>
        <v>-0.23626287762951886</v>
      </c>
      <c r="BF32" s="15">
        <f>BE32*SQRT((MIN(COUNT($H32:$M32),COUNT([1]DM1!$AB32:$AG32))-2)/(1-BE32^2))</f>
        <v>-0.48629311456368196</v>
      </c>
      <c r="BG32" s="15" t="e">
        <f>CORREL($G32:$M32,dBM!$G32:$G32)</f>
        <v>#N/A</v>
      </c>
      <c r="BH32" s="15" t="e">
        <f>BG32*SQRT((MIN(COUNT($G32:$M32),COUNT(dBM!$G32:$M32))-2)/(1-BG32^2))</f>
        <v>#N/A</v>
      </c>
      <c r="BI32" s="15" t="e">
        <f>CORREL($H32:$M32,dBM!#REF!)</f>
        <v>#REF!</v>
      </c>
      <c r="BJ32" s="15" t="e">
        <f>BI32*SQRT((MIN(COUNT($H32:$M32),COUNT(dBM!#REF!))-2)/(1-BI32^2))</f>
        <v>#REF!</v>
      </c>
      <c r="BK32" s="15" t="e">
        <f>CORREL($G32:$M32,'[1]D BM wo FCD'!$V32:$AB32)</f>
        <v>#DIV/0!</v>
      </c>
      <c r="BL32" s="15" t="e">
        <f>BK32*SQRT((MIN(COUNT($G32:$M32),COUNT('[1]D BM wo FCD'!$V32:$AB32))-2)/(1-BK32^2))</f>
        <v>#DIV/0!</v>
      </c>
      <c r="BM32" s="15" t="e">
        <f>CORREL($H32:$M32,'[1]D BM wo FCD'!$V32:$AA32)</f>
        <v>#DIV/0!</v>
      </c>
      <c r="BN32" s="15" t="e">
        <f>BM32*SQRT((MIN(COUNT($H32:$M32),COUNT('[1]D BM wo FCD'!$V32:$AA32))-2)/(1-BM32^2))</f>
        <v>#DIV/0!</v>
      </c>
      <c r="BO32" s="15"/>
      <c r="BP32" s="16">
        <f t="shared" si="0"/>
        <v>6</v>
      </c>
      <c r="BQ32" s="28">
        <f t="shared" si="1"/>
        <v>-9.9999999999999499E-3</v>
      </c>
      <c r="BR32" s="16">
        <f t="shared" si="2"/>
        <v>5.035871324805654E-2</v>
      </c>
      <c r="BS32" s="16"/>
      <c r="BT32" s="16">
        <f t="shared" si="3"/>
        <v>6</v>
      </c>
      <c r="BU32" s="28">
        <f t="shared" si="4"/>
        <v>-9.9999999999999499E-3</v>
      </c>
      <c r="BV32" s="16">
        <f t="shared" si="5"/>
        <v>5.035871324805654E-2</v>
      </c>
    </row>
    <row r="33" spans="1:74" x14ac:dyDescent="0.4">
      <c r="A33" s="15"/>
      <c r="B33" s="15"/>
      <c r="C33" s="49" t="s">
        <v>74</v>
      </c>
      <c r="D33" s="15"/>
      <c r="E33" s="15"/>
      <c r="F33" s="15" t="s">
        <v>295</v>
      </c>
      <c r="G33" s="29">
        <f>(NGDP_R!H33-NGDP_R!G33)/NGDP_R!G33</f>
        <v>2.3637117964320317E-2</v>
      </c>
      <c r="H33" s="29">
        <f>(NGDP_R!I33-NGDP_R!H33)/NGDP_R!H33</f>
        <v>4.0313864510829515E-2</v>
      </c>
      <c r="I33" s="29">
        <f>(NGDP_R!J33-NGDP_R!I33)/NGDP_R!I33</f>
        <v>3.5484239616016003E-2</v>
      </c>
      <c r="J33" s="29">
        <f>(NGDP_R!K33-NGDP_R!J33)/NGDP_R!J33</f>
        <v>3.2156461799773162E-2</v>
      </c>
      <c r="K33" s="29">
        <f>(NGDP_R!L33-NGDP_R!K33)/NGDP_R!K33</f>
        <v>1.1019709622453624E-2</v>
      </c>
      <c r="L33" s="29">
        <f>(NGDP_R!M33-NGDP_R!L33)/NGDP_R!L33</f>
        <v>1.1324945275425012E-2</v>
      </c>
      <c r="M33" s="29">
        <f>(NGDP_R!N33-NGDP_R!M33)/NGDP_R!M33</f>
        <v>3.9171908152697089E-2</v>
      </c>
      <c r="N33" s="15"/>
      <c r="O33" s="15" t="e">
        <f>CORREL($G33:$M33,[1]DMB!$G33:$AH33)</f>
        <v>#N/A</v>
      </c>
      <c r="P33" s="15" t="e">
        <f>O33*SQRT((MIN(COUNT($G33:$M33),COUNT([1]DMB!$G33:$AH33))-2)/(1-O33^2))</f>
        <v>#N/A</v>
      </c>
      <c r="Q33" s="15" t="e">
        <f>CORREL($G33:$M33,[1]DMB!$G33:$AG33)</f>
        <v>#N/A</v>
      </c>
      <c r="R33" s="15" t="e">
        <f>Q33*SQRT((MIN(COUNT($G33:$M33),COUNT([1]DMB!$G33:$AG33))-2)/(1-Q33^2))</f>
        <v>#N/A</v>
      </c>
      <c r="S33" s="15" t="e">
        <f>CORREL($G33:$M33,[1]DM1!$G33:$AH33)</f>
        <v>#N/A</v>
      </c>
      <c r="T33" s="15" t="e">
        <f>S33*SQRT((MIN(COUNT($G33:$M33),COUNT([1]DM1!$G33:$AH33))-2)/(1-S33^2))</f>
        <v>#N/A</v>
      </c>
      <c r="U33" s="15" t="e">
        <f>CORREL($G33:$M33,[1]DM1!$G33:$AG33)</f>
        <v>#N/A</v>
      </c>
      <c r="V33" s="15" t="e">
        <f>U33*SQRT((MIN(COUNT($G33:$M33),COUNT([1]DM1!$G33:$AG33))-2)/(1-U33^2))</f>
        <v>#N/A</v>
      </c>
      <c r="W33" s="15" t="s">
        <v>163</v>
      </c>
      <c r="X33" s="15" t="s">
        <v>163</v>
      </c>
      <c r="Y33" s="15" t="s">
        <v>163</v>
      </c>
      <c r="Z33" s="15" t="s">
        <v>163</v>
      </c>
      <c r="AA33" s="15" t="s">
        <v>163</v>
      </c>
      <c r="AB33" s="15" t="s">
        <v>163</v>
      </c>
      <c r="AC33" s="15" t="s">
        <v>163</v>
      </c>
      <c r="AD33" s="15" t="s">
        <v>163</v>
      </c>
      <c r="AE33" s="13"/>
      <c r="AF33" s="17"/>
      <c r="AG33" s="15" t="e">
        <f>CORREL($G33:$M33,[1]DMB!$V33:$AH33)</f>
        <v>#N/A</v>
      </c>
      <c r="AH33" s="15" t="e">
        <f>AG33*SQRT((MIN(COUNT($G33:$M33),COUNT([1]DMB!$V33:$AH33))-2)/(1-AG33^2))</f>
        <v>#N/A</v>
      </c>
      <c r="AI33" s="15" t="e">
        <f>CORREL($G33:$M33,[1]DMB!$V33:$AG33)</f>
        <v>#N/A</v>
      </c>
      <c r="AJ33" s="15" t="e">
        <f>AI33*SQRT((MIN(COUNT($G33:$M33),COUNT([1]DMB!$V33:$AG33))-2)/(1-AI33^2))</f>
        <v>#N/A</v>
      </c>
      <c r="AK33" s="15" t="e">
        <f>CORREL($G33:$M33,[1]DM1!$V33:$AH33)</f>
        <v>#N/A</v>
      </c>
      <c r="AL33" s="15" t="e">
        <f>AK33*SQRT((MIN(COUNT($G33:$M33),COUNT([1]DM1!$V33:$AH33))-2)/(1-AK33^2))</f>
        <v>#N/A</v>
      </c>
      <c r="AM33" s="15" t="e">
        <f>CORREL($G33:$M33,[1]DM1!$V33:$AG33)</f>
        <v>#N/A</v>
      </c>
      <c r="AN33" s="15" t="e">
        <f>AM33*SQRT((MIN(COUNT($G33:$M33),COUNT([1]DM1!$V33:$AG33))-2)/(1-AM33^2))</f>
        <v>#N/A</v>
      </c>
      <c r="AO33" s="15" t="s">
        <v>163</v>
      </c>
      <c r="AP33" s="15" t="s">
        <v>163</v>
      </c>
      <c r="AQ33" s="15" t="s">
        <v>163</v>
      </c>
      <c r="AR33" s="15" t="s">
        <v>163</v>
      </c>
      <c r="AS33" s="15" t="s">
        <v>163</v>
      </c>
      <c r="AT33" s="15" t="s">
        <v>163</v>
      </c>
      <c r="AU33" s="15" t="s">
        <v>163</v>
      </c>
      <c r="AV33" s="15" t="s">
        <v>163</v>
      </c>
      <c r="AW33" s="15"/>
      <c r="AX33" s="15"/>
      <c r="AY33" s="15">
        <f>CORREL($G33:$M33,[1]DMB!$AB33:$AH33)</f>
        <v>-0.39662511514922455</v>
      </c>
      <c r="AZ33" s="15">
        <f>AY33*SQRT((MIN(COUNT($G33:$M33),COUNT([1]DMB!$AB33:$AH33))-2)/(1-AY33^2))</f>
        <v>-0.96612134010409445</v>
      </c>
      <c r="BA33" s="15">
        <f>CORREL($H33:$M33,[1]DMB!$AB33:$AG33)</f>
        <v>0.13597261292193769</v>
      </c>
      <c r="BB33" s="15">
        <f>BA33*SQRT((MIN(COUNT($H33:$M33),COUNT([1]DMB!$AB33:$AG33))-2)/(1-BA33^2))</f>
        <v>0.27449456769816732</v>
      </c>
      <c r="BC33" s="15">
        <f>CORREL($G33:$M33,[1]DM1!$AB33:$AH33)</f>
        <v>-0.63834149596623213</v>
      </c>
      <c r="BD33" s="15">
        <f>BC33*SQRT((MIN(COUNT($G33:$M33),COUNT([1]DM1!$AB33:$AH33))-2)/(1-BC33^2))</f>
        <v>-1.8543278578692901</v>
      </c>
      <c r="BE33" s="15">
        <f>CORREL($H33:$M33,[1]DM1!$AB33:$AG33)</f>
        <v>0.68912759363426412</v>
      </c>
      <c r="BF33" s="15">
        <f>BE33*SQRT((MIN(COUNT($H33:$M33),COUNT([1]DM1!$AB33:$AG33))-2)/(1-BE33^2))</f>
        <v>1.9019860175770114</v>
      </c>
      <c r="BG33" s="15" t="s">
        <v>163</v>
      </c>
      <c r="BH33" s="15" t="s">
        <v>163</v>
      </c>
      <c r="BI33" s="15" t="s">
        <v>163</v>
      </c>
      <c r="BJ33" s="15" t="s">
        <v>163</v>
      </c>
      <c r="BK33" s="15" t="s">
        <v>163</v>
      </c>
      <c r="BL33" s="15" t="s">
        <v>163</v>
      </c>
      <c r="BM33" s="15" t="s">
        <v>163</v>
      </c>
      <c r="BN33" s="15" t="s">
        <v>163</v>
      </c>
      <c r="BO33" s="15"/>
      <c r="BP33" s="16">
        <f t="shared" si="0"/>
        <v>6</v>
      </c>
      <c r="BQ33" s="28">
        <f t="shared" si="1"/>
        <v>2.5656056464802943E-2</v>
      </c>
      <c r="BR33" s="16">
        <f t="shared" si="2"/>
        <v>1.2468995948090209E-2</v>
      </c>
      <c r="BS33" s="16"/>
      <c r="BT33" s="16">
        <f t="shared" si="3"/>
        <v>6</v>
      </c>
      <c r="BU33" s="28">
        <f t="shared" si="4"/>
        <v>2.5656056464802943E-2</v>
      </c>
      <c r="BV33" s="16">
        <f t="shared" si="5"/>
        <v>1.2468995948090209E-2</v>
      </c>
    </row>
    <row r="34" spans="1:74" x14ac:dyDescent="0.4">
      <c r="A34" s="15"/>
      <c r="B34" s="15"/>
      <c r="C34" s="49" t="s">
        <v>84</v>
      </c>
      <c r="D34" s="15"/>
      <c r="E34" s="15"/>
      <c r="F34" s="15" t="s">
        <v>295</v>
      </c>
      <c r="G34" s="29">
        <f>(NGDP_R!H34-NGDP_R!G34)/NGDP_R!G34</f>
        <v>2.8851547287514434E-2</v>
      </c>
      <c r="H34" s="29">
        <f>(NGDP_R!I34-NGDP_R!H34)/NGDP_R!H34</f>
        <v>1.7861903705205514E-2</v>
      </c>
      <c r="I34" s="29">
        <f>(NGDP_R!J34-NGDP_R!I34)/NGDP_R!I34</f>
        <v>3.1121706772902075E-2</v>
      </c>
      <c r="J34" s="29">
        <f>(NGDP_R!K34-NGDP_R!J34)/NGDP_R!J34</f>
        <v>4.0534970034376831E-2</v>
      </c>
      <c r="K34" s="29">
        <f>(NGDP_R!L34-NGDP_R!K34)/NGDP_R!K34</f>
        <v>4.3062252097309066E-2</v>
      </c>
      <c r="L34" s="29">
        <f>(NGDP_R!M34-NGDP_R!L34)/NGDP_R!L34</f>
        <v>3.5847587830160073E-2</v>
      </c>
      <c r="M34" s="29">
        <f>(NGDP_R!N34-NGDP_R!M34)/NGDP_R!M34</f>
        <v>4.6390589383612901E-2</v>
      </c>
      <c r="N34" s="15"/>
      <c r="O34" s="15" t="e">
        <f>CORREL($G34:$M34,[1]DMB!$G34:$AH34)</f>
        <v>#N/A</v>
      </c>
      <c r="P34" s="15" t="e">
        <f>O34*SQRT((MIN(COUNT($G34:$M34),COUNT([1]DMB!$G34:$AH34))-2)/(1-O34^2))</f>
        <v>#N/A</v>
      </c>
      <c r="Q34" s="15" t="e">
        <f>CORREL($G34:$M34,[1]DMB!$G34:$AG34)</f>
        <v>#N/A</v>
      </c>
      <c r="R34" s="15" t="e">
        <f>Q34*SQRT((MIN(COUNT($G34:$M34),COUNT([1]DMB!$G34:$AG34))-2)/(1-Q34^2))</f>
        <v>#N/A</v>
      </c>
      <c r="S34" s="15" t="e">
        <f>CORREL($G34:$M34,[1]DM1!$G34:$AH34)</f>
        <v>#N/A</v>
      </c>
      <c r="T34" s="15" t="e">
        <f>S34*SQRT((MIN(COUNT($G34:$M34),COUNT([1]DM1!$G34:$AH34))-2)/(1-S34^2))</f>
        <v>#N/A</v>
      </c>
      <c r="U34" s="15" t="e">
        <f>CORREL($G34:$M34,[1]DM1!$G34:$AG34)</f>
        <v>#N/A</v>
      </c>
      <c r="V34" s="15" t="e">
        <f>U34*SQRT((MIN(COUNT($G34:$M34),COUNT([1]DM1!$G34:$AG34))-2)/(1-U34^2))</f>
        <v>#N/A</v>
      </c>
      <c r="W34" s="15" t="e">
        <f>CORREL($G34:$M34,dBM!$G34:$G34)</f>
        <v>#N/A</v>
      </c>
      <c r="X34" s="15" t="e">
        <f>W34*SQRT((MIN(COUNT($G34:$M34),COUNT(dBM!$G34:$M34))-2)/(1-W34^2))</f>
        <v>#N/A</v>
      </c>
      <c r="Y34" s="15" t="e">
        <f>CORREL($G34:$M34,dBM!#REF!)</f>
        <v>#REF!</v>
      </c>
      <c r="Z34" s="15" t="e">
        <f>Y34*SQRT((MIN(COUNT($G34:$M34),COUNT(dBM!#REF!))-2)/(1-Y34^2))</f>
        <v>#REF!</v>
      </c>
      <c r="AA34" s="15" t="e">
        <f>CORREL($G34:$M34,'[1]D BM wo FCD'!$G34:$AB34)</f>
        <v>#N/A</v>
      </c>
      <c r="AB34" s="15" t="e">
        <f>AA34*SQRT((MIN(COUNT($G34:$M34),COUNT('[1]D BM wo FCD'!$G34:$AB34))-2)/(1-AA34^2))</f>
        <v>#N/A</v>
      </c>
      <c r="AC34" s="15" t="e">
        <f>CORREL($G34:$M34,'[1]D BM wo FCD'!$G34:$AA34)</f>
        <v>#N/A</v>
      </c>
      <c r="AD34" s="15" t="e">
        <f>AC34*SQRT((MIN(COUNT($G34:$M34),COUNT('[1]D BM wo FCD'!$G34:$AA34))-2)/(1-AC34^2))</f>
        <v>#N/A</v>
      </c>
      <c r="AE34" s="13"/>
      <c r="AF34" s="17"/>
      <c r="AG34" s="15" t="e">
        <f>CORREL($G34:$M34,[1]DMB!$V34:$AH34)</f>
        <v>#N/A</v>
      </c>
      <c r="AH34" s="15" t="e">
        <f>AG34*SQRT((MIN(COUNT($G34:$M34),COUNT([1]DMB!$V34:$AH34))-2)/(1-AG34^2))</f>
        <v>#N/A</v>
      </c>
      <c r="AI34" s="15" t="e">
        <f>CORREL($G34:$M34,[1]DMB!$V34:$AG34)</f>
        <v>#N/A</v>
      </c>
      <c r="AJ34" s="15" t="e">
        <f>AI34*SQRT((MIN(COUNT($G34:$M34),COUNT([1]DMB!$V34:$AG34))-2)/(1-AI34^2))</f>
        <v>#N/A</v>
      </c>
      <c r="AK34" s="15" t="e">
        <f>CORREL($G34:$M34,[1]DM1!$V34:$AH34)</f>
        <v>#N/A</v>
      </c>
      <c r="AL34" s="15" t="e">
        <f>AK34*SQRT((MIN(COUNT($G34:$M34),COUNT([1]DM1!$V34:$AH34))-2)/(1-AK34^2))</f>
        <v>#N/A</v>
      </c>
      <c r="AM34" s="15" t="e">
        <f>CORREL($G34:$M34,[1]DM1!$V34:$AG34)</f>
        <v>#N/A</v>
      </c>
      <c r="AN34" s="15" t="e">
        <f>AM34*SQRT((MIN(COUNT($G34:$M34),COUNT([1]DM1!$V34:$AG34))-2)/(1-AM34^2))</f>
        <v>#N/A</v>
      </c>
      <c r="AO34" s="15" t="e">
        <f>CORREL($G34:$M34,dBM!$G34:$G34)</f>
        <v>#N/A</v>
      </c>
      <c r="AP34" s="15" t="e">
        <f>AO34*SQRT((MIN(COUNT($G34:$M34),COUNT(dBM!$G34:$M34))-2)/(1-AO34^2))</f>
        <v>#N/A</v>
      </c>
      <c r="AQ34" s="15" t="e">
        <f>CORREL($G34:$M34,dBM!#REF!)</f>
        <v>#REF!</v>
      </c>
      <c r="AR34" s="15" t="e">
        <f>AQ34*SQRT((MIN(COUNT($G34:$M34),COUNT(dBM!#REF!))-2)/(1-AQ34^2))</f>
        <v>#REF!</v>
      </c>
      <c r="AS34" s="15" t="e">
        <f>CORREL($G34:$M34,'[1]D BM wo FCD'!$P34:$AB34)</f>
        <v>#N/A</v>
      </c>
      <c r="AT34" s="15" t="e">
        <f>AS34*SQRT((MIN(COUNT($G34:$M34),COUNT('[1]D BM wo FCD'!$P34:$AB34))-2)/(1-AS34^2))</f>
        <v>#N/A</v>
      </c>
      <c r="AU34" s="15" t="e">
        <f>CORREL($G34:$M34,'[1]D BM wo FCD'!$P34:$AA34)</f>
        <v>#N/A</v>
      </c>
      <c r="AV34" s="15" t="e">
        <f>AU34*SQRT((MIN(COUNT($G34:$M34),COUNT('[1]D BM wo FCD'!$P34:$AA34))-2)/(1-AU34^2))</f>
        <v>#N/A</v>
      </c>
      <c r="AW34" s="15"/>
      <c r="AX34" s="15"/>
      <c r="AY34" s="15" t="e">
        <f>CORREL($G34:$M34,[1]DMB!$AB34:$AH34)</f>
        <v>#DIV/0!</v>
      </c>
      <c r="AZ34" s="15" t="e">
        <f>AY34*SQRT((MIN(COUNT($G34:$M34),COUNT([1]DMB!$AB34:$AH34))-2)/(1-AY34^2))</f>
        <v>#DIV/0!</v>
      </c>
      <c r="BA34" s="15" t="e">
        <f>CORREL($H34:$M34,[1]DMB!$AB34:$AG34)</f>
        <v>#DIV/0!</v>
      </c>
      <c r="BB34" s="15" t="e">
        <f>BA34*SQRT((MIN(COUNT($H34:$M34),COUNT([1]DMB!$AB34:$AG34))-2)/(1-BA34^2))</f>
        <v>#DIV/0!</v>
      </c>
      <c r="BC34" s="15" t="e">
        <f>CORREL($G34:$M34,[1]DM1!$AB34:$AH34)</f>
        <v>#DIV/0!</v>
      </c>
      <c r="BD34" s="15" t="e">
        <f>BC34*SQRT((MIN(COUNT($G34:$M34),COUNT([1]DM1!$AB34:$AH34))-2)/(1-BC34^2))</f>
        <v>#DIV/0!</v>
      </c>
      <c r="BE34" s="15" t="e">
        <f>CORREL($H34:$M34,[1]DM1!$AB34:$AG34)</f>
        <v>#DIV/0!</v>
      </c>
      <c r="BF34" s="15" t="e">
        <f>BE34*SQRT((MIN(COUNT($H34:$M34),COUNT([1]DM1!$AB34:$AG34))-2)/(1-BE34^2))</f>
        <v>#DIV/0!</v>
      </c>
      <c r="BG34" s="15" t="e">
        <f>CORREL($G34:$M34,dBM!$G34:$G34)</f>
        <v>#N/A</v>
      </c>
      <c r="BH34" s="15" t="e">
        <f>BG34*SQRT((MIN(COUNT($G34:$M34),COUNT(dBM!$G34:$M34))-2)/(1-BG34^2))</f>
        <v>#N/A</v>
      </c>
      <c r="BI34" s="15" t="e">
        <f>CORREL($H34:$M34,dBM!#REF!)</f>
        <v>#REF!</v>
      </c>
      <c r="BJ34" s="15" t="e">
        <f>BI34*SQRT((MIN(COUNT($H34:$M34),COUNT(dBM!#REF!))-2)/(1-BI34^2))</f>
        <v>#REF!</v>
      </c>
      <c r="BK34" s="15" t="e">
        <f>CORREL($G34:$M34,'[1]D BM wo FCD'!$V34:$AB34)</f>
        <v>#DIV/0!</v>
      </c>
      <c r="BL34" s="15" t="e">
        <f>BK34*SQRT((MIN(COUNT($G34:$M34),COUNT('[1]D BM wo FCD'!$V34:$AB34))-2)/(1-BK34^2))</f>
        <v>#DIV/0!</v>
      </c>
      <c r="BM34" s="15" t="e">
        <f>CORREL($H34:$M34,'[1]D BM wo FCD'!$V34:$AA34)</f>
        <v>#DIV/0!</v>
      </c>
      <c r="BN34" s="15" t="e">
        <f>BM34*SQRT((MIN(COUNT($H34:$M34),COUNT('[1]D BM wo FCD'!$V34:$AA34))-2)/(1-BM34^2))</f>
        <v>#DIV/0!</v>
      </c>
      <c r="BO34" s="15"/>
      <c r="BP34" s="16">
        <f t="shared" si="0"/>
        <v>6</v>
      </c>
      <c r="BQ34" s="28">
        <f t="shared" si="1"/>
        <v>3.2879994621244669E-2</v>
      </c>
      <c r="BR34" s="16">
        <f t="shared" si="2"/>
        <v>9.1208184301499289E-3</v>
      </c>
      <c r="BS34" s="16"/>
      <c r="BT34" s="16">
        <f t="shared" si="3"/>
        <v>6</v>
      </c>
      <c r="BU34" s="28">
        <f t="shared" si="4"/>
        <v>3.2879994621244669E-2</v>
      </c>
      <c r="BV34" s="16">
        <f t="shared" si="5"/>
        <v>9.1208184301499289E-3</v>
      </c>
    </row>
    <row r="35" spans="1:74" x14ac:dyDescent="0.4">
      <c r="A35" s="15"/>
      <c r="B35" s="15"/>
      <c r="C35" s="49" t="s">
        <v>88</v>
      </c>
      <c r="D35" s="15"/>
      <c r="E35" s="15"/>
      <c r="F35" s="15" t="s">
        <v>295</v>
      </c>
      <c r="G35" s="29">
        <f>(NGDP_R!H35-NGDP_R!G35)/NGDP_R!G35</f>
        <v>5.8458734717485306E-2</v>
      </c>
      <c r="H35" s="29">
        <f>(NGDP_R!I35-NGDP_R!H35)/NGDP_R!H35</f>
        <v>5.1853622746345897E-2</v>
      </c>
      <c r="I35" s="29">
        <f>(NGDP_R!J35-NGDP_R!I35)/NGDP_R!I35</f>
        <v>-5.7672218919308758E-3</v>
      </c>
      <c r="J35" s="29">
        <f>(NGDP_R!K35-NGDP_R!J35)/NGDP_R!J35</f>
        <v>3.3963963963963929E-2</v>
      </c>
      <c r="K35" s="29">
        <f>(NGDP_R!L35-NGDP_R!K35)/NGDP_R!K35</f>
        <v>4.3838764485492697E-2</v>
      </c>
      <c r="L35" s="29">
        <f>(NGDP_R!M35-NGDP_R!L35)/NGDP_R!L35</f>
        <v>3.2185565482867051E-2</v>
      </c>
      <c r="M35" s="29">
        <f>(NGDP_R!N35-NGDP_R!M35)/NGDP_R!M35</f>
        <v>3.9661115513920452E-2</v>
      </c>
      <c r="N35" s="15"/>
      <c r="O35" s="15" t="e">
        <f>CORREL($G35:$M35,[1]DMB!$G35:$AH35)</f>
        <v>#N/A</v>
      </c>
      <c r="P35" s="15" t="e">
        <f>O35*SQRT((MIN(COUNT($G35:$M35),COUNT([1]DMB!$G35:$AH35))-2)/(1-O35^2))</f>
        <v>#N/A</v>
      </c>
      <c r="Q35" s="15" t="e">
        <f>CORREL($G35:$M35,[1]DMB!$G35:$AG35)</f>
        <v>#N/A</v>
      </c>
      <c r="R35" s="15" t="e">
        <f>Q35*SQRT((MIN(COUNT($G35:$M35),COUNT([1]DMB!$G35:$AG35))-2)/(1-Q35^2))</f>
        <v>#N/A</v>
      </c>
      <c r="S35" s="15" t="e">
        <f>CORREL($G35:$M35,[1]DM1!$G35:$AH35)</f>
        <v>#N/A</v>
      </c>
      <c r="T35" s="15" t="e">
        <f>S35*SQRT((MIN(COUNT($G35:$M35),COUNT([1]DM1!$G35:$AH35))-2)/(1-S35^2))</f>
        <v>#N/A</v>
      </c>
      <c r="U35" s="15" t="e">
        <f>CORREL($G35:$M35,[1]DM1!$G35:$AG35)</f>
        <v>#N/A</v>
      </c>
      <c r="V35" s="15" t="e">
        <f>U35*SQRT((MIN(COUNT($G35:$M35),COUNT([1]DM1!$G35:$AG35))-2)/(1-U35^2))</f>
        <v>#N/A</v>
      </c>
      <c r="W35" s="15" t="e">
        <f>CORREL($G35:$M35,dBM!$G35:$G35)</f>
        <v>#N/A</v>
      </c>
      <c r="X35" s="15" t="e">
        <f>W35*SQRT((MIN(COUNT($G35:$M35),COUNT(dBM!$G35:$M35))-2)/(1-W35^2))</f>
        <v>#N/A</v>
      </c>
      <c r="Y35" s="15" t="e">
        <f>CORREL($G35:$M35,dBM!#REF!)</f>
        <v>#REF!</v>
      </c>
      <c r="Z35" s="15" t="e">
        <f>Y35*SQRT((MIN(COUNT($G35:$M35),COUNT(dBM!#REF!))-2)/(1-Y35^2))</f>
        <v>#REF!</v>
      </c>
      <c r="AA35" s="15" t="e">
        <f>CORREL($G35:$M35,'[1]D BM wo FCD'!$G35:$AB35)</f>
        <v>#N/A</v>
      </c>
      <c r="AB35" s="15" t="e">
        <f>AA35*SQRT((MIN(COUNT($G35:$M35),COUNT('[1]D BM wo FCD'!$G35:$AB35))-2)/(1-AA35^2))</f>
        <v>#N/A</v>
      </c>
      <c r="AC35" s="15" t="e">
        <f>CORREL($G35:$M35,'[1]D BM wo FCD'!$G35:$AA35)</f>
        <v>#N/A</v>
      </c>
      <c r="AD35" s="15" t="e">
        <f>AC35*SQRT((MIN(COUNT($G35:$M35),COUNT('[1]D BM wo FCD'!$G35:$AA35))-2)/(1-AC35^2))</f>
        <v>#N/A</v>
      </c>
      <c r="AE35" s="13"/>
      <c r="AF35" s="17"/>
      <c r="AG35" s="15" t="e">
        <f>CORREL($G35:$M35,[1]DMB!$V35:$AH35)</f>
        <v>#N/A</v>
      </c>
      <c r="AH35" s="15" t="e">
        <f>AG35*SQRT((MIN(COUNT($G35:$M35),COUNT([1]DMB!$V35:$AH35))-2)/(1-AG35^2))</f>
        <v>#N/A</v>
      </c>
      <c r="AI35" s="15" t="e">
        <f>CORREL($G35:$M35,[1]DMB!$V35:$AG35)</f>
        <v>#N/A</v>
      </c>
      <c r="AJ35" s="15" t="e">
        <f>AI35*SQRT((MIN(COUNT($G35:$M35),COUNT([1]DMB!$V35:$AG35))-2)/(1-AI35^2))</f>
        <v>#N/A</v>
      </c>
      <c r="AK35" s="15" t="e">
        <f>CORREL($G35:$M35,[1]DM1!$V35:$AH35)</f>
        <v>#N/A</v>
      </c>
      <c r="AL35" s="15" t="e">
        <f>AK35*SQRT((MIN(COUNT($G35:$M35),COUNT([1]DM1!$V35:$AH35))-2)/(1-AK35^2))</f>
        <v>#N/A</v>
      </c>
      <c r="AM35" s="15" t="e">
        <f>CORREL($G35:$M35,[1]DM1!$V35:$AG35)</f>
        <v>#N/A</v>
      </c>
      <c r="AN35" s="15" t="e">
        <f>AM35*SQRT((MIN(COUNT($G35:$M35),COUNT([1]DM1!$V35:$AG35))-2)/(1-AM35^2))</f>
        <v>#N/A</v>
      </c>
      <c r="AO35" s="15" t="e">
        <f>CORREL($G35:$M35,dBM!$G35:$G35)</f>
        <v>#N/A</v>
      </c>
      <c r="AP35" s="15" t="e">
        <f>AO35*SQRT((MIN(COUNT($G35:$M35),COUNT(dBM!$G35:$M35))-2)/(1-AO35^2))</f>
        <v>#N/A</v>
      </c>
      <c r="AQ35" s="15" t="e">
        <f>CORREL($G35:$M35,dBM!#REF!)</f>
        <v>#REF!</v>
      </c>
      <c r="AR35" s="15" t="e">
        <f>AQ35*SQRT((MIN(COUNT($G35:$M35),COUNT(dBM!#REF!))-2)/(1-AQ35^2))</f>
        <v>#REF!</v>
      </c>
      <c r="AS35" s="15" t="e">
        <f>CORREL($G35:$M35,'[1]D BM wo FCD'!$P35:$AB35)</f>
        <v>#N/A</v>
      </c>
      <c r="AT35" s="15" t="e">
        <f>AS35*SQRT((MIN(COUNT($G35:$M35),COUNT('[1]D BM wo FCD'!$P35:$AB35))-2)/(1-AS35^2))</f>
        <v>#N/A</v>
      </c>
      <c r="AU35" s="15" t="e">
        <f>CORREL($G35:$M35,'[1]D BM wo FCD'!$P35:$AA35)</f>
        <v>#N/A</v>
      </c>
      <c r="AV35" s="15" t="e">
        <f>AU35*SQRT((MIN(COUNT($G35:$M35),COUNT('[1]D BM wo FCD'!$P35:$AA35))-2)/(1-AU35^2))</f>
        <v>#N/A</v>
      </c>
      <c r="AW35" s="15"/>
      <c r="AX35" s="15"/>
      <c r="AY35" s="15" t="e">
        <f>CORREL($G35:$M35,[1]DMB!$AB35:$AH35)</f>
        <v>#DIV/0!</v>
      </c>
      <c r="AZ35" s="15" t="e">
        <f>AY35*SQRT((MIN(COUNT($G35:$M35),COUNT([1]DMB!$AB35:$AH35))-2)/(1-AY35^2))</f>
        <v>#DIV/0!</v>
      </c>
      <c r="BA35" s="15" t="e">
        <f>CORREL($H35:$M35,[1]DMB!$AB35:$AG35)</f>
        <v>#DIV/0!</v>
      </c>
      <c r="BB35" s="15" t="e">
        <f>BA35*SQRT((MIN(COUNT($H35:$M35),COUNT([1]DMB!$AB35:$AG35))-2)/(1-BA35^2))</f>
        <v>#DIV/0!</v>
      </c>
      <c r="BC35" s="15" t="e">
        <f>CORREL($G35:$M35,[1]DM1!$AB35:$AH35)</f>
        <v>#DIV/0!</v>
      </c>
      <c r="BD35" s="15" t="e">
        <f>BC35*SQRT((MIN(COUNT($G35:$M35),COUNT([1]DM1!$AB35:$AH35))-2)/(1-BC35^2))</f>
        <v>#DIV/0!</v>
      </c>
      <c r="BE35" s="15" t="e">
        <f>CORREL($H35:$M35,[1]DM1!$AB35:$AG35)</f>
        <v>#DIV/0!</v>
      </c>
      <c r="BF35" s="15" t="e">
        <f>BE35*SQRT((MIN(COUNT($H35:$M35),COUNT([1]DM1!$AB35:$AG35))-2)/(1-BE35^2))</f>
        <v>#DIV/0!</v>
      </c>
      <c r="BG35" s="15" t="e">
        <f>CORREL($G35:$M35,dBM!$G35:$G35)</f>
        <v>#N/A</v>
      </c>
      <c r="BH35" s="15" t="e">
        <f>BG35*SQRT((MIN(COUNT($G35:$M35),COUNT(dBM!$G35:$M35))-2)/(1-BG35^2))</f>
        <v>#N/A</v>
      </c>
      <c r="BI35" s="15" t="e">
        <f>CORREL($H35:$M35,dBM!#REF!)</f>
        <v>#REF!</v>
      </c>
      <c r="BJ35" s="15" t="e">
        <f>BI35*SQRT((MIN(COUNT($H35:$M35),COUNT(dBM!#REF!))-2)/(1-BI35^2))</f>
        <v>#REF!</v>
      </c>
      <c r="BK35" s="15" t="e">
        <f>CORREL($G35:$M35,'[1]D BM wo FCD'!$V35:$AB35)</f>
        <v>#DIV/0!</v>
      </c>
      <c r="BL35" s="15" t="e">
        <f>BK35*SQRT((MIN(COUNT($G35:$M35),COUNT('[1]D BM wo FCD'!$V35:$AB35))-2)/(1-BK35^2))</f>
        <v>#DIV/0!</v>
      </c>
      <c r="BM35" s="15" t="e">
        <f>CORREL($H35:$M35,'[1]D BM wo FCD'!$V35:$AA35)</f>
        <v>#DIV/0!</v>
      </c>
      <c r="BN35" s="15" t="e">
        <f>BM35*SQRT((MIN(COUNT($H35:$M35),COUNT('[1]D BM wo FCD'!$V35:$AA35))-2)/(1-BM35^2))</f>
        <v>#DIV/0!</v>
      </c>
      <c r="BO35" s="15"/>
      <c r="BP35" s="16">
        <f t="shared" si="0"/>
        <v>6</v>
      </c>
      <c r="BQ35" s="28">
        <f t="shared" si="1"/>
        <v>3.5755571584037332E-2</v>
      </c>
      <c r="BR35" s="16">
        <f t="shared" si="2"/>
        <v>2.2715704058844405E-2</v>
      </c>
      <c r="BS35" s="16"/>
      <c r="BT35" s="16">
        <f t="shared" si="3"/>
        <v>6</v>
      </c>
      <c r="BU35" s="28">
        <f t="shared" si="4"/>
        <v>3.5755571584037332E-2</v>
      </c>
      <c r="BV35" s="16">
        <f t="shared" si="5"/>
        <v>2.2715704058844405E-2</v>
      </c>
    </row>
    <row r="36" spans="1:74" x14ac:dyDescent="0.4">
      <c r="A36" s="15"/>
      <c r="B36" s="15"/>
      <c r="C36" s="49" t="s">
        <v>93</v>
      </c>
      <c r="D36" s="15"/>
      <c r="E36" s="15"/>
      <c r="F36" s="15" t="s">
        <v>295</v>
      </c>
      <c r="G36" s="29">
        <f>(NGDP_R!H36-NGDP_R!G36)/NGDP_R!G36</f>
        <v>-3.3893854866631039E-2</v>
      </c>
      <c r="H36" s="29">
        <f>(NGDP_R!I36-NGDP_R!H36)/NGDP_R!H36</f>
        <v>8.6352382952572335E-3</v>
      </c>
      <c r="I36" s="29">
        <f>(NGDP_R!J36-NGDP_R!I36)/NGDP_R!I36</f>
        <v>-4.9000000000000807E-2</v>
      </c>
      <c r="J36" s="29">
        <f>(NGDP_R!K36-NGDP_R!J36)/NGDP_R!J36</f>
        <v>5.400000000000052E-2</v>
      </c>
      <c r="K36" s="29">
        <f>(NGDP_R!L36-NGDP_R!K36)/NGDP_R!K36</f>
        <v>9.0338787143046148E-2</v>
      </c>
      <c r="L36" s="29">
        <f>(NGDP_R!M36-NGDP_R!L36)/NGDP_R!L36</f>
        <v>5.0472459623048138E-2</v>
      </c>
      <c r="M36" s="29">
        <f>(NGDP_R!N36-NGDP_R!M36)/NGDP_R!M36</f>
        <v>4.3624410706943118E-2</v>
      </c>
      <c r="N36" s="15"/>
      <c r="O36" s="15" t="e">
        <f>CORREL($G36:$M36,[1]DMB!$G36:$AH36)</f>
        <v>#N/A</v>
      </c>
      <c r="P36" s="15" t="e">
        <f>O36*SQRT((MIN(COUNT($G36:$M36),COUNT([1]DMB!$G36:$AH36))-2)/(1-O36^2))</f>
        <v>#N/A</v>
      </c>
      <c r="Q36" s="15" t="e">
        <f>CORREL($G36:$M36,[1]DMB!$G36:$AG36)</f>
        <v>#N/A</v>
      </c>
      <c r="R36" s="15" t="e">
        <f>Q36*SQRT((MIN(COUNT($G36:$M36),COUNT([1]DMB!$G36:$AG36))-2)/(1-Q36^2))</f>
        <v>#N/A</v>
      </c>
      <c r="S36" s="15" t="e">
        <f>CORREL($G36:$M36,[1]DM1!$G36:$AH36)</f>
        <v>#N/A</v>
      </c>
      <c r="T36" s="15" t="e">
        <f>S36*SQRT((MIN(COUNT($G36:$M36),COUNT([1]DM1!$G36:$AH36))-2)/(1-S36^2))</f>
        <v>#N/A</v>
      </c>
      <c r="U36" s="15" t="e">
        <f>CORREL($G36:$M36,[1]DM1!$G36:$AG36)</f>
        <v>#N/A</v>
      </c>
      <c r="V36" s="15" t="e">
        <f>U36*SQRT((MIN(COUNT($G36:$M36),COUNT([1]DM1!$G36:$AG36))-2)/(1-U36^2))</f>
        <v>#N/A</v>
      </c>
      <c r="W36" s="15" t="e">
        <f>CORREL($G36:$M36,dBM!$G36:$G36)</f>
        <v>#N/A</v>
      </c>
      <c r="X36" s="15" t="e">
        <f>W36*SQRT((MIN(COUNT($G36:$M36),COUNT(dBM!$G36:$M36))-2)/(1-W36^2))</f>
        <v>#N/A</v>
      </c>
      <c r="Y36" s="15" t="e">
        <f>CORREL($G36:$M36,dBM!#REF!)</f>
        <v>#REF!</v>
      </c>
      <c r="Z36" s="15" t="e">
        <f>Y36*SQRT((MIN(COUNT($G36:$M36),COUNT(dBM!#REF!))-2)/(1-Y36^2))</f>
        <v>#REF!</v>
      </c>
      <c r="AA36" s="15" t="e">
        <f>CORREL($G36:$M36,'[1]D BM wo FCD'!$G36:$AB36)</f>
        <v>#N/A</v>
      </c>
      <c r="AB36" s="15" t="e">
        <f>AA36*SQRT((MIN(COUNT($G36:$M36),COUNT('[1]D BM wo FCD'!$G36:$AB36))-2)/(1-AA36^2))</f>
        <v>#N/A</v>
      </c>
      <c r="AC36" s="15" t="e">
        <f>CORREL($G36:$M36,'[1]D BM wo FCD'!$G36:$AA36)</f>
        <v>#N/A</v>
      </c>
      <c r="AD36" s="15" t="e">
        <f>AC36*SQRT((MIN(COUNT($G36:$M36),COUNT('[1]D BM wo FCD'!$G36:$AA36))-2)/(1-AC36^2))</f>
        <v>#N/A</v>
      </c>
      <c r="AE36" s="13"/>
      <c r="AF36" s="17"/>
      <c r="AG36" s="15" t="e">
        <f>CORREL($G36:$M36,[1]DMB!$V36:$AH36)</f>
        <v>#N/A</v>
      </c>
      <c r="AH36" s="15" t="e">
        <f>AG36*SQRT((MIN(COUNT($G36:$M36),COUNT([1]DMB!$V36:$AH36))-2)/(1-AG36^2))</f>
        <v>#N/A</v>
      </c>
      <c r="AI36" s="15" t="e">
        <f>CORREL($G36:$M36,[1]DMB!$V36:$AG36)</f>
        <v>#N/A</v>
      </c>
      <c r="AJ36" s="15" t="e">
        <f>AI36*SQRT((MIN(COUNT($G36:$M36),COUNT([1]DMB!$V36:$AG36))-2)/(1-AI36^2))</f>
        <v>#N/A</v>
      </c>
      <c r="AK36" s="15" t="e">
        <f>CORREL($G36:$M36,[1]DM1!$V36:$AH36)</f>
        <v>#N/A</v>
      </c>
      <c r="AL36" s="15" t="e">
        <f>AK36*SQRT((MIN(COUNT($G36:$M36),COUNT([1]DM1!$V36:$AH36))-2)/(1-AK36^2))</f>
        <v>#N/A</v>
      </c>
      <c r="AM36" s="15" t="e">
        <f>CORREL($G36:$M36,[1]DM1!$V36:$AG36)</f>
        <v>#N/A</v>
      </c>
      <c r="AN36" s="15" t="e">
        <f>AM36*SQRT((MIN(COUNT($G36:$M36),COUNT([1]DM1!$V36:$AG36))-2)/(1-AM36^2))</f>
        <v>#N/A</v>
      </c>
      <c r="AO36" s="15" t="e">
        <f>CORREL($G36:$M36,dBM!$G36:$G36)</f>
        <v>#N/A</v>
      </c>
      <c r="AP36" s="15" t="e">
        <f>AO36*SQRT((MIN(COUNT($G36:$M36),COUNT(dBM!$G36:$M36))-2)/(1-AO36^2))</f>
        <v>#N/A</v>
      </c>
      <c r="AQ36" s="15" t="e">
        <f>CORREL($G36:$M36,dBM!#REF!)</f>
        <v>#REF!</v>
      </c>
      <c r="AR36" s="15" t="e">
        <f>AQ36*SQRT((MIN(COUNT($G36:$M36),COUNT(dBM!#REF!))-2)/(1-AQ36^2))</f>
        <v>#REF!</v>
      </c>
      <c r="AS36" s="15" t="e">
        <f>CORREL($G36:$M36,'[1]D BM wo FCD'!$P36:$AB36)</f>
        <v>#N/A</v>
      </c>
      <c r="AT36" s="15" t="e">
        <f>AS36*SQRT((MIN(COUNT($G36:$M36),COUNT('[1]D BM wo FCD'!$P36:$AB36))-2)/(1-AS36^2))</f>
        <v>#N/A</v>
      </c>
      <c r="AU36" s="15" t="e">
        <f>CORREL($G36:$M36,'[1]D BM wo FCD'!$P36:$AA36)</f>
        <v>#N/A</v>
      </c>
      <c r="AV36" s="15" t="e">
        <f>AU36*SQRT((MIN(COUNT($G36:$M36),COUNT('[1]D BM wo FCD'!$P36:$AA36))-2)/(1-AU36^2))</f>
        <v>#N/A</v>
      </c>
      <c r="AW36" s="15"/>
      <c r="AX36" s="15"/>
      <c r="AY36" s="15" t="e">
        <f>CORREL($G36:$M36,[1]DMB!$AB36:$AH36)</f>
        <v>#DIV/0!</v>
      </c>
      <c r="AZ36" s="15" t="e">
        <f>AY36*SQRT((MIN(COUNT($G36:$M36),COUNT([1]DMB!$AB36:$AH36))-2)/(1-AY36^2))</f>
        <v>#DIV/0!</v>
      </c>
      <c r="BA36" s="15" t="e">
        <f>CORREL($H36:$M36,[1]DMB!$AB36:$AG36)</f>
        <v>#DIV/0!</v>
      </c>
      <c r="BB36" s="15" t="e">
        <f>BA36*SQRT((MIN(COUNT($H36:$M36),COUNT([1]DMB!$AB36:$AG36))-2)/(1-BA36^2))</f>
        <v>#DIV/0!</v>
      </c>
      <c r="BC36" s="15" t="e">
        <f>CORREL($G36:$M36,[1]DM1!$AB36:$AH36)</f>
        <v>#DIV/0!</v>
      </c>
      <c r="BD36" s="15" t="e">
        <f>BC36*SQRT((MIN(COUNT($G36:$M36),COUNT([1]DM1!$AB36:$AH36))-2)/(1-BC36^2))</f>
        <v>#DIV/0!</v>
      </c>
      <c r="BE36" s="15" t="e">
        <f>CORREL($H36:$M36,[1]DM1!$AB36:$AG36)</f>
        <v>#DIV/0!</v>
      </c>
      <c r="BF36" s="15" t="e">
        <f>BE36*SQRT((MIN(COUNT($H36:$M36),COUNT([1]DM1!$AB36:$AG36))-2)/(1-BE36^2))</f>
        <v>#DIV/0!</v>
      </c>
      <c r="BG36" s="15" t="e">
        <f>CORREL($G36:$M36,dBM!$G36:$G36)</f>
        <v>#N/A</v>
      </c>
      <c r="BH36" s="15" t="e">
        <f>BG36*SQRT((MIN(COUNT($G36:$M36),COUNT(dBM!$G36:$M36))-2)/(1-BG36^2))</f>
        <v>#N/A</v>
      </c>
      <c r="BI36" s="15" t="e">
        <f>CORREL($H36:$M36,dBM!#REF!)</f>
        <v>#REF!</v>
      </c>
      <c r="BJ36" s="15" t="e">
        <f>BI36*SQRT((MIN(COUNT($H36:$M36),COUNT(dBM!#REF!))-2)/(1-BI36^2))</f>
        <v>#REF!</v>
      </c>
      <c r="BK36" s="15" t="e">
        <f>CORREL($G36:$M36,'[1]D BM wo FCD'!$V36:$AB36)</f>
        <v>#DIV/0!</v>
      </c>
      <c r="BL36" s="15" t="e">
        <f>BK36*SQRT((MIN(COUNT($G36:$M36),COUNT('[1]D BM wo FCD'!$V36:$AB36))-2)/(1-BK36^2))</f>
        <v>#DIV/0!</v>
      </c>
      <c r="BM36" s="15" t="e">
        <f>CORREL($H36:$M36,'[1]D BM wo FCD'!$V36:$AA36)</f>
        <v>#DIV/0!</v>
      </c>
      <c r="BN36" s="15" t="e">
        <f>BM36*SQRT((MIN(COUNT($H36:$M36),COUNT('[1]D BM wo FCD'!$V36:$AA36))-2)/(1-BM36^2))</f>
        <v>#DIV/0!</v>
      </c>
      <c r="BO36" s="15"/>
      <c r="BP36" s="16">
        <f t="shared" si="0"/>
        <v>6</v>
      </c>
      <c r="BQ36" s="28">
        <f t="shared" si="1"/>
        <v>2.0092105032453365E-2</v>
      </c>
      <c r="BR36" s="16">
        <f t="shared" si="2"/>
        <v>5.4455064545370357E-2</v>
      </c>
      <c r="BS36" s="16"/>
      <c r="BT36" s="16">
        <f t="shared" si="3"/>
        <v>6</v>
      </c>
      <c r="BU36" s="28">
        <f t="shared" si="4"/>
        <v>2.0092105032453365E-2</v>
      </c>
      <c r="BV36" s="16">
        <f t="shared" si="5"/>
        <v>5.4455064545370357E-2</v>
      </c>
    </row>
    <row r="37" spans="1:74" x14ac:dyDescent="0.4">
      <c r="A37" s="15"/>
      <c r="B37" s="15"/>
      <c r="C37" s="49" t="s">
        <v>97</v>
      </c>
      <c r="D37" s="15"/>
      <c r="E37" s="15"/>
      <c r="F37" s="15" t="s">
        <v>295</v>
      </c>
      <c r="G37" s="29">
        <f>(NGDP_R!H37-NGDP_R!G37)/NGDP_R!G37</f>
        <v>-0.24786664669254529</v>
      </c>
      <c r="H37" s="29">
        <f>(NGDP_R!I37-NGDP_R!H37)/NGDP_R!H37</f>
        <v>-0.17595867477349797</v>
      </c>
      <c r="I37" s="29">
        <f>(NGDP_R!J37-NGDP_R!I37)/NGDP_R!I37</f>
        <v>-8.3743528045487053E-3</v>
      </c>
      <c r="J37" s="29">
        <f>(NGDP_R!K37-NGDP_R!J37)/NGDP_R!J37</f>
        <v>-8.1217740510183989E-2</v>
      </c>
      <c r="K37" s="29">
        <f>(NGDP_R!L37-NGDP_R!K37)/NGDP_R!K37</f>
        <v>3.8072833296911107E-2</v>
      </c>
      <c r="L37" s="29">
        <f>(NGDP_R!M37-NGDP_R!L37)/NGDP_R!L37</f>
        <v>5.4012120473765114E-2</v>
      </c>
      <c r="M37" s="29">
        <f>(NGDP_R!N37-NGDP_R!M37)/NGDP_R!M37</f>
        <v>6.5661083213255769E-2</v>
      </c>
      <c r="N37" s="15"/>
      <c r="O37" s="15" t="e">
        <f>CORREL($G37:$M37,[1]DMB!$G37:$AH37)</f>
        <v>#N/A</v>
      </c>
      <c r="P37" s="15" t="e">
        <f>O37*SQRT((MIN(COUNT($G37:$M37),COUNT([1]DMB!$G37:$AH37))-2)/(1-O37^2))</f>
        <v>#N/A</v>
      </c>
      <c r="Q37" s="15" t="e">
        <f>CORREL($G37:$M37,[1]DMB!$G37:$AG37)</f>
        <v>#N/A</v>
      </c>
      <c r="R37" s="15" t="e">
        <f>Q37*SQRT((MIN(COUNT($G37:$M37),COUNT([1]DMB!$G37:$AG37))-2)/(1-Q37^2))</f>
        <v>#N/A</v>
      </c>
      <c r="S37" s="15" t="e">
        <f>CORREL($G37:$M37,[1]DM1!$G37:$AH37)</f>
        <v>#N/A</v>
      </c>
      <c r="T37" s="15" t="e">
        <f>S37*SQRT((MIN(COUNT($G37:$M37),COUNT([1]DM1!$G37:$AH37))-2)/(1-S37^2))</f>
        <v>#N/A</v>
      </c>
      <c r="U37" s="15" t="e">
        <f>CORREL($G37:$M37,[1]DM1!$G37:$AG37)</f>
        <v>#N/A</v>
      </c>
      <c r="V37" s="15" t="e">
        <f>U37*SQRT((MIN(COUNT($G37:$M37),COUNT([1]DM1!$G37:$AG37))-2)/(1-U37^2))</f>
        <v>#N/A</v>
      </c>
      <c r="W37" s="15" t="s">
        <v>163</v>
      </c>
      <c r="X37" s="15" t="s">
        <v>163</v>
      </c>
      <c r="Y37" s="15" t="s">
        <v>163</v>
      </c>
      <c r="Z37" s="15" t="s">
        <v>163</v>
      </c>
      <c r="AA37" s="15" t="s">
        <v>163</v>
      </c>
      <c r="AB37" s="15" t="s">
        <v>163</v>
      </c>
      <c r="AC37" s="15" t="s">
        <v>163</v>
      </c>
      <c r="AD37" s="15" t="s">
        <v>163</v>
      </c>
      <c r="AE37" s="13"/>
      <c r="AF37" s="17"/>
      <c r="AG37" s="15" t="e">
        <f>CORREL($G37:$M37,[1]DMB!$V37:$AH37)</f>
        <v>#N/A</v>
      </c>
      <c r="AH37" s="15" t="e">
        <f>AG37*SQRT((MIN(COUNT($G37:$M37),COUNT([1]DMB!$V37:$AH37))-2)/(1-AG37^2))</f>
        <v>#N/A</v>
      </c>
      <c r="AI37" s="15" t="e">
        <f>CORREL($G37:$M37,[1]DMB!$V37:$AG37)</f>
        <v>#N/A</v>
      </c>
      <c r="AJ37" s="15" t="e">
        <f>AI37*SQRT((MIN(COUNT($G37:$M37),COUNT([1]DMB!$V37:$AG37))-2)/(1-AI37^2))</f>
        <v>#N/A</v>
      </c>
      <c r="AK37" s="15" t="e">
        <f>CORREL($G37:$M37,[1]DM1!$V37:$AH37)</f>
        <v>#N/A</v>
      </c>
      <c r="AL37" s="15" t="e">
        <f>AK37*SQRT((MIN(COUNT($G37:$M37),COUNT([1]DM1!$V37:$AH37))-2)/(1-AK37^2))</f>
        <v>#N/A</v>
      </c>
      <c r="AM37" s="15" t="e">
        <f>CORREL($G37:$M37,[1]DM1!$V37:$AG37)</f>
        <v>#N/A</v>
      </c>
      <c r="AN37" s="15" t="e">
        <f>AM37*SQRT((MIN(COUNT($G37:$M37),COUNT([1]DM1!$V37:$AG37))-2)/(1-AM37^2))</f>
        <v>#N/A</v>
      </c>
      <c r="AO37" s="15" t="s">
        <v>163</v>
      </c>
      <c r="AP37" s="15" t="s">
        <v>163</v>
      </c>
      <c r="AQ37" s="15" t="s">
        <v>163</v>
      </c>
      <c r="AR37" s="15" t="s">
        <v>163</v>
      </c>
      <c r="AS37" s="15" t="s">
        <v>163</v>
      </c>
      <c r="AT37" s="15" t="s">
        <v>163</v>
      </c>
      <c r="AU37" s="15" t="s">
        <v>163</v>
      </c>
      <c r="AV37" s="15" t="s">
        <v>163</v>
      </c>
      <c r="AW37" s="15"/>
      <c r="AX37" s="15"/>
      <c r="AY37" s="15" t="e">
        <f>CORREL($G37:$M37,[1]DMB!$AB37:$AH37)</f>
        <v>#DIV/0!</v>
      </c>
      <c r="AZ37" s="15" t="e">
        <f>AY37*SQRT((MIN(COUNT($G37:$M37),COUNT([1]DMB!$AB37:$AH37))-2)/(1-AY37^2))</f>
        <v>#DIV/0!</v>
      </c>
      <c r="BA37" s="15" t="e">
        <f>CORREL($H37:$M37,[1]DMB!$AB37:$AG37)</f>
        <v>#DIV/0!</v>
      </c>
      <c r="BB37" s="15" t="e">
        <f>BA37*SQRT((MIN(COUNT($H37:$M37),COUNT([1]DMB!$AB37:$AG37))-2)/(1-BA37^2))</f>
        <v>#DIV/0!</v>
      </c>
      <c r="BC37" s="15" t="e">
        <f>CORREL($G37:$M37,[1]DM1!$AB37:$AH37)</f>
        <v>#DIV/0!</v>
      </c>
      <c r="BD37" s="15" t="e">
        <f>BC37*SQRT((MIN(COUNT($G37:$M37),COUNT([1]DM1!$AB37:$AH37))-2)/(1-BC37^2))</f>
        <v>#DIV/0!</v>
      </c>
      <c r="BE37" s="15" t="e">
        <f>CORREL($H37:$M37,[1]DM1!$AB37:$AG37)</f>
        <v>#DIV/0!</v>
      </c>
      <c r="BF37" s="15" t="e">
        <f>BE37*SQRT((MIN(COUNT($H37:$M37),COUNT([1]DM1!$AB37:$AG37))-2)/(1-BE37^2))</f>
        <v>#DIV/0!</v>
      </c>
      <c r="BG37" s="15" t="s">
        <v>163</v>
      </c>
      <c r="BH37" s="15" t="s">
        <v>163</v>
      </c>
      <c r="BI37" s="15" t="s">
        <v>163</v>
      </c>
      <c r="BJ37" s="15" t="s">
        <v>163</v>
      </c>
      <c r="BK37" s="15" t="s">
        <v>163</v>
      </c>
      <c r="BL37" s="15" t="s">
        <v>163</v>
      </c>
      <c r="BM37" s="15" t="s">
        <v>163</v>
      </c>
      <c r="BN37" s="15" t="s">
        <v>163</v>
      </c>
      <c r="BO37" s="15"/>
      <c r="BP37" s="16">
        <f t="shared" si="0"/>
        <v>6</v>
      </c>
      <c r="BQ37" s="28">
        <f t="shared" si="1"/>
        <v>-7.022207683501662E-2</v>
      </c>
      <c r="BR37" s="16">
        <f t="shared" si="2"/>
        <v>0.12152842488267211</v>
      </c>
      <c r="BS37" s="16"/>
      <c r="BT37" s="16">
        <f t="shared" si="3"/>
        <v>6</v>
      </c>
      <c r="BU37" s="28">
        <f t="shared" si="4"/>
        <v>-7.022207683501662E-2</v>
      </c>
      <c r="BV37" s="16">
        <f t="shared" si="5"/>
        <v>0.12152842488267211</v>
      </c>
    </row>
    <row r="38" spans="1:74" x14ac:dyDescent="0.4">
      <c r="A38" s="15"/>
      <c r="B38" s="15"/>
      <c r="C38" s="49" t="s">
        <v>110</v>
      </c>
      <c r="D38" s="15"/>
      <c r="E38" s="15"/>
      <c r="F38" s="15" t="s">
        <v>295</v>
      </c>
      <c r="G38" s="29">
        <f>(NGDP_R!H38-NGDP_R!G38)/NGDP_R!G38</f>
        <v>-4.4020275587580142E-2</v>
      </c>
      <c r="H38" s="29">
        <f>(NGDP_R!I38-NGDP_R!H38)/NGDP_R!H38</f>
        <v>1.6999977099619805E-2</v>
      </c>
      <c r="I38" s="29">
        <f>(NGDP_R!J38-NGDP_R!I38)/NGDP_R!I38</f>
        <v>5.2985750549015186E-2</v>
      </c>
      <c r="J38" s="29">
        <f>(NGDP_R!K38-NGDP_R!J38)/NGDP_R!J38</f>
        <v>3.6990583930754682E-2</v>
      </c>
      <c r="K38" s="29">
        <f>(NGDP_R!L38-NGDP_R!K38)/NGDP_R!K38</f>
        <v>8.300000124979999E-2</v>
      </c>
      <c r="L38" s="29">
        <f>(NGDP_R!M38-NGDP_R!L38)/NGDP_R!L38</f>
        <v>0.10200000000000076</v>
      </c>
      <c r="M38" s="29">
        <f>(NGDP_R!N38-NGDP_R!M38)/NGDP_R!M38</f>
        <v>7.0000000000000534E-2</v>
      </c>
      <c r="N38" s="15"/>
      <c r="O38" s="15" t="s">
        <v>163</v>
      </c>
      <c r="P38" s="15" t="s">
        <v>163</v>
      </c>
      <c r="Q38" s="15" t="s">
        <v>163</v>
      </c>
      <c r="R38" s="15" t="s">
        <v>163</v>
      </c>
      <c r="S38" s="15" t="s">
        <v>163</v>
      </c>
      <c r="T38" s="15" t="s">
        <v>163</v>
      </c>
      <c r="U38" s="15" t="s">
        <v>163</v>
      </c>
      <c r="V38" s="15" t="s">
        <v>163</v>
      </c>
      <c r="W38" s="15" t="s">
        <v>163</v>
      </c>
      <c r="X38" s="15" t="s">
        <v>163</v>
      </c>
      <c r="Y38" s="15" t="s">
        <v>163</v>
      </c>
      <c r="Z38" s="15" t="s">
        <v>163</v>
      </c>
      <c r="AA38" s="15" t="s">
        <v>163</v>
      </c>
      <c r="AB38" s="15" t="s">
        <v>163</v>
      </c>
      <c r="AC38" s="15" t="s">
        <v>163</v>
      </c>
      <c r="AD38" s="15" t="s">
        <v>163</v>
      </c>
      <c r="AE38" s="13"/>
      <c r="AF38" s="17"/>
      <c r="AG38" s="15" t="s">
        <v>163</v>
      </c>
      <c r="AH38" s="15" t="s">
        <v>163</v>
      </c>
      <c r="AI38" s="15" t="s">
        <v>163</v>
      </c>
      <c r="AJ38" s="15" t="s">
        <v>163</v>
      </c>
      <c r="AK38" s="15" t="s">
        <v>163</v>
      </c>
      <c r="AL38" s="15" t="s">
        <v>163</v>
      </c>
      <c r="AM38" s="15" t="s">
        <v>163</v>
      </c>
      <c r="AN38" s="15" t="s">
        <v>163</v>
      </c>
      <c r="AO38" s="15" t="s">
        <v>163</v>
      </c>
      <c r="AP38" s="15" t="s">
        <v>163</v>
      </c>
      <c r="AQ38" s="15" t="s">
        <v>163</v>
      </c>
      <c r="AR38" s="15" t="s">
        <v>163</v>
      </c>
      <c r="AS38" s="15" t="s">
        <v>163</v>
      </c>
      <c r="AT38" s="15" t="s">
        <v>163</v>
      </c>
      <c r="AU38" s="15" t="s">
        <v>163</v>
      </c>
      <c r="AV38" s="15" t="s">
        <v>163</v>
      </c>
      <c r="AW38" s="15"/>
      <c r="AX38" s="15"/>
      <c r="AY38" s="15" t="s">
        <v>163</v>
      </c>
      <c r="AZ38" s="15" t="s">
        <v>163</v>
      </c>
      <c r="BA38" s="15" t="s">
        <v>163</v>
      </c>
      <c r="BB38" s="15" t="s">
        <v>163</v>
      </c>
      <c r="BC38" s="15" t="s">
        <v>163</v>
      </c>
      <c r="BD38" s="15" t="s">
        <v>163</v>
      </c>
      <c r="BE38" s="15" t="s">
        <v>163</v>
      </c>
      <c r="BF38" s="15" t="s">
        <v>163</v>
      </c>
      <c r="BG38" s="15" t="s">
        <v>163</v>
      </c>
      <c r="BH38" s="15" t="s">
        <v>163</v>
      </c>
      <c r="BI38" s="15" t="s">
        <v>163</v>
      </c>
      <c r="BJ38" s="15" t="s">
        <v>163</v>
      </c>
      <c r="BK38" s="15" t="s">
        <v>163</v>
      </c>
      <c r="BL38" s="15" t="s">
        <v>163</v>
      </c>
      <c r="BM38" s="15" t="s">
        <v>163</v>
      </c>
      <c r="BN38" s="15" t="s">
        <v>163</v>
      </c>
      <c r="BO38" s="15"/>
      <c r="BP38" s="16">
        <f t="shared" si="0"/>
        <v>6</v>
      </c>
      <c r="BQ38" s="28">
        <f t="shared" si="1"/>
        <v>4.1326006206935044E-2</v>
      </c>
      <c r="BR38" s="16">
        <f t="shared" si="2"/>
        <v>5.1862403373441772E-2</v>
      </c>
      <c r="BS38" s="16"/>
      <c r="BT38" s="16">
        <f t="shared" si="3"/>
        <v>6</v>
      </c>
      <c r="BU38" s="28">
        <f t="shared" si="4"/>
        <v>4.1326006206935044E-2</v>
      </c>
      <c r="BV38" s="16">
        <f t="shared" si="5"/>
        <v>5.1862403373441772E-2</v>
      </c>
    </row>
    <row r="39" spans="1:74" x14ac:dyDescent="0.4">
      <c r="A39" s="15"/>
      <c r="B39" s="15"/>
      <c r="C39" s="49" t="s">
        <v>111</v>
      </c>
      <c r="D39" s="15"/>
      <c r="E39" s="15"/>
      <c r="F39" s="15" t="s">
        <v>295</v>
      </c>
      <c r="G39" s="29">
        <f>(NGDP_R!H39-NGDP_R!G39)/NGDP_R!G39</f>
        <v>4.5445091653954814E-2</v>
      </c>
      <c r="H39" s="29">
        <f>(NGDP_R!I39-NGDP_R!H39)/NGDP_R!H39</f>
        <v>3.5170796505528061E-2</v>
      </c>
      <c r="I39" s="29">
        <f>(NGDP_R!J39-NGDP_R!I39)/NGDP_R!I39</f>
        <v>3.7166043899280451E-2</v>
      </c>
      <c r="J39" s="29">
        <f>(NGDP_R!K39-NGDP_R!J39)/NGDP_R!J39</f>
        <v>3.5299348291715278E-2</v>
      </c>
      <c r="K39" s="29">
        <f>(NGDP_R!L39-NGDP_R!K39)/NGDP_R!K39</f>
        <v>5.0994658187114003E-2</v>
      </c>
      <c r="L39" s="29">
        <f>(NGDP_R!M39-NGDP_R!L39)/NGDP_R!L39</f>
        <v>5.626724161838198E-2</v>
      </c>
      <c r="M39" s="29">
        <f>(NGDP_R!N39-NGDP_R!M39)/NGDP_R!M39</f>
        <v>5.7553503510157047E-2</v>
      </c>
      <c r="N39" s="15"/>
      <c r="O39" s="15" t="s">
        <v>163</v>
      </c>
      <c r="P39" s="15" t="s">
        <v>163</v>
      </c>
      <c r="Q39" s="15" t="s">
        <v>163</v>
      </c>
      <c r="R39" s="15" t="s">
        <v>163</v>
      </c>
      <c r="S39" s="15" t="s">
        <v>163</v>
      </c>
      <c r="T39" s="15" t="s">
        <v>163</v>
      </c>
      <c r="U39" s="15" t="s">
        <v>163</v>
      </c>
      <c r="V39" s="15" t="s">
        <v>163</v>
      </c>
      <c r="W39" s="15" t="s">
        <v>163</v>
      </c>
      <c r="X39" s="15" t="s">
        <v>163</v>
      </c>
      <c r="Y39" s="15" t="s">
        <v>163</v>
      </c>
      <c r="Z39" s="15" t="s">
        <v>163</v>
      </c>
      <c r="AA39" s="15" t="s">
        <v>163</v>
      </c>
      <c r="AB39" s="15" t="s">
        <v>163</v>
      </c>
      <c r="AC39" s="15" t="s">
        <v>163</v>
      </c>
      <c r="AD39" s="15" t="s">
        <v>163</v>
      </c>
      <c r="AE39" s="13"/>
      <c r="AF39" s="17"/>
      <c r="AG39" s="15" t="s">
        <v>163</v>
      </c>
      <c r="AH39" s="15" t="s">
        <v>163</v>
      </c>
      <c r="AI39" s="15" t="s">
        <v>163</v>
      </c>
      <c r="AJ39" s="15" t="s">
        <v>163</v>
      </c>
      <c r="AK39" s="15" t="s">
        <v>163</v>
      </c>
      <c r="AL39" s="15" t="s">
        <v>163</v>
      </c>
      <c r="AM39" s="15" t="s">
        <v>163</v>
      </c>
      <c r="AN39" s="15" t="s">
        <v>163</v>
      </c>
      <c r="AO39" s="15" t="s">
        <v>163</v>
      </c>
      <c r="AP39" s="15" t="s">
        <v>163</v>
      </c>
      <c r="AQ39" s="15" t="s">
        <v>163</v>
      </c>
      <c r="AR39" s="15" t="s">
        <v>163</v>
      </c>
      <c r="AS39" s="15" t="s">
        <v>163</v>
      </c>
      <c r="AT39" s="15" t="s">
        <v>163</v>
      </c>
      <c r="AU39" s="15" t="s">
        <v>163</v>
      </c>
      <c r="AV39" s="15" t="s">
        <v>163</v>
      </c>
      <c r="AW39" s="15"/>
      <c r="AX39" s="15"/>
      <c r="AY39" s="15" t="s">
        <v>163</v>
      </c>
      <c r="AZ39" s="15" t="s">
        <v>163</v>
      </c>
      <c r="BA39" s="15" t="s">
        <v>163</v>
      </c>
      <c r="BB39" s="15" t="s">
        <v>163</v>
      </c>
      <c r="BC39" s="15" t="s">
        <v>163</v>
      </c>
      <c r="BD39" s="15" t="s">
        <v>163</v>
      </c>
      <c r="BE39" s="15" t="s">
        <v>163</v>
      </c>
      <c r="BF39" s="15" t="s">
        <v>163</v>
      </c>
      <c r="BG39" s="15" t="s">
        <v>163</v>
      </c>
      <c r="BH39" s="15" t="s">
        <v>163</v>
      </c>
      <c r="BI39" s="15" t="s">
        <v>163</v>
      </c>
      <c r="BJ39" s="15" t="s">
        <v>163</v>
      </c>
      <c r="BK39" s="15" t="s">
        <v>163</v>
      </c>
      <c r="BL39" s="15" t="s">
        <v>163</v>
      </c>
      <c r="BM39" s="15" t="s">
        <v>163</v>
      </c>
      <c r="BN39" s="15" t="s">
        <v>163</v>
      </c>
      <c r="BO39" s="15"/>
      <c r="BP39" s="16">
        <f t="shared" si="0"/>
        <v>6</v>
      </c>
      <c r="BQ39" s="28">
        <f t="shared" si="1"/>
        <v>4.3390530025995765E-2</v>
      </c>
      <c r="BR39" s="16">
        <f t="shared" si="2"/>
        <v>8.940124815164624E-3</v>
      </c>
      <c r="BS39" s="16"/>
      <c r="BT39" s="16">
        <f t="shared" si="3"/>
        <v>6</v>
      </c>
      <c r="BU39" s="28">
        <f t="shared" si="4"/>
        <v>4.3390530025995765E-2</v>
      </c>
      <c r="BV39" s="16">
        <f t="shared" si="5"/>
        <v>8.940124815164624E-3</v>
      </c>
    </row>
    <row r="40" spans="1:74" x14ac:dyDescent="0.4">
      <c r="A40" s="15"/>
      <c r="B40" s="15"/>
      <c r="C40" s="49" t="s">
        <v>112</v>
      </c>
      <c r="D40" s="15"/>
      <c r="E40" s="15"/>
      <c r="F40" s="15" t="s">
        <v>295</v>
      </c>
      <c r="G40" s="29">
        <f>(NGDP_R!H40-NGDP_R!G40)/NGDP_R!G40</f>
        <v>5.9013453280647998E-2</v>
      </c>
      <c r="H40" s="29">
        <f>(NGDP_R!I40-NGDP_R!H40)/NGDP_R!H40</f>
        <v>-1.3713760754049932E-2</v>
      </c>
      <c r="I40" s="29">
        <f>(NGDP_R!J40-NGDP_R!I40)/NGDP_R!I40</f>
        <v>-0.1050997277563247</v>
      </c>
      <c r="J40" s="29">
        <f>(NGDP_R!K40-NGDP_R!J40)/NGDP_R!J40</f>
        <v>4.4309455195578829E-2</v>
      </c>
      <c r="K40" s="29">
        <f>(NGDP_R!L40-NGDP_R!K40)/NGDP_R!K40</f>
        <v>4.6364975216966864E-2</v>
      </c>
      <c r="L40" s="29">
        <f>(NGDP_R!M40-NGDP_R!L40)/NGDP_R!L40</f>
        <v>1.7976083142879015E-2</v>
      </c>
      <c r="M40" s="29">
        <f>(NGDP_R!N40-NGDP_R!M40)/NGDP_R!M40</f>
        <v>3.5008961756076533E-2</v>
      </c>
      <c r="N40" s="15"/>
      <c r="O40" s="15" t="e">
        <f>CORREL($G40:$M40,[1]DMB!$G40:$AH40)</f>
        <v>#N/A</v>
      </c>
      <c r="P40" s="15" t="e">
        <f>O40*SQRT((MIN(COUNT($G40:$M40),COUNT([1]DMB!$G40:$AH40))-2)/(1-O40^2))</f>
        <v>#N/A</v>
      </c>
      <c r="Q40" s="15" t="e">
        <f>CORREL($G40:$M40,[1]DMB!$G40:$AG40)</f>
        <v>#N/A</v>
      </c>
      <c r="R40" s="15" t="e">
        <f>Q40*SQRT((MIN(COUNT($G40:$M40),COUNT([1]DMB!$G40:$AG40))-2)/(1-Q40^2))</f>
        <v>#N/A</v>
      </c>
      <c r="S40" s="15" t="e">
        <f>CORREL($G40:$M40,[1]DM1!$G40:$AH40)</f>
        <v>#N/A</v>
      </c>
      <c r="T40" s="15" t="e">
        <f>S40*SQRT((MIN(COUNT($G40:$M40),COUNT([1]DM1!$G40:$AH40))-2)/(1-S40^2))</f>
        <v>#N/A</v>
      </c>
      <c r="U40" s="15" t="e">
        <f>CORREL($G40:$M40,[1]DM1!$G40:$AG40)</f>
        <v>#N/A</v>
      </c>
      <c r="V40" s="15" t="e">
        <f>U40*SQRT((MIN(COUNT($G40:$M40),COUNT([1]DM1!$G40:$AG40))-2)/(1-U40^2))</f>
        <v>#N/A</v>
      </c>
      <c r="W40" s="15" t="e">
        <f>CORREL($G40:$M40,dBM!$G40:$G40)</f>
        <v>#N/A</v>
      </c>
      <c r="X40" s="15" t="e">
        <f>W40*SQRT((MIN(COUNT($G40:$M40),COUNT(dBM!$G40:$M40))-2)/(1-W40^2))</f>
        <v>#N/A</v>
      </c>
      <c r="Y40" s="15" t="e">
        <f>CORREL($G40:$M40,dBM!#REF!)</f>
        <v>#REF!</v>
      </c>
      <c r="Z40" s="15" t="e">
        <f>Y40*SQRT((MIN(COUNT($G40:$M40),COUNT(dBM!#REF!))-2)/(1-Y40^2))</f>
        <v>#REF!</v>
      </c>
      <c r="AA40" s="15" t="e">
        <f>CORREL($G40:$M40,'[1]D BM wo FCD'!$G40:$AB40)</f>
        <v>#N/A</v>
      </c>
      <c r="AB40" s="15" t="e">
        <f>AA40*SQRT((MIN(COUNT($G40:$M40),COUNT('[1]D BM wo FCD'!$G40:$AB40))-2)/(1-AA40^2))</f>
        <v>#N/A</v>
      </c>
      <c r="AC40" s="15" t="e">
        <f>CORREL($G40:$M40,'[1]D BM wo FCD'!$G40:$AA40)</f>
        <v>#N/A</v>
      </c>
      <c r="AD40" s="15" t="e">
        <f>AC40*SQRT((MIN(COUNT($G40:$M40),COUNT('[1]D BM wo FCD'!$G40:$AA40))-2)/(1-AC40^2))</f>
        <v>#N/A</v>
      </c>
      <c r="AE40" s="13"/>
      <c r="AF40" s="17"/>
      <c r="AG40" s="15" t="e">
        <f>CORREL($G40:$M40,[1]DMB!$V40:$AH40)</f>
        <v>#N/A</v>
      </c>
      <c r="AH40" s="15" t="e">
        <f>AG40*SQRT((MIN(COUNT($G40:$M40),COUNT([1]DMB!$V40:$AH40))-2)/(1-AG40^2))</f>
        <v>#N/A</v>
      </c>
      <c r="AI40" s="15" t="e">
        <f>CORREL($G40:$M40,[1]DMB!$V40:$AG40)</f>
        <v>#N/A</v>
      </c>
      <c r="AJ40" s="15" t="e">
        <f>AI40*SQRT((MIN(COUNT($G40:$M40),COUNT([1]DMB!$V40:$AG40))-2)/(1-AI40^2))</f>
        <v>#N/A</v>
      </c>
      <c r="AK40" s="15" t="e">
        <f>CORREL($G40:$M40,[1]DM1!$V40:$AH40)</f>
        <v>#N/A</v>
      </c>
      <c r="AL40" s="15" t="e">
        <f>AK40*SQRT((MIN(COUNT($G40:$M40),COUNT([1]DM1!$V40:$AH40))-2)/(1-AK40^2))</f>
        <v>#N/A</v>
      </c>
      <c r="AM40" s="15" t="e">
        <f>CORREL($G40:$M40,[1]DM1!$V40:$AG40)</f>
        <v>#N/A</v>
      </c>
      <c r="AN40" s="15" t="e">
        <f>AM40*SQRT((MIN(COUNT($G40:$M40),COUNT([1]DM1!$V40:$AG40))-2)/(1-AM40^2))</f>
        <v>#N/A</v>
      </c>
      <c r="AO40" s="15" t="e">
        <f>CORREL($G40:$M40,dBM!$G40:$G40)</f>
        <v>#N/A</v>
      </c>
      <c r="AP40" s="15" t="e">
        <f>AO40*SQRT((MIN(COUNT($G40:$M40),COUNT(dBM!$G40:$M40))-2)/(1-AO40^2))</f>
        <v>#N/A</v>
      </c>
      <c r="AQ40" s="15" t="e">
        <f>CORREL($G40:$M40,dBM!#REF!)</f>
        <v>#REF!</v>
      </c>
      <c r="AR40" s="15" t="e">
        <f>AQ40*SQRT((MIN(COUNT($G40:$M40),COUNT(dBM!#REF!))-2)/(1-AQ40^2))</f>
        <v>#REF!</v>
      </c>
      <c r="AS40" s="15" t="e">
        <f>CORREL($G40:$M40,'[1]D BM wo FCD'!$P40:$AB40)</f>
        <v>#N/A</v>
      </c>
      <c r="AT40" s="15" t="e">
        <f>AS40*SQRT((MIN(COUNT($G40:$M40),COUNT('[1]D BM wo FCD'!$P40:$AB40))-2)/(1-AS40^2))</f>
        <v>#N/A</v>
      </c>
      <c r="AU40" s="15" t="e">
        <f>CORREL($G40:$M40,'[1]D BM wo FCD'!$P40:$AA40)</f>
        <v>#N/A</v>
      </c>
      <c r="AV40" s="15" t="e">
        <f>AU40*SQRT((MIN(COUNT($G40:$M40),COUNT('[1]D BM wo FCD'!$P40:$AA40))-2)/(1-AU40^2))</f>
        <v>#N/A</v>
      </c>
      <c r="AW40" s="15"/>
      <c r="AX40" s="15"/>
      <c r="AY40" s="15" t="e">
        <f>CORREL($G40:$M40,[1]DMB!$AB40:$AH40)</f>
        <v>#DIV/0!</v>
      </c>
      <c r="AZ40" s="15" t="e">
        <f>AY40*SQRT((MIN(COUNT($G40:$M40),COUNT([1]DMB!$AB40:$AH40))-2)/(1-AY40^2))</f>
        <v>#DIV/0!</v>
      </c>
      <c r="BA40" s="15" t="e">
        <f>CORREL($H40:$M40,[1]DMB!$AB40:$AG40)</f>
        <v>#DIV/0!</v>
      </c>
      <c r="BB40" s="15" t="e">
        <f>BA40*SQRT((MIN(COUNT($H40:$M40),COUNT([1]DMB!$AB40:$AG40))-2)/(1-BA40^2))</f>
        <v>#DIV/0!</v>
      </c>
      <c r="BC40" s="15" t="e">
        <f>CORREL($G40:$M40,[1]DM1!$AB40:$AH40)</f>
        <v>#DIV/0!</v>
      </c>
      <c r="BD40" s="15" t="e">
        <f>BC40*SQRT((MIN(COUNT($G40:$M40),COUNT([1]DM1!$AB40:$AH40))-2)/(1-BC40^2))</f>
        <v>#DIV/0!</v>
      </c>
      <c r="BE40" s="15" t="e">
        <f>CORREL($H40:$M40,[1]DM1!$AB40:$AG40)</f>
        <v>#DIV/0!</v>
      </c>
      <c r="BF40" s="15" t="e">
        <f>BE40*SQRT((MIN(COUNT($H40:$M40),COUNT([1]DM1!$AB40:$AG40))-2)/(1-BE40^2))</f>
        <v>#DIV/0!</v>
      </c>
      <c r="BG40" s="15" t="e">
        <f>CORREL($G40:$M40,dBM!$G40:$G40)</f>
        <v>#N/A</v>
      </c>
      <c r="BH40" s="15" t="e">
        <f>BG40*SQRT((MIN(COUNT($G40:$M40),COUNT(dBM!$G40:$M40))-2)/(1-BG40^2))</f>
        <v>#N/A</v>
      </c>
      <c r="BI40" s="15" t="e">
        <f>CORREL($H40:$M40,dBM!#REF!)</f>
        <v>#REF!</v>
      </c>
      <c r="BJ40" s="15" t="e">
        <f>BI40*SQRT((MIN(COUNT($H40:$M40),COUNT(dBM!#REF!))-2)/(1-BI40^2))</f>
        <v>#REF!</v>
      </c>
      <c r="BK40" s="15" t="e">
        <f>CORREL($G40:$M40,'[1]D BM wo FCD'!$V40:$AB40)</f>
        <v>#DIV/0!</v>
      </c>
      <c r="BL40" s="15" t="e">
        <f>BK40*SQRT((MIN(COUNT($G40:$M40),COUNT('[1]D BM wo FCD'!$V40:$AB40))-2)/(1-BK40^2))</f>
        <v>#DIV/0!</v>
      </c>
      <c r="BM40" s="15" t="e">
        <f>CORREL($H40:$M40,'[1]D BM wo FCD'!$V40:$AA40)</f>
        <v>#DIV/0!</v>
      </c>
      <c r="BN40" s="15" t="e">
        <f>BM40*SQRT((MIN(COUNT($H40:$M40),COUNT('[1]D BM wo FCD'!$V40:$AA40))-2)/(1-BM40^2))</f>
        <v>#DIV/0!</v>
      </c>
      <c r="BO40" s="15"/>
      <c r="BP40" s="16">
        <f t="shared" si="0"/>
        <v>6</v>
      </c>
      <c r="BQ40" s="28">
        <f t="shared" si="1"/>
        <v>8.1417463876163453E-3</v>
      </c>
      <c r="BR40" s="16">
        <f t="shared" si="2"/>
        <v>6.1245502337554859E-2</v>
      </c>
      <c r="BS40" s="16"/>
      <c r="BT40" s="16">
        <f t="shared" si="3"/>
        <v>6</v>
      </c>
      <c r="BU40" s="28">
        <f t="shared" si="4"/>
        <v>8.1417463876163453E-3</v>
      </c>
      <c r="BV40" s="16">
        <f t="shared" si="5"/>
        <v>6.1245502337554859E-2</v>
      </c>
    </row>
    <row r="41" spans="1:74" x14ac:dyDescent="0.4">
      <c r="A41" s="15"/>
      <c r="B41" s="15"/>
      <c r="C41" s="49" t="s">
        <v>115</v>
      </c>
      <c r="D41" s="15"/>
      <c r="E41" s="15"/>
      <c r="F41" s="15" t="s">
        <v>295</v>
      </c>
      <c r="G41" s="29">
        <f>(NGDP_R!H41-NGDP_R!G41)/NGDP_R!G41</f>
        <v>6.945863125638406E-2</v>
      </c>
      <c r="H41" s="29">
        <f>(NGDP_R!I41-NGDP_R!H41)/NGDP_R!H41</f>
        <v>7.5751719197707748E-2</v>
      </c>
      <c r="I41" s="29">
        <f>(NGDP_R!J41-NGDP_R!I41)/NGDP_R!I41</f>
        <v>3.0918660596768031E-2</v>
      </c>
      <c r="J41" s="29">
        <f>(NGDP_R!K41-NGDP_R!J41)/NGDP_R!J41</f>
        <v>-4.7089475152056089E-2</v>
      </c>
      <c r="K41" s="29">
        <f>(NGDP_R!L41-NGDP_R!K41)/NGDP_R!K41</f>
        <v>7.3597238118035008E-2</v>
      </c>
      <c r="L41" s="29">
        <f>(NGDP_R!M41-NGDP_R!L41)/NGDP_R!L41</f>
        <v>-7.3876023363256271E-2</v>
      </c>
      <c r="M41" s="29">
        <f>(NGDP_R!N41-NGDP_R!M41)/NGDP_R!M41</f>
        <v>3.8785448274381698E-2</v>
      </c>
      <c r="N41" s="15"/>
      <c r="O41" s="15" t="s">
        <v>163</v>
      </c>
      <c r="P41" s="15" t="s">
        <v>163</v>
      </c>
      <c r="Q41" s="15" t="s">
        <v>163</v>
      </c>
      <c r="R41" s="15" t="s">
        <v>163</v>
      </c>
      <c r="S41" s="15" t="s">
        <v>163</v>
      </c>
      <c r="T41" s="15" t="s">
        <v>163</v>
      </c>
      <c r="U41" s="15" t="s">
        <v>163</v>
      </c>
      <c r="V41" s="15" t="s">
        <v>163</v>
      </c>
      <c r="W41" s="15" t="s">
        <v>163</v>
      </c>
      <c r="X41" s="15" t="s">
        <v>163</v>
      </c>
      <c r="Y41" s="15" t="s">
        <v>163</v>
      </c>
      <c r="Z41" s="15" t="s">
        <v>163</v>
      </c>
      <c r="AA41" s="15" t="s">
        <v>163</v>
      </c>
      <c r="AB41" s="15" t="s">
        <v>163</v>
      </c>
      <c r="AC41" s="15" t="s">
        <v>163</v>
      </c>
      <c r="AD41" s="15" t="s">
        <v>163</v>
      </c>
      <c r="AE41" s="13"/>
      <c r="AF41" s="17"/>
      <c r="AG41" s="15" t="s">
        <v>163</v>
      </c>
      <c r="AH41" s="15" t="s">
        <v>163</v>
      </c>
      <c r="AI41" s="15" t="s">
        <v>163</v>
      </c>
      <c r="AJ41" s="15" t="s">
        <v>163</v>
      </c>
      <c r="AK41" s="15" t="s">
        <v>163</v>
      </c>
      <c r="AL41" s="15" t="s">
        <v>163</v>
      </c>
      <c r="AM41" s="15" t="s">
        <v>163</v>
      </c>
      <c r="AN41" s="15" t="s">
        <v>163</v>
      </c>
      <c r="AO41" s="15" t="s">
        <v>163</v>
      </c>
      <c r="AP41" s="15" t="s">
        <v>163</v>
      </c>
      <c r="AQ41" s="15" t="s">
        <v>163</v>
      </c>
      <c r="AR41" s="15" t="s">
        <v>163</v>
      </c>
      <c r="AS41" s="15" t="s">
        <v>163</v>
      </c>
      <c r="AT41" s="15" t="s">
        <v>163</v>
      </c>
      <c r="AU41" s="15" t="s">
        <v>163</v>
      </c>
      <c r="AV41" s="15" t="s">
        <v>163</v>
      </c>
      <c r="AW41" s="15"/>
      <c r="AX41" s="15"/>
      <c r="AY41" s="15" t="s">
        <v>163</v>
      </c>
      <c r="AZ41" s="15" t="s">
        <v>163</v>
      </c>
      <c r="BA41" s="15" t="s">
        <v>163</v>
      </c>
      <c r="BB41" s="15" t="s">
        <v>163</v>
      </c>
      <c r="BC41" s="15" t="s">
        <v>163</v>
      </c>
      <c r="BD41" s="15" t="s">
        <v>163</v>
      </c>
      <c r="BE41" s="15" t="s">
        <v>163</v>
      </c>
      <c r="BF41" s="15" t="s">
        <v>163</v>
      </c>
      <c r="BG41" s="15" t="s">
        <v>163</v>
      </c>
      <c r="BH41" s="15" t="s">
        <v>163</v>
      </c>
      <c r="BI41" s="15" t="s">
        <v>163</v>
      </c>
      <c r="BJ41" s="15" t="s">
        <v>163</v>
      </c>
      <c r="BK41" s="15" t="s">
        <v>163</v>
      </c>
      <c r="BL41" s="15" t="s">
        <v>163</v>
      </c>
      <c r="BM41" s="15" t="s">
        <v>163</v>
      </c>
      <c r="BN41" s="15" t="s">
        <v>163</v>
      </c>
      <c r="BO41" s="15"/>
      <c r="BP41" s="16">
        <f t="shared" si="0"/>
        <v>6</v>
      </c>
      <c r="BQ41" s="28">
        <f t="shared" si="1"/>
        <v>2.1460125108930417E-2</v>
      </c>
      <c r="BR41" s="16">
        <f t="shared" si="2"/>
        <v>6.6101747524612994E-2</v>
      </c>
      <c r="BS41" s="16"/>
      <c r="BT41" s="16">
        <f t="shared" si="3"/>
        <v>6</v>
      </c>
      <c r="BU41" s="28">
        <f t="shared" si="4"/>
        <v>2.1460125108930417E-2</v>
      </c>
      <c r="BV41" s="16">
        <f t="shared" si="5"/>
        <v>6.6101747524612994E-2</v>
      </c>
    </row>
    <row r="42" spans="1:74" x14ac:dyDescent="0.4">
      <c r="A42" s="15"/>
      <c r="B42" s="15"/>
      <c r="C42" s="49" t="s">
        <v>116</v>
      </c>
      <c r="D42" s="15"/>
      <c r="E42" s="15"/>
      <c r="F42" s="15" t="s">
        <v>295</v>
      </c>
      <c r="G42" s="29">
        <f>(NGDP_R!H42-NGDP_R!G42)/NGDP_R!G42</f>
        <v>-6.7000000000000989E-2</v>
      </c>
      <c r="H42" s="29">
        <f>(NGDP_R!I42-NGDP_R!H42)/NGDP_R!H42</f>
        <v>-0.11299999999999785</v>
      </c>
      <c r="I42" s="29">
        <f>(NGDP_R!J42-NGDP_R!I42)/NGDP_R!I42</f>
        <v>7.0000000000001672E-2</v>
      </c>
      <c r="J42" s="29">
        <f>(NGDP_R!K42-NGDP_R!J42)/NGDP_R!J42</f>
        <v>0.16499999999999646</v>
      </c>
      <c r="K42" s="29">
        <f>(NGDP_R!L42-NGDP_R!K42)/NGDP_R!K42</f>
        <v>0.18000000000000413</v>
      </c>
      <c r="L42" s="29">
        <f>(NGDP_R!M42-NGDP_R!L42)/NGDP_R!L42</f>
        <v>0.20499999999999838</v>
      </c>
      <c r="M42" s="29">
        <f>(NGDP_R!N42-NGDP_R!M42)/NGDP_R!M42</f>
        <v>5.9999999999996848E-2</v>
      </c>
      <c r="N42" s="15"/>
      <c r="O42" s="15" t="e">
        <f>CORREL($G42:$M42,[1]DMB!$G42:$AH42)</f>
        <v>#N/A</v>
      </c>
      <c r="P42" s="15" t="e">
        <f>O42*SQRT((MIN(COUNT($G42:$M42),COUNT([1]DMB!$G42:$AH42))-2)/(1-O42^2))</f>
        <v>#N/A</v>
      </c>
      <c r="Q42" s="15" t="e">
        <f>CORREL($G42:$M42,[1]DMB!$G42:$AG42)</f>
        <v>#N/A</v>
      </c>
      <c r="R42" s="15" t="e">
        <f>Q42*SQRT((MIN(COUNT($G42:$M42),COUNT([1]DMB!$G42:$AG42))-2)/(1-Q42^2))</f>
        <v>#N/A</v>
      </c>
      <c r="S42" s="15" t="e">
        <f>CORREL($G42:$M42,[1]DM1!$G42:$AH42)</f>
        <v>#N/A</v>
      </c>
      <c r="T42" s="15" t="e">
        <f>S42*SQRT((MIN(COUNT($G42:$M42),COUNT([1]DM1!$G42:$AH42))-2)/(1-S42^2))</f>
        <v>#N/A</v>
      </c>
      <c r="U42" s="15" t="e">
        <f>CORREL($G42:$M42,[1]DM1!$G42:$AG42)</f>
        <v>#N/A</v>
      </c>
      <c r="V42" s="15" t="e">
        <f>U42*SQRT((MIN(COUNT($G42:$M42),COUNT([1]DM1!$G42:$AG42))-2)/(1-U42^2))</f>
        <v>#N/A</v>
      </c>
      <c r="W42" s="15" t="e">
        <f>CORREL($G42:$M42,dBM!$G42:$G42)</f>
        <v>#N/A</v>
      </c>
      <c r="X42" s="15" t="e">
        <f>W42*SQRT((MIN(COUNT($G42:$M42),COUNT(dBM!$G42:$M42))-2)/(1-W42^2))</f>
        <v>#N/A</v>
      </c>
      <c r="Y42" s="15" t="e">
        <f>CORREL($G42:$M42,dBM!#REF!)</f>
        <v>#REF!</v>
      </c>
      <c r="Z42" s="15" t="e">
        <f>Y42*SQRT((MIN(COUNT($G42:$M42),COUNT(dBM!#REF!))-2)/(1-Y42^2))</f>
        <v>#REF!</v>
      </c>
      <c r="AA42" s="15" t="e">
        <f>CORREL($G42:$M42,'[1]D BM wo FCD'!$G42:$AB42)</f>
        <v>#N/A</v>
      </c>
      <c r="AB42" s="15" t="e">
        <f>AA42*SQRT((MIN(COUNT($G42:$M42),COUNT('[1]D BM wo FCD'!$G42:$AB42))-2)/(1-AA42^2))</f>
        <v>#N/A</v>
      </c>
      <c r="AC42" s="15" t="e">
        <f>CORREL($G42:$M42,'[1]D BM wo FCD'!$G42:$AA42)</f>
        <v>#N/A</v>
      </c>
      <c r="AD42" s="15" t="e">
        <f>AC42*SQRT((MIN(COUNT($G42:$M42),COUNT('[1]D BM wo FCD'!$G42:$AA42))-2)/(1-AC42^2))</f>
        <v>#N/A</v>
      </c>
      <c r="AE42" s="13"/>
      <c r="AF42" s="17"/>
      <c r="AG42" s="15" t="e">
        <f>CORREL($G42:$M42,[1]DMB!$V42:$AH42)</f>
        <v>#N/A</v>
      </c>
      <c r="AH42" s="15" t="e">
        <f>AG42*SQRT((MIN(COUNT($G42:$M42),COUNT([1]DMB!$V42:$AH42))-2)/(1-AG42^2))</f>
        <v>#N/A</v>
      </c>
      <c r="AI42" s="15" t="e">
        <f>CORREL($G42:$M42,[1]DMB!$V42:$AG42)</f>
        <v>#N/A</v>
      </c>
      <c r="AJ42" s="15" t="e">
        <f>AI42*SQRT((MIN(COUNT($G42:$M42),COUNT([1]DMB!$V42:$AG42))-2)/(1-AI42^2))</f>
        <v>#N/A</v>
      </c>
      <c r="AK42" s="15" t="e">
        <f>CORREL($G42:$M42,[1]DM1!$V42:$AH42)</f>
        <v>#N/A</v>
      </c>
      <c r="AL42" s="15" t="e">
        <f>AK42*SQRT((MIN(COUNT($G42:$M42),COUNT([1]DM1!$V42:$AH42))-2)/(1-AK42^2))</f>
        <v>#N/A</v>
      </c>
      <c r="AM42" s="15" t="e">
        <f>CORREL($G42:$M42,[1]DM1!$V42:$AG42)</f>
        <v>#N/A</v>
      </c>
      <c r="AN42" s="15" t="e">
        <f>AM42*SQRT((MIN(COUNT($G42:$M42),COUNT([1]DM1!$V42:$AG42))-2)/(1-AM42^2))</f>
        <v>#N/A</v>
      </c>
      <c r="AO42" s="15" t="e">
        <f>CORREL($G42:$M42,dBM!$G42:$G42)</f>
        <v>#N/A</v>
      </c>
      <c r="AP42" s="15" t="e">
        <f>AO42*SQRT((MIN(COUNT($G42:$M42),COUNT(dBM!$G42:$M42))-2)/(1-AO42^2))</f>
        <v>#N/A</v>
      </c>
      <c r="AQ42" s="15" t="e">
        <f>CORREL($G42:$M42,dBM!#REF!)</f>
        <v>#REF!</v>
      </c>
      <c r="AR42" s="15" t="e">
        <f>AQ42*SQRT((MIN(COUNT($G42:$M42),COUNT(dBM!#REF!))-2)/(1-AQ42^2))</f>
        <v>#REF!</v>
      </c>
      <c r="AS42" s="15" t="e">
        <f>CORREL($G42:$M42,'[1]D BM wo FCD'!$P42:$AB42)</f>
        <v>#N/A</v>
      </c>
      <c r="AT42" s="15" t="e">
        <f>AS42*SQRT((MIN(COUNT($G42:$M42),COUNT('[1]D BM wo FCD'!$P42:$AB42))-2)/(1-AS42^2))</f>
        <v>#N/A</v>
      </c>
      <c r="AU42" s="15" t="e">
        <f>CORREL($G42:$M42,'[1]D BM wo FCD'!$P42:$AA42)</f>
        <v>#N/A</v>
      </c>
      <c r="AV42" s="15" t="e">
        <f>AU42*SQRT((MIN(COUNT($G42:$M42),COUNT('[1]D BM wo FCD'!$P42:$AA42))-2)/(1-AU42^2))</f>
        <v>#N/A</v>
      </c>
      <c r="AW42" s="15"/>
      <c r="AX42" s="15"/>
      <c r="AY42" s="15" t="e">
        <f>CORREL($G42:$M42,[1]DMB!$AB42:$AH42)</f>
        <v>#DIV/0!</v>
      </c>
      <c r="AZ42" s="15" t="e">
        <f>AY42*SQRT((MIN(COUNT($G42:$M42),COUNT([1]DMB!$AB42:$AH42))-2)/(1-AY42^2))</f>
        <v>#DIV/0!</v>
      </c>
      <c r="BA42" s="15" t="e">
        <f>CORREL($H42:$M42,[1]DMB!$AB42:$AG42)</f>
        <v>#DIV/0!</v>
      </c>
      <c r="BB42" s="15" t="e">
        <f>BA42*SQRT((MIN(COUNT($H42:$M42),COUNT([1]DMB!$AB42:$AG42))-2)/(1-BA42^2))</f>
        <v>#DIV/0!</v>
      </c>
      <c r="BC42" s="15" t="e">
        <f>CORREL($G42:$M42,[1]DM1!$AB42:$AH42)</f>
        <v>#DIV/0!</v>
      </c>
      <c r="BD42" s="15" t="e">
        <f>BC42*SQRT((MIN(COUNT($G42:$M42),COUNT([1]DM1!$AB42:$AH42))-2)/(1-BC42^2))</f>
        <v>#DIV/0!</v>
      </c>
      <c r="BE42" s="15" t="e">
        <f>CORREL($H42:$M42,[1]DM1!$AB42:$AG42)</f>
        <v>#DIV/0!</v>
      </c>
      <c r="BF42" s="15" t="e">
        <f>BE42*SQRT((MIN(COUNT($H42:$M42),COUNT([1]DM1!$AB42:$AG42))-2)/(1-BE42^2))</f>
        <v>#DIV/0!</v>
      </c>
      <c r="BG42" s="15" t="e">
        <f>CORREL($G42:$M42,dBM!$G42:$G42)</f>
        <v>#N/A</v>
      </c>
      <c r="BH42" s="15" t="e">
        <f>BG42*SQRT((MIN(COUNT($G42:$M42),COUNT(dBM!$G42:$M42))-2)/(1-BG42^2))</f>
        <v>#N/A</v>
      </c>
      <c r="BI42" s="15" t="e">
        <f>CORREL($H42:$M42,dBM!#REF!)</f>
        <v>#REF!</v>
      </c>
      <c r="BJ42" s="15" t="e">
        <f>BI42*SQRT((MIN(COUNT($H42:$M42),COUNT(dBM!#REF!))-2)/(1-BI42^2))</f>
        <v>#REF!</v>
      </c>
      <c r="BK42" s="15" t="e">
        <f>CORREL($G42:$M42,'[1]D BM wo FCD'!$V42:$AB42)</f>
        <v>#DIV/0!</v>
      </c>
      <c r="BL42" s="15" t="e">
        <f>BK42*SQRT((MIN(COUNT($G42:$M42),COUNT('[1]D BM wo FCD'!$V42:$AB42))-2)/(1-BK42^2))</f>
        <v>#DIV/0!</v>
      </c>
      <c r="BM42" s="15" t="e">
        <f>CORREL($H42:$M42,'[1]D BM wo FCD'!$V42:$AA42)</f>
        <v>#DIV/0!</v>
      </c>
      <c r="BN42" s="15" t="e">
        <f>BM42*SQRT((MIN(COUNT($H42:$M42),COUNT('[1]D BM wo FCD'!$V42:$AA42))-2)/(1-BM42^2))</f>
        <v>#DIV/0!</v>
      </c>
      <c r="BO42" s="15"/>
      <c r="BP42" s="16">
        <f t="shared" si="0"/>
        <v>6</v>
      </c>
      <c r="BQ42" s="28">
        <f t="shared" si="1"/>
        <v>7.3333333333333639E-2</v>
      </c>
      <c r="BR42" s="16">
        <f t="shared" si="2"/>
        <v>0.13530804361406795</v>
      </c>
      <c r="BS42" s="16"/>
      <c r="BT42" s="16">
        <f t="shared" si="3"/>
        <v>6</v>
      </c>
      <c r="BU42" s="28">
        <f t="shared" si="4"/>
        <v>7.3333333333333639E-2</v>
      </c>
      <c r="BV42" s="16">
        <f t="shared" si="5"/>
        <v>0.13530804361406795</v>
      </c>
    </row>
    <row r="43" spans="1:74" x14ac:dyDescent="0.4">
      <c r="A43" s="15"/>
      <c r="B43" s="15"/>
      <c r="C43" s="49" t="s">
        <v>125</v>
      </c>
      <c r="D43" s="15"/>
      <c r="E43" s="15"/>
      <c r="F43" s="15" t="s">
        <v>295</v>
      </c>
      <c r="G43" s="29">
        <f>(NGDP_R!H43-NGDP_R!G43)/NGDP_R!G43</f>
        <v>9.3400454576831923E-2</v>
      </c>
      <c r="H43" s="29">
        <f>(NGDP_R!I43-NGDP_R!H43)/NGDP_R!H43</f>
        <v>8.151473700209276E-2</v>
      </c>
      <c r="I43" s="29">
        <f>(NGDP_R!J43-NGDP_R!I43)/NGDP_R!I43</f>
        <v>3.4999999999999948E-2</v>
      </c>
      <c r="J43" s="29">
        <f>(NGDP_R!K43-NGDP_R!J43)/NGDP_R!J43</f>
        <v>4.2000000000000107E-2</v>
      </c>
      <c r="K43" s="29">
        <f>(NGDP_R!L43-NGDP_R!K43)/NGDP_R!K43</f>
        <v>5.5000000000000007E-2</v>
      </c>
      <c r="L43" s="29">
        <f>(NGDP_R!M43-NGDP_R!L43)/NGDP_R!L43</f>
        <v>4.9999999999998053E-2</v>
      </c>
      <c r="M43" s="29">
        <f>(NGDP_R!N43-NGDP_R!M43)/NGDP_R!M43</f>
        <v>5.250000000000081E-2</v>
      </c>
      <c r="N43" s="15"/>
      <c r="O43" s="15" t="s">
        <v>163</v>
      </c>
      <c r="P43" s="15" t="s">
        <v>163</v>
      </c>
      <c r="Q43" s="15" t="s">
        <v>163</v>
      </c>
      <c r="R43" s="15" t="s">
        <v>163</v>
      </c>
      <c r="S43" s="15" t="s">
        <v>163</v>
      </c>
      <c r="T43" s="15" t="s">
        <v>163</v>
      </c>
      <c r="U43" s="15" t="s">
        <v>163</v>
      </c>
      <c r="V43" s="15" t="s">
        <v>163</v>
      </c>
      <c r="W43" s="15" t="e">
        <f>CORREL($G43:$M43,dBM!$G43:$G43)</f>
        <v>#N/A</v>
      </c>
      <c r="X43" s="15" t="e">
        <f>W43*SQRT((MIN(COUNT($G43:$M43),COUNT(dBM!$G43:$M43))-2)/(1-W43^2))</f>
        <v>#N/A</v>
      </c>
      <c r="Y43" s="15" t="e">
        <f>CORREL($G43:$M43,dBM!#REF!)</f>
        <v>#REF!</v>
      </c>
      <c r="Z43" s="15" t="e">
        <f>Y43*SQRT((MIN(COUNT($G43:$M43),COUNT(dBM!#REF!))-2)/(1-Y43^2))</f>
        <v>#REF!</v>
      </c>
      <c r="AA43" s="15" t="e">
        <f>CORREL($G43:$M43,'[1]D BM wo FCD'!$G43:$AB43)</f>
        <v>#N/A</v>
      </c>
      <c r="AB43" s="15" t="e">
        <f>AA43*SQRT((MIN(COUNT($G43:$M43),COUNT('[1]D BM wo FCD'!$G43:$AB43))-2)/(1-AA43^2))</f>
        <v>#N/A</v>
      </c>
      <c r="AC43" s="15" t="e">
        <f>CORREL($G43:$M43,'[1]D BM wo FCD'!$G43:$AA43)</f>
        <v>#N/A</v>
      </c>
      <c r="AD43" s="15" t="e">
        <f>AC43*SQRT((MIN(COUNT($G43:$M43),COUNT('[1]D BM wo FCD'!$G43:$AA43))-2)/(1-AC43^2))</f>
        <v>#N/A</v>
      </c>
      <c r="AE43" s="13"/>
      <c r="AF43" s="17"/>
      <c r="AG43" s="15" t="s">
        <v>163</v>
      </c>
      <c r="AH43" s="15" t="s">
        <v>163</v>
      </c>
      <c r="AI43" s="15" t="s">
        <v>163</v>
      </c>
      <c r="AJ43" s="15" t="s">
        <v>163</v>
      </c>
      <c r="AK43" s="15" t="s">
        <v>163</v>
      </c>
      <c r="AL43" s="15" t="s">
        <v>163</v>
      </c>
      <c r="AM43" s="15" t="s">
        <v>163</v>
      </c>
      <c r="AN43" s="15" t="s">
        <v>163</v>
      </c>
      <c r="AO43" s="15" t="e">
        <f>CORREL($G43:$M43,dBM!$G43:$G43)</f>
        <v>#N/A</v>
      </c>
      <c r="AP43" s="15" t="e">
        <f>AO43*SQRT((MIN(COUNT($G43:$M43),COUNT(dBM!$G43:$M43))-2)/(1-AO43^2))</f>
        <v>#N/A</v>
      </c>
      <c r="AQ43" s="15" t="e">
        <f>CORREL($G43:$M43,dBM!#REF!)</f>
        <v>#REF!</v>
      </c>
      <c r="AR43" s="15" t="e">
        <f>AQ43*SQRT((MIN(COUNT($G43:$M43),COUNT(dBM!#REF!))-2)/(1-AQ43^2))</f>
        <v>#REF!</v>
      </c>
      <c r="AS43" s="15" t="e">
        <f>CORREL($G43:$M43,'[1]D BM wo FCD'!$P43:$AB43)</f>
        <v>#N/A</v>
      </c>
      <c r="AT43" s="15" t="e">
        <f>AS43*SQRT((MIN(COUNT($G43:$M43),COUNT('[1]D BM wo FCD'!$P43:$AB43))-2)/(1-AS43^2))</f>
        <v>#N/A</v>
      </c>
      <c r="AU43" s="15" t="e">
        <f>CORREL($G43:$M43,'[1]D BM wo FCD'!$P43:$AA43)</f>
        <v>#N/A</v>
      </c>
      <c r="AV43" s="15" t="e">
        <f>AU43*SQRT((MIN(COUNT($G43:$M43),COUNT('[1]D BM wo FCD'!$P43:$AA43))-2)/(1-AU43^2))</f>
        <v>#N/A</v>
      </c>
      <c r="AW43" s="15"/>
      <c r="AX43" s="15"/>
      <c r="AY43" s="15" t="s">
        <v>163</v>
      </c>
      <c r="AZ43" s="15" t="s">
        <v>163</v>
      </c>
      <c r="BA43" s="15" t="s">
        <v>163</v>
      </c>
      <c r="BB43" s="15" t="s">
        <v>163</v>
      </c>
      <c r="BC43" s="15" t="s">
        <v>163</v>
      </c>
      <c r="BD43" s="15" t="s">
        <v>163</v>
      </c>
      <c r="BE43" s="15" t="s">
        <v>163</v>
      </c>
      <c r="BF43" s="15" t="s">
        <v>163</v>
      </c>
      <c r="BG43" s="15" t="e">
        <f>CORREL($G43:$M43,dBM!$G43:$G43)</f>
        <v>#N/A</v>
      </c>
      <c r="BH43" s="15" t="e">
        <f>BG43*SQRT((MIN(COUNT($G43:$M43),COUNT(dBM!$G43:$M43))-2)/(1-BG43^2))</f>
        <v>#N/A</v>
      </c>
      <c r="BI43" s="15" t="e">
        <f>CORREL($H43:$M43,dBM!#REF!)</f>
        <v>#REF!</v>
      </c>
      <c r="BJ43" s="15" t="e">
        <f>BI43*SQRT((MIN(COUNT($H43:$M43),COUNT(dBM!#REF!))-2)/(1-BI43^2))</f>
        <v>#REF!</v>
      </c>
      <c r="BK43" s="15" t="s">
        <v>163</v>
      </c>
      <c r="BL43" s="15" t="s">
        <v>163</v>
      </c>
      <c r="BM43" s="15" t="s">
        <v>163</v>
      </c>
      <c r="BN43" s="15" t="s">
        <v>163</v>
      </c>
      <c r="BO43" s="15"/>
      <c r="BP43" s="16">
        <f t="shared" si="0"/>
        <v>6</v>
      </c>
      <c r="BQ43" s="28">
        <f t="shared" si="1"/>
        <v>5.9485865263153796E-2</v>
      </c>
      <c r="BR43" s="16">
        <f t="shared" si="2"/>
        <v>2.3025586928643024E-2</v>
      </c>
      <c r="BS43" s="16"/>
      <c r="BT43" s="16">
        <f t="shared" si="3"/>
        <v>6</v>
      </c>
      <c r="BU43" s="28">
        <f t="shared" si="4"/>
        <v>5.9485865263153796E-2</v>
      </c>
      <c r="BV43" s="16">
        <f t="shared" si="5"/>
        <v>2.3025586928643024E-2</v>
      </c>
    </row>
    <row r="44" spans="1:74" x14ac:dyDescent="0.4">
      <c r="A44" s="15"/>
      <c r="B44" s="15"/>
      <c r="C44" s="49" t="s">
        <v>126</v>
      </c>
      <c r="D44" s="15"/>
      <c r="E44" s="15"/>
      <c r="F44" s="15" t="s">
        <v>295</v>
      </c>
      <c r="G44" s="29">
        <f>(NGDP_R!H44-NGDP_R!G44)/NGDP_R!G44</f>
        <v>5.8885683922878407E-2</v>
      </c>
      <c r="H44" s="29">
        <f>(NGDP_R!I44-NGDP_R!H44)/NGDP_R!H44</f>
        <v>8.0850136489803312E-2</v>
      </c>
      <c r="I44" s="29">
        <f>(NGDP_R!J44-NGDP_R!I44)/NGDP_R!I44</f>
        <v>4.9021064360375677E-2</v>
      </c>
      <c r="J44" s="29">
        <f>(NGDP_R!K44-NGDP_R!J44)/NGDP_R!J44</f>
        <v>3.6922952419970824E-2</v>
      </c>
      <c r="K44" s="29">
        <f>(NGDP_R!L44-NGDP_R!K44)/NGDP_R!K44</f>
        <v>5.1207507963064988E-2</v>
      </c>
      <c r="L44" s="29">
        <f>(NGDP_R!M44-NGDP_R!L44)/NGDP_R!L44</f>
        <v>3.3353709682706373E-2</v>
      </c>
      <c r="M44" s="29">
        <f>(NGDP_R!N44-NGDP_R!M44)/NGDP_R!M44</f>
        <v>4.1450169186906839E-2</v>
      </c>
      <c r="N44" s="15"/>
      <c r="O44" s="15" t="e">
        <f>CORREL($G44:$M44,[1]DMB!$G44:$AH44)</f>
        <v>#N/A</v>
      </c>
      <c r="P44" s="15" t="e">
        <f>O44*SQRT((MIN(COUNT($G44:$M44),COUNT([1]DMB!$G44:$AH44))-2)/(1-O44^2))</f>
        <v>#N/A</v>
      </c>
      <c r="Q44" s="15" t="e">
        <f>CORREL($G44:$M44,[1]DMB!$G44:$AG44)</f>
        <v>#N/A</v>
      </c>
      <c r="R44" s="15" t="e">
        <f>Q44*SQRT((MIN(COUNT($G44:$M44),COUNT([1]DMB!$G44:$AG44))-2)/(1-Q44^2))</f>
        <v>#N/A</v>
      </c>
      <c r="S44" s="15" t="e">
        <f>CORREL($G44:$M44,[1]DM1!$G44:$AH44)</f>
        <v>#N/A</v>
      </c>
      <c r="T44" s="15" t="e">
        <f>S44*SQRT((MIN(COUNT($G44:$M44),COUNT([1]DM1!$G44:$AH44))-2)/(1-S44^2))</f>
        <v>#N/A</v>
      </c>
      <c r="U44" s="15" t="e">
        <f>CORREL($G44:$M44,[1]DM1!$G44:$AG44)</f>
        <v>#N/A</v>
      </c>
      <c r="V44" s="15" t="e">
        <f>U44*SQRT((MIN(COUNT($G44:$M44),COUNT([1]DM1!$G44:$AG44))-2)/(1-U44^2))</f>
        <v>#N/A</v>
      </c>
      <c r="W44" s="15" t="s">
        <v>163</v>
      </c>
      <c r="X44" s="15" t="s">
        <v>163</v>
      </c>
      <c r="Y44" s="15" t="s">
        <v>163</v>
      </c>
      <c r="Z44" s="15" t="s">
        <v>163</v>
      </c>
      <c r="AA44" s="15" t="s">
        <v>163</v>
      </c>
      <c r="AB44" s="15" t="s">
        <v>163</v>
      </c>
      <c r="AC44" s="15" t="s">
        <v>163</v>
      </c>
      <c r="AD44" s="15" t="s">
        <v>163</v>
      </c>
      <c r="AE44" s="13"/>
      <c r="AF44" s="17"/>
      <c r="AG44" s="15" t="e">
        <f>CORREL($G44:$M44,[1]DMB!$V44:$AH44)</f>
        <v>#N/A</v>
      </c>
      <c r="AH44" s="15" t="e">
        <f>AG44*SQRT((MIN(COUNT($G44:$M44),COUNT([1]DMB!$V44:$AH44))-2)/(1-AG44^2))</f>
        <v>#N/A</v>
      </c>
      <c r="AI44" s="15" t="e">
        <f>CORREL($G44:$M44,[1]DMB!$V44:$AG44)</f>
        <v>#N/A</v>
      </c>
      <c r="AJ44" s="15" t="e">
        <f>AI44*SQRT((MIN(COUNT($G44:$M44),COUNT([1]DMB!$V44:$AG44))-2)/(1-AI44^2))</f>
        <v>#N/A</v>
      </c>
      <c r="AK44" s="15" t="e">
        <f>CORREL($G44:$M44,[1]DM1!$V44:$AH44)</f>
        <v>#N/A</v>
      </c>
      <c r="AL44" s="15" t="e">
        <f>AK44*SQRT((MIN(COUNT($G44:$M44),COUNT([1]DM1!$V44:$AH44))-2)/(1-AK44^2))</f>
        <v>#N/A</v>
      </c>
      <c r="AM44" s="15" t="e">
        <f>CORREL($G44:$M44,[1]DM1!$V44:$AG44)</f>
        <v>#N/A</v>
      </c>
      <c r="AN44" s="15" t="e">
        <f>AM44*SQRT((MIN(COUNT($G44:$M44),COUNT([1]DM1!$V44:$AG44))-2)/(1-AM44^2))</f>
        <v>#N/A</v>
      </c>
      <c r="AO44" s="15" t="s">
        <v>163</v>
      </c>
      <c r="AP44" s="15" t="s">
        <v>163</v>
      </c>
      <c r="AQ44" s="15" t="s">
        <v>163</v>
      </c>
      <c r="AR44" s="15" t="s">
        <v>163</v>
      </c>
      <c r="AS44" s="15" t="s">
        <v>163</v>
      </c>
      <c r="AT44" s="15" t="s">
        <v>163</v>
      </c>
      <c r="AU44" s="15" t="s">
        <v>163</v>
      </c>
      <c r="AV44" s="15" t="s">
        <v>163</v>
      </c>
      <c r="AW44" s="15"/>
      <c r="AX44" s="15"/>
      <c r="AY44" s="15" t="e">
        <f>CORREL($G44:$M44,[1]DMB!$AB44:$AH44)</f>
        <v>#DIV/0!</v>
      </c>
      <c r="AZ44" s="15" t="e">
        <f>AY44*SQRT((MIN(COUNT($G44:$M44),COUNT([1]DMB!$AB44:$AH44))-2)/(1-AY44^2))</f>
        <v>#DIV/0!</v>
      </c>
      <c r="BA44" s="15" t="e">
        <f>CORREL($H44:$M44,[1]DMB!$AB44:$AG44)</f>
        <v>#DIV/0!</v>
      </c>
      <c r="BB44" s="15" t="e">
        <f>BA44*SQRT((MIN(COUNT($H44:$M44),COUNT([1]DMB!$AB44:$AG44))-2)/(1-BA44^2))</f>
        <v>#DIV/0!</v>
      </c>
      <c r="BC44" s="15" t="e">
        <f>CORREL($G44:$M44,[1]DM1!$AB44:$AH44)</f>
        <v>#DIV/0!</v>
      </c>
      <c r="BD44" s="15" t="e">
        <f>BC44*SQRT((MIN(COUNT($G44:$M44),COUNT([1]DM1!$AB44:$AH44))-2)/(1-BC44^2))</f>
        <v>#DIV/0!</v>
      </c>
      <c r="BE44" s="15" t="e">
        <f>CORREL($H44:$M44,[1]DM1!$AB44:$AG44)</f>
        <v>#DIV/0!</v>
      </c>
      <c r="BF44" s="15" t="e">
        <f>BE44*SQRT((MIN(COUNT($H44:$M44),COUNT([1]DM1!$AB44:$AG44))-2)/(1-BE44^2))</f>
        <v>#DIV/0!</v>
      </c>
      <c r="BG44" s="15" t="s">
        <v>163</v>
      </c>
      <c r="BH44" s="15" t="s">
        <v>163</v>
      </c>
      <c r="BI44" s="15" t="s">
        <v>163</v>
      </c>
      <c r="BJ44" s="15" t="s">
        <v>163</v>
      </c>
      <c r="BK44" s="15" t="s">
        <v>163</v>
      </c>
      <c r="BL44" s="15" t="s">
        <v>163</v>
      </c>
      <c r="BM44" s="15" t="s">
        <v>163</v>
      </c>
      <c r="BN44" s="15" t="s">
        <v>163</v>
      </c>
      <c r="BO44" s="15"/>
      <c r="BP44" s="16">
        <f t="shared" si="0"/>
        <v>6</v>
      </c>
      <c r="BQ44" s="28">
        <f t="shared" si="1"/>
        <v>5.1706842473133265E-2</v>
      </c>
      <c r="BR44" s="16">
        <f t="shared" si="2"/>
        <v>1.7109827457070414E-2</v>
      </c>
      <c r="BS44" s="16"/>
      <c r="BT44" s="16">
        <f t="shared" si="3"/>
        <v>6</v>
      </c>
      <c r="BU44" s="28">
        <f t="shared" si="4"/>
        <v>5.1706842473133265E-2</v>
      </c>
      <c r="BV44" s="16">
        <f t="shared" si="5"/>
        <v>1.7109827457070414E-2</v>
      </c>
    </row>
    <row r="45" spans="1:74" x14ac:dyDescent="0.4">
      <c r="A45" s="15"/>
      <c r="B45" s="15"/>
      <c r="C45" s="49" t="s">
        <v>365</v>
      </c>
      <c r="D45" s="15"/>
      <c r="E45" s="15"/>
      <c r="F45" s="15" t="s">
        <v>295</v>
      </c>
      <c r="G45" s="29">
        <f>(NGDP_R!H45-NGDP_R!G45)/NGDP_R!G45</f>
        <v>6.5153733528546282E-2</v>
      </c>
      <c r="H45" s="29">
        <f>(NGDP_R!I45-NGDP_R!H45)/NGDP_R!H45</f>
        <v>3.3634020618561557E-2</v>
      </c>
      <c r="I45" s="29">
        <f>(NGDP_R!J45-NGDP_R!I45)/NGDP_R!I45</f>
        <v>-1.8784025267006413E-2</v>
      </c>
      <c r="J45" s="29">
        <f>(NGDP_R!K45-NGDP_R!J45)/NGDP_R!J45</f>
        <v>2.2108339333361517E-2</v>
      </c>
      <c r="K45" s="29">
        <f>(NGDP_R!L45-NGDP_R!K45)/NGDP_R!K45</f>
        <v>3.5760162433179241E-2</v>
      </c>
      <c r="L45" s="29">
        <f>(NGDP_R!M45-NGDP_R!L45)/NGDP_R!L45</f>
        <v>4.9088214114256415E-2</v>
      </c>
      <c r="M45" s="29">
        <f>(NGDP_R!N45-NGDP_R!M45)/NGDP_R!M45</f>
        <v>3.6670669563513197E-2</v>
      </c>
      <c r="N45" s="15"/>
      <c r="O45" s="15" t="e">
        <f>CORREL($G45:$M45,[1]DMB!$G45:$AH45)</f>
        <v>#N/A</v>
      </c>
      <c r="P45" s="15" t="e">
        <f>O45*SQRT((MIN(COUNT($G45:$M45),COUNT([1]DMB!$G45:$AH45))-2)/(1-O45^2))</f>
        <v>#N/A</v>
      </c>
      <c r="Q45" s="15" t="e">
        <f>CORREL($G45:$M45,[1]DMB!$G45:$AG45)</f>
        <v>#N/A</v>
      </c>
      <c r="R45" s="15" t="e">
        <f>Q45*SQRT((MIN(COUNT($G45:$M45),COUNT([1]DMB!$G45:$AG45))-2)/(1-Q45^2))</f>
        <v>#N/A</v>
      </c>
      <c r="S45" s="15" t="e">
        <f>CORREL($G45:$M45,[1]DM1!$G45:$AH45)</f>
        <v>#N/A</v>
      </c>
      <c r="T45" s="15" t="e">
        <f>S45*SQRT((MIN(COUNT($G45:$M45),COUNT([1]DM1!$G45:$AH45))-2)/(1-S45^2))</f>
        <v>#N/A</v>
      </c>
      <c r="U45" s="15" t="e">
        <f>CORREL($G45:$M45,[1]DM1!$G45:$AG45)</f>
        <v>#N/A</v>
      </c>
      <c r="V45" s="15" t="e">
        <f>U45*SQRT((MIN(COUNT($G45:$M45),COUNT([1]DM1!$G45:$AG45))-2)/(1-U45^2))</f>
        <v>#N/A</v>
      </c>
      <c r="W45" s="15" t="e">
        <f>CORREL($G45:$M45,dBM!$G45:$G45)</f>
        <v>#N/A</v>
      </c>
      <c r="X45" s="15" t="e">
        <f>W45*SQRT((MIN(COUNT($G45:$M45),COUNT(dBM!$G45:$M45))-2)/(1-W45^2))</f>
        <v>#N/A</v>
      </c>
      <c r="Y45" s="15" t="e">
        <f>CORREL($G45:$M45,dBM!#REF!)</f>
        <v>#REF!</v>
      </c>
      <c r="Z45" s="15" t="e">
        <f>Y45*SQRT((MIN(COUNT($G45:$M45),COUNT(dBM!#REF!))-2)/(1-Y45^2))</f>
        <v>#REF!</v>
      </c>
      <c r="AA45" s="15" t="e">
        <f>CORREL($G45:$M45,'[1]D BM wo FCD'!$G45:$AB45)</f>
        <v>#N/A</v>
      </c>
      <c r="AB45" s="15" t="e">
        <f>AA45*SQRT((MIN(COUNT($G45:$M45),COUNT('[1]D BM wo FCD'!$G45:$AB45))-2)/(1-AA45^2))</f>
        <v>#N/A</v>
      </c>
      <c r="AC45" s="15" t="e">
        <f>CORREL($G45:$M45,'[1]D BM wo FCD'!$G45:$AA45)</f>
        <v>#N/A</v>
      </c>
      <c r="AD45" s="15" t="e">
        <f>AC45*SQRT((MIN(COUNT($G45:$M45),COUNT('[1]D BM wo FCD'!$G45:$AA45))-2)/(1-AC45^2))</f>
        <v>#N/A</v>
      </c>
      <c r="AE45" s="13"/>
      <c r="AF45" s="17"/>
      <c r="AG45" s="15" t="e">
        <f>CORREL($G45:$M45,[1]DMB!$V45:$AH45)</f>
        <v>#N/A</v>
      </c>
      <c r="AH45" s="15" t="e">
        <f>AG45*SQRT((MIN(COUNT($G45:$M45),COUNT([1]DMB!$V45:$AH45))-2)/(1-AG45^2))</f>
        <v>#N/A</v>
      </c>
      <c r="AI45" s="15" t="e">
        <f>CORREL($G45:$M45,[1]DMB!$V45:$AG45)</f>
        <v>#N/A</v>
      </c>
      <c r="AJ45" s="15" t="e">
        <f>AI45*SQRT((MIN(COUNT($G45:$M45),COUNT([1]DMB!$V45:$AG45))-2)/(1-AI45^2))</f>
        <v>#N/A</v>
      </c>
      <c r="AK45" s="15" t="e">
        <f>CORREL($G45:$M45,[1]DM1!$V45:$AH45)</f>
        <v>#N/A</v>
      </c>
      <c r="AL45" s="15" t="e">
        <f>AK45*SQRT((MIN(COUNT($G45:$M45),COUNT([1]DM1!$V45:$AH45))-2)/(1-AK45^2))</f>
        <v>#N/A</v>
      </c>
      <c r="AM45" s="15" t="e">
        <f>CORREL($G45:$M45,[1]DM1!$V45:$AG45)</f>
        <v>#N/A</v>
      </c>
      <c r="AN45" s="15" t="e">
        <f>AM45*SQRT((MIN(COUNT($G45:$M45),COUNT([1]DM1!$V45:$AG45))-2)/(1-AM45^2))</f>
        <v>#N/A</v>
      </c>
      <c r="AO45" s="15" t="e">
        <f>CORREL($G45:$M45,dBM!$G45:$G45)</f>
        <v>#N/A</v>
      </c>
      <c r="AP45" s="15" t="e">
        <f>AO45*SQRT((MIN(COUNT($G45:$M45),COUNT(dBM!$G45:$M45))-2)/(1-AO45^2))</f>
        <v>#N/A</v>
      </c>
      <c r="AQ45" s="15" t="e">
        <f>CORREL($G45:$M45,dBM!#REF!)</f>
        <v>#REF!</v>
      </c>
      <c r="AR45" s="15" t="e">
        <f>AQ45*SQRT((MIN(COUNT($G45:$M45),COUNT(dBM!#REF!))-2)/(1-AQ45^2))</f>
        <v>#REF!</v>
      </c>
      <c r="AS45" s="15" t="e">
        <f>CORREL($G45:$M45,'[1]D BM wo FCD'!$P45:$AB45)</f>
        <v>#N/A</v>
      </c>
      <c r="AT45" s="15" t="e">
        <f>AS45*SQRT((MIN(COUNT($G45:$M45),COUNT('[1]D BM wo FCD'!$P45:$AB45))-2)/(1-AS45^2))</f>
        <v>#N/A</v>
      </c>
      <c r="AU45" s="15" t="e">
        <f>CORREL($G45:$M45,'[1]D BM wo FCD'!$P45:$AA45)</f>
        <v>#N/A</v>
      </c>
      <c r="AV45" s="15" t="e">
        <f>AU45*SQRT((MIN(COUNT($G45:$M45),COUNT('[1]D BM wo FCD'!$P45:$AA45))-2)/(1-AU45^2))</f>
        <v>#N/A</v>
      </c>
      <c r="AW45" s="15"/>
      <c r="AX45" s="15"/>
      <c r="AY45" s="15" t="e">
        <f>CORREL($G45:$M45,[1]DMB!$AB45:$AH45)</f>
        <v>#DIV/0!</v>
      </c>
      <c r="AZ45" s="15" t="e">
        <f>AY45*SQRT((MIN(COUNT($G45:$M45),COUNT([1]DMB!$AB45:$AH45))-2)/(1-AY45^2))</f>
        <v>#DIV/0!</v>
      </c>
      <c r="BA45" s="15" t="e">
        <f>CORREL($H45:$M45,[1]DMB!$AB45:$AG45)</f>
        <v>#DIV/0!</v>
      </c>
      <c r="BB45" s="15" t="e">
        <f>BA45*SQRT((MIN(COUNT($H45:$M45),COUNT([1]DMB!$AB45:$AG45))-2)/(1-BA45^2))</f>
        <v>#DIV/0!</v>
      </c>
      <c r="BC45" s="15" t="e">
        <f>CORREL($G45:$M45,[1]DM1!$AB45:$AH45)</f>
        <v>#DIV/0!</v>
      </c>
      <c r="BD45" s="15" t="e">
        <f>BC45*SQRT((MIN(COUNT($G45:$M45),COUNT([1]DM1!$AB45:$AH45))-2)/(1-BC45^2))</f>
        <v>#DIV/0!</v>
      </c>
      <c r="BE45" s="15" t="e">
        <f>CORREL($H45:$M45,[1]DM1!$AB45:$AG45)</f>
        <v>#DIV/0!</v>
      </c>
      <c r="BF45" s="15" t="e">
        <f>BE45*SQRT((MIN(COUNT($H45:$M45),COUNT([1]DM1!$AB45:$AG45))-2)/(1-BE45^2))</f>
        <v>#DIV/0!</v>
      </c>
      <c r="BG45" s="15" t="e">
        <f>CORREL($G45:$M45,dBM!$G45:$G45)</f>
        <v>#N/A</v>
      </c>
      <c r="BH45" s="15" t="e">
        <f>BG45*SQRT((MIN(COUNT($G45:$M45),COUNT(dBM!$G45:$M45))-2)/(1-BG45^2))</f>
        <v>#N/A</v>
      </c>
      <c r="BI45" s="15" t="e">
        <f>CORREL($H45:$M45,dBM!#REF!)</f>
        <v>#REF!</v>
      </c>
      <c r="BJ45" s="15" t="e">
        <f>BI45*SQRT((MIN(COUNT($H45:$M45),COUNT(dBM!#REF!))-2)/(1-BI45^2))</f>
        <v>#REF!</v>
      </c>
      <c r="BK45" s="15" t="e">
        <f>CORREL($G45:$M45,'[1]D BM wo FCD'!$V45:$AB45)</f>
        <v>#DIV/0!</v>
      </c>
      <c r="BL45" s="15" t="e">
        <f>BK45*SQRT((MIN(COUNT($G45:$M45),COUNT('[1]D BM wo FCD'!$V45:$AB45))-2)/(1-BK45^2))</f>
        <v>#DIV/0!</v>
      </c>
      <c r="BM45" s="15" t="e">
        <f>CORREL($H45:$M45,'[1]D BM wo FCD'!$V45:$AA45)</f>
        <v>#DIV/0!</v>
      </c>
      <c r="BN45" s="15" t="e">
        <f>BM45*SQRT((MIN(COUNT($H45:$M45),COUNT('[1]D BM wo FCD'!$V45:$AA45))-2)/(1-BM45^2))</f>
        <v>#DIV/0!</v>
      </c>
      <c r="BO45" s="15"/>
      <c r="BP45" s="16">
        <f t="shared" si="0"/>
        <v>6</v>
      </c>
      <c r="BQ45" s="28">
        <f t="shared" si="1"/>
        <v>3.1160074126816428E-2</v>
      </c>
      <c r="BR45" s="16">
        <f t="shared" si="2"/>
        <v>2.8567867521505749E-2</v>
      </c>
      <c r="BS45" s="16"/>
      <c r="BT45" s="16">
        <f t="shared" si="3"/>
        <v>6</v>
      </c>
      <c r="BU45" s="28">
        <f t="shared" si="4"/>
        <v>3.1160074126816428E-2</v>
      </c>
      <c r="BV45" s="16">
        <f t="shared" si="5"/>
        <v>2.8567867521505749E-2</v>
      </c>
    </row>
    <row r="46" spans="1:74" x14ac:dyDescent="0.4">
      <c r="A46" s="15"/>
      <c r="B46" s="15"/>
      <c r="C46" s="49" t="s">
        <v>0</v>
      </c>
      <c r="D46" s="15"/>
      <c r="E46" s="15"/>
      <c r="F46" s="15" t="s">
        <v>295</v>
      </c>
      <c r="G46" s="29">
        <f>(NGDP_R!H46-NGDP_R!G46)/NGDP_R!G46</f>
        <v>0.19834242482449785</v>
      </c>
      <c r="H46" s="29">
        <f>(NGDP_R!I46-NGDP_R!H46)/NGDP_R!H46</f>
        <v>-7.0000022303513196E-2</v>
      </c>
      <c r="I46" s="29">
        <f>(NGDP_R!J46-NGDP_R!I46)/NGDP_R!I46</f>
        <v>7.9999997259168787E-2</v>
      </c>
      <c r="J46" s="29">
        <f>(NGDP_R!K46-NGDP_R!J46)/NGDP_R!J46</f>
        <v>7.300000850165228E-2</v>
      </c>
      <c r="K46" s="29">
        <f>(NGDP_R!L46-NGDP_R!K46)/NGDP_R!K46</f>
        <v>7.8000066460732889E-2</v>
      </c>
      <c r="L46" s="29">
        <f>(NGDP_R!M46-NGDP_R!L46)/NGDP_R!L46</f>
        <v>6.500000000000021E-2</v>
      </c>
      <c r="M46" s="29">
        <f>(NGDP_R!N46-NGDP_R!M46)/NGDP_R!M46</f>
        <v>5.999999999999988E-2</v>
      </c>
      <c r="N46" s="15"/>
      <c r="O46" s="15" t="e">
        <f>CORREL($G46:$M46,[1]DMB!$G46:$AH46)</f>
        <v>#N/A</v>
      </c>
      <c r="P46" s="15" t="e">
        <f>O46*SQRT((MIN(COUNT($G46:$M46),COUNT([1]DMB!$G46:$AH46))-2)/(1-O46^2))</f>
        <v>#N/A</v>
      </c>
      <c r="Q46" s="15" t="e">
        <f>CORREL($G46:$M46,[1]DMB!$G46:$AG46)</f>
        <v>#N/A</v>
      </c>
      <c r="R46" s="15" t="e">
        <f>Q46*SQRT((MIN(COUNT($G46:$M46),COUNT([1]DMB!$G46:$AG46))-2)/(1-Q46^2))</f>
        <v>#N/A</v>
      </c>
      <c r="S46" s="15" t="e">
        <f>CORREL($G46:$M46,[1]DM1!$G46:$AH46)</f>
        <v>#N/A</v>
      </c>
      <c r="T46" s="15" t="e">
        <f>S46*SQRT((MIN(COUNT($G46:$M46),COUNT([1]DM1!$G46:$AH46))-2)/(1-S46^2))</f>
        <v>#N/A</v>
      </c>
      <c r="U46" s="15" t="e">
        <f>CORREL($G46:$M46,[1]DM1!$G46:$AG46)</f>
        <v>#N/A</v>
      </c>
      <c r="V46" s="15" t="e">
        <f>U46*SQRT((MIN(COUNT($G46:$M46),COUNT([1]DM1!$G46:$AG46))-2)/(1-U46^2))</f>
        <v>#N/A</v>
      </c>
      <c r="W46" s="15" t="s">
        <v>163</v>
      </c>
      <c r="X46" s="15" t="s">
        <v>163</v>
      </c>
      <c r="Y46" s="15" t="s">
        <v>163</v>
      </c>
      <c r="Z46" s="15" t="s">
        <v>163</v>
      </c>
      <c r="AA46" s="15" t="s">
        <v>163</v>
      </c>
      <c r="AB46" s="15" t="s">
        <v>163</v>
      </c>
      <c r="AC46" s="15" t="s">
        <v>163</v>
      </c>
      <c r="AD46" s="15" t="s">
        <v>163</v>
      </c>
      <c r="AE46" s="13"/>
      <c r="AF46" s="17"/>
      <c r="AG46" s="15" t="e">
        <f>CORREL($G46:$M46,[1]DMB!$V46:$AH46)</f>
        <v>#N/A</v>
      </c>
      <c r="AH46" s="15" t="e">
        <f>AG46*SQRT((MIN(COUNT($G46:$M46),COUNT([1]DMB!$V46:$AH46))-2)/(1-AG46^2))</f>
        <v>#N/A</v>
      </c>
      <c r="AI46" s="15" t="e">
        <f>CORREL($G46:$M46,[1]DMB!$V46:$AG46)</f>
        <v>#N/A</v>
      </c>
      <c r="AJ46" s="15" t="e">
        <f>AI46*SQRT((MIN(COUNT($G46:$M46),COUNT([1]DMB!$V46:$AG46))-2)/(1-AI46^2))</f>
        <v>#N/A</v>
      </c>
      <c r="AK46" s="15" t="e">
        <f>CORREL($G46:$M46,[1]DM1!$V46:$AH46)</f>
        <v>#N/A</v>
      </c>
      <c r="AL46" s="15" t="e">
        <f>AK46*SQRT((MIN(COUNT($G46:$M46),COUNT([1]DM1!$V46:$AH46))-2)/(1-AK46^2))</f>
        <v>#N/A</v>
      </c>
      <c r="AM46" s="15" t="e">
        <f>CORREL($G46:$M46,[1]DM1!$V46:$AG46)</f>
        <v>#N/A</v>
      </c>
      <c r="AN46" s="15" t="e">
        <f>AM46*SQRT((MIN(COUNT($G46:$M46),COUNT([1]DM1!$V46:$AG46))-2)/(1-AM46^2))</f>
        <v>#N/A</v>
      </c>
      <c r="AO46" s="15" t="s">
        <v>163</v>
      </c>
      <c r="AP46" s="15" t="s">
        <v>163</v>
      </c>
      <c r="AQ46" s="15" t="s">
        <v>163</v>
      </c>
      <c r="AR46" s="15" t="s">
        <v>163</v>
      </c>
      <c r="AS46" s="15" t="s">
        <v>163</v>
      </c>
      <c r="AT46" s="15" t="s">
        <v>163</v>
      </c>
      <c r="AU46" s="15" t="s">
        <v>163</v>
      </c>
      <c r="AV46" s="15" t="s">
        <v>163</v>
      </c>
      <c r="AW46" s="15"/>
      <c r="AX46" s="15"/>
      <c r="AY46" s="15" t="e">
        <f>CORREL($G46:$M46,[1]DMB!$AB46:$AH46)</f>
        <v>#DIV/0!</v>
      </c>
      <c r="AZ46" s="15" t="e">
        <f>AY46*SQRT((MIN(COUNT($G46:$M46),COUNT([1]DMB!$AB46:$AH46))-2)/(1-AY46^2))</f>
        <v>#DIV/0!</v>
      </c>
      <c r="BA46" s="15" t="e">
        <f>CORREL($H46:$M46,[1]DMB!$AB46:$AG46)</f>
        <v>#DIV/0!</v>
      </c>
      <c r="BB46" s="15" t="e">
        <f>BA46*SQRT((MIN(COUNT($H46:$M46),COUNT([1]DMB!$AB46:$AG46))-2)/(1-BA46^2))</f>
        <v>#DIV/0!</v>
      </c>
      <c r="BC46" s="15" t="e">
        <f>CORREL($G46:$M46,[1]DM1!$AB46:$AH46)</f>
        <v>#DIV/0!</v>
      </c>
      <c r="BD46" s="15" t="e">
        <f>BC46*SQRT((MIN(COUNT($G46:$M46),COUNT([1]DM1!$AB46:$AH46))-2)/(1-BC46^2))</f>
        <v>#DIV/0!</v>
      </c>
      <c r="BE46" s="15" t="e">
        <f>CORREL($H46:$M46,[1]DM1!$AB46:$AG46)</f>
        <v>#DIV/0!</v>
      </c>
      <c r="BF46" s="15" t="e">
        <f>BE46*SQRT((MIN(COUNT($H46:$M46),COUNT([1]DM1!$AB46:$AG46))-2)/(1-BE46^2))</f>
        <v>#DIV/0!</v>
      </c>
      <c r="BG46" s="15" t="s">
        <v>163</v>
      </c>
      <c r="BH46" s="15" t="s">
        <v>163</v>
      </c>
      <c r="BI46" s="15" t="s">
        <v>163</v>
      </c>
      <c r="BJ46" s="15" t="s">
        <v>163</v>
      </c>
      <c r="BK46" s="15" t="s">
        <v>163</v>
      </c>
      <c r="BL46" s="15" t="s">
        <v>163</v>
      </c>
      <c r="BM46" s="15" t="s">
        <v>163</v>
      </c>
      <c r="BN46" s="15" t="s">
        <v>163</v>
      </c>
      <c r="BO46" s="15"/>
      <c r="BP46" s="16">
        <f t="shared" si="0"/>
        <v>6</v>
      </c>
      <c r="BQ46" s="28">
        <f t="shared" si="1"/>
        <v>7.0723745790423134E-2</v>
      </c>
      <c r="BR46" s="16">
        <f t="shared" si="2"/>
        <v>8.516647517253563E-2</v>
      </c>
      <c r="BS46" s="16"/>
      <c r="BT46" s="16">
        <f t="shared" si="3"/>
        <v>6</v>
      </c>
      <c r="BU46" s="28">
        <f t="shared" si="4"/>
        <v>7.0723745790423134E-2</v>
      </c>
      <c r="BV46" s="16">
        <f t="shared" si="5"/>
        <v>8.516647517253563E-2</v>
      </c>
    </row>
    <row r="47" spans="1:74" x14ac:dyDescent="0.4">
      <c r="A47" s="15"/>
      <c r="B47" s="15"/>
      <c r="C47" s="49" t="s">
        <v>3</v>
      </c>
      <c r="D47" s="15"/>
      <c r="E47" s="15"/>
      <c r="F47" s="15" t="s">
        <v>295</v>
      </c>
      <c r="G47" s="29">
        <f>(NGDP_R!H47-NGDP_R!G47)/NGDP_R!G47</f>
        <v>5.865394591395872E-2</v>
      </c>
      <c r="H47" s="29">
        <f>(NGDP_R!I47-NGDP_R!H47)/NGDP_R!H47</f>
        <v>3.3210376749257892E-2</v>
      </c>
      <c r="I47" s="29">
        <f>(NGDP_R!J47-NGDP_R!I47)/NGDP_R!I47</f>
        <v>7.3403760129280099E-2</v>
      </c>
      <c r="J47" s="29">
        <f>(NGDP_R!K47-NGDP_R!J47)/NGDP_R!J47</f>
        <v>3.2999951180604364E-2</v>
      </c>
      <c r="K47" s="29">
        <f>(NGDP_R!L47-NGDP_R!K47)/NGDP_R!K47</f>
        <v>5.999993089240855E-2</v>
      </c>
      <c r="L47" s="29">
        <f>(NGDP_R!M47-NGDP_R!L47)/NGDP_R!L47</f>
        <v>9.5999999999999891E-2</v>
      </c>
      <c r="M47" s="29">
        <f>(NGDP_R!N47-NGDP_R!M47)/NGDP_R!M47</f>
        <v>7.4999932301324068E-2</v>
      </c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3"/>
      <c r="AF47" s="17"/>
      <c r="AG47" s="15"/>
      <c r="AH47" s="15"/>
      <c r="AI47" s="16"/>
      <c r="AJ47" s="16"/>
      <c r="AK47" s="15"/>
      <c r="AL47" s="15"/>
      <c r="AM47" s="16"/>
      <c r="AN47" s="16"/>
      <c r="AO47" s="15"/>
      <c r="AP47" s="15"/>
      <c r="AQ47" s="15"/>
      <c r="AR47" s="15"/>
      <c r="AS47" s="15"/>
      <c r="AT47" s="15"/>
      <c r="AU47" s="15"/>
      <c r="AV47" s="15"/>
      <c r="AW47" s="13"/>
      <c r="AX47" s="13"/>
      <c r="AY47" s="15"/>
      <c r="AZ47" s="15"/>
      <c r="BA47" s="16"/>
      <c r="BB47" s="16"/>
      <c r="BC47" s="15"/>
      <c r="BD47" s="15"/>
      <c r="BE47" s="16"/>
      <c r="BF47" s="16"/>
      <c r="BG47" s="15"/>
      <c r="BH47" s="15"/>
      <c r="BI47" s="15"/>
      <c r="BJ47" s="15"/>
      <c r="BK47" s="15"/>
      <c r="BL47" s="15"/>
      <c r="BM47" s="15"/>
      <c r="BN47" s="15"/>
      <c r="BO47" s="13"/>
      <c r="BP47" s="16">
        <f t="shared" ref="BP47:BP91" si="6">COUNT($G47:$L47)</f>
        <v>6</v>
      </c>
      <c r="BQ47" s="28">
        <f t="shared" ref="BQ47:BQ91" si="7">AVERAGE($G47:$L47)</f>
        <v>5.9044660810918248E-2</v>
      </c>
      <c r="BR47" s="16">
        <f t="shared" ref="BR47:BR91" si="8">STDEV($G47:$L47)</f>
        <v>2.41606422082687E-2</v>
      </c>
      <c r="BS47" s="13"/>
      <c r="BT47" s="13"/>
      <c r="BU47" s="14"/>
      <c r="BV47" s="13"/>
    </row>
    <row r="48" spans="1:74" x14ac:dyDescent="0.4">
      <c r="A48" s="15"/>
      <c r="B48" s="15"/>
      <c r="C48" s="49" t="s">
        <v>6</v>
      </c>
      <c r="D48" s="15"/>
      <c r="E48" s="15"/>
      <c r="F48" s="15" t="s">
        <v>295</v>
      </c>
      <c r="G48" s="29">
        <f>(NGDP_R!H48-NGDP_R!G48)/NGDP_R!G48</f>
        <v>1.3000024896897553E-2</v>
      </c>
      <c r="H48" s="29">
        <f>(NGDP_R!I48-NGDP_R!H48)/NGDP_R!H48</f>
        <v>5.7999931689310696E-2</v>
      </c>
      <c r="I48" s="29">
        <f>(NGDP_R!J48-NGDP_R!I48)/NGDP_R!I48</f>
        <v>0.10000006832367521</v>
      </c>
      <c r="J48" s="29">
        <f>(NGDP_R!K48-NGDP_R!J48)/NGDP_R!J48</f>
        <v>7.3779781938792866E-2</v>
      </c>
      <c r="K48" s="29">
        <f>(NGDP_R!L48-NGDP_R!K48)/NGDP_R!K48</f>
        <v>0.11113579150007404</v>
      </c>
      <c r="L48" s="29">
        <f>(NGDP_R!M48-NGDP_R!L48)/NGDP_R!L48</f>
        <v>8.9691477310588394E-2</v>
      </c>
      <c r="M48" s="29">
        <f>(NGDP_R!N48-NGDP_R!M48)/NGDP_R!M48</f>
        <v>7.8999999999999931E-2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3"/>
      <c r="AF48" s="17"/>
      <c r="AG48" s="15"/>
      <c r="AH48" s="15"/>
      <c r="AI48" s="16"/>
      <c r="AJ48" s="16"/>
      <c r="AK48" s="15"/>
      <c r="AL48" s="15"/>
      <c r="AM48" s="16"/>
      <c r="AN48" s="16"/>
      <c r="AO48" s="15"/>
      <c r="AP48" s="15"/>
      <c r="AQ48" s="16"/>
      <c r="AR48" s="16"/>
      <c r="AS48" s="15"/>
      <c r="AT48" s="15"/>
      <c r="AU48" s="16"/>
      <c r="AV48" s="16"/>
      <c r="AW48" s="13"/>
      <c r="AX48" s="13"/>
      <c r="AY48" s="15"/>
      <c r="AZ48" s="15"/>
      <c r="BA48" s="16"/>
      <c r="BB48" s="16"/>
      <c r="BC48" s="15"/>
      <c r="BD48" s="15"/>
      <c r="BE48" s="16"/>
      <c r="BF48" s="16"/>
      <c r="BG48" s="15"/>
      <c r="BH48" s="15"/>
      <c r="BI48" s="16"/>
      <c r="BJ48" s="16"/>
      <c r="BK48" s="15"/>
      <c r="BL48" s="15"/>
      <c r="BM48" s="16"/>
      <c r="BN48" s="16"/>
      <c r="BO48" s="13"/>
      <c r="BP48" s="16">
        <f t="shared" si="6"/>
        <v>6</v>
      </c>
      <c r="BQ48" s="28">
        <f t="shared" si="7"/>
        <v>7.4267845943223124E-2</v>
      </c>
      <c r="BR48" s="16">
        <f t="shared" si="8"/>
        <v>3.5434193145000438E-2</v>
      </c>
      <c r="BS48" s="13"/>
      <c r="BT48" s="13"/>
      <c r="BU48" s="14"/>
      <c r="BV48" s="13"/>
    </row>
    <row r="49" spans="1:74" x14ac:dyDescent="0.4">
      <c r="A49" s="15"/>
      <c r="B49" s="15"/>
      <c r="C49" s="49" t="s">
        <v>8</v>
      </c>
      <c r="D49" s="15"/>
      <c r="E49" s="15"/>
      <c r="F49" s="15" t="s">
        <v>295</v>
      </c>
      <c r="G49" s="29">
        <f>(NGDP_R!H49-NGDP_R!G49)/NGDP_R!G49</f>
        <v>2.8000012755602904E-2</v>
      </c>
      <c r="H49" s="29">
        <f>(NGDP_R!I49-NGDP_R!H49)/NGDP_R!H49</f>
        <v>0.11399998775090797</v>
      </c>
      <c r="I49" s="29">
        <f>(NGDP_R!J49-NGDP_R!I49)/NGDP_R!I49</f>
        <v>8.2999955018024513E-2</v>
      </c>
      <c r="J49" s="29">
        <f>(NGDP_R!K49-NGDP_R!J49)/NGDP_R!J49</f>
        <v>3.4000029667573921E-2</v>
      </c>
      <c r="K49" s="29">
        <f>(NGDP_R!L49-NGDP_R!K49)/NGDP_R!K49</f>
        <v>5.8000011476818825E-2</v>
      </c>
      <c r="L49" s="29">
        <f>(NGDP_R!M49-NGDP_R!L49)/NGDP_R!L49</f>
        <v>4.1000033145605567E-2</v>
      </c>
      <c r="M49" s="29">
        <f>(NGDP_R!N49-NGDP_R!M49)/NGDP_R!M49</f>
        <v>3.4999999999998817E-2</v>
      </c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3"/>
      <c r="AF49" s="17"/>
      <c r="AG49" s="15"/>
      <c r="AH49" s="15"/>
      <c r="AI49" s="16"/>
      <c r="AJ49" s="16"/>
      <c r="AK49" s="15"/>
      <c r="AL49" s="15"/>
      <c r="AM49" s="16"/>
      <c r="AN49" s="16"/>
      <c r="AO49" s="15"/>
      <c r="AP49" s="15"/>
      <c r="AQ49" s="16"/>
      <c r="AR49" s="16"/>
      <c r="AS49" s="15"/>
      <c r="AT49" s="15"/>
      <c r="AU49" s="16"/>
      <c r="AV49" s="16"/>
      <c r="AW49" s="13"/>
      <c r="AX49" s="13"/>
      <c r="AY49" s="15"/>
      <c r="AZ49" s="15"/>
      <c r="BA49" s="16"/>
      <c r="BB49" s="16"/>
      <c r="BC49" s="15"/>
      <c r="BD49" s="15"/>
      <c r="BE49" s="16"/>
      <c r="BF49" s="16"/>
      <c r="BG49" s="15"/>
      <c r="BH49" s="15"/>
      <c r="BI49" s="16"/>
      <c r="BJ49" s="16"/>
      <c r="BK49" s="15"/>
      <c r="BL49" s="15"/>
      <c r="BM49" s="16"/>
      <c r="BN49" s="16"/>
      <c r="BO49" s="13"/>
      <c r="BP49" s="16">
        <f t="shared" si="6"/>
        <v>6</v>
      </c>
      <c r="BQ49" s="28">
        <f t="shared" si="7"/>
        <v>5.9666671635755619E-2</v>
      </c>
      <c r="BR49" s="16">
        <f t="shared" si="8"/>
        <v>3.3194355835377977E-2</v>
      </c>
      <c r="BS49" s="13"/>
      <c r="BT49" s="13"/>
      <c r="BU49" s="14"/>
      <c r="BV49" s="13"/>
    </row>
    <row r="50" spans="1:74" x14ac:dyDescent="0.4">
      <c r="A50" s="15"/>
      <c r="B50" s="15"/>
      <c r="C50" s="49" t="s">
        <v>14</v>
      </c>
      <c r="D50" s="15"/>
      <c r="E50" s="15"/>
      <c r="F50" s="15" t="s">
        <v>295</v>
      </c>
      <c r="G50" s="29">
        <f>(NGDP_R!H50-NGDP_R!G50)/NGDP_R!G50</f>
        <v>2.6585896824764019E-2</v>
      </c>
      <c r="H50" s="29">
        <f>(NGDP_R!I50-NGDP_R!H50)/NGDP_R!H50</f>
        <v>3.271000000000019E-2</v>
      </c>
      <c r="I50" s="29">
        <f>(NGDP_R!J50-NGDP_R!I50)/NGDP_R!I50</f>
        <v>2.1999999999994606E-3</v>
      </c>
      <c r="J50" s="29">
        <f>(NGDP_R!K50-NGDP_R!J50)/NGDP_R!J50</f>
        <v>8.098641452895983E-3</v>
      </c>
      <c r="K50" s="29">
        <f>(NGDP_R!L50-NGDP_R!K50)/NGDP_R!K50</f>
        <v>4.362234138699813E-2</v>
      </c>
      <c r="L50" s="29">
        <f>(NGDP_R!M50-NGDP_R!L50)/NGDP_R!L50</f>
        <v>1.5126464984699745E-2</v>
      </c>
      <c r="M50" s="29">
        <f>(NGDP_R!N50-NGDP_R!M50)/NGDP_R!M50</f>
        <v>1.4964251964604696E-2</v>
      </c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3"/>
      <c r="AF50" s="17"/>
      <c r="AG50" s="15"/>
      <c r="AH50" s="15"/>
      <c r="AI50" s="16"/>
      <c r="AJ50" s="16"/>
      <c r="AK50" s="15"/>
      <c r="AL50" s="15"/>
      <c r="AM50" s="16"/>
      <c r="AN50" s="16"/>
      <c r="AO50" s="15"/>
      <c r="AP50" s="15"/>
      <c r="AQ50" s="16"/>
      <c r="AR50" s="16"/>
      <c r="AS50" s="15"/>
      <c r="AT50" s="15"/>
      <c r="AU50" s="16"/>
      <c r="AV50" s="16"/>
      <c r="AW50" s="13"/>
      <c r="AX50" s="13"/>
      <c r="AY50" s="15"/>
      <c r="AZ50" s="15"/>
      <c r="BA50" s="16"/>
      <c r="BB50" s="16"/>
      <c r="BC50" s="15"/>
      <c r="BD50" s="15"/>
      <c r="BE50" s="16"/>
      <c r="BF50" s="16"/>
      <c r="BG50" s="15"/>
      <c r="BH50" s="15"/>
      <c r="BI50" s="16"/>
      <c r="BJ50" s="16"/>
      <c r="BK50" s="15"/>
      <c r="BL50" s="15"/>
      <c r="BM50" s="16"/>
      <c r="BN50" s="16"/>
      <c r="BO50" s="13"/>
      <c r="BP50" s="16">
        <f t="shared" si="6"/>
        <v>6</v>
      </c>
      <c r="BQ50" s="28">
        <f t="shared" si="7"/>
        <v>2.1390557441559589E-2</v>
      </c>
      <c r="BR50" s="16">
        <f t="shared" si="8"/>
        <v>1.5707099849512438E-2</v>
      </c>
      <c r="BS50" s="13"/>
      <c r="BT50" s="13"/>
      <c r="BU50" s="14"/>
      <c r="BV50" s="14"/>
    </row>
    <row r="51" spans="1:74" x14ac:dyDescent="0.4">
      <c r="A51" s="15"/>
      <c r="B51" s="15"/>
      <c r="C51" s="49" t="s">
        <v>19</v>
      </c>
      <c r="D51" s="15"/>
      <c r="E51" s="15"/>
      <c r="F51" s="15" t="s">
        <v>295</v>
      </c>
      <c r="G51" s="29">
        <f>(NGDP_R!H51-NGDP_R!G51)/NGDP_R!G51</f>
        <v>7.4132991193988765E-2</v>
      </c>
      <c r="H51" s="29">
        <f>(NGDP_R!I51-NGDP_R!H51)/NGDP_R!H51</f>
        <v>6.6055824420111625E-2</v>
      </c>
      <c r="I51" s="29">
        <f>(NGDP_R!J51-NGDP_R!I51)/NGDP_R!I51</f>
        <v>3.2308755773789541E-2</v>
      </c>
      <c r="J51" s="29">
        <f>(NGDP_R!K51-NGDP_R!J51)/NGDP_R!J51</f>
        <v>-9.7744779472390322E-3</v>
      </c>
      <c r="K51" s="29">
        <f>(NGDP_R!L51-NGDP_R!K51)/NGDP_R!K51</f>
        <v>4.3854469498832621E-2</v>
      </c>
      <c r="L51" s="29">
        <f>(NGDP_R!M51-NGDP_R!L51)/NGDP_R!L51</f>
        <v>2.8131159621094522E-2</v>
      </c>
      <c r="M51" s="29">
        <f>(NGDP_R!N51-NGDP_R!M51)/NGDP_R!M51</f>
        <v>2.1500000000001303E-2</v>
      </c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3"/>
      <c r="AF51" s="17"/>
      <c r="AG51" s="15"/>
      <c r="AH51" s="15"/>
      <c r="AI51" s="16"/>
      <c r="AJ51" s="16"/>
      <c r="AK51" s="15"/>
      <c r="AL51" s="15"/>
      <c r="AM51" s="16"/>
      <c r="AN51" s="16"/>
      <c r="AO51" s="15"/>
      <c r="AP51" s="15"/>
      <c r="AQ51" s="16"/>
      <c r="AR51" s="16"/>
      <c r="AS51" s="15"/>
      <c r="AT51" s="15"/>
      <c r="AU51" s="16"/>
      <c r="AV51" s="16"/>
      <c r="AW51" s="13"/>
      <c r="AX51" s="13"/>
      <c r="AY51" s="15"/>
      <c r="AZ51" s="15"/>
      <c r="BA51" s="16"/>
      <c r="BB51" s="16"/>
      <c r="BC51" s="15"/>
      <c r="BD51" s="15"/>
      <c r="BE51" s="16"/>
      <c r="BF51" s="16"/>
      <c r="BG51" s="15"/>
      <c r="BH51" s="15"/>
      <c r="BI51" s="16"/>
      <c r="BJ51" s="16"/>
      <c r="BK51" s="15"/>
      <c r="BL51" s="15"/>
      <c r="BM51" s="16"/>
      <c r="BN51" s="16"/>
      <c r="BO51" s="13"/>
      <c r="BP51" s="16">
        <f t="shared" si="6"/>
        <v>6</v>
      </c>
      <c r="BQ51" s="28">
        <f t="shared" si="7"/>
        <v>3.9118120426763013E-2</v>
      </c>
      <c r="BR51" s="16">
        <f t="shared" si="8"/>
        <v>3.0105418131277331E-2</v>
      </c>
      <c r="BS51" s="13"/>
      <c r="BT51" s="13"/>
      <c r="BU51" s="14"/>
      <c r="BV51" s="13"/>
    </row>
    <row r="52" spans="1:74" x14ac:dyDescent="0.4">
      <c r="A52" s="15"/>
      <c r="B52" s="15"/>
      <c r="C52" s="49" t="s">
        <v>264</v>
      </c>
      <c r="D52" s="15"/>
      <c r="E52" s="15"/>
      <c r="F52" s="15" t="s">
        <v>295</v>
      </c>
      <c r="G52" s="29">
        <f>(NGDP_R!H52-NGDP_R!G52)/NGDP_R!G52</f>
        <v>4.4876315270701309E-2</v>
      </c>
      <c r="H52" s="29">
        <f>(NGDP_R!I52-NGDP_R!H52)/NGDP_R!H52</f>
        <v>4.9719405585551005E-2</v>
      </c>
      <c r="I52" s="29">
        <f>(NGDP_R!J52-NGDP_R!I52)/NGDP_R!I52</f>
        <v>-5.300849921232114E-2</v>
      </c>
      <c r="J52" s="29">
        <f>(NGDP_R!K52-NGDP_R!J52)/NGDP_R!J52</f>
        <v>3.0039244758130735E-2</v>
      </c>
      <c r="K52" s="29">
        <f>(NGDP_R!L52-NGDP_R!K52)/NGDP_R!K52</f>
        <v>0.10375363566213579</v>
      </c>
      <c r="L52" s="29">
        <f>(NGDP_R!M52-NGDP_R!L52)/NGDP_R!L52</f>
        <v>1.8564640689614658E-3</v>
      </c>
      <c r="M52" s="29">
        <f>(NGDP_R!N52-NGDP_R!M52)/NGDP_R!M52</f>
        <v>1.5065391237217236E-2</v>
      </c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3"/>
      <c r="AF52" s="17"/>
      <c r="AG52" s="15"/>
      <c r="AH52" s="15"/>
      <c r="AI52" s="16"/>
      <c r="AJ52" s="16"/>
      <c r="AK52" s="15"/>
      <c r="AL52" s="15"/>
      <c r="AM52" s="16"/>
      <c r="AN52" s="16"/>
      <c r="AO52" s="15"/>
      <c r="AP52" s="15"/>
      <c r="AQ52" s="15"/>
      <c r="AR52" s="15"/>
      <c r="AS52" s="15"/>
      <c r="AT52" s="15"/>
      <c r="AU52" s="15"/>
      <c r="AV52" s="15"/>
      <c r="AW52" s="13"/>
      <c r="AX52" s="13"/>
      <c r="AY52" s="15"/>
      <c r="AZ52" s="15"/>
      <c r="BA52" s="16"/>
      <c r="BB52" s="16"/>
      <c r="BC52" s="15"/>
      <c r="BD52" s="15"/>
      <c r="BE52" s="16"/>
      <c r="BF52" s="16"/>
      <c r="BG52" s="15"/>
      <c r="BH52" s="15"/>
      <c r="BI52" s="15"/>
      <c r="BJ52" s="15"/>
      <c r="BK52" s="15"/>
      <c r="BL52" s="15"/>
      <c r="BM52" s="15"/>
      <c r="BN52" s="15"/>
      <c r="BO52" s="13"/>
      <c r="BP52" s="16">
        <f t="shared" si="6"/>
        <v>6</v>
      </c>
      <c r="BQ52" s="28">
        <f t="shared" si="7"/>
        <v>2.9539427688859862E-2</v>
      </c>
      <c r="BR52" s="16">
        <f t="shared" si="8"/>
        <v>5.2404115909488853E-2</v>
      </c>
      <c r="BS52" s="13"/>
      <c r="BT52" s="13"/>
      <c r="BU52" s="14"/>
      <c r="BV52" s="13"/>
    </row>
    <row r="53" spans="1:74" x14ac:dyDescent="0.4">
      <c r="A53" s="15"/>
      <c r="B53" s="15"/>
      <c r="C53" s="49" t="s">
        <v>21</v>
      </c>
      <c r="D53" s="15"/>
      <c r="E53" s="15"/>
      <c r="F53" s="15" t="s">
        <v>295</v>
      </c>
      <c r="G53" s="29">
        <f>(NGDP_R!H53-NGDP_R!G53)/NGDP_R!G53</f>
        <v>2.0558547121516533E-2</v>
      </c>
      <c r="H53" s="29">
        <f>(NGDP_R!I53-NGDP_R!H53)/NGDP_R!H53</f>
        <v>3.4302936782888191E-2</v>
      </c>
      <c r="I53" s="29">
        <f>(NGDP_R!J53-NGDP_R!I53)/NGDP_R!I53</f>
        <v>5.6978408985431488E-3</v>
      </c>
      <c r="J53" s="29">
        <f>(NGDP_R!K53-NGDP_R!J53)/NGDP_R!J53</f>
        <v>-4.2040152436993147E-2</v>
      </c>
      <c r="K53" s="29">
        <f>(NGDP_R!L53-NGDP_R!K53)/NGDP_R!K53</f>
        <v>2.7374955676839334E-2</v>
      </c>
      <c r="L53" s="29">
        <f>(NGDP_R!M53-NGDP_R!L53)/NGDP_R!L53</f>
        <v>1.3998674201207383E-2</v>
      </c>
      <c r="M53" s="29">
        <f>(NGDP_R!N53-NGDP_R!M53)/NGDP_R!M53</f>
        <v>1.1999999999999927E-2</v>
      </c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3"/>
      <c r="AF53" s="17"/>
      <c r="AG53" s="15"/>
      <c r="AH53" s="15"/>
      <c r="AI53" s="16"/>
      <c r="AJ53" s="16"/>
      <c r="AK53" s="15"/>
      <c r="AL53" s="15"/>
      <c r="AM53" s="16"/>
      <c r="AN53" s="16"/>
      <c r="AO53" s="15"/>
      <c r="AP53" s="15"/>
      <c r="AQ53" s="16"/>
      <c r="AR53" s="16"/>
      <c r="AS53" s="15"/>
      <c r="AT53" s="15"/>
      <c r="AU53" s="16"/>
      <c r="AV53" s="16"/>
      <c r="AW53" s="13"/>
      <c r="AX53" s="13"/>
      <c r="AY53" s="15"/>
      <c r="AZ53" s="15"/>
      <c r="BA53" s="16"/>
      <c r="BB53" s="16"/>
      <c r="BC53" s="15"/>
      <c r="BD53" s="15"/>
      <c r="BE53" s="16"/>
      <c r="BF53" s="16"/>
      <c r="BG53" s="15"/>
      <c r="BH53" s="15"/>
      <c r="BI53" s="16"/>
      <c r="BJ53" s="16"/>
      <c r="BK53" s="15"/>
      <c r="BL53" s="15"/>
      <c r="BM53" s="16"/>
      <c r="BN53" s="16"/>
      <c r="BO53" s="13"/>
      <c r="BP53" s="16">
        <f t="shared" si="6"/>
        <v>6</v>
      </c>
      <c r="BQ53" s="28">
        <f t="shared" si="7"/>
        <v>9.9821337073335726E-3</v>
      </c>
      <c r="BR53" s="16">
        <f t="shared" si="8"/>
        <v>2.7373995897943464E-2</v>
      </c>
      <c r="BS53" s="13"/>
      <c r="BT53" s="13"/>
      <c r="BU53" s="14"/>
      <c r="BV53" s="13"/>
    </row>
    <row r="54" spans="1:74" x14ac:dyDescent="0.4">
      <c r="A54" s="15"/>
      <c r="B54" s="15"/>
      <c r="C54" s="49" t="s">
        <v>373</v>
      </c>
      <c r="D54" s="15"/>
      <c r="E54" s="15"/>
      <c r="F54" s="15" t="s">
        <v>295</v>
      </c>
      <c r="G54" s="29">
        <f>(NGDP_R!H54-NGDP_R!G54)/NGDP_R!G54</f>
        <v>4.2939119125533935E-2</v>
      </c>
      <c r="H54" s="29">
        <f>(NGDP_R!I54-NGDP_R!H54)/NGDP_R!H54</f>
        <v>-7.6515956349127402E-3</v>
      </c>
      <c r="I54" s="29">
        <f>(NGDP_R!J54-NGDP_R!I54)/NGDP_R!I54</f>
        <v>-1.0429369305457264E-2</v>
      </c>
      <c r="J54" s="29">
        <f>(NGDP_R!K54-NGDP_R!J54)/NGDP_R!J54</f>
        <v>4.6810640671594945E-3</v>
      </c>
      <c r="K54" s="29">
        <f>(NGDP_R!L54-NGDP_R!K54)/NGDP_R!K54</f>
        <v>3.254088722156908E-2</v>
      </c>
      <c r="L54" s="29">
        <f>(NGDP_R!M54-NGDP_R!L54)/NGDP_R!L54</f>
        <v>3.257104107245691E-2</v>
      </c>
      <c r="M54" s="29">
        <f>(NGDP_R!N54-NGDP_R!M54)/NGDP_R!M54</f>
        <v>2.7000000000000014E-2</v>
      </c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3"/>
      <c r="AF54" s="17"/>
      <c r="AG54" s="15"/>
      <c r="AH54" s="15"/>
      <c r="AI54" s="16"/>
      <c r="AJ54" s="16"/>
      <c r="AK54" s="15"/>
      <c r="AL54" s="15"/>
      <c r="AM54" s="16"/>
      <c r="AN54" s="16"/>
      <c r="AO54" s="15"/>
      <c r="AP54" s="15"/>
      <c r="AQ54" s="15"/>
      <c r="AR54" s="15"/>
      <c r="AS54" s="15"/>
      <c r="AT54" s="15"/>
      <c r="AU54" s="15"/>
      <c r="AV54" s="15"/>
      <c r="AW54" s="13"/>
      <c r="AX54" s="13"/>
      <c r="AY54" s="15"/>
      <c r="AZ54" s="15"/>
      <c r="BA54" s="16"/>
      <c r="BB54" s="16"/>
      <c r="BC54" s="15"/>
      <c r="BD54" s="15"/>
      <c r="BE54" s="16"/>
      <c r="BF54" s="16"/>
      <c r="BG54" s="15"/>
      <c r="BH54" s="15"/>
      <c r="BI54" s="15"/>
      <c r="BJ54" s="15"/>
      <c r="BK54" s="15"/>
      <c r="BL54" s="15"/>
      <c r="BM54" s="15"/>
      <c r="BN54" s="15"/>
      <c r="BO54" s="13"/>
      <c r="BP54" s="16">
        <f t="shared" si="6"/>
        <v>6</v>
      </c>
      <c r="BQ54" s="28">
        <f t="shared" si="7"/>
        <v>1.5775191091058235E-2</v>
      </c>
      <c r="BR54" s="16">
        <f t="shared" si="8"/>
        <v>2.3063569133599467E-2</v>
      </c>
      <c r="BS54" s="13"/>
      <c r="BT54" s="13"/>
      <c r="BU54" s="14"/>
      <c r="BV54" s="13"/>
    </row>
    <row r="55" spans="1:74" x14ac:dyDescent="0.4">
      <c r="A55" s="15"/>
      <c r="B55" s="15"/>
      <c r="C55" s="50" t="s">
        <v>32</v>
      </c>
      <c r="D55" s="15"/>
      <c r="E55" s="15"/>
      <c r="F55" s="15" t="s">
        <v>295</v>
      </c>
      <c r="G55" s="29">
        <f>(NGDP_R!H55-NGDP_R!G55)/NGDP_R!G55</f>
        <v>4.9533054998029402E-2</v>
      </c>
      <c r="H55" s="29">
        <f>(NGDP_R!I55-NGDP_R!H55)/NGDP_R!H55</f>
        <v>5.2937686233852567E-2</v>
      </c>
      <c r="I55" s="29">
        <f>(NGDP_R!J55-NGDP_R!I55)/NGDP_R!I55</f>
        <v>5.6743215031315256E-2</v>
      </c>
      <c r="J55" s="29">
        <f>(NGDP_R!K55-NGDP_R!J55)/NGDP_R!J55</f>
        <v>6.0484412659528315E-2</v>
      </c>
      <c r="K55" s="29">
        <f>(NGDP_R!L55-NGDP_R!K55)/NGDP_R!K55</f>
        <v>5.09999999999999E-2</v>
      </c>
      <c r="L55" s="29">
        <f>(NGDP_R!M55-NGDP_R!L55)/NGDP_R!L55</f>
        <v>3.3000000000000015E-2</v>
      </c>
      <c r="M55" s="29">
        <f>(NGDP_R!N55-NGDP_R!M55)/NGDP_R!M55</f>
        <v>1.9999999999999962E-2</v>
      </c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3"/>
      <c r="AF55" s="17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3"/>
      <c r="AX55" s="13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3"/>
      <c r="BP55" s="16">
        <f t="shared" si="6"/>
        <v>6</v>
      </c>
      <c r="BQ55" s="28">
        <f t="shared" si="7"/>
        <v>5.0616394820454241E-2</v>
      </c>
      <c r="BR55" s="16">
        <f t="shared" si="8"/>
        <v>9.5074943110071593E-3</v>
      </c>
      <c r="BS55" s="13"/>
      <c r="BT55" s="13"/>
      <c r="BU55" s="14"/>
      <c r="BV55" s="14"/>
    </row>
    <row r="56" spans="1:74" x14ac:dyDescent="0.4">
      <c r="A56" s="15"/>
      <c r="B56" s="15"/>
      <c r="C56" s="49" t="s">
        <v>33</v>
      </c>
      <c r="D56" s="15"/>
      <c r="E56" s="15"/>
      <c r="F56" s="15" t="s">
        <v>295</v>
      </c>
      <c r="G56" s="29">
        <f>(NGDP_R!H56-NGDP_R!G56)/NGDP_R!G56</f>
        <v>1.7999999523161836E-2</v>
      </c>
      <c r="H56" s="29">
        <f>(NGDP_R!I56-NGDP_R!H56)/NGDP_R!H56</f>
        <v>4.2570732039035108E-2</v>
      </c>
      <c r="I56" s="29">
        <f>(NGDP_R!J56-NGDP_R!I56)/NGDP_R!I56</f>
        <v>3.7776849673612001E-2</v>
      </c>
      <c r="J56" s="29">
        <f>(NGDP_R!K56-NGDP_R!J56)/NGDP_R!J56</f>
        <v>3.4488061541352012E-2</v>
      </c>
      <c r="K56" s="29">
        <f>(NGDP_R!L56-NGDP_R!K56)/NGDP_R!K56</f>
        <v>2.1777813473259595E-2</v>
      </c>
      <c r="L56" s="29">
        <f>(NGDP_R!M56-NGDP_R!L56)/NGDP_R!L56</f>
        <v>1.8292864416756874E-2</v>
      </c>
      <c r="M56" s="29">
        <f>(NGDP_R!N56-NGDP_R!M56)/NGDP_R!M56</f>
        <v>2.9999999999999961E-2</v>
      </c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3"/>
      <c r="AF56" s="17"/>
      <c r="AG56" s="15"/>
      <c r="AH56" s="15"/>
      <c r="AI56" s="16"/>
      <c r="AJ56" s="16"/>
      <c r="AK56" s="15"/>
      <c r="AL56" s="15"/>
      <c r="AM56" s="16"/>
      <c r="AN56" s="16"/>
      <c r="AO56" s="15"/>
      <c r="AP56" s="15"/>
      <c r="AQ56" s="16"/>
      <c r="AR56" s="16"/>
      <c r="AS56" s="15"/>
      <c r="AT56" s="15"/>
      <c r="AU56" s="16"/>
      <c r="AV56" s="16"/>
      <c r="AW56" s="13"/>
      <c r="AX56" s="13"/>
      <c r="AY56" s="15"/>
      <c r="AZ56" s="15"/>
      <c r="BA56" s="16"/>
      <c r="BB56" s="16"/>
      <c r="BC56" s="15"/>
      <c r="BD56" s="15"/>
      <c r="BE56" s="16"/>
      <c r="BF56" s="16"/>
      <c r="BG56" s="15"/>
      <c r="BH56" s="15"/>
      <c r="BI56" s="16"/>
      <c r="BJ56" s="16"/>
      <c r="BK56" s="15"/>
      <c r="BL56" s="15"/>
      <c r="BM56" s="16"/>
      <c r="BN56" s="16"/>
      <c r="BO56" s="13"/>
      <c r="BP56" s="16">
        <f t="shared" si="6"/>
        <v>6</v>
      </c>
      <c r="BQ56" s="28">
        <f t="shared" si="7"/>
        <v>2.8817720111196238E-2</v>
      </c>
      <c r="BR56" s="16">
        <f t="shared" si="8"/>
        <v>1.0760297980245638E-2</v>
      </c>
      <c r="BS56" s="13"/>
      <c r="BT56" s="13"/>
      <c r="BU56" s="14"/>
      <c r="BV56" s="14"/>
    </row>
    <row r="57" spans="1:74" x14ac:dyDescent="0.4">
      <c r="A57" s="15"/>
      <c r="B57" s="15"/>
      <c r="C57" s="49" t="s">
        <v>38</v>
      </c>
      <c r="D57" s="15"/>
      <c r="E57" s="15"/>
      <c r="F57" s="15" t="s">
        <v>295</v>
      </c>
      <c r="G57" s="29">
        <f>(NGDP_R!H57-NGDP_R!G57)/NGDP_R!G57</f>
        <v>0.10499999865955666</v>
      </c>
      <c r="H57" s="29">
        <f>(NGDP_R!I57-NGDP_R!H57)/NGDP_R!H57</f>
        <v>0.1056574335985255</v>
      </c>
      <c r="I57" s="29">
        <f>(NGDP_R!J57-NGDP_R!I57)/NGDP_R!I57</f>
        <v>2.8780198397355957E-2</v>
      </c>
      <c r="J57" s="29">
        <f>(NGDP_R!K57-NGDP_R!J57)/NGDP_R!J57</f>
        <v>2.959890403071929E-2</v>
      </c>
      <c r="K57" s="29">
        <f>(NGDP_R!L57-NGDP_R!K57)/NGDP_R!K57</f>
        <v>1.9373691383461754E-2</v>
      </c>
      <c r="L57" s="29">
        <f>(NGDP_R!M57-NGDP_R!L57)/NGDP_R!L57</f>
        <v>4.5459845586231722E-2</v>
      </c>
      <c r="M57" s="29">
        <f>(NGDP_R!N57-NGDP_R!M57)/NGDP_R!M57</f>
        <v>3.4990922435609903E-2</v>
      </c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3"/>
      <c r="AF57" s="17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3"/>
      <c r="AX57" s="13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3"/>
      <c r="BP57" s="16">
        <f t="shared" si="6"/>
        <v>6</v>
      </c>
      <c r="BQ57" s="28">
        <f t="shared" si="7"/>
        <v>5.5645011942641813E-2</v>
      </c>
      <c r="BR57" s="16">
        <f t="shared" si="8"/>
        <v>3.9386853864480681E-2</v>
      </c>
      <c r="BS57" s="13"/>
      <c r="BT57" s="13"/>
      <c r="BU57" s="14"/>
      <c r="BV57" s="14"/>
    </row>
    <row r="58" spans="1:74" x14ac:dyDescent="0.4">
      <c r="A58" s="15"/>
      <c r="B58" s="15"/>
      <c r="C58" s="49" t="s">
        <v>329</v>
      </c>
      <c r="D58" s="15"/>
      <c r="E58" s="15"/>
      <c r="F58" s="15" t="s">
        <v>295</v>
      </c>
      <c r="G58" s="29">
        <f>(NGDP_R!H58-NGDP_R!G58)/NGDP_R!G58</f>
        <v>2.9999976636169118E-2</v>
      </c>
      <c r="H58" s="29">
        <f>(NGDP_R!I58-NGDP_R!H58)/NGDP_R!H58</f>
        <v>4.0857897207534292E-2</v>
      </c>
      <c r="I58" s="29">
        <f>(NGDP_R!J58-NGDP_R!I58)/NGDP_R!I58</f>
        <v>5.1000006210981892E-2</v>
      </c>
      <c r="J58" s="29">
        <f>(NGDP_R!K58-NGDP_R!J58)/NGDP_R!J58</f>
        <v>3.7999999999999444E-2</v>
      </c>
      <c r="K58" s="29">
        <f>(NGDP_R!L58-NGDP_R!K58)/NGDP_R!K58</f>
        <v>3.6000000000000948E-2</v>
      </c>
      <c r="L58" s="29">
        <f>(NGDP_R!M58-NGDP_R!L58)/NGDP_R!L58</f>
        <v>1.7999999999999707E-2</v>
      </c>
      <c r="M58" s="29">
        <f>(NGDP_R!N58-NGDP_R!M58)/NGDP_R!M58</f>
        <v>2.2999999999999302E-2</v>
      </c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3"/>
      <c r="AF58" s="17"/>
      <c r="AG58" s="15"/>
      <c r="AH58" s="15"/>
      <c r="AI58" s="16"/>
      <c r="AJ58" s="16"/>
      <c r="AK58" s="15"/>
      <c r="AL58" s="15"/>
      <c r="AM58" s="16"/>
      <c r="AN58" s="16"/>
      <c r="AO58" s="15"/>
      <c r="AP58" s="15"/>
      <c r="AQ58" s="16"/>
      <c r="AR58" s="16"/>
      <c r="AS58" s="15"/>
      <c r="AT58" s="15"/>
      <c r="AU58" s="16"/>
      <c r="AV58" s="16"/>
      <c r="AW58" s="13"/>
      <c r="AX58" s="13"/>
      <c r="AY58" s="15"/>
      <c r="AZ58" s="15"/>
      <c r="BA58" s="16"/>
      <c r="BB58" s="16"/>
      <c r="BC58" s="15"/>
      <c r="BD58" s="15"/>
      <c r="BE58" s="16"/>
      <c r="BF58" s="16"/>
      <c r="BG58" s="15"/>
      <c r="BH58" s="15"/>
      <c r="BI58" s="16"/>
      <c r="BJ58" s="16"/>
      <c r="BK58" s="15"/>
      <c r="BL58" s="15"/>
      <c r="BM58" s="16"/>
      <c r="BN58" s="16"/>
      <c r="BO58" s="13"/>
      <c r="BP58" s="16">
        <f t="shared" si="6"/>
        <v>6</v>
      </c>
      <c r="BQ58" s="28">
        <f t="shared" si="7"/>
        <v>3.5642980009114235E-2</v>
      </c>
      <c r="BR58" s="16">
        <f t="shared" si="8"/>
        <v>1.1061960516397041E-2</v>
      </c>
      <c r="BS58" s="13"/>
      <c r="BT58" s="13"/>
      <c r="BU58" s="14"/>
      <c r="BV58" s="13"/>
    </row>
    <row r="59" spans="1:74" x14ac:dyDescent="0.4">
      <c r="A59" s="15"/>
      <c r="B59" s="15"/>
      <c r="C59" s="49" t="s">
        <v>45</v>
      </c>
      <c r="D59" s="15"/>
      <c r="E59" s="15"/>
      <c r="F59" s="15" t="s">
        <v>295</v>
      </c>
      <c r="G59" s="29">
        <f>(NGDP_R!H59-NGDP_R!G59)/NGDP_R!G59</f>
        <v>4.1428346223545479E-2</v>
      </c>
      <c r="H59" s="29">
        <f>(NGDP_R!I59-NGDP_R!H59)/NGDP_R!H59</f>
        <v>2.7047089588625107E-2</v>
      </c>
      <c r="I59" s="29">
        <f>(NGDP_R!J59-NGDP_R!I59)/NGDP_R!I59</f>
        <v>2.1818407014159397E-2</v>
      </c>
      <c r="J59" s="29">
        <f>(NGDP_R!K59-NGDP_R!J59)/NGDP_R!J59</f>
        <v>2.7102527655302459E-2</v>
      </c>
      <c r="K59" s="29">
        <f>(NGDP_R!L59-NGDP_R!K59)/NGDP_R!K59</f>
        <v>8.7005413601866938E-3</v>
      </c>
      <c r="L59" s="29">
        <f>(NGDP_R!M59-NGDP_R!L59)/NGDP_R!L59</f>
        <v>-1.6999974653196526E-2</v>
      </c>
      <c r="M59" s="29">
        <f>(NGDP_R!N59-NGDP_R!M59)/NGDP_R!M59</f>
        <v>0</v>
      </c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3"/>
      <c r="AF59" s="17"/>
      <c r="AG59" s="15"/>
      <c r="AH59" s="15"/>
      <c r="AI59" s="16"/>
      <c r="AJ59" s="16"/>
      <c r="AK59" s="15"/>
      <c r="AL59" s="15"/>
      <c r="AM59" s="16"/>
      <c r="AN59" s="16"/>
      <c r="AO59" s="15"/>
      <c r="AP59" s="15"/>
      <c r="AQ59" s="15"/>
      <c r="AR59" s="15"/>
      <c r="AS59" s="15"/>
      <c r="AT59" s="15"/>
      <c r="AU59" s="15"/>
      <c r="AV59" s="15"/>
      <c r="AW59" s="13"/>
      <c r="AX59" s="13"/>
      <c r="AY59" s="15"/>
      <c r="AZ59" s="15"/>
      <c r="BA59" s="16"/>
      <c r="BB59" s="16"/>
      <c r="BC59" s="15"/>
      <c r="BD59" s="15"/>
      <c r="BE59" s="16"/>
      <c r="BF59" s="16"/>
      <c r="BG59" s="15"/>
      <c r="BH59" s="15"/>
      <c r="BI59" s="15"/>
      <c r="BJ59" s="15"/>
      <c r="BK59" s="15"/>
      <c r="BL59" s="15"/>
      <c r="BM59" s="15"/>
      <c r="BN59" s="15"/>
      <c r="BO59" s="13"/>
      <c r="BP59" s="16">
        <f t="shared" si="6"/>
        <v>6</v>
      </c>
      <c r="BQ59" s="28">
        <f t="shared" si="7"/>
        <v>1.8182822864770434E-2</v>
      </c>
      <c r="BR59" s="16">
        <f t="shared" si="8"/>
        <v>2.0196292185225263E-2</v>
      </c>
      <c r="BS59" s="13"/>
      <c r="BT59" s="13"/>
      <c r="BU59" s="14"/>
      <c r="BV59" s="14"/>
    </row>
    <row r="60" spans="1:74" x14ac:dyDescent="0.4">
      <c r="A60" s="15"/>
      <c r="B60" s="15"/>
      <c r="C60" s="49" t="s">
        <v>48</v>
      </c>
      <c r="D60" s="15"/>
      <c r="E60" s="15"/>
      <c r="F60" s="15" t="s">
        <v>295</v>
      </c>
      <c r="G60" s="29">
        <f>(NGDP_R!H60-NGDP_R!G60)/NGDP_R!G60</f>
        <v>1.3396942880013959E-2</v>
      </c>
      <c r="H60" s="29">
        <f>(NGDP_R!I60-NGDP_R!H60)/NGDP_R!H60</f>
        <v>4.5732541688689218E-2</v>
      </c>
      <c r="I60" s="29">
        <f>(NGDP_R!J60-NGDP_R!I60)/NGDP_R!I60</f>
        <v>4.857854617167983E-2</v>
      </c>
      <c r="J60" s="29">
        <f>(NGDP_R!K60-NGDP_R!J60)/NGDP_R!J60</f>
        <v>4.1957203485736456E-2</v>
      </c>
      <c r="K60" s="29">
        <f>(NGDP_R!L60-NGDP_R!K60)/NGDP_R!K60</f>
        <v>5.2348235438909624E-2</v>
      </c>
      <c r="L60" s="29">
        <f>(NGDP_R!M60-NGDP_R!L60)/NGDP_R!L60</f>
        <v>3.7980993714763038E-2</v>
      </c>
      <c r="M60" s="29">
        <f>(NGDP_R!N60-NGDP_R!M60)/NGDP_R!M60</f>
        <v>3.5284232372742412E-2</v>
      </c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3"/>
      <c r="AF60" s="17"/>
      <c r="AG60" s="15"/>
      <c r="AH60" s="15"/>
      <c r="AI60" s="16"/>
      <c r="AJ60" s="16"/>
      <c r="AK60" s="15"/>
      <c r="AL60" s="15"/>
      <c r="AM60" s="16"/>
      <c r="AN60" s="16"/>
      <c r="AO60" s="15"/>
      <c r="AP60" s="15"/>
      <c r="AQ60" s="16"/>
      <c r="AR60" s="16"/>
      <c r="AS60" s="15"/>
      <c r="AT60" s="15"/>
      <c r="AU60" s="16"/>
      <c r="AV60" s="16"/>
      <c r="AW60" s="13"/>
      <c r="AX60" s="13"/>
      <c r="AY60" s="15"/>
      <c r="AZ60" s="15"/>
      <c r="BA60" s="16"/>
      <c r="BB60" s="16"/>
      <c r="BC60" s="15"/>
      <c r="BD60" s="15"/>
      <c r="BE60" s="16"/>
      <c r="BF60" s="16"/>
      <c r="BG60" s="15"/>
      <c r="BH60" s="15"/>
      <c r="BI60" s="16"/>
      <c r="BJ60" s="16"/>
      <c r="BK60" s="15"/>
      <c r="BL60" s="15"/>
      <c r="BM60" s="16"/>
      <c r="BN60" s="16"/>
      <c r="BO60" s="13"/>
      <c r="BP60" s="16">
        <f t="shared" si="6"/>
        <v>6</v>
      </c>
      <c r="BQ60" s="28">
        <f t="shared" si="7"/>
        <v>3.9999077229965353E-2</v>
      </c>
      <c r="BR60" s="16">
        <f t="shared" si="8"/>
        <v>1.3961103695421516E-2</v>
      </c>
      <c r="BS60" s="13"/>
      <c r="BT60" s="13"/>
      <c r="BU60" s="14"/>
      <c r="BV60" s="13"/>
    </row>
    <row r="61" spans="1:74" x14ac:dyDescent="0.4">
      <c r="A61" s="15"/>
      <c r="B61" s="15"/>
      <c r="C61" s="50" t="s">
        <v>53</v>
      </c>
      <c r="D61" s="15"/>
      <c r="E61" s="15"/>
      <c r="F61" s="15" t="s">
        <v>295</v>
      </c>
      <c r="G61" s="29">
        <f>(NGDP_R!H61-NGDP_R!G61)/NGDP_R!G61</f>
        <v>4.7308829093911216E-2</v>
      </c>
      <c r="H61" s="29">
        <f>(NGDP_R!I61-NGDP_R!H61)/NGDP_R!H61</f>
        <v>3.3345123799898888E-2</v>
      </c>
      <c r="I61" s="29">
        <f>(NGDP_R!J61-NGDP_R!I61)/NGDP_R!I61</f>
        <v>2.9726306730106299E-2</v>
      </c>
      <c r="J61" s="29">
        <f>(NGDP_R!K61-NGDP_R!J61)/NGDP_R!J61</f>
        <v>2.6379773765540591E-2</v>
      </c>
      <c r="K61" s="29">
        <f>(NGDP_R!L61-NGDP_R!K61)/NGDP_R!K61</f>
        <v>7.4428708249087372E-2</v>
      </c>
      <c r="L61" s="29">
        <f>(NGDP_R!M61-NGDP_R!L61)/NGDP_R!L61</f>
        <v>-8.5393345520079229E-3</v>
      </c>
      <c r="M61" s="29">
        <f>(NGDP_R!N61-NGDP_R!M61)/NGDP_R!M61</f>
        <v>-1.4553364502596231E-2</v>
      </c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3"/>
      <c r="AF61" s="17"/>
      <c r="AG61" s="15"/>
      <c r="AH61" s="15"/>
      <c r="AI61" s="16"/>
      <c r="AJ61" s="16"/>
      <c r="AK61" s="15"/>
      <c r="AL61" s="15"/>
      <c r="AM61" s="16"/>
      <c r="AN61" s="16"/>
      <c r="AO61" s="15"/>
      <c r="AP61" s="15"/>
      <c r="AQ61" s="16"/>
      <c r="AR61" s="16"/>
      <c r="AS61" s="15"/>
      <c r="AT61" s="15"/>
      <c r="AU61" s="16"/>
      <c r="AV61" s="16"/>
      <c r="AW61" s="13"/>
      <c r="AX61" s="13"/>
      <c r="AY61" s="15"/>
      <c r="AZ61" s="15"/>
      <c r="BA61" s="16"/>
      <c r="BB61" s="16"/>
      <c r="BC61" s="15"/>
      <c r="BD61" s="15"/>
      <c r="BE61" s="16"/>
      <c r="BF61" s="16"/>
      <c r="BG61" s="15"/>
      <c r="BH61" s="15"/>
      <c r="BI61" s="16"/>
      <c r="BJ61" s="16"/>
      <c r="BK61" s="15"/>
      <c r="BL61" s="15"/>
      <c r="BM61" s="16"/>
      <c r="BN61" s="16"/>
      <c r="BO61" s="13"/>
      <c r="BP61" s="16">
        <f t="shared" si="6"/>
        <v>6</v>
      </c>
      <c r="BQ61" s="28">
        <f t="shared" si="7"/>
        <v>3.377490118108941E-2</v>
      </c>
      <c r="BR61" s="16">
        <f t="shared" si="8"/>
        <v>2.7194328506751936E-2</v>
      </c>
      <c r="BS61" s="13"/>
      <c r="BT61" s="13"/>
      <c r="BU61" s="14"/>
      <c r="BV61" s="13"/>
    </row>
    <row r="62" spans="1:74" x14ac:dyDescent="0.4">
      <c r="A62" s="15"/>
      <c r="B62" s="15"/>
      <c r="C62" s="49" t="s">
        <v>58</v>
      </c>
      <c r="D62" s="15"/>
      <c r="E62" s="15"/>
      <c r="F62" s="15" t="s">
        <v>295</v>
      </c>
      <c r="G62" s="29">
        <f>(NGDP_R!H62-NGDP_R!G62)/NGDP_R!G62</f>
        <v>5.1480051480044088E-3</v>
      </c>
      <c r="H62" s="29">
        <f>(NGDP_R!I62-NGDP_R!H62)/NGDP_R!H62</f>
        <v>1.6133162612038024E-2</v>
      </c>
      <c r="I62" s="29">
        <f>(NGDP_R!J62-NGDP_R!I62)/NGDP_R!I62</f>
        <v>-1.915322580645256E-2</v>
      </c>
      <c r="J62" s="29">
        <f>(NGDP_R!K62-NGDP_R!J62)/NGDP_R!J62</f>
        <v>2.7395835945528402E-2</v>
      </c>
      <c r="K62" s="29">
        <f>(NGDP_R!L62-NGDP_R!K62)/NGDP_R!K62</f>
        <v>9.8484053918641373E-2</v>
      </c>
      <c r="L62" s="29">
        <f>(NGDP_R!M62-NGDP_R!L62)/NGDP_R!L62</f>
        <v>0.13199999999999956</v>
      </c>
      <c r="M62" s="29">
        <f>(NGDP_R!N62-NGDP_R!M62)/NGDP_R!M62</f>
        <v>7.9981903863009837E-2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3"/>
      <c r="AF62" s="17"/>
      <c r="AG62" s="15"/>
      <c r="AH62" s="15"/>
      <c r="AI62" s="16"/>
      <c r="AJ62" s="16"/>
      <c r="AK62" s="15"/>
      <c r="AL62" s="15"/>
      <c r="AM62" s="16"/>
      <c r="AN62" s="16"/>
      <c r="AO62" s="15"/>
      <c r="AP62" s="15"/>
      <c r="AQ62" s="16"/>
      <c r="AR62" s="16"/>
      <c r="AS62" s="15"/>
      <c r="AT62" s="15"/>
      <c r="AU62" s="16"/>
      <c r="AV62" s="16"/>
      <c r="AW62" s="13"/>
      <c r="AX62" s="13"/>
      <c r="AY62" s="15"/>
      <c r="AZ62" s="15"/>
      <c r="BA62" s="16"/>
      <c r="BB62" s="16"/>
      <c r="BC62" s="15"/>
      <c r="BD62" s="15"/>
      <c r="BE62" s="16"/>
      <c r="BF62" s="16"/>
      <c r="BG62" s="15"/>
      <c r="BH62" s="15"/>
      <c r="BI62" s="16"/>
      <c r="BJ62" s="16"/>
      <c r="BK62" s="15"/>
      <c r="BL62" s="15"/>
      <c r="BM62" s="16"/>
      <c r="BN62" s="16"/>
      <c r="BO62" s="13"/>
      <c r="BP62" s="16">
        <f t="shared" si="6"/>
        <v>6</v>
      </c>
      <c r="BQ62" s="28">
        <f t="shared" si="7"/>
        <v>4.33346386362932E-2</v>
      </c>
      <c r="BR62" s="16">
        <f t="shared" si="8"/>
        <v>5.8753590904111822E-2</v>
      </c>
      <c r="BS62" s="13"/>
      <c r="BT62" s="13"/>
      <c r="BU62" s="14"/>
      <c r="BV62" s="13"/>
    </row>
    <row r="63" spans="1:74" x14ac:dyDescent="0.4">
      <c r="A63" s="15"/>
      <c r="B63" s="15"/>
      <c r="C63" s="49" t="s">
        <v>64</v>
      </c>
      <c r="D63" s="15"/>
      <c r="E63" s="15"/>
      <c r="F63" s="15" t="s">
        <v>295</v>
      </c>
      <c r="G63" s="29">
        <f>(NGDP_R!H63-NGDP_R!G63)/NGDP_R!G63</f>
        <v>3.3000098129735429E-2</v>
      </c>
      <c r="H63" s="29">
        <f>(NGDP_R!I63-NGDP_R!H63)/NGDP_R!H63</f>
        <v>8.6109647340876352E-2</v>
      </c>
      <c r="I63" s="29">
        <f>(NGDP_R!J63-NGDP_R!I63)/NGDP_R!I63</f>
        <v>3.8823186061222016E-2</v>
      </c>
      <c r="J63" s="29">
        <f>(NGDP_R!K63-NGDP_R!J63)/NGDP_R!J63</f>
        <v>1.0749999999999978E-2</v>
      </c>
      <c r="K63" s="29">
        <f>(NGDP_R!L63-NGDP_R!K63)/NGDP_R!K63</f>
        <v>6.836800000000115E-2</v>
      </c>
      <c r="L63" s="29">
        <f>(NGDP_R!M63-NGDP_R!L63)/NGDP_R!L63</f>
        <v>7.5598000000001581E-2</v>
      </c>
      <c r="M63" s="29">
        <f>(NGDP_R!N63-NGDP_R!M63)/NGDP_R!M63</f>
        <v>4.9999999999999094E-2</v>
      </c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3"/>
      <c r="AF63" s="17"/>
      <c r="AG63" s="15"/>
      <c r="AH63" s="15"/>
      <c r="AI63" s="16"/>
      <c r="AJ63" s="16"/>
      <c r="AK63" s="15"/>
      <c r="AL63" s="15"/>
      <c r="AM63" s="16"/>
      <c r="AN63" s="16"/>
      <c r="AO63" s="15"/>
      <c r="AP63" s="15"/>
      <c r="AQ63" s="15"/>
      <c r="AR63" s="15"/>
      <c r="AS63" s="15"/>
      <c r="AT63" s="15"/>
      <c r="AU63" s="15"/>
      <c r="AV63" s="15"/>
      <c r="AW63" s="13"/>
      <c r="AX63" s="13"/>
      <c r="AY63" s="15"/>
      <c r="AZ63" s="15"/>
      <c r="BA63" s="16"/>
      <c r="BB63" s="16"/>
      <c r="BC63" s="15"/>
      <c r="BD63" s="15"/>
      <c r="BE63" s="16"/>
      <c r="BF63" s="16"/>
      <c r="BG63" s="15"/>
      <c r="BH63" s="15"/>
      <c r="BI63" s="15"/>
      <c r="BJ63" s="15"/>
      <c r="BK63" s="15"/>
      <c r="BL63" s="15"/>
      <c r="BM63" s="15"/>
      <c r="BN63" s="15"/>
      <c r="BO63" s="13"/>
      <c r="BP63" s="16">
        <f t="shared" si="6"/>
        <v>6</v>
      </c>
      <c r="BQ63" s="28">
        <f t="shared" si="7"/>
        <v>5.2108155255306078E-2</v>
      </c>
      <c r="BR63" s="16">
        <f t="shared" si="8"/>
        <v>2.9066689116651816E-2</v>
      </c>
      <c r="BS63" s="13"/>
      <c r="BT63" s="13"/>
      <c r="BU63" s="14"/>
      <c r="BV63" s="14"/>
    </row>
    <row r="64" spans="1:74" x14ac:dyDescent="0.4">
      <c r="A64" s="15"/>
      <c r="B64" s="15"/>
      <c r="C64" s="49" t="s">
        <v>66</v>
      </c>
      <c r="D64" s="15"/>
      <c r="E64" s="15"/>
      <c r="F64" s="15" t="s">
        <v>295</v>
      </c>
      <c r="G64" s="29">
        <f>(NGDP_R!H64-NGDP_R!G64)/NGDP_R!G64</f>
        <v>4.7085851155770943E-2</v>
      </c>
      <c r="H64" s="29">
        <f>(NGDP_R!I64-NGDP_R!H64)/NGDP_R!H64</f>
        <v>7.2773994798507713E-2</v>
      </c>
      <c r="I64" s="29">
        <f>(NGDP_R!J64-NGDP_R!I64)/NGDP_R!I64</f>
        <v>5.1120757793841863E-2</v>
      </c>
      <c r="J64" s="29">
        <f>(NGDP_R!K64-NGDP_R!J64)/NGDP_R!J64</f>
        <v>-3.896504796134273E-2</v>
      </c>
      <c r="K64" s="29">
        <f>(NGDP_R!L64-NGDP_R!K64)/NGDP_R!K64</f>
        <v>3.8000000000000006E-2</v>
      </c>
      <c r="L64" s="29">
        <f>(NGDP_R!M64-NGDP_R!L64)/NGDP_R!L64</f>
        <v>5.9000000000001218E-2</v>
      </c>
      <c r="M64" s="29">
        <f>(NGDP_R!N64-NGDP_R!M64)/NGDP_R!M64</f>
        <v>4.3999999999997749E-2</v>
      </c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3"/>
      <c r="AF64" s="17"/>
      <c r="AG64" s="15"/>
      <c r="AH64" s="15"/>
      <c r="AI64" s="16"/>
      <c r="AJ64" s="16"/>
      <c r="AK64" s="15"/>
      <c r="AL64" s="15"/>
      <c r="AM64" s="16"/>
      <c r="AN64" s="16"/>
      <c r="AO64" s="15"/>
      <c r="AP64" s="15"/>
      <c r="AQ64" s="16"/>
      <c r="AR64" s="16"/>
      <c r="AS64" s="15"/>
      <c r="AT64" s="15"/>
      <c r="AU64" s="16"/>
      <c r="AV64" s="16"/>
      <c r="AW64" s="13"/>
      <c r="AX64" s="13"/>
      <c r="AY64" s="15"/>
      <c r="AZ64" s="15"/>
      <c r="BA64" s="16"/>
      <c r="BB64" s="16"/>
      <c r="BC64" s="15"/>
      <c r="BD64" s="15"/>
      <c r="BE64" s="16"/>
      <c r="BF64" s="16"/>
      <c r="BG64" s="15"/>
      <c r="BH64" s="15"/>
      <c r="BI64" s="16"/>
      <c r="BJ64" s="16"/>
      <c r="BK64" s="15"/>
      <c r="BL64" s="15"/>
      <c r="BM64" s="16"/>
      <c r="BN64" s="16"/>
      <c r="BO64" s="13"/>
      <c r="BP64" s="16">
        <f t="shared" si="6"/>
        <v>6</v>
      </c>
      <c r="BQ64" s="28">
        <f t="shared" si="7"/>
        <v>3.81692592977965E-2</v>
      </c>
      <c r="BR64" s="16">
        <f t="shared" si="8"/>
        <v>3.9568635068671816E-2</v>
      </c>
      <c r="BS64" s="13"/>
      <c r="BT64" s="13"/>
      <c r="BU64" s="14"/>
      <c r="BV64" s="13"/>
    </row>
    <row r="65" spans="1:74" x14ac:dyDescent="0.4">
      <c r="A65" s="15"/>
      <c r="B65" s="15"/>
      <c r="C65" s="49" t="s">
        <v>68</v>
      </c>
      <c r="D65" s="15"/>
      <c r="E65" s="15"/>
      <c r="F65" s="15" t="s">
        <v>295</v>
      </c>
      <c r="G65" s="29">
        <f>(NGDP_R!H65-NGDP_R!G65)/NGDP_R!G65</f>
        <v>1.1999999999999534E-2</v>
      </c>
      <c r="H65" s="29">
        <f>(NGDP_R!I65-NGDP_R!H65)/NGDP_R!H65</f>
        <v>1.3999999999999176E-2</v>
      </c>
      <c r="I65" s="29">
        <f>(NGDP_R!J65-NGDP_R!I65)/NGDP_R!I65</f>
        <v>3.399999999999815E-2</v>
      </c>
      <c r="J65" s="29">
        <f>(NGDP_R!K65-NGDP_R!J65)/NGDP_R!J65</f>
        <v>4.3000000000000316E-2</v>
      </c>
      <c r="K65" s="29">
        <f>(NGDP_R!L65-NGDP_R!K65)/NGDP_R!K65</f>
        <v>4.4999999999997715E-2</v>
      </c>
      <c r="L65" s="29">
        <f>(NGDP_R!M65-NGDP_R!L65)/NGDP_R!L65</f>
        <v>-4.0999999999998912E-2</v>
      </c>
      <c r="M65" s="29">
        <f>(NGDP_R!N65-NGDP_R!M65)/NGDP_R!M65</f>
        <v>2.49999999999998E-2</v>
      </c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3"/>
      <c r="AF65" s="17"/>
      <c r="AG65" s="15"/>
      <c r="AH65" s="15"/>
      <c r="AI65" s="16"/>
      <c r="AJ65" s="16"/>
      <c r="AK65" s="15"/>
      <c r="AL65" s="15"/>
      <c r="AM65" s="16"/>
      <c r="AN65" s="16"/>
      <c r="AO65" s="15"/>
      <c r="AP65" s="15"/>
      <c r="AQ65" s="16"/>
      <c r="AR65" s="16"/>
      <c r="AS65" s="15"/>
      <c r="AT65" s="15"/>
      <c r="AU65" s="16"/>
      <c r="AV65" s="16"/>
      <c r="AW65" s="13"/>
      <c r="AX65" s="13"/>
      <c r="AY65" s="15"/>
      <c r="AZ65" s="15"/>
      <c r="BA65" s="16"/>
      <c r="BB65" s="16"/>
      <c r="BC65" s="15"/>
      <c r="BD65" s="15"/>
      <c r="BE65" s="16"/>
      <c r="BF65" s="16"/>
      <c r="BG65" s="15"/>
      <c r="BH65" s="15"/>
      <c r="BI65" s="16"/>
      <c r="BJ65" s="16"/>
      <c r="BK65" s="15"/>
      <c r="BL65" s="15"/>
      <c r="BM65" s="16"/>
      <c r="BN65" s="16"/>
      <c r="BO65" s="13"/>
      <c r="BP65" s="16">
        <f t="shared" si="6"/>
        <v>6</v>
      </c>
      <c r="BQ65" s="28">
        <f t="shared" si="7"/>
        <v>1.7833333333332663E-2</v>
      </c>
      <c r="BR65" s="16">
        <f t="shared" si="8"/>
        <v>3.2071274790170252E-2</v>
      </c>
      <c r="BS65" s="13"/>
      <c r="BT65" s="13"/>
      <c r="BU65" s="14"/>
      <c r="BV65" s="13"/>
    </row>
    <row r="66" spans="1:74" x14ac:dyDescent="0.4">
      <c r="A66" s="15"/>
      <c r="B66" s="15"/>
      <c r="C66" s="49" t="s">
        <v>70</v>
      </c>
      <c r="D66" s="15"/>
      <c r="E66" s="15"/>
      <c r="F66" s="15" t="s">
        <v>295</v>
      </c>
      <c r="G66" s="29">
        <f>(NGDP_R!H66-NGDP_R!G66)/NGDP_R!G66</f>
        <v>0.10002100525131281</v>
      </c>
      <c r="H66" s="29">
        <f>(NGDP_R!I66-NGDP_R!H66)/NGDP_R!H66</f>
        <v>7.3227818059806521E-2</v>
      </c>
      <c r="I66" s="29">
        <f>(NGDP_R!J66-NGDP_R!I66)/NGDP_R!I66</f>
        <v>-7.3589442487278417E-2</v>
      </c>
      <c r="J66" s="29">
        <f>(NGDP_R!K66-NGDP_R!J66)/NGDP_R!J66</f>
        <v>6.1370632747466201E-2</v>
      </c>
      <c r="K66" s="29">
        <f>(NGDP_R!L66-NGDP_R!K66)/NGDP_R!K66</f>
        <v>8.3326009068301884E-2</v>
      </c>
      <c r="L66" s="29">
        <f>(NGDP_R!M66-NGDP_R!L66)/NGDP_R!L66</f>
        <v>4.5003770199199362E-3</v>
      </c>
      <c r="M66" s="29">
        <f>(NGDP_R!N66-NGDP_R!M66)/NGDP_R!M66</f>
        <v>3.5000000000000045E-2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3"/>
      <c r="AF66" s="17"/>
      <c r="AG66" s="15"/>
      <c r="AH66" s="15"/>
      <c r="AI66" s="16"/>
      <c r="AJ66" s="16"/>
      <c r="AK66" s="15"/>
      <c r="AL66" s="15"/>
      <c r="AM66" s="16"/>
      <c r="AN66" s="16"/>
      <c r="AO66" s="15"/>
      <c r="AP66" s="15"/>
      <c r="AQ66" s="16"/>
      <c r="AR66" s="16"/>
      <c r="AS66" s="15"/>
      <c r="AT66" s="15"/>
      <c r="AU66" s="16"/>
      <c r="AV66" s="16"/>
      <c r="AW66" s="13"/>
      <c r="AX66" s="13"/>
      <c r="AY66" s="15"/>
      <c r="AZ66" s="15"/>
      <c r="BA66" s="16"/>
      <c r="BB66" s="16"/>
      <c r="BC66" s="15"/>
      <c r="BD66" s="15"/>
      <c r="BE66" s="16"/>
      <c r="BF66" s="16"/>
      <c r="BG66" s="15"/>
      <c r="BH66" s="15"/>
      <c r="BI66" s="16"/>
      <c r="BJ66" s="16"/>
      <c r="BK66" s="15"/>
      <c r="BL66" s="15"/>
      <c r="BM66" s="16"/>
      <c r="BN66" s="16"/>
      <c r="BO66" s="13"/>
      <c r="BP66" s="16">
        <f t="shared" si="6"/>
        <v>6</v>
      </c>
      <c r="BQ66" s="28">
        <f t="shared" si="7"/>
        <v>4.1476066609921494E-2</v>
      </c>
      <c r="BR66" s="16">
        <f t="shared" si="8"/>
        <v>6.5100181275760491E-2</v>
      </c>
      <c r="BS66" s="13"/>
      <c r="BT66" s="13"/>
      <c r="BU66" s="14"/>
      <c r="BV66" s="13"/>
    </row>
    <row r="67" spans="1:74" x14ac:dyDescent="0.4">
      <c r="A67" s="15"/>
      <c r="B67" s="15"/>
      <c r="C67" s="49" t="s">
        <v>71</v>
      </c>
      <c r="D67" s="15"/>
      <c r="E67" s="15"/>
      <c r="F67" s="15" t="s">
        <v>295</v>
      </c>
      <c r="G67" s="29">
        <f>(NGDP_R!H67-NGDP_R!G67)/NGDP_R!G67</f>
        <v>5.208846418062113E-2</v>
      </c>
      <c r="H67" s="29">
        <f>(NGDP_R!I67-NGDP_R!H67)/NGDP_R!H67</f>
        <v>6.0145570062900375E-2</v>
      </c>
      <c r="I67" s="29">
        <f>(NGDP_R!J67-NGDP_R!I67)/NGDP_R!I67</f>
        <v>6.0323579384825438E-2</v>
      </c>
      <c r="J67" s="29">
        <f>(NGDP_R!K67-NGDP_R!J67)/NGDP_R!J67</f>
        <v>5.3109296591552398E-2</v>
      </c>
      <c r="K67" s="29">
        <f>(NGDP_R!L67-NGDP_R!K67)/NGDP_R!K67</f>
        <v>2.5555543826513732E-2</v>
      </c>
      <c r="L67" s="29">
        <f>(NGDP_R!M67-NGDP_R!L67)/NGDP_R!L67</f>
        <v>7.2296714968765788E-2</v>
      </c>
      <c r="M67" s="29">
        <f>(NGDP_R!N67-NGDP_R!M67)/NGDP_R!M67</f>
        <v>5.2999999999999069E-2</v>
      </c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3"/>
      <c r="AF67" s="17"/>
      <c r="AG67" s="15"/>
      <c r="AH67" s="15"/>
      <c r="AI67" s="16"/>
      <c r="AJ67" s="16"/>
      <c r="AK67" s="15"/>
      <c r="AL67" s="15"/>
      <c r="AM67" s="16"/>
      <c r="AN67" s="16"/>
      <c r="AO67" s="15"/>
      <c r="AP67" s="15"/>
      <c r="AQ67" s="16"/>
      <c r="AR67" s="16"/>
      <c r="AS67" s="15"/>
      <c r="AT67" s="15"/>
      <c r="AU67" s="16"/>
      <c r="AV67" s="16"/>
      <c r="AW67" s="13"/>
      <c r="AX67" s="13"/>
      <c r="AY67" s="15"/>
      <c r="AZ67" s="15"/>
      <c r="BA67" s="16"/>
      <c r="BB67" s="16"/>
      <c r="BC67" s="15"/>
      <c r="BD67" s="15"/>
      <c r="BE67" s="16"/>
      <c r="BF67" s="16"/>
      <c r="BG67" s="15"/>
      <c r="BH67" s="15"/>
      <c r="BI67" s="16"/>
      <c r="BJ67" s="16"/>
      <c r="BK67" s="15"/>
      <c r="BL67" s="15"/>
      <c r="BM67" s="16"/>
      <c r="BN67" s="16"/>
      <c r="BO67" s="13"/>
      <c r="BP67" s="16">
        <f t="shared" si="6"/>
        <v>6</v>
      </c>
      <c r="BQ67" s="28">
        <f t="shared" si="7"/>
        <v>5.3919861502529809E-2</v>
      </c>
      <c r="BR67" s="16">
        <f t="shared" si="8"/>
        <v>1.5658999597456872E-2</v>
      </c>
      <c r="BS67" s="13"/>
      <c r="BT67" s="13"/>
      <c r="BU67" s="14"/>
      <c r="BV67" s="13"/>
    </row>
    <row r="68" spans="1:74" x14ac:dyDescent="0.4">
      <c r="A68" s="15"/>
      <c r="B68" s="15"/>
      <c r="C68" s="49" t="s">
        <v>72</v>
      </c>
      <c r="D68" s="15"/>
      <c r="E68" s="15"/>
      <c r="F68" s="15" t="s">
        <v>295</v>
      </c>
      <c r="G68" s="29">
        <f>(NGDP_R!H68-NGDP_R!G68)/NGDP_R!G68</f>
        <v>5.1533150618820404E-2</v>
      </c>
      <c r="H68" s="29">
        <f>(NGDP_R!I68-NGDP_R!H68)/NGDP_R!H68</f>
        <v>6.7719724015153124E-2</v>
      </c>
      <c r="I68" s="29">
        <f>(NGDP_R!J68-NGDP_R!I68)/NGDP_R!I68</f>
        <v>5.0303764143624717E-2</v>
      </c>
      <c r="J68" s="29">
        <f>(NGDP_R!K68-NGDP_R!J68)/NGDP_R!J68</f>
        <v>3.5931136761357979E-2</v>
      </c>
      <c r="K68" s="29">
        <f>(NGDP_R!L68-NGDP_R!K68)/NGDP_R!K68</f>
        <v>6.6353155630410068E-2</v>
      </c>
      <c r="L68" s="29">
        <f>(NGDP_R!M68-NGDP_R!L68)/NGDP_R!L68</f>
        <v>-2.762618038408549E-3</v>
      </c>
      <c r="M68" s="29">
        <f>(NGDP_R!N68-NGDP_R!M68)/NGDP_R!M68</f>
        <v>1.5052228397315244E-2</v>
      </c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3"/>
      <c r="AF68" s="17"/>
      <c r="AG68" s="15"/>
      <c r="AH68" s="15"/>
      <c r="AI68" s="16"/>
      <c r="AJ68" s="16"/>
      <c r="AK68" s="15"/>
      <c r="AL68" s="15"/>
      <c r="AM68" s="16"/>
      <c r="AN68" s="16"/>
      <c r="AO68" s="15"/>
      <c r="AP68" s="15"/>
      <c r="AQ68" s="16"/>
      <c r="AR68" s="16"/>
      <c r="AS68" s="15"/>
      <c r="AT68" s="15"/>
      <c r="AU68" s="16"/>
      <c r="AV68" s="16"/>
      <c r="AW68" s="13"/>
      <c r="AX68" s="13"/>
      <c r="AY68" s="15"/>
      <c r="AZ68" s="15"/>
      <c r="BA68" s="16"/>
      <c r="BB68" s="16"/>
      <c r="BC68" s="15"/>
      <c r="BD68" s="15"/>
      <c r="BE68" s="16"/>
      <c r="BF68" s="16"/>
      <c r="BG68" s="15"/>
      <c r="BH68" s="15"/>
      <c r="BI68" s="16"/>
      <c r="BJ68" s="16"/>
      <c r="BK68" s="15"/>
      <c r="BL68" s="15"/>
      <c r="BM68" s="16"/>
      <c r="BN68" s="16"/>
      <c r="BO68" s="13"/>
      <c r="BP68" s="16">
        <f t="shared" si="6"/>
        <v>6</v>
      </c>
      <c r="BQ68" s="28">
        <f t="shared" si="7"/>
        <v>4.4846385521826293E-2</v>
      </c>
      <c r="BR68" s="16">
        <f t="shared" si="8"/>
        <v>2.6101055395049859E-2</v>
      </c>
      <c r="BS68" s="13"/>
      <c r="BT68" s="13"/>
      <c r="BU68" s="14"/>
      <c r="BV68" s="13"/>
    </row>
    <row r="69" spans="1:74" x14ac:dyDescent="0.4">
      <c r="A69" s="15"/>
      <c r="B69" s="15"/>
      <c r="C69" s="49" t="s">
        <v>371</v>
      </c>
      <c r="D69" s="15"/>
      <c r="E69" s="15"/>
      <c r="F69" s="15" t="s">
        <v>295</v>
      </c>
      <c r="G69" s="29">
        <f>(NGDP_R!H69-NGDP_R!G69)/NGDP_R!G69</f>
        <v>7.7387952265923099E-2</v>
      </c>
      <c r="H69" s="29">
        <f>(NGDP_R!I69-NGDP_R!H69)/NGDP_R!H69</f>
        <v>-3.9042759897591733E-2</v>
      </c>
      <c r="I69" s="29">
        <f>(NGDP_R!J69-NGDP_R!I69)/NGDP_R!I69</f>
        <v>-3.768186026561976E-2</v>
      </c>
      <c r="J69" s="29">
        <f>(NGDP_R!K69-NGDP_R!J69)/NGDP_R!J69</f>
        <v>7.5604706776293024E-2</v>
      </c>
      <c r="K69" s="29">
        <f>(NGDP_R!L69-NGDP_R!K69)/NGDP_R!K69</f>
        <v>-8.1154185605205788E-3</v>
      </c>
      <c r="L69" s="29">
        <f>(NGDP_R!M69-NGDP_R!L69)/NGDP_R!L69</f>
        <v>-3.3847559744436082E-2</v>
      </c>
      <c r="M69" s="29">
        <f>(NGDP_R!N69-NGDP_R!M69)/NGDP_R!M69</f>
        <v>1.1594885283234992E-2</v>
      </c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3"/>
      <c r="AF69" s="17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3"/>
      <c r="AX69" s="13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3"/>
      <c r="BP69" s="16">
        <f t="shared" si="6"/>
        <v>6</v>
      </c>
      <c r="BQ69" s="28">
        <f t="shared" si="7"/>
        <v>5.7175100956746621E-3</v>
      </c>
      <c r="BR69" s="16">
        <f t="shared" si="8"/>
        <v>5.597250097153332E-2</v>
      </c>
      <c r="BS69" s="13"/>
      <c r="BT69" s="13"/>
      <c r="BU69" s="14"/>
      <c r="BV69" s="13"/>
    </row>
    <row r="70" spans="1:74" x14ac:dyDescent="0.4">
      <c r="A70" s="15"/>
      <c r="B70" s="15"/>
      <c r="C70" s="49" t="s">
        <v>90</v>
      </c>
      <c r="D70" s="15"/>
      <c r="E70" s="15"/>
      <c r="F70" s="15" t="s">
        <v>295</v>
      </c>
      <c r="G70" s="29">
        <f>(NGDP_R!H70-NGDP_R!G70)/NGDP_R!G70</f>
        <v>5.9502580267769584E-2</v>
      </c>
      <c r="H70" s="29">
        <f>(NGDP_R!I70-NGDP_R!H70)/NGDP_R!H70</f>
        <v>6.7777227697574369E-2</v>
      </c>
      <c r="I70" s="29">
        <f>(NGDP_R!J70-NGDP_R!I70)/NGDP_R!I70</f>
        <v>4.8430591392562929E-2</v>
      </c>
      <c r="J70" s="29">
        <f>(NGDP_R!K70-NGDP_R!J70)/NGDP_R!J70</f>
        <v>4.0874681595550862E-2</v>
      </c>
      <c r="K70" s="29">
        <f>(NGDP_R!L70-NGDP_R!K70)/NGDP_R!K70</f>
        <v>3.9999999999999161E-2</v>
      </c>
      <c r="L70" s="29">
        <f>(NGDP_R!M70-NGDP_R!L70)/NGDP_R!L70</f>
        <v>1.000000000000003E-2</v>
      </c>
      <c r="M70" s="29">
        <f>(NGDP_R!N70-NGDP_R!M70)/NGDP_R!M70</f>
        <v>1.0000000000000788E-2</v>
      </c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3"/>
      <c r="AF70" s="17"/>
      <c r="AG70" s="15"/>
      <c r="AH70" s="15"/>
      <c r="AI70" s="16"/>
      <c r="AJ70" s="16"/>
      <c r="AK70" s="15"/>
      <c r="AL70" s="15"/>
      <c r="AM70" s="16"/>
      <c r="AN70" s="16"/>
      <c r="AO70" s="15"/>
      <c r="AP70" s="15"/>
      <c r="AQ70" s="16"/>
      <c r="AR70" s="16"/>
      <c r="AS70" s="15"/>
      <c r="AT70" s="15"/>
      <c r="AU70" s="16"/>
      <c r="AV70" s="16"/>
      <c r="AW70" s="13"/>
      <c r="AX70" s="13"/>
      <c r="AY70" s="15"/>
      <c r="AZ70" s="15"/>
      <c r="BA70" s="16"/>
      <c r="BB70" s="16"/>
      <c r="BC70" s="15"/>
      <c r="BD70" s="15"/>
      <c r="BE70" s="16"/>
      <c r="BF70" s="16"/>
      <c r="BG70" s="15"/>
      <c r="BH70" s="15"/>
      <c r="BI70" s="16"/>
      <c r="BJ70" s="16"/>
      <c r="BK70" s="15"/>
      <c r="BL70" s="15"/>
      <c r="BM70" s="16"/>
      <c r="BN70" s="16"/>
      <c r="BO70" s="13"/>
      <c r="BP70" s="16">
        <f t="shared" si="6"/>
        <v>6</v>
      </c>
      <c r="BQ70" s="28">
        <f t="shared" si="7"/>
        <v>4.4430846825576152E-2</v>
      </c>
      <c r="BR70" s="16">
        <f t="shared" si="8"/>
        <v>2.0029830419827983E-2</v>
      </c>
      <c r="BS70" s="13"/>
      <c r="BT70" s="13"/>
      <c r="BU70" s="14"/>
      <c r="BV70" s="14"/>
    </row>
    <row r="71" spans="1:74" x14ac:dyDescent="0.4">
      <c r="A71" s="15"/>
      <c r="B71" s="15"/>
      <c r="C71" s="49" t="s">
        <v>92</v>
      </c>
      <c r="D71" s="15"/>
      <c r="E71" s="15"/>
      <c r="F71" s="15" t="s">
        <v>295</v>
      </c>
      <c r="G71" s="29">
        <f>(NGDP_R!H71-NGDP_R!G71)/NGDP_R!G71</f>
        <v>3.9482640308862532E-2</v>
      </c>
      <c r="H71" s="29">
        <f>(NGDP_R!I71-NGDP_R!H71)/NGDP_R!H71</f>
        <v>-6.0530887002890214E-2</v>
      </c>
      <c r="I71" s="29">
        <f>(NGDP_R!J71-NGDP_R!I71)/NGDP_R!I71</f>
        <v>-4.7999999999999834E-2</v>
      </c>
      <c r="J71" s="29">
        <f>(NGDP_R!K71-NGDP_R!J71)/NGDP_R!J71</f>
        <v>-1.2000000000000939E-2</v>
      </c>
      <c r="K71" s="29">
        <f>(NGDP_R!L71-NGDP_R!K71)/NGDP_R!K71</f>
        <v>1.8000000000000592E-2</v>
      </c>
      <c r="L71" s="29">
        <f>(NGDP_R!M71-NGDP_R!L71)/NGDP_R!L71</f>
        <v>5.3000000000001414E-2</v>
      </c>
      <c r="M71" s="29">
        <f>(NGDP_R!N71-NGDP_R!M71)/NGDP_R!M71</f>
        <v>4.250000000000069E-2</v>
      </c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3"/>
      <c r="AF71" s="17"/>
      <c r="AG71" s="15"/>
      <c r="AH71" s="15"/>
      <c r="AI71" s="16"/>
      <c r="AJ71" s="16"/>
      <c r="AK71" s="15"/>
      <c r="AL71" s="15"/>
      <c r="AM71" s="16"/>
      <c r="AN71" s="16"/>
      <c r="AO71" s="15"/>
      <c r="AP71" s="15"/>
      <c r="AQ71" s="16"/>
      <c r="AR71" s="16"/>
      <c r="AS71" s="15"/>
      <c r="AT71" s="15"/>
      <c r="AU71" s="16"/>
      <c r="AV71" s="16"/>
      <c r="AW71" s="13"/>
      <c r="AX71" s="13"/>
      <c r="AY71" s="15"/>
      <c r="AZ71" s="15"/>
      <c r="BA71" s="16"/>
      <c r="BB71" s="16"/>
      <c r="BC71" s="15"/>
      <c r="BD71" s="15"/>
      <c r="BE71" s="16"/>
      <c r="BF71" s="16"/>
      <c r="BG71" s="15"/>
      <c r="BH71" s="15"/>
      <c r="BI71" s="16"/>
      <c r="BJ71" s="16"/>
      <c r="BK71" s="15"/>
      <c r="BL71" s="15"/>
      <c r="BM71" s="16"/>
      <c r="BN71" s="16"/>
      <c r="BO71" s="13"/>
      <c r="BP71" s="16">
        <f t="shared" si="6"/>
        <v>6</v>
      </c>
      <c r="BQ71" s="28">
        <f t="shared" si="7"/>
        <v>-1.6747077823377418E-3</v>
      </c>
      <c r="BR71" s="16">
        <f t="shared" si="8"/>
        <v>4.6447904775519251E-2</v>
      </c>
      <c r="BS71" s="13"/>
      <c r="BT71" s="13"/>
      <c r="BU71" s="14"/>
      <c r="BV71" s="13"/>
    </row>
    <row r="72" spans="1:74" x14ac:dyDescent="0.4">
      <c r="A72" s="15"/>
      <c r="B72" s="15"/>
      <c r="C72" s="49" t="s">
        <v>95</v>
      </c>
      <c r="D72" s="15"/>
      <c r="E72" s="15"/>
      <c r="F72" s="15" t="s">
        <v>295</v>
      </c>
      <c r="G72" s="29">
        <f>(NGDP_R!H72-NGDP_R!G72)/NGDP_R!G72</f>
        <v>1.4095933475306854E-2</v>
      </c>
      <c r="H72" s="29">
        <f>(NGDP_R!I72-NGDP_R!H72)/NGDP_R!H72</f>
        <v>2.6103707402668021E-2</v>
      </c>
      <c r="I72" s="29">
        <f>(NGDP_R!J72-NGDP_R!I72)/NGDP_R!I72</f>
        <v>2.8241293830781989E-2</v>
      </c>
      <c r="J72" s="29">
        <f>(NGDP_R!K72-NGDP_R!J72)/NGDP_R!J72</f>
        <v>-8.0804462075968302E-3</v>
      </c>
      <c r="K72" s="29">
        <f>(NGDP_R!L72-NGDP_R!K72)/NGDP_R!K72</f>
        <v>4.8572787111759795E-2</v>
      </c>
      <c r="L72" s="29">
        <f>(NGDP_R!M72-NGDP_R!L72)/NGDP_R!L72</f>
        <v>1.1859562305362354E-2</v>
      </c>
      <c r="M72" s="29">
        <f>(NGDP_R!N72-NGDP_R!M72)/NGDP_R!M72</f>
        <v>6.6758820985754102E-3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3"/>
      <c r="AF72" s="17"/>
      <c r="AG72" s="15"/>
      <c r="AH72" s="15"/>
      <c r="AI72" s="16"/>
      <c r="AJ72" s="16"/>
      <c r="AK72" s="15"/>
      <c r="AL72" s="15"/>
      <c r="AM72" s="16"/>
      <c r="AN72" s="16"/>
      <c r="AO72" s="15"/>
      <c r="AP72" s="15"/>
      <c r="AQ72" s="16"/>
      <c r="AR72" s="16"/>
      <c r="AS72" s="15"/>
      <c r="AT72" s="15"/>
      <c r="AU72" s="16"/>
      <c r="AV72" s="16"/>
      <c r="AW72" s="13"/>
      <c r="AX72" s="13"/>
      <c r="AY72" s="15"/>
      <c r="AZ72" s="15"/>
      <c r="BA72" s="16"/>
      <c r="BB72" s="16"/>
      <c r="BC72" s="15"/>
      <c r="BD72" s="15"/>
      <c r="BE72" s="16"/>
      <c r="BF72" s="16"/>
      <c r="BG72" s="15"/>
      <c r="BH72" s="15"/>
      <c r="BI72" s="16"/>
      <c r="BJ72" s="16"/>
      <c r="BK72" s="15"/>
      <c r="BL72" s="15"/>
      <c r="BM72" s="16"/>
      <c r="BN72" s="16"/>
      <c r="BO72" s="13"/>
      <c r="BP72" s="16">
        <f t="shared" si="6"/>
        <v>6</v>
      </c>
      <c r="BQ72" s="28">
        <f t="shared" si="7"/>
        <v>2.013213965304703E-2</v>
      </c>
      <c r="BR72" s="16">
        <f t="shared" si="8"/>
        <v>1.903212942723536E-2</v>
      </c>
      <c r="BS72" s="13"/>
      <c r="BT72" s="13"/>
      <c r="BU72" s="14"/>
      <c r="BV72" s="13"/>
    </row>
    <row r="73" spans="1:74" x14ac:dyDescent="0.4">
      <c r="A73" s="15"/>
      <c r="B73" s="15"/>
      <c r="C73" s="49" t="s">
        <v>372</v>
      </c>
      <c r="D73" s="15"/>
      <c r="E73" s="15"/>
      <c r="F73" s="15" t="s">
        <v>295</v>
      </c>
      <c r="G73" s="29">
        <f>(NGDP_R!H73-NGDP_R!G73)/NGDP_R!G73</f>
        <v>5.8380483826457961E-2</v>
      </c>
      <c r="H73" s="29">
        <f>(NGDP_R!I73-NGDP_R!H73)/NGDP_R!H73</f>
        <v>5.6385839103061455E-2</v>
      </c>
      <c r="I73" s="29">
        <f>(NGDP_R!J73-NGDP_R!I73)/NGDP_R!I73</f>
        <v>3.9621813928553982E-2</v>
      </c>
      <c r="J73" s="29">
        <f>(NGDP_R!K73-NGDP_R!J73)/NGDP_R!J73</f>
        <v>1.3184795823932449E-2</v>
      </c>
      <c r="K73" s="29">
        <f>(NGDP_R!L73-NGDP_R!K73)/NGDP_R!K73</f>
        <v>2.1999638811900118E-2</v>
      </c>
      <c r="L73" s="29">
        <f>(NGDP_R!M73-NGDP_R!L73)/NGDP_R!L73</f>
        <v>3.3000316903516722E-2</v>
      </c>
      <c r="M73" s="29">
        <f>(NGDP_R!N73-NGDP_R!M73)/NGDP_R!M73</f>
        <v>4.0120309394261401E-2</v>
      </c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3"/>
      <c r="AF73" s="17"/>
      <c r="AG73" s="15"/>
      <c r="AH73" s="15"/>
      <c r="AI73" s="16"/>
      <c r="AJ73" s="16"/>
      <c r="AK73" s="15"/>
      <c r="AL73" s="15"/>
      <c r="AM73" s="16"/>
      <c r="AN73" s="16"/>
      <c r="AO73" s="15"/>
      <c r="AP73" s="15"/>
      <c r="AQ73" s="15"/>
      <c r="AR73" s="15"/>
      <c r="AS73" s="15"/>
      <c r="AT73" s="15"/>
      <c r="AU73" s="15"/>
      <c r="AV73" s="15"/>
      <c r="AW73" s="13"/>
      <c r="AX73" s="13"/>
      <c r="AY73" s="15"/>
      <c r="AZ73" s="15"/>
      <c r="BA73" s="16"/>
      <c r="BB73" s="16"/>
      <c r="BC73" s="15"/>
      <c r="BD73" s="15"/>
      <c r="BE73" s="16"/>
      <c r="BF73" s="16"/>
      <c r="BG73" s="15"/>
      <c r="BH73" s="15"/>
      <c r="BI73" s="15"/>
      <c r="BJ73" s="15"/>
      <c r="BK73" s="15"/>
      <c r="BL73" s="15"/>
      <c r="BM73" s="15"/>
      <c r="BN73" s="15"/>
      <c r="BO73" s="13"/>
      <c r="BP73" s="16">
        <f t="shared" si="6"/>
        <v>6</v>
      </c>
      <c r="BQ73" s="28">
        <f t="shared" si="7"/>
        <v>3.7095481399570446E-2</v>
      </c>
      <c r="BR73" s="16">
        <f t="shared" si="8"/>
        <v>1.8154488729053911E-2</v>
      </c>
      <c r="BS73" s="13"/>
      <c r="BT73" s="13"/>
      <c r="BU73" s="14"/>
      <c r="BV73" s="13"/>
    </row>
    <row r="74" spans="1:74" x14ac:dyDescent="0.4">
      <c r="A74" s="15"/>
      <c r="B74" s="15"/>
      <c r="C74" s="49" t="s">
        <v>374</v>
      </c>
      <c r="D74" s="15"/>
      <c r="E74" s="15"/>
      <c r="F74" s="15" t="s">
        <v>295</v>
      </c>
      <c r="G74" s="29">
        <f>(NGDP_R!H74-NGDP_R!G74)/NGDP_R!G74</f>
        <v>3.4999999999995965E-2</v>
      </c>
      <c r="H74" s="29">
        <f>(NGDP_R!I74-NGDP_R!H74)/NGDP_R!H74</f>
        <v>-2.299999999999516E-2</v>
      </c>
      <c r="I74" s="29">
        <f>(NGDP_R!J74-NGDP_R!I74)/NGDP_R!I74</f>
        <v>1.0999999999999765E-2</v>
      </c>
      <c r="J74" s="29">
        <f>(NGDP_R!K74-NGDP_R!J74)/NGDP_R!J74</f>
        <v>-1.3000000000001913E-2</v>
      </c>
      <c r="K74" s="29">
        <f>(NGDP_R!L74-NGDP_R!K74)/NGDP_R!K74</f>
        <v>-0.14000000000000046</v>
      </c>
      <c r="L74" s="29">
        <f>(NGDP_R!M74-NGDP_R!L74)/NGDP_R!L74</f>
        <v>-2.9999999999996255E-2</v>
      </c>
      <c r="M74" s="29">
        <f>(NGDP_R!N74-NGDP_R!M74)/NGDP_R!M74</f>
        <v>-4.9999999999985481E-3</v>
      </c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3"/>
      <c r="AF74" s="17"/>
      <c r="AG74" s="15"/>
      <c r="AH74" s="15"/>
      <c r="AI74" s="16"/>
      <c r="AJ74" s="16"/>
      <c r="AK74" s="15"/>
      <c r="AL74" s="15"/>
      <c r="AM74" s="16"/>
      <c r="AN74" s="16"/>
      <c r="AO74" s="15"/>
      <c r="AP74" s="15"/>
      <c r="AQ74" s="16"/>
      <c r="AR74" s="16"/>
      <c r="AS74" s="15"/>
      <c r="AT74" s="15"/>
      <c r="AU74" s="16"/>
      <c r="AV74" s="16"/>
      <c r="AW74" s="13"/>
      <c r="AX74" s="13"/>
      <c r="AY74" s="15"/>
      <c r="AZ74" s="15"/>
      <c r="BA74" s="16"/>
      <c r="BB74" s="16"/>
      <c r="BC74" s="15"/>
      <c r="BD74" s="15"/>
      <c r="BE74" s="16"/>
      <c r="BF74" s="16"/>
      <c r="BG74" s="15"/>
      <c r="BH74" s="15"/>
      <c r="BI74" s="16"/>
      <c r="BJ74" s="16"/>
      <c r="BK74" s="15"/>
      <c r="BL74" s="15"/>
      <c r="BM74" s="16"/>
      <c r="BN74" s="16"/>
      <c r="BO74" s="13"/>
      <c r="BP74" s="16">
        <f t="shared" si="6"/>
        <v>6</v>
      </c>
      <c r="BQ74" s="28">
        <f t="shared" si="7"/>
        <v>-2.6666666666666342E-2</v>
      </c>
      <c r="BR74" s="16">
        <f t="shared" si="8"/>
        <v>6.046045539579218E-2</v>
      </c>
      <c r="BS74" s="13"/>
      <c r="BT74" s="13"/>
      <c r="BU74" s="14"/>
      <c r="BV74" s="13"/>
    </row>
    <row r="75" spans="1:74" x14ac:dyDescent="0.4">
      <c r="A75" s="15"/>
      <c r="B75" s="15"/>
      <c r="C75" s="49" t="s">
        <v>105</v>
      </c>
      <c r="D75" s="15"/>
      <c r="E75" s="15"/>
      <c r="F75" s="15" t="s">
        <v>295</v>
      </c>
      <c r="G75" s="29">
        <f>(NGDP_R!H75-NGDP_R!G75)/NGDP_R!G75</f>
        <v>5.9000000000000039E-2</v>
      </c>
      <c r="H75" s="29">
        <f>(NGDP_R!I75-NGDP_R!H75)/NGDP_R!H75</f>
        <v>7.3000000000000065E-2</v>
      </c>
      <c r="I75" s="29">
        <f>(NGDP_R!J75-NGDP_R!I75)/NGDP_R!I75</f>
        <v>1.0000000000000276E-2</v>
      </c>
      <c r="J75" s="29">
        <f>(NGDP_R!K75-NGDP_R!J75)/NGDP_R!J75</f>
        <v>3.6999999999999568E-2</v>
      </c>
      <c r="K75" s="29">
        <f>(NGDP_R!L75-NGDP_R!K75)/NGDP_R!K75</f>
        <v>7.5000000000000969E-2</v>
      </c>
      <c r="L75" s="29">
        <f>(NGDP_R!M75-NGDP_R!L75)/NGDP_R!L75</f>
        <v>1.7999999999999218E-2</v>
      </c>
      <c r="M75" s="29">
        <f>(NGDP_R!N75-NGDP_R!M75)/NGDP_R!M75</f>
        <v>-2.5000000000000102E-2</v>
      </c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3"/>
      <c r="AF75" s="17"/>
      <c r="AG75" s="15"/>
      <c r="AH75" s="15"/>
      <c r="AI75" s="16"/>
      <c r="AJ75" s="16"/>
      <c r="AK75" s="15"/>
      <c r="AL75" s="15"/>
      <c r="AM75" s="16"/>
      <c r="AN75" s="16"/>
      <c r="AO75" s="15"/>
      <c r="AP75" s="15"/>
      <c r="AQ75" s="16"/>
      <c r="AR75" s="16"/>
      <c r="AS75" s="15"/>
      <c r="AT75" s="15"/>
      <c r="AU75" s="16"/>
      <c r="AV75" s="16"/>
      <c r="AW75" s="13"/>
      <c r="AX75" s="13"/>
      <c r="AY75" s="15"/>
      <c r="AZ75" s="15"/>
      <c r="BA75" s="16"/>
      <c r="BB75" s="16"/>
      <c r="BC75" s="15"/>
      <c r="BD75" s="15"/>
      <c r="BE75" s="16"/>
      <c r="BF75" s="16"/>
      <c r="BG75" s="15"/>
      <c r="BH75" s="15"/>
      <c r="BI75" s="16"/>
      <c r="BJ75" s="16"/>
      <c r="BK75" s="15"/>
      <c r="BL75" s="15"/>
      <c r="BM75" s="16"/>
      <c r="BN75" s="16"/>
      <c r="BO75" s="13"/>
      <c r="BP75" s="16">
        <f t="shared" si="6"/>
        <v>6</v>
      </c>
      <c r="BQ75" s="28">
        <f t="shared" si="7"/>
        <v>4.5333333333333364E-2</v>
      </c>
      <c r="BR75" s="16">
        <f t="shared" si="8"/>
        <v>2.7918930256488766E-2</v>
      </c>
      <c r="BS75" s="13"/>
      <c r="BT75" s="13"/>
      <c r="BU75" s="14"/>
      <c r="BV75" s="13"/>
    </row>
    <row r="76" spans="1:74" x14ac:dyDescent="0.4">
      <c r="A76" s="15"/>
      <c r="B76" s="15"/>
      <c r="C76" s="49" t="s">
        <v>113</v>
      </c>
      <c r="D76" s="15"/>
      <c r="E76" s="15"/>
      <c r="F76" s="15" t="s">
        <v>295</v>
      </c>
      <c r="G76" s="29">
        <f>(NGDP_R!H76-NGDP_R!G76)/NGDP_R!G76</f>
        <v>3.7860215551135418E-2</v>
      </c>
      <c r="H76" s="29">
        <f>(NGDP_R!I76-NGDP_R!H76)/NGDP_R!H76</f>
        <v>3.1086350974930406E-2</v>
      </c>
      <c r="I76" s="29">
        <f>(NGDP_R!J76-NGDP_R!I76)/NGDP_R!I76</f>
        <v>4.7655068078668747E-2</v>
      </c>
      <c r="J76" s="29">
        <f>(NGDP_R!K76-NGDP_R!J76)/NGDP_R!J76</f>
        <v>6.761217122227943E-2</v>
      </c>
      <c r="K76" s="29">
        <f>(NGDP_R!L76-NGDP_R!K76)/NGDP_R!K76</f>
        <v>4.8000000000000091E-2</v>
      </c>
      <c r="L76" s="29">
        <f>(NGDP_R!M76-NGDP_R!L76)/NGDP_R!L76</f>
        <v>4.4999999999999873E-2</v>
      </c>
      <c r="M76" s="29">
        <f>(NGDP_R!N76-NGDP_R!M76)/NGDP_R!M76</f>
        <v>5.2000000000000192E-2</v>
      </c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3"/>
      <c r="AF76" s="17"/>
      <c r="AG76" s="15"/>
      <c r="AH76" s="15"/>
      <c r="AI76" s="16"/>
      <c r="AJ76" s="16"/>
      <c r="AK76" s="15"/>
      <c r="AL76" s="15"/>
      <c r="AM76" s="16"/>
      <c r="AN76" s="16"/>
      <c r="AO76" s="15"/>
      <c r="AP76" s="15"/>
      <c r="AQ76" s="16"/>
      <c r="AR76" s="16"/>
      <c r="AS76" s="15"/>
      <c r="AT76" s="15"/>
      <c r="AU76" s="16"/>
      <c r="AV76" s="16"/>
      <c r="AW76" s="13"/>
      <c r="AX76" s="13"/>
      <c r="AY76" s="15"/>
      <c r="AZ76" s="15"/>
      <c r="BA76" s="16"/>
      <c r="BB76" s="16"/>
      <c r="BC76" s="15"/>
      <c r="BD76" s="15"/>
      <c r="BE76" s="16"/>
      <c r="BF76" s="16"/>
      <c r="BG76" s="15"/>
      <c r="BH76" s="15"/>
      <c r="BI76" s="16"/>
      <c r="BJ76" s="16"/>
      <c r="BK76" s="15"/>
      <c r="BL76" s="15"/>
      <c r="BM76" s="16"/>
      <c r="BN76" s="16"/>
      <c r="BO76" s="13"/>
      <c r="BP76" s="16">
        <f t="shared" si="6"/>
        <v>6</v>
      </c>
      <c r="BQ76" s="28">
        <f t="shared" si="7"/>
        <v>4.6202300971168987E-2</v>
      </c>
      <c r="BR76" s="16">
        <f t="shared" si="8"/>
        <v>1.235518238882353E-2</v>
      </c>
      <c r="BS76" s="13"/>
      <c r="BT76" s="13"/>
      <c r="BU76" s="14"/>
      <c r="BV76" s="13"/>
    </row>
    <row r="77" spans="1:74" x14ac:dyDescent="0.4">
      <c r="A77" s="15"/>
      <c r="B77" s="15"/>
      <c r="C77" s="49" t="s">
        <v>117</v>
      </c>
      <c r="D77" s="15"/>
      <c r="E77" s="15"/>
      <c r="F77" s="15" t="s">
        <v>295</v>
      </c>
      <c r="G77" s="29">
        <f>(NGDP_R!H77-NGDP_R!G77)/NGDP_R!G77</f>
        <v>6.1682278674336809E-2</v>
      </c>
      <c r="H77" s="29">
        <f>(NGDP_R!I77-NGDP_R!H77)/NGDP_R!H77</f>
        <v>6.657396141143751E-2</v>
      </c>
      <c r="I77" s="29">
        <f>(NGDP_R!J77-NGDP_R!I77)/NGDP_R!I77</f>
        <v>4.2687587106055858E-2</v>
      </c>
      <c r="J77" s="29">
        <f>(NGDP_R!K77-NGDP_R!J77)/NGDP_R!J77</f>
        <v>3.8805648377708404E-2</v>
      </c>
      <c r="K77" s="29">
        <f>(NGDP_R!L77-NGDP_R!K77)/NGDP_R!K77</f>
        <v>4.9839161564802295E-2</v>
      </c>
      <c r="L77" s="29">
        <f>(NGDP_R!M77-NGDP_R!L77)/NGDP_R!L77</f>
        <v>5.0538893217869384E-2</v>
      </c>
      <c r="M77" s="29">
        <f>(NGDP_R!N77-NGDP_R!M77)/NGDP_R!M77</f>
        <v>2.8795525914309937E-3</v>
      </c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3"/>
      <c r="AF77" s="17"/>
      <c r="AG77" s="15"/>
      <c r="AH77" s="15"/>
      <c r="AI77" s="16"/>
      <c r="AJ77" s="16"/>
      <c r="AK77" s="15"/>
      <c r="AL77" s="15"/>
      <c r="AM77" s="16"/>
      <c r="AN77" s="16"/>
      <c r="AO77" s="15"/>
      <c r="AP77" s="15"/>
      <c r="AQ77" s="15"/>
      <c r="AR77" s="15"/>
      <c r="AS77" s="15"/>
      <c r="AT77" s="15"/>
      <c r="AU77" s="15"/>
      <c r="AV77" s="15"/>
      <c r="AW77" s="13"/>
      <c r="AX77" s="13"/>
      <c r="AY77" s="15"/>
      <c r="AZ77" s="15"/>
      <c r="BA77" s="16"/>
      <c r="BB77" s="16"/>
      <c r="BC77" s="15"/>
      <c r="BD77" s="15"/>
      <c r="BE77" s="16"/>
      <c r="BF77" s="16"/>
      <c r="BG77" s="15"/>
      <c r="BH77" s="15"/>
      <c r="BI77" s="15"/>
      <c r="BJ77" s="15"/>
      <c r="BK77" s="15"/>
      <c r="BL77" s="15"/>
      <c r="BM77" s="15"/>
      <c r="BN77" s="15"/>
      <c r="BO77" s="13"/>
      <c r="BP77" s="16">
        <f t="shared" si="6"/>
        <v>6</v>
      </c>
      <c r="BQ77" s="28">
        <f t="shared" si="7"/>
        <v>5.1687921725368374E-2</v>
      </c>
      <c r="BR77" s="16">
        <f t="shared" si="8"/>
        <v>1.0706806422686328E-2</v>
      </c>
      <c r="BS77" s="13"/>
      <c r="BT77" s="13"/>
      <c r="BU77" s="14"/>
      <c r="BV77" s="13"/>
    </row>
    <row r="78" spans="1:74" x14ac:dyDescent="0.4">
      <c r="A78" s="15"/>
      <c r="B78" s="15"/>
      <c r="C78" s="49" t="s">
        <v>118</v>
      </c>
      <c r="D78" s="15"/>
      <c r="E78" s="15"/>
      <c r="F78" s="15" t="s">
        <v>295</v>
      </c>
      <c r="G78" s="29">
        <f>(NGDP_R!H78-NGDP_R!G78)/NGDP_R!G78</f>
        <v>8.5576544202564608E-2</v>
      </c>
      <c r="H78" s="29">
        <f>(NGDP_R!I78-NGDP_R!H78)/NGDP_R!H78</f>
        <v>5.1048180798659658E-2</v>
      </c>
      <c r="I78" s="29">
        <f>(NGDP_R!J78-NGDP_R!I78)/NGDP_R!I78</f>
        <v>4.6863138212691058E-2</v>
      </c>
      <c r="J78" s="29">
        <f>(NGDP_R!K78-NGDP_R!J78)/NGDP_R!J78</f>
        <v>7.5882170217612496E-2</v>
      </c>
      <c r="K78" s="29">
        <f>(NGDP_R!L78-NGDP_R!K78)/NGDP_R!K78</f>
        <v>4.9709707119909553E-2</v>
      </c>
      <c r="L78" s="29">
        <f>(NGDP_R!M78-NGDP_R!L78)/NGDP_R!L78</f>
        <v>5.5793773042030509E-2</v>
      </c>
      <c r="M78" s="29">
        <f>(NGDP_R!N78-NGDP_R!M78)/NGDP_R!M78</f>
        <v>5.7259163945274576E-2</v>
      </c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3"/>
      <c r="AF78" s="17"/>
      <c r="AG78" s="15"/>
      <c r="AH78" s="15"/>
      <c r="AI78" s="16"/>
      <c r="AJ78" s="16"/>
      <c r="AK78" s="15"/>
      <c r="AL78" s="15"/>
      <c r="AM78" s="16"/>
      <c r="AN78" s="16"/>
      <c r="AO78" s="15"/>
      <c r="AP78" s="15"/>
      <c r="AQ78" s="16"/>
      <c r="AR78" s="16"/>
      <c r="AS78" s="15"/>
      <c r="AT78" s="15"/>
      <c r="AU78" s="16"/>
      <c r="AV78" s="16"/>
      <c r="AW78" s="13"/>
      <c r="AX78" s="13"/>
      <c r="AY78" s="15"/>
      <c r="AZ78" s="15"/>
      <c r="BA78" s="16"/>
      <c r="BB78" s="16"/>
      <c r="BC78" s="15"/>
      <c r="BD78" s="15"/>
      <c r="BE78" s="16"/>
      <c r="BF78" s="16"/>
      <c r="BG78" s="15"/>
      <c r="BH78" s="15"/>
      <c r="BI78" s="16"/>
      <c r="BJ78" s="16"/>
      <c r="BK78" s="15"/>
      <c r="BL78" s="15"/>
      <c r="BM78" s="16"/>
      <c r="BN78" s="16"/>
      <c r="BO78" s="13"/>
      <c r="BP78" s="16">
        <f t="shared" si="6"/>
        <v>6</v>
      </c>
      <c r="BQ78" s="28">
        <f t="shared" si="7"/>
        <v>6.081225226557798E-2</v>
      </c>
      <c r="BR78" s="16">
        <f t="shared" si="8"/>
        <v>1.5992117427793464E-2</v>
      </c>
      <c r="BS78" s="13"/>
      <c r="BT78" s="13"/>
      <c r="BU78" s="14"/>
      <c r="BV78" s="13"/>
    </row>
    <row r="79" spans="1:74" x14ac:dyDescent="0.4">
      <c r="A79" s="15"/>
      <c r="B79" s="15"/>
      <c r="C79" s="49" t="s">
        <v>120</v>
      </c>
      <c r="D79" s="15"/>
      <c r="E79" s="15"/>
      <c r="F79" s="15" t="s">
        <v>295</v>
      </c>
      <c r="G79" s="29">
        <f>(NGDP_R!H79-NGDP_R!G79)/NGDP_R!G79</f>
        <v>-0.10044070091997638</v>
      </c>
      <c r="H79" s="29">
        <f>(NGDP_R!I79-NGDP_R!H79)/NGDP_R!H79</f>
        <v>-2.9881508484215089E-2</v>
      </c>
      <c r="I79" s="29">
        <f>(NGDP_R!J79-NGDP_R!I79)/NGDP_R!I79</f>
        <v>-1.9490054941662033E-2</v>
      </c>
      <c r="J79" s="29">
        <f>(NGDP_R!K79-NGDP_R!J79)/NGDP_R!J79</f>
        <v>-2.2440005653407182E-3</v>
      </c>
      <c r="K79" s="29">
        <f>(NGDP_R!L79-NGDP_R!K79)/NGDP_R!K79</f>
        <v>5.8501945745050701E-2</v>
      </c>
      <c r="L79" s="29">
        <f>(NGDP_R!M79-NGDP_R!L79)/NGDP_R!L79</f>
        <v>9.0503076151236775E-2</v>
      </c>
      <c r="M79" s="29">
        <f>(NGDP_R!N79-NGDP_R!M79)/NGDP_R!M79</f>
        <v>4.7540497682611642E-2</v>
      </c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3"/>
      <c r="AF79" s="17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6"/>
      <c r="AR79" s="16"/>
      <c r="AS79" s="15"/>
      <c r="AT79" s="15"/>
      <c r="AU79" s="16"/>
      <c r="AV79" s="16"/>
      <c r="AW79" s="13"/>
      <c r="AX79" s="13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6"/>
      <c r="BJ79" s="15"/>
      <c r="BK79" s="15"/>
      <c r="BL79" s="15"/>
      <c r="BM79" s="16"/>
      <c r="BN79" s="15"/>
      <c r="BO79" s="13"/>
      <c r="BP79" s="16">
        <f t="shared" si="6"/>
        <v>6</v>
      </c>
      <c r="BQ79" s="28">
        <f t="shared" si="7"/>
        <v>-5.0854050248445859E-4</v>
      </c>
      <c r="BR79" s="16">
        <f t="shared" si="8"/>
        <v>6.7790662334708068E-2</v>
      </c>
      <c r="BS79" s="13"/>
      <c r="BT79" s="13"/>
      <c r="BU79" s="14"/>
      <c r="BV79" s="13"/>
    </row>
    <row r="80" spans="1:74" x14ac:dyDescent="0.4">
      <c r="A80" s="15"/>
      <c r="B80" s="15"/>
      <c r="C80" s="49" t="s">
        <v>123</v>
      </c>
      <c r="D80" s="15"/>
      <c r="E80" s="15"/>
      <c r="F80" s="15" t="s">
        <v>295</v>
      </c>
      <c r="G80" s="29">
        <f>(NGDP_R!H80-NGDP_R!G80)/NGDP_R!G80</f>
        <v>1.6000014116492225E-2</v>
      </c>
      <c r="H80" s="29">
        <f>(NGDP_R!I80-NGDP_R!H80)/NGDP_R!H80</f>
        <v>2.4999980099476352E-2</v>
      </c>
      <c r="I80" s="29">
        <f>(NGDP_R!J80-NGDP_R!I80)/NGDP_R!I80</f>
        <v>4.3000031276035536E-2</v>
      </c>
      <c r="J80" s="29">
        <f>(NGDP_R!K80-NGDP_R!J80)/NGDP_R!J80</f>
        <v>4.2999987815824287E-2</v>
      </c>
      <c r="K80" s="29">
        <f>(NGDP_R!L80-NGDP_R!K80)/NGDP_R!K80</f>
        <v>3.7999975338302634E-2</v>
      </c>
      <c r="L80" s="29">
        <f>(NGDP_R!M80-NGDP_R!L80)/NGDP_R!L80</f>
        <v>4.5000032199508128E-2</v>
      </c>
      <c r="M80" s="29">
        <f>(NGDP_R!N80-NGDP_R!M80)/NGDP_R!M80</f>
        <v>2.7000000000000569E-2</v>
      </c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3"/>
      <c r="AF80" s="17"/>
      <c r="AG80" s="15"/>
      <c r="AH80" s="15"/>
      <c r="AI80" s="16"/>
      <c r="AJ80" s="16"/>
      <c r="AK80" s="15"/>
      <c r="AL80" s="15"/>
      <c r="AM80" s="16"/>
      <c r="AN80" s="16"/>
      <c r="AO80" s="15"/>
      <c r="AP80" s="15"/>
      <c r="AQ80" s="16"/>
      <c r="AR80" s="16"/>
      <c r="AS80" s="15"/>
      <c r="AT80" s="15"/>
      <c r="AU80" s="16"/>
      <c r="AV80" s="16"/>
      <c r="AW80" s="13"/>
      <c r="AX80" s="13"/>
      <c r="AY80" s="15"/>
      <c r="AZ80" s="15"/>
      <c r="BA80" s="16"/>
      <c r="BB80" s="16"/>
      <c r="BC80" s="15"/>
      <c r="BD80" s="15"/>
      <c r="BE80" s="16"/>
      <c r="BF80" s="16"/>
      <c r="BG80" s="15"/>
      <c r="BH80" s="15"/>
      <c r="BI80" s="16"/>
      <c r="BJ80" s="16"/>
      <c r="BK80" s="15"/>
      <c r="BL80" s="15"/>
      <c r="BM80" s="16"/>
      <c r="BN80" s="16"/>
      <c r="BO80" s="13"/>
      <c r="BP80" s="16">
        <f t="shared" si="6"/>
        <v>6</v>
      </c>
      <c r="BQ80" s="28">
        <f t="shared" si="7"/>
        <v>3.5000003474273192E-2</v>
      </c>
      <c r="BR80" s="16">
        <f t="shared" si="8"/>
        <v>1.1815250002236932E-2</v>
      </c>
      <c r="BS80" s="13"/>
      <c r="BT80" s="13"/>
      <c r="BU80" s="14"/>
      <c r="BV80" s="13"/>
    </row>
    <row r="81" spans="1:74" x14ac:dyDescent="0.4">
      <c r="A81" s="15"/>
      <c r="B81" s="15"/>
      <c r="C81" s="49" t="s">
        <v>290</v>
      </c>
      <c r="D81" s="15"/>
      <c r="E81" s="15"/>
      <c r="F81" s="15" t="s">
        <v>295</v>
      </c>
      <c r="G81" s="29">
        <f>(NGDP_R!H81-NGDP_R!G81)/NGDP_R!G81</f>
        <v>-1.9783737802822332E-3</v>
      </c>
      <c r="H81" s="29">
        <f>(NGDP_R!I81-NGDP_R!H81)/NGDP_R!H81</f>
        <v>6.3709315197363114E-2</v>
      </c>
      <c r="I81" s="29">
        <f>(NGDP_R!J81-NGDP_R!I81)/NGDP_R!I81</f>
        <v>1.70231441614273E-3</v>
      </c>
      <c r="J81" s="29">
        <f>(NGDP_R!K81-NGDP_R!J81)/NGDP_R!J81</f>
        <v>-6.0857212085807438E-2</v>
      </c>
      <c r="K81" s="29">
        <f>(NGDP_R!L81-NGDP_R!K81)/NGDP_R!K81</f>
        <v>3.2350924564578179E-2</v>
      </c>
      <c r="L81" s="29">
        <f>(NGDP_R!M81-NGDP_R!L81)/NGDP_R!L81</f>
        <v>2.7889660130607084E-2</v>
      </c>
      <c r="M81" s="29">
        <f>(NGDP_R!N81-NGDP_R!M81)/NGDP_R!M81</f>
        <v>-6.2416072399640032E-2</v>
      </c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3"/>
      <c r="AF81" s="17"/>
      <c r="AG81" s="15"/>
      <c r="AH81" s="15"/>
      <c r="AI81" s="16"/>
      <c r="AJ81" s="16"/>
      <c r="AK81" s="15"/>
      <c r="AL81" s="15"/>
      <c r="AM81" s="16"/>
      <c r="AN81" s="16"/>
      <c r="AO81" s="15"/>
      <c r="AP81" s="15"/>
      <c r="AQ81" s="16"/>
      <c r="AR81" s="16"/>
      <c r="AS81" s="15"/>
      <c r="AT81" s="15"/>
      <c r="AU81" s="16"/>
      <c r="AV81" s="16"/>
      <c r="AW81" s="13"/>
      <c r="AX81" s="13"/>
      <c r="AY81" s="15"/>
      <c r="AZ81" s="15"/>
      <c r="BA81" s="16"/>
      <c r="BB81" s="16"/>
      <c r="BC81" s="15"/>
      <c r="BD81" s="15"/>
      <c r="BE81" s="16"/>
      <c r="BF81" s="16"/>
      <c r="BG81" s="15"/>
      <c r="BH81" s="15"/>
      <c r="BI81" s="16"/>
      <c r="BJ81" s="16"/>
      <c r="BK81" s="15"/>
      <c r="BL81" s="15"/>
      <c r="BM81" s="16"/>
      <c r="BN81" s="16"/>
      <c r="BO81" s="13"/>
      <c r="BP81" s="16">
        <f t="shared" si="6"/>
        <v>6</v>
      </c>
      <c r="BQ81" s="28">
        <f t="shared" si="7"/>
        <v>1.0469438073766907E-2</v>
      </c>
      <c r="BR81" s="16">
        <f t="shared" si="8"/>
        <v>4.2275405625164582E-2</v>
      </c>
      <c r="BS81" s="13"/>
      <c r="BT81" s="13"/>
      <c r="BU81" s="14"/>
      <c r="BV81" s="14"/>
    </row>
    <row r="82" spans="1:74" x14ac:dyDescent="0.4">
      <c r="A82" s="15"/>
      <c r="B82" s="15"/>
      <c r="C82" s="49" t="s">
        <v>20</v>
      </c>
      <c r="D82" s="15"/>
      <c r="E82" s="15"/>
      <c r="F82" s="15" t="s">
        <v>295</v>
      </c>
      <c r="G82" s="29">
        <f>(NGDP_R!H82-NGDP_R!G82)/NGDP_R!G82</f>
        <v>9.5999999999999849E-2</v>
      </c>
      <c r="H82" s="29">
        <f>(NGDP_R!I82-NGDP_R!H82)/NGDP_R!H82</f>
        <v>8.8000000000000772E-2</v>
      </c>
      <c r="I82" s="29">
        <f>(NGDP_R!J82-NGDP_R!I82)/NGDP_R!I82</f>
        <v>7.7999999999998626E-2</v>
      </c>
      <c r="J82" s="29">
        <f>(NGDP_R!K82-NGDP_R!J82)/NGDP_R!J82</f>
        <v>7.1000000000000965E-2</v>
      </c>
      <c r="K82" s="29">
        <f>(NGDP_R!L82-NGDP_R!K82)/NGDP_R!K82</f>
        <v>7.9999999999999155E-2</v>
      </c>
      <c r="L82" s="29">
        <f>(NGDP_R!M82-NGDP_R!L82)/NGDP_R!L82</f>
        <v>7.3000000000000162E-2</v>
      </c>
      <c r="M82" s="29">
        <f>(NGDP_R!N82-NGDP_R!M82)/NGDP_R!M82</f>
        <v>7.5000000000001135E-2</v>
      </c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3"/>
      <c r="AF82" s="17"/>
      <c r="AG82" s="15"/>
      <c r="AH82" s="15"/>
      <c r="AI82" s="16"/>
      <c r="AJ82" s="16"/>
      <c r="AK82" s="15"/>
      <c r="AL82" s="15"/>
      <c r="AM82" s="16"/>
      <c r="AN82" s="16"/>
      <c r="AO82" s="15"/>
      <c r="AP82" s="15"/>
      <c r="AQ82" s="16"/>
      <c r="AR82" s="15"/>
      <c r="AS82" s="15"/>
      <c r="AT82" s="15"/>
      <c r="AU82" s="16"/>
      <c r="AV82" s="15"/>
      <c r="AW82" s="13"/>
      <c r="AX82" s="13"/>
      <c r="AY82" s="15"/>
      <c r="AZ82" s="15"/>
      <c r="BA82" s="16"/>
      <c r="BB82" s="16"/>
      <c r="BC82" s="15"/>
      <c r="BD82" s="15"/>
      <c r="BE82" s="16"/>
      <c r="BF82" s="16"/>
      <c r="BG82" s="15"/>
      <c r="BH82" s="15"/>
      <c r="BI82" s="16"/>
      <c r="BJ82" s="15"/>
      <c r="BK82" s="15"/>
      <c r="BL82" s="15"/>
      <c r="BM82" s="16"/>
      <c r="BN82" s="15"/>
      <c r="BO82" s="13"/>
      <c r="BP82" s="16">
        <f t="shared" si="6"/>
        <v>6</v>
      </c>
      <c r="BQ82" s="28">
        <f t="shared" si="7"/>
        <v>8.0999999999999919E-2</v>
      </c>
      <c r="BR82" s="16">
        <f t="shared" si="8"/>
        <v>9.4657276529592806E-3</v>
      </c>
      <c r="BS82" s="13"/>
      <c r="BT82" s="13"/>
      <c r="BU82" s="14"/>
      <c r="BV82" s="14"/>
    </row>
    <row r="83" spans="1:74" x14ac:dyDescent="0.4">
      <c r="A83" s="15"/>
      <c r="B83" s="15"/>
      <c r="C83" s="49" t="s">
        <v>35</v>
      </c>
      <c r="D83" s="15"/>
      <c r="E83" s="15"/>
      <c r="F83" s="15" t="s">
        <v>295</v>
      </c>
      <c r="G83" s="29">
        <f>(NGDP_R!H83-NGDP_R!G83)/NGDP_R!G83</f>
        <v>3.1000000000002772E-2</v>
      </c>
      <c r="H83" s="29">
        <f>(NGDP_R!I83-NGDP_R!H83)/NGDP_R!H83</f>
        <v>-8.7585787498438237E-3</v>
      </c>
      <c r="I83" s="29">
        <f>(NGDP_R!J83-NGDP_R!I83)/NGDP_R!I83</f>
        <v>1.4357576933977901E-2</v>
      </c>
      <c r="J83" s="29">
        <f>(NGDP_R!K83-NGDP_R!J83)/NGDP_R!J83</f>
        <v>9.699999999999806E-2</v>
      </c>
      <c r="K83" s="29">
        <f>(NGDP_R!L83-NGDP_R!K83)/NGDP_R!K83</f>
        <v>-2.8000000000000101E-2</v>
      </c>
      <c r="L83" s="29">
        <f>(NGDP_R!M83-NGDP_R!L83)/NGDP_R!L83</f>
        <v>2.6000000000000689E-2</v>
      </c>
      <c r="M83" s="29">
        <f>(NGDP_R!N83-NGDP_R!M83)/NGDP_R!M83</f>
        <v>3.6999999999997986E-2</v>
      </c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3"/>
      <c r="AF83" s="17"/>
      <c r="AG83" s="15"/>
      <c r="AH83" s="15"/>
      <c r="AI83" s="16"/>
      <c r="AJ83" s="16"/>
      <c r="AK83" s="15"/>
      <c r="AL83" s="15"/>
      <c r="AM83" s="16"/>
      <c r="AN83" s="16"/>
      <c r="AO83" s="15"/>
      <c r="AP83" s="15"/>
      <c r="AQ83" s="15"/>
      <c r="AR83" s="15"/>
      <c r="AS83" s="15"/>
      <c r="AT83" s="15"/>
      <c r="AU83" s="15"/>
      <c r="AV83" s="15"/>
      <c r="AW83" s="13"/>
      <c r="AX83" s="13"/>
      <c r="AY83" s="15"/>
      <c r="AZ83" s="15"/>
      <c r="BA83" s="16"/>
      <c r="BB83" s="16"/>
      <c r="BC83" s="15"/>
      <c r="BD83" s="15"/>
      <c r="BE83" s="16"/>
      <c r="BF83" s="16"/>
      <c r="BG83" s="15"/>
      <c r="BH83" s="15"/>
      <c r="BI83" s="15"/>
      <c r="BJ83" s="15"/>
      <c r="BK83" s="15"/>
      <c r="BL83" s="15"/>
      <c r="BM83" s="15"/>
      <c r="BN83" s="15"/>
      <c r="BO83" s="13"/>
      <c r="BP83" s="16">
        <f t="shared" si="6"/>
        <v>6</v>
      </c>
      <c r="BQ83" s="28">
        <f t="shared" si="7"/>
        <v>2.193316636402258E-2</v>
      </c>
      <c r="BR83" s="16">
        <f t="shared" si="8"/>
        <v>4.2956885354086836E-2</v>
      </c>
      <c r="BS83" s="13"/>
      <c r="BT83" s="13"/>
      <c r="BU83" s="14"/>
      <c r="BV83" s="14"/>
    </row>
    <row r="84" spans="1:74" x14ac:dyDescent="0.4">
      <c r="A84" s="15"/>
      <c r="B84" s="15"/>
      <c r="C84" s="49" t="s">
        <v>60</v>
      </c>
      <c r="D84" s="15"/>
      <c r="E84" s="15"/>
      <c r="F84" s="15" t="s">
        <v>295</v>
      </c>
      <c r="G84" s="29">
        <f>(NGDP_R!H84-NGDP_R!G84)/NGDP_R!G84</f>
        <v>6.7500764542607478E-2</v>
      </c>
      <c r="H84" s="29">
        <f>(NGDP_R!I84-NGDP_R!H84)/NGDP_R!H84</f>
        <v>5.0110321899641826E-2</v>
      </c>
      <c r="I84" s="29">
        <f>(NGDP_R!J84-NGDP_R!I84)/NGDP_R!I84</f>
        <v>-6.6893030299520109E-2</v>
      </c>
      <c r="J84" s="29">
        <f>(NGDP_R!K84-NGDP_R!J84)/NGDP_R!J84</f>
        <v>0.10893806980052469</v>
      </c>
      <c r="K84" s="29">
        <f>(NGDP_R!L84-NGDP_R!K84)/NGDP_R!K84</f>
        <v>9.3265985773669513E-2</v>
      </c>
      <c r="L84" s="29">
        <f>(NGDP_R!M84-NGDP_R!L84)/NGDP_R!L84</f>
        <v>3.0286002817595123E-2</v>
      </c>
      <c r="M84" s="29">
        <f>(NGDP_R!N84-NGDP_R!M84)/NGDP_R!M84</f>
        <v>6.3199560242920547E-2</v>
      </c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3"/>
      <c r="AF84" s="17"/>
      <c r="AG84" s="15"/>
      <c r="AH84" s="15"/>
      <c r="AI84" s="16"/>
      <c r="AJ84" s="16"/>
      <c r="AK84" s="15"/>
      <c r="AL84" s="15"/>
      <c r="AM84" s="16"/>
      <c r="AN84" s="16"/>
      <c r="AO84" s="15"/>
      <c r="AP84" s="15"/>
      <c r="AQ84" s="16"/>
      <c r="AR84" s="16"/>
      <c r="AS84" s="15"/>
      <c r="AT84" s="15"/>
      <c r="AU84" s="16"/>
      <c r="AV84" s="16"/>
      <c r="AW84" s="13"/>
      <c r="AX84" s="13"/>
      <c r="AY84" s="15"/>
      <c r="AZ84" s="15"/>
      <c r="BA84" s="16"/>
      <c r="BB84" s="16"/>
      <c r="BC84" s="15"/>
      <c r="BD84" s="15"/>
      <c r="BE84" s="16"/>
      <c r="BF84" s="16"/>
      <c r="BG84" s="15"/>
      <c r="BH84" s="15"/>
      <c r="BI84" s="16"/>
      <c r="BJ84" s="16"/>
      <c r="BK84" s="15"/>
      <c r="BL84" s="15"/>
      <c r="BM84" s="16"/>
      <c r="BN84" s="16"/>
      <c r="BO84" s="13"/>
      <c r="BP84" s="16">
        <f t="shared" si="6"/>
        <v>6</v>
      </c>
      <c r="BQ84" s="28">
        <f t="shared" si="7"/>
        <v>4.7201352422419747E-2</v>
      </c>
      <c r="BR84" s="16">
        <f t="shared" si="8"/>
        <v>6.2701767399663697E-2</v>
      </c>
      <c r="BS84" s="13"/>
      <c r="BT84" s="13"/>
      <c r="BU84" s="14"/>
      <c r="BV84" s="13"/>
    </row>
    <row r="85" spans="1:74" x14ac:dyDescent="0.4">
      <c r="A85" s="15"/>
      <c r="B85" s="15"/>
      <c r="C85" s="49" t="s">
        <v>61</v>
      </c>
      <c r="D85" s="15"/>
      <c r="E85" s="15"/>
      <c r="F85" s="15" t="s">
        <v>295</v>
      </c>
      <c r="G85" s="29">
        <f>(NGDP_R!H85-NGDP_R!G85)/NGDP_R!G85</f>
        <v>-2.706196956191274E-2</v>
      </c>
      <c r="H85" s="29">
        <f>(NGDP_R!I85-NGDP_R!H85)/NGDP_R!H85</f>
        <v>1.1860887620036238E-2</v>
      </c>
      <c r="I85" s="29">
        <f>(NGDP_R!J85-NGDP_R!I85)/NGDP_R!I85</f>
        <v>3.15105035011672E-2</v>
      </c>
      <c r="J85" s="29">
        <f>(NGDP_R!K85-NGDP_R!J85)/NGDP_R!J85</f>
        <v>-1.6734841043876205E-2</v>
      </c>
      <c r="K85" s="29">
        <f>(NGDP_R!L85-NGDP_R!K85)/NGDP_R!K85</f>
        <v>3.8415769082920881E-2</v>
      </c>
      <c r="L85" s="29">
        <f>(NGDP_R!M85-NGDP_R!L85)/NGDP_R!L85</f>
        <v>-1.0281872222581458E-2</v>
      </c>
      <c r="M85" s="29">
        <f>(NGDP_R!N85-NGDP_R!M85)/NGDP_R!M85</f>
        <v>-1.0483100888010946E-2</v>
      </c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3"/>
      <c r="AF85" s="17"/>
      <c r="AG85" s="15"/>
      <c r="AH85" s="15"/>
      <c r="AI85" s="16"/>
      <c r="AJ85" s="16"/>
      <c r="AK85" s="15"/>
      <c r="AL85" s="15"/>
      <c r="AM85" s="16"/>
      <c r="AN85" s="16"/>
      <c r="AO85" s="15"/>
      <c r="AP85" s="15"/>
      <c r="AQ85" s="15"/>
      <c r="AR85" s="15"/>
      <c r="AS85" s="15"/>
      <c r="AT85" s="15"/>
      <c r="AU85" s="15"/>
      <c r="AV85" s="15"/>
      <c r="AW85" s="13"/>
      <c r="AX85" s="13"/>
      <c r="AY85" s="15"/>
      <c r="AZ85" s="15"/>
      <c r="BA85" s="16"/>
      <c r="BB85" s="16"/>
      <c r="BC85" s="15"/>
      <c r="BD85" s="15"/>
      <c r="BE85" s="16"/>
      <c r="BF85" s="16"/>
      <c r="BG85" s="15"/>
      <c r="BH85" s="15"/>
      <c r="BI85" s="15"/>
      <c r="BJ85" s="15"/>
      <c r="BK85" s="15"/>
      <c r="BL85" s="15"/>
      <c r="BM85" s="15"/>
      <c r="BN85" s="15"/>
      <c r="BO85" s="13"/>
      <c r="BP85" s="16">
        <f t="shared" si="6"/>
        <v>6</v>
      </c>
      <c r="BQ85" s="28">
        <f t="shared" si="7"/>
        <v>4.6180795626256524E-3</v>
      </c>
      <c r="BR85" s="16">
        <f t="shared" si="8"/>
        <v>2.6831048600154419E-2</v>
      </c>
      <c r="BS85" s="13"/>
      <c r="BT85" s="13"/>
      <c r="BU85" s="14"/>
      <c r="BV85" s="13"/>
    </row>
    <row r="86" spans="1:74" x14ac:dyDescent="0.4">
      <c r="A86" s="15"/>
      <c r="B86" s="15"/>
      <c r="C86" s="49" t="s">
        <v>274</v>
      </c>
      <c r="D86" s="15"/>
      <c r="E86" s="15"/>
      <c r="F86" s="15" t="s">
        <v>295</v>
      </c>
      <c r="G86" s="29">
        <f>(NGDP_R!H86-NGDP_R!G86)/NGDP_R!G86</f>
        <v>2.0524199749603188E-2</v>
      </c>
      <c r="H86" s="29">
        <f>(NGDP_R!I86-NGDP_R!H86)/NGDP_R!H86</f>
        <v>9.0702533993201381E-3</v>
      </c>
      <c r="I86" s="29">
        <f>(NGDP_R!J86-NGDP_R!I86)/NGDP_R!I86</f>
        <v>-7.4690000220413045E-3</v>
      </c>
      <c r="J86" s="29">
        <f>(NGDP_R!K86-NGDP_R!J86)/NGDP_R!J86</f>
        <v>-1.5391574201563079E-2</v>
      </c>
      <c r="K86" s="29">
        <f>(NGDP_R!L86-NGDP_R!K86)/NGDP_R!K86</f>
        <v>-1.882270854436012E-2</v>
      </c>
      <c r="L86" s="29">
        <f>(NGDP_R!M86-NGDP_R!L86)/NGDP_R!L86</f>
        <v>-6.0000000000000114E-3</v>
      </c>
      <c r="M86" s="29">
        <f>(NGDP_R!N86-NGDP_R!M86)/NGDP_R!M86</f>
        <v>7.0000000000004269E-3</v>
      </c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3"/>
      <c r="AF86" s="17"/>
      <c r="AG86" s="15"/>
      <c r="AH86" s="15"/>
      <c r="AI86" s="16"/>
      <c r="AJ86" s="16"/>
      <c r="AK86" s="15"/>
      <c r="AL86" s="15"/>
      <c r="AM86" s="16"/>
      <c r="AN86" s="16"/>
      <c r="AO86" s="15"/>
      <c r="AP86" s="15"/>
      <c r="AQ86" s="16"/>
      <c r="AR86" s="16"/>
      <c r="AS86" s="15"/>
      <c r="AT86" s="15"/>
      <c r="AU86" s="16"/>
      <c r="AV86" s="16"/>
      <c r="AW86" s="13"/>
      <c r="AX86" s="13"/>
      <c r="AY86" s="15"/>
      <c r="AZ86" s="15"/>
      <c r="BA86" s="16"/>
      <c r="BB86" s="16"/>
      <c r="BC86" s="15"/>
      <c r="BD86" s="15"/>
      <c r="BE86" s="16"/>
      <c r="BF86" s="16"/>
      <c r="BG86" s="15"/>
      <c r="BH86" s="15"/>
      <c r="BI86" s="16"/>
      <c r="BJ86" s="16"/>
      <c r="BK86" s="15"/>
      <c r="BL86" s="15"/>
      <c r="BM86" s="16"/>
      <c r="BN86" s="16"/>
      <c r="BO86" s="13"/>
      <c r="BP86" s="16">
        <f t="shared" si="6"/>
        <v>6</v>
      </c>
      <c r="BQ86" s="28">
        <f t="shared" si="7"/>
        <v>-3.0148049365068645E-3</v>
      </c>
      <c r="BR86" s="16">
        <f t="shared" si="8"/>
        <v>1.5046320838901289E-2</v>
      </c>
      <c r="BS86" s="13"/>
      <c r="BT86" s="13"/>
      <c r="BU86" s="14"/>
      <c r="BV86" s="14"/>
    </row>
    <row r="87" spans="1:74" x14ac:dyDescent="0.4">
      <c r="A87" s="15"/>
      <c r="B87" s="15"/>
      <c r="C87" s="49" t="s">
        <v>376</v>
      </c>
      <c r="D87" s="15"/>
      <c r="E87" s="15"/>
      <c r="F87" s="15" t="s">
        <v>295</v>
      </c>
      <c r="G87" s="29">
        <f>(NGDP_R!H87-NGDP_R!G87)/NGDP_R!G87</f>
        <v>2.8885544686899158E-2</v>
      </c>
      <c r="H87" s="29">
        <f>(NGDP_R!I87-NGDP_R!H87)/NGDP_R!H87</f>
        <v>6.1776297078779512E-2</v>
      </c>
      <c r="I87" s="29">
        <f>(NGDP_R!J87-NGDP_R!I87)/NGDP_R!I87</f>
        <v>2.7129929018309816E-2</v>
      </c>
      <c r="J87" s="29">
        <f>(NGDP_R!K87-NGDP_R!J87)/NGDP_R!J87</f>
        <v>-2.384278662568756E-3</v>
      </c>
      <c r="K87" s="29">
        <f>(NGDP_R!L87-NGDP_R!K87)/NGDP_R!K87</f>
        <v>5.0955057228747096E-2</v>
      </c>
      <c r="L87" s="29">
        <f>(NGDP_R!M87-NGDP_R!L87)/NGDP_R!L87</f>
        <v>7.3402056189555087E-2</v>
      </c>
      <c r="M87" s="29">
        <f>(NGDP_R!N87-NGDP_R!M87)/NGDP_R!M87</f>
        <v>3.3323932149261444E-2</v>
      </c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3"/>
      <c r="AF87" s="17"/>
      <c r="AG87" s="15"/>
      <c r="AH87" s="15"/>
      <c r="AI87" s="16"/>
      <c r="AJ87" s="16"/>
      <c r="AK87" s="15"/>
      <c r="AL87" s="15"/>
      <c r="AM87" s="16"/>
      <c r="AN87" s="16"/>
      <c r="AO87" s="15"/>
      <c r="AP87" s="15"/>
      <c r="AQ87" s="15"/>
      <c r="AR87" s="15"/>
      <c r="AS87" s="15"/>
      <c r="AT87" s="15"/>
      <c r="AU87" s="15"/>
      <c r="AV87" s="15"/>
      <c r="AW87" s="13"/>
      <c r="AX87" s="13"/>
      <c r="AY87" s="15"/>
      <c r="AZ87" s="15"/>
      <c r="BA87" s="16"/>
      <c r="BB87" s="16"/>
      <c r="BC87" s="15"/>
      <c r="BD87" s="15"/>
      <c r="BE87" s="16"/>
      <c r="BF87" s="16"/>
      <c r="BG87" s="15"/>
      <c r="BH87" s="15"/>
      <c r="BI87" s="15"/>
      <c r="BJ87" s="15"/>
      <c r="BK87" s="15"/>
      <c r="BL87" s="15"/>
      <c r="BM87" s="15"/>
      <c r="BN87" s="15"/>
      <c r="BO87" s="13"/>
      <c r="BP87" s="16">
        <f t="shared" si="6"/>
        <v>6</v>
      </c>
      <c r="BQ87" s="28">
        <f t="shared" si="7"/>
        <v>3.996076758995365E-2</v>
      </c>
      <c r="BR87" s="16">
        <f t="shared" si="8"/>
        <v>2.7551789189355868E-2</v>
      </c>
      <c r="BS87" s="13"/>
      <c r="BT87" s="13"/>
      <c r="BU87" s="14"/>
      <c r="BV87" s="13"/>
    </row>
    <row r="88" spans="1:74" x14ac:dyDescent="0.4">
      <c r="A88" s="15"/>
      <c r="B88" s="15"/>
      <c r="C88" s="49" t="s">
        <v>98</v>
      </c>
      <c r="D88" s="15"/>
      <c r="E88" s="15"/>
      <c r="F88" s="15" t="s">
        <v>295</v>
      </c>
      <c r="G88" s="29">
        <f>(NGDP_R!H88-NGDP_R!G88)/NGDP_R!G88</f>
        <v>7.6513251278461605E-2</v>
      </c>
      <c r="H88" s="29">
        <f>(NGDP_R!I88-NGDP_R!H88)/NGDP_R!H88</f>
        <v>8.5479734123256892E-2</v>
      </c>
      <c r="I88" s="29">
        <f>(NGDP_R!J88-NGDP_R!I88)/NGDP_R!I88</f>
        <v>-9.3183463263247254E-4</v>
      </c>
      <c r="J88" s="29">
        <f>(NGDP_R!K88-NGDP_R!J88)/NGDP_R!J88</f>
        <v>6.9328203462662719E-2</v>
      </c>
      <c r="K88" s="29">
        <f>(NGDP_R!L88-NGDP_R!K88)/NGDP_R!K88</f>
        <v>0.10255751288880569</v>
      </c>
      <c r="L88" s="29">
        <f>(NGDP_R!M88-NGDP_R!L88)/NGDP_R!L88</f>
        <v>-2.0434398728588894E-2</v>
      </c>
      <c r="M88" s="29">
        <f>(NGDP_R!N88-NGDP_R!M88)/NGDP_R!M88</f>
        <v>3.5909312352021126E-2</v>
      </c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3"/>
      <c r="AF88" s="17"/>
      <c r="AG88" s="15"/>
      <c r="AH88" s="15"/>
      <c r="AI88" s="16"/>
      <c r="AJ88" s="16"/>
      <c r="AK88" s="15"/>
      <c r="AL88" s="15"/>
      <c r="AM88" s="16"/>
      <c r="AN88" s="16"/>
      <c r="AO88" s="15"/>
      <c r="AP88" s="15"/>
      <c r="AQ88" s="16"/>
      <c r="AR88" s="16"/>
      <c r="AS88" s="15"/>
      <c r="AT88" s="15"/>
      <c r="AU88" s="16"/>
      <c r="AV88" s="16"/>
      <c r="AW88" s="13"/>
      <c r="AX88" s="13"/>
      <c r="AY88" s="15"/>
      <c r="AZ88" s="15"/>
      <c r="BA88" s="16"/>
      <c r="BB88" s="16"/>
      <c r="BC88" s="15"/>
      <c r="BD88" s="15"/>
      <c r="BE88" s="16"/>
      <c r="BF88" s="16"/>
      <c r="BG88" s="15"/>
      <c r="BH88" s="15"/>
      <c r="BI88" s="16"/>
      <c r="BJ88" s="16"/>
      <c r="BK88" s="15"/>
      <c r="BL88" s="15"/>
      <c r="BM88" s="16"/>
      <c r="BN88" s="16"/>
      <c r="BO88" s="13"/>
      <c r="BP88" s="16">
        <f t="shared" si="6"/>
        <v>6</v>
      </c>
      <c r="BQ88" s="28">
        <f t="shared" si="7"/>
        <v>5.2085411398660929E-2</v>
      </c>
      <c r="BR88" s="16">
        <f t="shared" si="8"/>
        <v>5.0252558732977133E-2</v>
      </c>
      <c r="BS88" s="13"/>
      <c r="BT88" s="13"/>
      <c r="BU88" s="14"/>
      <c r="BV88" s="13"/>
    </row>
    <row r="89" spans="1:74" x14ac:dyDescent="0.4">
      <c r="A89" s="15"/>
      <c r="B89" s="15"/>
      <c r="C89" s="49" t="s">
        <v>100</v>
      </c>
      <c r="D89" s="15"/>
      <c r="E89" s="15"/>
      <c r="F89" s="15" t="s">
        <v>295</v>
      </c>
      <c r="G89" s="29">
        <f>(NGDP_R!H89-NGDP_R!G89)/NGDP_R!G89</f>
        <v>3.5310540739431698E-2</v>
      </c>
      <c r="H89" s="29">
        <f>(NGDP_R!I89-NGDP_R!H89)/NGDP_R!H89</f>
        <v>4.6000006369163057E-2</v>
      </c>
      <c r="I89" s="29">
        <f>(NGDP_R!J89-NGDP_R!I89)/NGDP_R!I89</f>
        <v>3.8000034098769522E-2</v>
      </c>
      <c r="J89" s="29">
        <f>(NGDP_R!K89-NGDP_R!J89)/NGDP_R!J89</f>
        <v>5.1591633694003915E-2</v>
      </c>
      <c r="K89" s="29">
        <f>(NGDP_R!L89-NGDP_R!K89)/NGDP_R!K89</f>
        <v>4.6109013339521589E-2</v>
      </c>
      <c r="L89" s="29">
        <f>(NGDP_R!M89-NGDP_R!L89)/NGDP_R!L89</f>
        <v>2.9627437387795729E-2</v>
      </c>
      <c r="M89" s="29">
        <f>(NGDP_R!N89-NGDP_R!M89)/NGDP_R!M89</f>
        <v>2.5000000000001351E-2</v>
      </c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3"/>
      <c r="AF89" s="17"/>
      <c r="AG89" s="15"/>
      <c r="AH89" s="15"/>
      <c r="AI89" s="16"/>
      <c r="AJ89" s="16"/>
      <c r="AK89" s="15"/>
      <c r="AL89" s="15"/>
      <c r="AM89" s="16"/>
      <c r="AN89" s="16"/>
      <c r="AO89" s="15"/>
      <c r="AP89" s="15"/>
      <c r="AQ89" s="16"/>
      <c r="AR89" s="16"/>
      <c r="AS89" s="15"/>
      <c r="AT89" s="15"/>
      <c r="AU89" s="16"/>
      <c r="AV89" s="16"/>
      <c r="AW89" s="13"/>
      <c r="AX89" s="13"/>
      <c r="AY89" s="15"/>
      <c r="AZ89" s="15"/>
      <c r="BA89" s="16"/>
      <c r="BB89" s="16"/>
      <c r="BC89" s="15"/>
      <c r="BD89" s="15"/>
      <c r="BE89" s="16"/>
      <c r="BF89" s="16"/>
      <c r="BG89" s="15"/>
      <c r="BH89" s="15"/>
      <c r="BI89" s="16"/>
      <c r="BJ89" s="16"/>
      <c r="BK89" s="15"/>
      <c r="BL89" s="15"/>
      <c r="BM89" s="16"/>
      <c r="BN89" s="16"/>
      <c r="BO89" s="13"/>
      <c r="BP89" s="16">
        <f t="shared" si="6"/>
        <v>6</v>
      </c>
      <c r="BQ89" s="28">
        <f t="shared" si="7"/>
        <v>4.1106444271447586E-2</v>
      </c>
      <c r="BR89" s="16">
        <f t="shared" si="8"/>
        <v>8.1721689343798483E-3</v>
      </c>
      <c r="BS89" s="13"/>
      <c r="BT89" s="13"/>
      <c r="BU89" s="14"/>
      <c r="BV89" s="13"/>
    </row>
    <row r="90" spans="1:74" x14ac:dyDescent="0.4">
      <c r="A90" s="15"/>
      <c r="B90" s="15"/>
      <c r="C90" s="49" t="s">
        <v>102</v>
      </c>
      <c r="D90" s="15"/>
      <c r="E90" s="15"/>
      <c r="F90" s="15" t="s">
        <v>295</v>
      </c>
      <c r="G90" s="29">
        <f>(NGDP_R!H90-NGDP_R!G90)/NGDP_R!G90</f>
        <v>4.3066958584199996E-2</v>
      </c>
      <c r="H90" s="29">
        <f>(NGDP_R!I90-NGDP_R!H90)/NGDP_R!H90</f>
        <v>2.6468196010179981E-2</v>
      </c>
      <c r="I90" s="29">
        <f>(NGDP_R!J90-NGDP_R!I90)/NGDP_R!I90</f>
        <v>7.6222187762529569E-3</v>
      </c>
      <c r="J90" s="29">
        <f>(NGDP_R!K90-NGDP_R!J90)/NGDP_R!J90</f>
        <v>2.1191929783024241E-2</v>
      </c>
      <c r="K90" s="29">
        <f>(NGDP_R!L90-NGDP_R!K90)/NGDP_R!K90</f>
        <v>3.3594936415380777E-2</v>
      </c>
      <c r="L90" s="29">
        <f>(NGDP_R!M90-NGDP_R!L90)/NGDP_R!L90</f>
        <v>2.2243870237948431E-2</v>
      </c>
      <c r="M90" s="29">
        <f>(NGDP_R!N90-NGDP_R!M90)/NGDP_R!M90</f>
        <v>2.4999999999999974E-2</v>
      </c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3"/>
      <c r="AF90" s="17"/>
      <c r="AG90" s="15"/>
      <c r="AH90" s="15"/>
      <c r="AI90" s="16"/>
      <c r="AJ90" s="16"/>
      <c r="AK90" s="15"/>
      <c r="AL90" s="15"/>
      <c r="AM90" s="16"/>
      <c r="AN90" s="16"/>
      <c r="AO90" s="15"/>
      <c r="AP90" s="15"/>
      <c r="AQ90" s="16"/>
      <c r="AR90" s="16"/>
      <c r="AS90" s="15"/>
      <c r="AT90" s="15"/>
      <c r="AU90" s="16"/>
      <c r="AV90" s="16"/>
      <c r="AW90" s="13"/>
      <c r="AX90" s="13"/>
      <c r="AY90" s="15"/>
      <c r="AZ90" s="15"/>
      <c r="BA90" s="16"/>
      <c r="BB90" s="16"/>
      <c r="BC90" s="15"/>
      <c r="BD90" s="15"/>
      <c r="BE90" s="16"/>
      <c r="BF90" s="16"/>
      <c r="BG90" s="15"/>
      <c r="BH90" s="15"/>
      <c r="BI90" s="16"/>
      <c r="BJ90" s="16"/>
      <c r="BK90" s="15"/>
      <c r="BL90" s="15"/>
      <c r="BM90" s="16"/>
      <c r="BN90" s="16"/>
      <c r="BO90" s="13"/>
      <c r="BP90" s="16">
        <f t="shared" si="6"/>
        <v>6</v>
      </c>
      <c r="BQ90" s="28">
        <f t="shared" si="7"/>
        <v>2.5698018301164399E-2</v>
      </c>
      <c r="BR90" s="16">
        <f t="shared" si="8"/>
        <v>1.2030004796362147E-2</v>
      </c>
      <c r="BS90" s="13"/>
      <c r="BT90" s="13"/>
      <c r="BU90" s="14"/>
      <c r="BV90" s="14"/>
    </row>
    <row r="91" spans="1:74" x14ac:dyDescent="0.4">
      <c r="A91" s="15"/>
      <c r="B91" s="15"/>
      <c r="C91" s="49" t="s">
        <v>109</v>
      </c>
      <c r="D91" s="15"/>
      <c r="E91" s="15"/>
      <c r="F91" s="15" t="s">
        <v>295</v>
      </c>
      <c r="G91" s="29">
        <f>(NGDP_R!H91-NGDP_R!G91)/NGDP_R!G91</f>
        <v>6.1022290222835916E-2</v>
      </c>
      <c r="H91" s="29">
        <f>(NGDP_R!I91-NGDP_R!H91)/NGDP_R!H91</f>
        <v>6.6768505752575577E-2</v>
      </c>
      <c r="I91" s="29">
        <f>(NGDP_R!J91-NGDP_R!I91)/NGDP_R!I91</f>
        <v>4.5703933311381784E-2</v>
      </c>
      <c r="J91" s="29">
        <f>(NGDP_R!K91-NGDP_R!J91)/NGDP_R!J91</f>
        <v>5.4239665135419911E-2</v>
      </c>
      <c r="K91" s="29">
        <f>(NGDP_R!L91-NGDP_R!K91)/NGDP_R!K91</f>
        <v>5.8583758670273205E-2</v>
      </c>
      <c r="L91" s="29">
        <f>(NGDP_R!M91-NGDP_R!L91)/NGDP_R!L91</f>
        <v>-1.9092035337867228E-2</v>
      </c>
      <c r="M91" s="29">
        <f>(NGDP_R!N91-NGDP_R!M91)/NGDP_R!M91</f>
        <v>3.3000000000000092E-2</v>
      </c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3"/>
      <c r="AF91" s="17"/>
      <c r="AG91" s="15"/>
      <c r="AH91" s="15"/>
      <c r="AI91" s="16"/>
      <c r="AJ91" s="16"/>
      <c r="AK91" s="15"/>
      <c r="AL91" s="15"/>
      <c r="AM91" s="16"/>
      <c r="AN91" s="16"/>
      <c r="AO91" s="15"/>
      <c r="AP91" s="15"/>
      <c r="AQ91" s="16"/>
      <c r="AR91" s="16"/>
      <c r="AS91" s="15"/>
      <c r="AT91" s="15"/>
      <c r="AU91" s="16"/>
      <c r="AV91" s="16"/>
      <c r="AW91" s="13"/>
      <c r="AX91" s="13"/>
      <c r="AY91" s="15"/>
      <c r="AZ91" s="15"/>
      <c r="BA91" s="16"/>
      <c r="BB91" s="16"/>
      <c r="BC91" s="15"/>
      <c r="BD91" s="15"/>
      <c r="BE91" s="16"/>
      <c r="BF91" s="16"/>
      <c r="BG91" s="15"/>
      <c r="BH91" s="15"/>
      <c r="BI91" s="16"/>
      <c r="BJ91" s="16"/>
      <c r="BK91" s="15"/>
      <c r="BL91" s="15"/>
      <c r="BM91" s="16"/>
      <c r="BN91" s="16"/>
      <c r="BO91" s="13"/>
      <c r="BP91" s="16">
        <f t="shared" si="6"/>
        <v>6</v>
      </c>
      <c r="BQ91" s="28">
        <f t="shared" si="7"/>
        <v>4.4537686292436519E-2</v>
      </c>
      <c r="BR91" s="16">
        <f t="shared" si="8"/>
        <v>3.1960831185010523E-2</v>
      </c>
      <c r="BS91" s="13"/>
      <c r="BT91" s="13"/>
      <c r="BU91" s="14"/>
      <c r="BV91" s="13"/>
    </row>
    <row r="92" spans="1:74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3"/>
      <c r="AF92" s="17"/>
      <c r="AG92" s="15"/>
      <c r="AH92" s="15"/>
      <c r="AI92" s="16"/>
      <c r="AJ92" s="16"/>
      <c r="AK92" s="15"/>
      <c r="AL92" s="15"/>
      <c r="AM92" s="16"/>
      <c r="AN92" s="16"/>
      <c r="AO92" s="15"/>
      <c r="AP92" s="15"/>
      <c r="AQ92" s="16"/>
      <c r="AR92" s="16"/>
      <c r="AS92" s="15"/>
      <c r="AT92" s="15"/>
      <c r="AU92" s="16"/>
      <c r="AV92" s="16"/>
      <c r="AW92" s="13"/>
      <c r="AX92" s="13"/>
      <c r="AY92" s="15"/>
      <c r="AZ92" s="15"/>
      <c r="BA92" s="16"/>
      <c r="BB92" s="16"/>
      <c r="BC92" s="15"/>
      <c r="BD92" s="15"/>
      <c r="BE92" s="16"/>
      <c r="BF92" s="16"/>
      <c r="BG92" s="15"/>
      <c r="BH92" s="15"/>
      <c r="BI92" s="16"/>
      <c r="BJ92" s="16"/>
      <c r="BK92" s="15"/>
      <c r="BL92" s="15"/>
      <c r="BM92" s="16"/>
      <c r="BN92" s="16"/>
      <c r="BO92" s="13"/>
      <c r="BP92" s="13"/>
      <c r="BQ92" s="14"/>
      <c r="BR92" s="13"/>
      <c r="BS92" s="13"/>
      <c r="BT92" s="13"/>
      <c r="BU92" s="14"/>
      <c r="BV92" s="13"/>
    </row>
    <row r="93" spans="1:74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3"/>
      <c r="AF93" s="17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3"/>
      <c r="AX93" s="13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  <c r="BM93" s="15"/>
      <c r="BN93" s="15"/>
      <c r="BO93" s="13"/>
      <c r="BP93" s="13"/>
      <c r="BQ93" s="14"/>
      <c r="BR93" s="13"/>
      <c r="BS93" s="13"/>
      <c r="BT93" s="13"/>
      <c r="BU93" s="14"/>
      <c r="BV93" s="13"/>
    </row>
    <row r="94" spans="1:74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3"/>
      <c r="AF94" s="17"/>
      <c r="AG94" s="15"/>
      <c r="AH94" s="15"/>
      <c r="AI94" s="16"/>
      <c r="AJ94" s="16"/>
      <c r="AK94" s="15"/>
      <c r="AL94" s="15"/>
      <c r="AM94" s="16"/>
      <c r="AN94" s="16"/>
      <c r="AO94" s="15"/>
      <c r="AP94" s="15"/>
      <c r="AQ94" s="16"/>
      <c r="AR94" s="16"/>
      <c r="AS94" s="15"/>
      <c r="AT94" s="15"/>
      <c r="AU94" s="16"/>
      <c r="AV94" s="16"/>
      <c r="AW94" s="13"/>
      <c r="AX94" s="13"/>
      <c r="AY94" s="15"/>
      <c r="AZ94" s="15"/>
      <c r="BA94" s="16"/>
      <c r="BB94" s="16"/>
      <c r="BC94" s="15"/>
      <c r="BD94" s="15"/>
      <c r="BE94" s="16"/>
      <c r="BF94" s="16"/>
      <c r="BG94" s="15"/>
      <c r="BH94" s="15"/>
      <c r="BI94" s="16"/>
      <c r="BJ94" s="16"/>
      <c r="BK94" s="15"/>
      <c r="BL94" s="15"/>
      <c r="BM94" s="16"/>
      <c r="BN94" s="16"/>
      <c r="BO94" s="13"/>
      <c r="BP94" s="13"/>
      <c r="BQ94" s="14"/>
      <c r="BR94" s="14"/>
      <c r="BS94" s="13"/>
      <c r="BT94" s="13"/>
      <c r="BU94" s="14"/>
      <c r="BV94" s="14"/>
    </row>
    <row r="95" spans="1:74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3"/>
      <c r="AF95" s="17"/>
      <c r="AG95" s="15"/>
      <c r="AH95" s="15"/>
      <c r="AI95" s="16"/>
      <c r="AJ95" s="16"/>
      <c r="AK95" s="15"/>
      <c r="AL95" s="15"/>
      <c r="AM95" s="16"/>
      <c r="AN95" s="16"/>
      <c r="AO95" s="15"/>
      <c r="AP95" s="15"/>
      <c r="AQ95" s="16"/>
      <c r="AR95" s="16"/>
      <c r="AS95" s="15"/>
      <c r="AT95" s="15"/>
      <c r="AU95" s="16"/>
      <c r="AV95" s="16"/>
      <c r="AW95" s="13"/>
      <c r="AX95" s="13"/>
      <c r="AY95" s="15"/>
      <c r="AZ95" s="15"/>
      <c r="BA95" s="16"/>
      <c r="BB95" s="16"/>
      <c r="BC95" s="15"/>
      <c r="BD95" s="15"/>
      <c r="BE95" s="16"/>
      <c r="BF95" s="16"/>
      <c r="BG95" s="15"/>
      <c r="BH95" s="15"/>
      <c r="BI95" s="16"/>
      <c r="BJ95" s="16"/>
      <c r="BK95" s="15"/>
      <c r="BL95" s="15"/>
      <c r="BM95" s="16"/>
      <c r="BN95" s="16"/>
      <c r="BO95" s="13"/>
      <c r="BP95" s="13"/>
      <c r="BQ95" s="14"/>
      <c r="BR95" s="13"/>
      <c r="BS95" s="13"/>
      <c r="BT95" s="13"/>
      <c r="BU95" s="14"/>
      <c r="BV95" s="13"/>
    </row>
    <row r="96" spans="1:74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3"/>
      <c r="AF96" s="17"/>
      <c r="AG96" s="15"/>
      <c r="AH96" s="15"/>
      <c r="AI96" s="16"/>
      <c r="AJ96" s="16"/>
      <c r="AK96" s="15"/>
      <c r="AL96" s="15"/>
      <c r="AM96" s="16"/>
      <c r="AN96" s="16"/>
      <c r="AO96" s="15"/>
      <c r="AP96" s="15"/>
      <c r="AQ96" s="16"/>
      <c r="AR96" s="16"/>
      <c r="AS96" s="15"/>
      <c r="AT96" s="15"/>
      <c r="AU96" s="16"/>
      <c r="AV96" s="16"/>
      <c r="AW96" s="13"/>
      <c r="AX96" s="13"/>
      <c r="AY96" s="15"/>
      <c r="AZ96" s="15"/>
      <c r="BA96" s="16"/>
      <c r="BB96" s="16"/>
      <c r="BC96" s="15"/>
      <c r="BD96" s="15"/>
      <c r="BE96" s="16"/>
      <c r="BF96" s="16"/>
      <c r="BG96" s="15"/>
      <c r="BH96" s="15"/>
      <c r="BI96" s="16"/>
      <c r="BJ96" s="16"/>
      <c r="BK96" s="15"/>
      <c r="BL96" s="15"/>
      <c r="BM96" s="16"/>
      <c r="BN96" s="16"/>
      <c r="BO96" s="13"/>
      <c r="BP96" s="13"/>
      <c r="BQ96" s="14"/>
      <c r="BR96" s="13"/>
      <c r="BS96" s="13"/>
      <c r="BT96" s="13"/>
      <c r="BU96" s="14"/>
      <c r="BV96" s="13"/>
    </row>
    <row r="97" spans="1:74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3"/>
      <c r="AF97" s="17"/>
      <c r="AG97" s="15"/>
      <c r="AH97" s="15"/>
      <c r="AI97" s="16"/>
      <c r="AJ97" s="16"/>
      <c r="AK97" s="15"/>
      <c r="AL97" s="15"/>
      <c r="AM97" s="16"/>
      <c r="AN97" s="16"/>
      <c r="AO97" s="15"/>
      <c r="AP97" s="15"/>
      <c r="AQ97" s="16"/>
      <c r="AR97" s="16"/>
      <c r="AS97" s="15"/>
      <c r="AT97" s="15"/>
      <c r="AU97" s="16"/>
      <c r="AV97" s="16"/>
      <c r="AW97" s="13"/>
      <c r="AX97" s="13"/>
      <c r="AY97" s="15"/>
      <c r="AZ97" s="15"/>
      <c r="BA97" s="16"/>
      <c r="BB97" s="16"/>
      <c r="BC97" s="15"/>
      <c r="BD97" s="15"/>
      <c r="BE97" s="16"/>
      <c r="BF97" s="16"/>
      <c r="BG97" s="15"/>
      <c r="BH97" s="15"/>
      <c r="BI97" s="16"/>
      <c r="BJ97" s="16"/>
      <c r="BK97" s="15"/>
      <c r="BL97" s="15"/>
      <c r="BM97" s="16"/>
      <c r="BN97" s="16"/>
      <c r="BO97" s="13"/>
      <c r="BP97" s="13"/>
      <c r="BQ97" s="14"/>
      <c r="BR97" s="13"/>
      <c r="BS97" s="13"/>
      <c r="BT97" s="13"/>
      <c r="BU97" s="14"/>
      <c r="BV97" s="13"/>
    </row>
    <row r="98" spans="1:74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3"/>
      <c r="AF98" s="17"/>
      <c r="AG98" s="15"/>
      <c r="AH98" s="15"/>
      <c r="AI98" s="16"/>
      <c r="AJ98" s="16"/>
      <c r="AK98" s="15"/>
      <c r="AL98" s="15"/>
      <c r="AM98" s="16"/>
      <c r="AN98" s="16"/>
      <c r="AO98" s="15"/>
      <c r="AP98" s="15"/>
      <c r="AQ98" s="15"/>
      <c r="AR98" s="15"/>
      <c r="AS98" s="15"/>
      <c r="AT98" s="15"/>
      <c r="AU98" s="15"/>
      <c r="AV98" s="15"/>
      <c r="AW98" s="13"/>
      <c r="AX98" s="13"/>
      <c r="AY98" s="15"/>
      <c r="AZ98" s="15"/>
      <c r="BA98" s="16"/>
      <c r="BB98" s="16"/>
      <c r="BC98" s="15"/>
      <c r="BD98" s="15"/>
      <c r="BE98" s="16"/>
      <c r="BF98" s="16"/>
      <c r="BG98" s="15"/>
      <c r="BH98" s="15"/>
      <c r="BI98" s="15"/>
      <c r="BJ98" s="15"/>
      <c r="BK98" s="15"/>
      <c r="BL98" s="15"/>
      <c r="BM98" s="15"/>
      <c r="BN98" s="15"/>
      <c r="BO98" s="13"/>
      <c r="BP98" s="13"/>
      <c r="BQ98" s="14"/>
      <c r="BR98" s="13"/>
      <c r="BS98" s="13"/>
      <c r="BT98" s="13"/>
      <c r="BU98" s="14"/>
      <c r="BV98" s="13"/>
    </row>
    <row r="99" spans="1:74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3"/>
      <c r="AF99" s="17"/>
      <c r="AG99" s="15"/>
      <c r="AH99" s="15"/>
      <c r="AI99" s="16"/>
      <c r="AJ99" s="16"/>
      <c r="AK99" s="15"/>
      <c r="AL99" s="15"/>
      <c r="AM99" s="16"/>
      <c r="AN99" s="16"/>
      <c r="AO99" s="15"/>
      <c r="AP99" s="15"/>
      <c r="AQ99" s="16"/>
      <c r="AR99" s="16"/>
      <c r="AS99" s="15"/>
      <c r="AT99" s="15"/>
      <c r="AU99" s="16"/>
      <c r="AV99" s="16"/>
      <c r="AW99" s="13"/>
      <c r="AX99" s="13"/>
      <c r="AY99" s="15"/>
      <c r="AZ99" s="15"/>
      <c r="BA99" s="16"/>
      <c r="BB99" s="16"/>
      <c r="BC99" s="15"/>
      <c r="BD99" s="15"/>
      <c r="BE99" s="16"/>
      <c r="BF99" s="16"/>
      <c r="BG99" s="15"/>
      <c r="BH99" s="15"/>
      <c r="BI99" s="16"/>
      <c r="BJ99" s="16"/>
      <c r="BK99" s="15"/>
      <c r="BL99" s="15"/>
      <c r="BM99" s="16"/>
      <c r="BN99" s="16"/>
      <c r="BO99" s="13"/>
      <c r="BP99" s="13"/>
      <c r="BQ99" s="14"/>
      <c r="BR99" s="13"/>
      <c r="BS99" s="13"/>
      <c r="BT99" s="13"/>
      <c r="BU99" s="14"/>
      <c r="BV99" s="13"/>
    </row>
    <row r="100" spans="1:74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3"/>
      <c r="AF100" s="17"/>
      <c r="AG100" s="15"/>
      <c r="AH100" s="15"/>
      <c r="AI100" s="16"/>
      <c r="AJ100" s="16"/>
      <c r="AK100" s="15"/>
      <c r="AL100" s="15"/>
      <c r="AM100" s="16"/>
      <c r="AN100" s="16"/>
      <c r="AO100" s="15"/>
      <c r="AP100" s="15"/>
      <c r="AQ100" s="16"/>
      <c r="AR100" s="16"/>
      <c r="AS100" s="15"/>
      <c r="AT100" s="15"/>
      <c r="AU100" s="16"/>
      <c r="AV100" s="16"/>
      <c r="AW100" s="13"/>
      <c r="AX100" s="13"/>
      <c r="AY100" s="15"/>
      <c r="AZ100" s="15"/>
      <c r="BA100" s="16"/>
      <c r="BB100" s="16"/>
      <c r="BC100" s="15"/>
      <c r="BD100" s="15"/>
      <c r="BE100" s="16"/>
      <c r="BF100" s="16"/>
      <c r="BG100" s="15"/>
      <c r="BH100" s="15"/>
      <c r="BI100" s="16"/>
      <c r="BJ100" s="16"/>
      <c r="BK100" s="15"/>
      <c r="BL100" s="15"/>
      <c r="BM100" s="16"/>
      <c r="BN100" s="16"/>
      <c r="BO100" s="13"/>
      <c r="BP100" s="13"/>
      <c r="BQ100" s="14"/>
      <c r="BR100" s="13"/>
      <c r="BS100" s="13"/>
      <c r="BT100" s="13"/>
      <c r="BU100" s="14"/>
      <c r="BV100" s="13"/>
    </row>
    <row r="101" spans="1:74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3"/>
      <c r="AF101" s="17"/>
      <c r="AG101" s="15"/>
      <c r="AH101" s="15"/>
      <c r="AI101" s="16"/>
      <c r="AJ101" s="16"/>
      <c r="AK101" s="15"/>
      <c r="AL101" s="15"/>
      <c r="AM101" s="16"/>
      <c r="AN101" s="16"/>
      <c r="AO101" s="15"/>
      <c r="AP101" s="15"/>
      <c r="AQ101" s="16"/>
      <c r="AR101" s="16"/>
      <c r="AS101" s="15"/>
      <c r="AT101" s="15"/>
      <c r="AU101" s="16"/>
      <c r="AV101" s="16"/>
      <c r="AW101" s="13"/>
      <c r="AX101" s="13"/>
      <c r="AY101" s="15"/>
      <c r="AZ101" s="15"/>
      <c r="BA101" s="16"/>
      <c r="BB101" s="16"/>
      <c r="BC101" s="15"/>
      <c r="BD101" s="15"/>
      <c r="BE101" s="16"/>
      <c r="BF101" s="16"/>
      <c r="BG101" s="15"/>
      <c r="BH101" s="15"/>
      <c r="BI101" s="16"/>
      <c r="BJ101" s="16"/>
      <c r="BK101" s="15"/>
      <c r="BL101" s="15"/>
      <c r="BM101" s="16"/>
      <c r="BN101" s="16"/>
      <c r="BO101" s="13"/>
      <c r="BP101" s="13"/>
      <c r="BQ101" s="14"/>
      <c r="BR101" s="14"/>
      <c r="BS101" s="13"/>
      <c r="BT101" s="13"/>
      <c r="BU101" s="14"/>
      <c r="BV101" s="14"/>
    </row>
    <row r="102" spans="1:74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3"/>
      <c r="AF102" s="17"/>
      <c r="AG102" s="15"/>
      <c r="AH102" s="15"/>
      <c r="AI102" s="16"/>
      <c r="AJ102" s="16"/>
      <c r="AK102" s="15"/>
      <c r="AL102" s="15"/>
      <c r="AM102" s="16"/>
      <c r="AN102" s="16"/>
      <c r="AO102" s="15"/>
      <c r="AP102" s="15"/>
      <c r="AQ102" s="15"/>
      <c r="AR102" s="15"/>
      <c r="AS102" s="15"/>
      <c r="AT102" s="15"/>
      <c r="AU102" s="15"/>
      <c r="AV102" s="15"/>
      <c r="AW102" s="13"/>
      <c r="AX102" s="13"/>
      <c r="AY102" s="15"/>
      <c r="AZ102" s="15"/>
      <c r="BA102" s="16"/>
      <c r="BB102" s="16"/>
      <c r="BC102" s="15"/>
      <c r="BD102" s="15"/>
      <c r="BE102" s="16"/>
      <c r="BF102" s="16"/>
      <c r="BG102" s="15"/>
      <c r="BH102" s="15"/>
      <c r="BI102" s="15"/>
      <c r="BJ102" s="15"/>
      <c r="BK102" s="15"/>
      <c r="BL102" s="15"/>
      <c r="BM102" s="15"/>
      <c r="BN102" s="15"/>
      <c r="BO102" s="13"/>
      <c r="BP102" s="13"/>
      <c r="BQ102" s="14"/>
      <c r="BR102" s="14"/>
      <c r="BS102" s="13"/>
      <c r="BT102" s="13"/>
      <c r="BU102" s="14"/>
      <c r="BV102" s="14"/>
    </row>
    <row r="103" spans="1:74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3"/>
      <c r="AF103" s="17"/>
      <c r="AG103" s="15"/>
      <c r="AH103" s="15"/>
      <c r="AI103" s="16"/>
      <c r="AJ103" s="16"/>
      <c r="AK103" s="15"/>
      <c r="AL103" s="15"/>
      <c r="AM103" s="16"/>
      <c r="AN103" s="16"/>
      <c r="AO103" s="15"/>
      <c r="AP103" s="15"/>
      <c r="AQ103" s="15"/>
      <c r="AR103" s="15"/>
      <c r="AS103" s="15"/>
      <c r="AT103" s="15"/>
      <c r="AU103" s="15"/>
      <c r="AV103" s="15"/>
      <c r="AW103" s="13"/>
      <c r="AX103" s="13"/>
      <c r="AY103" s="15"/>
      <c r="AZ103" s="15"/>
      <c r="BA103" s="16"/>
      <c r="BB103" s="16"/>
      <c r="BC103" s="15"/>
      <c r="BD103" s="15"/>
      <c r="BE103" s="16"/>
      <c r="BF103" s="16"/>
      <c r="BG103" s="15"/>
      <c r="BH103" s="15"/>
      <c r="BI103" s="15"/>
      <c r="BJ103" s="15"/>
      <c r="BK103" s="15"/>
      <c r="BL103" s="15"/>
      <c r="BM103" s="15"/>
      <c r="BN103" s="15"/>
      <c r="BO103" s="13"/>
      <c r="BP103" s="13"/>
      <c r="BQ103" s="14"/>
      <c r="BR103" s="13"/>
      <c r="BS103" s="13"/>
      <c r="BT103" s="13"/>
      <c r="BU103" s="14"/>
      <c r="BV103" s="13"/>
    </row>
    <row r="104" spans="1:74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3"/>
      <c r="AF104" s="17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3"/>
      <c r="AX104" s="13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3"/>
      <c r="BP104" s="13"/>
      <c r="BQ104" s="14"/>
      <c r="BR104" s="14"/>
      <c r="BS104" s="13"/>
      <c r="BT104" s="13"/>
      <c r="BU104" s="14"/>
      <c r="BV104" s="14"/>
    </row>
    <row r="105" spans="1:74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3"/>
      <c r="AF105" s="17"/>
      <c r="AG105" s="15"/>
      <c r="AH105" s="15"/>
      <c r="AI105" s="16"/>
      <c r="AJ105" s="16"/>
      <c r="AK105" s="15"/>
      <c r="AL105" s="15"/>
      <c r="AM105" s="16"/>
      <c r="AN105" s="16"/>
      <c r="AO105" s="15"/>
      <c r="AP105" s="15"/>
      <c r="AQ105" s="15"/>
      <c r="AR105" s="15"/>
      <c r="AS105" s="15"/>
      <c r="AT105" s="15"/>
      <c r="AU105" s="15"/>
      <c r="AV105" s="15"/>
      <c r="AW105" s="13"/>
      <c r="AX105" s="13"/>
      <c r="AY105" s="15"/>
      <c r="AZ105" s="15"/>
      <c r="BA105" s="16"/>
      <c r="BB105" s="16"/>
      <c r="BC105" s="15"/>
      <c r="BD105" s="15"/>
      <c r="BE105" s="16"/>
      <c r="BF105" s="16"/>
      <c r="BG105" s="15"/>
      <c r="BH105" s="15"/>
      <c r="BI105" s="15"/>
      <c r="BJ105" s="15"/>
      <c r="BK105" s="15"/>
      <c r="BL105" s="15"/>
      <c r="BM105" s="15"/>
      <c r="BN105" s="15"/>
      <c r="BO105" s="13"/>
      <c r="BP105" s="13"/>
      <c r="BQ105" s="14"/>
      <c r="BR105" s="13"/>
      <c r="BS105" s="13"/>
      <c r="BT105" s="13"/>
      <c r="BU105" s="14"/>
      <c r="BV105" s="13"/>
    </row>
    <row r="106" spans="1:74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3"/>
      <c r="AF106" s="17"/>
      <c r="AG106" s="15"/>
      <c r="AH106" s="15"/>
      <c r="AI106" s="16"/>
      <c r="AJ106" s="16"/>
      <c r="AK106" s="15"/>
      <c r="AL106" s="15"/>
      <c r="AM106" s="16"/>
      <c r="AN106" s="16"/>
      <c r="AO106" s="15"/>
      <c r="AP106" s="15"/>
      <c r="AQ106" s="15"/>
      <c r="AR106" s="15"/>
      <c r="AS106" s="15"/>
      <c r="AT106" s="15"/>
      <c r="AU106" s="15"/>
      <c r="AV106" s="15"/>
      <c r="AW106" s="13"/>
      <c r="AX106" s="13"/>
      <c r="AY106" s="15"/>
      <c r="AZ106" s="15"/>
      <c r="BA106" s="16"/>
      <c r="BB106" s="16"/>
      <c r="BC106" s="15"/>
      <c r="BD106" s="15"/>
      <c r="BE106" s="16"/>
      <c r="BF106" s="16"/>
      <c r="BG106" s="15"/>
      <c r="BH106" s="15"/>
      <c r="BI106" s="15"/>
      <c r="BJ106" s="15"/>
      <c r="BK106" s="15"/>
      <c r="BL106" s="15"/>
      <c r="BM106" s="15"/>
      <c r="BN106" s="15"/>
      <c r="BO106" s="13"/>
      <c r="BP106" s="13"/>
      <c r="BQ106" s="14"/>
      <c r="BR106" s="14"/>
      <c r="BS106" s="13"/>
      <c r="BT106" s="13"/>
      <c r="BU106" s="14"/>
      <c r="BV106" s="14"/>
    </row>
    <row r="107" spans="1:74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3"/>
      <c r="AF107" s="17"/>
      <c r="AG107" s="15"/>
      <c r="AH107" s="15"/>
      <c r="AI107" s="16"/>
      <c r="AJ107" s="16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3"/>
      <c r="AX107" s="13"/>
      <c r="AY107" s="15"/>
      <c r="AZ107" s="15"/>
      <c r="BA107" s="16"/>
      <c r="BB107" s="16"/>
      <c r="BC107" s="15"/>
      <c r="BD107" s="15"/>
      <c r="BE107" s="15"/>
      <c r="BF107" s="15"/>
      <c r="BG107" s="15"/>
      <c r="BH107" s="15"/>
      <c r="BI107" s="15"/>
      <c r="BJ107" s="15"/>
      <c r="BK107" s="15"/>
      <c r="BL107" s="15"/>
      <c r="BM107" s="15"/>
      <c r="BN107" s="15"/>
      <c r="BO107" s="13"/>
      <c r="BP107" s="13"/>
      <c r="BQ107" s="14"/>
      <c r="BR107" s="13"/>
      <c r="BS107" s="13"/>
      <c r="BT107" s="13"/>
      <c r="BU107" s="14"/>
      <c r="BV107" s="13"/>
    </row>
    <row r="108" spans="1:74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3"/>
      <c r="AF108" s="17"/>
      <c r="AG108" s="15"/>
      <c r="AH108" s="15"/>
      <c r="AI108" s="16"/>
      <c r="AJ108" s="16"/>
      <c r="AK108" s="15"/>
      <c r="AL108" s="15"/>
      <c r="AM108" s="16"/>
      <c r="AN108" s="16"/>
      <c r="AO108" s="15"/>
      <c r="AP108" s="15"/>
      <c r="AQ108" s="15"/>
      <c r="AR108" s="15"/>
      <c r="AS108" s="15"/>
      <c r="AT108" s="15"/>
      <c r="AU108" s="15"/>
      <c r="AV108" s="15"/>
      <c r="AW108" s="13"/>
      <c r="AX108" s="13"/>
      <c r="AY108" s="15"/>
      <c r="AZ108" s="15"/>
      <c r="BA108" s="16"/>
      <c r="BB108" s="16"/>
      <c r="BC108" s="15"/>
      <c r="BD108" s="15"/>
      <c r="BE108" s="16"/>
      <c r="BF108" s="16"/>
      <c r="BG108" s="15"/>
      <c r="BH108" s="15"/>
      <c r="BI108" s="15"/>
      <c r="BJ108" s="15"/>
      <c r="BK108" s="15"/>
      <c r="BL108" s="15"/>
      <c r="BM108" s="15"/>
      <c r="BN108" s="15"/>
      <c r="BO108" s="13"/>
      <c r="BP108" s="13"/>
      <c r="BQ108" s="14"/>
      <c r="BR108" s="13"/>
      <c r="BS108" s="13"/>
      <c r="BT108" s="13"/>
      <c r="BU108" s="14"/>
      <c r="BV108" s="13"/>
    </row>
    <row r="109" spans="1:74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3"/>
      <c r="AF109" s="17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6"/>
      <c r="AR109" s="16"/>
      <c r="AS109" s="15"/>
      <c r="AT109" s="15"/>
      <c r="AU109" s="16"/>
      <c r="AV109" s="16"/>
      <c r="AW109" s="13"/>
      <c r="AX109" s="13"/>
      <c r="AY109" s="15"/>
      <c r="AZ109" s="15"/>
      <c r="BA109" s="15"/>
      <c r="BB109" s="15"/>
      <c r="BC109" s="15"/>
      <c r="BD109" s="15"/>
      <c r="BE109" s="15"/>
      <c r="BF109" s="15"/>
      <c r="BG109" s="15"/>
      <c r="BH109" s="15"/>
      <c r="BI109" s="16"/>
      <c r="BJ109" s="16"/>
      <c r="BK109" s="15"/>
      <c r="BL109" s="15"/>
      <c r="BM109" s="16"/>
      <c r="BN109" s="16"/>
      <c r="BO109" s="13"/>
      <c r="BP109" s="13"/>
      <c r="BQ109" s="14"/>
      <c r="BR109" s="13"/>
      <c r="BS109" s="13"/>
      <c r="BT109" s="13"/>
      <c r="BU109" s="14"/>
      <c r="BV109" s="13"/>
    </row>
    <row r="110" spans="1:74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3"/>
      <c r="AF110" s="17"/>
      <c r="AG110" s="15"/>
      <c r="AH110" s="15"/>
      <c r="AI110" s="16"/>
      <c r="AJ110" s="16"/>
      <c r="AK110" s="15"/>
      <c r="AL110" s="15"/>
      <c r="AM110" s="16"/>
      <c r="AN110" s="16"/>
      <c r="AO110" s="15"/>
      <c r="AP110" s="15"/>
      <c r="AQ110" s="16"/>
      <c r="AR110" s="16"/>
      <c r="AS110" s="15"/>
      <c r="AT110" s="15"/>
      <c r="AU110" s="16"/>
      <c r="AV110" s="16"/>
      <c r="AW110" s="13"/>
      <c r="AX110" s="13"/>
      <c r="AY110" s="15"/>
      <c r="AZ110" s="15"/>
      <c r="BA110" s="16"/>
      <c r="BB110" s="16"/>
      <c r="BC110" s="15"/>
      <c r="BD110" s="15"/>
      <c r="BE110" s="16"/>
      <c r="BF110" s="16"/>
      <c r="BG110" s="15"/>
      <c r="BH110" s="15"/>
      <c r="BI110" s="16"/>
      <c r="BJ110" s="16"/>
      <c r="BK110" s="15"/>
      <c r="BL110" s="15"/>
      <c r="BM110" s="16"/>
      <c r="BN110" s="16"/>
      <c r="BO110" s="13"/>
      <c r="BP110" s="13"/>
      <c r="BQ110" s="14"/>
      <c r="BR110" s="14"/>
      <c r="BS110" s="13"/>
      <c r="BT110" s="13"/>
      <c r="BU110" s="14"/>
      <c r="BV110" s="14"/>
    </row>
    <row r="111" spans="1:74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3"/>
      <c r="AF111" s="17"/>
      <c r="AG111" s="15"/>
      <c r="AH111" s="15"/>
      <c r="AI111" s="16"/>
      <c r="AJ111" s="16"/>
      <c r="AK111" s="15"/>
      <c r="AL111" s="15"/>
      <c r="AM111" s="16"/>
      <c r="AN111" s="16"/>
      <c r="AO111" s="15"/>
      <c r="AP111" s="15"/>
      <c r="AQ111" s="16"/>
      <c r="AR111" s="16"/>
      <c r="AS111" s="15"/>
      <c r="AT111" s="15"/>
      <c r="AU111" s="16"/>
      <c r="AV111" s="16"/>
      <c r="AW111" s="13"/>
      <c r="AX111" s="13"/>
      <c r="AY111" s="15"/>
      <c r="AZ111" s="15"/>
      <c r="BA111" s="16"/>
      <c r="BB111" s="16"/>
      <c r="BC111" s="15"/>
      <c r="BD111" s="15"/>
      <c r="BE111" s="16"/>
      <c r="BF111" s="16"/>
      <c r="BG111" s="15"/>
      <c r="BH111" s="15"/>
      <c r="BI111" s="16"/>
      <c r="BJ111" s="16"/>
      <c r="BK111" s="15"/>
      <c r="BL111" s="15"/>
      <c r="BM111" s="16"/>
      <c r="BN111" s="16"/>
      <c r="BO111" s="13"/>
      <c r="BP111" s="13"/>
      <c r="BQ111" s="14"/>
      <c r="BR111" s="14"/>
      <c r="BS111" s="13"/>
      <c r="BT111" s="13"/>
      <c r="BU111" s="14"/>
      <c r="BV111" s="14"/>
    </row>
    <row r="112" spans="1:74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3"/>
      <c r="AF112" s="17"/>
      <c r="AG112" s="15"/>
      <c r="AH112" s="15"/>
      <c r="AI112" s="16"/>
      <c r="AJ112" s="16"/>
      <c r="AK112" s="15"/>
      <c r="AL112" s="15"/>
      <c r="AM112" s="16"/>
      <c r="AN112" s="16"/>
      <c r="AO112" s="15"/>
      <c r="AP112" s="15"/>
      <c r="AQ112" s="16"/>
      <c r="AR112" s="16"/>
      <c r="AS112" s="15"/>
      <c r="AT112" s="15"/>
      <c r="AU112" s="16"/>
      <c r="AV112" s="16"/>
      <c r="AW112" s="13"/>
      <c r="AX112" s="13"/>
      <c r="AY112" s="15"/>
      <c r="AZ112" s="15"/>
      <c r="BA112" s="16"/>
      <c r="BB112" s="16"/>
      <c r="BC112" s="15"/>
      <c r="BD112" s="15"/>
      <c r="BE112" s="16"/>
      <c r="BF112" s="16"/>
      <c r="BG112" s="15"/>
      <c r="BH112" s="15"/>
      <c r="BI112" s="16"/>
      <c r="BJ112" s="16"/>
      <c r="BK112" s="15"/>
      <c r="BL112" s="15"/>
      <c r="BM112" s="16"/>
      <c r="BN112" s="16"/>
      <c r="BO112" s="13"/>
      <c r="BP112" s="13"/>
      <c r="BQ112" s="14"/>
      <c r="BR112" s="14"/>
      <c r="BS112" s="13"/>
      <c r="BT112" s="13"/>
      <c r="BU112" s="14"/>
      <c r="BV112" s="14"/>
    </row>
    <row r="113" spans="1:74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3"/>
      <c r="AF113" s="17"/>
      <c r="AG113" s="15"/>
      <c r="AH113" s="15"/>
      <c r="AI113" s="16"/>
      <c r="AJ113" s="16"/>
      <c r="AK113" s="15"/>
      <c r="AL113" s="15"/>
      <c r="AM113" s="16"/>
      <c r="AN113" s="16"/>
      <c r="AO113" s="15"/>
      <c r="AP113" s="15"/>
      <c r="AQ113" s="15"/>
      <c r="AR113" s="15"/>
      <c r="AS113" s="15"/>
      <c r="AT113" s="15"/>
      <c r="AU113" s="15"/>
      <c r="AV113" s="15"/>
      <c r="AW113" s="13"/>
      <c r="AX113" s="13"/>
      <c r="AY113" s="15"/>
      <c r="AZ113" s="15"/>
      <c r="BA113" s="16"/>
      <c r="BB113" s="16"/>
      <c r="BC113" s="15"/>
      <c r="BD113" s="15"/>
      <c r="BE113" s="16"/>
      <c r="BF113" s="16"/>
      <c r="BG113" s="15"/>
      <c r="BH113" s="15"/>
      <c r="BI113" s="15"/>
      <c r="BJ113" s="15"/>
      <c r="BK113" s="15"/>
      <c r="BL113" s="15"/>
      <c r="BM113" s="15"/>
      <c r="BN113" s="15"/>
      <c r="BO113" s="13"/>
      <c r="BP113" s="13"/>
      <c r="BQ113" s="14"/>
      <c r="BR113" s="13"/>
      <c r="BS113" s="13"/>
      <c r="BT113" s="13"/>
      <c r="BU113" s="14"/>
      <c r="BV113" s="13"/>
    </row>
    <row r="114" spans="1:74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3"/>
      <c r="AF114" s="17"/>
      <c r="AG114" s="15"/>
      <c r="AH114" s="15"/>
      <c r="AI114" s="16"/>
      <c r="AJ114" s="16"/>
      <c r="AK114" s="15"/>
      <c r="AL114" s="15"/>
      <c r="AM114" s="16"/>
      <c r="AN114" s="16"/>
      <c r="AO114" s="15"/>
      <c r="AP114" s="15"/>
      <c r="AQ114" s="16"/>
      <c r="AR114" s="16"/>
      <c r="AS114" s="15"/>
      <c r="AT114" s="15"/>
      <c r="AU114" s="16"/>
      <c r="AV114" s="16"/>
      <c r="AW114" s="13"/>
      <c r="AX114" s="13"/>
      <c r="AY114" s="15"/>
      <c r="AZ114" s="15"/>
      <c r="BA114" s="16"/>
      <c r="BB114" s="16"/>
      <c r="BC114" s="15"/>
      <c r="BD114" s="15"/>
      <c r="BE114" s="16"/>
      <c r="BF114" s="16"/>
      <c r="BG114" s="15"/>
      <c r="BH114" s="15"/>
      <c r="BI114" s="16"/>
      <c r="BJ114" s="16"/>
      <c r="BK114" s="15"/>
      <c r="BL114" s="15"/>
      <c r="BM114" s="16"/>
      <c r="BN114" s="16"/>
      <c r="BO114" s="13"/>
      <c r="BP114" s="13"/>
      <c r="BQ114" s="14"/>
      <c r="BR114" s="13"/>
      <c r="BS114" s="13"/>
      <c r="BT114" s="13"/>
      <c r="BU114" s="14"/>
      <c r="BV114" s="13"/>
    </row>
    <row r="115" spans="1:74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3"/>
      <c r="AF115" s="17"/>
      <c r="AG115" s="15"/>
      <c r="AH115" s="15"/>
      <c r="AI115" s="16"/>
      <c r="AJ115" s="16"/>
      <c r="AK115" s="15"/>
      <c r="AL115" s="15"/>
      <c r="AM115" s="16"/>
      <c r="AN115" s="16"/>
      <c r="AO115" s="15"/>
      <c r="AP115" s="15"/>
      <c r="AQ115" s="16"/>
      <c r="AR115" s="16"/>
      <c r="AS115" s="15"/>
      <c r="AT115" s="15"/>
      <c r="AU115" s="16"/>
      <c r="AV115" s="16"/>
      <c r="AW115" s="13"/>
      <c r="AX115" s="13"/>
      <c r="AY115" s="15"/>
      <c r="AZ115" s="15"/>
      <c r="BA115" s="16"/>
      <c r="BB115" s="16"/>
      <c r="BC115" s="15"/>
      <c r="BD115" s="15"/>
      <c r="BE115" s="16"/>
      <c r="BF115" s="16"/>
      <c r="BG115" s="15"/>
      <c r="BH115" s="15"/>
      <c r="BI115" s="16"/>
      <c r="BJ115" s="16"/>
      <c r="BK115" s="15"/>
      <c r="BL115" s="15"/>
      <c r="BM115" s="16"/>
      <c r="BN115" s="16"/>
      <c r="BO115" s="13"/>
      <c r="BP115" s="13"/>
      <c r="BQ115" s="14"/>
      <c r="BR115" s="13"/>
      <c r="BS115" s="13"/>
      <c r="BT115" s="13"/>
      <c r="BU115" s="14"/>
      <c r="BV115" s="13"/>
    </row>
    <row r="116" spans="1:74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3"/>
      <c r="AF116" s="17"/>
      <c r="AG116" s="15"/>
      <c r="AH116" s="15"/>
      <c r="AI116" s="16"/>
      <c r="AJ116" s="16"/>
      <c r="AK116" s="15"/>
      <c r="AL116" s="15"/>
      <c r="AM116" s="16"/>
      <c r="AN116" s="16"/>
      <c r="AO116" s="15"/>
      <c r="AP116" s="15"/>
      <c r="AQ116" s="16"/>
      <c r="AR116" s="16"/>
      <c r="AS116" s="15"/>
      <c r="AT116" s="15"/>
      <c r="AU116" s="16"/>
      <c r="AV116" s="16"/>
      <c r="AW116" s="13"/>
      <c r="AX116" s="13"/>
      <c r="AY116" s="15"/>
      <c r="AZ116" s="15"/>
      <c r="BA116" s="16"/>
      <c r="BB116" s="16"/>
      <c r="BC116" s="15"/>
      <c r="BD116" s="15"/>
      <c r="BE116" s="16"/>
      <c r="BF116" s="16"/>
      <c r="BG116" s="15"/>
      <c r="BH116" s="15"/>
      <c r="BI116" s="16"/>
      <c r="BJ116" s="16"/>
      <c r="BK116" s="15"/>
      <c r="BL116" s="15"/>
      <c r="BM116" s="16"/>
      <c r="BN116" s="16"/>
      <c r="BO116" s="13"/>
      <c r="BP116" s="13"/>
      <c r="BQ116" s="14"/>
      <c r="BR116" s="13"/>
      <c r="BS116" s="13"/>
      <c r="BT116" s="13"/>
      <c r="BU116" s="14"/>
      <c r="BV116" s="13"/>
    </row>
    <row r="117" spans="1:74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3"/>
      <c r="AF117" s="17"/>
      <c r="AG117" s="15"/>
      <c r="AH117" s="15"/>
      <c r="AI117" s="16"/>
      <c r="AJ117" s="16"/>
      <c r="AK117" s="15"/>
      <c r="AL117" s="15"/>
      <c r="AM117" s="16"/>
      <c r="AN117" s="16"/>
      <c r="AO117" s="15"/>
      <c r="AP117" s="15"/>
      <c r="AQ117" s="16"/>
      <c r="AR117" s="16"/>
      <c r="AS117" s="15"/>
      <c r="AT117" s="15"/>
      <c r="AU117" s="16"/>
      <c r="AV117" s="16"/>
      <c r="AW117" s="13"/>
      <c r="AX117" s="13"/>
      <c r="AY117" s="15"/>
      <c r="AZ117" s="15"/>
      <c r="BA117" s="16"/>
      <c r="BB117" s="16"/>
      <c r="BC117" s="15"/>
      <c r="BD117" s="15"/>
      <c r="BE117" s="16"/>
      <c r="BF117" s="16"/>
      <c r="BG117" s="15"/>
      <c r="BH117" s="15"/>
      <c r="BI117" s="16"/>
      <c r="BJ117" s="16"/>
      <c r="BK117" s="15"/>
      <c r="BL117" s="15"/>
      <c r="BM117" s="16"/>
      <c r="BN117" s="16"/>
      <c r="BO117" s="13"/>
      <c r="BP117" s="13"/>
      <c r="BQ117" s="14"/>
      <c r="BR117" s="13"/>
      <c r="BS117" s="13"/>
      <c r="BT117" s="13"/>
      <c r="BU117" s="14"/>
      <c r="BV117" s="13"/>
    </row>
    <row r="118" spans="1:74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3"/>
      <c r="AF118" s="17"/>
      <c r="AG118" s="15"/>
      <c r="AH118" s="15"/>
      <c r="AI118" s="16"/>
      <c r="AJ118" s="16"/>
      <c r="AK118" s="15"/>
      <c r="AL118" s="15"/>
      <c r="AM118" s="15"/>
      <c r="AN118" s="15"/>
      <c r="AO118" s="15"/>
      <c r="AP118" s="15"/>
      <c r="AQ118" s="16"/>
      <c r="AR118" s="16"/>
      <c r="AS118" s="15"/>
      <c r="AT118" s="15"/>
      <c r="AU118" s="16"/>
      <c r="AV118" s="16"/>
      <c r="AW118" s="13"/>
      <c r="AX118" s="13"/>
      <c r="AY118" s="15"/>
      <c r="AZ118" s="15"/>
      <c r="BA118" s="16"/>
      <c r="BB118" s="16"/>
      <c r="BC118" s="15"/>
      <c r="BD118" s="15"/>
      <c r="BE118" s="15"/>
      <c r="BF118" s="15"/>
      <c r="BG118" s="15"/>
      <c r="BH118" s="15"/>
      <c r="BI118" s="16"/>
      <c r="BJ118" s="16"/>
      <c r="BK118" s="15"/>
      <c r="BL118" s="15"/>
      <c r="BM118" s="16"/>
      <c r="BN118" s="16"/>
      <c r="BO118" s="13"/>
      <c r="BP118" s="13"/>
      <c r="BQ118" s="14"/>
      <c r="BR118" s="14"/>
      <c r="BS118" s="13"/>
      <c r="BT118" s="13"/>
      <c r="BU118" s="14"/>
      <c r="BV118" s="14"/>
    </row>
    <row r="119" spans="1:74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3"/>
      <c r="AF119" s="17"/>
      <c r="AG119" s="15"/>
      <c r="AH119" s="15"/>
      <c r="AI119" s="16"/>
      <c r="AJ119" s="16"/>
      <c r="AK119" s="15"/>
      <c r="AL119" s="15"/>
      <c r="AM119" s="16"/>
      <c r="AN119" s="16"/>
      <c r="AO119" s="15"/>
      <c r="AP119" s="15"/>
      <c r="AQ119" s="16"/>
      <c r="AR119" s="16"/>
      <c r="AS119" s="15"/>
      <c r="AT119" s="15"/>
      <c r="AU119" s="16"/>
      <c r="AV119" s="16"/>
      <c r="AW119" s="13"/>
      <c r="AX119" s="13"/>
      <c r="AY119" s="15"/>
      <c r="AZ119" s="15"/>
      <c r="BA119" s="16"/>
      <c r="BB119" s="16"/>
      <c r="BC119" s="15"/>
      <c r="BD119" s="15"/>
      <c r="BE119" s="16"/>
      <c r="BF119" s="16"/>
      <c r="BG119" s="15"/>
      <c r="BH119" s="15"/>
      <c r="BI119" s="16"/>
      <c r="BJ119" s="16"/>
      <c r="BK119" s="15"/>
      <c r="BL119" s="15"/>
      <c r="BM119" s="16"/>
      <c r="BN119" s="16"/>
      <c r="BO119" s="13"/>
      <c r="BP119" s="13"/>
      <c r="BQ119" s="14"/>
      <c r="BR119" s="13"/>
      <c r="BS119" s="13"/>
      <c r="BT119" s="13"/>
      <c r="BU119" s="14"/>
      <c r="BV119" s="13"/>
    </row>
    <row r="120" spans="1:74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3"/>
      <c r="AF120" s="17"/>
      <c r="AG120" s="15"/>
      <c r="AH120" s="15"/>
      <c r="AI120" s="16"/>
      <c r="AJ120" s="16"/>
      <c r="AK120" s="15"/>
      <c r="AL120" s="15"/>
      <c r="AM120" s="16"/>
      <c r="AN120" s="16"/>
      <c r="AO120" s="15"/>
      <c r="AP120" s="15"/>
      <c r="AQ120" s="16"/>
      <c r="AR120" s="16"/>
      <c r="AS120" s="15"/>
      <c r="AT120" s="15"/>
      <c r="AU120" s="16"/>
      <c r="AV120" s="16"/>
      <c r="AW120" s="13"/>
      <c r="AX120" s="13"/>
      <c r="AY120" s="15"/>
      <c r="AZ120" s="15"/>
      <c r="BA120" s="16"/>
      <c r="BB120" s="16"/>
      <c r="BC120" s="15"/>
      <c r="BD120" s="15"/>
      <c r="BE120" s="16"/>
      <c r="BF120" s="16"/>
      <c r="BG120" s="15"/>
      <c r="BH120" s="15"/>
      <c r="BI120" s="16"/>
      <c r="BJ120" s="16"/>
      <c r="BK120" s="15"/>
      <c r="BL120" s="15"/>
      <c r="BM120" s="16"/>
      <c r="BN120" s="16"/>
      <c r="BO120" s="13"/>
      <c r="BP120" s="13"/>
      <c r="BQ120" s="14"/>
      <c r="BR120" s="13"/>
      <c r="BS120" s="13"/>
      <c r="BT120" s="13"/>
      <c r="BU120" s="14"/>
      <c r="BV120" s="13"/>
    </row>
    <row r="121" spans="1:74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3"/>
      <c r="AF121" s="17"/>
      <c r="AG121" s="15"/>
      <c r="AH121" s="15"/>
      <c r="AI121" s="16"/>
      <c r="AJ121" s="16"/>
      <c r="AK121" s="15"/>
      <c r="AL121" s="15"/>
      <c r="AM121" s="16"/>
      <c r="AN121" s="16"/>
      <c r="AO121" s="15"/>
      <c r="AP121" s="15"/>
      <c r="AQ121" s="15"/>
      <c r="AR121" s="15"/>
      <c r="AS121" s="15"/>
      <c r="AT121" s="15"/>
      <c r="AU121" s="15"/>
      <c r="AV121" s="15"/>
      <c r="AW121" s="13"/>
      <c r="AX121" s="13"/>
      <c r="AY121" s="15"/>
      <c r="AZ121" s="15"/>
      <c r="BA121" s="16"/>
      <c r="BB121" s="16"/>
      <c r="BC121" s="15"/>
      <c r="BD121" s="15"/>
      <c r="BE121" s="16"/>
      <c r="BF121" s="16"/>
      <c r="BG121" s="15"/>
      <c r="BH121" s="15"/>
      <c r="BI121" s="15"/>
      <c r="BJ121" s="15"/>
      <c r="BK121" s="15"/>
      <c r="BL121" s="15"/>
      <c r="BM121" s="15"/>
      <c r="BN121" s="15"/>
      <c r="BO121" s="13"/>
      <c r="BP121" s="13"/>
      <c r="BQ121" s="14"/>
      <c r="BR121" s="13"/>
      <c r="BS121" s="13"/>
      <c r="BT121" s="13"/>
      <c r="BU121" s="14"/>
      <c r="BV121" s="13"/>
    </row>
    <row r="122" spans="1:74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3"/>
      <c r="AF122" s="17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6"/>
      <c r="AR122" s="16"/>
      <c r="AS122" s="15"/>
      <c r="AT122" s="15"/>
      <c r="AU122" s="16"/>
      <c r="AV122" s="16"/>
      <c r="AW122" s="13"/>
      <c r="AX122" s="13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6"/>
      <c r="BJ122" s="16"/>
      <c r="BK122" s="15"/>
      <c r="BL122" s="15"/>
      <c r="BM122" s="16"/>
      <c r="BN122" s="16"/>
      <c r="BO122" s="13"/>
      <c r="BP122" s="13"/>
      <c r="BQ122" s="14"/>
      <c r="BR122" s="14"/>
      <c r="BS122" s="13"/>
      <c r="BT122" s="13"/>
      <c r="BU122" s="14"/>
      <c r="BV122" s="14"/>
    </row>
    <row r="123" spans="1:74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3"/>
      <c r="AF123" s="17"/>
      <c r="AG123" s="15"/>
      <c r="AH123" s="15"/>
      <c r="AI123" s="16"/>
      <c r="AJ123" s="16"/>
      <c r="AK123" s="15"/>
      <c r="AL123" s="15"/>
      <c r="AM123" s="16"/>
      <c r="AN123" s="16"/>
      <c r="AO123" s="15"/>
      <c r="AP123" s="15"/>
      <c r="AQ123" s="16"/>
      <c r="AR123" s="16"/>
      <c r="AS123" s="15"/>
      <c r="AT123" s="15"/>
      <c r="AU123" s="16"/>
      <c r="AV123" s="16"/>
      <c r="AW123" s="13"/>
      <c r="AX123" s="13"/>
      <c r="AY123" s="15"/>
      <c r="AZ123" s="15"/>
      <c r="BA123" s="16"/>
      <c r="BB123" s="16"/>
      <c r="BC123" s="15"/>
      <c r="BD123" s="15"/>
      <c r="BE123" s="16"/>
      <c r="BF123" s="16"/>
      <c r="BG123" s="15"/>
      <c r="BH123" s="15"/>
      <c r="BI123" s="16"/>
      <c r="BJ123" s="16"/>
      <c r="BK123" s="15"/>
      <c r="BL123" s="15"/>
      <c r="BM123" s="16"/>
      <c r="BN123" s="16"/>
      <c r="BO123" s="13"/>
      <c r="BP123" s="13"/>
      <c r="BQ123" s="14"/>
      <c r="BR123" s="13"/>
      <c r="BS123" s="13"/>
      <c r="BT123" s="13"/>
      <c r="BU123" s="14"/>
      <c r="BV123" s="13"/>
    </row>
    <row r="124" spans="1:74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3"/>
      <c r="AF124" s="17"/>
      <c r="AG124" s="15"/>
      <c r="AH124" s="15"/>
      <c r="AI124" s="16"/>
      <c r="AJ124" s="16"/>
      <c r="AK124" s="15"/>
      <c r="AL124" s="15"/>
      <c r="AM124" s="16"/>
      <c r="AN124" s="16"/>
      <c r="AO124" s="15"/>
      <c r="AP124" s="15"/>
      <c r="AQ124" s="16"/>
      <c r="AR124" s="16"/>
      <c r="AS124" s="15"/>
      <c r="AT124" s="15"/>
      <c r="AU124" s="16"/>
      <c r="AV124" s="16"/>
      <c r="AW124" s="13"/>
      <c r="AX124" s="13"/>
      <c r="AY124" s="15"/>
      <c r="AZ124" s="15"/>
      <c r="BA124" s="16"/>
      <c r="BB124" s="16"/>
      <c r="BC124" s="15"/>
      <c r="BD124" s="15"/>
      <c r="BE124" s="16"/>
      <c r="BF124" s="16"/>
      <c r="BG124" s="15"/>
      <c r="BH124" s="15"/>
      <c r="BI124" s="16"/>
      <c r="BJ124" s="16"/>
      <c r="BK124" s="15"/>
      <c r="BL124" s="15"/>
      <c r="BM124" s="16"/>
      <c r="BN124" s="16"/>
      <c r="BO124" s="13"/>
      <c r="BP124" s="13"/>
      <c r="BQ124" s="14"/>
      <c r="BR124" s="13"/>
      <c r="BS124" s="13"/>
      <c r="BT124" s="13"/>
      <c r="BU124" s="14"/>
      <c r="BV124" s="13"/>
    </row>
    <row r="125" spans="1:74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3"/>
      <c r="AF125" s="17"/>
      <c r="AG125" s="15"/>
      <c r="AH125" s="15"/>
      <c r="AI125" s="16"/>
      <c r="AJ125" s="16"/>
      <c r="AK125" s="15"/>
      <c r="AL125" s="15"/>
      <c r="AM125" s="16"/>
      <c r="AN125" s="16"/>
      <c r="AO125" s="15"/>
      <c r="AP125" s="15"/>
      <c r="AQ125" s="16"/>
      <c r="AR125" s="16"/>
      <c r="AS125" s="15"/>
      <c r="AT125" s="15"/>
      <c r="AU125" s="16"/>
      <c r="AV125" s="16"/>
      <c r="AW125" s="13"/>
      <c r="AX125" s="13"/>
      <c r="AY125" s="15"/>
      <c r="AZ125" s="15"/>
      <c r="BA125" s="16"/>
      <c r="BB125" s="16"/>
      <c r="BC125" s="15"/>
      <c r="BD125" s="15"/>
      <c r="BE125" s="16"/>
      <c r="BF125" s="16"/>
      <c r="BG125" s="15"/>
      <c r="BH125" s="15"/>
      <c r="BI125" s="16"/>
      <c r="BJ125" s="16"/>
      <c r="BK125" s="15"/>
      <c r="BL125" s="15"/>
      <c r="BM125" s="16"/>
      <c r="BN125" s="16"/>
      <c r="BO125" s="13"/>
      <c r="BP125" s="13"/>
      <c r="BQ125" s="14"/>
      <c r="BR125" s="14"/>
      <c r="BS125" s="13"/>
      <c r="BT125" s="13"/>
      <c r="BU125" s="14"/>
      <c r="BV125" s="14"/>
    </row>
    <row r="126" spans="1:74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3"/>
      <c r="AF126" s="17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3"/>
      <c r="AX126" s="13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3"/>
      <c r="BP126" s="13"/>
      <c r="BQ126" s="14"/>
      <c r="BR126" s="13"/>
      <c r="BS126" s="13"/>
      <c r="BT126" s="13"/>
      <c r="BU126" s="14"/>
      <c r="BV126" s="13"/>
    </row>
    <row r="127" spans="1:74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3"/>
      <c r="AF127" s="17"/>
      <c r="AG127" s="15"/>
      <c r="AH127" s="15"/>
      <c r="AI127" s="16"/>
      <c r="AJ127" s="16"/>
      <c r="AK127" s="15"/>
      <c r="AL127" s="15"/>
      <c r="AM127" s="16"/>
      <c r="AN127" s="16"/>
      <c r="AO127" s="15"/>
      <c r="AP127" s="15"/>
      <c r="AQ127" s="16"/>
      <c r="AR127" s="16"/>
      <c r="AS127" s="15"/>
      <c r="AT127" s="15"/>
      <c r="AU127" s="16"/>
      <c r="AV127" s="16"/>
      <c r="AW127" s="13"/>
      <c r="AX127" s="13"/>
      <c r="AY127" s="15"/>
      <c r="AZ127" s="15"/>
      <c r="BA127" s="16"/>
      <c r="BB127" s="16"/>
      <c r="BC127" s="15"/>
      <c r="BD127" s="15"/>
      <c r="BE127" s="16"/>
      <c r="BF127" s="16"/>
      <c r="BG127" s="15"/>
      <c r="BH127" s="15"/>
      <c r="BI127" s="16"/>
      <c r="BJ127" s="16"/>
      <c r="BK127" s="15"/>
      <c r="BL127" s="15"/>
      <c r="BM127" s="16"/>
      <c r="BN127" s="16"/>
      <c r="BO127" s="13"/>
      <c r="BP127" s="13"/>
      <c r="BQ127" s="14"/>
      <c r="BR127" s="13"/>
      <c r="BS127" s="13"/>
      <c r="BT127" s="13"/>
      <c r="BU127" s="14"/>
      <c r="BV127" s="13"/>
    </row>
    <row r="128" spans="1:74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3"/>
      <c r="AF128" s="17"/>
      <c r="AG128" s="15"/>
      <c r="AH128" s="15"/>
      <c r="AI128" s="16"/>
      <c r="AJ128" s="16"/>
      <c r="AK128" s="15"/>
      <c r="AL128" s="15"/>
      <c r="AM128" s="16"/>
      <c r="AN128" s="16"/>
      <c r="AO128" s="15"/>
      <c r="AP128" s="15"/>
      <c r="AQ128" s="15"/>
      <c r="AR128" s="15"/>
      <c r="AS128" s="15"/>
      <c r="AT128" s="15"/>
      <c r="AU128" s="15"/>
      <c r="AV128" s="15"/>
      <c r="AW128" s="13"/>
      <c r="AX128" s="13"/>
      <c r="AY128" s="15"/>
      <c r="AZ128" s="15"/>
      <c r="BA128" s="16"/>
      <c r="BB128" s="16"/>
      <c r="BC128" s="15"/>
      <c r="BD128" s="15"/>
      <c r="BE128" s="16"/>
      <c r="BF128" s="16"/>
      <c r="BG128" s="15"/>
      <c r="BH128" s="15"/>
      <c r="BI128" s="15"/>
      <c r="BJ128" s="15"/>
      <c r="BK128" s="15"/>
      <c r="BL128" s="15"/>
      <c r="BM128" s="15"/>
      <c r="BN128" s="15"/>
      <c r="BO128" s="13"/>
      <c r="BP128" s="13"/>
      <c r="BQ128" s="14"/>
      <c r="BR128" s="13"/>
      <c r="BS128" s="13"/>
      <c r="BT128" s="13"/>
      <c r="BU128" s="14"/>
      <c r="BV128" s="13"/>
    </row>
    <row r="129" spans="1:74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3"/>
      <c r="AF129" s="17"/>
      <c r="AG129" s="15"/>
      <c r="AH129" s="15"/>
      <c r="AI129" s="16"/>
      <c r="AJ129" s="16"/>
      <c r="AK129" s="15"/>
      <c r="AL129" s="15"/>
      <c r="AM129" s="16"/>
      <c r="AN129" s="16"/>
      <c r="AO129" s="15"/>
      <c r="AP129" s="15"/>
      <c r="AQ129" s="15"/>
      <c r="AR129" s="15"/>
      <c r="AS129" s="15"/>
      <c r="AT129" s="15"/>
      <c r="AU129" s="15"/>
      <c r="AV129" s="15"/>
      <c r="AW129" s="13"/>
      <c r="AX129" s="13"/>
      <c r="AY129" s="15"/>
      <c r="AZ129" s="15"/>
      <c r="BA129" s="16"/>
      <c r="BB129" s="16"/>
      <c r="BC129" s="15"/>
      <c r="BD129" s="15"/>
      <c r="BE129" s="16"/>
      <c r="BF129" s="16"/>
      <c r="BG129" s="15"/>
      <c r="BH129" s="15"/>
      <c r="BI129" s="15"/>
      <c r="BJ129" s="15"/>
      <c r="BK129" s="15"/>
      <c r="BL129" s="15"/>
      <c r="BM129" s="15"/>
      <c r="BN129" s="15"/>
      <c r="BO129" s="13"/>
      <c r="BP129" s="13"/>
      <c r="BQ129" s="14"/>
      <c r="BR129" s="13"/>
      <c r="BS129" s="13"/>
      <c r="BT129" s="13"/>
      <c r="BU129" s="14"/>
      <c r="BV129" s="13"/>
    </row>
    <row r="130" spans="1:74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3"/>
      <c r="AF130" s="17"/>
      <c r="AG130" s="15"/>
      <c r="AH130" s="15"/>
      <c r="AI130" s="16"/>
      <c r="AJ130" s="16"/>
      <c r="AK130" s="15"/>
      <c r="AL130" s="15"/>
      <c r="AM130" s="16"/>
      <c r="AN130" s="16"/>
      <c r="AO130" s="15"/>
      <c r="AP130" s="15"/>
      <c r="AQ130" s="15"/>
      <c r="AR130" s="15"/>
      <c r="AS130" s="15"/>
      <c r="AT130" s="15"/>
      <c r="AU130" s="15"/>
      <c r="AV130" s="15"/>
      <c r="AW130" s="13"/>
      <c r="AX130" s="13"/>
      <c r="AY130" s="15"/>
      <c r="AZ130" s="15"/>
      <c r="BA130" s="16"/>
      <c r="BB130" s="16"/>
      <c r="BC130" s="15"/>
      <c r="BD130" s="15"/>
      <c r="BE130" s="16"/>
      <c r="BF130" s="16"/>
      <c r="BG130" s="15"/>
      <c r="BH130" s="15"/>
      <c r="BI130" s="15"/>
      <c r="BJ130" s="15"/>
      <c r="BK130" s="15"/>
      <c r="BL130" s="15"/>
      <c r="BM130" s="15"/>
      <c r="BN130" s="15"/>
      <c r="BO130" s="13"/>
      <c r="BP130" s="13"/>
      <c r="BQ130" s="14"/>
      <c r="BR130" s="14"/>
      <c r="BS130" s="13"/>
      <c r="BT130" s="13"/>
      <c r="BU130" s="14"/>
      <c r="BV130" s="14"/>
    </row>
    <row r="131" spans="1:74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3"/>
      <c r="AF131" s="17"/>
      <c r="AG131" s="15"/>
      <c r="AH131" s="15"/>
      <c r="AI131" s="16"/>
      <c r="AJ131" s="16"/>
      <c r="AK131" s="15"/>
      <c r="AL131" s="15"/>
      <c r="AM131" s="16"/>
      <c r="AN131" s="16"/>
      <c r="AO131" s="15"/>
      <c r="AP131" s="15"/>
      <c r="AQ131" s="15"/>
      <c r="AR131" s="15"/>
      <c r="AS131" s="15"/>
      <c r="AT131" s="15"/>
      <c r="AU131" s="15"/>
      <c r="AV131" s="15"/>
      <c r="AW131" s="13"/>
      <c r="AX131" s="13"/>
      <c r="AY131" s="15"/>
      <c r="AZ131" s="15"/>
      <c r="BA131" s="16"/>
      <c r="BB131" s="16"/>
      <c r="BC131" s="15"/>
      <c r="BD131" s="15"/>
      <c r="BE131" s="16"/>
      <c r="BF131" s="16"/>
      <c r="BG131" s="15"/>
      <c r="BH131" s="15"/>
      <c r="BI131" s="15"/>
      <c r="BJ131" s="15"/>
      <c r="BK131" s="15"/>
      <c r="BL131" s="15"/>
      <c r="BM131" s="15"/>
      <c r="BN131" s="15"/>
      <c r="BO131" s="13"/>
      <c r="BP131" s="13"/>
      <c r="BQ131" s="14"/>
      <c r="BR131" s="13"/>
      <c r="BS131" s="13"/>
      <c r="BT131" s="13"/>
      <c r="BU131" s="14"/>
      <c r="BV131" s="13"/>
    </row>
    <row r="132" spans="1:74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3"/>
      <c r="AF132" s="17"/>
      <c r="AG132" s="15"/>
      <c r="AH132" s="15"/>
      <c r="AI132" s="16"/>
      <c r="AJ132" s="16"/>
      <c r="AK132" s="15"/>
      <c r="AL132" s="15"/>
      <c r="AM132" s="16"/>
      <c r="AN132" s="16"/>
      <c r="AO132" s="15"/>
      <c r="AP132" s="15"/>
      <c r="AQ132" s="15"/>
      <c r="AR132" s="15"/>
      <c r="AS132" s="15"/>
      <c r="AT132" s="15"/>
      <c r="AU132" s="15"/>
      <c r="AV132" s="15"/>
      <c r="AW132" s="13"/>
      <c r="AX132" s="13"/>
      <c r="AY132" s="15"/>
      <c r="AZ132" s="15"/>
      <c r="BA132" s="16"/>
      <c r="BB132" s="16"/>
      <c r="BC132" s="15"/>
      <c r="BD132" s="15"/>
      <c r="BE132" s="16"/>
      <c r="BF132" s="16"/>
      <c r="BG132" s="15"/>
      <c r="BH132" s="15"/>
      <c r="BI132" s="15"/>
      <c r="BJ132" s="15"/>
      <c r="BK132" s="15"/>
      <c r="BL132" s="15"/>
      <c r="BM132" s="15"/>
      <c r="BN132" s="15"/>
      <c r="BO132" s="13"/>
      <c r="BP132" s="13"/>
      <c r="BQ132" s="14"/>
      <c r="BR132" s="13"/>
      <c r="BS132" s="13"/>
      <c r="BT132" s="13"/>
      <c r="BU132" s="14"/>
      <c r="BV132" s="13"/>
    </row>
    <row r="133" spans="1:74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3"/>
      <c r="AF133" s="17"/>
      <c r="AG133" s="15"/>
      <c r="AH133" s="15"/>
      <c r="AI133" s="16"/>
      <c r="AJ133" s="16"/>
      <c r="AK133" s="15"/>
      <c r="AL133" s="15"/>
      <c r="AM133" s="16"/>
      <c r="AN133" s="16"/>
      <c r="AO133" s="15"/>
      <c r="AP133" s="15"/>
      <c r="AQ133" s="15"/>
      <c r="AR133" s="15"/>
      <c r="AS133" s="15"/>
      <c r="AT133" s="15"/>
      <c r="AU133" s="15"/>
      <c r="AV133" s="15"/>
      <c r="AW133" s="13"/>
      <c r="AX133" s="13"/>
      <c r="AY133" s="15"/>
      <c r="AZ133" s="15"/>
      <c r="BA133" s="16"/>
      <c r="BB133" s="16"/>
      <c r="BC133" s="15"/>
      <c r="BD133" s="15"/>
      <c r="BE133" s="16"/>
      <c r="BF133" s="16"/>
      <c r="BG133" s="15"/>
      <c r="BH133" s="15"/>
      <c r="BI133" s="15"/>
      <c r="BJ133" s="15"/>
      <c r="BK133" s="15"/>
      <c r="BL133" s="15"/>
      <c r="BM133" s="15"/>
      <c r="BN133" s="15"/>
      <c r="BO133" s="13"/>
      <c r="BP133" s="13"/>
      <c r="BQ133" s="13"/>
      <c r="BR133" s="13"/>
      <c r="BS133" s="13"/>
      <c r="BT133" s="13"/>
      <c r="BU133" s="13"/>
      <c r="BV133" s="13"/>
    </row>
    <row r="134" spans="1:74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3"/>
      <c r="AF134" s="17"/>
      <c r="AG134" s="15"/>
      <c r="AH134" s="15"/>
      <c r="AI134" s="16"/>
      <c r="AJ134" s="16"/>
      <c r="AK134" s="15"/>
      <c r="AL134" s="15"/>
      <c r="AM134" s="16"/>
      <c r="AN134" s="16"/>
      <c r="AO134" s="15"/>
      <c r="AP134" s="15"/>
      <c r="AQ134" s="15"/>
      <c r="AR134" s="15"/>
      <c r="AS134" s="15"/>
      <c r="AT134" s="15"/>
      <c r="AU134" s="15"/>
      <c r="AV134" s="15"/>
      <c r="AW134" s="13"/>
      <c r="AX134" s="13"/>
      <c r="AY134" s="15"/>
      <c r="AZ134" s="15"/>
      <c r="BA134" s="16"/>
      <c r="BB134" s="16"/>
      <c r="BC134" s="15"/>
      <c r="BD134" s="15"/>
      <c r="BE134" s="16"/>
      <c r="BF134" s="16"/>
      <c r="BG134" s="15"/>
      <c r="BH134" s="15"/>
      <c r="BI134" s="15"/>
      <c r="BJ134" s="15"/>
      <c r="BK134" s="15"/>
      <c r="BL134" s="15"/>
      <c r="BM134" s="15"/>
      <c r="BN134" s="15"/>
      <c r="BO134" s="13"/>
      <c r="BP134" s="13"/>
      <c r="BQ134" s="13"/>
      <c r="BR134" s="13"/>
      <c r="BS134" s="13"/>
      <c r="BT134" s="13"/>
      <c r="BU134" s="13"/>
      <c r="BV134" s="13"/>
    </row>
    <row r="135" spans="1:74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3"/>
      <c r="AF135" s="13"/>
      <c r="AG135" s="15"/>
      <c r="AH135" s="15"/>
      <c r="AI135" s="16"/>
      <c r="AJ135" s="16"/>
      <c r="AK135" s="15"/>
      <c r="AL135" s="15"/>
      <c r="AM135" s="16"/>
      <c r="AN135" s="16"/>
      <c r="AO135" s="15"/>
      <c r="AP135" s="15"/>
      <c r="AQ135" s="16"/>
      <c r="AR135" s="16"/>
      <c r="AS135" s="15"/>
      <c r="AT135" s="15"/>
      <c r="AU135" s="16"/>
      <c r="AV135" s="16"/>
      <c r="AW135" s="13"/>
      <c r="AX135" s="13"/>
      <c r="AY135" s="15"/>
      <c r="AZ135" s="15"/>
      <c r="BA135" s="16"/>
      <c r="BB135" s="16"/>
      <c r="BC135" s="15"/>
      <c r="BD135" s="15"/>
      <c r="BE135" s="16"/>
      <c r="BF135" s="16"/>
      <c r="BG135" s="15"/>
      <c r="BH135" s="15"/>
      <c r="BI135" s="16"/>
      <c r="BJ135" s="16"/>
      <c r="BK135" s="15"/>
      <c r="BL135" s="15"/>
      <c r="BM135" s="16"/>
      <c r="BN135" s="16"/>
      <c r="BO135" s="13"/>
      <c r="BP135" s="13"/>
      <c r="BQ135" s="13"/>
      <c r="BR135" s="13"/>
      <c r="BS135" s="13"/>
      <c r="BT135" s="13"/>
      <c r="BU135" s="13"/>
      <c r="BV135" s="13"/>
    </row>
    <row r="136" spans="1:74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3"/>
      <c r="AF136" s="13"/>
      <c r="AG136" s="15"/>
      <c r="AH136" s="15"/>
      <c r="AI136" s="16"/>
      <c r="AJ136" s="16"/>
      <c r="AK136" s="15"/>
      <c r="AL136" s="15"/>
      <c r="AM136" s="16"/>
      <c r="AN136" s="16"/>
      <c r="AO136" s="15"/>
      <c r="AP136" s="15"/>
      <c r="AQ136" s="16"/>
      <c r="AR136" s="16"/>
      <c r="AS136" s="15"/>
      <c r="AT136" s="15"/>
      <c r="AU136" s="16"/>
      <c r="AV136" s="16"/>
      <c r="AW136" s="13"/>
      <c r="AX136" s="13"/>
      <c r="AY136" s="15"/>
      <c r="AZ136" s="15"/>
      <c r="BA136" s="16"/>
      <c r="BB136" s="16"/>
      <c r="BC136" s="15"/>
      <c r="BD136" s="15"/>
      <c r="BE136" s="16"/>
      <c r="BF136" s="16"/>
      <c r="BG136" s="15"/>
      <c r="BH136" s="15"/>
      <c r="BI136" s="16"/>
      <c r="BJ136" s="16"/>
      <c r="BK136" s="15"/>
      <c r="BL136" s="15"/>
      <c r="BM136" s="16"/>
      <c r="BN136" s="16"/>
      <c r="BO136" s="13"/>
      <c r="BP136" s="13"/>
      <c r="BQ136" s="13"/>
      <c r="BR136" s="13"/>
      <c r="BS136" s="13"/>
      <c r="BT136" s="13"/>
      <c r="BU136" s="13"/>
      <c r="BV136" s="13"/>
    </row>
    <row r="137" spans="1:74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3"/>
      <c r="AF137" s="13"/>
      <c r="AG137" s="15"/>
      <c r="AH137" s="15"/>
      <c r="AI137" s="16"/>
      <c r="AJ137" s="16"/>
      <c r="AK137" s="15"/>
      <c r="AL137" s="15"/>
      <c r="AM137" s="16"/>
      <c r="AN137" s="16"/>
      <c r="AO137" s="15"/>
      <c r="AP137" s="15"/>
      <c r="AQ137" s="16"/>
      <c r="AR137" s="16"/>
      <c r="AS137" s="15"/>
      <c r="AT137" s="15"/>
      <c r="AU137" s="16"/>
      <c r="AV137" s="16"/>
      <c r="AW137" s="13"/>
      <c r="AX137" s="13"/>
      <c r="AY137" s="15"/>
      <c r="AZ137" s="15"/>
      <c r="BA137" s="16"/>
      <c r="BB137" s="16"/>
      <c r="BC137" s="15"/>
      <c r="BD137" s="15"/>
      <c r="BE137" s="16"/>
      <c r="BF137" s="16"/>
      <c r="BG137" s="15"/>
      <c r="BH137" s="15"/>
      <c r="BI137" s="16"/>
      <c r="BJ137" s="16"/>
      <c r="BK137" s="15"/>
      <c r="BL137" s="15"/>
      <c r="BM137" s="16"/>
      <c r="BN137" s="16"/>
      <c r="BO137" s="13"/>
      <c r="BP137" s="13"/>
      <c r="BQ137" s="13"/>
      <c r="BR137" s="13"/>
      <c r="BS137" s="13"/>
      <c r="BT137" s="13"/>
      <c r="BU137" s="13"/>
      <c r="BV137" s="13"/>
    </row>
    <row r="138" spans="1:74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3"/>
      <c r="AF138" s="13"/>
      <c r="AG138" s="15"/>
      <c r="AH138" s="15"/>
      <c r="AI138" s="16"/>
      <c r="AJ138" s="16"/>
      <c r="AK138" s="15"/>
      <c r="AL138" s="15"/>
      <c r="AM138" s="16"/>
      <c r="AN138" s="16"/>
      <c r="AO138" s="15"/>
      <c r="AP138" s="15"/>
      <c r="AQ138" s="16"/>
      <c r="AR138" s="16"/>
      <c r="AS138" s="15"/>
      <c r="AT138" s="15"/>
      <c r="AU138" s="16"/>
      <c r="AV138" s="16"/>
      <c r="AW138" s="13"/>
      <c r="AX138" s="13"/>
      <c r="AY138" s="15"/>
      <c r="AZ138" s="15"/>
      <c r="BA138" s="16"/>
      <c r="BB138" s="16"/>
      <c r="BC138" s="15"/>
      <c r="BD138" s="15"/>
      <c r="BE138" s="16"/>
      <c r="BF138" s="16"/>
      <c r="BG138" s="15"/>
      <c r="BH138" s="15"/>
      <c r="BI138" s="16"/>
      <c r="BJ138" s="16"/>
      <c r="BK138" s="15"/>
      <c r="BL138" s="15"/>
      <c r="BM138" s="16"/>
      <c r="BN138" s="16"/>
      <c r="BO138" s="13"/>
      <c r="BP138" s="13"/>
      <c r="BQ138" s="13"/>
      <c r="BR138" s="13"/>
      <c r="BS138" s="13"/>
      <c r="BT138" s="13"/>
      <c r="BU138" s="13"/>
      <c r="BV138" s="13"/>
    </row>
    <row r="139" spans="1:74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3"/>
      <c r="AF139" s="13"/>
      <c r="AG139" s="15"/>
      <c r="AH139" s="15"/>
      <c r="AI139" s="16"/>
      <c r="AJ139" s="16"/>
      <c r="AK139" s="15"/>
      <c r="AL139" s="15"/>
      <c r="AM139" s="16"/>
      <c r="AN139" s="16"/>
      <c r="AO139" s="15"/>
      <c r="AP139" s="15"/>
      <c r="AQ139" s="16"/>
      <c r="AR139" s="16"/>
      <c r="AS139" s="15"/>
      <c r="AT139" s="15"/>
      <c r="AU139" s="16"/>
      <c r="AV139" s="16"/>
      <c r="AW139" s="13"/>
      <c r="AX139" s="13"/>
      <c r="AY139" s="15"/>
      <c r="AZ139" s="15"/>
      <c r="BA139" s="16"/>
      <c r="BB139" s="16"/>
      <c r="BC139" s="15"/>
      <c r="BD139" s="15"/>
      <c r="BE139" s="16"/>
      <c r="BF139" s="16"/>
      <c r="BG139" s="15"/>
      <c r="BH139" s="15"/>
      <c r="BI139" s="16"/>
      <c r="BJ139" s="16"/>
      <c r="BK139" s="15"/>
      <c r="BL139" s="15"/>
      <c r="BM139" s="16"/>
      <c r="BN139" s="16"/>
      <c r="BO139" s="13"/>
      <c r="BP139" s="13"/>
      <c r="BQ139" s="13"/>
      <c r="BR139" s="13"/>
      <c r="BS139" s="13"/>
      <c r="BT139" s="13"/>
      <c r="BU139" s="13"/>
      <c r="BV139" s="13"/>
    </row>
    <row r="140" spans="1:74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3"/>
      <c r="AF140" s="13"/>
      <c r="AG140" s="15"/>
      <c r="AH140" s="15"/>
      <c r="AI140" s="16"/>
      <c r="AJ140" s="16"/>
      <c r="AK140" s="15"/>
      <c r="AL140" s="15"/>
      <c r="AM140" s="16"/>
      <c r="AN140" s="16"/>
      <c r="AO140" s="15"/>
      <c r="AP140" s="15"/>
      <c r="AQ140" s="16"/>
      <c r="AR140" s="16"/>
      <c r="AS140" s="15"/>
      <c r="AT140" s="15"/>
      <c r="AU140" s="16"/>
      <c r="AV140" s="16"/>
      <c r="AW140" s="13"/>
      <c r="AX140" s="13"/>
      <c r="AY140" s="15"/>
      <c r="AZ140" s="15"/>
      <c r="BA140" s="16"/>
      <c r="BB140" s="16"/>
      <c r="BC140" s="15"/>
      <c r="BD140" s="15"/>
      <c r="BE140" s="16"/>
      <c r="BF140" s="16"/>
      <c r="BG140" s="15"/>
      <c r="BH140" s="15"/>
      <c r="BI140" s="16"/>
      <c r="BJ140" s="16"/>
      <c r="BK140" s="15"/>
      <c r="BL140" s="15"/>
      <c r="BM140" s="16"/>
      <c r="BN140" s="16"/>
      <c r="BO140" s="13"/>
      <c r="BP140" s="13"/>
      <c r="BQ140" s="13"/>
      <c r="BR140" s="13"/>
      <c r="BS140" s="13"/>
      <c r="BT140" s="13"/>
      <c r="BU140" s="13"/>
      <c r="BV140" s="13"/>
    </row>
    <row r="141" spans="1:74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3"/>
      <c r="AF141" s="13"/>
      <c r="AG141" s="15"/>
      <c r="AH141" s="15"/>
      <c r="AI141" s="16"/>
      <c r="AJ141" s="16"/>
      <c r="AK141" s="15"/>
      <c r="AL141" s="15"/>
      <c r="AM141" s="16"/>
      <c r="AN141" s="16"/>
      <c r="AO141" s="15"/>
      <c r="AP141" s="15"/>
      <c r="AQ141" s="16"/>
      <c r="AR141" s="16"/>
      <c r="AS141" s="15"/>
      <c r="AT141" s="15"/>
      <c r="AU141" s="16"/>
      <c r="AV141" s="16"/>
      <c r="AW141" s="13"/>
      <c r="AX141" s="13"/>
      <c r="AY141" s="15"/>
      <c r="AZ141" s="15"/>
      <c r="BA141" s="16"/>
      <c r="BB141" s="16"/>
      <c r="BC141" s="15"/>
      <c r="BD141" s="15"/>
      <c r="BE141" s="16"/>
      <c r="BF141" s="16"/>
      <c r="BG141" s="15"/>
      <c r="BH141" s="15"/>
      <c r="BI141" s="16"/>
      <c r="BJ141" s="16"/>
      <c r="BK141" s="15"/>
      <c r="BL141" s="15"/>
      <c r="BM141" s="16"/>
      <c r="BN141" s="16"/>
      <c r="BO141" s="13"/>
      <c r="BP141" s="13"/>
      <c r="BQ141" s="13"/>
      <c r="BR141" s="13"/>
      <c r="BS141" s="13"/>
      <c r="BT141" s="13"/>
      <c r="BU141" s="13"/>
      <c r="BV141" s="13"/>
    </row>
    <row r="142" spans="1:74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3"/>
      <c r="AF142" s="13"/>
      <c r="AG142" s="15"/>
      <c r="AH142" s="15"/>
      <c r="AI142" s="16"/>
      <c r="AJ142" s="16"/>
      <c r="AK142" s="15"/>
      <c r="AL142" s="15"/>
      <c r="AM142" s="16"/>
      <c r="AN142" s="16"/>
      <c r="AO142" s="15"/>
      <c r="AP142" s="15"/>
      <c r="AQ142" s="16"/>
      <c r="AR142" s="16"/>
      <c r="AS142" s="15"/>
      <c r="AT142" s="15"/>
      <c r="AU142" s="16"/>
      <c r="AV142" s="16"/>
      <c r="AW142" s="13"/>
      <c r="AX142" s="13"/>
      <c r="AY142" s="15"/>
      <c r="AZ142" s="15"/>
      <c r="BA142" s="16"/>
      <c r="BB142" s="16"/>
      <c r="BC142" s="15"/>
      <c r="BD142" s="15"/>
      <c r="BE142" s="16"/>
      <c r="BF142" s="16"/>
      <c r="BG142" s="15"/>
      <c r="BH142" s="15"/>
      <c r="BI142" s="16"/>
      <c r="BJ142" s="16"/>
      <c r="BK142" s="15"/>
      <c r="BL142" s="15"/>
      <c r="BM142" s="16"/>
      <c r="BN142" s="16"/>
      <c r="BO142" s="13"/>
      <c r="BP142" s="13"/>
      <c r="BQ142" s="13"/>
      <c r="BR142" s="13"/>
      <c r="BS142" s="13"/>
      <c r="BT142" s="13"/>
      <c r="BU142" s="13"/>
      <c r="BV142" s="13"/>
    </row>
    <row r="143" spans="1:74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3"/>
      <c r="AF143" s="13"/>
      <c r="AG143" s="15"/>
      <c r="AH143" s="15"/>
      <c r="AI143" s="16"/>
      <c r="AJ143" s="16"/>
      <c r="AK143" s="15"/>
      <c r="AL143" s="15"/>
      <c r="AM143" s="16"/>
      <c r="AN143" s="16"/>
      <c r="AO143" s="15"/>
      <c r="AP143" s="15"/>
      <c r="AQ143" s="16"/>
      <c r="AR143" s="16"/>
      <c r="AS143" s="15"/>
      <c r="AT143" s="15"/>
      <c r="AU143" s="16"/>
      <c r="AV143" s="16"/>
      <c r="AW143" s="13"/>
      <c r="AX143" s="13"/>
      <c r="AY143" s="15"/>
      <c r="AZ143" s="15"/>
      <c r="BA143" s="16"/>
      <c r="BB143" s="16"/>
      <c r="BC143" s="15"/>
      <c r="BD143" s="15"/>
      <c r="BE143" s="16"/>
      <c r="BF143" s="16"/>
      <c r="BG143" s="15"/>
      <c r="BH143" s="15"/>
      <c r="BI143" s="16"/>
      <c r="BJ143" s="16"/>
      <c r="BK143" s="15"/>
      <c r="BL143" s="15"/>
      <c r="BM143" s="16"/>
      <c r="BN143" s="16"/>
      <c r="BO143" s="13"/>
      <c r="BP143" s="13"/>
      <c r="BQ143" s="13"/>
      <c r="BR143" s="13"/>
      <c r="BS143" s="13"/>
      <c r="BT143" s="13"/>
      <c r="BU143" s="13"/>
      <c r="BV143" s="13"/>
    </row>
    <row r="144" spans="1:74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3"/>
      <c r="AF144" s="13"/>
      <c r="AG144" s="15"/>
      <c r="AH144" s="15"/>
      <c r="AI144" s="16"/>
      <c r="AJ144" s="16"/>
      <c r="AK144" s="15"/>
      <c r="AL144" s="15"/>
      <c r="AM144" s="16"/>
      <c r="AN144" s="16"/>
      <c r="AO144" s="15"/>
      <c r="AP144" s="15"/>
      <c r="AQ144" s="16"/>
      <c r="AR144" s="16"/>
      <c r="AS144" s="15"/>
      <c r="AT144" s="15"/>
      <c r="AU144" s="16"/>
      <c r="AV144" s="16"/>
      <c r="AW144" s="13"/>
      <c r="AX144" s="13"/>
      <c r="AY144" s="15"/>
      <c r="AZ144" s="15"/>
      <c r="BA144" s="16"/>
      <c r="BB144" s="16"/>
      <c r="BC144" s="15"/>
      <c r="BD144" s="15"/>
      <c r="BE144" s="16"/>
      <c r="BF144" s="16"/>
      <c r="BG144" s="15"/>
      <c r="BH144" s="15"/>
      <c r="BI144" s="16"/>
      <c r="BJ144" s="16"/>
      <c r="BK144" s="15"/>
      <c r="BL144" s="15"/>
      <c r="BM144" s="16"/>
      <c r="BN144" s="16"/>
      <c r="BO144" s="13"/>
      <c r="BP144" s="13"/>
      <c r="BQ144" s="13"/>
      <c r="BR144" s="13"/>
      <c r="BS144" s="13"/>
      <c r="BT144" s="13"/>
      <c r="BU144" s="13"/>
      <c r="BV144" s="13"/>
    </row>
    <row r="145" spans="1:74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3"/>
      <c r="AF145" s="13"/>
      <c r="AG145" s="15"/>
      <c r="AH145" s="15"/>
      <c r="AI145" s="16"/>
      <c r="AJ145" s="16"/>
      <c r="AK145" s="15"/>
      <c r="AL145" s="15"/>
      <c r="AM145" s="16"/>
      <c r="AN145" s="16"/>
      <c r="AO145" s="15"/>
      <c r="AP145" s="15"/>
      <c r="AQ145" s="16"/>
      <c r="AR145" s="16"/>
      <c r="AS145" s="15"/>
      <c r="AT145" s="15"/>
      <c r="AU145" s="16"/>
      <c r="AV145" s="16"/>
      <c r="AW145" s="13"/>
      <c r="AX145" s="13"/>
      <c r="AY145" s="15"/>
      <c r="AZ145" s="15"/>
      <c r="BA145" s="16"/>
      <c r="BB145" s="16"/>
      <c r="BC145" s="15"/>
      <c r="BD145" s="15"/>
      <c r="BE145" s="16"/>
      <c r="BF145" s="16"/>
      <c r="BG145" s="15"/>
      <c r="BH145" s="15"/>
      <c r="BI145" s="16"/>
      <c r="BJ145" s="16"/>
      <c r="BK145" s="15"/>
      <c r="BL145" s="15"/>
      <c r="BM145" s="16"/>
      <c r="BN145" s="16"/>
      <c r="BO145" s="13"/>
      <c r="BP145" s="13"/>
      <c r="BQ145" s="13"/>
      <c r="BR145" s="13"/>
      <c r="BS145" s="13"/>
      <c r="BT145" s="13"/>
      <c r="BU145" s="13"/>
      <c r="BV145" s="13"/>
    </row>
    <row r="146" spans="1:74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3"/>
      <c r="AF146" s="13"/>
      <c r="AG146" s="15"/>
      <c r="AH146" s="15"/>
      <c r="AI146" s="16"/>
      <c r="AJ146" s="16"/>
      <c r="AK146" s="15"/>
      <c r="AL146" s="15"/>
      <c r="AM146" s="16"/>
      <c r="AN146" s="16"/>
      <c r="AO146" s="15"/>
      <c r="AP146" s="15"/>
      <c r="AQ146" s="16"/>
      <c r="AR146" s="16"/>
      <c r="AS146" s="15"/>
      <c r="AT146" s="15"/>
      <c r="AU146" s="16"/>
      <c r="AV146" s="16"/>
      <c r="AW146" s="13"/>
      <c r="AX146" s="13"/>
      <c r="AY146" s="15"/>
      <c r="AZ146" s="15"/>
      <c r="BA146" s="16"/>
      <c r="BB146" s="16"/>
      <c r="BC146" s="15"/>
      <c r="BD146" s="15"/>
      <c r="BE146" s="16"/>
      <c r="BF146" s="16"/>
      <c r="BG146" s="15"/>
      <c r="BH146" s="15"/>
      <c r="BI146" s="16"/>
      <c r="BJ146" s="16"/>
      <c r="BK146" s="15"/>
      <c r="BL146" s="15"/>
      <c r="BM146" s="16"/>
      <c r="BN146" s="16"/>
      <c r="BO146" s="13"/>
      <c r="BP146" s="13"/>
      <c r="BQ146" s="13"/>
      <c r="BR146" s="13"/>
      <c r="BS146" s="13"/>
      <c r="BT146" s="13"/>
      <c r="BU146" s="13"/>
      <c r="BV146" s="13"/>
    </row>
    <row r="147" spans="1:74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3"/>
      <c r="AF147" s="13"/>
      <c r="AG147" s="15"/>
      <c r="AH147" s="15"/>
      <c r="AI147" s="16"/>
      <c r="AJ147" s="16"/>
      <c r="AK147" s="15"/>
      <c r="AL147" s="15"/>
      <c r="AM147" s="16"/>
      <c r="AN147" s="16"/>
      <c r="AO147" s="15"/>
      <c r="AP147" s="15"/>
      <c r="AQ147" s="16"/>
      <c r="AR147" s="16"/>
      <c r="AS147" s="15"/>
      <c r="AT147" s="15"/>
      <c r="AU147" s="16"/>
      <c r="AV147" s="16"/>
      <c r="AW147" s="13"/>
      <c r="AX147" s="13"/>
      <c r="AY147" s="15"/>
      <c r="AZ147" s="15"/>
      <c r="BA147" s="16"/>
      <c r="BB147" s="16"/>
      <c r="BC147" s="15"/>
      <c r="BD147" s="15"/>
      <c r="BE147" s="16"/>
      <c r="BF147" s="16"/>
      <c r="BG147" s="15"/>
      <c r="BH147" s="15"/>
      <c r="BI147" s="16"/>
      <c r="BJ147" s="16"/>
      <c r="BK147" s="15"/>
      <c r="BL147" s="15"/>
      <c r="BM147" s="16"/>
      <c r="BN147" s="16"/>
      <c r="BO147" s="13"/>
      <c r="BP147" s="13"/>
      <c r="BQ147" s="13"/>
      <c r="BR147" s="13"/>
      <c r="BS147" s="13"/>
      <c r="BT147" s="13"/>
      <c r="BU147" s="13"/>
      <c r="BV147" s="13"/>
    </row>
    <row r="148" spans="1:74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3"/>
      <c r="AF148" s="13"/>
      <c r="AG148" s="15"/>
      <c r="AH148" s="15"/>
      <c r="AI148" s="16"/>
      <c r="AJ148" s="16"/>
      <c r="AK148" s="15"/>
      <c r="AL148" s="15"/>
      <c r="AM148" s="16"/>
      <c r="AN148" s="16"/>
      <c r="AO148" s="15"/>
      <c r="AP148" s="15"/>
      <c r="AQ148" s="16"/>
      <c r="AR148" s="16"/>
      <c r="AS148" s="15"/>
      <c r="AT148" s="15"/>
      <c r="AU148" s="16"/>
      <c r="AV148" s="16"/>
      <c r="AW148" s="13"/>
      <c r="AX148" s="13"/>
      <c r="AY148" s="15"/>
      <c r="AZ148" s="15"/>
      <c r="BA148" s="16"/>
      <c r="BB148" s="16"/>
      <c r="BC148" s="15"/>
      <c r="BD148" s="15"/>
      <c r="BE148" s="16"/>
      <c r="BF148" s="16"/>
      <c r="BG148" s="15"/>
      <c r="BH148" s="15"/>
      <c r="BI148" s="16"/>
      <c r="BJ148" s="16"/>
      <c r="BK148" s="15"/>
      <c r="BL148" s="15"/>
      <c r="BM148" s="16"/>
      <c r="BN148" s="16"/>
      <c r="BO148" s="13"/>
      <c r="BP148" s="13"/>
      <c r="BQ148" s="13"/>
      <c r="BR148" s="13"/>
      <c r="BS148" s="13"/>
      <c r="BT148" s="13"/>
      <c r="BU148" s="13"/>
      <c r="BV148" s="13"/>
    </row>
    <row r="149" spans="1:74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3"/>
      <c r="AF149" s="13"/>
      <c r="AG149" s="15"/>
      <c r="AH149" s="15"/>
      <c r="AI149" s="16"/>
      <c r="AJ149" s="16"/>
      <c r="AK149" s="15"/>
      <c r="AL149" s="15"/>
      <c r="AM149" s="16"/>
      <c r="AN149" s="16"/>
      <c r="AO149" s="15"/>
      <c r="AP149" s="15"/>
      <c r="AQ149" s="16"/>
      <c r="AR149" s="16"/>
      <c r="AS149" s="15"/>
      <c r="AT149" s="15"/>
      <c r="AU149" s="16"/>
      <c r="AV149" s="16"/>
      <c r="AW149" s="13"/>
      <c r="AX149" s="13"/>
      <c r="AY149" s="15"/>
      <c r="AZ149" s="15"/>
      <c r="BA149" s="16"/>
      <c r="BB149" s="16"/>
      <c r="BC149" s="15"/>
      <c r="BD149" s="15"/>
      <c r="BE149" s="16"/>
      <c r="BF149" s="16"/>
      <c r="BG149" s="15"/>
      <c r="BH149" s="15"/>
      <c r="BI149" s="16"/>
      <c r="BJ149" s="16"/>
      <c r="BK149" s="15"/>
      <c r="BL149" s="15"/>
      <c r="BM149" s="16"/>
      <c r="BN149" s="16"/>
      <c r="BO149" s="13"/>
      <c r="BP149" s="13"/>
      <c r="BQ149" s="13"/>
      <c r="BR149" s="13"/>
      <c r="BS149" s="13"/>
      <c r="BT149" s="13"/>
      <c r="BU149" s="13"/>
      <c r="BV149" s="13"/>
    </row>
    <row r="150" spans="1:74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3"/>
      <c r="AF150" s="13"/>
      <c r="AG150" s="15"/>
      <c r="AH150" s="15"/>
      <c r="AI150" s="16"/>
      <c r="AJ150" s="16"/>
      <c r="AK150" s="15"/>
      <c r="AL150" s="15"/>
      <c r="AM150" s="16"/>
      <c r="AN150" s="16"/>
      <c r="AO150" s="15"/>
      <c r="AP150" s="15"/>
      <c r="AQ150" s="16"/>
      <c r="AR150" s="16"/>
      <c r="AS150" s="15"/>
      <c r="AT150" s="15"/>
      <c r="AU150" s="16"/>
      <c r="AV150" s="16"/>
      <c r="AW150" s="13"/>
      <c r="AX150" s="13"/>
      <c r="AY150" s="15"/>
      <c r="AZ150" s="15"/>
      <c r="BA150" s="16"/>
      <c r="BB150" s="16"/>
      <c r="BC150" s="15"/>
      <c r="BD150" s="15"/>
      <c r="BE150" s="16"/>
      <c r="BF150" s="16"/>
      <c r="BG150" s="15"/>
      <c r="BH150" s="15"/>
      <c r="BI150" s="16"/>
      <c r="BJ150" s="16"/>
      <c r="BK150" s="15"/>
      <c r="BL150" s="15"/>
      <c r="BM150" s="16"/>
      <c r="BN150" s="16"/>
      <c r="BO150" s="13"/>
      <c r="BP150" s="13"/>
      <c r="BQ150" s="13"/>
      <c r="BR150" s="13"/>
      <c r="BS150" s="13"/>
      <c r="BT150" s="13"/>
      <c r="BU150" s="13"/>
      <c r="BV150" s="13"/>
    </row>
    <row r="151" spans="1:74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3"/>
      <c r="AF151" s="13"/>
      <c r="AG151" s="15"/>
      <c r="AH151" s="15"/>
      <c r="AI151" s="16"/>
      <c r="AJ151" s="16"/>
      <c r="AK151" s="15"/>
      <c r="AL151" s="15"/>
      <c r="AM151" s="16"/>
      <c r="AN151" s="16"/>
      <c r="AO151" s="15"/>
      <c r="AP151" s="15"/>
      <c r="AQ151" s="16"/>
      <c r="AR151" s="16"/>
      <c r="AS151" s="15"/>
      <c r="AT151" s="15"/>
      <c r="AU151" s="16"/>
      <c r="AV151" s="16"/>
      <c r="AW151" s="13"/>
      <c r="AX151" s="13"/>
      <c r="AY151" s="15"/>
      <c r="AZ151" s="15"/>
      <c r="BA151" s="16"/>
      <c r="BB151" s="16"/>
      <c r="BC151" s="15"/>
      <c r="BD151" s="15"/>
      <c r="BE151" s="16"/>
      <c r="BF151" s="16"/>
      <c r="BG151" s="15"/>
      <c r="BH151" s="15"/>
      <c r="BI151" s="16"/>
      <c r="BJ151" s="16"/>
      <c r="BK151" s="15"/>
      <c r="BL151" s="15"/>
      <c r="BM151" s="16"/>
      <c r="BN151" s="16"/>
      <c r="BO151" s="13"/>
      <c r="BP151" s="13"/>
      <c r="BQ151" s="13"/>
      <c r="BR151" s="13"/>
      <c r="BS151" s="13"/>
      <c r="BT151" s="13"/>
      <c r="BU151" s="13"/>
      <c r="BV151" s="13"/>
    </row>
    <row r="152" spans="1:74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3"/>
      <c r="AF152" s="13"/>
      <c r="AG152" s="15"/>
      <c r="AH152" s="15"/>
      <c r="AI152" s="16"/>
      <c r="AJ152" s="16"/>
      <c r="AK152" s="15"/>
      <c r="AL152" s="15"/>
      <c r="AM152" s="16"/>
      <c r="AN152" s="16"/>
      <c r="AO152" s="15"/>
      <c r="AP152" s="15"/>
      <c r="AQ152" s="16"/>
      <c r="AR152" s="16"/>
      <c r="AS152" s="15"/>
      <c r="AT152" s="15"/>
      <c r="AU152" s="16"/>
      <c r="AV152" s="16"/>
      <c r="AW152" s="13"/>
      <c r="AX152" s="13"/>
      <c r="AY152" s="15"/>
      <c r="AZ152" s="15"/>
      <c r="BA152" s="16"/>
      <c r="BB152" s="16"/>
      <c r="BC152" s="15"/>
      <c r="BD152" s="15"/>
      <c r="BE152" s="16"/>
      <c r="BF152" s="16"/>
      <c r="BG152" s="15"/>
      <c r="BH152" s="15"/>
      <c r="BI152" s="16"/>
      <c r="BJ152" s="16"/>
      <c r="BK152" s="15"/>
      <c r="BL152" s="15"/>
      <c r="BM152" s="16"/>
      <c r="BN152" s="16"/>
      <c r="BO152" s="13"/>
      <c r="BP152" s="13"/>
      <c r="BQ152" s="13"/>
      <c r="BR152" s="13"/>
      <c r="BS152" s="13"/>
      <c r="BT152" s="13"/>
      <c r="BU152" s="13"/>
      <c r="BV152" s="13"/>
    </row>
    <row r="153" spans="1:74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3"/>
      <c r="AF153" s="13"/>
      <c r="AG153" s="15"/>
      <c r="AH153" s="15"/>
      <c r="AI153" s="16"/>
      <c r="AJ153" s="16"/>
      <c r="AK153" s="15"/>
      <c r="AL153" s="15"/>
      <c r="AM153" s="16"/>
      <c r="AN153" s="16"/>
      <c r="AO153" s="15"/>
      <c r="AP153" s="15"/>
      <c r="AQ153" s="16"/>
      <c r="AR153" s="16"/>
      <c r="AS153" s="15"/>
      <c r="AT153" s="15"/>
      <c r="AU153" s="16"/>
      <c r="AV153" s="16"/>
      <c r="AW153" s="13"/>
      <c r="AX153" s="13"/>
      <c r="AY153" s="15"/>
      <c r="AZ153" s="15"/>
      <c r="BA153" s="16"/>
      <c r="BB153" s="16"/>
      <c r="BC153" s="15"/>
      <c r="BD153" s="15"/>
      <c r="BE153" s="16"/>
      <c r="BF153" s="16"/>
      <c r="BG153" s="15"/>
      <c r="BH153" s="15"/>
      <c r="BI153" s="16"/>
      <c r="BJ153" s="16"/>
      <c r="BK153" s="15"/>
      <c r="BL153" s="15"/>
      <c r="BM153" s="16"/>
      <c r="BN153" s="16"/>
      <c r="BO153" s="13"/>
      <c r="BP153" s="13"/>
      <c r="BQ153" s="13"/>
      <c r="BR153" s="13"/>
      <c r="BS153" s="13"/>
      <c r="BT153" s="13"/>
      <c r="BU153" s="13"/>
      <c r="BV153" s="13"/>
    </row>
    <row r="154" spans="1:74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3"/>
      <c r="AF154" s="13"/>
      <c r="AG154" s="15"/>
      <c r="AH154" s="15"/>
      <c r="AI154" s="16"/>
      <c r="AJ154" s="16"/>
      <c r="AK154" s="15"/>
      <c r="AL154" s="15"/>
      <c r="AM154" s="16"/>
      <c r="AN154" s="16"/>
      <c r="AO154" s="15"/>
      <c r="AP154" s="15"/>
      <c r="AQ154" s="16"/>
      <c r="AR154" s="16"/>
      <c r="AS154" s="15"/>
      <c r="AT154" s="15"/>
      <c r="AU154" s="16"/>
      <c r="AV154" s="16"/>
      <c r="AW154" s="13"/>
      <c r="AX154" s="13"/>
      <c r="AY154" s="15"/>
      <c r="AZ154" s="15"/>
      <c r="BA154" s="16"/>
      <c r="BB154" s="16"/>
      <c r="BC154" s="15"/>
      <c r="BD154" s="15"/>
      <c r="BE154" s="16"/>
      <c r="BF154" s="16"/>
      <c r="BG154" s="15"/>
      <c r="BH154" s="15"/>
      <c r="BI154" s="16"/>
      <c r="BJ154" s="16"/>
      <c r="BK154" s="15"/>
      <c r="BL154" s="15"/>
      <c r="BM154" s="16"/>
      <c r="BN154" s="16"/>
      <c r="BO154" s="13"/>
      <c r="BP154" s="13"/>
      <c r="BQ154" s="13"/>
      <c r="BR154" s="13"/>
      <c r="BS154" s="13"/>
      <c r="BT154" s="13"/>
      <c r="BU154" s="13"/>
      <c r="BV154" s="13"/>
    </row>
    <row r="155" spans="1:74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3"/>
      <c r="AF155" s="13"/>
      <c r="AG155" s="15"/>
      <c r="AH155" s="15"/>
      <c r="AI155" s="16"/>
      <c r="AJ155" s="16"/>
      <c r="AK155" s="15"/>
      <c r="AL155" s="15"/>
      <c r="AM155" s="16"/>
      <c r="AN155" s="16"/>
      <c r="AO155" s="15"/>
      <c r="AP155" s="15"/>
      <c r="AQ155" s="16"/>
      <c r="AR155" s="16"/>
      <c r="AS155" s="15"/>
      <c r="AT155" s="15"/>
      <c r="AU155" s="16"/>
      <c r="AV155" s="16"/>
      <c r="AW155" s="13"/>
      <c r="AX155" s="13"/>
      <c r="AY155" s="15"/>
      <c r="AZ155" s="15"/>
      <c r="BA155" s="16"/>
      <c r="BB155" s="16"/>
      <c r="BC155" s="15"/>
      <c r="BD155" s="15"/>
      <c r="BE155" s="16"/>
      <c r="BF155" s="16"/>
      <c r="BG155" s="15"/>
      <c r="BH155" s="15"/>
      <c r="BI155" s="16"/>
      <c r="BJ155" s="16"/>
      <c r="BK155" s="15"/>
      <c r="BL155" s="15"/>
      <c r="BM155" s="16"/>
      <c r="BN155" s="16"/>
      <c r="BO155" s="13"/>
      <c r="BP155" s="13"/>
      <c r="BQ155" s="13"/>
      <c r="BR155" s="13"/>
      <c r="BS155" s="13"/>
      <c r="BT155" s="13"/>
      <c r="BU155" s="13"/>
      <c r="BV155" s="13"/>
    </row>
    <row r="156" spans="1:74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3"/>
      <c r="AF156" s="13"/>
      <c r="AG156" s="15"/>
      <c r="AH156" s="15"/>
      <c r="AI156" s="16"/>
      <c r="AJ156" s="16"/>
      <c r="AK156" s="15"/>
      <c r="AL156" s="15"/>
      <c r="AM156" s="16"/>
      <c r="AN156" s="16"/>
      <c r="AO156" s="15"/>
      <c r="AP156" s="15"/>
      <c r="AQ156" s="16"/>
      <c r="AR156" s="16"/>
      <c r="AS156" s="15"/>
      <c r="AT156" s="15"/>
      <c r="AU156" s="16"/>
      <c r="AV156" s="16"/>
      <c r="AW156" s="13"/>
      <c r="AX156" s="13"/>
      <c r="AY156" s="15"/>
      <c r="AZ156" s="15"/>
      <c r="BA156" s="16"/>
      <c r="BB156" s="16"/>
      <c r="BC156" s="15"/>
      <c r="BD156" s="15"/>
      <c r="BE156" s="16"/>
      <c r="BF156" s="16"/>
      <c r="BG156" s="15"/>
      <c r="BH156" s="15"/>
      <c r="BI156" s="16"/>
      <c r="BJ156" s="16"/>
      <c r="BK156" s="15"/>
      <c r="BL156" s="15"/>
      <c r="BM156" s="16"/>
      <c r="BN156" s="16"/>
      <c r="BO156" s="13"/>
      <c r="BP156" s="13"/>
      <c r="BQ156" s="13"/>
      <c r="BR156" s="13"/>
      <c r="BS156" s="13"/>
      <c r="BT156" s="13"/>
      <c r="BU156" s="13"/>
      <c r="BV156" s="13"/>
    </row>
    <row r="157" spans="1:74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3"/>
      <c r="AF157" s="13"/>
      <c r="AG157" s="15"/>
      <c r="AH157" s="15"/>
      <c r="AI157" s="16"/>
      <c r="AJ157" s="16"/>
      <c r="AK157" s="15"/>
      <c r="AL157" s="15"/>
      <c r="AM157" s="16"/>
      <c r="AN157" s="16"/>
      <c r="AO157" s="15"/>
      <c r="AP157" s="15"/>
      <c r="AQ157" s="16"/>
      <c r="AR157" s="16"/>
      <c r="AS157" s="15"/>
      <c r="AT157" s="15"/>
      <c r="AU157" s="16"/>
      <c r="AV157" s="16"/>
      <c r="AW157" s="13"/>
      <c r="AX157" s="13"/>
      <c r="AY157" s="15"/>
      <c r="AZ157" s="15"/>
      <c r="BA157" s="16"/>
      <c r="BB157" s="16"/>
      <c r="BC157" s="15"/>
      <c r="BD157" s="15"/>
      <c r="BE157" s="16"/>
      <c r="BF157" s="16"/>
      <c r="BG157" s="15"/>
      <c r="BH157" s="15"/>
      <c r="BI157" s="16"/>
      <c r="BJ157" s="16"/>
      <c r="BK157" s="15"/>
      <c r="BL157" s="15"/>
      <c r="BM157" s="16"/>
      <c r="BN157" s="16"/>
      <c r="BO157" s="13"/>
      <c r="BP157" s="13"/>
      <c r="BQ157" s="13"/>
      <c r="BR157" s="13"/>
      <c r="BS157" s="13"/>
      <c r="BT157" s="13"/>
      <c r="BU157" s="13"/>
      <c r="BV157" s="13"/>
    </row>
    <row r="158" spans="1:74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3"/>
      <c r="AF158" s="13"/>
      <c r="AG158" s="15"/>
      <c r="AH158" s="15"/>
      <c r="AI158" s="16"/>
      <c r="AJ158" s="16"/>
      <c r="AK158" s="15"/>
      <c r="AL158" s="15"/>
      <c r="AM158" s="16"/>
      <c r="AN158" s="16"/>
      <c r="AO158" s="15"/>
      <c r="AP158" s="15"/>
      <c r="AQ158" s="16"/>
      <c r="AR158" s="16"/>
      <c r="AS158" s="15"/>
      <c r="AT158" s="15"/>
      <c r="AU158" s="16"/>
      <c r="AV158" s="16"/>
      <c r="AW158" s="13"/>
      <c r="AX158" s="13"/>
      <c r="AY158" s="15"/>
      <c r="AZ158" s="15"/>
      <c r="BA158" s="16"/>
      <c r="BB158" s="16"/>
      <c r="BC158" s="15"/>
      <c r="BD158" s="15"/>
      <c r="BE158" s="16"/>
      <c r="BF158" s="16"/>
      <c r="BG158" s="15"/>
      <c r="BH158" s="15"/>
      <c r="BI158" s="16"/>
      <c r="BJ158" s="16"/>
      <c r="BK158" s="15"/>
      <c r="BL158" s="15"/>
      <c r="BM158" s="16"/>
      <c r="BN158" s="16"/>
      <c r="BO158" s="13"/>
      <c r="BP158" s="13"/>
      <c r="BQ158" s="13"/>
      <c r="BR158" s="13"/>
      <c r="BS158" s="13"/>
      <c r="BT158" s="13"/>
      <c r="BU158" s="13"/>
      <c r="BV158" s="13"/>
    </row>
    <row r="159" spans="1:74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3"/>
      <c r="AF159" s="13"/>
      <c r="AG159" s="15"/>
      <c r="AH159" s="15"/>
      <c r="AI159" s="16"/>
      <c r="AJ159" s="16"/>
      <c r="AK159" s="15"/>
      <c r="AL159" s="15"/>
      <c r="AM159" s="16"/>
      <c r="AN159" s="16"/>
      <c r="AO159" s="15"/>
      <c r="AP159" s="15"/>
      <c r="AQ159" s="16"/>
      <c r="AR159" s="16"/>
      <c r="AS159" s="15"/>
      <c r="AT159" s="15"/>
      <c r="AU159" s="16"/>
      <c r="AV159" s="16"/>
      <c r="AW159" s="13"/>
      <c r="AX159" s="13"/>
      <c r="AY159" s="15"/>
      <c r="AZ159" s="15"/>
      <c r="BA159" s="16"/>
      <c r="BB159" s="16"/>
      <c r="BC159" s="15"/>
      <c r="BD159" s="15"/>
      <c r="BE159" s="16"/>
      <c r="BF159" s="16"/>
      <c r="BG159" s="15"/>
      <c r="BH159" s="15"/>
      <c r="BI159" s="16"/>
      <c r="BJ159" s="16"/>
      <c r="BK159" s="15"/>
      <c r="BL159" s="15"/>
      <c r="BM159" s="16"/>
      <c r="BN159" s="16"/>
      <c r="BO159" s="13"/>
      <c r="BP159" s="13"/>
      <c r="BQ159" s="13"/>
      <c r="BR159" s="13"/>
      <c r="BS159" s="13"/>
      <c r="BT159" s="13"/>
      <c r="BU159" s="13"/>
      <c r="BV159" s="13"/>
    </row>
    <row r="160" spans="1:74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3"/>
      <c r="AF160" s="13"/>
      <c r="AG160" s="15"/>
      <c r="AH160" s="15"/>
      <c r="AI160" s="16"/>
      <c r="AJ160" s="16"/>
      <c r="AK160" s="15"/>
      <c r="AL160" s="15"/>
      <c r="AM160" s="16"/>
      <c r="AN160" s="16"/>
      <c r="AO160" s="15"/>
      <c r="AP160" s="15"/>
      <c r="AQ160" s="16"/>
      <c r="AR160" s="16"/>
      <c r="AS160" s="15"/>
      <c r="AT160" s="15"/>
      <c r="AU160" s="16"/>
      <c r="AV160" s="16"/>
      <c r="AW160" s="13"/>
      <c r="AX160" s="13"/>
      <c r="AY160" s="15"/>
      <c r="AZ160" s="15"/>
      <c r="BA160" s="16"/>
      <c r="BB160" s="16"/>
      <c r="BC160" s="15"/>
      <c r="BD160" s="15"/>
      <c r="BE160" s="16"/>
      <c r="BF160" s="16"/>
      <c r="BG160" s="15"/>
      <c r="BH160" s="15"/>
      <c r="BI160" s="16"/>
      <c r="BJ160" s="16"/>
      <c r="BK160" s="15"/>
      <c r="BL160" s="15"/>
      <c r="BM160" s="16"/>
      <c r="BN160" s="16"/>
      <c r="BO160" s="13"/>
      <c r="BP160" s="13"/>
      <c r="BQ160" s="13"/>
      <c r="BR160" s="13"/>
      <c r="BS160" s="13"/>
      <c r="BT160" s="13"/>
      <c r="BU160" s="13"/>
      <c r="BV160" s="13"/>
    </row>
    <row r="161" spans="1:74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3"/>
      <c r="AF161" s="13"/>
      <c r="AG161" s="15"/>
      <c r="AH161" s="15"/>
      <c r="AI161" s="16"/>
      <c r="AJ161" s="16"/>
      <c r="AK161" s="15"/>
      <c r="AL161" s="15"/>
      <c r="AM161" s="16"/>
      <c r="AN161" s="16"/>
      <c r="AO161" s="15"/>
      <c r="AP161" s="15"/>
      <c r="AQ161" s="16"/>
      <c r="AR161" s="16"/>
      <c r="AS161" s="15"/>
      <c r="AT161" s="15"/>
      <c r="AU161" s="16"/>
      <c r="AV161" s="16"/>
      <c r="AW161" s="13"/>
      <c r="AX161" s="13"/>
      <c r="AY161" s="15"/>
      <c r="AZ161" s="15"/>
      <c r="BA161" s="16"/>
      <c r="BB161" s="16"/>
      <c r="BC161" s="15"/>
      <c r="BD161" s="15"/>
      <c r="BE161" s="16"/>
      <c r="BF161" s="16"/>
      <c r="BG161" s="15"/>
      <c r="BH161" s="15"/>
      <c r="BI161" s="16"/>
      <c r="BJ161" s="16"/>
      <c r="BK161" s="15"/>
      <c r="BL161" s="15"/>
      <c r="BM161" s="16"/>
      <c r="BN161" s="16"/>
      <c r="BO161" s="13"/>
      <c r="BP161" s="13"/>
      <c r="BQ161" s="13"/>
      <c r="BR161" s="13"/>
      <c r="BS161" s="13"/>
      <c r="BT161" s="13"/>
      <c r="BU161" s="13"/>
      <c r="BV161" s="13"/>
    </row>
    <row r="162" spans="1:74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3"/>
      <c r="AF162" s="13"/>
      <c r="AG162" s="15"/>
      <c r="AH162" s="15"/>
      <c r="AI162" s="16"/>
      <c r="AJ162" s="16"/>
      <c r="AK162" s="15"/>
      <c r="AL162" s="15"/>
      <c r="AM162" s="16"/>
      <c r="AN162" s="16"/>
      <c r="AO162" s="15"/>
      <c r="AP162" s="15"/>
      <c r="AQ162" s="16"/>
      <c r="AR162" s="16"/>
      <c r="AS162" s="15"/>
      <c r="AT162" s="15"/>
      <c r="AU162" s="16"/>
      <c r="AV162" s="16"/>
      <c r="AW162" s="13"/>
      <c r="AX162" s="13"/>
      <c r="AY162" s="15"/>
      <c r="AZ162" s="15"/>
      <c r="BA162" s="16"/>
      <c r="BB162" s="16"/>
      <c r="BC162" s="15"/>
      <c r="BD162" s="15"/>
      <c r="BE162" s="16"/>
      <c r="BF162" s="16"/>
      <c r="BG162" s="15"/>
      <c r="BH162" s="15"/>
      <c r="BI162" s="16"/>
      <c r="BJ162" s="16"/>
      <c r="BK162" s="15"/>
      <c r="BL162" s="15"/>
      <c r="BM162" s="16"/>
      <c r="BN162" s="16"/>
      <c r="BO162" s="13"/>
      <c r="BP162" s="13"/>
      <c r="BQ162" s="13"/>
      <c r="BR162" s="13"/>
      <c r="BS162" s="13"/>
      <c r="BT162" s="13"/>
      <c r="BU162" s="13"/>
      <c r="BV162" s="13"/>
    </row>
    <row r="163" spans="1:74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3"/>
      <c r="AF163" s="13"/>
      <c r="AG163" s="15"/>
      <c r="AH163" s="15"/>
      <c r="AI163" s="16"/>
      <c r="AJ163" s="16"/>
      <c r="AK163" s="15"/>
      <c r="AL163" s="15"/>
      <c r="AM163" s="16"/>
      <c r="AN163" s="16"/>
      <c r="AO163" s="15"/>
      <c r="AP163" s="15"/>
      <c r="AQ163" s="16"/>
      <c r="AR163" s="16"/>
      <c r="AS163" s="15"/>
      <c r="AT163" s="15"/>
      <c r="AU163" s="16"/>
      <c r="AV163" s="16"/>
      <c r="AW163" s="13"/>
      <c r="AX163" s="13"/>
      <c r="AY163" s="15"/>
      <c r="AZ163" s="15"/>
      <c r="BA163" s="16"/>
      <c r="BB163" s="16"/>
      <c r="BC163" s="15"/>
      <c r="BD163" s="15"/>
      <c r="BE163" s="16"/>
      <c r="BF163" s="16"/>
      <c r="BG163" s="15"/>
      <c r="BH163" s="15"/>
      <c r="BI163" s="16"/>
      <c r="BJ163" s="16"/>
      <c r="BK163" s="15"/>
      <c r="BL163" s="15"/>
      <c r="BM163" s="16"/>
      <c r="BN163" s="16"/>
      <c r="BO163" s="13"/>
      <c r="BP163" s="13"/>
      <c r="BQ163" s="13"/>
      <c r="BR163" s="13"/>
      <c r="BS163" s="13"/>
      <c r="BT163" s="13"/>
      <c r="BU163" s="13"/>
      <c r="BV163" s="13"/>
    </row>
    <row r="164" spans="1:74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3"/>
      <c r="AF164" s="13"/>
      <c r="AG164" s="15"/>
      <c r="AH164" s="15"/>
      <c r="AI164" s="16"/>
      <c r="AJ164" s="16"/>
      <c r="AK164" s="15"/>
      <c r="AL164" s="15"/>
      <c r="AM164" s="16"/>
      <c r="AN164" s="16"/>
      <c r="AO164" s="15"/>
      <c r="AP164" s="15"/>
      <c r="AQ164" s="16"/>
      <c r="AR164" s="16"/>
      <c r="AS164" s="15"/>
      <c r="AT164" s="15"/>
      <c r="AU164" s="16"/>
      <c r="AV164" s="16"/>
      <c r="AW164" s="13"/>
      <c r="AX164" s="13"/>
      <c r="AY164" s="15"/>
      <c r="AZ164" s="15"/>
      <c r="BA164" s="16"/>
      <c r="BB164" s="16"/>
      <c r="BC164" s="15"/>
      <c r="BD164" s="15"/>
      <c r="BE164" s="16"/>
      <c r="BF164" s="16"/>
      <c r="BG164" s="15"/>
      <c r="BH164" s="15"/>
      <c r="BI164" s="16"/>
      <c r="BJ164" s="16"/>
      <c r="BK164" s="15"/>
      <c r="BL164" s="15"/>
      <c r="BM164" s="16"/>
      <c r="BN164" s="16"/>
      <c r="BO164" s="13"/>
      <c r="BP164" s="13"/>
      <c r="BQ164" s="13"/>
      <c r="BR164" s="13"/>
      <c r="BS164" s="13"/>
      <c r="BT164" s="13"/>
      <c r="BU164" s="13"/>
      <c r="BV164" s="13"/>
    </row>
    <row r="165" spans="1:74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3"/>
      <c r="AF165" s="13"/>
      <c r="AG165" s="15"/>
      <c r="AH165" s="15"/>
      <c r="AI165" s="16"/>
      <c r="AJ165" s="16"/>
      <c r="AK165" s="15"/>
      <c r="AL165" s="15"/>
      <c r="AM165" s="16"/>
      <c r="AN165" s="16"/>
      <c r="AO165" s="15"/>
      <c r="AP165" s="15"/>
      <c r="AQ165" s="16"/>
      <c r="AR165" s="16"/>
      <c r="AS165" s="15"/>
      <c r="AT165" s="15"/>
      <c r="AU165" s="16"/>
      <c r="AV165" s="16"/>
      <c r="AW165" s="13"/>
      <c r="AX165" s="13"/>
      <c r="AY165" s="15"/>
      <c r="AZ165" s="15"/>
      <c r="BA165" s="16"/>
      <c r="BB165" s="16"/>
      <c r="BC165" s="15"/>
      <c r="BD165" s="15"/>
      <c r="BE165" s="16"/>
      <c r="BF165" s="16"/>
      <c r="BG165" s="15"/>
      <c r="BH165" s="15"/>
      <c r="BI165" s="16"/>
      <c r="BJ165" s="16"/>
      <c r="BK165" s="15"/>
      <c r="BL165" s="15"/>
      <c r="BM165" s="16"/>
      <c r="BN165" s="16"/>
      <c r="BO165" s="13"/>
      <c r="BP165" s="13"/>
      <c r="BQ165" s="13"/>
      <c r="BR165" s="13"/>
      <c r="BS165" s="13"/>
      <c r="BT165" s="13"/>
      <c r="BU165" s="13"/>
      <c r="BV165" s="13"/>
    </row>
    <row r="166" spans="1:74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3"/>
      <c r="AF166" s="13"/>
      <c r="AG166" s="15"/>
      <c r="AH166" s="15"/>
      <c r="AI166" s="16"/>
      <c r="AJ166" s="16"/>
      <c r="AK166" s="15"/>
      <c r="AL166" s="15"/>
      <c r="AM166" s="16"/>
      <c r="AN166" s="16"/>
      <c r="AO166" s="15"/>
      <c r="AP166" s="15"/>
      <c r="AQ166" s="16"/>
      <c r="AR166" s="16"/>
      <c r="AS166" s="15"/>
      <c r="AT166" s="15"/>
      <c r="AU166" s="16"/>
      <c r="AV166" s="16"/>
      <c r="AW166" s="13"/>
      <c r="AX166" s="13"/>
      <c r="AY166" s="15"/>
      <c r="AZ166" s="15"/>
      <c r="BA166" s="16"/>
      <c r="BB166" s="16"/>
      <c r="BC166" s="15"/>
      <c r="BD166" s="15"/>
      <c r="BE166" s="16"/>
      <c r="BF166" s="16"/>
      <c r="BG166" s="15"/>
      <c r="BH166" s="15"/>
      <c r="BI166" s="16"/>
      <c r="BJ166" s="16"/>
      <c r="BK166" s="15"/>
      <c r="BL166" s="15"/>
      <c r="BM166" s="16"/>
      <c r="BN166" s="16"/>
      <c r="BO166" s="13"/>
      <c r="BP166" s="13"/>
      <c r="BQ166" s="13"/>
      <c r="BR166" s="13"/>
      <c r="BS166" s="13"/>
      <c r="BT166" s="13"/>
      <c r="BU166" s="13"/>
      <c r="BV166" s="13"/>
    </row>
    <row r="167" spans="1:74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3"/>
      <c r="AF167" s="13"/>
      <c r="AG167" s="15"/>
      <c r="AH167" s="15"/>
      <c r="AI167" s="16"/>
      <c r="AJ167" s="16"/>
      <c r="AK167" s="15"/>
      <c r="AL167" s="15"/>
      <c r="AM167" s="16"/>
      <c r="AN167" s="16"/>
      <c r="AO167" s="15"/>
      <c r="AP167" s="15"/>
      <c r="AQ167" s="16"/>
      <c r="AR167" s="16"/>
      <c r="AS167" s="15"/>
      <c r="AT167" s="15"/>
      <c r="AU167" s="16"/>
      <c r="AV167" s="16"/>
      <c r="AW167" s="13"/>
      <c r="AX167" s="13"/>
      <c r="AY167" s="15"/>
      <c r="AZ167" s="15"/>
      <c r="BA167" s="16"/>
      <c r="BB167" s="16"/>
      <c r="BC167" s="15"/>
      <c r="BD167" s="15"/>
      <c r="BE167" s="16"/>
      <c r="BF167" s="16"/>
      <c r="BG167" s="15"/>
      <c r="BH167" s="15"/>
      <c r="BI167" s="16"/>
      <c r="BJ167" s="16"/>
      <c r="BK167" s="15"/>
      <c r="BL167" s="15"/>
      <c r="BM167" s="16"/>
      <c r="BN167" s="16"/>
      <c r="BO167" s="13"/>
      <c r="BP167" s="13"/>
      <c r="BQ167" s="13"/>
      <c r="BR167" s="13"/>
      <c r="BS167" s="13"/>
      <c r="BT167" s="13"/>
      <c r="BU167" s="13"/>
      <c r="BV167" s="13"/>
    </row>
    <row r="168" spans="1:74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3"/>
      <c r="AF168" s="13"/>
      <c r="AG168" s="15"/>
      <c r="AH168" s="15"/>
      <c r="AI168" s="16"/>
      <c r="AJ168" s="16"/>
      <c r="AK168" s="15"/>
      <c r="AL168" s="15"/>
      <c r="AM168" s="16"/>
      <c r="AN168" s="16"/>
      <c r="AO168" s="15"/>
      <c r="AP168" s="15"/>
      <c r="AQ168" s="16"/>
      <c r="AR168" s="16"/>
      <c r="AS168" s="15"/>
      <c r="AT168" s="15"/>
      <c r="AU168" s="16"/>
      <c r="AV168" s="16"/>
      <c r="AW168" s="13"/>
      <c r="AX168" s="13"/>
      <c r="AY168" s="15"/>
      <c r="AZ168" s="15"/>
      <c r="BA168" s="16"/>
      <c r="BB168" s="16"/>
      <c r="BC168" s="15"/>
      <c r="BD168" s="15"/>
      <c r="BE168" s="16"/>
      <c r="BF168" s="16"/>
      <c r="BG168" s="15"/>
      <c r="BH168" s="15"/>
      <c r="BI168" s="16"/>
      <c r="BJ168" s="16"/>
      <c r="BK168" s="15"/>
      <c r="BL168" s="15"/>
      <c r="BM168" s="16"/>
      <c r="BN168" s="16"/>
      <c r="BO168" s="13"/>
      <c r="BP168" s="13"/>
      <c r="BQ168" s="13"/>
      <c r="BR168" s="13"/>
      <c r="BS168" s="13"/>
      <c r="BT168" s="13"/>
      <c r="BU168" s="13"/>
      <c r="BV168" s="13"/>
    </row>
    <row r="169" spans="1:74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3"/>
      <c r="AF169" s="13"/>
      <c r="AG169" s="15"/>
      <c r="AH169" s="15"/>
      <c r="AI169" s="16"/>
      <c r="AJ169" s="16"/>
      <c r="AK169" s="15"/>
      <c r="AL169" s="15"/>
      <c r="AM169" s="16"/>
      <c r="AN169" s="16"/>
      <c r="AO169" s="15"/>
      <c r="AP169" s="15"/>
      <c r="AQ169" s="16"/>
      <c r="AR169" s="16"/>
      <c r="AS169" s="15"/>
      <c r="AT169" s="15"/>
      <c r="AU169" s="16"/>
      <c r="AV169" s="16"/>
      <c r="AW169" s="13"/>
      <c r="AX169" s="13"/>
      <c r="AY169" s="15"/>
      <c r="AZ169" s="15"/>
      <c r="BA169" s="16"/>
      <c r="BB169" s="16"/>
      <c r="BC169" s="15"/>
      <c r="BD169" s="15"/>
      <c r="BE169" s="16"/>
      <c r="BF169" s="16"/>
      <c r="BG169" s="15"/>
      <c r="BH169" s="15"/>
      <c r="BI169" s="16"/>
      <c r="BJ169" s="16"/>
      <c r="BK169" s="15"/>
      <c r="BL169" s="15"/>
      <c r="BM169" s="16"/>
      <c r="BN169" s="16"/>
      <c r="BO169" s="13"/>
      <c r="BP169" s="13"/>
      <c r="BQ169" s="13"/>
      <c r="BR169" s="13"/>
      <c r="BS169" s="13"/>
      <c r="BT169" s="13"/>
      <c r="BU169" s="13"/>
      <c r="BV169" s="13"/>
    </row>
    <row r="170" spans="1:74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3"/>
      <c r="AF170" s="13"/>
      <c r="AG170" s="15"/>
      <c r="AH170" s="15"/>
      <c r="AI170" s="16"/>
      <c r="AJ170" s="16"/>
      <c r="AK170" s="15"/>
      <c r="AL170" s="15"/>
      <c r="AM170" s="16"/>
      <c r="AN170" s="16"/>
      <c r="AO170" s="15"/>
      <c r="AP170" s="15"/>
      <c r="AQ170" s="16"/>
      <c r="AR170" s="16"/>
      <c r="AS170" s="15"/>
      <c r="AT170" s="15"/>
      <c r="AU170" s="16"/>
      <c r="AV170" s="16"/>
      <c r="AW170" s="13"/>
      <c r="AX170" s="13"/>
      <c r="AY170" s="15"/>
      <c r="AZ170" s="15"/>
      <c r="BA170" s="16"/>
      <c r="BB170" s="16"/>
      <c r="BC170" s="15"/>
      <c r="BD170" s="15"/>
      <c r="BE170" s="16"/>
      <c r="BF170" s="16"/>
      <c r="BG170" s="15"/>
      <c r="BH170" s="15"/>
      <c r="BI170" s="16"/>
      <c r="BJ170" s="16"/>
      <c r="BK170" s="15"/>
      <c r="BL170" s="15"/>
      <c r="BM170" s="16"/>
      <c r="BN170" s="16"/>
      <c r="BO170" s="13"/>
      <c r="BP170" s="13"/>
      <c r="BQ170" s="13"/>
      <c r="BR170" s="13"/>
      <c r="BS170" s="13"/>
      <c r="BT170" s="13"/>
      <c r="BU170" s="13"/>
      <c r="BV170" s="13"/>
    </row>
    <row r="171" spans="1:74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3"/>
      <c r="AF171" s="13"/>
      <c r="AG171" s="15"/>
      <c r="AH171" s="15"/>
      <c r="AI171" s="16"/>
      <c r="AJ171" s="16"/>
      <c r="AK171" s="15"/>
      <c r="AL171" s="15"/>
      <c r="AM171" s="16"/>
      <c r="AN171" s="16"/>
      <c r="AO171" s="15"/>
      <c r="AP171" s="15"/>
      <c r="AQ171" s="16"/>
      <c r="AR171" s="16"/>
      <c r="AS171" s="15"/>
      <c r="AT171" s="15"/>
      <c r="AU171" s="16"/>
      <c r="AV171" s="16"/>
      <c r="AW171" s="13"/>
      <c r="AX171" s="13"/>
      <c r="AY171" s="15"/>
      <c r="AZ171" s="15"/>
      <c r="BA171" s="16"/>
      <c r="BB171" s="16"/>
      <c r="BC171" s="15"/>
      <c r="BD171" s="15"/>
      <c r="BE171" s="16"/>
      <c r="BF171" s="16"/>
      <c r="BG171" s="15"/>
      <c r="BH171" s="15"/>
      <c r="BI171" s="16"/>
      <c r="BJ171" s="16"/>
      <c r="BK171" s="15"/>
      <c r="BL171" s="15"/>
      <c r="BM171" s="16"/>
      <c r="BN171" s="16"/>
      <c r="BO171" s="13"/>
      <c r="BP171" s="13"/>
      <c r="BQ171" s="13"/>
      <c r="BR171" s="13"/>
      <c r="BS171" s="13"/>
      <c r="BT171" s="13"/>
      <c r="BU171" s="13"/>
      <c r="BV171" s="13"/>
    </row>
    <row r="172" spans="1:74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3"/>
      <c r="AF172" s="13"/>
      <c r="AG172" s="15"/>
      <c r="AH172" s="15"/>
      <c r="AI172" s="16"/>
      <c r="AJ172" s="16"/>
      <c r="AK172" s="15"/>
      <c r="AL172" s="15"/>
      <c r="AM172" s="16"/>
      <c r="AN172" s="16"/>
      <c r="AO172" s="15"/>
      <c r="AP172" s="15"/>
      <c r="AQ172" s="16"/>
      <c r="AR172" s="16"/>
      <c r="AS172" s="15"/>
      <c r="AT172" s="15"/>
      <c r="AU172" s="16"/>
      <c r="AV172" s="16"/>
      <c r="AW172" s="13"/>
      <c r="AX172" s="13"/>
      <c r="AY172" s="15"/>
      <c r="AZ172" s="15"/>
      <c r="BA172" s="16"/>
      <c r="BB172" s="16"/>
      <c r="BC172" s="15"/>
      <c r="BD172" s="15"/>
      <c r="BE172" s="16"/>
      <c r="BF172" s="16"/>
      <c r="BG172" s="15"/>
      <c r="BH172" s="15"/>
      <c r="BI172" s="16"/>
      <c r="BJ172" s="16"/>
      <c r="BK172" s="15"/>
      <c r="BL172" s="15"/>
      <c r="BM172" s="16"/>
      <c r="BN172" s="16"/>
      <c r="BO172" s="13"/>
      <c r="BP172" s="13"/>
      <c r="BQ172" s="13"/>
      <c r="BR172" s="13"/>
      <c r="BS172" s="13"/>
      <c r="BT172" s="13"/>
      <c r="BU172" s="13"/>
      <c r="BV172" s="13"/>
    </row>
    <row r="173" spans="1:74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3"/>
      <c r="AF173" s="13"/>
      <c r="AG173" s="15"/>
      <c r="AH173" s="15"/>
      <c r="AI173" s="16"/>
      <c r="AJ173" s="16"/>
      <c r="AK173" s="15"/>
      <c r="AL173" s="15"/>
      <c r="AM173" s="16"/>
      <c r="AN173" s="16"/>
      <c r="AO173" s="15"/>
      <c r="AP173" s="15"/>
      <c r="AQ173" s="16"/>
      <c r="AR173" s="16"/>
      <c r="AS173" s="15"/>
      <c r="AT173" s="15"/>
      <c r="AU173" s="16"/>
      <c r="AV173" s="16"/>
      <c r="AW173" s="13"/>
      <c r="AX173" s="13"/>
      <c r="AY173" s="15"/>
      <c r="AZ173" s="15"/>
      <c r="BA173" s="16"/>
      <c r="BB173" s="16"/>
      <c r="BC173" s="15"/>
      <c r="BD173" s="15"/>
      <c r="BE173" s="16"/>
      <c r="BF173" s="16"/>
      <c r="BG173" s="15"/>
      <c r="BH173" s="15"/>
      <c r="BI173" s="16"/>
      <c r="BJ173" s="16"/>
      <c r="BK173" s="15"/>
      <c r="BL173" s="15"/>
      <c r="BM173" s="16"/>
      <c r="BN173" s="16"/>
      <c r="BO173" s="13"/>
      <c r="BP173" s="13"/>
      <c r="BQ173" s="13"/>
      <c r="BR173" s="13"/>
      <c r="BS173" s="13"/>
      <c r="BT173" s="13"/>
      <c r="BU173" s="13"/>
      <c r="BV173" s="13"/>
    </row>
    <row r="174" spans="1:74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3"/>
      <c r="AF174" s="13"/>
      <c r="AG174" s="15"/>
      <c r="AH174" s="15"/>
      <c r="AI174" s="16"/>
      <c r="AJ174" s="16"/>
      <c r="AK174" s="15"/>
      <c r="AL174" s="15"/>
      <c r="AM174" s="16"/>
      <c r="AN174" s="16"/>
      <c r="AO174" s="15"/>
      <c r="AP174" s="15"/>
      <c r="AQ174" s="16"/>
      <c r="AR174" s="16"/>
      <c r="AS174" s="15"/>
      <c r="AT174" s="15"/>
      <c r="AU174" s="16"/>
      <c r="AV174" s="16"/>
      <c r="AW174" s="13"/>
      <c r="AX174" s="13"/>
      <c r="AY174" s="15"/>
      <c r="AZ174" s="15"/>
      <c r="BA174" s="16"/>
      <c r="BB174" s="16"/>
      <c r="BC174" s="15"/>
      <c r="BD174" s="15"/>
      <c r="BE174" s="16"/>
      <c r="BF174" s="16"/>
      <c r="BG174" s="15"/>
      <c r="BH174" s="15"/>
      <c r="BI174" s="16"/>
      <c r="BJ174" s="16"/>
      <c r="BK174" s="15"/>
      <c r="BL174" s="15"/>
      <c r="BM174" s="16"/>
      <c r="BN174" s="16"/>
      <c r="BO174" s="13"/>
      <c r="BP174" s="13"/>
      <c r="BQ174" s="13"/>
      <c r="BR174" s="13"/>
      <c r="BS174" s="13"/>
      <c r="BT174" s="13"/>
      <c r="BU174" s="13"/>
      <c r="BV174" s="13"/>
    </row>
    <row r="175" spans="1:74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3"/>
      <c r="AF175" s="13"/>
      <c r="AG175" s="15"/>
      <c r="AH175" s="15"/>
      <c r="AI175" s="16"/>
      <c r="AJ175" s="16"/>
      <c r="AK175" s="15"/>
      <c r="AL175" s="15"/>
      <c r="AM175" s="16"/>
      <c r="AN175" s="16"/>
      <c r="AO175" s="15"/>
      <c r="AP175" s="15"/>
      <c r="AQ175" s="16"/>
      <c r="AR175" s="16"/>
      <c r="AS175" s="15"/>
      <c r="AT175" s="15"/>
      <c r="AU175" s="16"/>
      <c r="AV175" s="16"/>
      <c r="AW175" s="13"/>
      <c r="AX175" s="13"/>
      <c r="AY175" s="15"/>
      <c r="AZ175" s="15"/>
      <c r="BA175" s="16"/>
      <c r="BB175" s="16"/>
      <c r="BC175" s="15"/>
      <c r="BD175" s="15"/>
      <c r="BE175" s="16"/>
      <c r="BF175" s="16"/>
      <c r="BG175" s="15"/>
      <c r="BH175" s="15"/>
      <c r="BI175" s="16"/>
      <c r="BJ175" s="16"/>
      <c r="BK175" s="15"/>
      <c r="BL175" s="15"/>
      <c r="BM175" s="16"/>
      <c r="BN175" s="16"/>
      <c r="BO175" s="13"/>
      <c r="BP175" s="13"/>
      <c r="BQ175" s="13"/>
      <c r="BR175" s="13"/>
      <c r="BS175" s="13"/>
      <c r="BT175" s="13"/>
      <c r="BU175" s="13"/>
      <c r="BV175" s="13"/>
    </row>
    <row r="176" spans="1:74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3"/>
      <c r="AF176" s="13"/>
      <c r="AG176" s="15"/>
      <c r="AH176" s="15"/>
      <c r="AI176" s="16"/>
      <c r="AJ176" s="16"/>
      <c r="AK176" s="15"/>
      <c r="AL176" s="15"/>
      <c r="AM176" s="16"/>
      <c r="AN176" s="16"/>
      <c r="AO176" s="15"/>
      <c r="AP176" s="15"/>
      <c r="AQ176" s="16"/>
      <c r="AR176" s="16"/>
      <c r="AS176" s="15"/>
      <c r="AT176" s="15"/>
      <c r="AU176" s="16"/>
      <c r="AV176" s="16"/>
      <c r="AW176" s="13"/>
      <c r="AX176" s="13"/>
      <c r="AY176" s="15"/>
      <c r="AZ176" s="15"/>
      <c r="BA176" s="16"/>
      <c r="BB176" s="16"/>
      <c r="BC176" s="15"/>
      <c r="BD176" s="15"/>
      <c r="BE176" s="16"/>
      <c r="BF176" s="16"/>
      <c r="BG176" s="15"/>
      <c r="BH176" s="15"/>
      <c r="BI176" s="16"/>
      <c r="BJ176" s="16"/>
      <c r="BK176" s="15"/>
      <c r="BL176" s="15"/>
      <c r="BM176" s="16"/>
      <c r="BN176" s="16"/>
      <c r="BO176" s="13"/>
      <c r="BP176" s="13"/>
      <c r="BQ176" s="13"/>
      <c r="BR176" s="13"/>
      <c r="BS176" s="13"/>
      <c r="BT176" s="13"/>
      <c r="BU176" s="13"/>
      <c r="BV176" s="13"/>
    </row>
    <row r="177" spans="1:74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3"/>
      <c r="AF177" s="13"/>
      <c r="AG177" s="15"/>
      <c r="AH177" s="15"/>
      <c r="AI177" s="16"/>
      <c r="AJ177" s="16"/>
      <c r="AK177" s="15"/>
      <c r="AL177" s="15"/>
      <c r="AM177" s="16"/>
      <c r="AN177" s="16"/>
      <c r="AO177" s="15"/>
      <c r="AP177" s="15"/>
      <c r="AQ177" s="16"/>
      <c r="AR177" s="16"/>
      <c r="AS177" s="15"/>
      <c r="AT177" s="15"/>
      <c r="AU177" s="16"/>
      <c r="AV177" s="16"/>
      <c r="AW177" s="13"/>
      <c r="AX177" s="13"/>
      <c r="AY177" s="15"/>
      <c r="AZ177" s="15"/>
      <c r="BA177" s="16"/>
      <c r="BB177" s="16"/>
      <c r="BC177" s="15"/>
      <c r="BD177" s="15"/>
      <c r="BE177" s="16"/>
      <c r="BF177" s="16"/>
      <c r="BG177" s="15"/>
      <c r="BH177" s="15"/>
      <c r="BI177" s="16"/>
      <c r="BJ177" s="16"/>
      <c r="BK177" s="15"/>
      <c r="BL177" s="15"/>
      <c r="BM177" s="16"/>
      <c r="BN177" s="16"/>
      <c r="BO177" s="13"/>
      <c r="BP177" s="13"/>
      <c r="BQ177" s="13"/>
      <c r="BR177" s="13"/>
      <c r="BS177" s="13"/>
      <c r="BT177" s="13"/>
      <c r="BU177" s="13"/>
      <c r="BV177" s="13"/>
    </row>
    <row r="178" spans="1:74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3"/>
      <c r="AF178" s="13"/>
      <c r="AG178" s="15"/>
      <c r="AH178" s="15"/>
      <c r="AI178" s="16"/>
      <c r="AJ178" s="16"/>
      <c r="AK178" s="15"/>
      <c r="AL178" s="15"/>
      <c r="AM178" s="16"/>
      <c r="AN178" s="16"/>
      <c r="AO178" s="15"/>
      <c r="AP178" s="15"/>
      <c r="AQ178" s="16"/>
      <c r="AR178" s="16"/>
      <c r="AS178" s="15"/>
      <c r="AT178" s="15"/>
      <c r="AU178" s="16"/>
      <c r="AV178" s="16"/>
      <c r="AW178" s="13"/>
      <c r="AX178" s="13"/>
      <c r="AY178" s="15"/>
      <c r="AZ178" s="15"/>
      <c r="BA178" s="16"/>
      <c r="BB178" s="16"/>
      <c r="BC178" s="15"/>
      <c r="BD178" s="15"/>
      <c r="BE178" s="16"/>
      <c r="BF178" s="16"/>
      <c r="BG178" s="15"/>
      <c r="BH178" s="15"/>
      <c r="BI178" s="16"/>
      <c r="BJ178" s="16"/>
      <c r="BK178" s="15"/>
      <c r="BL178" s="15"/>
      <c r="BM178" s="16"/>
      <c r="BN178" s="16"/>
      <c r="BO178" s="13"/>
      <c r="BP178" s="13"/>
      <c r="BQ178" s="13"/>
      <c r="BR178" s="13"/>
      <c r="BS178" s="13"/>
      <c r="BT178" s="13"/>
      <c r="BU178" s="13"/>
      <c r="BV178" s="13"/>
    </row>
    <row r="179" spans="1:74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3"/>
      <c r="AF179" s="13"/>
      <c r="AG179" s="15"/>
      <c r="AH179" s="15"/>
      <c r="AI179" s="16"/>
      <c r="AJ179" s="16"/>
      <c r="AK179" s="15"/>
      <c r="AL179" s="15"/>
      <c r="AM179" s="16"/>
      <c r="AN179" s="16"/>
      <c r="AO179" s="15"/>
      <c r="AP179" s="15"/>
      <c r="AQ179" s="16"/>
      <c r="AR179" s="16"/>
      <c r="AS179" s="15"/>
      <c r="AT179" s="15"/>
      <c r="AU179" s="16"/>
      <c r="AV179" s="16"/>
      <c r="AW179" s="13"/>
      <c r="AX179" s="13"/>
      <c r="AY179" s="15"/>
      <c r="AZ179" s="15"/>
      <c r="BA179" s="16"/>
      <c r="BB179" s="16"/>
      <c r="BC179" s="15"/>
      <c r="BD179" s="15"/>
      <c r="BE179" s="16"/>
      <c r="BF179" s="16"/>
      <c r="BG179" s="15"/>
      <c r="BH179" s="15"/>
      <c r="BI179" s="16"/>
      <c r="BJ179" s="16"/>
      <c r="BK179" s="15"/>
      <c r="BL179" s="15"/>
      <c r="BM179" s="16"/>
      <c r="BN179" s="16"/>
      <c r="BO179" s="13"/>
      <c r="BP179" s="13"/>
      <c r="BQ179" s="13"/>
      <c r="BR179" s="13"/>
      <c r="BS179" s="13"/>
      <c r="BT179" s="13"/>
      <c r="BU179" s="13"/>
      <c r="BV179" s="13"/>
    </row>
    <row r="180" spans="1:74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3"/>
      <c r="AF180" s="13"/>
      <c r="AG180" s="15"/>
      <c r="AH180" s="15"/>
      <c r="AI180" s="16"/>
      <c r="AJ180" s="16"/>
      <c r="AK180" s="15"/>
      <c r="AL180" s="15"/>
      <c r="AM180" s="16"/>
      <c r="AN180" s="16"/>
      <c r="AO180" s="15"/>
      <c r="AP180" s="15"/>
      <c r="AQ180" s="16"/>
      <c r="AR180" s="16"/>
      <c r="AS180" s="15"/>
      <c r="AT180" s="15"/>
      <c r="AU180" s="16"/>
      <c r="AV180" s="16"/>
      <c r="AW180" s="13"/>
      <c r="AX180" s="13"/>
      <c r="AY180" s="15"/>
      <c r="AZ180" s="15"/>
      <c r="BA180" s="16"/>
      <c r="BB180" s="16"/>
      <c r="BC180" s="15"/>
      <c r="BD180" s="15"/>
      <c r="BE180" s="16"/>
      <c r="BF180" s="16"/>
      <c r="BG180" s="15"/>
      <c r="BH180" s="15"/>
      <c r="BI180" s="16"/>
      <c r="BJ180" s="16"/>
      <c r="BK180" s="15"/>
      <c r="BL180" s="15"/>
      <c r="BM180" s="16"/>
      <c r="BN180" s="16"/>
      <c r="BO180" s="13"/>
      <c r="BP180" s="13"/>
      <c r="BQ180" s="13"/>
      <c r="BR180" s="13"/>
      <c r="BS180" s="13"/>
      <c r="BT180" s="13"/>
      <c r="BU180" s="13"/>
      <c r="BV180" s="13"/>
    </row>
    <row r="181" spans="1:74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3"/>
      <c r="AF181" s="13"/>
      <c r="AG181" s="15"/>
      <c r="AH181" s="15"/>
      <c r="AI181" s="16"/>
      <c r="AJ181" s="16"/>
      <c r="AK181" s="15"/>
      <c r="AL181" s="15"/>
      <c r="AM181" s="16"/>
      <c r="AN181" s="16"/>
      <c r="AO181" s="15"/>
      <c r="AP181" s="15"/>
      <c r="AQ181" s="16"/>
      <c r="AR181" s="16"/>
      <c r="AS181" s="15"/>
      <c r="AT181" s="15"/>
      <c r="AU181" s="16"/>
      <c r="AV181" s="16"/>
      <c r="AW181" s="13"/>
      <c r="AX181" s="13"/>
      <c r="AY181" s="15"/>
      <c r="AZ181" s="15"/>
      <c r="BA181" s="16"/>
      <c r="BB181" s="16"/>
      <c r="BC181" s="15"/>
      <c r="BD181" s="15"/>
      <c r="BE181" s="16"/>
      <c r="BF181" s="16"/>
      <c r="BG181" s="15"/>
      <c r="BH181" s="15"/>
      <c r="BI181" s="16"/>
      <c r="BJ181" s="16"/>
      <c r="BK181" s="15"/>
      <c r="BL181" s="15"/>
      <c r="BM181" s="16"/>
      <c r="BN181" s="16"/>
      <c r="BO181" s="13"/>
      <c r="BP181" s="13"/>
      <c r="BQ181" s="13"/>
      <c r="BR181" s="13"/>
      <c r="BS181" s="13"/>
      <c r="BT181" s="13"/>
      <c r="BU181" s="13"/>
      <c r="BV181" s="13"/>
    </row>
    <row r="182" spans="1:74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3"/>
      <c r="AF182" s="13"/>
      <c r="AG182" s="15"/>
      <c r="AH182" s="15"/>
      <c r="AI182" s="16"/>
      <c r="AJ182" s="16"/>
      <c r="AK182" s="15"/>
      <c r="AL182" s="15"/>
      <c r="AM182" s="16"/>
      <c r="AN182" s="16"/>
      <c r="AO182" s="15"/>
      <c r="AP182" s="15"/>
      <c r="AQ182" s="16"/>
      <c r="AR182" s="16"/>
      <c r="AS182" s="15"/>
      <c r="AT182" s="15"/>
      <c r="AU182" s="16"/>
      <c r="AV182" s="16"/>
      <c r="AW182" s="13"/>
      <c r="AX182" s="13"/>
      <c r="AY182" s="15"/>
      <c r="AZ182" s="15"/>
      <c r="BA182" s="16"/>
      <c r="BB182" s="16"/>
      <c r="BC182" s="15"/>
      <c r="BD182" s="15"/>
      <c r="BE182" s="16"/>
      <c r="BF182" s="16"/>
      <c r="BG182" s="15"/>
      <c r="BH182" s="15"/>
      <c r="BI182" s="16"/>
      <c r="BJ182" s="16"/>
      <c r="BK182" s="15"/>
      <c r="BL182" s="15"/>
      <c r="BM182" s="16"/>
      <c r="BN182" s="16"/>
      <c r="BO182" s="13"/>
      <c r="BP182" s="13"/>
      <c r="BQ182" s="13"/>
      <c r="BR182" s="13"/>
      <c r="BS182" s="13"/>
      <c r="BT182" s="13"/>
      <c r="BU182" s="13"/>
      <c r="BV182" s="13"/>
    </row>
    <row r="183" spans="1:74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3"/>
      <c r="AF183" s="13"/>
      <c r="AG183" s="15"/>
      <c r="AH183" s="15"/>
      <c r="AI183" s="16"/>
      <c r="AJ183" s="16"/>
      <c r="AK183" s="15"/>
      <c r="AL183" s="15"/>
      <c r="AM183" s="16"/>
      <c r="AN183" s="16"/>
      <c r="AO183" s="15"/>
      <c r="AP183" s="15"/>
      <c r="AQ183" s="16"/>
      <c r="AR183" s="16"/>
      <c r="AS183" s="15"/>
      <c r="AT183" s="15"/>
      <c r="AU183" s="16"/>
      <c r="AV183" s="16"/>
      <c r="AW183" s="13"/>
      <c r="AX183" s="13"/>
      <c r="AY183" s="15"/>
      <c r="AZ183" s="15"/>
      <c r="BA183" s="16"/>
      <c r="BB183" s="16"/>
      <c r="BC183" s="15"/>
      <c r="BD183" s="15"/>
      <c r="BE183" s="16"/>
      <c r="BF183" s="16"/>
      <c r="BG183" s="15"/>
      <c r="BH183" s="15"/>
      <c r="BI183" s="16"/>
      <c r="BJ183" s="16"/>
      <c r="BK183" s="15"/>
      <c r="BL183" s="15"/>
      <c r="BM183" s="16"/>
      <c r="BN183" s="16"/>
      <c r="BO183" s="13"/>
      <c r="BP183" s="13"/>
      <c r="BQ183" s="13"/>
      <c r="BR183" s="13"/>
      <c r="BS183" s="13"/>
      <c r="BT183" s="13"/>
      <c r="BU183" s="13"/>
      <c r="BV183" s="13"/>
    </row>
    <row r="184" spans="1:74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3"/>
      <c r="AF184" s="13"/>
      <c r="AG184" s="15"/>
      <c r="AH184" s="15"/>
      <c r="AI184" s="16"/>
      <c r="AJ184" s="16"/>
      <c r="AK184" s="15"/>
      <c r="AL184" s="15"/>
      <c r="AM184" s="16"/>
      <c r="AN184" s="16"/>
      <c r="AO184" s="15"/>
      <c r="AP184" s="15"/>
      <c r="AQ184" s="16"/>
      <c r="AR184" s="16"/>
      <c r="AS184" s="15"/>
      <c r="AT184" s="15"/>
      <c r="AU184" s="16"/>
      <c r="AV184" s="16"/>
      <c r="AW184" s="13"/>
      <c r="AX184" s="13"/>
      <c r="AY184" s="15"/>
      <c r="AZ184" s="15"/>
      <c r="BA184" s="16"/>
      <c r="BB184" s="16"/>
      <c r="BC184" s="15"/>
      <c r="BD184" s="15"/>
      <c r="BE184" s="16"/>
      <c r="BF184" s="16"/>
      <c r="BG184" s="15"/>
      <c r="BH184" s="15"/>
      <c r="BI184" s="16"/>
      <c r="BJ184" s="16"/>
      <c r="BK184" s="15"/>
      <c r="BL184" s="15"/>
      <c r="BM184" s="16"/>
      <c r="BN184" s="16"/>
      <c r="BO184" s="13"/>
      <c r="BP184" s="13"/>
      <c r="BQ184" s="13"/>
      <c r="BR184" s="13"/>
      <c r="BS184" s="13"/>
      <c r="BT184" s="13"/>
      <c r="BU184" s="13"/>
      <c r="BV184" s="13"/>
    </row>
    <row r="185" spans="1:74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3"/>
      <c r="AF185" s="13"/>
      <c r="AG185" s="15"/>
      <c r="AH185" s="15"/>
      <c r="AI185" s="16"/>
      <c r="AJ185" s="16"/>
      <c r="AK185" s="15"/>
      <c r="AL185" s="15"/>
      <c r="AM185" s="16"/>
      <c r="AN185" s="16"/>
      <c r="AO185" s="15"/>
      <c r="AP185" s="15"/>
      <c r="AQ185" s="16"/>
      <c r="AR185" s="16"/>
      <c r="AS185" s="15"/>
      <c r="AT185" s="15"/>
      <c r="AU185" s="16"/>
      <c r="AV185" s="16"/>
      <c r="AW185" s="13"/>
      <c r="AX185" s="13"/>
      <c r="AY185" s="15"/>
      <c r="AZ185" s="15"/>
      <c r="BA185" s="16"/>
      <c r="BB185" s="16"/>
      <c r="BC185" s="15"/>
      <c r="BD185" s="15"/>
      <c r="BE185" s="16"/>
      <c r="BF185" s="16"/>
      <c r="BG185" s="15"/>
      <c r="BH185" s="15"/>
      <c r="BI185" s="16"/>
      <c r="BJ185" s="16"/>
      <c r="BK185" s="15"/>
      <c r="BL185" s="15"/>
      <c r="BM185" s="16"/>
      <c r="BN185" s="16"/>
      <c r="BO185" s="13"/>
      <c r="BP185" s="13"/>
      <c r="BQ185" s="13"/>
      <c r="BR185" s="13"/>
      <c r="BS185" s="13"/>
      <c r="BT185" s="13"/>
      <c r="BU185" s="13"/>
      <c r="BV185" s="13"/>
    </row>
    <row r="186" spans="1:74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3"/>
      <c r="AF186" s="13"/>
      <c r="AG186" s="15"/>
      <c r="AH186" s="15"/>
      <c r="AI186" s="16"/>
      <c r="AJ186" s="16"/>
      <c r="AK186" s="15"/>
      <c r="AL186" s="15"/>
      <c r="AM186" s="16"/>
      <c r="AN186" s="16"/>
      <c r="AO186" s="15"/>
      <c r="AP186" s="15"/>
      <c r="AQ186" s="16"/>
      <c r="AR186" s="16"/>
      <c r="AS186" s="15"/>
      <c r="AT186" s="15"/>
      <c r="AU186" s="16"/>
      <c r="AV186" s="16"/>
      <c r="AW186" s="13"/>
      <c r="AX186" s="13"/>
      <c r="AY186" s="15"/>
      <c r="AZ186" s="15"/>
      <c r="BA186" s="16"/>
      <c r="BB186" s="16"/>
      <c r="BC186" s="15"/>
      <c r="BD186" s="15"/>
      <c r="BE186" s="16"/>
      <c r="BF186" s="16"/>
      <c r="BG186" s="15"/>
      <c r="BH186" s="15"/>
      <c r="BI186" s="16"/>
      <c r="BJ186" s="16"/>
      <c r="BK186" s="15"/>
      <c r="BL186" s="15"/>
      <c r="BM186" s="16"/>
      <c r="BN186" s="16"/>
      <c r="BO186" s="13"/>
      <c r="BP186" s="13"/>
      <c r="BQ186" s="13"/>
      <c r="BR186" s="13"/>
      <c r="BS186" s="13"/>
      <c r="BT186" s="13"/>
      <c r="BU186" s="13"/>
      <c r="BV186" s="13"/>
    </row>
    <row r="187" spans="1:74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3"/>
      <c r="AF187" s="13"/>
      <c r="AG187" s="15"/>
      <c r="AH187" s="15"/>
      <c r="AI187" s="16"/>
      <c r="AJ187" s="16"/>
      <c r="AK187" s="15"/>
      <c r="AL187" s="15"/>
      <c r="AM187" s="16"/>
      <c r="AN187" s="16"/>
      <c r="AO187" s="15"/>
      <c r="AP187" s="15"/>
      <c r="AQ187" s="16"/>
      <c r="AR187" s="16"/>
      <c r="AS187" s="15"/>
      <c r="AT187" s="15"/>
      <c r="AU187" s="16"/>
      <c r="AV187" s="16"/>
      <c r="AW187" s="13"/>
      <c r="AX187" s="13"/>
      <c r="AY187" s="15"/>
      <c r="AZ187" s="15"/>
      <c r="BA187" s="16"/>
      <c r="BB187" s="16"/>
      <c r="BC187" s="15"/>
      <c r="BD187" s="15"/>
      <c r="BE187" s="16"/>
      <c r="BF187" s="16"/>
      <c r="BG187" s="15"/>
      <c r="BH187" s="15"/>
      <c r="BI187" s="16"/>
      <c r="BJ187" s="16"/>
      <c r="BK187" s="15"/>
      <c r="BL187" s="15"/>
      <c r="BM187" s="16"/>
      <c r="BN187" s="16"/>
      <c r="BO187" s="13"/>
      <c r="BP187" s="13"/>
      <c r="BQ187" s="13"/>
      <c r="BR187" s="13"/>
      <c r="BS187" s="13"/>
      <c r="BT187" s="13"/>
      <c r="BU187" s="13"/>
      <c r="BV187" s="13"/>
    </row>
    <row r="188" spans="1:74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3"/>
      <c r="AF188" s="13"/>
      <c r="AG188" s="15"/>
      <c r="AH188" s="15"/>
      <c r="AI188" s="16"/>
      <c r="AJ188" s="16"/>
      <c r="AK188" s="15"/>
      <c r="AL188" s="15"/>
      <c r="AM188" s="16"/>
      <c r="AN188" s="16"/>
      <c r="AO188" s="15"/>
      <c r="AP188" s="15"/>
      <c r="AQ188" s="16"/>
      <c r="AR188" s="16"/>
      <c r="AS188" s="15"/>
      <c r="AT188" s="15"/>
      <c r="AU188" s="16"/>
      <c r="AV188" s="16"/>
      <c r="AW188" s="13"/>
      <c r="AX188" s="13"/>
      <c r="AY188" s="15"/>
      <c r="AZ188" s="15"/>
      <c r="BA188" s="16"/>
      <c r="BB188" s="16"/>
      <c r="BC188" s="15"/>
      <c r="BD188" s="15"/>
      <c r="BE188" s="16"/>
      <c r="BF188" s="16"/>
      <c r="BG188" s="15"/>
      <c r="BH188" s="15"/>
      <c r="BI188" s="16"/>
      <c r="BJ188" s="16"/>
      <c r="BK188" s="15"/>
      <c r="BL188" s="15"/>
      <c r="BM188" s="16"/>
      <c r="BN188" s="16"/>
      <c r="BO188" s="13"/>
      <c r="BP188" s="13"/>
      <c r="BQ188" s="13"/>
      <c r="BR188" s="13"/>
      <c r="BS188" s="13"/>
      <c r="BT188" s="13"/>
      <c r="BU188" s="13"/>
      <c r="BV188" s="13"/>
    </row>
    <row r="189" spans="1:74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3"/>
      <c r="AF189" s="13"/>
      <c r="AG189" s="15"/>
      <c r="AH189" s="15"/>
      <c r="AI189" s="16"/>
      <c r="AJ189" s="16"/>
      <c r="AK189" s="15"/>
      <c r="AL189" s="15"/>
      <c r="AM189" s="16"/>
      <c r="AN189" s="16"/>
      <c r="AO189" s="15"/>
      <c r="AP189" s="15"/>
      <c r="AQ189" s="16"/>
      <c r="AR189" s="16"/>
      <c r="AS189" s="15"/>
      <c r="AT189" s="15"/>
      <c r="AU189" s="16"/>
      <c r="AV189" s="16"/>
      <c r="AW189" s="13"/>
      <c r="AX189" s="13"/>
      <c r="AY189" s="15"/>
      <c r="AZ189" s="15"/>
      <c r="BA189" s="16"/>
      <c r="BB189" s="16"/>
      <c r="BC189" s="15"/>
      <c r="BD189" s="15"/>
      <c r="BE189" s="16"/>
      <c r="BF189" s="16"/>
      <c r="BG189" s="15"/>
      <c r="BH189" s="15"/>
      <c r="BI189" s="16"/>
      <c r="BJ189" s="16"/>
      <c r="BK189" s="15"/>
      <c r="BL189" s="15"/>
      <c r="BM189" s="16"/>
      <c r="BN189" s="16"/>
      <c r="BO189" s="13"/>
      <c r="BP189" s="13"/>
      <c r="BQ189" s="13"/>
      <c r="BR189" s="13"/>
      <c r="BS189" s="13"/>
      <c r="BT189" s="13"/>
      <c r="BU189" s="13"/>
      <c r="BV189" s="13"/>
    </row>
    <row r="190" spans="1:74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3"/>
      <c r="AF190" s="13"/>
      <c r="AG190" s="15"/>
      <c r="AH190" s="15"/>
      <c r="AI190" s="16"/>
      <c r="AJ190" s="16"/>
      <c r="AK190" s="15"/>
      <c r="AL190" s="15"/>
      <c r="AM190" s="16"/>
      <c r="AN190" s="16"/>
      <c r="AO190" s="15"/>
      <c r="AP190" s="15"/>
      <c r="AQ190" s="16"/>
      <c r="AR190" s="16"/>
      <c r="AS190" s="15"/>
      <c r="AT190" s="15"/>
      <c r="AU190" s="16"/>
      <c r="AV190" s="16"/>
      <c r="AW190" s="13"/>
      <c r="AX190" s="13"/>
      <c r="AY190" s="15"/>
      <c r="AZ190" s="15"/>
      <c r="BA190" s="16"/>
      <c r="BB190" s="16"/>
      <c r="BC190" s="15"/>
      <c r="BD190" s="15"/>
      <c r="BE190" s="16"/>
      <c r="BF190" s="16"/>
      <c r="BG190" s="15"/>
      <c r="BH190" s="15"/>
      <c r="BI190" s="16"/>
      <c r="BJ190" s="16"/>
      <c r="BK190" s="15"/>
      <c r="BL190" s="15"/>
      <c r="BM190" s="16"/>
      <c r="BN190" s="16"/>
      <c r="BO190" s="13"/>
      <c r="BP190" s="13"/>
      <c r="BQ190" s="13"/>
      <c r="BR190" s="13"/>
      <c r="BS190" s="13"/>
      <c r="BT190" s="13"/>
      <c r="BU190" s="13"/>
      <c r="BV190" s="13"/>
    </row>
    <row r="191" spans="1:74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3"/>
      <c r="AF191" s="13"/>
      <c r="AG191" s="15"/>
      <c r="AH191" s="15"/>
      <c r="AI191" s="16"/>
      <c r="AJ191" s="16"/>
      <c r="AK191" s="15"/>
      <c r="AL191" s="15"/>
      <c r="AM191" s="16"/>
      <c r="AN191" s="16"/>
      <c r="AO191" s="15"/>
      <c r="AP191" s="15"/>
      <c r="AQ191" s="16"/>
      <c r="AR191" s="16"/>
      <c r="AS191" s="15"/>
      <c r="AT191" s="15"/>
      <c r="AU191" s="16"/>
      <c r="AV191" s="16"/>
      <c r="AW191" s="13"/>
      <c r="AX191" s="13"/>
      <c r="AY191" s="15"/>
      <c r="AZ191" s="15"/>
      <c r="BA191" s="16"/>
      <c r="BB191" s="16"/>
      <c r="BC191" s="15"/>
      <c r="BD191" s="15"/>
      <c r="BE191" s="16"/>
      <c r="BF191" s="16"/>
      <c r="BG191" s="15"/>
      <c r="BH191" s="15"/>
      <c r="BI191" s="16"/>
      <c r="BJ191" s="16"/>
      <c r="BK191" s="15"/>
      <c r="BL191" s="15"/>
      <c r="BM191" s="16"/>
      <c r="BN191" s="16"/>
      <c r="BO191" s="13"/>
      <c r="BP191" s="13"/>
      <c r="BQ191" s="13"/>
      <c r="BR191" s="13"/>
      <c r="BS191" s="13"/>
      <c r="BT191" s="13"/>
      <c r="BU191" s="13"/>
      <c r="BV191" s="13"/>
    </row>
    <row r="192" spans="1:74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3"/>
      <c r="AF192" s="13"/>
      <c r="AG192" s="15"/>
      <c r="AH192" s="15"/>
      <c r="AI192" s="16"/>
      <c r="AJ192" s="16"/>
      <c r="AK192" s="15"/>
      <c r="AL192" s="15"/>
      <c r="AM192" s="16"/>
      <c r="AN192" s="16"/>
      <c r="AO192" s="15"/>
      <c r="AP192" s="15"/>
      <c r="AQ192" s="16"/>
      <c r="AR192" s="16"/>
      <c r="AS192" s="15"/>
      <c r="AT192" s="15"/>
      <c r="AU192" s="16"/>
      <c r="AV192" s="16"/>
      <c r="AW192" s="13"/>
      <c r="AX192" s="13"/>
      <c r="AY192" s="15"/>
      <c r="AZ192" s="15"/>
      <c r="BA192" s="16"/>
      <c r="BB192" s="16"/>
      <c r="BC192" s="15"/>
      <c r="BD192" s="15"/>
      <c r="BE192" s="16"/>
      <c r="BF192" s="16"/>
      <c r="BG192" s="15"/>
      <c r="BH192" s="15"/>
      <c r="BI192" s="16"/>
      <c r="BJ192" s="16"/>
      <c r="BK192" s="15"/>
      <c r="BL192" s="15"/>
      <c r="BM192" s="16"/>
      <c r="BN192" s="16"/>
      <c r="BO192" s="13"/>
      <c r="BP192" s="13"/>
      <c r="BQ192" s="13"/>
      <c r="BR192" s="13"/>
      <c r="BS192" s="13"/>
      <c r="BT192" s="13"/>
      <c r="BU192" s="13"/>
      <c r="BV192" s="13"/>
    </row>
    <row r="193" spans="1:74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3"/>
      <c r="AF193" s="13"/>
      <c r="AG193" s="15"/>
      <c r="AH193" s="15"/>
      <c r="AI193" s="16"/>
      <c r="AJ193" s="16"/>
      <c r="AK193" s="15"/>
      <c r="AL193" s="15"/>
      <c r="AM193" s="16"/>
      <c r="AN193" s="16"/>
      <c r="AO193" s="15"/>
      <c r="AP193" s="15"/>
      <c r="AQ193" s="16"/>
      <c r="AR193" s="16"/>
      <c r="AS193" s="15"/>
      <c r="AT193" s="15"/>
      <c r="AU193" s="16"/>
      <c r="AV193" s="16"/>
      <c r="AW193" s="13"/>
      <c r="AX193" s="13"/>
      <c r="AY193" s="15"/>
      <c r="AZ193" s="15"/>
      <c r="BA193" s="16"/>
      <c r="BB193" s="16"/>
      <c r="BC193" s="15"/>
      <c r="BD193" s="15"/>
      <c r="BE193" s="16"/>
      <c r="BF193" s="16"/>
      <c r="BG193" s="15"/>
      <c r="BH193" s="15"/>
      <c r="BI193" s="16"/>
      <c r="BJ193" s="16"/>
      <c r="BK193" s="15"/>
      <c r="BL193" s="15"/>
      <c r="BM193" s="16"/>
      <c r="BN193" s="16"/>
      <c r="BO193" s="13"/>
      <c r="BP193" s="13"/>
      <c r="BQ193" s="13"/>
      <c r="BR193" s="13"/>
      <c r="BS193" s="13"/>
      <c r="BT193" s="13"/>
      <c r="BU193" s="13"/>
      <c r="BV193" s="13"/>
    </row>
    <row r="194" spans="1:74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3"/>
      <c r="AF194" s="13"/>
      <c r="AG194" s="15"/>
      <c r="AH194" s="15"/>
      <c r="AI194" s="16"/>
      <c r="AJ194" s="16"/>
      <c r="AK194" s="15"/>
      <c r="AL194" s="15"/>
      <c r="AM194" s="16"/>
      <c r="AN194" s="16"/>
      <c r="AO194" s="15"/>
      <c r="AP194" s="15"/>
      <c r="AQ194" s="16"/>
      <c r="AR194" s="16"/>
      <c r="AS194" s="15"/>
      <c r="AT194" s="15"/>
      <c r="AU194" s="16"/>
      <c r="AV194" s="16"/>
      <c r="AW194" s="13"/>
      <c r="AX194" s="13"/>
      <c r="AY194" s="15"/>
      <c r="AZ194" s="15"/>
      <c r="BA194" s="16"/>
      <c r="BB194" s="16"/>
      <c r="BC194" s="15"/>
      <c r="BD194" s="15"/>
      <c r="BE194" s="16"/>
      <c r="BF194" s="16"/>
      <c r="BG194" s="15"/>
      <c r="BH194" s="15"/>
      <c r="BI194" s="16"/>
      <c r="BJ194" s="16"/>
      <c r="BK194" s="15"/>
      <c r="BL194" s="15"/>
      <c r="BM194" s="16"/>
      <c r="BN194" s="16"/>
      <c r="BO194" s="13"/>
      <c r="BP194" s="13"/>
      <c r="BQ194" s="13"/>
      <c r="BR194" s="13"/>
      <c r="BS194" s="13"/>
      <c r="BT194" s="13"/>
      <c r="BU194" s="13"/>
      <c r="BV194" s="13"/>
    </row>
    <row r="195" spans="1:74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3"/>
      <c r="AF195" s="13"/>
      <c r="AG195" s="15"/>
      <c r="AH195" s="15"/>
      <c r="AI195" s="16"/>
      <c r="AJ195" s="16"/>
      <c r="AK195" s="15"/>
      <c r="AL195" s="15"/>
      <c r="AM195" s="16"/>
      <c r="AN195" s="16"/>
      <c r="AO195" s="15"/>
      <c r="AP195" s="15"/>
      <c r="AQ195" s="16"/>
      <c r="AR195" s="16"/>
      <c r="AS195" s="15"/>
      <c r="AT195" s="15"/>
      <c r="AU195" s="16"/>
      <c r="AV195" s="16"/>
      <c r="AW195" s="13"/>
      <c r="AX195" s="13"/>
      <c r="AY195" s="15"/>
      <c r="AZ195" s="15"/>
      <c r="BA195" s="16"/>
      <c r="BB195" s="16"/>
      <c r="BC195" s="15"/>
      <c r="BD195" s="15"/>
      <c r="BE195" s="16"/>
      <c r="BF195" s="16"/>
      <c r="BG195" s="15"/>
      <c r="BH195" s="15"/>
      <c r="BI195" s="16"/>
      <c r="BJ195" s="16"/>
      <c r="BK195" s="15"/>
      <c r="BL195" s="15"/>
      <c r="BM195" s="16"/>
      <c r="BN195" s="16"/>
      <c r="BO195" s="13"/>
      <c r="BP195" s="13"/>
      <c r="BQ195" s="13"/>
      <c r="BR195" s="13"/>
      <c r="BS195" s="13"/>
      <c r="BT195" s="13"/>
      <c r="BU195" s="13"/>
      <c r="BV195" s="13"/>
    </row>
    <row r="196" spans="1:74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3"/>
      <c r="AF196" s="13"/>
      <c r="AG196" s="15"/>
      <c r="AH196" s="15"/>
      <c r="AI196" s="16"/>
      <c r="AJ196" s="16"/>
      <c r="AK196" s="15"/>
      <c r="AL196" s="15"/>
      <c r="AM196" s="16"/>
      <c r="AN196" s="16"/>
      <c r="AO196" s="15"/>
      <c r="AP196" s="15"/>
      <c r="AQ196" s="16"/>
      <c r="AR196" s="16"/>
      <c r="AS196" s="15"/>
      <c r="AT196" s="15"/>
      <c r="AU196" s="16"/>
      <c r="AV196" s="16"/>
      <c r="AW196" s="13"/>
      <c r="AX196" s="13"/>
      <c r="AY196" s="15"/>
      <c r="AZ196" s="15"/>
      <c r="BA196" s="16"/>
      <c r="BB196" s="16"/>
      <c r="BC196" s="15"/>
      <c r="BD196" s="15"/>
      <c r="BE196" s="16"/>
      <c r="BF196" s="16"/>
      <c r="BG196" s="15"/>
      <c r="BH196" s="15"/>
      <c r="BI196" s="16"/>
      <c r="BJ196" s="16"/>
      <c r="BK196" s="15"/>
      <c r="BL196" s="15"/>
      <c r="BM196" s="16"/>
      <c r="BN196" s="16"/>
      <c r="BO196" s="13"/>
      <c r="BP196" s="13"/>
      <c r="BQ196" s="13"/>
      <c r="BR196" s="13"/>
      <c r="BS196" s="13"/>
      <c r="BT196" s="13"/>
      <c r="BU196" s="13"/>
      <c r="BV196" s="13"/>
    </row>
    <row r="197" spans="1:74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3"/>
      <c r="AF197" s="13"/>
      <c r="AG197" s="15"/>
      <c r="AH197" s="15"/>
      <c r="AI197" s="16"/>
      <c r="AJ197" s="16"/>
      <c r="AK197" s="15"/>
      <c r="AL197" s="15"/>
      <c r="AM197" s="16"/>
      <c r="AN197" s="16"/>
      <c r="AO197" s="15"/>
      <c r="AP197" s="15"/>
      <c r="AQ197" s="16"/>
      <c r="AR197" s="16"/>
      <c r="AS197" s="15"/>
      <c r="AT197" s="15"/>
      <c r="AU197" s="16"/>
      <c r="AV197" s="16"/>
      <c r="AW197" s="13"/>
      <c r="AX197" s="13"/>
      <c r="AY197" s="15"/>
      <c r="AZ197" s="15"/>
      <c r="BA197" s="16"/>
      <c r="BB197" s="16"/>
      <c r="BC197" s="15"/>
      <c r="BD197" s="15"/>
      <c r="BE197" s="16"/>
      <c r="BF197" s="16"/>
      <c r="BG197" s="15"/>
      <c r="BH197" s="15"/>
      <c r="BI197" s="16"/>
      <c r="BJ197" s="16"/>
      <c r="BK197" s="15"/>
      <c r="BL197" s="15"/>
      <c r="BM197" s="16"/>
      <c r="BN197" s="16"/>
      <c r="BO197" s="13"/>
      <c r="BP197" s="13"/>
      <c r="BQ197" s="13"/>
      <c r="BR197" s="13"/>
      <c r="BS197" s="13"/>
      <c r="BT197" s="13"/>
      <c r="BU197" s="13"/>
      <c r="BV197" s="13"/>
    </row>
    <row r="198" spans="1:74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3"/>
      <c r="AF198" s="13"/>
      <c r="AG198" s="15"/>
      <c r="AH198" s="15"/>
      <c r="AI198" s="16"/>
      <c r="AJ198" s="16"/>
      <c r="AK198" s="15"/>
      <c r="AL198" s="15"/>
      <c r="AM198" s="16"/>
      <c r="AN198" s="16"/>
      <c r="AO198" s="15"/>
      <c r="AP198" s="15"/>
      <c r="AQ198" s="16"/>
      <c r="AR198" s="16"/>
      <c r="AS198" s="15"/>
      <c r="AT198" s="15"/>
      <c r="AU198" s="16"/>
      <c r="AV198" s="16"/>
      <c r="AW198" s="13"/>
      <c r="AX198" s="13"/>
      <c r="AY198" s="15"/>
      <c r="AZ198" s="15"/>
      <c r="BA198" s="16"/>
      <c r="BB198" s="16"/>
      <c r="BC198" s="15"/>
      <c r="BD198" s="15"/>
      <c r="BE198" s="16"/>
      <c r="BF198" s="16"/>
      <c r="BG198" s="15"/>
      <c r="BH198" s="15"/>
      <c r="BI198" s="16"/>
      <c r="BJ198" s="16"/>
      <c r="BK198" s="15"/>
      <c r="BL198" s="15"/>
      <c r="BM198" s="16"/>
      <c r="BN198" s="16"/>
      <c r="BO198" s="13"/>
      <c r="BP198" s="13"/>
      <c r="BQ198" s="13"/>
      <c r="BR198" s="13"/>
      <c r="BS198" s="13"/>
      <c r="BT198" s="13"/>
      <c r="BU198" s="13"/>
      <c r="BV198" s="13"/>
    </row>
    <row r="199" spans="1:74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3"/>
      <c r="AF199" s="13"/>
      <c r="AG199" s="15"/>
      <c r="AH199" s="15"/>
      <c r="AI199" s="16"/>
      <c r="AJ199" s="16"/>
      <c r="AK199" s="15"/>
      <c r="AL199" s="15"/>
      <c r="AM199" s="16"/>
      <c r="AN199" s="16"/>
      <c r="AO199" s="15"/>
      <c r="AP199" s="15"/>
      <c r="AQ199" s="16"/>
      <c r="AR199" s="16"/>
      <c r="AS199" s="15"/>
      <c r="AT199" s="15"/>
      <c r="AU199" s="16"/>
      <c r="AV199" s="16"/>
      <c r="AW199" s="13"/>
      <c r="AX199" s="13"/>
      <c r="AY199" s="15"/>
      <c r="AZ199" s="15"/>
      <c r="BA199" s="16"/>
      <c r="BB199" s="16"/>
      <c r="BC199" s="15"/>
      <c r="BD199" s="15"/>
      <c r="BE199" s="16"/>
      <c r="BF199" s="16"/>
      <c r="BG199" s="15"/>
      <c r="BH199" s="15"/>
      <c r="BI199" s="16"/>
      <c r="BJ199" s="16"/>
      <c r="BK199" s="15"/>
      <c r="BL199" s="15"/>
      <c r="BM199" s="16"/>
      <c r="BN199" s="16"/>
      <c r="BO199" s="13"/>
      <c r="BP199" s="13"/>
      <c r="BQ199" s="13"/>
      <c r="BR199" s="13"/>
      <c r="BS199" s="13"/>
      <c r="BT199" s="13"/>
      <c r="BU199" s="13"/>
      <c r="BV199" s="13"/>
    </row>
    <row r="200" spans="1:74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3"/>
      <c r="AF200" s="13"/>
      <c r="AG200" s="15"/>
      <c r="AH200" s="15"/>
      <c r="AI200" s="16"/>
      <c r="AJ200" s="16"/>
      <c r="AK200" s="15"/>
      <c r="AL200" s="15"/>
      <c r="AM200" s="16"/>
      <c r="AN200" s="16"/>
      <c r="AO200" s="15"/>
      <c r="AP200" s="15"/>
      <c r="AQ200" s="16"/>
      <c r="AR200" s="16"/>
      <c r="AS200" s="15"/>
      <c r="AT200" s="15"/>
      <c r="AU200" s="16"/>
      <c r="AV200" s="16"/>
      <c r="AW200" s="13"/>
      <c r="AX200" s="13"/>
      <c r="AY200" s="15"/>
      <c r="AZ200" s="15"/>
      <c r="BA200" s="16"/>
      <c r="BB200" s="16"/>
      <c r="BC200" s="15"/>
      <c r="BD200" s="15"/>
      <c r="BE200" s="16"/>
      <c r="BF200" s="16"/>
      <c r="BG200" s="15"/>
      <c r="BH200" s="15"/>
      <c r="BI200" s="16"/>
      <c r="BJ200" s="16"/>
      <c r="BK200" s="15"/>
      <c r="BL200" s="15"/>
      <c r="BM200" s="16"/>
      <c r="BN200" s="16"/>
      <c r="BO200" s="13"/>
      <c r="BP200" s="13"/>
      <c r="BQ200" s="13"/>
      <c r="BR200" s="13"/>
      <c r="BS200" s="13"/>
      <c r="BT200" s="13"/>
      <c r="BU200" s="13"/>
      <c r="BV200" s="13"/>
    </row>
    <row r="201" spans="1:74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3"/>
      <c r="AF201" s="13"/>
      <c r="AG201" s="15"/>
      <c r="AH201" s="15"/>
      <c r="AI201" s="16"/>
      <c r="AJ201" s="16"/>
      <c r="AK201" s="15"/>
      <c r="AL201" s="15"/>
      <c r="AM201" s="16"/>
      <c r="AN201" s="16"/>
      <c r="AO201" s="15"/>
      <c r="AP201" s="15"/>
      <c r="AQ201" s="16"/>
      <c r="AR201" s="16"/>
      <c r="AS201" s="15"/>
      <c r="AT201" s="15"/>
      <c r="AU201" s="16"/>
      <c r="AV201" s="16"/>
      <c r="AW201" s="13"/>
      <c r="AX201" s="13"/>
      <c r="AY201" s="15"/>
      <c r="AZ201" s="15"/>
      <c r="BA201" s="16"/>
      <c r="BB201" s="16"/>
      <c r="BC201" s="15"/>
      <c r="BD201" s="15"/>
      <c r="BE201" s="16"/>
      <c r="BF201" s="16"/>
      <c r="BG201" s="15"/>
      <c r="BH201" s="15"/>
      <c r="BI201" s="16"/>
      <c r="BJ201" s="16"/>
      <c r="BK201" s="15"/>
      <c r="BL201" s="15"/>
      <c r="BM201" s="16"/>
      <c r="BN201" s="16"/>
      <c r="BO201" s="13"/>
      <c r="BP201" s="13"/>
      <c r="BQ201" s="13"/>
      <c r="BR201" s="13"/>
      <c r="BS201" s="13"/>
      <c r="BT201" s="13"/>
      <c r="BU201" s="13"/>
      <c r="BV201" s="13"/>
    </row>
    <row r="202" spans="1:74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3"/>
      <c r="AF202" s="13"/>
      <c r="AG202" s="15"/>
      <c r="AH202" s="15"/>
      <c r="AI202" s="16"/>
      <c r="AJ202" s="16"/>
      <c r="AK202" s="15"/>
      <c r="AL202" s="15"/>
      <c r="AM202" s="16"/>
      <c r="AN202" s="16"/>
      <c r="AO202" s="15"/>
      <c r="AP202" s="15"/>
      <c r="AQ202" s="16"/>
      <c r="AR202" s="16"/>
      <c r="AS202" s="15"/>
      <c r="AT202" s="15"/>
      <c r="AU202" s="16"/>
      <c r="AV202" s="16"/>
      <c r="AW202" s="13"/>
      <c r="AX202" s="13"/>
      <c r="AY202" s="15"/>
      <c r="AZ202" s="15"/>
      <c r="BA202" s="16"/>
      <c r="BB202" s="16"/>
      <c r="BC202" s="15"/>
      <c r="BD202" s="15"/>
      <c r="BE202" s="16"/>
      <c r="BF202" s="16"/>
      <c r="BG202" s="15"/>
      <c r="BH202" s="15"/>
      <c r="BI202" s="16"/>
      <c r="BJ202" s="16"/>
      <c r="BK202" s="15"/>
      <c r="BL202" s="15"/>
      <c r="BM202" s="16"/>
      <c r="BN202" s="16"/>
      <c r="BO202" s="13"/>
      <c r="BP202" s="13"/>
      <c r="BQ202" s="13"/>
      <c r="BR202" s="13"/>
      <c r="BS202" s="13"/>
      <c r="BT202" s="13"/>
      <c r="BU202" s="13"/>
      <c r="BV202" s="13"/>
    </row>
    <row r="203" spans="1:74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3"/>
      <c r="AF203" s="13"/>
      <c r="AG203" s="15"/>
      <c r="AH203" s="15"/>
      <c r="AI203" s="16"/>
      <c r="AJ203" s="16"/>
      <c r="AK203" s="15"/>
      <c r="AL203" s="15"/>
      <c r="AM203" s="16"/>
      <c r="AN203" s="16"/>
      <c r="AO203" s="15"/>
      <c r="AP203" s="15"/>
      <c r="AQ203" s="16"/>
      <c r="AR203" s="16"/>
      <c r="AS203" s="15"/>
      <c r="AT203" s="15"/>
      <c r="AU203" s="16"/>
      <c r="AV203" s="16"/>
      <c r="AW203" s="13"/>
      <c r="AX203" s="13"/>
      <c r="AY203" s="15"/>
      <c r="AZ203" s="15"/>
      <c r="BA203" s="16"/>
      <c r="BB203" s="16"/>
      <c r="BC203" s="15"/>
      <c r="BD203" s="15"/>
      <c r="BE203" s="16"/>
      <c r="BF203" s="16"/>
      <c r="BG203" s="15"/>
      <c r="BH203" s="15"/>
      <c r="BI203" s="16"/>
      <c r="BJ203" s="16"/>
      <c r="BK203" s="15"/>
      <c r="BL203" s="15"/>
      <c r="BM203" s="16"/>
      <c r="BN203" s="16"/>
      <c r="BO203" s="13"/>
      <c r="BP203" s="13"/>
      <c r="BQ203" s="13"/>
      <c r="BR203" s="13"/>
      <c r="BS203" s="13"/>
      <c r="BT203" s="13"/>
      <c r="BU203" s="13"/>
      <c r="BV203" s="13"/>
    </row>
    <row r="204" spans="1:74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3"/>
      <c r="AF204" s="13"/>
      <c r="AG204" s="15"/>
      <c r="AH204" s="15"/>
      <c r="AI204" s="16"/>
      <c r="AJ204" s="16"/>
      <c r="AK204" s="15"/>
      <c r="AL204" s="15"/>
      <c r="AM204" s="16"/>
      <c r="AN204" s="16"/>
      <c r="AO204" s="15"/>
      <c r="AP204" s="15"/>
      <c r="AQ204" s="16"/>
      <c r="AR204" s="16"/>
      <c r="AS204" s="15"/>
      <c r="AT204" s="15"/>
      <c r="AU204" s="16"/>
      <c r="AV204" s="16"/>
      <c r="AW204" s="13"/>
      <c r="AX204" s="13"/>
      <c r="AY204" s="15"/>
      <c r="AZ204" s="15"/>
      <c r="BA204" s="16"/>
      <c r="BB204" s="16"/>
      <c r="BC204" s="15"/>
      <c r="BD204" s="15"/>
      <c r="BE204" s="16"/>
      <c r="BF204" s="16"/>
      <c r="BG204" s="15"/>
      <c r="BH204" s="15"/>
      <c r="BI204" s="16"/>
      <c r="BJ204" s="16"/>
      <c r="BK204" s="15"/>
      <c r="BL204" s="15"/>
      <c r="BM204" s="16"/>
      <c r="BN204" s="16"/>
      <c r="BO204" s="13"/>
      <c r="BP204" s="13"/>
      <c r="BQ204" s="13"/>
      <c r="BR204" s="13"/>
      <c r="BS204" s="13"/>
      <c r="BT204" s="13"/>
      <c r="BU204" s="13"/>
      <c r="BV204" s="13"/>
    </row>
    <row r="205" spans="1:74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3"/>
      <c r="AF205" s="13"/>
      <c r="AG205" s="15"/>
      <c r="AH205" s="15"/>
      <c r="AI205" s="16"/>
      <c r="AJ205" s="16"/>
      <c r="AK205" s="15"/>
      <c r="AL205" s="15"/>
      <c r="AM205" s="16"/>
      <c r="AN205" s="16"/>
      <c r="AO205" s="15"/>
      <c r="AP205" s="15"/>
      <c r="AQ205" s="16"/>
      <c r="AR205" s="16"/>
      <c r="AS205" s="15"/>
      <c r="AT205" s="15"/>
      <c r="AU205" s="16"/>
      <c r="AV205" s="16"/>
      <c r="AW205" s="13"/>
      <c r="AX205" s="13"/>
      <c r="AY205" s="15"/>
      <c r="AZ205" s="15"/>
      <c r="BA205" s="16"/>
      <c r="BB205" s="16"/>
      <c r="BC205" s="15"/>
      <c r="BD205" s="15"/>
      <c r="BE205" s="16"/>
      <c r="BF205" s="16"/>
      <c r="BG205" s="15"/>
      <c r="BH205" s="15"/>
      <c r="BI205" s="16"/>
      <c r="BJ205" s="16"/>
      <c r="BK205" s="15"/>
      <c r="BL205" s="15"/>
      <c r="BM205" s="16"/>
      <c r="BN205" s="16"/>
      <c r="BO205" s="13"/>
      <c r="BP205" s="13"/>
      <c r="BQ205" s="13"/>
      <c r="BR205" s="13"/>
      <c r="BS205" s="13"/>
      <c r="BT205" s="13"/>
      <c r="BU205" s="13"/>
      <c r="BV205" s="13"/>
    </row>
    <row r="206" spans="1:74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3"/>
      <c r="AF206" s="13"/>
      <c r="AG206" s="15"/>
      <c r="AH206" s="15"/>
      <c r="AI206" s="16"/>
      <c r="AJ206" s="16"/>
      <c r="AK206" s="15"/>
      <c r="AL206" s="15"/>
      <c r="AM206" s="16"/>
      <c r="AN206" s="16"/>
      <c r="AO206" s="15"/>
      <c r="AP206" s="15"/>
      <c r="AQ206" s="16"/>
      <c r="AR206" s="16"/>
      <c r="AS206" s="15"/>
      <c r="AT206" s="15"/>
      <c r="AU206" s="16"/>
      <c r="AV206" s="16"/>
      <c r="AW206" s="13"/>
      <c r="AX206" s="13"/>
      <c r="AY206" s="15"/>
      <c r="AZ206" s="15"/>
      <c r="BA206" s="16"/>
      <c r="BB206" s="16"/>
      <c r="BC206" s="15"/>
      <c r="BD206" s="15"/>
      <c r="BE206" s="16"/>
      <c r="BF206" s="16"/>
      <c r="BG206" s="15"/>
      <c r="BH206" s="15"/>
      <c r="BI206" s="16"/>
      <c r="BJ206" s="16"/>
      <c r="BK206" s="15"/>
      <c r="BL206" s="15"/>
      <c r="BM206" s="16"/>
      <c r="BN206" s="16"/>
      <c r="BO206" s="13"/>
      <c r="BP206" s="13"/>
      <c r="BQ206" s="13"/>
      <c r="BR206" s="13"/>
      <c r="BS206" s="13"/>
      <c r="BT206" s="13"/>
      <c r="BU206" s="13"/>
      <c r="BV206" s="13"/>
    </row>
    <row r="207" spans="1:74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3"/>
      <c r="AF207" s="13"/>
      <c r="AG207" s="15"/>
      <c r="AH207" s="15"/>
      <c r="AI207" s="16"/>
      <c r="AJ207" s="16"/>
      <c r="AK207" s="15"/>
      <c r="AL207" s="15"/>
      <c r="AM207" s="16"/>
      <c r="AN207" s="16"/>
      <c r="AO207" s="15"/>
      <c r="AP207" s="15"/>
      <c r="AQ207" s="16"/>
      <c r="AR207" s="16"/>
      <c r="AS207" s="15"/>
      <c r="AT207" s="15"/>
      <c r="AU207" s="16"/>
      <c r="AV207" s="16"/>
      <c r="AW207" s="13"/>
      <c r="AX207" s="13"/>
      <c r="AY207" s="15"/>
      <c r="AZ207" s="15"/>
      <c r="BA207" s="16"/>
      <c r="BB207" s="16"/>
      <c r="BC207" s="15"/>
      <c r="BD207" s="15"/>
      <c r="BE207" s="16"/>
      <c r="BF207" s="16"/>
      <c r="BG207" s="15"/>
      <c r="BH207" s="15"/>
      <c r="BI207" s="16"/>
      <c r="BJ207" s="16"/>
      <c r="BK207" s="15"/>
      <c r="BL207" s="15"/>
      <c r="BM207" s="16"/>
      <c r="BN207" s="16"/>
      <c r="BO207" s="13"/>
      <c r="BP207" s="13"/>
      <c r="BQ207" s="13"/>
      <c r="BR207" s="13"/>
      <c r="BS207" s="13"/>
      <c r="BT207" s="13"/>
      <c r="BU207" s="13"/>
      <c r="BV207" s="13"/>
    </row>
    <row r="208" spans="1:74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3"/>
      <c r="AF208" s="13"/>
      <c r="AG208" s="15"/>
      <c r="AH208" s="15"/>
      <c r="AI208" s="16"/>
      <c r="AJ208" s="16"/>
      <c r="AK208" s="15"/>
      <c r="AL208" s="15"/>
      <c r="AM208" s="16"/>
      <c r="AN208" s="16"/>
      <c r="AO208" s="15"/>
      <c r="AP208" s="15"/>
      <c r="AQ208" s="16"/>
      <c r="AR208" s="16"/>
      <c r="AS208" s="15"/>
      <c r="AT208" s="15"/>
      <c r="AU208" s="16"/>
      <c r="AV208" s="16"/>
      <c r="AW208" s="13"/>
      <c r="AX208" s="13"/>
      <c r="AY208" s="15"/>
      <c r="AZ208" s="15"/>
      <c r="BA208" s="16"/>
      <c r="BB208" s="16"/>
      <c r="BC208" s="15"/>
      <c r="BD208" s="15"/>
      <c r="BE208" s="16"/>
      <c r="BF208" s="16"/>
      <c r="BG208" s="15"/>
      <c r="BH208" s="15"/>
      <c r="BI208" s="16"/>
      <c r="BJ208" s="16"/>
      <c r="BK208" s="15"/>
      <c r="BL208" s="15"/>
      <c r="BM208" s="16"/>
      <c r="BN208" s="16"/>
      <c r="BO208" s="13"/>
      <c r="BP208" s="13"/>
      <c r="BQ208" s="13"/>
      <c r="BR208" s="13"/>
      <c r="BS208" s="13"/>
      <c r="BT208" s="13"/>
      <c r="BU208" s="13"/>
      <c r="BV208" s="13"/>
    </row>
    <row r="209" spans="1:74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3"/>
      <c r="AF209" s="13"/>
      <c r="AG209" s="15"/>
      <c r="AH209" s="15"/>
      <c r="AI209" s="16"/>
      <c r="AJ209" s="16"/>
      <c r="AK209" s="15"/>
      <c r="AL209" s="15"/>
      <c r="AM209" s="16"/>
      <c r="AN209" s="16"/>
      <c r="AO209" s="15"/>
      <c r="AP209" s="15"/>
      <c r="AQ209" s="16"/>
      <c r="AR209" s="16"/>
      <c r="AS209" s="15"/>
      <c r="AT209" s="15"/>
      <c r="AU209" s="16"/>
      <c r="AV209" s="16"/>
      <c r="AW209" s="13"/>
      <c r="AX209" s="13"/>
      <c r="AY209" s="15"/>
      <c r="AZ209" s="15"/>
      <c r="BA209" s="16"/>
      <c r="BB209" s="16"/>
      <c r="BC209" s="15"/>
      <c r="BD209" s="15"/>
      <c r="BE209" s="16"/>
      <c r="BF209" s="16"/>
      <c r="BG209" s="15"/>
      <c r="BH209" s="15"/>
      <c r="BI209" s="16"/>
      <c r="BJ209" s="16"/>
      <c r="BK209" s="15"/>
      <c r="BL209" s="15"/>
      <c r="BM209" s="16"/>
      <c r="BN209" s="16"/>
      <c r="BO209" s="13"/>
      <c r="BP209" s="13"/>
      <c r="BQ209" s="13"/>
      <c r="BR209" s="13"/>
      <c r="BS209" s="13"/>
      <c r="BT209" s="13"/>
      <c r="BU209" s="13"/>
      <c r="BV209" s="13"/>
    </row>
    <row r="210" spans="1:74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3"/>
      <c r="AF210" s="13"/>
      <c r="AG210" s="15"/>
      <c r="AH210" s="15"/>
      <c r="AI210" s="16"/>
      <c r="AJ210" s="16"/>
      <c r="AK210" s="15"/>
      <c r="AL210" s="15"/>
      <c r="AM210" s="16"/>
      <c r="AN210" s="16"/>
      <c r="AO210" s="15"/>
      <c r="AP210" s="15"/>
      <c r="AQ210" s="16"/>
      <c r="AR210" s="16"/>
      <c r="AS210" s="15"/>
      <c r="AT210" s="15"/>
      <c r="AU210" s="16"/>
      <c r="AV210" s="16"/>
      <c r="AW210" s="13"/>
      <c r="AX210" s="13"/>
      <c r="AY210" s="15"/>
      <c r="AZ210" s="15"/>
      <c r="BA210" s="16"/>
      <c r="BB210" s="16"/>
      <c r="BC210" s="15"/>
      <c r="BD210" s="15"/>
      <c r="BE210" s="16"/>
      <c r="BF210" s="16"/>
      <c r="BG210" s="15"/>
      <c r="BH210" s="15"/>
      <c r="BI210" s="16"/>
      <c r="BJ210" s="16"/>
      <c r="BK210" s="15"/>
      <c r="BL210" s="15"/>
      <c r="BM210" s="16"/>
      <c r="BN210" s="16"/>
      <c r="BO210" s="13"/>
      <c r="BP210" s="13"/>
      <c r="BQ210" s="13"/>
      <c r="BR210" s="13"/>
      <c r="BS210" s="13"/>
      <c r="BT210" s="13"/>
      <c r="BU210" s="13"/>
      <c r="BV210" s="13"/>
    </row>
    <row r="211" spans="1:74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3"/>
      <c r="AF211" s="13"/>
      <c r="AG211" s="15"/>
      <c r="AH211" s="15"/>
      <c r="AI211" s="16"/>
      <c r="AJ211" s="16"/>
      <c r="AK211" s="15"/>
      <c r="AL211" s="15"/>
      <c r="AM211" s="16"/>
      <c r="AN211" s="16"/>
      <c r="AO211" s="15"/>
      <c r="AP211" s="15"/>
      <c r="AQ211" s="16"/>
      <c r="AR211" s="16"/>
      <c r="AS211" s="15"/>
      <c r="AT211" s="15"/>
      <c r="AU211" s="16"/>
      <c r="AV211" s="16"/>
      <c r="AW211" s="13"/>
      <c r="AX211" s="13"/>
      <c r="AY211" s="15"/>
      <c r="AZ211" s="15"/>
      <c r="BA211" s="16"/>
      <c r="BB211" s="16"/>
      <c r="BC211" s="15"/>
      <c r="BD211" s="15"/>
      <c r="BE211" s="16"/>
      <c r="BF211" s="16"/>
      <c r="BG211" s="15"/>
      <c r="BH211" s="15"/>
      <c r="BI211" s="16"/>
      <c r="BJ211" s="16"/>
      <c r="BK211" s="15"/>
      <c r="BL211" s="15"/>
      <c r="BM211" s="16"/>
      <c r="BN211" s="16"/>
      <c r="BO211" s="13"/>
      <c r="BP211" s="13"/>
      <c r="BQ211" s="13"/>
      <c r="BR211" s="13"/>
      <c r="BS211" s="13"/>
      <c r="BT211" s="13"/>
      <c r="BU211" s="13"/>
      <c r="BV211" s="13"/>
    </row>
    <row r="212" spans="1:74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3"/>
      <c r="AF212" s="13"/>
      <c r="AG212" s="15"/>
      <c r="AH212" s="15"/>
      <c r="AI212" s="16"/>
      <c r="AJ212" s="16"/>
      <c r="AK212" s="15"/>
      <c r="AL212" s="15"/>
      <c r="AM212" s="16"/>
      <c r="AN212" s="16"/>
      <c r="AO212" s="15"/>
      <c r="AP212" s="15"/>
      <c r="AQ212" s="16"/>
      <c r="AR212" s="16"/>
      <c r="AS212" s="15"/>
      <c r="AT212" s="15"/>
      <c r="AU212" s="16"/>
      <c r="AV212" s="16"/>
      <c r="AW212" s="13"/>
      <c r="AX212" s="13"/>
      <c r="AY212" s="15"/>
      <c r="AZ212" s="15"/>
      <c r="BA212" s="16"/>
      <c r="BB212" s="16"/>
      <c r="BC212" s="15"/>
      <c r="BD212" s="15"/>
      <c r="BE212" s="16"/>
      <c r="BF212" s="16"/>
      <c r="BG212" s="15"/>
      <c r="BH212" s="15"/>
      <c r="BI212" s="16"/>
      <c r="BJ212" s="16"/>
      <c r="BK212" s="15"/>
      <c r="BL212" s="15"/>
      <c r="BM212" s="16"/>
      <c r="BN212" s="16"/>
      <c r="BO212" s="13"/>
      <c r="BP212" s="13"/>
      <c r="BQ212" s="13"/>
      <c r="BR212" s="13"/>
      <c r="BS212" s="13"/>
      <c r="BT212" s="13"/>
      <c r="BU212" s="13"/>
      <c r="BV212" s="13"/>
    </row>
    <row r="213" spans="1:74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3"/>
      <c r="AF213" s="13"/>
      <c r="AG213" s="15"/>
      <c r="AH213" s="15"/>
      <c r="AI213" s="16"/>
      <c r="AJ213" s="16"/>
      <c r="AK213" s="15"/>
      <c r="AL213" s="15"/>
      <c r="AM213" s="16"/>
      <c r="AN213" s="16"/>
      <c r="AO213" s="15"/>
      <c r="AP213" s="15"/>
      <c r="AQ213" s="16"/>
      <c r="AR213" s="16"/>
      <c r="AS213" s="15"/>
      <c r="AT213" s="15"/>
      <c r="AU213" s="16"/>
      <c r="AV213" s="16"/>
      <c r="AW213" s="13"/>
      <c r="AX213" s="13"/>
      <c r="AY213" s="15"/>
      <c r="AZ213" s="15"/>
      <c r="BA213" s="16"/>
      <c r="BB213" s="16"/>
      <c r="BC213" s="15"/>
      <c r="BD213" s="15"/>
      <c r="BE213" s="16"/>
      <c r="BF213" s="16"/>
      <c r="BG213" s="15"/>
      <c r="BH213" s="15"/>
      <c r="BI213" s="16"/>
      <c r="BJ213" s="16"/>
      <c r="BK213" s="15"/>
      <c r="BL213" s="15"/>
      <c r="BM213" s="16"/>
      <c r="BN213" s="16"/>
      <c r="BO213" s="13"/>
      <c r="BP213" s="13"/>
      <c r="BQ213" s="13"/>
      <c r="BR213" s="13"/>
      <c r="BS213" s="13"/>
      <c r="BT213" s="13"/>
      <c r="BU213" s="13"/>
      <c r="BV213" s="13"/>
    </row>
    <row r="214" spans="1:74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3"/>
      <c r="AF214" s="13"/>
      <c r="AG214" s="15"/>
      <c r="AH214" s="15"/>
      <c r="AI214" s="16"/>
      <c r="AJ214" s="16"/>
      <c r="AK214" s="15"/>
      <c r="AL214" s="15"/>
      <c r="AM214" s="16"/>
      <c r="AN214" s="16"/>
      <c r="AO214" s="15"/>
      <c r="AP214" s="15"/>
      <c r="AQ214" s="16"/>
      <c r="AR214" s="16"/>
      <c r="AS214" s="15"/>
      <c r="AT214" s="15"/>
      <c r="AU214" s="16"/>
      <c r="AV214" s="16"/>
      <c r="AW214" s="13"/>
      <c r="AX214" s="13"/>
      <c r="AY214" s="15"/>
      <c r="AZ214" s="15"/>
      <c r="BA214" s="16"/>
      <c r="BB214" s="16"/>
      <c r="BC214" s="15"/>
      <c r="BD214" s="15"/>
      <c r="BE214" s="16"/>
      <c r="BF214" s="16"/>
      <c r="BG214" s="15"/>
      <c r="BH214" s="15"/>
      <c r="BI214" s="16"/>
      <c r="BJ214" s="16"/>
      <c r="BK214" s="15"/>
      <c r="BL214" s="15"/>
      <c r="BM214" s="16"/>
      <c r="BN214" s="16"/>
      <c r="BO214" s="13"/>
      <c r="BP214" s="13"/>
      <c r="BQ214" s="13"/>
      <c r="BR214" s="13"/>
      <c r="BS214" s="13"/>
      <c r="BT214" s="13"/>
      <c r="BU214" s="13"/>
      <c r="BV214" s="13"/>
    </row>
    <row r="215" spans="1:74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3"/>
      <c r="AF215" s="13"/>
      <c r="AG215" s="15"/>
      <c r="AH215" s="15"/>
      <c r="AI215" s="16"/>
      <c r="AJ215" s="16"/>
      <c r="AK215" s="15"/>
      <c r="AL215" s="15"/>
      <c r="AM215" s="16"/>
      <c r="AN215" s="16"/>
      <c r="AO215" s="15"/>
      <c r="AP215" s="15"/>
      <c r="AQ215" s="16"/>
      <c r="AR215" s="16"/>
      <c r="AS215" s="15"/>
      <c r="AT215" s="15"/>
      <c r="AU215" s="16"/>
      <c r="AV215" s="16"/>
      <c r="AW215" s="13"/>
      <c r="AX215" s="13"/>
      <c r="AY215" s="15"/>
      <c r="AZ215" s="15"/>
      <c r="BA215" s="16"/>
      <c r="BB215" s="16"/>
      <c r="BC215" s="15"/>
      <c r="BD215" s="15"/>
      <c r="BE215" s="16"/>
      <c r="BF215" s="16"/>
      <c r="BG215" s="15"/>
      <c r="BH215" s="15"/>
      <c r="BI215" s="16"/>
      <c r="BJ215" s="16"/>
      <c r="BK215" s="15"/>
      <c r="BL215" s="15"/>
      <c r="BM215" s="16"/>
      <c r="BN215" s="16"/>
      <c r="BO215" s="13"/>
      <c r="BP215" s="13"/>
      <c r="BQ215" s="13"/>
      <c r="BR215" s="13"/>
      <c r="BS215" s="13"/>
      <c r="BT215" s="13"/>
      <c r="BU215" s="13"/>
      <c r="BV215" s="13"/>
    </row>
    <row r="216" spans="1:74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3"/>
      <c r="AF216" s="13"/>
      <c r="AG216" s="15"/>
      <c r="AH216" s="15"/>
      <c r="AI216" s="16"/>
      <c r="AJ216" s="16"/>
      <c r="AK216" s="15"/>
      <c r="AL216" s="15"/>
      <c r="AM216" s="16"/>
      <c r="AN216" s="16"/>
      <c r="AO216" s="15"/>
      <c r="AP216" s="15"/>
      <c r="AQ216" s="16"/>
      <c r="AR216" s="16"/>
      <c r="AS216" s="15"/>
      <c r="AT216" s="15"/>
      <c r="AU216" s="16"/>
      <c r="AV216" s="16"/>
      <c r="AW216" s="13"/>
      <c r="AX216" s="13"/>
      <c r="AY216" s="15"/>
      <c r="AZ216" s="15"/>
      <c r="BA216" s="16"/>
      <c r="BB216" s="16"/>
      <c r="BC216" s="15"/>
      <c r="BD216" s="15"/>
      <c r="BE216" s="16"/>
      <c r="BF216" s="16"/>
      <c r="BG216" s="15"/>
      <c r="BH216" s="15"/>
      <c r="BI216" s="16"/>
      <c r="BJ216" s="16"/>
      <c r="BK216" s="15"/>
      <c r="BL216" s="15"/>
      <c r="BM216" s="16"/>
      <c r="BN216" s="16"/>
      <c r="BO216" s="13"/>
      <c r="BP216" s="13"/>
      <c r="BQ216" s="13"/>
      <c r="BR216" s="13"/>
      <c r="BS216" s="13"/>
      <c r="BT216" s="13"/>
      <c r="BU216" s="13"/>
      <c r="BV216" s="13"/>
    </row>
    <row r="217" spans="1:74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3"/>
      <c r="AF217" s="13"/>
      <c r="AG217" s="15"/>
      <c r="AH217" s="15"/>
      <c r="AI217" s="16"/>
      <c r="AJ217" s="16"/>
      <c r="AK217" s="15"/>
      <c r="AL217" s="15"/>
      <c r="AM217" s="16"/>
      <c r="AN217" s="16"/>
      <c r="AO217" s="15"/>
      <c r="AP217" s="15"/>
      <c r="AQ217" s="16"/>
      <c r="AR217" s="16"/>
      <c r="AS217" s="15"/>
      <c r="AT217" s="15"/>
      <c r="AU217" s="16"/>
      <c r="AV217" s="16"/>
      <c r="AW217" s="13"/>
      <c r="AX217" s="13"/>
      <c r="AY217" s="15"/>
      <c r="AZ217" s="15"/>
      <c r="BA217" s="16"/>
      <c r="BB217" s="16"/>
      <c r="BC217" s="15"/>
      <c r="BD217" s="15"/>
      <c r="BE217" s="16"/>
      <c r="BF217" s="16"/>
      <c r="BG217" s="15"/>
      <c r="BH217" s="15"/>
      <c r="BI217" s="16"/>
      <c r="BJ217" s="16"/>
      <c r="BK217" s="15"/>
      <c r="BL217" s="15"/>
      <c r="BM217" s="16"/>
      <c r="BN217" s="16"/>
      <c r="BO217" s="13"/>
      <c r="BP217" s="13"/>
      <c r="BQ217" s="13"/>
      <c r="BR217" s="13"/>
      <c r="BS217" s="13"/>
      <c r="BT217" s="13"/>
      <c r="BU217" s="13"/>
      <c r="BV217" s="13"/>
    </row>
    <row r="218" spans="1:74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3"/>
      <c r="AF218" s="13"/>
      <c r="AG218" s="15"/>
      <c r="AH218" s="15"/>
      <c r="AI218" s="16"/>
      <c r="AJ218" s="16"/>
      <c r="AK218" s="15"/>
      <c r="AL218" s="15"/>
      <c r="AM218" s="16"/>
      <c r="AN218" s="16"/>
      <c r="AO218" s="15"/>
      <c r="AP218" s="15"/>
      <c r="AQ218" s="16"/>
      <c r="AR218" s="16"/>
      <c r="AS218" s="15"/>
      <c r="AT218" s="15"/>
      <c r="AU218" s="16"/>
      <c r="AV218" s="16"/>
      <c r="AW218" s="13"/>
      <c r="AX218" s="13"/>
      <c r="AY218" s="15"/>
      <c r="AZ218" s="15"/>
      <c r="BA218" s="16"/>
      <c r="BB218" s="16"/>
      <c r="BC218" s="15"/>
      <c r="BD218" s="15"/>
      <c r="BE218" s="16"/>
      <c r="BF218" s="16"/>
      <c r="BG218" s="15"/>
      <c r="BH218" s="15"/>
      <c r="BI218" s="16"/>
      <c r="BJ218" s="16"/>
      <c r="BK218" s="15"/>
      <c r="BL218" s="15"/>
      <c r="BM218" s="16"/>
      <c r="BN218" s="16"/>
      <c r="BO218" s="13"/>
      <c r="BP218" s="13"/>
      <c r="BQ218" s="13"/>
      <c r="BR218" s="13"/>
      <c r="BS218" s="13"/>
      <c r="BT218" s="13"/>
      <c r="BU218" s="13"/>
      <c r="BV218" s="13"/>
    </row>
    <row r="219" spans="1:74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3"/>
      <c r="AF219" s="13"/>
      <c r="AG219" s="15"/>
      <c r="AH219" s="15"/>
      <c r="AI219" s="16"/>
      <c r="AJ219" s="16"/>
      <c r="AK219" s="15"/>
      <c r="AL219" s="15"/>
      <c r="AM219" s="16"/>
      <c r="AN219" s="16"/>
      <c r="AO219" s="15"/>
      <c r="AP219" s="15"/>
      <c r="AQ219" s="16"/>
      <c r="AR219" s="16"/>
      <c r="AS219" s="15"/>
      <c r="AT219" s="15"/>
      <c r="AU219" s="16"/>
      <c r="AV219" s="16"/>
      <c r="AW219" s="13"/>
      <c r="AX219" s="13"/>
      <c r="AY219" s="15"/>
      <c r="AZ219" s="15"/>
      <c r="BA219" s="16"/>
      <c r="BB219" s="16"/>
      <c r="BC219" s="15"/>
      <c r="BD219" s="15"/>
      <c r="BE219" s="16"/>
      <c r="BF219" s="16"/>
      <c r="BG219" s="15"/>
      <c r="BH219" s="15"/>
      <c r="BI219" s="16"/>
      <c r="BJ219" s="16"/>
      <c r="BK219" s="15"/>
      <c r="BL219" s="15"/>
      <c r="BM219" s="16"/>
      <c r="BN219" s="16"/>
      <c r="BO219" s="13"/>
      <c r="BP219" s="13"/>
      <c r="BQ219" s="13"/>
      <c r="BR219" s="13"/>
      <c r="BS219" s="13"/>
      <c r="BT219" s="13"/>
      <c r="BU219" s="13"/>
      <c r="BV219" s="13"/>
    </row>
    <row r="220" spans="1:74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3"/>
      <c r="AF220" s="13"/>
      <c r="AG220" s="15"/>
      <c r="AH220" s="15"/>
      <c r="AI220" s="16"/>
      <c r="AJ220" s="16"/>
      <c r="AK220" s="15"/>
      <c r="AL220" s="15"/>
      <c r="AM220" s="16"/>
      <c r="AN220" s="16"/>
      <c r="AO220" s="15"/>
      <c r="AP220" s="15"/>
      <c r="AQ220" s="16"/>
      <c r="AR220" s="16"/>
      <c r="AS220" s="15"/>
      <c r="AT220" s="15"/>
      <c r="AU220" s="16"/>
      <c r="AV220" s="16"/>
      <c r="AW220" s="13"/>
      <c r="AX220" s="13"/>
      <c r="AY220" s="15"/>
      <c r="AZ220" s="15"/>
      <c r="BA220" s="16"/>
      <c r="BB220" s="16"/>
      <c r="BC220" s="15"/>
      <c r="BD220" s="15"/>
      <c r="BE220" s="16"/>
      <c r="BF220" s="16"/>
      <c r="BG220" s="15"/>
      <c r="BH220" s="15"/>
      <c r="BI220" s="16"/>
      <c r="BJ220" s="16"/>
      <c r="BK220" s="15"/>
      <c r="BL220" s="15"/>
      <c r="BM220" s="16"/>
      <c r="BN220" s="16"/>
      <c r="BO220" s="13"/>
      <c r="BP220" s="13"/>
      <c r="BQ220" s="13"/>
      <c r="BR220" s="13"/>
      <c r="BS220" s="13"/>
      <c r="BT220" s="13"/>
      <c r="BU220" s="13"/>
      <c r="BV220" s="13"/>
    </row>
    <row r="221" spans="1:74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3"/>
      <c r="AF221" s="13"/>
      <c r="AG221" s="15"/>
      <c r="AH221" s="15"/>
      <c r="AI221" s="16"/>
      <c r="AJ221" s="16"/>
      <c r="AK221" s="15"/>
      <c r="AL221" s="15"/>
      <c r="AM221" s="16"/>
      <c r="AN221" s="16"/>
      <c r="AO221" s="15"/>
      <c r="AP221" s="15"/>
      <c r="AQ221" s="16"/>
      <c r="AR221" s="16"/>
      <c r="AS221" s="15"/>
      <c r="AT221" s="15"/>
      <c r="AU221" s="16"/>
      <c r="AV221" s="16"/>
      <c r="AW221" s="13"/>
      <c r="AX221" s="13"/>
      <c r="AY221" s="15"/>
      <c r="AZ221" s="15"/>
      <c r="BA221" s="16"/>
      <c r="BB221" s="16"/>
      <c r="BC221" s="15"/>
      <c r="BD221" s="15"/>
      <c r="BE221" s="16"/>
      <c r="BF221" s="16"/>
      <c r="BG221" s="15"/>
      <c r="BH221" s="15"/>
      <c r="BI221" s="16"/>
      <c r="BJ221" s="16"/>
      <c r="BK221" s="15"/>
      <c r="BL221" s="15"/>
      <c r="BM221" s="16"/>
      <c r="BN221" s="16"/>
      <c r="BO221" s="13"/>
      <c r="BP221" s="13"/>
      <c r="BQ221" s="13"/>
      <c r="BR221" s="13"/>
      <c r="BS221" s="13"/>
      <c r="BT221" s="13"/>
      <c r="BU221" s="13"/>
      <c r="BV221" s="13"/>
    </row>
    <row r="222" spans="1:74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3"/>
      <c r="AF222" s="13"/>
      <c r="AG222" s="15"/>
      <c r="AH222" s="15"/>
      <c r="AI222" s="16"/>
      <c r="AJ222" s="16"/>
      <c r="AK222" s="15"/>
      <c r="AL222" s="15"/>
      <c r="AM222" s="16"/>
      <c r="AN222" s="16"/>
      <c r="AO222" s="15"/>
      <c r="AP222" s="15"/>
      <c r="AQ222" s="16"/>
      <c r="AR222" s="16"/>
      <c r="AS222" s="15"/>
      <c r="AT222" s="15"/>
      <c r="AU222" s="16"/>
      <c r="AV222" s="16"/>
      <c r="AW222" s="13"/>
      <c r="AX222" s="13"/>
      <c r="AY222" s="15"/>
      <c r="AZ222" s="15"/>
      <c r="BA222" s="16"/>
      <c r="BB222" s="16"/>
      <c r="BC222" s="15"/>
      <c r="BD222" s="15"/>
      <c r="BE222" s="16"/>
      <c r="BF222" s="16"/>
      <c r="BG222" s="15"/>
      <c r="BH222" s="15"/>
      <c r="BI222" s="16"/>
      <c r="BJ222" s="16"/>
      <c r="BK222" s="15"/>
      <c r="BL222" s="15"/>
      <c r="BM222" s="16"/>
      <c r="BN222" s="16"/>
      <c r="BO222" s="13"/>
      <c r="BP222" s="13"/>
      <c r="BQ222" s="13"/>
      <c r="BR222" s="13"/>
      <c r="BS222" s="13"/>
      <c r="BT222" s="13"/>
      <c r="BU222" s="13"/>
      <c r="BV222" s="13"/>
    </row>
    <row r="223" spans="1:74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3"/>
      <c r="AF223" s="13"/>
      <c r="AG223" s="15"/>
      <c r="AH223" s="15"/>
      <c r="AI223" s="16"/>
      <c r="AJ223" s="16"/>
      <c r="AK223" s="15"/>
      <c r="AL223" s="15"/>
      <c r="AM223" s="16"/>
      <c r="AN223" s="16"/>
      <c r="AO223" s="15"/>
      <c r="AP223" s="15"/>
      <c r="AQ223" s="16"/>
      <c r="AR223" s="16"/>
      <c r="AS223" s="15"/>
      <c r="AT223" s="15"/>
      <c r="AU223" s="16"/>
      <c r="AV223" s="16"/>
      <c r="AW223" s="13"/>
      <c r="AX223" s="13"/>
      <c r="AY223" s="15"/>
      <c r="AZ223" s="15"/>
      <c r="BA223" s="16"/>
      <c r="BB223" s="16"/>
      <c r="BC223" s="15"/>
      <c r="BD223" s="15"/>
      <c r="BE223" s="16"/>
      <c r="BF223" s="16"/>
      <c r="BG223" s="15"/>
      <c r="BH223" s="15"/>
      <c r="BI223" s="16"/>
      <c r="BJ223" s="16"/>
      <c r="BK223" s="15"/>
      <c r="BL223" s="15"/>
      <c r="BM223" s="16"/>
      <c r="BN223" s="16"/>
      <c r="BO223" s="13"/>
      <c r="BP223" s="13"/>
      <c r="BQ223" s="13"/>
      <c r="BR223" s="13"/>
      <c r="BS223" s="13"/>
      <c r="BT223" s="13"/>
      <c r="BU223" s="13"/>
      <c r="BV223" s="13"/>
    </row>
    <row r="224" spans="1:74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3"/>
      <c r="AF224" s="13"/>
      <c r="AG224" s="15"/>
      <c r="AH224" s="15"/>
      <c r="AI224" s="16"/>
      <c r="AJ224" s="16"/>
      <c r="AK224" s="15"/>
      <c r="AL224" s="15"/>
      <c r="AM224" s="16"/>
      <c r="AN224" s="16"/>
      <c r="AO224" s="15"/>
      <c r="AP224" s="15"/>
      <c r="AQ224" s="16"/>
      <c r="AR224" s="16"/>
      <c r="AS224" s="15"/>
      <c r="AT224" s="15"/>
      <c r="AU224" s="16"/>
      <c r="AV224" s="16"/>
      <c r="AW224" s="13"/>
      <c r="AX224" s="13"/>
      <c r="AY224" s="15"/>
      <c r="AZ224" s="15"/>
      <c r="BA224" s="16"/>
      <c r="BB224" s="16"/>
      <c r="BC224" s="15"/>
      <c r="BD224" s="15"/>
      <c r="BE224" s="16"/>
      <c r="BF224" s="16"/>
      <c r="BG224" s="15"/>
      <c r="BH224" s="15"/>
      <c r="BI224" s="16"/>
      <c r="BJ224" s="16"/>
      <c r="BK224" s="15"/>
      <c r="BL224" s="15"/>
      <c r="BM224" s="16"/>
      <c r="BN224" s="16"/>
      <c r="BO224" s="13"/>
      <c r="BP224" s="13"/>
      <c r="BQ224" s="13"/>
      <c r="BR224" s="13"/>
      <c r="BS224" s="13"/>
      <c r="BT224" s="13"/>
      <c r="BU224" s="13"/>
      <c r="BV224" s="13"/>
    </row>
    <row r="225" spans="1:74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3"/>
      <c r="AF225" s="13"/>
      <c r="AG225" s="15"/>
      <c r="AH225" s="15"/>
      <c r="AI225" s="16"/>
      <c r="AJ225" s="16"/>
      <c r="AK225" s="15"/>
      <c r="AL225" s="15"/>
      <c r="AM225" s="16"/>
      <c r="AN225" s="16"/>
      <c r="AO225" s="15"/>
      <c r="AP225" s="15"/>
      <c r="AQ225" s="16"/>
      <c r="AR225" s="16"/>
      <c r="AS225" s="15"/>
      <c r="AT225" s="15"/>
      <c r="AU225" s="16"/>
      <c r="AV225" s="16"/>
      <c r="AW225" s="13"/>
      <c r="AX225" s="13"/>
      <c r="AY225" s="15"/>
      <c r="AZ225" s="15"/>
      <c r="BA225" s="16"/>
      <c r="BB225" s="16"/>
      <c r="BC225" s="15"/>
      <c r="BD225" s="15"/>
      <c r="BE225" s="16"/>
      <c r="BF225" s="16"/>
      <c r="BG225" s="15"/>
      <c r="BH225" s="15"/>
      <c r="BI225" s="16"/>
      <c r="BJ225" s="16"/>
      <c r="BK225" s="15"/>
      <c r="BL225" s="15"/>
      <c r="BM225" s="16"/>
      <c r="BN225" s="16"/>
      <c r="BO225" s="13"/>
      <c r="BP225" s="13"/>
      <c r="BQ225" s="13"/>
      <c r="BR225" s="13"/>
      <c r="BS225" s="13"/>
      <c r="BT225" s="13"/>
      <c r="BU225" s="13"/>
      <c r="BV225" s="13"/>
    </row>
    <row r="226" spans="1:74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3"/>
      <c r="AF226" s="13"/>
      <c r="AG226" s="15"/>
      <c r="AH226" s="15"/>
      <c r="AI226" s="16"/>
      <c r="AJ226" s="16"/>
      <c r="AK226" s="15"/>
      <c r="AL226" s="15"/>
      <c r="AM226" s="16"/>
      <c r="AN226" s="16"/>
      <c r="AO226" s="15"/>
      <c r="AP226" s="15"/>
      <c r="AQ226" s="16"/>
      <c r="AR226" s="16"/>
      <c r="AS226" s="15"/>
      <c r="AT226" s="15"/>
      <c r="AU226" s="16"/>
      <c r="AV226" s="16"/>
      <c r="AW226" s="13"/>
      <c r="AX226" s="13"/>
      <c r="AY226" s="15"/>
      <c r="AZ226" s="15"/>
      <c r="BA226" s="16"/>
      <c r="BB226" s="16"/>
      <c r="BC226" s="15"/>
      <c r="BD226" s="15"/>
      <c r="BE226" s="16"/>
      <c r="BF226" s="16"/>
      <c r="BG226" s="15"/>
      <c r="BH226" s="15"/>
      <c r="BI226" s="16"/>
      <c r="BJ226" s="16"/>
      <c r="BK226" s="15"/>
      <c r="BL226" s="15"/>
      <c r="BM226" s="16"/>
      <c r="BN226" s="16"/>
      <c r="BO226" s="13"/>
      <c r="BP226" s="13"/>
      <c r="BQ226" s="13"/>
      <c r="BR226" s="13"/>
      <c r="BS226" s="13"/>
      <c r="BT226" s="13"/>
      <c r="BU226" s="13"/>
      <c r="BV226" s="13"/>
    </row>
    <row r="227" spans="1:74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3"/>
      <c r="AF227" s="13"/>
      <c r="AG227" s="15"/>
      <c r="AH227" s="15"/>
      <c r="AI227" s="16"/>
      <c r="AJ227" s="16"/>
      <c r="AK227" s="15"/>
      <c r="AL227" s="15"/>
      <c r="AM227" s="16"/>
      <c r="AN227" s="16"/>
      <c r="AO227" s="15"/>
      <c r="AP227" s="15"/>
      <c r="AQ227" s="16"/>
      <c r="AR227" s="16"/>
      <c r="AS227" s="15"/>
      <c r="AT227" s="15"/>
      <c r="AU227" s="16"/>
      <c r="AV227" s="16"/>
      <c r="AW227" s="13"/>
      <c r="AX227" s="13"/>
      <c r="AY227" s="15"/>
      <c r="AZ227" s="15"/>
      <c r="BA227" s="16"/>
      <c r="BB227" s="16"/>
      <c r="BC227" s="15"/>
      <c r="BD227" s="15"/>
      <c r="BE227" s="16"/>
      <c r="BF227" s="16"/>
      <c r="BG227" s="15"/>
      <c r="BH227" s="15"/>
      <c r="BI227" s="16"/>
      <c r="BJ227" s="16"/>
      <c r="BK227" s="15"/>
      <c r="BL227" s="15"/>
      <c r="BM227" s="16"/>
      <c r="BN227" s="16"/>
      <c r="BO227" s="13"/>
      <c r="BP227" s="13"/>
      <c r="BQ227" s="13"/>
      <c r="BR227" s="13"/>
      <c r="BS227" s="13"/>
      <c r="BT227" s="13"/>
      <c r="BU227" s="13"/>
      <c r="BV227" s="13"/>
    </row>
    <row r="228" spans="1:74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3"/>
      <c r="AF228" s="13"/>
      <c r="AG228" s="15"/>
      <c r="AH228" s="15"/>
      <c r="AI228" s="16"/>
      <c r="AJ228" s="16"/>
      <c r="AK228" s="15"/>
      <c r="AL228" s="15"/>
      <c r="AM228" s="16"/>
      <c r="AN228" s="16"/>
      <c r="AO228" s="15"/>
      <c r="AP228" s="15"/>
      <c r="AQ228" s="16"/>
      <c r="AR228" s="16"/>
      <c r="AS228" s="15"/>
      <c r="AT228" s="15"/>
      <c r="AU228" s="16"/>
      <c r="AV228" s="16"/>
      <c r="AW228" s="13"/>
      <c r="AX228" s="13"/>
      <c r="AY228" s="15"/>
      <c r="AZ228" s="15"/>
      <c r="BA228" s="16"/>
      <c r="BB228" s="16"/>
      <c r="BC228" s="15"/>
      <c r="BD228" s="15"/>
      <c r="BE228" s="16"/>
      <c r="BF228" s="16"/>
      <c r="BG228" s="15"/>
      <c r="BH228" s="15"/>
      <c r="BI228" s="16"/>
      <c r="BJ228" s="16"/>
      <c r="BK228" s="15"/>
      <c r="BL228" s="15"/>
      <c r="BM228" s="16"/>
      <c r="BN228" s="16"/>
      <c r="BO228" s="13"/>
      <c r="BP228" s="13"/>
      <c r="BQ228" s="13"/>
      <c r="BR228" s="13"/>
      <c r="BS228" s="13"/>
      <c r="BT228" s="13"/>
      <c r="BU228" s="13"/>
      <c r="BV228" s="13"/>
    </row>
    <row r="229" spans="1:74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3"/>
      <c r="AF229" s="13"/>
      <c r="AG229" s="15"/>
      <c r="AH229" s="15"/>
      <c r="AI229" s="16"/>
      <c r="AJ229" s="16"/>
      <c r="AK229" s="15"/>
      <c r="AL229" s="15"/>
      <c r="AM229" s="16"/>
      <c r="AN229" s="16"/>
      <c r="AO229" s="15"/>
      <c r="AP229" s="15"/>
      <c r="AQ229" s="16"/>
      <c r="AR229" s="16"/>
      <c r="AS229" s="15"/>
      <c r="AT229" s="15"/>
      <c r="AU229" s="16"/>
      <c r="AV229" s="16"/>
      <c r="AW229" s="13"/>
      <c r="AX229" s="13"/>
      <c r="AY229" s="15"/>
      <c r="AZ229" s="15"/>
      <c r="BA229" s="16"/>
      <c r="BB229" s="16"/>
      <c r="BC229" s="15"/>
      <c r="BD229" s="15"/>
      <c r="BE229" s="16"/>
      <c r="BF229" s="16"/>
      <c r="BG229" s="15"/>
      <c r="BH229" s="15"/>
      <c r="BI229" s="16"/>
      <c r="BJ229" s="16"/>
      <c r="BK229" s="15"/>
      <c r="BL229" s="15"/>
      <c r="BM229" s="16"/>
      <c r="BN229" s="16"/>
      <c r="BO229" s="13"/>
      <c r="BP229" s="13"/>
      <c r="BQ229" s="13"/>
      <c r="BR229" s="13"/>
      <c r="BS229" s="13"/>
      <c r="BT229" s="13"/>
      <c r="BU229" s="13"/>
      <c r="BV229" s="13"/>
    </row>
    <row r="230" spans="1:74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3"/>
      <c r="AF230" s="13"/>
      <c r="AG230" s="15"/>
      <c r="AH230" s="15"/>
      <c r="AI230" s="16"/>
      <c r="AJ230" s="16"/>
      <c r="AK230" s="15"/>
      <c r="AL230" s="15"/>
      <c r="AM230" s="16"/>
      <c r="AN230" s="16"/>
      <c r="AO230" s="15"/>
      <c r="AP230" s="15"/>
      <c r="AQ230" s="16"/>
      <c r="AR230" s="16"/>
      <c r="AS230" s="15"/>
      <c r="AT230" s="15"/>
      <c r="AU230" s="16"/>
      <c r="AV230" s="16"/>
      <c r="AW230" s="13"/>
      <c r="AX230" s="13"/>
      <c r="AY230" s="15"/>
      <c r="AZ230" s="15"/>
      <c r="BA230" s="16"/>
      <c r="BB230" s="16"/>
      <c r="BC230" s="15"/>
      <c r="BD230" s="15"/>
      <c r="BE230" s="16"/>
      <c r="BF230" s="16"/>
      <c r="BG230" s="15"/>
      <c r="BH230" s="15"/>
      <c r="BI230" s="16"/>
      <c r="BJ230" s="16"/>
      <c r="BK230" s="15"/>
      <c r="BL230" s="15"/>
      <c r="BM230" s="16"/>
      <c r="BN230" s="16"/>
      <c r="BO230" s="13"/>
      <c r="BP230" s="13"/>
      <c r="BQ230" s="13"/>
      <c r="BR230" s="13"/>
      <c r="BS230" s="13"/>
      <c r="BT230" s="13"/>
      <c r="BU230" s="13"/>
      <c r="BV230" s="13"/>
    </row>
    <row r="231" spans="1:74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3"/>
      <c r="AF231" s="13"/>
      <c r="AG231" s="15"/>
      <c r="AH231" s="15"/>
      <c r="AI231" s="16"/>
      <c r="AJ231" s="16"/>
      <c r="AK231" s="15"/>
      <c r="AL231" s="15"/>
      <c r="AM231" s="16"/>
      <c r="AN231" s="16"/>
      <c r="AO231" s="15"/>
      <c r="AP231" s="15"/>
      <c r="AQ231" s="16"/>
      <c r="AR231" s="16"/>
      <c r="AS231" s="15"/>
      <c r="AT231" s="15"/>
      <c r="AU231" s="16"/>
      <c r="AV231" s="16"/>
      <c r="AW231" s="13"/>
      <c r="AX231" s="13"/>
      <c r="AY231" s="15"/>
      <c r="AZ231" s="15"/>
      <c r="BA231" s="16"/>
      <c r="BB231" s="16"/>
      <c r="BC231" s="15"/>
      <c r="BD231" s="15"/>
      <c r="BE231" s="16"/>
      <c r="BF231" s="16"/>
      <c r="BG231" s="15"/>
      <c r="BH231" s="15"/>
      <c r="BI231" s="16"/>
      <c r="BJ231" s="16"/>
      <c r="BK231" s="15"/>
      <c r="BL231" s="15"/>
      <c r="BM231" s="16"/>
      <c r="BN231" s="16"/>
      <c r="BO231" s="13"/>
      <c r="BP231" s="13"/>
      <c r="BQ231" s="13"/>
      <c r="BR231" s="13"/>
      <c r="BS231" s="13"/>
      <c r="BT231" s="13"/>
      <c r="BU231" s="13"/>
      <c r="BV231" s="13"/>
    </row>
    <row r="232" spans="1:74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3"/>
      <c r="AF232" s="13"/>
      <c r="AG232" s="15"/>
      <c r="AH232" s="15"/>
      <c r="AI232" s="16"/>
      <c r="AJ232" s="16"/>
      <c r="AK232" s="15"/>
      <c r="AL232" s="15"/>
      <c r="AM232" s="16"/>
      <c r="AN232" s="16"/>
      <c r="AO232" s="15"/>
      <c r="AP232" s="15"/>
      <c r="AQ232" s="16"/>
      <c r="AR232" s="16"/>
      <c r="AS232" s="15"/>
      <c r="AT232" s="15"/>
      <c r="AU232" s="16"/>
      <c r="AV232" s="16"/>
      <c r="AW232" s="13"/>
      <c r="AX232" s="13"/>
      <c r="AY232" s="15"/>
      <c r="AZ232" s="15"/>
      <c r="BA232" s="16"/>
      <c r="BB232" s="16"/>
      <c r="BC232" s="15"/>
      <c r="BD232" s="15"/>
      <c r="BE232" s="16"/>
      <c r="BF232" s="16"/>
      <c r="BG232" s="15"/>
      <c r="BH232" s="15"/>
      <c r="BI232" s="16"/>
      <c r="BJ232" s="16"/>
      <c r="BK232" s="15"/>
      <c r="BL232" s="15"/>
      <c r="BM232" s="16"/>
      <c r="BN232" s="16"/>
      <c r="BO232" s="13"/>
      <c r="BP232" s="13"/>
      <c r="BQ232" s="13"/>
      <c r="BR232" s="13"/>
      <c r="BS232" s="13"/>
      <c r="BT232" s="13"/>
      <c r="BU232" s="13"/>
      <c r="BV232" s="13"/>
    </row>
    <row r="233" spans="1:74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3"/>
      <c r="AF233" s="13"/>
      <c r="AG233" s="15"/>
      <c r="AH233" s="15"/>
      <c r="AI233" s="16"/>
      <c r="AJ233" s="16"/>
      <c r="AK233" s="15"/>
      <c r="AL233" s="15"/>
      <c r="AM233" s="16"/>
      <c r="AN233" s="16"/>
      <c r="AO233" s="15"/>
      <c r="AP233" s="15"/>
      <c r="AQ233" s="16"/>
      <c r="AR233" s="16"/>
      <c r="AS233" s="15"/>
      <c r="AT233" s="15"/>
      <c r="AU233" s="16"/>
      <c r="AV233" s="16"/>
      <c r="AW233" s="13"/>
      <c r="AX233" s="13"/>
      <c r="AY233" s="15"/>
      <c r="AZ233" s="15"/>
      <c r="BA233" s="16"/>
      <c r="BB233" s="16"/>
      <c r="BC233" s="15"/>
      <c r="BD233" s="15"/>
      <c r="BE233" s="16"/>
      <c r="BF233" s="16"/>
      <c r="BG233" s="15"/>
      <c r="BH233" s="15"/>
      <c r="BI233" s="16"/>
      <c r="BJ233" s="16"/>
      <c r="BK233" s="15"/>
      <c r="BL233" s="15"/>
      <c r="BM233" s="16"/>
      <c r="BN233" s="16"/>
      <c r="BO233" s="13"/>
      <c r="BP233" s="13"/>
      <c r="BQ233" s="13"/>
      <c r="BR233" s="13"/>
      <c r="BS233" s="13"/>
      <c r="BT233" s="13"/>
      <c r="BU233" s="13"/>
      <c r="BV233" s="13"/>
    </row>
    <row r="234" spans="1:74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3"/>
      <c r="AF234" s="13"/>
      <c r="AG234" s="15"/>
      <c r="AH234" s="15"/>
      <c r="AI234" s="16"/>
      <c r="AJ234" s="16"/>
      <c r="AK234" s="15"/>
      <c r="AL234" s="15"/>
      <c r="AM234" s="16"/>
      <c r="AN234" s="16"/>
      <c r="AO234" s="15"/>
      <c r="AP234" s="15"/>
      <c r="AQ234" s="16"/>
      <c r="AR234" s="16"/>
      <c r="AS234" s="15"/>
      <c r="AT234" s="15"/>
      <c r="AU234" s="16"/>
      <c r="AV234" s="16"/>
      <c r="AW234" s="13"/>
      <c r="AX234" s="13"/>
      <c r="AY234" s="15"/>
      <c r="AZ234" s="15"/>
      <c r="BA234" s="16"/>
      <c r="BB234" s="16"/>
      <c r="BC234" s="15"/>
      <c r="BD234" s="15"/>
      <c r="BE234" s="16"/>
      <c r="BF234" s="16"/>
      <c r="BG234" s="15"/>
      <c r="BH234" s="15"/>
      <c r="BI234" s="16"/>
      <c r="BJ234" s="16"/>
      <c r="BK234" s="15"/>
      <c r="BL234" s="15"/>
      <c r="BM234" s="16"/>
      <c r="BN234" s="16"/>
      <c r="BO234" s="13"/>
      <c r="BP234" s="13"/>
      <c r="BQ234" s="13"/>
      <c r="BR234" s="13"/>
      <c r="BS234" s="13"/>
      <c r="BT234" s="13"/>
      <c r="BU234" s="13"/>
      <c r="BV234" s="13"/>
    </row>
    <row r="235" spans="1:74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3"/>
      <c r="AF235" s="13"/>
      <c r="AG235" s="15"/>
      <c r="AH235" s="15"/>
      <c r="AI235" s="16"/>
      <c r="AJ235" s="16"/>
      <c r="AK235" s="15"/>
      <c r="AL235" s="15"/>
      <c r="AM235" s="16"/>
      <c r="AN235" s="16"/>
      <c r="AO235" s="15"/>
      <c r="AP235" s="15"/>
      <c r="AQ235" s="16"/>
      <c r="AR235" s="16"/>
      <c r="AS235" s="15"/>
      <c r="AT235" s="15"/>
      <c r="AU235" s="16"/>
      <c r="AV235" s="16"/>
      <c r="AW235" s="13"/>
      <c r="AX235" s="13"/>
      <c r="AY235" s="15"/>
      <c r="AZ235" s="15"/>
      <c r="BA235" s="16"/>
      <c r="BB235" s="16"/>
      <c r="BC235" s="15"/>
      <c r="BD235" s="15"/>
      <c r="BE235" s="16"/>
      <c r="BF235" s="16"/>
      <c r="BG235" s="15"/>
      <c r="BH235" s="15"/>
      <c r="BI235" s="16"/>
      <c r="BJ235" s="16"/>
      <c r="BK235" s="15"/>
      <c r="BL235" s="15"/>
      <c r="BM235" s="16"/>
      <c r="BN235" s="16"/>
      <c r="BO235" s="13"/>
      <c r="BP235" s="13"/>
      <c r="BQ235" s="13"/>
      <c r="BR235" s="13"/>
      <c r="BS235" s="13"/>
      <c r="BT235" s="13"/>
      <c r="BU235" s="13"/>
      <c r="BV235" s="13"/>
    </row>
    <row r="236" spans="1:74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3"/>
      <c r="AF236" s="13"/>
      <c r="AG236" s="15"/>
      <c r="AH236" s="15"/>
      <c r="AI236" s="16"/>
      <c r="AJ236" s="16"/>
      <c r="AK236" s="15"/>
      <c r="AL236" s="15"/>
      <c r="AM236" s="16"/>
      <c r="AN236" s="16"/>
      <c r="AO236" s="15"/>
      <c r="AP236" s="15"/>
      <c r="AQ236" s="16"/>
      <c r="AR236" s="16"/>
      <c r="AS236" s="15"/>
      <c r="AT236" s="15"/>
      <c r="AU236" s="16"/>
      <c r="AV236" s="16"/>
      <c r="AW236" s="13"/>
      <c r="AX236" s="13"/>
      <c r="AY236" s="15"/>
      <c r="AZ236" s="15"/>
      <c r="BA236" s="16"/>
      <c r="BB236" s="16"/>
      <c r="BC236" s="15"/>
      <c r="BD236" s="15"/>
      <c r="BE236" s="16"/>
      <c r="BF236" s="16"/>
      <c r="BG236" s="15"/>
      <c r="BH236" s="15"/>
      <c r="BI236" s="16"/>
      <c r="BJ236" s="16"/>
      <c r="BK236" s="15"/>
      <c r="BL236" s="15"/>
      <c r="BM236" s="16"/>
      <c r="BN236" s="16"/>
      <c r="BO236" s="13"/>
      <c r="BP236" s="13"/>
      <c r="BQ236" s="13"/>
      <c r="BR236" s="13"/>
      <c r="BS236" s="13"/>
      <c r="BT236" s="13"/>
      <c r="BU236" s="13"/>
      <c r="BV236" s="13"/>
    </row>
    <row r="237" spans="1:74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3"/>
      <c r="AF237" s="13"/>
      <c r="AG237" s="15"/>
      <c r="AH237" s="15"/>
      <c r="AI237" s="16"/>
      <c r="AJ237" s="16"/>
      <c r="AK237" s="15"/>
      <c r="AL237" s="15"/>
      <c r="AM237" s="16"/>
      <c r="AN237" s="16"/>
      <c r="AO237" s="15"/>
      <c r="AP237" s="15"/>
      <c r="AQ237" s="16"/>
      <c r="AR237" s="16"/>
      <c r="AS237" s="15"/>
      <c r="AT237" s="15"/>
      <c r="AU237" s="16"/>
      <c r="AV237" s="16"/>
      <c r="AW237" s="13"/>
      <c r="AX237" s="13"/>
      <c r="AY237" s="15"/>
      <c r="AZ237" s="15"/>
      <c r="BA237" s="16"/>
      <c r="BB237" s="16"/>
      <c r="BC237" s="15"/>
      <c r="BD237" s="15"/>
      <c r="BE237" s="16"/>
      <c r="BF237" s="16"/>
      <c r="BG237" s="15"/>
      <c r="BH237" s="15"/>
      <c r="BI237" s="16"/>
      <c r="BJ237" s="16"/>
      <c r="BK237" s="15"/>
      <c r="BL237" s="15"/>
      <c r="BM237" s="16"/>
      <c r="BN237" s="16"/>
      <c r="BO237" s="13"/>
      <c r="BP237" s="13"/>
      <c r="BQ237" s="13"/>
      <c r="BR237" s="13"/>
      <c r="BS237" s="13"/>
      <c r="BT237" s="13"/>
      <c r="BU237" s="13"/>
      <c r="BV237" s="13"/>
    </row>
    <row r="238" spans="1:74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3"/>
      <c r="AF238" s="13"/>
      <c r="AG238" s="15"/>
      <c r="AH238" s="15"/>
      <c r="AI238" s="16"/>
      <c r="AJ238" s="16"/>
      <c r="AK238" s="15"/>
      <c r="AL238" s="15"/>
      <c r="AM238" s="16"/>
      <c r="AN238" s="16"/>
      <c r="AO238" s="15"/>
      <c r="AP238" s="15"/>
      <c r="AQ238" s="16"/>
      <c r="AR238" s="16"/>
      <c r="AS238" s="15"/>
      <c r="AT238" s="15"/>
      <c r="AU238" s="16"/>
      <c r="AV238" s="16"/>
      <c r="AW238" s="13"/>
      <c r="AX238" s="13"/>
      <c r="AY238" s="15"/>
      <c r="AZ238" s="15"/>
      <c r="BA238" s="16"/>
      <c r="BB238" s="16"/>
      <c r="BC238" s="15"/>
      <c r="BD238" s="15"/>
      <c r="BE238" s="16"/>
      <c r="BF238" s="16"/>
      <c r="BG238" s="15"/>
      <c r="BH238" s="15"/>
      <c r="BI238" s="16"/>
      <c r="BJ238" s="16"/>
      <c r="BK238" s="15"/>
      <c r="BL238" s="15"/>
      <c r="BM238" s="16"/>
      <c r="BN238" s="16"/>
      <c r="BO238" s="13"/>
      <c r="BP238" s="13"/>
      <c r="BQ238" s="13"/>
      <c r="BR238" s="13"/>
      <c r="BS238" s="13"/>
      <c r="BT238" s="13"/>
      <c r="BU238" s="13"/>
      <c r="BV238" s="13"/>
    </row>
    <row r="239" spans="1:74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3"/>
      <c r="AF239" s="13"/>
      <c r="AG239" s="15"/>
      <c r="AH239" s="15"/>
      <c r="AI239" s="16"/>
      <c r="AJ239" s="16"/>
      <c r="AK239" s="15"/>
      <c r="AL239" s="15"/>
      <c r="AM239" s="16"/>
      <c r="AN239" s="16"/>
      <c r="AO239" s="15"/>
      <c r="AP239" s="15"/>
      <c r="AQ239" s="16"/>
      <c r="AR239" s="16"/>
      <c r="AS239" s="15"/>
      <c r="AT239" s="15"/>
      <c r="AU239" s="16"/>
      <c r="AV239" s="16"/>
      <c r="AW239" s="13"/>
      <c r="AX239" s="13"/>
      <c r="AY239" s="15"/>
      <c r="AZ239" s="15"/>
      <c r="BA239" s="16"/>
      <c r="BB239" s="16"/>
      <c r="BC239" s="15"/>
      <c r="BD239" s="15"/>
      <c r="BE239" s="16"/>
      <c r="BF239" s="16"/>
      <c r="BG239" s="15"/>
      <c r="BH239" s="15"/>
      <c r="BI239" s="16"/>
      <c r="BJ239" s="16"/>
      <c r="BK239" s="15"/>
      <c r="BL239" s="15"/>
      <c r="BM239" s="16"/>
      <c r="BN239" s="16"/>
      <c r="BO239" s="13"/>
      <c r="BP239" s="13"/>
      <c r="BQ239" s="13"/>
      <c r="BR239" s="13"/>
      <c r="BS239" s="13"/>
      <c r="BT239" s="13"/>
      <c r="BU239" s="13"/>
      <c r="BV239" s="13"/>
    </row>
    <row r="240" spans="1:74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3"/>
      <c r="AF240" s="13"/>
      <c r="AG240" s="15"/>
      <c r="AH240" s="15"/>
      <c r="AI240" s="16"/>
      <c r="AJ240" s="16"/>
      <c r="AK240" s="15"/>
      <c r="AL240" s="15"/>
      <c r="AM240" s="16"/>
      <c r="AN240" s="16"/>
      <c r="AO240" s="15"/>
      <c r="AP240" s="15"/>
      <c r="AQ240" s="16"/>
      <c r="AR240" s="16"/>
      <c r="AS240" s="15"/>
      <c r="AT240" s="15"/>
      <c r="AU240" s="16"/>
      <c r="AV240" s="16"/>
      <c r="AW240" s="13"/>
      <c r="AX240" s="13"/>
      <c r="AY240" s="15"/>
      <c r="AZ240" s="15"/>
      <c r="BA240" s="16"/>
      <c r="BB240" s="16"/>
      <c r="BC240" s="15"/>
      <c r="BD240" s="15"/>
      <c r="BE240" s="16"/>
      <c r="BF240" s="16"/>
      <c r="BG240" s="15"/>
      <c r="BH240" s="15"/>
      <c r="BI240" s="16"/>
      <c r="BJ240" s="16"/>
      <c r="BK240" s="15"/>
      <c r="BL240" s="15"/>
      <c r="BM240" s="16"/>
      <c r="BN240" s="16"/>
      <c r="BO240" s="13"/>
      <c r="BP240" s="13"/>
      <c r="BQ240" s="13"/>
      <c r="BR240" s="13"/>
      <c r="BS240" s="13"/>
      <c r="BT240" s="13"/>
      <c r="BU240" s="13"/>
      <c r="BV240" s="13"/>
    </row>
    <row r="241" spans="1:74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3"/>
      <c r="AF241" s="13"/>
      <c r="AG241" s="15"/>
      <c r="AH241" s="15"/>
      <c r="AI241" s="16"/>
      <c r="AJ241" s="16"/>
      <c r="AK241" s="15"/>
      <c r="AL241" s="15"/>
      <c r="AM241" s="16"/>
      <c r="AN241" s="16"/>
      <c r="AO241" s="15"/>
      <c r="AP241" s="15"/>
      <c r="AQ241" s="16"/>
      <c r="AR241" s="16"/>
      <c r="AS241" s="15"/>
      <c r="AT241" s="15"/>
      <c r="AU241" s="16"/>
      <c r="AV241" s="16"/>
      <c r="AW241" s="13"/>
      <c r="AX241" s="13"/>
      <c r="AY241" s="15"/>
      <c r="AZ241" s="15"/>
      <c r="BA241" s="16"/>
      <c r="BB241" s="16"/>
      <c r="BC241" s="15"/>
      <c r="BD241" s="15"/>
      <c r="BE241" s="16"/>
      <c r="BF241" s="16"/>
      <c r="BG241" s="15"/>
      <c r="BH241" s="15"/>
      <c r="BI241" s="16"/>
      <c r="BJ241" s="16"/>
      <c r="BK241" s="15"/>
      <c r="BL241" s="15"/>
      <c r="BM241" s="16"/>
      <c r="BN241" s="16"/>
      <c r="BO241" s="13"/>
      <c r="BP241" s="13"/>
      <c r="BQ241" s="13"/>
      <c r="BR241" s="13"/>
      <c r="BS241" s="13"/>
      <c r="BT241" s="13"/>
      <c r="BU241" s="13"/>
      <c r="BV241" s="13"/>
    </row>
    <row r="242" spans="1:74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3"/>
      <c r="AF242" s="13"/>
      <c r="AG242" s="15"/>
      <c r="AH242" s="15"/>
      <c r="AI242" s="16"/>
      <c r="AJ242" s="16"/>
      <c r="AK242" s="15"/>
      <c r="AL242" s="15"/>
      <c r="AM242" s="16"/>
      <c r="AN242" s="16"/>
      <c r="AO242" s="15"/>
      <c r="AP242" s="15"/>
      <c r="AQ242" s="16"/>
      <c r="AR242" s="16"/>
      <c r="AS242" s="15"/>
      <c r="AT242" s="15"/>
      <c r="AU242" s="16"/>
      <c r="AV242" s="16"/>
      <c r="AW242" s="13"/>
      <c r="AX242" s="13"/>
      <c r="AY242" s="15"/>
      <c r="AZ242" s="15"/>
      <c r="BA242" s="16"/>
      <c r="BB242" s="16"/>
      <c r="BC242" s="15"/>
      <c r="BD242" s="15"/>
      <c r="BE242" s="16"/>
      <c r="BF242" s="16"/>
      <c r="BG242" s="15"/>
      <c r="BH242" s="15"/>
      <c r="BI242" s="16"/>
      <c r="BJ242" s="16"/>
      <c r="BK242" s="15"/>
      <c r="BL242" s="15"/>
      <c r="BM242" s="16"/>
      <c r="BN242" s="16"/>
      <c r="BO242" s="13"/>
      <c r="BP242" s="13"/>
      <c r="BQ242" s="13"/>
      <c r="BR242" s="13"/>
      <c r="BS242" s="13"/>
      <c r="BT242" s="13"/>
      <c r="BU242" s="13"/>
      <c r="BV242" s="13"/>
    </row>
    <row r="243" spans="1:74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3"/>
      <c r="AF243" s="13"/>
      <c r="AG243" s="15"/>
      <c r="AH243" s="15"/>
      <c r="AI243" s="16"/>
      <c r="AJ243" s="16"/>
      <c r="AK243" s="15"/>
      <c r="AL243" s="15"/>
      <c r="AM243" s="16"/>
      <c r="AN243" s="16"/>
      <c r="AO243" s="15"/>
      <c r="AP243" s="15"/>
      <c r="AQ243" s="16"/>
      <c r="AR243" s="16"/>
      <c r="AS243" s="15"/>
      <c r="AT243" s="15"/>
      <c r="AU243" s="16"/>
      <c r="AV243" s="16"/>
      <c r="AW243" s="13"/>
      <c r="AX243" s="13"/>
      <c r="AY243" s="15"/>
      <c r="AZ243" s="15"/>
      <c r="BA243" s="16"/>
      <c r="BB243" s="16"/>
      <c r="BC243" s="15"/>
      <c r="BD243" s="15"/>
      <c r="BE243" s="16"/>
      <c r="BF243" s="16"/>
      <c r="BG243" s="15"/>
      <c r="BH243" s="15"/>
      <c r="BI243" s="16"/>
      <c r="BJ243" s="16"/>
      <c r="BK243" s="15"/>
      <c r="BL243" s="15"/>
      <c r="BM243" s="16"/>
      <c r="BN243" s="16"/>
      <c r="BO243" s="13"/>
      <c r="BP243" s="13"/>
      <c r="BQ243" s="13"/>
      <c r="BR243" s="13"/>
      <c r="BS243" s="13"/>
      <c r="BT243" s="13"/>
      <c r="BU243" s="13"/>
      <c r="BV243" s="13"/>
    </row>
    <row r="244" spans="1:74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3"/>
      <c r="AF244" s="13"/>
      <c r="AG244" s="15"/>
      <c r="AH244" s="15"/>
      <c r="AI244" s="16"/>
      <c r="AJ244" s="16"/>
      <c r="AK244" s="15"/>
      <c r="AL244" s="15"/>
      <c r="AM244" s="16"/>
      <c r="AN244" s="16"/>
      <c r="AO244" s="15"/>
      <c r="AP244" s="15"/>
      <c r="AQ244" s="16"/>
      <c r="AR244" s="16"/>
      <c r="AS244" s="15"/>
      <c r="AT244" s="15"/>
      <c r="AU244" s="16"/>
      <c r="AV244" s="16"/>
      <c r="AW244" s="13"/>
      <c r="AX244" s="13"/>
      <c r="AY244" s="15"/>
      <c r="AZ244" s="15"/>
      <c r="BA244" s="16"/>
      <c r="BB244" s="16"/>
      <c r="BC244" s="15"/>
      <c r="BD244" s="15"/>
      <c r="BE244" s="16"/>
      <c r="BF244" s="16"/>
      <c r="BG244" s="15"/>
      <c r="BH244" s="15"/>
      <c r="BI244" s="16"/>
      <c r="BJ244" s="16"/>
      <c r="BK244" s="15"/>
      <c r="BL244" s="15"/>
      <c r="BM244" s="16"/>
      <c r="BN244" s="16"/>
      <c r="BO244" s="13"/>
      <c r="BP244" s="13"/>
      <c r="BQ244" s="13"/>
      <c r="BR244" s="13"/>
      <c r="BS244" s="13"/>
      <c r="BT244" s="13"/>
      <c r="BU244" s="13"/>
      <c r="BV244" s="13"/>
    </row>
    <row r="245" spans="1:74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3"/>
      <c r="AF245" s="13"/>
      <c r="AG245" s="15"/>
      <c r="AH245" s="15"/>
      <c r="AI245" s="16"/>
      <c r="AJ245" s="16"/>
      <c r="AK245" s="15"/>
      <c r="AL245" s="15"/>
      <c r="AM245" s="16"/>
      <c r="AN245" s="16"/>
      <c r="AO245" s="15"/>
      <c r="AP245" s="15"/>
      <c r="AQ245" s="16"/>
      <c r="AR245" s="16"/>
      <c r="AS245" s="15"/>
      <c r="AT245" s="15"/>
      <c r="AU245" s="16"/>
      <c r="AV245" s="16"/>
      <c r="AW245" s="13"/>
      <c r="AX245" s="13"/>
      <c r="AY245" s="15"/>
      <c r="AZ245" s="15"/>
      <c r="BA245" s="16"/>
      <c r="BB245" s="16"/>
      <c r="BC245" s="15"/>
      <c r="BD245" s="15"/>
      <c r="BE245" s="16"/>
      <c r="BF245" s="16"/>
      <c r="BG245" s="15"/>
      <c r="BH245" s="15"/>
      <c r="BI245" s="16"/>
      <c r="BJ245" s="16"/>
      <c r="BK245" s="15"/>
      <c r="BL245" s="15"/>
      <c r="BM245" s="16"/>
      <c r="BN245" s="16"/>
      <c r="BO245" s="13"/>
      <c r="BP245" s="13"/>
      <c r="BQ245" s="13"/>
      <c r="BR245" s="13"/>
      <c r="BS245" s="13"/>
      <c r="BT245" s="13"/>
      <c r="BU245" s="13"/>
      <c r="BV245" s="13"/>
    </row>
    <row r="246" spans="1:74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3"/>
      <c r="AF246" s="13"/>
      <c r="AG246" s="15"/>
      <c r="AH246" s="15"/>
      <c r="AI246" s="16"/>
      <c r="AJ246" s="16"/>
      <c r="AK246" s="15"/>
      <c r="AL246" s="15"/>
      <c r="AM246" s="16"/>
      <c r="AN246" s="16"/>
      <c r="AO246" s="15"/>
      <c r="AP246" s="15"/>
      <c r="AQ246" s="16"/>
      <c r="AR246" s="16"/>
      <c r="AS246" s="15"/>
      <c r="AT246" s="15"/>
      <c r="AU246" s="16"/>
      <c r="AV246" s="16"/>
      <c r="AW246" s="13"/>
      <c r="AX246" s="13"/>
      <c r="AY246" s="15"/>
      <c r="AZ246" s="15"/>
      <c r="BA246" s="16"/>
      <c r="BB246" s="16"/>
      <c r="BC246" s="15"/>
      <c r="BD246" s="15"/>
      <c r="BE246" s="16"/>
      <c r="BF246" s="16"/>
      <c r="BG246" s="15"/>
      <c r="BH246" s="15"/>
      <c r="BI246" s="16"/>
      <c r="BJ246" s="16"/>
      <c r="BK246" s="15"/>
      <c r="BL246" s="15"/>
      <c r="BM246" s="16"/>
      <c r="BN246" s="16"/>
      <c r="BO246" s="13"/>
      <c r="BP246" s="13"/>
      <c r="BQ246" s="13"/>
      <c r="BR246" s="13"/>
      <c r="BS246" s="13"/>
      <c r="BT246" s="13"/>
      <c r="BU246" s="13"/>
      <c r="BV246" s="13"/>
    </row>
    <row r="247" spans="1:74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3"/>
      <c r="AF247" s="13"/>
      <c r="AG247" s="15"/>
      <c r="AH247" s="15"/>
      <c r="AI247" s="16"/>
      <c r="AJ247" s="16"/>
      <c r="AK247" s="15"/>
      <c r="AL247" s="15"/>
      <c r="AM247" s="16"/>
      <c r="AN247" s="16"/>
      <c r="AO247" s="15"/>
      <c r="AP247" s="15"/>
      <c r="AQ247" s="16"/>
      <c r="AR247" s="16"/>
      <c r="AS247" s="15"/>
      <c r="AT247" s="15"/>
      <c r="AU247" s="16"/>
      <c r="AV247" s="16"/>
      <c r="AW247" s="13"/>
      <c r="AX247" s="13"/>
      <c r="AY247" s="15"/>
      <c r="AZ247" s="15"/>
      <c r="BA247" s="16"/>
      <c r="BB247" s="16"/>
      <c r="BC247" s="15"/>
      <c r="BD247" s="15"/>
      <c r="BE247" s="16"/>
      <c r="BF247" s="16"/>
      <c r="BG247" s="15"/>
      <c r="BH247" s="15"/>
      <c r="BI247" s="16"/>
      <c r="BJ247" s="16"/>
      <c r="BK247" s="15"/>
      <c r="BL247" s="15"/>
      <c r="BM247" s="16"/>
      <c r="BN247" s="16"/>
      <c r="BO247" s="13"/>
      <c r="BP247" s="13"/>
      <c r="BQ247" s="13"/>
      <c r="BR247" s="13"/>
      <c r="BS247" s="13"/>
      <c r="BT247" s="13"/>
      <c r="BU247" s="13"/>
      <c r="BV247" s="13"/>
    </row>
    <row r="248" spans="1:74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3"/>
      <c r="AF248" s="13"/>
      <c r="AG248" s="15"/>
      <c r="AH248" s="15"/>
      <c r="AI248" s="16"/>
      <c r="AJ248" s="16"/>
      <c r="AK248" s="15"/>
      <c r="AL248" s="15"/>
      <c r="AM248" s="16"/>
      <c r="AN248" s="16"/>
      <c r="AO248" s="15"/>
      <c r="AP248" s="15"/>
      <c r="AQ248" s="16"/>
      <c r="AR248" s="16"/>
      <c r="AS248" s="15"/>
      <c r="AT248" s="15"/>
      <c r="AU248" s="16"/>
      <c r="AV248" s="16"/>
      <c r="AW248" s="13"/>
      <c r="AX248" s="13"/>
      <c r="AY248" s="15"/>
      <c r="AZ248" s="15"/>
      <c r="BA248" s="16"/>
      <c r="BB248" s="16"/>
      <c r="BC248" s="15"/>
      <c r="BD248" s="15"/>
      <c r="BE248" s="16"/>
      <c r="BF248" s="16"/>
      <c r="BG248" s="15"/>
      <c r="BH248" s="15"/>
      <c r="BI248" s="16"/>
      <c r="BJ248" s="16"/>
      <c r="BK248" s="15"/>
      <c r="BL248" s="15"/>
      <c r="BM248" s="16"/>
      <c r="BN248" s="16"/>
      <c r="BO248" s="13"/>
      <c r="BP248" s="13"/>
      <c r="BQ248" s="13"/>
      <c r="BR248" s="13"/>
      <c r="BS248" s="13"/>
      <c r="BT248" s="13"/>
      <c r="BU248" s="13"/>
      <c r="BV248" s="13"/>
    </row>
    <row r="249" spans="1:74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3"/>
      <c r="AF249" s="13"/>
      <c r="AG249" s="15"/>
      <c r="AH249" s="15"/>
      <c r="AI249" s="16"/>
      <c r="AJ249" s="16"/>
      <c r="AK249" s="15"/>
      <c r="AL249" s="15"/>
      <c r="AM249" s="16"/>
      <c r="AN249" s="16"/>
      <c r="AO249" s="15"/>
      <c r="AP249" s="15"/>
      <c r="AQ249" s="16"/>
      <c r="AR249" s="16"/>
      <c r="AS249" s="15"/>
      <c r="AT249" s="15"/>
      <c r="AU249" s="16"/>
      <c r="AV249" s="16"/>
      <c r="AW249" s="13"/>
      <c r="AX249" s="13"/>
      <c r="AY249" s="15"/>
      <c r="AZ249" s="15"/>
      <c r="BA249" s="16"/>
      <c r="BB249" s="16"/>
      <c r="BC249" s="15"/>
      <c r="BD249" s="15"/>
      <c r="BE249" s="16"/>
      <c r="BF249" s="16"/>
      <c r="BG249" s="15"/>
      <c r="BH249" s="15"/>
      <c r="BI249" s="16"/>
      <c r="BJ249" s="16"/>
      <c r="BK249" s="15"/>
      <c r="BL249" s="15"/>
      <c r="BM249" s="16"/>
      <c r="BN249" s="16"/>
      <c r="BO249" s="13"/>
      <c r="BP249" s="13"/>
      <c r="BQ249" s="13"/>
      <c r="BR249" s="13"/>
      <c r="BS249" s="13"/>
      <c r="BT249" s="13"/>
      <c r="BU249" s="13"/>
      <c r="BV249" s="13"/>
    </row>
    <row r="250" spans="1:74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3"/>
      <c r="AF250" s="13"/>
      <c r="AG250" s="15"/>
      <c r="AH250" s="15"/>
      <c r="AI250" s="16"/>
      <c r="AJ250" s="16"/>
      <c r="AK250" s="15"/>
      <c r="AL250" s="15"/>
      <c r="AM250" s="16"/>
      <c r="AN250" s="16"/>
      <c r="AO250" s="15"/>
      <c r="AP250" s="15"/>
      <c r="AQ250" s="16"/>
      <c r="AR250" s="16"/>
      <c r="AS250" s="15"/>
      <c r="AT250" s="15"/>
      <c r="AU250" s="16"/>
      <c r="AV250" s="16"/>
      <c r="AW250" s="13"/>
      <c r="AX250" s="13"/>
      <c r="AY250" s="15"/>
      <c r="AZ250" s="15"/>
      <c r="BA250" s="16"/>
      <c r="BB250" s="16"/>
      <c r="BC250" s="15"/>
      <c r="BD250" s="15"/>
      <c r="BE250" s="16"/>
      <c r="BF250" s="16"/>
      <c r="BG250" s="15"/>
      <c r="BH250" s="15"/>
      <c r="BI250" s="16"/>
      <c r="BJ250" s="16"/>
      <c r="BK250" s="15"/>
      <c r="BL250" s="15"/>
      <c r="BM250" s="16"/>
      <c r="BN250" s="16"/>
      <c r="BO250" s="13"/>
      <c r="BP250" s="13"/>
      <c r="BQ250" s="13"/>
      <c r="BR250" s="13"/>
      <c r="BS250" s="13"/>
      <c r="BT250" s="13"/>
      <c r="BU250" s="13"/>
      <c r="BV250" s="13"/>
    </row>
    <row r="251" spans="1:74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3"/>
      <c r="AF251" s="13"/>
      <c r="AG251" s="15"/>
      <c r="AH251" s="15"/>
      <c r="AI251" s="16"/>
      <c r="AJ251" s="16"/>
      <c r="AK251" s="15"/>
      <c r="AL251" s="15"/>
      <c r="AM251" s="16"/>
      <c r="AN251" s="16"/>
      <c r="AO251" s="15"/>
      <c r="AP251" s="15"/>
      <c r="AQ251" s="16"/>
      <c r="AR251" s="16"/>
      <c r="AS251" s="15"/>
      <c r="AT251" s="15"/>
      <c r="AU251" s="16"/>
      <c r="AV251" s="16"/>
      <c r="AW251" s="13"/>
      <c r="AX251" s="13"/>
      <c r="AY251" s="15"/>
      <c r="AZ251" s="15"/>
      <c r="BA251" s="16"/>
      <c r="BB251" s="16"/>
      <c r="BC251" s="15"/>
      <c r="BD251" s="15"/>
      <c r="BE251" s="16"/>
      <c r="BF251" s="16"/>
      <c r="BG251" s="15"/>
      <c r="BH251" s="15"/>
      <c r="BI251" s="16"/>
      <c r="BJ251" s="16"/>
      <c r="BK251" s="15"/>
      <c r="BL251" s="15"/>
      <c r="BM251" s="16"/>
      <c r="BN251" s="16"/>
      <c r="BO251" s="13"/>
      <c r="BP251" s="13"/>
      <c r="BQ251" s="13"/>
      <c r="BR251" s="13"/>
      <c r="BS251" s="13"/>
      <c r="BT251" s="13"/>
      <c r="BU251" s="13"/>
      <c r="BV251" s="13"/>
    </row>
    <row r="252" spans="1:74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3"/>
      <c r="AF252" s="13"/>
      <c r="AG252" s="15"/>
      <c r="AH252" s="15"/>
      <c r="AI252" s="16"/>
      <c r="AJ252" s="16"/>
      <c r="AK252" s="15"/>
      <c r="AL252" s="15"/>
      <c r="AM252" s="16"/>
      <c r="AN252" s="16"/>
      <c r="AO252" s="15"/>
      <c r="AP252" s="15"/>
      <c r="AQ252" s="16"/>
      <c r="AR252" s="16"/>
      <c r="AS252" s="15"/>
      <c r="AT252" s="15"/>
      <c r="AU252" s="16"/>
      <c r="AV252" s="16"/>
      <c r="AW252" s="13"/>
      <c r="AX252" s="13"/>
      <c r="AY252" s="15"/>
      <c r="AZ252" s="15"/>
      <c r="BA252" s="16"/>
      <c r="BB252" s="16"/>
      <c r="BC252" s="15"/>
      <c r="BD252" s="15"/>
      <c r="BE252" s="16"/>
      <c r="BF252" s="16"/>
      <c r="BG252" s="15"/>
      <c r="BH252" s="15"/>
      <c r="BI252" s="16"/>
      <c r="BJ252" s="16"/>
      <c r="BK252" s="15"/>
      <c r="BL252" s="15"/>
      <c r="BM252" s="16"/>
      <c r="BN252" s="16"/>
      <c r="BO252" s="13"/>
      <c r="BP252" s="13"/>
      <c r="BQ252" s="13"/>
      <c r="BR252" s="13"/>
      <c r="BS252" s="13"/>
      <c r="BT252" s="13"/>
      <c r="BU252" s="13"/>
      <c r="BV252" s="13"/>
    </row>
    <row r="253" spans="1:74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3"/>
      <c r="AF253" s="13"/>
      <c r="AG253" s="15"/>
      <c r="AH253" s="15"/>
      <c r="AI253" s="16"/>
      <c r="AJ253" s="16"/>
      <c r="AK253" s="15"/>
      <c r="AL253" s="15"/>
      <c r="AM253" s="16"/>
      <c r="AN253" s="16"/>
      <c r="AO253" s="15"/>
      <c r="AP253" s="15"/>
      <c r="AQ253" s="16"/>
      <c r="AR253" s="16"/>
      <c r="AS253" s="15"/>
      <c r="AT253" s="15"/>
      <c r="AU253" s="16"/>
      <c r="AV253" s="16"/>
      <c r="AW253" s="13"/>
      <c r="AX253" s="13"/>
      <c r="AY253" s="15"/>
      <c r="AZ253" s="15"/>
      <c r="BA253" s="16"/>
      <c r="BB253" s="16"/>
      <c r="BC253" s="15"/>
      <c r="BD253" s="15"/>
      <c r="BE253" s="16"/>
      <c r="BF253" s="16"/>
      <c r="BG253" s="15"/>
      <c r="BH253" s="15"/>
      <c r="BI253" s="16"/>
      <c r="BJ253" s="16"/>
      <c r="BK253" s="15"/>
      <c r="BL253" s="15"/>
      <c r="BM253" s="16"/>
      <c r="BN253" s="16"/>
      <c r="BO253" s="13"/>
      <c r="BP253" s="13"/>
      <c r="BQ253" s="13"/>
      <c r="BR253" s="13"/>
      <c r="BS253" s="13"/>
      <c r="BT253" s="13"/>
      <c r="BU253" s="13"/>
      <c r="BV253" s="13"/>
    </row>
    <row r="254" spans="1:74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3"/>
      <c r="AF254" s="13"/>
      <c r="AG254" s="15"/>
      <c r="AH254" s="15"/>
      <c r="AI254" s="16"/>
      <c r="AJ254" s="16"/>
      <c r="AK254" s="15"/>
      <c r="AL254" s="15"/>
      <c r="AM254" s="16"/>
      <c r="AN254" s="16"/>
      <c r="AO254" s="15"/>
      <c r="AP254" s="15"/>
      <c r="AQ254" s="16"/>
      <c r="AR254" s="16"/>
      <c r="AS254" s="15"/>
      <c r="AT254" s="15"/>
      <c r="AU254" s="16"/>
      <c r="AV254" s="16"/>
      <c r="AW254" s="13"/>
      <c r="AX254" s="13"/>
      <c r="AY254" s="15"/>
      <c r="AZ254" s="15"/>
      <c r="BA254" s="16"/>
      <c r="BB254" s="16"/>
      <c r="BC254" s="15"/>
      <c r="BD254" s="15"/>
      <c r="BE254" s="16"/>
      <c r="BF254" s="16"/>
      <c r="BG254" s="15"/>
      <c r="BH254" s="15"/>
      <c r="BI254" s="16"/>
      <c r="BJ254" s="16"/>
      <c r="BK254" s="15"/>
      <c r="BL254" s="15"/>
      <c r="BM254" s="16"/>
      <c r="BN254" s="16"/>
      <c r="BO254" s="13"/>
      <c r="BP254" s="13"/>
      <c r="BQ254" s="13"/>
      <c r="BR254" s="13"/>
      <c r="BS254" s="13"/>
      <c r="BT254" s="13"/>
      <c r="BU254" s="13"/>
      <c r="BV254" s="13"/>
    </row>
    <row r="255" spans="1:74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3"/>
      <c r="AF255" s="13"/>
      <c r="AG255" s="15"/>
      <c r="AH255" s="15"/>
      <c r="AI255" s="16"/>
      <c r="AJ255" s="16"/>
      <c r="AK255" s="15"/>
      <c r="AL255" s="15"/>
      <c r="AM255" s="16"/>
      <c r="AN255" s="16"/>
      <c r="AO255" s="15"/>
      <c r="AP255" s="15"/>
      <c r="AQ255" s="16"/>
      <c r="AR255" s="16"/>
      <c r="AS255" s="15"/>
      <c r="AT255" s="15"/>
      <c r="AU255" s="16"/>
      <c r="AV255" s="16"/>
      <c r="AW255" s="13"/>
      <c r="AX255" s="13"/>
      <c r="AY255" s="15"/>
      <c r="AZ255" s="15"/>
      <c r="BA255" s="16"/>
      <c r="BB255" s="16"/>
      <c r="BC255" s="15"/>
      <c r="BD255" s="15"/>
      <c r="BE255" s="16"/>
      <c r="BF255" s="16"/>
      <c r="BG255" s="15"/>
      <c r="BH255" s="15"/>
      <c r="BI255" s="16"/>
      <c r="BJ255" s="16"/>
      <c r="BK255" s="15"/>
      <c r="BL255" s="15"/>
      <c r="BM255" s="16"/>
      <c r="BN255" s="16"/>
      <c r="BO255" s="13"/>
      <c r="BP255" s="13"/>
      <c r="BQ255" s="13"/>
      <c r="BR255" s="13"/>
      <c r="BS255" s="13"/>
      <c r="BT255" s="13"/>
      <c r="BU255" s="13"/>
      <c r="BV255" s="13"/>
    </row>
    <row r="256" spans="1:74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3"/>
      <c r="AF256" s="13"/>
      <c r="AG256" s="15"/>
      <c r="AH256" s="15"/>
      <c r="AI256" s="16"/>
      <c r="AJ256" s="16"/>
      <c r="AK256" s="15"/>
      <c r="AL256" s="15"/>
      <c r="AM256" s="16"/>
      <c r="AN256" s="16"/>
      <c r="AO256" s="15"/>
      <c r="AP256" s="15"/>
      <c r="AQ256" s="16"/>
      <c r="AR256" s="16"/>
      <c r="AS256" s="15"/>
      <c r="AT256" s="15"/>
      <c r="AU256" s="16"/>
      <c r="AV256" s="16"/>
      <c r="AW256" s="13"/>
      <c r="AX256" s="13"/>
      <c r="AY256" s="15"/>
      <c r="AZ256" s="15"/>
      <c r="BA256" s="16"/>
      <c r="BB256" s="16"/>
      <c r="BC256" s="15"/>
      <c r="BD256" s="15"/>
      <c r="BE256" s="16"/>
      <c r="BF256" s="16"/>
      <c r="BG256" s="15"/>
      <c r="BH256" s="15"/>
      <c r="BI256" s="16"/>
      <c r="BJ256" s="16"/>
      <c r="BK256" s="15"/>
      <c r="BL256" s="15"/>
      <c r="BM256" s="16"/>
      <c r="BN256" s="16"/>
      <c r="BO256" s="13"/>
      <c r="BP256" s="13"/>
      <c r="BQ256" s="13"/>
      <c r="BR256" s="13"/>
      <c r="BS256" s="13"/>
      <c r="BT256" s="13"/>
      <c r="BU256" s="13"/>
      <c r="BV256" s="13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topLeftCell="A64" workbookViewId="0">
      <selection activeCell="B69" sqref="B69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292</v>
      </c>
      <c r="B2" t="s">
        <v>296</v>
      </c>
      <c r="C2" s="1" t="s">
        <v>385</v>
      </c>
      <c r="D2" s="1" t="str">
        <f>Countries!$G$2</f>
        <v>IFTS</v>
      </c>
      <c r="E2" s="1" t="str">
        <f>Countries!$E$2&amp;Countries!$Q1&amp;Countries!$F$2</f>
        <v>61414...ZF...</v>
      </c>
      <c r="F2" t="s">
        <v>297</v>
      </c>
      <c r="G2" s="4">
        <v>2.5705649832000002</v>
      </c>
      <c r="H2" s="4">
        <v>89.896217899999996</v>
      </c>
      <c r="I2" s="4">
        <v>172.60466649999998</v>
      </c>
      <c r="J2" s="4">
        <v>258.63334279999998</v>
      </c>
      <c r="K2" s="4">
        <v>1956.0308609000001</v>
      </c>
      <c r="L2" s="4">
        <v>6215.1804330599998</v>
      </c>
      <c r="M2" s="4">
        <v>15325.71474793</v>
      </c>
      <c r="N2" s="33" t="s">
        <v>163</v>
      </c>
    </row>
    <row r="3" spans="1:14" x14ac:dyDescent="0.4">
      <c r="A3" t="s">
        <v>292</v>
      </c>
      <c r="B3" t="s">
        <v>296</v>
      </c>
      <c r="C3" s="1" t="s">
        <v>2</v>
      </c>
      <c r="D3" s="1" t="str">
        <f>Countries!$G$2</f>
        <v>IFTS</v>
      </c>
      <c r="E3" s="1" t="str">
        <f>Countries!$E$2&amp;Countries!$Q2&amp;Countries!$F$2</f>
        <v>21314...ZF...</v>
      </c>
      <c r="F3" t="s">
        <v>297</v>
      </c>
      <c r="G3" s="4">
        <v>13768.628999999999</v>
      </c>
      <c r="H3" s="4">
        <v>14059.530999999999</v>
      </c>
      <c r="I3" s="4">
        <v>15974.666999999999</v>
      </c>
      <c r="J3" s="4">
        <v>16392.171999999999</v>
      </c>
      <c r="K3" s="4">
        <v>16524.233</v>
      </c>
      <c r="L3" s="4">
        <v>15077.017</v>
      </c>
      <c r="M3" s="4">
        <v>17768.478999999999</v>
      </c>
      <c r="N3" s="33" t="s">
        <v>163</v>
      </c>
    </row>
    <row r="4" spans="1:14" x14ac:dyDescent="0.4">
      <c r="A4" t="s">
        <v>292</v>
      </c>
      <c r="B4" t="s">
        <v>296</v>
      </c>
      <c r="C4" s="1" t="s">
        <v>225</v>
      </c>
      <c r="D4" s="1" t="str">
        <f>Countries!$G$2</f>
        <v>IFTS</v>
      </c>
      <c r="E4" s="1" t="str">
        <f>Countries!$E$2&amp;Countries!$Q3&amp;Countries!$F$2</f>
        <v>21814...ZF...</v>
      </c>
      <c r="F4" t="s">
        <v>297</v>
      </c>
      <c r="G4" s="4">
        <v>3290.9</v>
      </c>
      <c r="H4" s="4">
        <v>4194.1164255399999</v>
      </c>
      <c r="I4" s="4">
        <v>5036.3949999999995</v>
      </c>
      <c r="J4" s="4">
        <v>3988.951247</v>
      </c>
      <c r="K4" s="4">
        <v>4440.8530700000001</v>
      </c>
      <c r="L4" s="4">
        <v>4904.7506553399999</v>
      </c>
      <c r="M4" s="4">
        <v>5497.3725730403003</v>
      </c>
      <c r="N4" s="33" t="s">
        <v>163</v>
      </c>
    </row>
    <row r="5" spans="1:14" x14ac:dyDescent="0.4">
      <c r="A5" t="s">
        <v>292</v>
      </c>
      <c r="B5" t="s">
        <v>296</v>
      </c>
      <c r="C5" s="1" t="s">
        <v>228</v>
      </c>
      <c r="D5" s="1" t="str">
        <f>Countries!$G$2</f>
        <v>IFTS</v>
      </c>
      <c r="E5" s="1" t="str">
        <f>Countries!$E$2&amp;Countries!$Q4&amp;Countries!$F$2</f>
        <v>91814...ZF...</v>
      </c>
      <c r="F5" t="s">
        <v>297</v>
      </c>
      <c r="G5" s="4">
        <v>129.13800000000001</v>
      </c>
      <c r="H5" s="4">
        <v>269.04000000000002</v>
      </c>
      <c r="I5" s="4">
        <v>2291.1859999999997</v>
      </c>
      <c r="J5" s="4">
        <v>2526.1089999999999</v>
      </c>
      <c r="K5" s="4">
        <v>2969.2689999999998</v>
      </c>
      <c r="L5" s="4">
        <v>3299.665</v>
      </c>
      <c r="M5" s="4">
        <v>4179.9639999999999</v>
      </c>
      <c r="N5" s="33" t="s">
        <v>163</v>
      </c>
    </row>
    <row r="6" spans="1:14" x14ac:dyDescent="0.4">
      <c r="A6" t="s">
        <v>292</v>
      </c>
      <c r="B6" t="s">
        <v>293</v>
      </c>
      <c r="C6" s="1" t="s">
        <v>387</v>
      </c>
      <c r="D6" s="1" t="str">
        <f>Countries!$G$2</f>
        <v>IFTS</v>
      </c>
      <c r="E6" s="1" t="str">
        <f>Countries!$E$2&amp;Countries!$Q5&amp;Countries!$F$2</f>
        <v>52214...ZF...</v>
      </c>
      <c r="F6" t="s">
        <v>297</v>
      </c>
      <c r="G6" s="4">
        <v>314.529</v>
      </c>
      <c r="H6" s="4">
        <v>449.82499999999999</v>
      </c>
      <c r="I6" s="4">
        <v>545.327</v>
      </c>
      <c r="J6" s="4">
        <v>802.60800000000006</v>
      </c>
      <c r="K6" s="4">
        <v>929.86700000000008</v>
      </c>
      <c r="L6" s="4">
        <v>1161.01</v>
      </c>
      <c r="M6" s="4">
        <v>1359.6090000000002</v>
      </c>
      <c r="N6" s="33" t="s">
        <v>163</v>
      </c>
    </row>
    <row r="7" spans="1:14" x14ac:dyDescent="0.4">
      <c r="A7" t="s">
        <v>298</v>
      </c>
      <c r="B7" t="s">
        <v>296</v>
      </c>
      <c r="C7" s="1" t="s">
        <v>31</v>
      </c>
      <c r="D7" s="1" t="str">
        <f>Countries!$G$2</f>
        <v>IFTS</v>
      </c>
      <c r="E7" s="1" t="str">
        <f>Countries!$E$2&amp;Countries!$Q6&amp;Countries!$F$2</f>
        <v>24814...ZF...</v>
      </c>
      <c r="F7" t="s">
        <v>297</v>
      </c>
      <c r="G7" s="4">
        <v>1120.33487258423</v>
      </c>
      <c r="H7" s="4">
        <v>1198.5662847317699</v>
      </c>
      <c r="I7" s="4">
        <v>1285.0275519421898</v>
      </c>
      <c r="J7" s="4">
        <v>1006.9778754578799</v>
      </c>
      <c r="K7" s="4">
        <v>914.69</v>
      </c>
      <c r="L7" s="4">
        <v>589.61</v>
      </c>
      <c r="M7" s="4">
        <v>626.85480499999994</v>
      </c>
      <c r="N7" s="33" t="s">
        <v>163</v>
      </c>
    </row>
    <row r="8" spans="1:14" x14ac:dyDescent="0.4">
      <c r="A8" t="s">
        <v>292</v>
      </c>
      <c r="B8" t="s">
        <v>296</v>
      </c>
      <c r="C8" s="1" t="s">
        <v>435</v>
      </c>
      <c r="D8" s="1" t="str">
        <f>Countries!$G$2</f>
        <v>IFTS</v>
      </c>
      <c r="E8" s="1" t="str">
        <f>Countries!$E$2&amp;Countries!$Q7&amp;Countries!$F$2</f>
        <v>65414...ZF...</v>
      </c>
      <c r="F8" t="s">
        <v>297</v>
      </c>
      <c r="G8" s="4">
        <v>6998.3076923076896</v>
      </c>
      <c r="H8" s="4">
        <v>9709.384615384608</v>
      </c>
      <c r="I8" s="4">
        <v>21921.9</v>
      </c>
      <c r="J8" s="4">
        <v>19011.099999999999</v>
      </c>
      <c r="K8" s="4">
        <v>25561.3</v>
      </c>
      <c r="L8" s="4">
        <v>47936.1</v>
      </c>
      <c r="M8" s="4">
        <v>55558.9</v>
      </c>
      <c r="N8" s="33" t="s">
        <v>163</v>
      </c>
    </row>
    <row r="9" spans="1:14" x14ac:dyDescent="0.4">
      <c r="A9" t="s">
        <v>292</v>
      </c>
      <c r="B9" t="s">
        <v>293</v>
      </c>
      <c r="C9" s="1" t="s">
        <v>364</v>
      </c>
      <c r="D9" s="1" t="str">
        <f>Countries!$G$2</f>
        <v>IFTS</v>
      </c>
      <c r="E9" s="1" t="str">
        <f>Countries!$E$2&amp;Countries!$Q8&amp;Countries!$F$2</f>
        <v>54414...ZF...</v>
      </c>
      <c r="F9" t="s">
        <v>297</v>
      </c>
      <c r="G9" s="4">
        <v>84.172000000000011</v>
      </c>
      <c r="H9" s="4">
        <v>104.373</v>
      </c>
      <c r="I9" s="4">
        <v>150.09400000000002</v>
      </c>
      <c r="J9" s="4">
        <v>281.745</v>
      </c>
      <c r="K9" s="4">
        <v>481.75300000000004</v>
      </c>
      <c r="L9" s="4">
        <v>766.649</v>
      </c>
      <c r="M9" s="4">
        <v>822.49</v>
      </c>
      <c r="N9" s="33" t="s">
        <v>163</v>
      </c>
    </row>
    <row r="10" spans="1:14" x14ac:dyDescent="0.4">
      <c r="A10" t="s">
        <v>292</v>
      </c>
      <c r="B10" t="s">
        <v>293</v>
      </c>
      <c r="C10" s="1" t="s">
        <v>389</v>
      </c>
      <c r="D10" s="1" t="str">
        <f>Countries!$G$2</f>
        <v>IFTS</v>
      </c>
      <c r="E10" s="1" t="str">
        <f>Countries!$E$2&amp;Countries!$Q9&amp;Countries!$F$2</f>
        <v>68814...ZF...</v>
      </c>
      <c r="F10" t="s">
        <v>297</v>
      </c>
      <c r="G10" s="4">
        <v>1951.1</v>
      </c>
      <c r="H10" s="4">
        <v>2469.4540000000002</v>
      </c>
      <c r="I10" s="4">
        <v>2866.643</v>
      </c>
      <c r="J10" s="4">
        <v>2760.2090000000003</v>
      </c>
      <c r="K10" s="4">
        <v>3244.5320000000002</v>
      </c>
      <c r="L10" s="4">
        <v>4078.7760000000003</v>
      </c>
      <c r="M10" s="4">
        <v>6239.3880000000008</v>
      </c>
      <c r="N10" s="33" t="s">
        <v>163</v>
      </c>
    </row>
    <row r="11" spans="1:14" x14ac:dyDescent="0.4">
      <c r="A11" t="s">
        <v>292</v>
      </c>
      <c r="B11" t="s">
        <v>296</v>
      </c>
      <c r="C11" s="1" t="s">
        <v>390</v>
      </c>
      <c r="D11" s="1" t="str">
        <f>Countries!$G$2</f>
        <v>IFTS</v>
      </c>
      <c r="E11" s="1" t="str">
        <f>Countries!$E$2&amp;Countries!$Q10&amp;Countries!$F$2</f>
        <v>27814...ZF...</v>
      </c>
      <c r="F11" t="s">
        <v>297</v>
      </c>
      <c r="G11" s="4">
        <v>1894.5</v>
      </c>
      <c r="H11" s="4">
        <v>2545.88163394</v>
      </c>
      <c r="I11" s="4">
        <v>3372.6027026100001</v>
      </c>
      <c r="J11" s="4">
        <v>4038.1222696999998</v>
      </c>
      <c r="K11" s="4">
        <v>4267.5885691999993</v>
      </c>
      <c r="L11" s="4">
        <v>4468.1247525999997</v>
      </c>
      <c r="M11" s="4">
        <v>6331.9986267299992</v>
      </c>
      <c r="N11" s="33" t="s">
        <v>163</v>
      </c>
    </row>
    <row r="12" spans="1:14" x14ac:dyDescent="0.4">
      <c r="A12" t="s">
        <v>292</v>
      </c>
      <c r="B12" t="s">
        <v>293</v>
      </c>
      <c r="C12" s="1" t="s">
        <v>392</v>
      </c>
      <c r="D12" s="1" t="str">
        <f>Countries!$G$2</f>
        <v>IFTS</v>
      </c>
      <c r="E12" s="1" t="str">
        <f>Countries!$E$2&amp;Countries!$Q11&amp;Countries!$F$2</f>
        <v>28814...ZF...</v>
      </c>
      <c r="F12" t="s">
        <v>297</v>
      </c>
      <c r="G12" s="4">
        <v>1738.5044670000002</v>
      </c>
      <c r="H12" s="4">
        <v>1704.9840000000002</v>
      </c>
      <c r="I12" s="4">
        <v>1829.8790000000001</v>
      </c>
      <c r="J12" s="4">
        <v>1949.6830000000002</v>
      </c>
      <c r="K12" s="4">
        <v>2127.1364742999999</v>
      </c>
      <c r="L12" s="4">
        <v>2105.3540000000003</v>
      </c>
      <c r="M12" s="4">
        <v>2234.2270000000003</v>
      </c>
      <c r="N12" s="33" t="s">
        <v>163</v>
      </c>
    </row>
    <row r="13" spans="1:14" x14ac:dyDescent="0.4">
      <c r="A13" t="s">
        <v>292</v>
      </c>
      <c r="B13" t="s">
        <v>296</v>
      </c>
      <c r="C13" s="1" t="s">
        <v>258</v>
      </c>
      <c r="D13" s="1" t="str">
        <f>Countries!$G$2</f>
        <v>IFTS</v>
      </c>
      <c r="E13" s="1" t="str">
        <f>Countries!$E$2&amp;Countries!$Q12&amp;Countries!$F$2</f>
        <v>29314...ZF...</v>
      </c>
      <c r="F13" t="s">
        <v>297</v>
      </c>
      <c r="G13" s="4">
        <v>9823.2000000000007</v>
      </c>
      <c r="H13" s="4">
        <v>13536</v>
      </c>
      <c r="I13" s="4">
        <v>18773.400000000001</v>
      </c>
      <c r="J13" s="4">
        <v>19847.099999999999</v>
      </c>
      <c r="K13" s="4">
        <v>22951.5</v>
      </c>
      <c r="L13" s="4">
        <v>23405.3</v>
      </c>
      <c r="M13" s="4">
        <v>24474.145002706002</v>
      </c>
      <c r="N13" s="33" t="s">
        <v>163</v>
      </c>
    </row>
    <row r="14" spans="1:14" x14ac:dyDescent="0.4">
      <c r="A14" t="s">
        <v>292</v>
      </c>
      <c r="B14" t="s">
        <v>296</v>
      </c>
      <c r="C14" s="1" t="s">
        <v>450</v>
      </c>
      <c r="D14" s="1" t="str">
        <f>Countries!$G$2</f>
        <v>IFTS</v>
      </c>
      <c r="E14" s="1" t="str">
        <f>Countries!$E$2&amp;Countries!$Q13&amp;Countries!$F$2</f>
        <v>71614...ZF...</v>
      </c>
      <c r="F14" t="s">
        <v>297</v>
      </c>
      <c r="G14" s="4">
        <v>10461.739</v>
      </c>
      <c r="H14" s="4">
        <v>18944.677</v>
      </c>
      <c r="I14" s="4">
        <v>46400.687999999995</v>
      </c>
      <c r="J14" s="4">
        <v>51085.106999999996</v>
      </c>
      <c r="K14" s="4">
        <v>43332.1</v>
      </c>
      <c r="L14" s="4">
        <v>56045.7</v>
      </c>
      <c r="M14" s="4">
        <v>97885.074999999997</v>
      </c>
      <c r="N14" s="33" t="s">
        <v>163</v>
      </c>
    </row>
    <row r="15" spans="1:14" x14ac:dyDescent="0.4">
      <c r="A15" t="s">
        <v>292</v>
      </c>
      <c r="B15" s="6" t="s">
        <v>296</v>
      </c>
      <c r="C15" s="1" t="s">
        <v>121</v>
      </c>
      <c r="D15" s="1" t="str">
        <f>Countries!$G$2</f>
        <v>IFTS</v>
      </c>
      <c r="E15" s="1" t="str">
        <f>Countries!$E$2&amp;Countries!$Q14&amp;Countries!$F$2</f>
        <v>29814...ZF...</v>
      </c>
      <c r="F15" s="7" t="s">
        <v>297</v>
      </c>
      <c r="G15" s="4">
        <v>14760.865</v>
      </c>
      <c r="H15" s="4">
        <v>19563.802</v>
      </c>
      <c r="I15" s="4">
        <v>24454.967999999997</v>
      </c>
      <c r="J15" s="4">
        <v>27602.335161929997</v>
      </c>
      <c r="K15" s="4">
        <v>33455.042293660001</v>
      </c>
      <c r="L15" s="4">
        <v>36591.483814989995</v>
      </c>
      <c r="M15" s="4">
        <v>46166.252565629999</v>
      </c>
      <c r="N15" s="33" t="s">
        <v>163</v>
      </c>
    </row>
    <row r="16" spans="1:14" x14ac:dyDescent="0.4">
      <c r="A16" t="s">
        <v>292</v>
      </c>
      <c r="B16" t="s">
        <v>296</v>
      </c>
      <c r="C16" s="1" t="s">
        <v>223</v>
      </c>
      <c r="D16" s="1" t="str">
        <f>Countries!$G$2</f>
        <v>IFTS</v>
      </c>
      <c r="E16" s="1" t="str">
        <f>Countries!$E$2&amp;Countries!$Q15&amp;Countries!$F$2</f>
        <v>41914...ZF...</v>
      </c>
      <c r="F16" s="1" t="s">
        <v>297</v>
      </c>
      <c r="G16" s="11">
        <v>233.97099999999998</v>
      </c>
      <c r="H16" s="11">
        <v>207.971</v>
      </c>
      <c r="I16" s="11">
        <v>234.1</v>
      </c>
      <c r="J16" s="11">
        <v>183.2</v>
      </c>
      <c r="K16" s="11">
        <v>266.5</v>
      </c>
      <c r="L16" s="11">
        <v>264.89999999999998</v>
      </c>
      <c r="M16" s="11">
        <v>303</v>
      </c>
      <c r="N16" s="34" t="s">
        <v>163</v>
      </c>
    </row>
    <row r="17" spans="1:14" x14ac:dyDescent="0.4">
      <c r="A17" t="s">
        <v>292</v>
      </c>
      <c r="B17" t="s">
        <v>296</v>
      </c>
      <c r="C17" s="1" t="s">
        <v>366</v>
      </c>
      <c r="D17" s="1" t="str">
        <f>Countries!$G$2</f>
        <v>IFTS</v>
      </c>
      <c r="E17" s="1" t="str">
        <f>Countries!$E$2&amp;Countries!$Q16&amp;Countries!$F$2</f>
        <v>96314...ZF...</v>
      </c>
      <c r="F17" t="s">
        <v>297</v>
      </c>
      <c r="G17" s="33" t="s">
        <v>163</v>
      </c>
      <c r="H17" s="33" t="s">
        <v>163</v>
      </c>
      <c r="I17" s="4">
        <v>170.12099999999998</v>
      </c>
      <c r="J17" s="4">
        <v>239.43899999999999</v>
      </c>
      <c r="K17" s="4">
        <v>813.625</v>
      </c>
      <c r="L17" s="4">
        <v>944.83</v>
      </c>
      <c r="M17" s="4">
        <v>2543.7959999999998</v>
      </c>
      <c r="N17" s="33" t="s">
        <v>163</v>
      </c>
    </row>
    <row r="18" spans="1:14" x14ac:dyDescent="0.4">
      <c r="A18" t="s">
        <v>292</v>
      </c>
      <c r="B18" t="s">
        <v>296</v>
      </c>
      <c r="C18" s="1" t="s">
        <v>367</v>
      </c>
      <c r="D18" s="1" t="str">
        <f>Countries!$G$2</f>
        <v>IFTS</v>
      </c>
      <c r="E18" s="1" t="str">
        <f>Countries!$E$2&amp;Countries!$Q17&amp;Countries!$F$2</f>
        <v>63614...ZF...</v>
      </c>
      <c r="F18" t="s">
        <v>297</v>
      </c>
      <c r="G18" s="4">
        <v>17.667929999999998</v>
      </c>
      <c r="H18" s="33" t="s">
        <v>163</v>
      </c>
      <c r="I18" s="33" t="s">
        <v>163</v>
      </c>
      <c r="J18" s="33" t="s">
        <v>163</v>
      </c>
      <c r="K18" s="33" t="s">
        <v>163</v>
      </c>
      <c r="L18" s="33" t="s">
        <v>163</v>
      </c>
      <c r="M18" s="33" t="s">
        <v>163</v>
      </c>
      <c r="N18" s="33" t="s">
        <v>163</v>
      </c>
    </row>
    <row r="19" spans="1:14" x14ac:dyDescent="0.4">
      <c r="A19" t="s">
        <v>292</v>
      </c>
      <c r="B19" t="s">
        <v>293</v>
      </c>
      <c r="C19" s="1" t="s">
        <v>233</v>
      </c>
      <c r="D19" s="1" t="str">
        <f>Countries!$G$2</f>
        <v>IFTS</v>
      </c>
      <c r="E19" s="1" t="str">
        <f>Countries!$E$2&amp;Countries!$Q18&amp;Countries!$F$2</f>
        <v>23814...ZF...</v>
      </c>
      <c r="F19" t="s">
        <v>297</v>
      </c>
      <c r="G19" s="4">
        <v>313.65899999999999</v>
      </c>
      <c r="H19" s="4">
        <v>382.24600000000004</v>
      </c>
      <c r="I19" s="4">
        <v>446.76664548000002</v>
      </c>
      <c r="J19" s="4">
        <v>496.95376991215005</v>
      </c>
      <c r="K19" s="4">
        <v>533.51356331209001</v>
      </c>
      <c r="L19" s="4">
        <v>508.49554791257003</v>
      </c>
      <c r="M19" s="4">
        <v>376.62483733484004</v>
      </c>
      <c r="N19" s="33" t="s">
        <v>163</v>
      </c>
    </row>
    <row r="20" spans="1:14" x14ac:dyDescent="0.4">
      <c r="A20" t="s">
        <v>292</v>
      </c>
      <c r="B20" t="s">
        <v>293</v>
      </c>
      <c r="C20" s="1" t="s">
        <v>235</v>
      </c>
      <c r="D20" s="1" t="str">
        <f>Countries!$G$2</f>
        <v>IFTS</v>
      </c>
      <c r="E20" s="1" t="str">
        <f>Countries!$E$2&amp;Countries!$Q19&amp;Countries!$F$2</f>
        <v>66214...ZF...</v>
      </c>
      <c r="F20" t="s">
        <v>297</v>
      </c>
      <c r="G20" s="4">
        <v>516.02060000000006</v>
      </c>
      <c r="H20" s="4">
        <v>550.75880000000006</v>
      </c>
      <c r="I20" s="4">
        <v>615.71350000000007</v>
      </c>
      <c r="J20" s="4">
        <v>733.11330000000009</v>
      </c>
      <c r="K20" s="4">
        <v>676.67610000000002</v>
      </c>
      <c r="L20" s="4">
        <v>690.12040000000002</v>
      </c>
      <c r="M20" s="4">
        <v>926.9389000000001</v>
      </c>
      <c r="N20" s="33" t="s">
        <v>163</v>
      </c>
    </row>
    <row r="21" spans="1:14" x14ac:dyDescent="0.4">
      <c r="A21" t="s">
        <v>292</v>
      </c>
      <c r="B21" t="s">
        <v>296</v>
      </c>
      <c r="C21" s="1" t="s">
        <v>395</v>
      </c>
      <c r="D21" s="1" t="str">
        <f>Countries!$G$2</f>
        <v>IFTS</v>
      </c>
      <c r="E21" s="1" t="str">
        <f>Countries!$E$2&amp;Countries!$Q20&amp;Countries!$F$2</f>
        <v>96014...ZF...</v>
      </c>
      <c r="F21" t="s">
        <v>297</v>
      </c>
      <c r="G21" s="4">
        <v>6744.1030000000001</v>
      </c>
      <c r="H21" s="4">
        <v>8770.3472000000002</v>
      </c>
      <c r="I21" s="4">
        <v>10346.200000000001</v>
      </c>
      <c r="J21" s="4">
        <v>9954.2999999999993</v>
      </c>
      <c r="K21" s="4">
        <v>10309.9</v>
      </c>
      <c r="L21" s="4">
        <v>11717.2</v>
      </c>
      <c r="M21" s="4">
        <v>17803.3</v>
      </c>
      <c r="N21" s="33" t="s">
        <v>163</v>
      </c>
    </row>
    <row r="22" spans="1:14" x14ac:dyDescent="0.4">
      <c r="A22" s="4" t="s">
        <v>292</v>
      </c>
      <c r="B22" t="s">
        <v>296</v>
      </c>
      <c r="C22" s="1" t="s">
        <v>396</v>
      </c>
      <c r="D22" s="1" t="str">
        <f>Countries!$G$2</f>
        <v>IFTS</v>
      </c>
      <c r="E22" s="1" t="str">
        <f>Countries!$E$2&amp;Countries!$Q21&amp;Countries!$F$2</f>
        <v>93914...ZF...</v>
      </c>
      <c r="F22" s="4" t="s">
        <v>297</v>
      </c>
      <c r="G22" s="4">
        <v>5066.66</v>
      </c>
      <c r="H22" s="4">
        <v>6190.933008439999</v>
      </c>
      <c r="I22" s="4">
        <v>8526.6990514299996</v>
      </c>
      <c r="J22" s="4">
        <v>9070.2704302999991</v>
      </c>
      <c r="K22" s="4">
        <v>11496.029142129999</v>
      </c>
      <c r="L22" s="4">
        <v>13207.06494504</v>
      </c>
      <c r="M22" s="4">
        <v>11910.23627503</v>
      </c>
      <c r="N22" s="33" t="s">
        <v>163</v>
      </c>
    </row>
    <row r="23" spans="1:14" x14ac:dyDescent="0.4">
      <c r="A23" t="s">
        <v>292</v>
      </c>
      <c r="B23" t="s">
        <v>293</v>
      </c>
      <c r="C23" s="1" t="s">
        <v>398</v>
      </c>
      <c r="D23" s="1" t="str">
        <f>Countries!$G$2</f>
        <v>IFTS</v>
      </c>
      <c r="E23" s="1" t="str">
        <f>Countries!$E$2&amp;Countries!$Q22&amp;Countries!$F$2</f>
        <v>65214...ZF...</v>
      </c>
      <c r="F23" t="s">
        <v>297</v>
      </c>
      <c r="G23" s="4">
        <v>623.13690000000008</v>
      </c>
      <c r="H23" s="4">
        <v>902.16280000000006</v>
      </c>
      <c r="I23" s="4">
        <v>1203.0823</v>
      </c>
      <c r="J23" s="4">
        <v>1403.4893000000002</v>
      </c>
      <c r="K23" s="4">
        <v>1583.9488000000001</v>
      </c>
      <c r="L23" s="4">
        <v>2150.5675000000001</v>
      </c>
      <c r="M23" s="33" t="s">
        <v>163</v>
      </c>
      <c r="N23" s="33" t="s">
        <v>163</v>
      </c>
    </row>
    <row r="24" spans="1:14" x14ac:dyDescent="0.4">
      <c r="A24" t="s">
        <v>292</v>
      </c>
      <c r="B24" t="s">
        <v>296</v>
      </c>
      <c r="C24" s="1" t="s">
        <v>451</v>
      </c>
      <c r="D24" s="1" t="str">
        <f>Countries!$G$2</f>
        <v>IFTS</v>
      </c>
      <c r="E24" s="1" t="str">
        <f>Countries!$E$2&amp;Countries!$Q23&amp;Countries!$F$2</f>
        <v>65614...ZF...</v>
      </c>
      <c r="F24" s="8" t="s">
        <v>297</v>
      </c>
      <c r="G24" s="4">
        <v>198442</v>
      </c>
      <c r="H24" s="4">
        <v>195681</v>
      </c>
      <c r="I24" s="4">
        <v>248968</v>
      </c>
      <c r="J24" s="4">
        <v>262014.53399999999</v>
      </c>
      <c r="K24" s="33" t="s">
        <v>163</v>
      </c>
      <c r="L24" s="4">
        <v>385183</v>
      </c>
      <c r="M24" s="33">
        <v>442501</v>
      </c>
      <c r="N24" s="33" t="s">
        <v>163</v>
      </c>
    </row>
    <row r="25" spans="1:14" x14ac:dyDescent="0.4">
      <c r="A25" t="s">
        <v>292</v>
      </c>
      <c r="B25" t="s">
        <v>296</v>
      </c>
      <c r="C25" s="1" t="s">
        <v>250</v>
      </c>
      <c r="D25" s="1" t="str">
        <f>Countries!$G$2</f>
        <v>IFTS</v>
      </c>
      <c r="E25" s="1" t="str">
        <f>Countries!$E$2&amp;Countries!$Q24&amp;Countries!$F$2</f>
        <v>26814...ZF...</v>
      </c>
      <c r="F25" t="s">
        <v>297</v>
      </c>
      <c r="G25" s="4">
        <v>3372.8</v>
      </c>
      <c r="H25" s="4">
        <v>4841.5</v>
      </c>
      <c r="I25" s="4">
        <v>9044.893</v>
      </c>
      <c r="J25" s="4">
        <v>10500.561426439999</v>
      </c>
      <c r="K25" s="4">
        <v>11719.7828634</v>
      </c>
      <c r="L25" s="4">
        <v>12813.013689450001</v>
      </c>
      <c r="M25" s="4">
        <v>14070.743654899999</v>
      </c>
      <c r="N25" s="33" t="s">
        <v>163</v>
      </c>
    </row>
    <row r="26" spans="1:14" x14ac:dyDescent="0.4">
      <c r="A26" t="s">
        <v>292</v>
      </c>
      <c r="B26" t="s">
        <v>293</v>
      </c>
      <c r="C26" s="1" t="s">
        <v>252</v>
      </c>
      <c r="D26" s="1" t="str">
        <f>Countries!$G$2</f>
        <v>IFTS</v>
      </c>
      <c r="E26" s="1" t="str">
        <f>Countries!$E$2&amp;Countries!$Q25&amp;Countries!$F$2</f>
        <v>53614...ZF...</v>
      </c>
      <c r="F26" t="s">
        <v>297</v>
      </c>
      <c r="G26" s="4">
        <v>27160</v>
      </c>
      <c r="H26" s="4">
        <v>36895</v>
      </c>
      <c r="I26" s="4">
        <v>51013</v>
      </c>
      <c r="J26" s="4">
        <v>81447</v>
      </c>
      <c r="K26" s="4">
        <v>102042</v>
      </c>
      <c r="L26" s="4">
        <v>137577.7432</v>
      </c>
      <c r="M26" s="4">
        <v>134604.0183</v>
      </c>
      <c r="N26" s="33" t="s">
        <v>163</v>
      </c>
    </row>
    <row r="27" spans="1:14" x14ac:dyDescent="0.4">
      <c r="A27" s="4" t="s">
        <v>292</v>
      </c>
      <c r="B27" t="s">
        <v>296</v>
      </c>
      <c r="C27" s="1" t="s">
        <v>399</v>
      </c>
      <c r="D27" s="1" t="str">
        <f>Countries!$G$2</f>
        <v>IFTS</v>
      </c>
      <c r="E27" s="1" t="str">
        <f>Countries!$E$2&amp;Countries!$Q26&amp;Countries!$F$2</f>
        <v>34314...ZF...</v>
      </c>
      <c r="F27" s="4" t="s">
        <v>452</v>
      </c>
      <c r="G27" s="4">
        <v>32380.620999999999</v>
      </c>
      <c r="H27" s="4">
        <v>33667.928</v>
      </c>
      <c r="I27" s="4">
        <v>38770.292000000001</v>
      </c>
      <c r="J27" s="4">
        <v>47324.132999999994</v>
      </c>
      <c r="K27" s="4">
        <v>45343.178999999996</v>
      </c>
      <c r="L27" s="4">
        <v>48887.032999999996</v>
      </c>
      <c r="M27" s="4">
        <v>45734.814999999995</v>
      </c>
      <c r="N27" s="33" t="s">
        <v>163</v>
      </c>
    </row>
    <row r="28" spans="1:14" x14ac:dyDescent="0.4">
      <c r="A28" t="s">
        <v>292</v>
      </c>
      <c r="B28" t="s">
        <v>296</v>
      </c>
      <c r="C28" s="1" t="s">
        <v>57</v>
      </c>
      <c r="D28" s="1" t="str">
        <f>Countries!$G$2</f>
        <v>IFTS</v>
      </c>
      <c r="E28" s="1" t="str">
        <f>Countries!$E$2&amp;Countries!$Q27&amp;Countries!$F$2</f>
        <v>43914...ZF...</v>
      </c>
      <c r="F28" t="s">
        <v>297</v>
      </c>
      <c r="G28" s="4">
        <v>2498.9090000000001</v>
      </c>
      <c r="H28" s="4">
        <v>2164.4159999999997</v>
      </c>
      <c r="I28" s="4">
        <v>2104.0479999999998</v>
      </c>
      <c r="J28" s="4">
        <v>2005.021</v>
      </c>
      <c r="K28" s="4">
        <v>2246.9110000000001</v>
      </c>
      <c r="L28" s="4">
        <v>2264.8269999999998</v>
      </c>
      <c r="M28" s="4">
        <v>2135.703</v>
      </c>
      <c r="N28" s="33" t="s">
        <v>163</v>
      </c>
    </row>
    <row r="29" spans="1:14" x14ac:dyDescent="0.4">
      <c r="A29" s="4" t="s">
        <v>292</v>
      </c>
      <c r="B29" t="s">
        <v>296</v>
      </c>
      <c r="C29" s="1" t="s">
        <v>401</v>
      </c>
      <c r="D29" s="1" t="str">
        <f>Countries!$G$2</f>
        <v>IFTS</v>
      </c>
      <c r="E29" s="1" t="str">
        <f>Countries!$E$2&amp;Countries!$Q28&amp;Countries!$F$2</f>
        <v>91714...ZF...</v>
      </c>
      <c r="F29" s="4" t="s">
        <v>297</v>
      </c>
      <c r="G29" s="4">
        <v>2044.33</v>
      </c>
      <c r="H29" s="4">
        <v>2533.39</v>
      </c>
      <c r="I29" s="4">
        <v>3069.11</v>
      </c>
      <c r="J29" s="4">
        <v>3302.83</v>
      </c>
      <c r="K29" s="4">
        <v>4316.9449999999997</v>
      </c>
      <c r="L29" s="4">
        <v>4821</v>
      </c>
      <c r="M29" s="4">
        <v>5375</v>
      </c>
      <c r="N29" s="33" t="s">
        <v>163</v>
      </c>
    </row>
    <row r="30" spans="1:14" x14ac:dyDescent="0.4">
      <c r="A30" s="4" t="s">
        <v>292</v>
      </c>
      <c r="B30" t="s">
        <v>293</v>
      </c>
      <c r="C30" s="1" t="s">
        <v>402</v>
      </c>
      <c r="D30" s="1" t="str">
        <f>Countries!$G$2</f>
        <v>IFTS</v>
      </c>
      <c r="E30" s="1" t="str">
        <f>Countries!$E$2&amp;Countries!$Q29&amp;Countries!$F$2</f>
        <v>44614...ZF...</v>
      </c>
      <c r="F30" t="s">
        <v>297</v>
      </c>
      <c r="G30" s="4">
        <v>4624.4520000000002</v>
      </c>
      <c r="H30" s="4">
        <v>5604.39</v>
      </c>
      <c r="I30" s="4">
        <v>8404.0300000000007</v>
      </c>
      <c r="J30" s="4">
        <v>7944.26</v>
      </c>
      <c r="K30" s="4">
        <v>8378.2000000000007</v>
      </c>
      <c r="L30" s="4">
        <v>8927.4</v>
      </c>
      <c r="M30" s="4">
        <v>12246.5</v>
      </c>
      <c r="N30" s="33" t="s">
        <v>163</v>
      </c>
    </row>
    <row r="31" spans="1:14" x14ac:dyDescent="0.4">
      <c r="A31" s="4" t="s">
        <v>292</v>
      </c>
      <c r="B31" t="s">
        <v>296</v>
      </c>
      <c r="C31" s="1" t="s">
        <v>403</v>
      </c>
      <c r="D31" s="1" t="str">
        <f>Countries!$G$2</f>
        <v>IFTS</v>
      </c>
      <c r="E31" s="1" t="str">
        <f>Countries!$E$2&amp;Countries!$Q30&amp;Countries!$F$2</f>
        <v>67614...ZF...</v>
      </c>
      <c r="F31" t="s">
        <v>297</v>
      </c>
      <c r="G31" s="4">
        <v>2360.5700000000002</v>
      </c>
      <c r="H31" s="4">
        <v>3269.68</v>
      </c>
      <c r="I31" s="4">
        <v>3277.01</v>
      </c>
      <c r="J31" s="4">
        <v>4542.58</v>
      </c>
      <c r="K31" s="4">
        <v>6001.42</v>
      </c>
      <c r="L31" s="4">
        <v>6349.2280000000001</v>
      </c>
      <c r="M31" s="4">
        <v>8497.6869999999999</v>
      </c>
      <c r="N31" s="33" t="s">
        <v>163</v>
      </c>
    </row>
    <row r="32" spans="1:14" x14ac:dyDescent="0.4">
      <c r="A32" s="4" t="s">
        <v>292</v>
      </c>
      <c r="B32" t="s">
        <v>296</v>
      </c>
      <c r="C32" s="1" t="s">
        <v>405</v>
      </c>
      <c r="D32" s="1" t="str">
        <f>Countries!$G$2</f>
        <v>IFTS</v>
      </c>
      <c r="E32" s="1" t="str">
        <f>Countries!$E$2&amp;Countries!$Q31&amp;Countries!$F$2</f>
        <v>92114...ZF...</v>
      </c>
      <c r="F32" t="s">
        <v>297</v>
      </c>
      <c r="G32" s="4">
        <v>779.84739999999999</v>
      </c>
      <c r="H32" s="4">
        <v>854.28199999999993</v>
      </c>
      <c r="I32" s="4">
        <v>1138.6420000000001</v>
      </c>
      <c r="J32" s="4">
        <v>1063.445688</v>
      </c>
      <c r="K32" s="4">
        <v>1506.6311779999999</v>
      </c>
      <c r="L32" s="4">
        <v>1988.8594079999998</v>
      </c>
      <c r="M32" s="4">
        <v>2504.442665</v>
      </c>
      <c r="N32" s="33" t="s">
        <v>163</v>
      </c>
    </row>
    <row r="33" spans="1:14" x14ac:dyDescent="0.4">
      <c r="A33" t="s">
        <v>292</v>
      </c>
      <c r="B33" t="s">
        <v>296</v>
      </c>
      <c r="C33" s="1" t="s">
        <v>406</v>
      </c>
      <c r="D33" s="1" t="str">
        <f>Countries!$G$2</f>
        <v>IFTS</v>
      </c>
      <c r="E33" s="1" t="str">
        <f>Countries!$E$2&amp;Countries!$Q32&amp;Countries!$F$2</f>
        <v>94814...ZF...</v>
      </c>
      <c r="F33" t="s">
        <v>297</v>
      </c>
      <c r="G33" s="4">
        <v>37507.699999999997</v>
      </c>
      <c r="H33" s="4">
        <v>51166.7</v>
      </c>
      <c r="I33" s="4">
        <v>62967.3</v>
      </c>
      <c r="J33" s="4">
        <v>74490.600000000006</v>
      </c>
      <c r="K33" s="4">
        <v>112062.3</v>
      </c>
      <c r="L33" s="4">
        <v>134688.70000000001</v>
      </c>
      <c r="M33" s="4">
        <v>143780.25899999999</v>
      </c>
      <c r="N33" s="33" t="s">
        <v>163</v>
      </c>
    </row>
    <row r="34" spans="1:14" x14ac:dyDescent="0.4">
      <c r="A34" t="s">
        <v>292</v>
      </c>
      <c r="B34" t="s">
        <v>296</v>
      </c>
      <c r="C34" s="1" t="s">
        <v>84</v>
      </c>
      <c r="D34" s="1" t="str">
        <f>Countries!$G$2</f>
        <v>IFTS</v>
      </c>
      <c r="E34" s="1" t="str">
        <f>Countries!$E$2&amp;Countries!$Q33&amp;Countries!$F$2</f>
        <v>56414...ZF...</v>
      </c>
      <c r="F34" t="s">
        <v>297</v>
      </c>
      <c r="G34" s="4">
        <v>333207</v>
      </c>
      <c r="H34" s="4">
        <v>321058</v>
      </c>
      <c r="I34" s="4">
        <v>367082</v>
      </c>
      <c r="J34" s="4">
        <v>414627</v>
      </c>
      <c r="K34" s="4">
        <v>468491</v>
      </c>
      <c r="L34" s="4">
        <v>458843</v>
      </c>
      <c r="M34" s="4">
        <v>588677</v>
      </c>
      <c r="N34" s="33" t="s">
        <v>163</v>
      </c>
    </row>
    <row r="35" spans="1:14" x14ac:dyDescent="0.4">
      <c r="A35" t="s">
        <v>292</v>
      </c>
      <c r="B35" t="s">
        <v>293</v>
      </c>
      <c r="C35" s="1" t="s">
        <v>88</v>
      </c>
      <c r="D35" s="1" t="str">
        <f>Countries!$G$2</f>
        <v>IFTS</v>
      </c>
      <c r="E35" s="1" t="str">
        <f>Countries!$E$2&amp;Countries!$Q34&amp;Countries!$F$2</f>
        <v>56614...ZF...</v>
      </c>
      <c r="F35" t="s">
        <v>297</v>
      </c>
      <c r="G35" s="4">
        <v>255.17400000000001</v>
      </c>
      <c r="H35" s="4">
        <v>338.16800000000001</v>
      </c>
      <c r="I35" s="4">
        <v>317.63100000000003</v>
      </c>
      <c r="J35" s="4">
        <v>323.83300000000003</v>
      </c>
      <c r="K35" s="4">
        <v>442.73900000000003</v>
      </c>
      <c r="L35" s="4">
        <v>395.88200000000001</v>
      </c>
      <c r="M35" s="4">
        <v>351.90900000000005</v>
      </c>
      <c r="N35" s="33" t="s">
        <v>163</v>
      </c>
    </row>
    <row r="36" spans="1:14" x14ac:dyDescent="0.4">
      <c r="A36" t="s">
        <v>292</v>
      </c>
      <c r="B36" t="s">
        <v>296</v>
      </c>
      <c r="C36" s="1" t="s">
        <v>93</v>
      </c>
      <c r="D36" s="1" t="str">
        <f>Countries!$G$2</f>
        <v>IFTS</v>
      </c>
      <c r="E36" s="1" t="str">
        <f>Countries!$E$2&amp;Countries!$Q35&amp;Countries!$F$2</f>
        <v>92214...ZF...</v>
      </c>
      <c r="F36" t="s">
        <v>297</v>
      </c>
      <c r="G36" s="4">
        <v>129601</v>
      </c>
      <c r="H36" s="4">
        <v>164929</v>
      </c>
      <c r="I36" s="4">
        <v>210450</v>
      </c>
      <c r="J36" s="4">
        <v>263675</v>
      </c>
      <c r="K36" s="4">
        <v>439743</v>
      </c>
      <c r="L36" s="4">
        <v>739758</v>
      </c>
      <c r="M36" s="4">
        <v>951294</v>
      </c>
      <c r="N36" s="33" t="s">
        <v>163</v>
      </c>
    </row>
    <row r="37" spans="1:14" x14ac:dyDescent="0.4">
      <c r="A37" t="s">
        <v>292</v>
      </c>
      <c r="B37" t="s">
        <v>296</v>
      </c>
      <c r="C37" s="1" t="s">
        <v>407</v>
      </c>
      <c r="D37" s="1" t="str">
        <f>Countries!$G$2</f>
        <v>IFTS</v>
      </c>
      <c r="E37" s="1" t="str">
        <f>Countries!$E$2&amp;Countries!$Q36&amp;Countries!$F$2</f>
        <v>72414...ZF...</v>
      </c>
      <c r="F37" t="s">
        <v>297</v>
      </c>
      <c r="G37" s="4">
        <v>35147.68</v>
      </c>
      <c r="H37" s="4">
        <v>43547.656999999999</v>
      </c>
      <c r="I37" s="4">
        <v>91008</v>
      </c>
      <c r="J37" s="4">
        <v>72415.40681416</v>
      </c>
      <c r="K37" s="4">
        <v>100627.33143752</v>
      </c>
      <c r="L37" s="4">
        <v>109842.74996985</v>
      </c>
      <c r="M37" s="4">
        <v>142103.12532743299</v>
      </c>
      <c r="N37" s="33" t="s">
        <v>163</v>
      </c>
    </row>
    <row r="38" spans="1:14" x14ac:dyDescent="0.4">
      <c r="A38" s="5" t="s">
        <v>292</v>
      </c>
      <c r="B38" t="s">
        <v>296</v>
      </c>
      <c r="C38" s="1" t="s">
        <v>110</v>
      </c>
      <c r="D38" s="1" t="str">
        <f>Countries!$G$2</f>
        <v>IFTS</v>
      </c>
      <c r="E38" s="1" t="str">
        <f>Countries!$E$2&amp;Countries!$Q37&amp;Countries!$F$2</f>
        <v>92314...ZF...</v>
      </c>
      <c r="F38" s="5" t="s">
        <v>453</v>
      </c>
      <c r="G38" s="33" t="s">
        <v>163</v>
      </c>
      <c r="H38" s="33" t="s">
        <v>163</v>
      </c>
      <c r="I38" s="33" t="s">
        <v>163</v>
      </c>
      <c r="J38" s="4">
        <v>60407978</v>
      </c>
      <c r="K38" s="4">
        <v>76516439</v>
      </c>
      <c r="L38" s="4">
        <v>117048170</v>
      </c>
      <c r="M38" s="4">
        <v>146205534</v>
      </c>
      <c r="N38" s="33" t="s">
        <v>163</v>
      </c>
    </row>
    <row r="39" spans="1:14" x14ac:dyDescent="0.4">
      <c r="A39" t="s">
        <v>292</v>
      </c>
      <c r="B39" t="s">
        <v>296</v>
      </c>
      <c r="C39" s="1" t="s">
        <v>409</v>
      </c>
      <c r="D39" s="1" t="str">
        <f>Countries!$G$2</f>
        <v>IFTS</v>
      </c>
      <c r="E39" s="1" t="str">
        <f>Countries!$E$2&amp;Countries!$Q38&amp;Countries!$F$2</f>
        <v>73814...ZF...</v>
      </c>
      <c r="F39" t="s">
        <v>297</v>
      </c>
      <c r="G39" s="4">
        <v>314885</v>
      </c>
      <c r="H39" s="4">
        <v>335768</v>
      </c>
      <c r="I39" s="4">
        <v>364940</v>
      </c>
      <c r="J39" s="4">
        <v>418734</v>
      </c>
      <c r="K39" s="4">
        <v>508674</v>
      </c>
      <c r="L39" s="4">
        <v>556430.9</v>
      </c>
      <c r="M39" s="4">
        <v>584369.10255730001</v>
      </c>
      <c r="N39" s="33" t="s">
        <v>163</v>
      </c>
    </row>
    <row r="40" spans="1:14" x14ac:dyDescent="0.4">
      <c r="A40" t="s">
        <v>292</v>
      </c>
      <c r="B40" t="s">
        <v>293</v>
      </c>
      <c r="C40" s="1" t="s">
        <v>286</v>
      </c>
      <c r="D40" s="1" t="str">
        <f>Countries!$G$2</f>
        <v>IFTS</v>
      </c>
      <c r="E40" s="1" t="str">
        <f>Countries!$E$2&amp;Countries!$Q39&amp;Countries!$F$2</f>
        <v>57814...ZF...</v>
      </c>
      <c r="F40" t="s">
        <v>297</v>
      </c>
      <c r="G40" s="4">
        <v>404.32280000000003</v>
      </c>
      <c r="H40" s="4">
        <v>458.92420000000004</v>
      </c>
      <c r="I40" s="4">
        <v>531.3587</v>
      </c>
      <c r="J40" s="4">
        <v>507.59360000000004</v>
      </c>
      <c r="K40" s="4">
        <v>785.80270000000007</v>
      </c>
      <c r="L40" s="4">
        <v>684.54150000000004</v>
      </c>
      <c r="M40" s="4">
        <v>615.29110000000003</v>
      </c>
      <c r="N40" s="33" t="s">
        <v>163</v>
      </c>
    </row>
    <row r="41" spans="1:14" x14ac:dyDescent="0.4">
      <c r="A41" t="s">
        <v>292</v>
      </c>
      <c r="B41" t="s">
        <v>299</v>
      </c>
      <c r="C41" s="1" t="s">
        <v>261</v>
      </c>
      <c r="D41" s="1" t="str">
        <f>Countries!$G$2</f>
        <v>IFTS</v>
      </c>
      <c r="E41" s="1" t="str">
        <f>Countries!$E$2&amp;Countries!$Q40&amp;Countries!$F$2</f>
        <v>18614...ZF...</v>
      </c>
      <c r="F41" t="s">
        <v>297</v>
      </c>
      <c r="G41" s="4">
        <v>507.81909999999999</v>
      </c>
      <c r="H41" s="4">
        <v>972.28559999999993</v>
      </c>
      <c r="I41" s="4">
        <v>1943.1514</v>
      </c>
      <c r="J41" s="4">
        <v>3505.5439999999999</v>
      </c>
      <c r="K41" s="4">
        <v>6922.7339999999995</v>
      </c>
      <c r="L41" s="4">
        <v>10118.478136</v>
      </c>
      <c r="M41" s="4">
        <v>18064.107268</v>
      </c>
      <c r="N41" s="33" t="s">
        <v>163</v>
      </c>
    </row>
    <row r="42" spans="1:14" x14ac:dyDescent="0.4">
      <c r="A42" t="s">
        <v>292</v>
      </c>
      <c r="B42" t="s">
        <v>293</v>
      </c>
      <c r="C42" s="1" t="s">
        <v>454</v>
      </c>
      <c r="D42" s="1" t="str">
        <f>Countries!$G$2</f>
        <v>IFTS</v>
      </c>
      <c r="E42" s="1" t="str">
        <f>Countries!$E$2&amp;Countries!$Q41&amp;Countries!$F$2</f>
        <v>92514...ZF...</v>
      </c>
      <c r="F42" s="1" t="s">
        <v>297</v>
      </c>
      <c r="G42" s="9">
        <v>81.402129000000002</v>
      </c>
      <c r="H42" s="9">
        <v>363.94253900000001</v>
      </c>
      <c r="I42" s="9">
        <v>676.46617000000003</v>
      </c>
      <c r="J42" s="9">
        <v>1263.7381270000001</v>
      </c>
      <c r="K42" s="9">
        <v>1474.5638310000002</v>
      </c>
      <c r="L42" s="9">
        <v>2579.7374960000002</v>
      </c>
      <c r="M42" s="34" t="s">
        <v>163</v>
      </c>
      <c r="N42" s="34" t="s">
        <v>163</v>
      </c>
    </row>
    <row r="43" spans="1:14" x14ac:dyDescent="0.4">
      <c r="A43" t="s">
        <v>292</v>
      </c>
      <c r="B43" t="s">
        <v>293</v>
      </c>
      <c r="C43" s="1" t="s">
        <v>125</v>
      </c>
      <c r="D43" s="1" t="str">
        <f>Countries!$G$2</f>
        <v>IFTS</v>
      </c>
      <c r="E43" s="1" t="str">
        <f>Countries!$E$2&amp;Countries!$Q42&amp;Countries!$F$2</f>
        <v>58214...ZF...</v>
      </c>
      <c r="F43" t="s">
        <v>297</v>
      </c>
      <c r="G43" s="4">
        <v>26342.62</v>
      </c>
      <c r="H43" s="4">
        <v>31632.986000000001</v>
      </c>
      <c r="I43" s="4">
        <v>35599.153000000006</v>
      </c>
      <c r="J43" s="4">
        <v>38686.688000000002</v>
      </c>
      <c r="K43" s="4">
        <v>58219.839000000007</v>
      </c>
      <c r="L43" s="4">
        <v>72759.199999999997</v>
      </c>
      <c r="M43" s="4">
        <v>84945.1</v>
      </c>
      <c r="N43" s="33" t="s">
        <v>163</v>
      </c>
    </row>
    <row r="44" spans="1:14" x14ac:dyDescent="0.4">
      <c r="A44" s="1" t="s">
        <v>292</v>
      </c>
      <c r="B44" s="1" t="s">
        <v>296</v>
      </c>
      <c r="C44" s="1" t="s">
        <v>368</v>
      </c>
      <c r="D44" s="1" t="str">
        <f>Countries!$G$2</f>
        <v>IFTS</v>
      </c>
      <c r="E44" s="1" t="str">
        <f>Countries!$E$2&amp;Countries!$Q43&amp;Countries!$F$2</f>
        <v>47414...ZF...</v>
      </c>
      <c r="F44" s="1" t="s">
        <v>297</v>
      </c>
      <c r="G44" s="9">
        <v>176756.4</v>
      </c>
      <c r="H44" s="9">
        <v>189030.3</v>
      </c>
      <c r="I44" s="9">
        <v>165442.79999999999</v>
      </c>
      <c r="J44" s="9">
        <v>184001.8</v>
      </c>
      <c r="K44" s="9">
        <v>222245.3</v>
      </c>
      <c r="L44" s="9">
        <v>253255.1</v>
      </c>
      <c r="M44" s="9">
        <v>288693.8</v>
      </c>
      <c r="N44" s="34" t="s">
        <v>163</v>
      </c>
    </row>
    <row r="45" spans="1:14" x14ac:dyDescent="0.4">
      <c r="A45" t="s">
        <v>292</v>
      </c>
      <c r="B45" t="s">
        <v>293</v>
      </c>
      <c r="C45" s="1" t="s">
        <v>365</v>
      </c>
      <c r="D45" s="1" t="str">
        <f>Countries!$G$2</f>
        <v>IFTS</v>
      </c>
      <c r="E45" s="1" t="str">
        <f>Countries!$E$2&amp;Countries!$Q44&amp;Countries!$F$2</f>
        <v>75414...ZF...</v>
      </c>
      <c r="F45" t="s">
        <v>297</v>
      </c>
      <c r="G45" s="4">
        <v>129.221</v>
      </c>
      <c r="H45" s="4">
        <v>174.976</v>
      </c>
      <c r="I45" s="4">
        <v>259.33</v>
      </c>
      <c r="J45" s="4">
        <v>302.95520806500002</v>
      </c>
      <c r="K45" s="4">
        <v>389.22397918600001</v>
      </c>
      <c r="L45" s="4">
        <v>597.01704367600007</v>
      </c>
      <c r="M45" s="4">
        <v>869.99212070556996</v>
      </c>
      <c r="N45" s="33" t="s">
        <v>163</v>
      </c>
    </row>
    <row r="46" spans="1:14" x14ac:dyDescent="0.4">
      <c r="A46" t="s">
        <v>292</v>
      </c>
      <c r="B46" t="s">
        <v>293</v>
      </c>
      <c r="C46" s="1" t="s">
        <v>412</v>
      </c>
      <c r="D46" s="1" t="str">
        <f>Countries!$G$2</f>
        <v>IFTS</v>
      </c>
      <c r="E46" s="1" t="str">
        <f>Countries!$E$2&amp;Countries!$Q45&amp;Countries!$F$2</f>
        <v>91414...ZF...</v>
      </c>
      <c r="F46" t="s">
        <v>297</v>
      </c>
      <c r="G46" s="4">
        <v>53.876800000000003</v>
      </c>
      <c r="H46" s="4">
        <v>61.392800000000001</v>
      </c>
      <c r="I46" s="4">
        <v>90.927199999999999</v>
      </c>
      <c r="J46" s="4">
        <v>89.886509000000004</v>
      </c>
      <c r="K46" s="4">
        <v>109.307028</v>
      </c>
      <c r="L46" s="4">
        <v>128.77883199999999</v>
      </c>
      <c r="M46" s="4">
        <v>152.144212275</v>
      </c>
      <c r="N46" s="33" t="s">
        <v>163</v>
      </c>
    </row>
    <row r="47" spans="1:14" x14ac:dyDescent="0.4">
      <c r="A47" t="s">
        <v>292</v>
      </c>
      <c r="B47" t="s">
        <v>296</v>
      </c>
      <c r="C47" t="s">
        <v>3</v>
      </c>
      <c r="D47" s="1" t="str">
        <f>Countries!$G$2</f>
        <v>IFTS</v>
      </c>
      <c r="E47" s="1" t="str">
        <f>Countries!$E$2&amp;Countries!$Q46&amp;Countries!$F$2</f>
        <v>91114...ZF...</v>
      </c>
      <c r="F47" t="s">
        <v>297</v>
      </c>
      <c r="G47">
        <v>28806.266</v>
      </c>
      <c r="H47">
        <v>41140.080945099995</v>
      </c>
      <c r="I47">
        <v>51332.546474499999</v>
      </c>
      <c r="J47">
        <v>53863.058075300003</v>
      </c>
      <c r="K47">
        <v>53853.4083235</v>
      </c>
      <c r="L47">
        <v>72389.329034199996</v>
      </c>
      <c r="M47">
        <v>80418.010801699987</v>
      </c>
      <c r="N47" s="51" t="s">
        <v>163</v>
      </c>
    </row>
    <row r="48" spans="1:14" x14ac:dyDescent="0.4">
      <c r="A48" t="s">
        <v>292</v>
      </c>
      <c r="B48" t="s">
        <v>293</v>
      </c>
      <c r="C48" t="s">
        <v>414</v>
      </c>
      <c r="D48" s="1" t="str">
        <f>Countries!$G$2</f>
        <v>IFTS</v>
      </c>
      <c r="E48" s="1" t="str">
        <f>Countries!$E$2&amp;Countries!$Q47&amp;Countries!$F$2</f>
        <v>91214...ZF...</v>
      </c>
      <c r="F48" t="s">
        <v>297</v>
      </c>
      <c r="G48">
        <v>911.13903100000005</v>
      </c>
      <c r="H48">
        <v>1071.0619710000001</v>
      </c>
      <c r="I48">
        <v>1514.0804290000001</v>
      </c>
      <c r="J48">
        <v>1181.569</v>
      </c>
      <c r="K48">
        <v>1369.42</v>
      </c>
      <c r="L48">
        <v>1767.3051080710002</v>
      </c>
      <c r="M48">
        <v>1797.4049248194101</v>
      </c>
      <c r="N48" s="51" t="s">
        <v>163</v>
      </c>
    </row>
    <row r="49" spans="1:14" x14ac:dyDescent="0.4">
      <c r="A49" t="s">
        <v>292</v>
      </c>
      <c r="B49" t="s">
        <v>296</v>
      </c>
      <c r="C49" t="s">
        <v>8</v>
      </c>
      <c r="D49" s="1" t="str">
        <f>Countries!$G$2</f>
        <v>IFTS</v>
      </c>
      <c r="E49" s="1" t="str">
        <f>Countries!$E$2&amp;Countries!$Q48&amp;Countries!$F$2</f>
        <v>91314...ZF...</v>
      </c>
      <c r="F49" t="s">
        <v>297</v>
      </c>
      <c r="G49">
        <v>6817.3112999999994</v>
      </c>
      <c r="H49">
        <v>12143.2168</v>
      </c>
      <c r="I49">
        <v>25214.429799999998</v>
      </c>
      <c r="J49">
        <v>66300.437999999995</v>
      </c>
      <c r="K49">
        <v>184679.641</v>
      </c>
      <c r="L49">
        <v>414334.93549999996</v>
      </c>
      <c r="M49">
        <v>844955.10320000001</v>
      </c>
      <c r="N49" s="51" t="s">
        <v>163</v>
      </c>
    </row>
    <row r="50" spans="1:14" x14ac:dyDescent="0.4">
      <c r="A50" t="s">
        <v>292</v>
      </c>
      <c r="B50" t="s">
        <v>296</v>
      </c>
      <c r="C50" t="s">
        <v>226</v>
      </c>
      <c r="D50" s="1" t="str">
        <f>Countries!$G$2</f>
        <v>IFTS</v>
      </c>
      <c r="E50" s="1" t="str">
        <f>Countries!$E$2&amp;Countries!$Q49&amp;Countries!$F$2</f>
        <v>22314...ZF...</v>
      </c>
      <c r="F50" t="s">
        <v>297</v>
      </c>
      <c r="G50">
        <v>40430</v>
      </c>
      <c r="H50">
        <v>49638</v>
      </c>
      <c r="I50">
        <v>66636</v>
      </c>
      <c r="J50">
        <v>59213</v>
      </c>
      <c r="K50">
        <v>63849</v>
      </c>
      <c r="L50">
        <v>66901</v>
      </c>
      <c r="M50">
        <v>79639</v>
      </c>
      <c r="N50" s="51" t="s">
        <v>163</v>
      </c>
    </row>
    <row r="51" spans="1:14" x14ac:dyDescent="0.4">
      <c r="A51" t="s">
        <v>292</v>
      </c>
      <c r="B51" t="s">
        <v>293</v>
      </c>
      <c r="C51" t="s">
        <v>19</v>
      </c>
      <c r="D51" s="1" t="str">
        <f>Countries!$G$2</f>
        <v>IFTS</v>
      </c>
      <c r="E51" s="1" t="str">
        <f>Countries!$E$2&amp;Countries!$Q50&amp;Countries!$F$2</f>
        <v>22814...ZF...</v>
      </c>
      <c r="F51" t="s">
        <v>297</v>
      </c>
      <c r="G51">
        <v>9157.9220000000005</v>
      </c>
      <c r="H51">
        <v>10613.046</v>
      </c>
      <c r="I51">
        <v>12308.079000000002</v>
      </c>
      <c r="J51">
        <v>11863.863000000001</v>
      </c>
      <c r="K51">
        <v>12974.267000000002</v>
      </c>
      <c r="L51">
        <v>14723.733</v>
      </c>
      <c r="M51">
        <v>15870.671</v>
      </c>
      <c r="N51" s="51" t="s">
        <v>163</v>
      </c>
    </row>
    <row r="52" spans="1:14" x14ac:dyDescent="0.4">
      <c r="A52" t="s">
        <v>292</v>
      </c>
      <c r="B52" t="s">
        <v>293</v>
      </c>
      <c r="C52" t="s">
        <v>264</v>
      </c>
      <c r="D52" s="1" t="str">
        <f>Countries!$G$2</f>
        <v>IFTS</v>
      </c>
      <c r="E52" s="1" t="str">
        <f>Countries!$E$2&amp;Countries!$Q51&amp;Countries!$F$2</f>
        <v>53214...ZF...</v>
      </c>
      <c r="F52" t="s">
        <v>297</v>
      </c>
      <c r="G52">
        <v>82.959000000000003</v>
      </c>
      <c r="H52">
        <v>87.118000000000009</v>
      </c>
      <c r="I52">
        <v>92.71</v>
      </c>
      <c r="J52">
        <v>94.77</v>
      </c>
      <c r="K52">
        <v>234.38600000000002</v>
      </c>
      <c r="L52">
        <v>215.40400000000002</v>
      </c>
      <c r="M52">
        <v>229.74100000000001</v>
      </c>
      <c r="N52" s="51" t="s">
        <v>163</v>
      </c>
    </row>
    <row r="53" spans="1:14" x14ac:dyDescent="0.4">
      <c r="A53" t="s">
        <v>292</v>
      </c>
      <c r="B53" t="s">
        <v>293</v>
      </c>
      <c r="C53" t="s">
        <v>21</v>
      </c>
      <c r="D53" s="1" t="str">
        <f>Countries!$G$2</f>
        <v>IFTS</v>
      </c>
      <c r="E53" s="1" t="str">
        <f>Countries!$E$2&amp;Countries!$Q52&amp;Countries!$F$2</f>
        <v>23314...ZF...</v>
      </c>
      <c r="F53" t="s">
        <v>297</v>
      </c>
      <c r="G53">
        <v>6301.1</v>
      </c>
      <c r="H53">
        <v>7415.6</v>
      </c>
      <c r="I53">
        <v>8640.7165107000001</v>
      </c>
      <c r="J53">
        <v>7165.0390500000003</v>
      </c>
      <c r="K53">
        <v>10012.522339000001</v>
      </c>
      <c r="L53">
        <v>10922.418957</v>
      </c>
      <c r="M53">
        <v>12002.970712</v>
      </c>
      <c r="N53" s="51" t="s">
        <v>163</v>
      </c>
    </row>
    <row r="54" spans="1:14" x14ac:dyDescent="0.4">
      <c r="A54" t="s">
        <v>292</v>
      </c>
      <c r="B54" t="s">
        <v>293</v>
      </c>
      <c r="C54" t="s">
        <v>373</v>
      </c>
      <c r="D54" s="1" t="str">
        <f>Countries!$G$2</f>
        <v>IFTS</v>
      </c>
      <c r="E54" s="1" t="str">
        <f>Countries!$E$2&amp;Countries!$Q53&amp;Countries!$F$2</f>
        <v>93514...ZF...</v>
      </c>
      <c r="F54" t="s">
        <v>455</v>
      </c>
      <c r="G54">
        <v>342.76800000000003</v>
      </c>
      <c r="H54">
        <v>344.39499999999998</v>
      </c>
      <c r="I54">
        <v>344.59700000000004</v>
      </c>
      <c r="J54">
        <v>422.24200000000002</v>
      </c>
      <c r="K54">
        <v>459.78400000000005</v>
      </c>
      <c r="L54">
        <v>491.56700000000001</v>
      </c>
      <c r="M54">
        <v>515.75800000000004</v>
      </c>
      <c r="N54" s="51" t="s">
        <v>163</v>
      </c>
    </row>
    <row r="55" spans="1:14" x14ac:dyDescent="0.4">
      <c r="A55" t="s">
        <v>292</v>
      </c>
      <c r="B55" t="s">
        <v>296</v>
      </c>
      <c r="C55" t="s">
        <v>239</v>
      </c>
      <c r="D55" s="1" t="str">
        <f>Countries!$G$2</f>
        <v>IFTS</v>
      </c>
      <c r="E55" s="1" t="str">
        <f>Countries!$E$2&amp;Countries!$Q54&amp;Countries!$F$2</f>
        <v>46914...ZF...</v>
      </c>
      <c r="F55" t="s">
        <v>297</v>
      </c>
      <c r="G55">
        <v>52357</v>
      </c>
      <c r="H55">
        <v>54561.5</v>
      </c>
      <c r="I55">
        <v>60610.400000000001</v>
      </c>
      <c r="J55">
        <v>72335.899999999994</v>
      </c>
      <c r="K55">
        <v>73521.600000000006</v>
      </c>
      <c r="L55">
        <v>87270.6</v>
      </c>
      <c r="M55">
        <v>102093.6</v>
      </c>
      <c r="N55" s="51" t="s">
        <v>163</v>
      </c>
    </row>
    <row r="56" spans="1:14" x14ac:dyDescent="0.4">
      <c r="A56" t="s">
        <v>292</v>
      </c>
      <c r="B56" t="s">
        <v>296</v>
      </c>
      <c r="C56" t="s">
        <v>241</v>
      </c>
      <c r="D56" s="1" t="str">
        <f>Countries!$G$2</f>
        <v>IFTS</v>
      </c>
      <c r="E56" s="1" t="str">
        <f>Countries!$E$2&amp;Countries!$Q55&amp;Countries!$F$2</f>
        <v>25314...ZF...</v>
      </c>
      <c r="F56" t="s">
        <v>297</v>
      </c>
      <c r="G56">
        <v>12101.4</v>
      </c>
      <c r="H56">
        <v>13313.173999999999</v>
      </c>
      <c r="I56">
        <v>15083.883</v>
      </c>
      <c r="J56">
        <v>16339.064999999999</v>
      </c>
      <c r="K56">
        <v>18004.080999999998</v>
      </c>
      <c r="L56">
        <v>16265.343999999999</v>
      </c>
      <c r="M56" s="51" t="s">
        <v>163</v>
      </c>
      <c r="N56" s="51" t="s">
        <v>163</v>
      </c>
    </row>
    <row r="57" spans="1:14" x14ac:dyDescent="0.4">
      <c r="A57" t="s">
        <v>292</v>
      </c>
      <c r="B57" t="s">
        <v>296</v>
      </c>
      <c r="C57" t="s">
        <v>416</v>
      </c>
      <c r="D57" s="1" t="str">
        <f>Countries!$G$2</f>
        <v>IFTS</v>
      </c>
      <c r="E57" s="1" t="str">
        <f>Countries!$E$2&amp;Countries!$Q56&amp;Countries!$F$2</f>
        <v>91514...ZF...</v>
      </c>
      <c r="F57" t="s">
        <v>297</v>
      </c>
      <c r="G57">
        <v>153.28</v>
      </c>
      <c r="H57">
        <v>208.96</v>
      </c>
      <c r="I57">
        <v>277.06599999999997</v>
      </c>
      <c r="J57">
        <v>259.71889999999996</v>
      </c>
      <c r="K57">
        <v>308.47163699999999</v>
      </c>
      <c r="L57">
        <v>391.66194099999996</v>
      </c>
      <c r="M57">
        <v>431.77747699999998</v>
      </c>
      <c r="N57" s="51" t="s">
        <v>163</v>
      </c>
    </row>
    <row r="58" spans="1:14" x14ac:dyDescent="0.4">
      <c r="A58" t="s">
        <v>292</v>
      </c>
      <c r="B58" t="s">
        <v>296</v>
      </c>
      <c r="C58" t="s">
        <v>244</v>
      </c>
      <c r="D58" s="1" t="str">
        <f>Countries!$G$2</f>
        <v>IFTS</v>
      </c>
      <c r="E58" s="1" t="str">
        <f>Countries!$E$2&amp;Countries!$Q57&amp;Countries!$F$2</f>
        <v>25814...ZF...</v>
      </c>
      <c r="F58" t="s">
        <v>297</v>
      </c>
      <c r="G58">
        <v>5689.3</v>
      </c>
      <c r="H58">
        <v>6418.2</v>
      </c>
      <c r="I58">
        <v>10746.6</v>
      </c>
      <c r="J58">
        <v>10324.200000000001</v>
      </c>
      <c r="K58">
        <v>10608.5</v>
      </c>
      <c r="L58">
        <v>12653.6</v>
      </c>
      <c r="M58">
        <v>14702.7</v>
      </c>
      <c r="N58" s="51" t="s">
        <v>163</v>
      </c>
    </row>
    <row r="59" spans="1:14" x14ac:dyDescent="0.4">
      <c r="A59" t="s">
        <v>292</v>
      </c>
      <c r="B59" t="s">
        <v>296</v>
      </c>
      <c r="C59" t="s">
        <v>417</v>
      </c>
      <c r="D59" s="1" t="str">
        <f>Countries!$G$2</f>
        <v>IFTS</v>
      </c>
      <c r="E59" s="1" t="str">
        <f>Countries!$E$2&amp;Countries!$Q58&amp;Countries!$F$2</f>
        <v>26314...ZF...</v>
      </c>
      <c r="F59" t="s">
        <v>297</v>
      </c>
      <c r="G59">
        <v>7975.8437999999996</v>
      </c>
      <c r="H59">
        <v>7645.0922999999993</v>
      </c>
      <c r="I59">
        <v>7653.2554999999993</v>
      </c>
      <c r="J59">
        <v>7672.52</v>
      </c>
      <c r="K59">
        <v>9894.2900000000009</v>
      </c>
      <c r="L59">
        <v>12452.15</v>
      </c>
      <c r="M59">
        <v>14556.218999999999</v>
      </c>
      <c r="N59" s="51" t="s">
        <v>163</v>
      </c>
    </row>
    <row r="60" spans="1:14" x14ac:dyDescent="0.4">
      <c r="A60" t="s">
        <v>292</v>
      </c>
      <c r="B60" t="s">
        <v>293</v>
      </c>
      <c r="C60" t="s">
        <v>265</v>
      </c>
      <c r="D60" s="1" t="str">
        <f>Countries!$G$2</f>
        <v>IFTS</v>
      </c>
      <c r="E60" s="1" t="str">
        <f>Countries!$E$2&amp;Countries!$Q59&amp;Countries!$F$2</f>
        <v>94414...ZF...</v>
      </c>
      <c r="F60" t="s">
        <v>297</v>
      </c>
      <c r="G60">
        <v>723.34</v>
      </c>
      <c r="H60">
        <v>660.40700000000004</v>
      </c>
      <c r="I60">
        <v>858.17600000000004</v>
      </c>
      <c r="J60">
        <v>1034.9394327340001</v>
      </c>
      <c r="K60">
        <v>1306.2077718210001</v>
      </c>
      <c r="L60">
        <v>1531.9862001680001</v>
      </c>
      <c r="M60">
        <v>1559.5059383400001</v>
      </c>
      <c r="N60" s="51" t="s">
        <v>163</v>
      </c>
    </row>
    <row r="61" spans="1:14" x14ac:dyDescent="0.4">
      <c r="A61" t="s">
        <v>292</v>
      </c>
      <c r="B61" t="s">
        <v>296</v>
      </c>
      <c r="C61" t="s">
        <v>254</v>
      </c>
      <c r="D61" s="1" t="str">
        <f>Countries!$G$2</f>
        <v>IFTS</v>
      </c>
      <c r="E61" s="1" t="str">
        <f>Countries!$E$2&amp;Countries!$Q60&amp;Countries!$F$2</f>
        <v>43614...ZF...</v>
      </c>
      <c r="F61" t="s">
        <v>297</v>
      </c>
      <c r="G61">
        <v>19157</v>
      </c>
      <c r="H61">
        <v>25838</v>
      </c>
      <c r="I61">
        <v>56659</v>
      </c>
      <c r="J61">
        <v>64802</v>
      </c>
      <c r="K61">
        <v>80218</v>
      </c>
      <c r="L61">
        <v>80706</v>
      </c>
      <c r="M61">
        <v>81237</v>
      </c>
      <c r="N61" s="51" t="s">
        <v>163</v>
      </c>
    </row>
    <row r="62" spans="1:14" x14ac:dyDescent="0.4">
      <c r="A62" t="s">
        <v>292</v>
      </c>
      <c r="B62" t="s">
        <v>296</v>
      </c>
      <c r="C62" t="s">
        <v>419</v>
      </c>
      <c r="D62" s="1" t="str">
        <f>Countries!$G$2</f>
        <v>IFTS</v>
      </c>
      <c r="E62" s="1" t="str">
        <f>Countries!$E$2&amp;Countries!$Q61&amp;Countries!$F$2</f>
        <v>91614...ZF...</v>
      </c>
      <c r="F62" t="s">
        <v>297</v>
      </c>
      <c r="G62">
        <v>66550</v>
      </c>
      <c r="H62">
        <v>84354</v>
      </c>
      <c r="I62">
        <v>115388.894</v>
      </c>
      <c r="J62">
        <v>81427.347999999998</v>
      </c>
      <c r="K62">
        <v>126748.94099999999</v>
      </c>
      <c r="L62">
        <v>134415.62700000001</v>
      </c>
      <c r="M62">
        <v>175550.93700000001</v>
      </c>
      <c r="N62" s="51" t="s">
        <v>163</v>
      </c>
    </row>
    <row r="63" spans="1:14" x14ac:dyDescent="0.4">
      <c r="A63" t="s">
        <v>292</v>
      </c>
      <c r="B63" t="s">
        <v>296</v>
      </c>
      <c r="C63" t="s">
        <v>420</v>
      </c>
      <c r="D63" s="1" t="str">
        <f>Countries!$G$2</f>
        <v>IFTS</v>
      </c>
      <c r="E63" s="1" t="str">
        <f>Countries!$E$2&amp;Countries!$Q62&amp;Countries!$F$2</f>
        <v>94114...ZF...</v>
      </c>
      <c r="F63" t="s">
        <v>297</v>
      </c>
      <c r="G63">
        <v>273.61899999999997</v>
      </c>
      <c r="H63">
        <v>336.65699999999998</v>
      </c>
      <c r="I63">
        <v>441.74099999999999</v>
      </c>
      <c r="J63">
        <v>471.45299999999997</v>
      </c>
      <c r="K63">
        <v>526.279</v>
      </c>
      <c r="L63">
        <v>566.71699999999998</v>
      </c>
      <c r="M63">
        <v>641.87699999999995</v>
      </c>
      <c r="N63" s="51" t="s">
        <v>163</v>
      </c>
    </row>
    <row r="64" spans="1:14" x14ac:dyDescent="0.4">
      <c r="A64" t="s">
        <v>292</v>
      </c>
      <c r="B64" t="s">
        <v>296</v>
      </c>
      <c r="C64" t="s">
        <v>421</v>
      </c>
      <c r="D64" s="1" t="str">
        <f>Countries!$G$2</f>
        <v>IFTS</v>
      </c>
      <c r="E64" s="1" t="str">
        <f>Countries!$E$2&amp;Countries!$Q63&amp;Countries!$F$2</f>
        <v>94614...ZF...</v>
      </c>
      <c r="F64" t="s">
        <v>297</v>
      </c>
      <c r="G64">
        <v>2446.3000000000002</v>
      </c>
      <c r="H64">
        <v>2499.3000000000002</v>
      </c>
      <c r="I64">
        <v>3308.7</v>
      </c>
      <c r="J64">
        <v>4260.5</v>
      </c>
      <c r="K64">
        <v>4088.3</v>
      </c>
      <c r="L64">
        <v>3952.4</v>
      </c>
      <c r="M64">
        <v>4279.6000000000004</v>
      </c>
      <c r="N64" s="51" t="s">
        <v>163</v>
      </c>
    </row>
    <row r="65" spans="1:14" x14ac:dyDescent="0.4">
      <c r="A65" t="s">
        <v>292</v>
      </c>
      <c r="B65" t="s">
        <v>296</v>
      </c>
      <c r="C65" t="s">
        <v>422</v>
      </c>
      <c r="D65" s="1" t="str">
        <f>Countries!$G$2</f>
        <v>IFTS</v>
      </c>
      <c r="E65" s="1" t="str">
        <f>Countries!$E$2&amp;Countries!$Q64&amp;Countries!$F$2</f>
        <v>96214...ZF...</v>
      </c>
      <c r="F65" t="s">
        <v>297</v>
      </c>
      <c r="G65">
        <v>8306</v>
      </c>
      <c r="H65">
        <v>8044</v>
      </c>
      <c r="I65">
        <v>9872</v>
      </c>
      <c r="J65">
        <v>10421</v>
      </c>
      <c r="K65">
        <v>13508</v>
      </c>
      <c r="L65">
        <v>19804</v>
      </c>
      <c r="M65">
        <v>21402</v>
      </c>
      <c r="N65" s="51" t="s">
        <v>163</v>
      </c>
    </row>
    <row r="66" spans="1:14" x14ac:dyDescent="0.4">
      <c r="A66" t="s">
        <v>292</v>
      </c>
      <c r="B66" t="s">
        <v>296</v>
      </c>
      <c r="C66" t="s">
        <v>270</v>
      </c>
      <c r="D66" s="1" t="str">
        <f>Countries!$G$2</f>
        <v>IFTS</v>
      </c>
      <c r="E66" s="1" t="str">
        <f>Countries!$E$2&amp;Countries!$Q65&amp;Countries!$F$2</f>
        <v>54814...ZF...</v>
      </c>
      <c r="F66" t="s">
        <v>297</v>
      </c>
      <c r="G66">
        <v>47969.9</v>
      </c>
      <c r="H66">
        <v>70595.7</v>
      </c>
      <c r="I66">
        <v>89926.3</v>
      </c>
      <c r="J66">
        <v>55192</v>
      </c>
      <c r="K66">
        <v>91826.7</v>
      </c>
      <c r="L66">
        <v>84881.2</v>
      </c>
      <c r="M66">
        <v>78709.642481160001</v>
      </c>
      <c r="N66" s="51" t="s">
        <v>163</v>
      </c>
    </row>
    <row r="67" spans="1:14" x14ac:dyDescent="0.4">
      <c r="A67" t="s">
        <v>292</v>
      </c>
      <c r="B67" t="s">
        <v>296</v>
      </c>
      <c r="C67" t="s">
        <v>71</v>
      </c>
      <c r="D67" s="1" t="str">
        <f>Countries!$G$2</f>
        <v>IFTS</v>
      </c>
      <c r="E67" s="1" t="str">
        <f>Countries!$E$2&amp;Countries!$Q66&amp;Countries!$F$2</f>
        <v>68414...ZF...</v>
      </c>
      <c r="F67" t="s">
        <v>297</v>
      </c>
      <c r="G67">
        <v>10119.200000000001</v>
      </c>
      <c r="H67">
        <v>11360.4</v>
      </c>
      <c r="I67">
        <v>9113.6</v>
      </c>
      <c r="J67">
        <v>9759.6</v>
      </c>
      <c r="K67">
        <v>10522.3</v>
      </c>
      <c r="L67">
        <v>11763.5</v>
      </c>
      <c r="M67">
        <v>12989.7</v>
      </c>
      <c r="N67" s="51" t="s">
        <v>163</v>
      </c>
    </row>
    <row r="68" spans="1:14" x14ac:dyDescent="0.4">
      <c r="A68" t="s">
        <v>292</v>
      </c>
      <c r="B68" t="s">
        <v>296</v>
      </c>
      <c r="C68" t="s">
        <v>72</v>
      </c>
      <c r="D68" s="1" t="str">
        <f>Countries!$G$2</f>
        <v>IFTS</v>
      </c>
      <c r="E68" s="1" t="str">
        <f>Countries!$E$2&amp;Countries!$Q67&amp;Countries!$F$2</f>
        <v>27314...ZF...</v>
      </c>
      <c r="F68" t="s">
        <v>297</v>
      </c>
      <c r="G68">
        <v>81274</v>
      </c>
      <c r="H68">
        <v>100069</v>
      </c>
      <c r="I68">
        <v>150907.31323332997</v>
      </c>
      <c r="J68">
        <v>192511.40801585</v>
      </c>
      <c r="K68">
        <v>276314.61322497996</v>
      </c>
      <c r="L68">
        <v>257222.98570421999</v>
      </c>
      <c r="M68">
        <v>324869.44917293999</v>
      </c>
      <c r="N68" s="51" t="s">
        <v>163</v>
      </c>
    </row>
    <row r="69" spans="1:14" x14ac:dyDescent="0.4">
      <c r="A69" t="s">
        <v>292</v>
      </c>
      <c r="B69" t="s">
        <v>296</v>
      </c>
      <c r="C69" t="s">
        <v>278</v>
      </c>
      <c r="D69" s="1" t="str">
        <f>Countries!$G$2</f>
        <v>IFTS</v>
      </c>
      <c r="E69" s="1" t="str">
        <f>Countries!$E$2&amp;Countries!$Q68&amp;Countries!$F$2</f>
        <v>85314...ZF...</v>
      </c>
      <c r="F69" t="s">
        <v>297</v>
      </c>
      <c r="G69">
        <v>255.65799999999999</v>
      </c>
      <c r="H69">
        <v>488.97899999999998</v>
      </c>
      <c r="I69">
        <v>321.12399999999997</v>
      </c>
      <c r="J69">
        <v>387.47399999999999</v>
      </c>
      <c r="K69">
        <v>671.54899999999998</v>
      </c>
      <c r="L69">
        <v>561.51199999999994</v>
      </c>
      <c r="M69">
        <v>592.26400000000001</v>
      </c>
      <c r="N69" s="51" t="s">
        <v>163</v>
      </c>
    </row>
    <row r="70" spans="1:14" x14ac:dyDescent="0.4">
      <c r="A70" t="s">
        <v>292</v>
      </c>
      <c r="B70" t="s">
        <v>296</v>
      </c>
      <c r="C70" t="s">
        <v>423</v>
      </c>
      <c r="D70" s="1" t="str">
        <f>Countries!$G$2</f>
        <v>IFTS</v>
      </c>
      <c r="E70" s="1" t="str">
        <f>Countries!$E$2&amp;Countries!$Q69&amp;Countries!$F$2</f>
        <v>96414...ZF...</v>
      </c>
      <c r="F70" t="s">
        <v>297</v>
      </c>
      <c r="G70">
        <v>28441</v>
      </c>
      <c r="H70">
        <v>34262</v>
      </c>
      <c r="I70">
        <v>45918.790389999995</v>
      </c>
      <c r="J70">
        <v>53656.315449999995</v>
      </c>
      <c r="K70">
        <v>52956.83741</v>
      </c>
      <c r="L70">
        <v>48817.914809999995</v>
      </c>
      <c r="M70">
        <v>63704.490760000001</v>
      </c>
      <c r="N70" s="51" t="s">
        <v>163</v>
      </c>
    </row>
    <row r="71" spans="1:14" x14ac:dyDescent="0.4">
      <c r="A71" t="s">
        <v>292</v>
      </c>
      <c r="B71" t="s">
        <v>293</v>
      </c>
      <c r="C71" t="s">
        <v>280</v>
      </c>
      <c r="D71" s="1" t="str">
        <f>Countries!$G$2</f>
        <v>IFTS</v>
      </c>
      <c r="E71" s="1" t="str">
        <f>Countries!$E$2&amp;Countries!$Q70&amp;Countries!$F$2</f>
        <v>96814...ZF...</v>
      </c>
      <c r="F71" t="s">
        <v>297</v>
      </c>
      <c r="G71">
        <v>5951.8</v>
      </c>
      <c r="H71">
        <v>9008.1999999999916</v>
      </c>
      <c r="I71">
        <v>21305.4</v>
      </c>
      <c r="J71">
        <v>25737.9</v>
      </c>
      <c r="K71">
        <v>49519.9</v>
      </c>
      <c r="L71">
        <v>76598</v>
      </c>
      <c r="M71">
        <v>122482.5</v>
      </c>
      <c r="N71" s="51" t="s">
        <v>163</v>
      </c>
    </row>
    <row r="72" spans="1:14" x14ac:dyDescent="0.4">
      <c r="A72" t="s">
        <v>292</v>
      </c>
      <c r="B72" t="s">
        <v>293</v>
      </c>
      <c r="C72" t="s">
        <v>95</v>
      </c>
      <c r="D72" s="1" t="str">
        <f>Countries!$G$2</f>
        <v>IFTS</v>
      </c>
      <c r="E72" s="1" t="str">
        <f>Countries!$E$2&amp;Countries!$Q71&amp;Countries!$F$2</f>
        <v>45614...ZF...</v>
      </c>
      <c r="F72" t="s">
        <v>297</v>
      </c>
      <c r="G72">
        <v>54.930400000000006</v>
      </c>
      <c r="H72">
        <v>54.147100000000002</v>
      </c>
      <c r="I72">
        <v>58.239000000000004</v>
      </c>
      <c r="J72">
        <v>57.532100000000007</v>
      </c>
      <c r="K72">
        <v>71.042200000000008</v>
      </c>
      <c r="L72">
        <v>68.202800000000011</v>
      </c>
      <c r="M72">
        <v>65.420700000000011</v>
      </c>
      <c r="N72" s="51" t="s">
        <v>163</v>
      </c>
    </row>
    <row r="73" spans="1:14" x14ac:dyDescent="0.4">
      <c r="A73" t="s">
        <v>292</v>
      </c>
      <c r="B73" t="s">
        <v>296</v>
      </c>
      <c r="C73" t="s">
        <v>425</v>
      </c>
      <c r="D73" s="1" t="str">
        <f>Countries!$G$2</f>
        <v>IFTS</v>
      </c>
      <c r="E73" s="1" t="str">
        <f>Countries!$E$2&amp;Countries!$Q72&amp;Countries!$F$2</f>
        <v>93614...ZF...</v>
      </c>
      <c r="F73" t="s">
        <v>297</v>
      </c>
      <c r="G73">
        <v>63208</v>
      </c>
      <c r="H73">
        <v>81339</v>
      </c>
      <c r="I73">
        <v>96134</v>
      </c>
      <c r="J73">
        <v>90768</v>
      </c>
      <c r="K73">
        <v>108925</v>
      </c>
      <c r="L73">
        <v>113310</v>
      </c>
      <c r="M73">
        <v>113958</v>
      </c>
      <c r="N73" s="51" t="s">
        <v>163</v>
      </c>
    </row>
    <row r="74" spans="1:14" x14ac:dyDescent="0.4">
      <c r="A74" t="s">
        <v>292</v>
      </c>
      <c r="B74" t="s">
        <v>296</v>
      </c>
      <c r="C74" t="s">
        <v>426</v>
      </c>
      <c r="D74" s="1" t="str">
        <f>Countries!$G$2</f>
        <v>IFTS</v>
      </c>
      <c r="E74" s="1" t="str">
        <f>Countries!$E$2&amp;Countries!$Q73&amp;Countries!$F$2</f>
        <v>81314...ZF...</v>
      </c>
      <c r="F74" t="s">
        <v>297</v>
      </c>
      <c r="G74">
        <v>75.628999999999991</v>
      </c>
      <c r="H74">
        <v>98.60199999999999</v>
      </c>
      <c r="I74">
        <v>92.467999999999989</v>
      </c>
      <c r="J74">
        <v>134.958</v>
      </c>
      <c r="K74">
        <v>134.61099999999999</v>
      </c>
      <c r="L74" s="51" t="s">
        <v>163</v>
      </c>
      <c r="M74" s="51" t="s">
        <v>163</v>
      </c>
      <c r="N74" s="51" t="s">
        <v>163</v>
      </c>
    </row>
    <row r="75" spans="1:14" x14ac:dyDescent="0.4">
      <c r="A75" t="s">
        <v>292</v>
      </c>
      <c r="B75" t="s">
        <v>296</v>
      </c>
      <c r="C75" t="s">
        <v>283</v>
      </c>
      <c r="D75" s="1" t="str">
        <f>Countries!$G$2</f>
        <v>IFTS</v>
      </c>
      <c r="E75" s="1" t="str">
        <f>Countries!$E$2&amp;Countries!$Q74&amp;Countries!$F$2</f>
        <v>36114...ZF...</v>
      </c>
      <c r="F75" t="s">
        <v>297</v>
      </c>
      <c r="G75">
        <v>92.800837999999999</v>
      </c>
      <c r="H75">
        <v>89.867255999999998</v>
      </c>
      <c r="I75">
        <v>95.749532000000002</v>
      </c>
      <c r="J75">
        <v>114.648792</v>
      </c>
      <c r="K75">
        <v>129.44412299999999</v>
      </c>
      <c r="L75">
        <v>140.726743</v>
      </c>
      <c r="M75">
        <v>155.21370199999998</v>
      </c>
      <c r="N75" s="51" t="s">
        <v>163</v>
      </c>
    </row>
    <row r="76" spans="1:14" x14ac:dyDescent="0.4">
      <c r="A76" t="s">
        <v>292</v>
      </c>
      <c r="B76" t="s">
        <v>296</v>
      </c>
      <c r="C76" t="s">
        <v>428</v>
      </c>
      <c r="D76" s="1" t="str">
        <f>Countries!$G$2</f>
        <v>IFTS</v>
      </c>
      <c r="E76" s="1" t="str">
        <f>Countries!$E$2&amp;Countries!$Q75&amp;Countries!$F$2</f>
        <v>36914...ZF...</v>
      </c>
      <c r="F76" t="s">
        <v>297</v>
      </c>
      <c r="G76">
        <v>3247.8</v>
      </c>
      <c r="H76">
        <v>3537.9964169999998</v>
      </c>
      <c r="I76">
        <v>4106.3890000000001</v>
      </c>
      <c r="J76">
        <v>4963.71</v>
      </c>
      <c r="K76">
        <v>5146.4783859999998</v>
      </c>
      <c r="L76">
        <v>5305.3657079999994</v>
      </c>
      <c r="M76">
        <v>5872.7397770500002</v>
      </c>
      <c r="N76" s="51" t="s">
        <v>163</v>
      </c>
    </row>
    <row r="77" spans="1:14" x14ac:dyDescent="0.4">
      <c r="A77" t="s">
        <v>292</v>
      </c>
      <c r="B77" t="s">
        <v>296</v>
      </c>
      <c r="C77" t="s">
        <v>300</v>
      </c>
      <c r="D77" s="1" t="str">
        <f>Countries!$G$2</f>
        <v>IFTS</v>
      </c>
      <c r="E77" s="1" t="str">
        <f>Countries!$E$2&amp;Countries!$Q76&amp;Countries!$F$2</f>
        <v>46614...ZF...</v>
      </c>
      <c r="F77" t="s">
        <v>297</v>
      </c>
      <c r="G77">
        <v>18667</v>
      </c>
      <c r="H77">
        <v>20188</v>
      </c>
      <c r="I77">
        <v>20294</v>
      </c>
      <c r="J77">
        <v>20326</v>
      </c>
      <c r="K77">
        <v>26530</v>
      </c>
      <c r="L77">
        <v>36201</v>
      </c>
      <c r="M77">
        <v>38387</v>
      </c>
      <c r="N77" s="51" t="s">
        <v>163</v>
      </c>
    </row>
    <row r="78" spans="1:14" x14ac:dyDescent="0.4">
      <c r="A78" t="s">
        <v>292</v>
      </c>
      <c r="B78" t="s">
        <v>293</v>
      </c>
      <c r="C78" t="s">
        <v>288</v>
      </c>
      <c r="D78" s="1" t="str">
        <f>Countries!$G$2</f>
        <v>IFTS</v>
      </c>
      <c r="E78" s="1" t="str">
        <f>Countries!$E$2&amp;Countries!$Q77&amp;Countries!$F$2</f>
        <v>74614...ZF...</v>
      </c>
      <c r="F78" t="s">
        <v>297</v>
      </c>
      <c r="G78">
        <v>287.89400000000001</v>
      </c>
      <c r="H78">
        <v>321.37300000000005</v>
      </c>
      <c r="I78">
        <v>350.61100000000005</v>
      </c>
      <c r="J78">
        <v>420.77</v>
      </c>
      <c r="K78">
        <v>484.136211</v>
      </c>
      <c r="L78">
        <v>589.68387428200003</v>
      </c>
      <c r="M78">
        <v>668.43587429400009</v>
      </c>
      <c r="N78" s="51" t="s">
        <v>163</v>
      </c>
    </row>
    <row r="79" spans="1:14" x14ac:dyDescent="0.4">
      <c r="A79" t="s">
        <v>292</v>
      </c>
      <c r="B79" t="s">
        <v>296</v>
      </c>
      <c r="C79" t="s">
        <v>120</v>
      </c>
      <c r="D79" s="1" t="str">
        <f>Countries!$G$2</f>
        <v>IFTS</v>
      </c>
      <c r="E79" s="1" t="str">
        <f>Countries!$E$2&amp;Countries!$Q78&amp;Countries!$F$2</f>
        <v>92614...ZF...</v>
      </c>
      <c r="F79" t="s">
        <v>297</v>
      </c>
      <c r="G79">
        <v>3557.0556299999998</v>
      </c>
      <c r="H79">
        <v>4974.93048</v>
      </c>
      <c r="I79">
        <v>7410.547012</v>
      </c>
      <c r="J79">
        <v>8639.5999450300005</v>
      </c>
      <c r="K79">
        <v>12209.213134889998</v>
      </c>
      <c r="L79">
        <v>17561.405353490001</v>
      </c>
      <c r="M79">
        <v>25033.710231349996</v>
      </c>
      <c r="N79" s="51" t="s">
        <v>163</v>
      </c>
    </row>
    <row r="80" spans="1:14" x14ac:dyDescent="0.4">
      <c r="D80" s="1" t="str">
        <f>Countries!$G$2</f>
        <v>IFTS</v>
      </c>
      <c r="E80" s="1" t="str">
        <f>Countries!$E$2&amp;Countries!$Q79&amp;Countries!$F$2</f>
        <v>92714...ZF...</v>
      </c>
    </row>
    <row r="81" spans="1:14" x14ac:dyDescent="0.4">
      <c r="A81" t="s">
        <v>292</v>
      </c>
      <c r="B81" t="s">
        <v>293</v>
      </c>
      <c r="C81" t="s">
        <v>290</v>
      </c>
      <c r="D81" s="1" t="str">
        <f>Countries!$G$2</f>
        <v>IFTS</v>
      </c>
      <c r="E81" s="1" t="str">
        <f>Countries!$E$2&amp;Countries!$Q80&amp;Countries!$F$2</f>
        <v>29914...ZF...</v>
      </c>
      <c r="F81" t="s">
        <v>297</v>
      </c>
      <c r="G81">
        <v>931.35600000000011</v>
      </c>
      <c r="H81">
        <v>1852.0650000000001</v>
      </c>
      <c r="I81">
        <v>3221.2460000000001</v>
      </c>
      <c r="J81">
        <v>3808.7370000000001</v>
      </c>
      <c r="K81">
        <v>5064.634</v>
      </c>
      <c r="L81">
        <v>5815.5129999999999</v>
      </c>
      <c r="M81">
        <v>6515.1770000000006</v>
      </c>
      <c r="N81" s="51" t="s">
        <v>163</v>
      </c>
    </row>
    <row r="82" spans="1:14" x14ac:dyDescent="0.4">
      <c r="A82" t="s">
        <v>292</v>
      </c>
      <c r="B82" t="s">
        <v>293</v>
      </c>
      <c r="C82" t="s">
        <v>375</v>
      </c>
      <c r="D82" s="1" t="str">
        <f>Countries!$G$2</f>
        <v>IFTS</v>
      </c>
      <c r="E82" s="1" t="str">
        <f>Countries!$E$2&amp;Countries!$Q81&amp;Countries!$F$2</f>
        <v>92414...ZF...</v>
      </c>
      <c r="F82" t="s">
        <v>297</v>
      </c>
      <c r="G82">
        <v>2075.98</v>
      </c>
      <c r="H82">
        <v>2688.85</v>
      </c>
      <c r="I82">
        <v>3145.4460000000004</v>
      </c>
      <c r="J82">
        <v>3233.9440000000004</v>
      </c>
      <c r="K82">
        <v>3478.81</v>
      </c>
      <c r="L82">
        <v>3791.3830000000003</v>
      </c>
      <c r="M82">
        <v>4171.2960000000003</v>
      </c>
      <c r="N82" s="51" t="s">
        <v>163</v>
      </c>
    </row>
    <row r="83" spans="1:14" x14ac:dyDescent="0.4">
      <c r="A83" t="s">
        <v>292</v>
      </c>
      <c r="B83" t="s">
        <v>296</v>
      </c>
      <c r="C83" t="s">
        <v>243</v>
      </c>
      <c r="D83" s="1" t="str">
        <f>Countries!$G$2</f>
        <v>IFTS</v>
      </c>
      <c r="E83" s="1" t="str">
        <f>Countries!$E$2&amp;Countries!$Q82&amp;Countries!$F$2</f>
        <v>81914...ZF...</v>
      </c>
      <c r="F83" t="s">
        <v>297</v>
      </c>
      <c r="G83">
        <v>243.35399999999998</v>
      </c>
      <c r="H83">
        <v>247.88299999999998</v>
      </c>
      <c r="I83">
        <v>260.37200000000001</v>
      </c>
      <c r="J83">
        <v>276.81899999999996</v>
      </c>
      <c r="K83">
        <v>434.19</v>
      </c>
      <c r="L83">
        <v>352.15499999999997</v>
      </c>
      <c r="M83">
        <v>419.99299999999999</v>
      </c>
      <c r="N83" s="51" t="s">
        <v>163</v>
      </c>
    </row>
    <row r="84" spans="1:14" x14ac:dyDescent="0.4">
      <c r="A84" t="s">
        <v>292</v>
      </c>
      <c r="B84" t="s">
        <v>293</v>
      </c>
      <c r="C84" t="s">
        <v>267</v>
      </c>
      <c r="D84" s="1" t="str">
        <f>Countries!$G$2</f>
        <v>IFTS</v>
      </c>
      <c r="E84" s="1" t="str">
        <f>Countries!$E$2&amp;Countries!$Q83&amp;Countries!$F$2</f>
        <v>54214...ZF...</v>
      </c>
      <c r="F84" t="s">
        <v>297</v>
      </c>
      <c r="G84">
        <v>29305.5</v>
      </c>
      <c r="H84">
        <v>25722.5</v>
      </c>
      <c r="I84">
        <v>22519.3</v>
      </c>
      <c r="J84">
        <v>20703</v>
      </c>
      <c r="K84">
        <v>28486.7</v>
      </c>
      <c r="L84">
        <v>28238.1</v>
      </c>
      <c r="M84">
        <v>32826.809000000001</v>
      </c>
      <c r="N84" s="51" t="s">
        <v>163</v>
      </c>
    </row>
    <row r="85" spans="1:14" x14ac:dyDescent="0.4">
      <c r="A85" t="s">
        <v>292</v>
      </c>
      <c r="B85" t="s">
        <v>296</v>
      </c>
      <c r="C85" t="s">
        <v>61</v>
      </c>
      <c r="D85" s="1" t="str">
        <f>Countries!$G$2</f>
        <v>IFTS</v>
      </c>
      <c r="E85" s="1" t="str">
        <f>Countries!$E$2&amp;Countries!$Q84&amp;Countries!$F$2</f>
        <v>44314...ZF...</v>
      </c>
      <c r="F85" t="s">
        <v>297</v>
      </c>
      <c r="G85">
        <v>470.9</v>
      </c>
      <c r="H85">
        <v>474.7</v>
      </c>
      <c r="I85">
        <v>426.9</v>
      </c>
      <c r="J85">
        <v>448.4</v>
      </c>
      <c r="K85">
        <v>582.9</v>
      </c>
      <c r="L85">
        <v>534.57000000000005</v>
      </c>
      <c r="M85">
        <v>521.37040000000002</v>
      </c>
      <c r="N85" s="51" t="s">
        <v>163</v>
      </c>
    </row>
    <row r="86" spans="1:14" x14ac:dyDescent="0.4">
      <c r="A86" t="s">
        <v>292</v>
      </c>
      <c r="B86" t="s">
        <v>296</v>
      </c>
      <c r="C86" t="s">
        <v>274</v>
      </c>
      <c r="D86" s="1" t="str">
        <f>Countries!$G$2</f>
        <v>IFTS</v>
      </c>
      <c r="E86" s="1" t="str">
        <f>Countries!$E$2&amp;Countries!$Q85&amp;Countries!$F$2</f>
        <v>35314...ZF...</v>
      </c>
      <c r="F86" t="s">
        <v>297</v>
      </c>
      <c r="G86">
        <v>449.6</v>
      </c>
      <c r="H86">
        <v>385.2</v>
      </c>
      <c r="I86">
        <v>445.2</v>
      </c>
      <c r="J86">
        <v>489.1</v>
      </c>
      <c r="K86">
        <v>460</v>
      </c>
      <c r="L86">
        <v>497.9</v>
      </c>
      <c r="M86">
        <v>678.6</v>
      </c>
      <c r="N86" s="51" t="s">
        <v>163</v>
      </c>
    </row>
    <row r="87" spans="1:14" x14ac:dyDescent="0.4">
      <c r="A87" t="s">
        <v>292</v>
      </c>
      <c r="B87" t="s">
        <v>296</v>
      </c>
      <c r="C87" t="s">
        <v>430</v>
      </c>
      <c r="D87" s="1" t="str">
        <f>Countries!$G$2</f>
        <v>IFTS</v>
      </c>
      <c r="E87" s="1" t="str">
        <f>Countries!$E$2&amp;Countries!$Q86&amp;Countries!$F$2</f>
        <v>44914...ZF...</v>
      </c>
      <c r="F87" t="s">
        <v>297</v>
      </c>
      <c r="G87">
        <v>306.86399999999998</v>
      </c>
      <c r="H87">
        <v>326.48199999999997</v>
      </c>
      <c r="I87">
        <v>354.29599999999999</v>
      </c>
      <c r="J87">
        <v>379.51299999999998</v>
      </c>
      <c r="K87">
        <v>375.31700000000001</v>
      </c>
      <c r="L87">
        <v>408.32</v>
      </c>
      <c r="M87">
        <v>444.25899999999996</v>
      </c>
      <c r="N87" s="51" t="s">
        <v>163</v>
      </c>
    </row>
    <row r="88" spans="1:14" x14ac:dyDescent="0.4">
      <c r="A88" t="s">
        <v>292</v>
      </c>
      <c r="B88" t="s">
        <v>296</v>
      </c>
      <c r="C88" t="s">
        <v>282</v>
      </c>
      <c r="D88" s="1" t="str">
        <f>Countries!$G$2</f>
        <v>IFTS</v>
      </c>
      <c r="E88" s="1" t="str">
        <f>Countries!$E$2&amp;Countries!$Q87&amp;Countries!$F$2</f>
        <v>57614...ZF...</v>
      </c>
      <c r="F88" t="s">
        <v>297</v>
      </c>
      <c r="G88">
        <v>17040</v>
      </c>
      <c r="H88">
        <v>18189</v>
      </c>
      <c r="I88">
        <v>19200</v>
      </c>
      <c r="J88">
        <v>16641</v>
      </c>
      <c r="K88">
        <v>21395</v>
      </c>
      <c r="L88">
        <v>18471</v>
      </c>
      <c r="M88">
        <v>20032</v>
      </c>
      <c r="N88" s="51" t="s">
        <v>163</v>
      </c>
    </row>
    <row r="89" spans="1:14" x14ac:dyDescent="0.4">
      <c r="A89" t="s">
        <v>292</v>
      </c>
      <c r="B89" t="s">
        <v>293</v>
      </c>
      <c r="C89" t="s">
        <v>100</v>
      </c>
      <c r="D89" s="1" t="str">
        <f>Countries!$G$2</f>
        <v>IFTS</v>
      </c>
      <c r="E89" s="1" t="str">
        <f>Countries!$E$2&amp;Countries!$Q88&amp;Countries!$F$2</f>
        <v>96114...ZF...</v>
      </c>
      <c r="F89" t="s">
        <v>297</v>
      </c>
      <c r="G89">
        <v>100.788145</v>
      </c>
      <c r="H89">
        <v>116.547847</v>
      </c>
      <c r="I89">
        <v>143.356233</v>
      </c>
      <c r="J89">
        <v>171.626338</v>
      </c>
      <c r="K89">
        <v>208.22869110212</v>
      </c>
      <c r="L89">
        <v>212.17742164324</v>
      </c>
      <c r="M89">
        <v>287.43795359252005</v>
      </c>
      <c r="N89" s="51" t="s">
        <v>163</v>
      </c>
    </row>
    <row r="90" spans="1:14" x14ac:dyDescent="0.4">
      <c r="A90" t="s">
        <v>292</v>
      </c>
      <c r="B90" t="s">
        <v>296</v>
      </c>
      <c r="C90" t="s">
        <v>431</v>
      </c>
      <c r="D90" s="1" t="str">
        <f>Countries!$G$2</f>
        <v>IFTS</v>
      </c>
      <c r="E90" s="1" t="str">
        <f>Countries!$E$2&amp;Countries!$Q89&amp;Countries!$F$2</f>
        <v>19914...ZF...</v>
      </c>
      <c r="F90" t="s">
        <v>297</v>
      </c>
      <c r="G90">
        <v>25091</v>
      </c>
      <c r="H90">
        <v>28517</v>
      </c>
      <c r="I90">
        <v>31771</v>
      </c>
      <c r="J90">
        <v>33453</v>
      </c>
      <c r="K90">
        <v>40466</v>
      </c>
      <c r="L90">
        <v>42872</v>
      </c>
      <c r="M90">
        <v>49558.080000000002</v>
      </c>
      <c r="N90" s="51" t="s">
        <v>163</v>
      </c>
    </row>
    <row r="91" spans="1:14" x14ac:dyDescent="0.4">
      <c r="D91" s="1" t="str">
        <f>Countries!$G$2</f>
        <v>IFTS</v>
      </c>
      <c r="E91" s="1" t="str">
        <f>Countries!$E$2&amp;Countries!$Q90&amp;Countries!$F$2</f>
        <v>52814...ZF...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2" sqref="A2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IF(MB!$B2='MB-Adj'!$B2,MB!G2,MB!G2/1000)</f>
        <v>2.5705649832000002E-3</v>
      </c>
      <c r="H2" s="35">
        <f>IF(MB!$B2='MB-Adj'!$B2,MB!H2,MB!H2/1000)</f>
        <v>8.9896217899999992E-2</v>
      </c>
      <c r="I2" s="35">
        <f>IF(MB!$B2='MB-Adj'!$B2,MB!I2,MB!I2/1000)</f>
        <v>0.17260466649999998</v>
      </c>
      <c r="J2" s="35">
        <f>IF(MB!$B2='MB-Adj'!$B2,MB!J2,MB!J2/1000)</f>
        <v>0.2586333428</v>
      </c>
      <c r="K2" s="35">
        <f>IF(MB!$B2='MB-Adj'!$B2,MB!K2,MB!K2/1000)</f>
        <v>1.9560308609000001</v>
      </c>
      <c r="L2" s="35">
        <f>IF(MB!$B2='MB-Adj'!$B2,MB!L2,MB!L2/1000)</f>
        <v>6.2151804330599996</v>
      </c>
      <c r="M2" s="35">
        <f>IF(MB!$B2='MB-Adj'!$B2,MB!M2,MB!M2/1000)</f>
        <v>15.32571474793</v>
      </c>
      <c r="N2" s="15" t="s">
        <v>163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IF(MB!$B3='MB-Adj'!$B3,MB!G3,MB!G3/1000)</f>
        <v>13.768628999999999</v>
      </c>
      <c r="H3" s="35">
        <f>IF(MB!$B3='MB-Adj'!$B3,MB!H3,MB!H3/1000)</f>
        <v>14.059531</v>
      </c>
      <c r="I3" s="35">
        <f>IF(MB!$B3='MB-Adj'!$B3,MB!I3,MB!I3/1000)</f>
        <v>15.974667</v>
      </c>
      <c r="J3" s="35">
        <f>IF(MB!$B3='MB-Adj'!$B3,MB!J3,MB!J3/1000)</f>
        <v>16.392171999999999</v>
      </c>
      <c r="K3" s="35">
        <f>IF(MB!$B3='MB-Adj'!$B3,MB!K3,MB!K3/1000)</f>
        <v>16.524232999999999</v>
      </c>
      <c r="L3" s="35">
        <f>IF(MB!$B3='MB-Adj'!$B3,MB!L3,MB!L3/1000)</f>
        <v>15.077017</v>
      </c>
      <c r="M3" s="35">
        <f>IF(MB!$B3='MB-Adj'!$B3,MB!M3,MB!M3/1000)</f>
        <v>17.768478999999999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IF(MB!$B4='MB-Adj'!$B4,MB!G4,MB!G4/1000)</f>
        <v>3.2909000000000002</v>
      </c>
      <c r="H4" s="35">
        <f>IF(MB!$B4='MB-Adj'!$B4,MB!H4,MB!H4/1000)</f>
        <v>4.1941164255399999</v>
      </c>
      <c r="I4" s="35">
        <f>IF(MB!$B4='MB-Adj'!$B4,MB!I4,MB!I4/1000)</f>
        <v>5.0363949999999997</v>
      </c>
      <c r="J4" s="35">
        <f>IF(MB!$B4='MB-Adj'!$B4,MB!J4,MB!J4/1000)</f>
        <v>3.9889512470000001</v>
      </c>
      <c r="K4" s="35">
        <f>IF(MB!$B4='MB-Adj'!$B4,MB!K4,MB!K4/1000)</f>
        <v>4.4408530700000002</v>
      </c>
      <c r="L4" s="35">
        <f>IF(MB!$B4='MB-Adj'!$B4,MB!L4,MB!L4/1000)</f>
        <v>4.90475065534</v>
      </c>
      <c r="M4" s="35">
        <f>IF(MB!$B4='MB-Adj'!$B4,MB!M4,MB!M4/1000)</f>
        <v>5.4973725730403</v>
      </c>
      <c r="N4" s="15" t="s">
        <v>163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IF(MB!$B5='MB-Adj'!$B5,MB!G5,MB!G5/1000)</f>
        <v>0.129138</v>
      </c>
      <c r="H5" s="35">
        <f>IF(MB!$B5='MB-Adj'!$B5,MB!H5,MB!H5/1000)</f>
        <v>0.26904</v>
      </c>
      <c r="I5" s="35">
        <f>IF(MB!$B5='MB-Adj'!$B5,MB!I5,MB!I5/1000)</f>
        <v>2.2911859999999997</v>
      </c>
      <c r="J5" s="35">
        <f>IF(MB!$B5='MB-Adj'!$B5,MB!J5,MB!J5/1000)</f>
        <v>2.5261089999999999</v>
      </c>
      <c r="K5" s="35">
        <f>IF(MB!$B5='MB-Adj'!$B5,MB!K5,MB!K5/1000)</f>
        <v>2.9692689999999997</v>
      </c>
      <c r="L5" s="35">
        <f>IF(MB!$B5='MB-Adj'!$B5,MB!L5,MB!L5/1000)</f>
        <v>3.2996650000000001</v>
      </c>
      <c r="M5" s="35">
        <f>IF(MB!$B5='MB-Adj'!$B5,MB!M5,MB!M5/1000)</f>
        <v>4.179964</v>
      </c>
      <c r="N5" s="15" t="s">
        <v>163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6"/>
      <c r="E6" s="16"/>
      <c r="F6" s="15" t="s">
        <v>303</v>
      </c>
      <c r="G6" s="35">
        <f>IF(MB!$B6='MB-Adj'!$B6,MB!G6,MB!G6/1000)</f>
        <v>314.529</v>
      </c>
      <c r="H6" s="35">
        <f>IF(MB!$B6='MB-Adj'!$B6,MB!H6,MB!H6/1000)</f>
        <v>449.82499999999999</v>
      </c>
      <c r="I6" s="35">
        <f>IF(MB!$B6='MB-Adj'!$B6,MB!I6,MB!I6/1000)</f>
        <v>545.327</v>
      </c>
      <c r="J6" s="35">
        <f>IF(MB!$B6='MB-Adj'!$B6,MB!J6,MB!J6/1000)</f>
        <v>802.60800000000006</v>
      </c>
      <c r="K6" s="35">
        <f>IF(MB!$B6='MB-Adj'!$B6,MB!K6,MB!K6/1000)</f>
        <v>929.86700000000008</v>
      </c>
      <c r="L6" s="35">
        <f>IF(MB!$B6='MB-Adj'!$B6,MB!L6,MB!L6/1000)</f>
        <v>1161.01</v>
      </c>
      <c r="M6" s="35">
        <f>IF(MB!$B6='MB-Adj'!$B6,MB!M6,MB!M6/1000)</f>
        <v>1359.6090000000002</v>
      </c>
      <c r="N6" s="35" t="str">
        <f>IF(MB!$B6='MB-Adj'!$B6,MB!N6,MB!N6/1000)</f>
        <v>n.a.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35">
        <f>MB!G7*ENDA!G7/1000</f>
        <v>2872.5386133059656</v>
      </c>
      <c r="H7" s="35">
        <f>MB!H7*ENDA!H7/1000</f>
        <v>3822.2278820096144</v>
      </c>
      <c r="I7" s="35">
        <f>MB!I7*ENDA!I7/1000</f>
        <v>5137.5401526648748</v>
      </c>
      <c r="J7" s="35">
        <f>MB!J7*ENDA!J7/1000</f>
        <v>5479.9735982417824</v>
      </c>
      <c r="K7" s="35">
        <f>MB!K7*ENDA!K7/1000</f>
        <v>10856.455610000001</v>
      </c>
      <c r="L7" s="35">
        <f>MB!L7*ENDA!L7/1000</f>
        <v>14740.25</v>
      </c>
      <c r="M7" s="35">
        <f>MB!M7*ENDA!M7/1000</f>
        <v>15671.370124999998</v>
      </c>
      <c r="N7" s="35" t="s">
        <v>163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IF(MB!$B8='MB-Adj'!$B8,MB!G8,MB!G8/1000)</f>
        <v>6.9983076923076899</v>
      </c>
      <c r="H8" s="35">
        <f>IF(MB!$B8='MB-Adj'!$B8,MB!H8,MB!H8/1000)</f>
        <v>9.7093846153846073</v>
      </c>
      <c r="I8" s="35">
        <f>IF(MB!$B8='MB-Adj'!$B8,MB!I8,MB!I8/1000)</f>
        <v>21.921900000000001</v>
      </c>
      <c r="J8" s="35">
        <f>IF(MB!$B8='MB-Adj'!$B8,MB!J8,MB!J8/1000)</f>
        <v>19.011099999999999</v>
      </c>
      <c r="K8" s="35">
        <f>IF(MB!$B8='MB-Adj'!$B8,MB!K8,MB!K8/1000)</f>
        <v>25.561299999999999</v>
      </c>
      <c r="L8" s="35">
        <f>IF(MB!$B8='MB-Adj'!$B8,MB!L8,MB!L8/1000)</f>
        <v>47.936099999999996</v>
      </c>
      <c r="M8" s="35">
        <f>IF(MB!$B8='MB-Adj'!$B8,MB!M8,MB!M8/1000)</f>
        <v>55.558900000000001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IF(MB!$B9='MB-Adj'!$B9,MB!G9,MB!G9/1000)</f>
        <v>84.172000000000011</v>
      </c>
      <c r="H9" s="35">
        <f>IF(MB!$B9='MB-Adj'!$B9,MB!H9,MB!H9/1000)</f>
        <v>104.373</v>
      </c>
      <c r="I9" s="35">
        <f>IF(MB!$B9='MB-Adj'!$B9,MB!I9,MB!I9/1000)</f>
        <v>150.09400000000002</v>
      </c>
      <c r="J9" s="35">
        <f>IF(MB!$B9='MB-Adj'!$B9,MB!J9,MB!J9/1000)</f>
        <v>281.745</v>
      </c>
      <c r="K9" s="35">
        <f>IF(MB!$B9='MB-Adj'!$B9,MB!K9,MB!K9/1000)</f>
        <v>481.75300000000004</v>
      </c>
      <c r="L9" s="35">
        <f>IF(MB!$B9='MB-Adj'!$B9,MB!L9,MB!L9/1000)</f>
        <v>766.649</v>
      </c>
      <c r="M9" s="35">
        <f>IF(MB!$B9='MB-Adj'!$B9,MB!M9,MB!M9/1000)</f>
        <v>822.49</v>
      </c>
      <c r="N9" s="35" t="str">
        <f>IF(MB!$B9='MB-Adj'!$B9,MB!N9,MB!N9/1000)</f>
        <v>n.a.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35">
        <f>IF(MB!$B10='MB-Adj'!$B10,MB!G10,MB!G10/1000)</f>
        <v>1951.1</v>
      </c>
      <c r="H10" s="35">
        <f>IF(MB!$B10='MB-Adj'!$B10,MB!H10,MB!H10/1000)</f>
        <v>2469.4540000000002</v>
      </c>
      <c r="I10" s="35">
        <f>IF(MB!$B10='MB-Adj'!$B10,MB!I10,MB!I10/1000)</f>
        <v>2866.643</v>
      </c>
      <c r="J10" s="35">
        <f>IF(MB!$B10='MB-Adj'!$B10,MB!J10,MB!J10/1000)</f>
        <v>2760.2090000000003</v>
      </c>
      <c r="K10" s="35">
        <f>IF(MB!$B10='MB-Adj'!$B10,MB!K10,MB!K10/1000)</f>
        <v>3244.5320000000002</v>
      </c>
      <c r="L10" s="35">
        <f>IF(MB!$B10='MB-Adj'!$B10,MB!L10,MB!L10/1000)</f>
        <v>4078.7760000000003</v>
      </c>
      <c r="M10" s="35">
        <f>IF(MB!$B10='MB-Adj'!$B10,MB!M10,MB!M10/1000)</f>
        <v>6239.3880000000008</v>
      </c>
      <c r="N10" s="35" t="str">
        <f>IF(MB!$B10='MB-Adj'!$B10,MB!N10,MB!N10/1000)</f>
        <v>n.a.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35">
        <f>IF(MB!$B11='MB-Adj'!$B11,MB!G11,MB!G11/1000)</f>
        <v>1.8945000000000001</v>
      </c>
      <c r="H11" s="35">
        <f>IF(MB!$B11='MB-Adj'!$B11,MB!H11,MB!H11/1000)</f>
        <v>2.5458816339400001</v>
      </c>
      <c r="I11" s="35">
        <f>IF(MB!$B11='MB-Adj'!$B11,MB!I11,MB!I11/1000)</f>
        <v>3.3726027026100001</v>
      </c>
      <c r="J11" s="35">
        <f>IF(MB!$B11='MB-Adj'!$B11,MB!J11,MB!J11/1000)</f>
        <v>4.0381222696999997</v>
      </c>
      <c r="K11" s="35">
        <f>IF(MB!$B11='MB-Adj'!$B11,MB!K11,MB!K11/1000)</f>
        <v>4.2675885691999991</v>
      </c>
      <c r="L11" s="35">
        <f>IF(MB!$B11='MB-Adj'!$B11,MB!L11,MB!L11/1000)</f>
        <v>4.4681247525999996</v>
      </c>
      <c r="M11" s="35">
        <f>IF(MB!$B11='MB-Adj'!$B11,MB!M11,MB!M11/1000)</f>
        <v>6.331998626729999</v>
      </c>
      <c r="N11" s="15" t="s">
        <v>163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IF(MB!$B12='MB-Adj'!$B12,MB!G12,MB!G12/1000)</f>
        <v>1738.5044670000002</v>
      </c>
      <c r="H12" s="35">
        <f>IF(MB!$B12='MB-Adj'!$B12,MB!H12,MB!H12/1000)</f>
        <v>1704.9840000000002</v>
      </c>
      <c r="I12" s="35">
        <f>IF(MB!$B12='MB-Adj'!$B12,MB!I12,MB!I12/1000)</f>
        <v>1829.8790000000001</v>
      </c>
      <c r="J12" s="35">
        <f>IF(MB!$B12='MB-Adj'!$B12,MB!J12,MB!J12/1000)</f>
        <v>1949.6830000000002</v>
      </c>
      <c r="K12" s="35">
        <f>IF(MB!$B12='MB-Adj'!$B12,MB!K12,MB!K12/1000)</f>
        <v>2127.1364742999999</v>
      </c>
      <c r="L12" s="35">
        <f>IF(MB!$B12='MB-Adj'!$B12,MB!L12,MB!L12/1000)</f>
        <v>2105.3540000000003</v>
      </c>
      <c r="M12" s="35">
        <f>IF(MB!$B12='MB-Adj'!$B12,MB!M12,MB!M12/1000)</f>
        <v>2234.2270000000003</v>
      </c>
      <c r="N12" s="35" t="str">
        <f>IF(MB!$B12='MB-Adj'!$B12,MB!N12,MB!N12/1000)</f>
        <v>n.a.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IF(MB!$B13='MB-Adj'!$B13,MB!G13,MB!G13/1000)</f>
        <v>9.8231999999999999</v>
      </c>
      <c r="H13" s="35">
        <f>IF(MB!$B13='MB-Adj'!$B13,MB!H13,MB!H13/1000)</f>
        <v>13.536</v>
      </c>
      <c r="I13" s="35">
        <f>IF(MB!$B13='MB-Adj'!$B13,MB!I13,MB!I13/1000)</f>
        <v>18.773400000000002</v>
      </c>
      <c r="J13" s="35">
        <f>IF(MB!$B13='MB-Adj'!$B13,MB!J13,MB!J13/1000)</f>
        <v>19.847099999999998</v>
      </c>
      <c r="K13" s="35">
        <f>IF(MB!$B13='MB-Adj'!$B13,MB!K13,MB!K13/1000)</f>
        <v>22.951499999999999</v>
      </c>
      <c r="L13" s="35">
        <f>IF(MB!$B13='MB-Adj'!$B13,MB!L13,MB!L13/1000)</f>
        <v>23.4053</v>
      </c>
      <c r="M13" s="35">
        <f>IF(MB!$B13='MB-Adj'!$B13,MB!M13,MB!M13/1000)</f>
        <v>24.474145002706003</v>
      </c>
      <c r="N13" s="15" t="s">
        <v>163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IF(MB!$B14='MB-Adj'!$B14,MB!G14,MB!G14/1000)</f>
        <v>10.461739</v>
      </c>
      <c r="H14" s="35">
        <f>IF(MB!$B14='MB-Adj'!$B14,MB!H14,MB!H14/1000)</f>
        <v>18.944676999999999</v>
      </c>
      <c r="I14" s="35">
        <f>IF(MB!$B14='MB-Adj'!$B14,MB!I14,MB!I14/1000)</f>
        <v>46.400687999999995</v>
      </c>
      <c r="J14" s="35">
        <f>IF(MB!$B14='MB-Adj'!$B14,MB!J14,MB!J14/1000)</f>
        <v>51.085106999999994</v>
      </c>
      <c r="K14" s="35">
        <f>IF(MB!$B14='MB-Adj'!$B14,MB!K14,MB!K14/1000)</f>
        <v>43.332099999999997</v>
      </c>
      <c r="L14" s="35">
        <f>IF(MB!$B14='MB-Adj'!$B14,MB!L14,MB!L14/1000)</f>
        <v>56.045699999999997</v>
      </c>
      <c r="M14" s="35">
        <f>IF(MB!$B14='MB-Adj'!$B14,MB!M14,MB!M14/1000)</f>
        <v>97.885075000000001</v>
      </c>
      <c r="N14" s="15" t="s">
        <v>163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6"/>
      <c r="E15" s="16"/>
      <c r="F15" s="15" t="s">
        <v>303</v>
      </c>
      <c r="G15" s="35">
        <f>IF(MB!$B15='MB-Adj'!$B15,MB!G15,MB!G15/1000)</f>
        <v>14.760864999999999</v>
      </c>
      <c r="H15" s="35">
        <f>IF(MB!$B15='MB-Adj'!$B15,MB!H15,MB!H15/1000)</f>
        <v>19.563801999999999</v>
      </c>
      <c r="I15" s="35">
        <f>IF(MB!$B15='MB-Adj'!$B15,MB!I15,MB!I15/1000)</f>
        <v>24.454967999999997</v>
      </c>
      <c r="J15" s="35">
        <f>IF(MB!$B15='MB-Adj'!$B15,MB!J15,MB!J15/1000)</f>
        <v>27.602335161929997</v>
      </c>
      <c r="K15" s="35">
        <f>IF(MB!$B15='MB-Adj'!$B15,MB!K15,MB!K15/1000)</f>
        <v>33.45504229366</v>
      </c>
      <c r="L15" s="35">
        <f>IF(MB!$B15='MB-Adj'!$B15,MB!L15,MB!L15/1000)</f>
        <v>36.591483814989992</v>
      </c>
      <c r="M15" s="35">
        <f>IF(MB!$B15='MB-Adj'!$B15,MB!M15,MB!M15/1000)</f>
        <v>46.166252565629996</v>
      </c>
      <c r="N15" s="15" t="s">
        <v>163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IF(MB!$B16='MB-Adj'!$B16,MB!G16,MB!G16/1000)</f>
        <v>0.23397099999999998</v>
      </c>
      <c r="H16" s="35">
        <f>IF(MB!$B16='MB-Adj'!$B16,MB!H16,MB!H16/1000)</f>
        <v>0.20797100000000002</v>
      </c>
      <c r="I16" s="35">
        <f>IF(MB!$B16='MB-Adj'!$B16,MB!I16,MB!I16/1000)</f>
        <v>0.2341</v>
      </c>
      <c r="J16" s="35">
        <f>IF(MB!$B16='MB-Adj'!$B16,MB!J16,MB!J16/1000)</f>
        <v>0.1832</v>
      </c>
      <c r="K16" s="35">
        <f>IF(MB!$B16='MB-Adj'!$B16,MB!K16,MB!K16/1000)</f>
        <v>0.26650000000000001</v>
      </c>
      <c r="L16" s="35">
        <f>IF(MB!$B16='MB-Adj'!$B16,MB!L16,MB!L16/1000)</f>
        <v>0.26489999999999997</v>
      </c>
      <c r="M16" s="35">
        <f>IF(MB!$B16='MB-Adj'!$B16,MB!M16,MB!M16/1000)</f>
        <v>0.30299999999999999</v>
      </c>
      <c r="N16" s="15" t="s">
        <v>163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15" t="s">
        <v>163</v>
      </c>
      <c r="I17" s="35">
        <f>IF(MB!$B17='MB-Adj'!$B17,MB!I17,MB!I17/1000)</f>
        <v>0.17012099999999999</v>
      </c>
      <c r="J17" s="35">
        <f>IF(MB!$B17='MB-Adj'!$B17,MB!J17,MB!J17/1000)</f>
        <v>0.23943899999999999</v>
      </c>
      <c r="K17" s="35">
        <f>IF(MB!$B17='MB-Adj'!$B17,MB!K17,MB!K17/1000)</f>
        <v>0.81362500000000004</v>
      </c>
      <c r="L17" s="35">
        <f>IF(MB!$B17='MB-Adj'!$B17,MB!L17,MB!L17/1000)</f>
        <v>0.94483000000000006</v>
      </c>
      <c r="M17" s="35">
        <f>IF(MB!$B17='MB-Adj'!$B17,MB!M17,MB!M17/1000)</f>
        <v>2.5437959999999999</v>
      </c>
      <c r="N17" s="15" t="s">
        <v>163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35">
        <f>IF(MB!$B18='MB-Adj'!$B18,MB!G18,MB!G18/1000)</f>
        <v>1.7667929999999998E-2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IF(MB!$B19='MB-Adj'!$B19,MB!G19,MB!G19/1000)</f>
        <v>313.65899999999999</v>
      </c>
      <c r="H19" s="35">
        <f>IF(MB!$B19='MB-Adj'!$B19,MB!H19,MB!H19/1000)</f>
        <v>382.24600000000004</v>
      </c>
      <c r="I19" s="35">
        <f>IF(MB!$B19='MB-Adj'!$B19,MB!I19,MB!I19/1000)</f>
        <v>446.76664548000002</v>
      </c>
      <c r="J19" s="35">
        <f>IF(MB!$B19='MB-Adj'!$B19,MB!J19,MB!J19/1000)</f>
        <v>496.95376991215005</v>
      </c>
      <c r="K19" s="35">
        <f>IF(MB!$B19='MB-Adj'!$B19,MB!K19,MB!K19/1000)</f>
        <v>533.51356331209001</v>
      </c>
      <c r="L19" s="35">
        <f>IF(MB!$B19='MB-Adj'!$B19,MB!L19,MB!L19/1000)</f>
        <v>508.49554791257003</v>
      </c>
      <c r="M19" s="35">
        <f>IF(MB!$B19='MB-Adj'!$B19,MB!M19,MB!M19/1000)</f>
        <v>376.62483733484004</v>
      </c>
      <c r="N19" s="35" t="str">
        <f>IF(MB!$B19='MB-Adj'!$B19,MB!N19,MB!N19/1000)</f>
        <v>n.a.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35">
        <f>IF(MB!$B20='MB-Adj'!$B20,MB!G20,MB!G20/1000)</f>
        <v>516.02060000000006</v>
      </c>
      <c r="H20" s="35">
        <f>IF(MB!$B20='MB-Adj'!$B20,MB!H20,MB!H20/1000)</f>
        <v>550.75880000000006</v>
      </c>
      <c r="I20" s="35">
        <f>IF(MB!$B20='MB-Adj'!$B20,MB!I20,MB!I20/1000)</f>
        <v>615.71350000000007</v>
      </c>
      <c r="J20" s="35">
        <f>IF(MB!$B20='MB-Adj'!$B20,MB!J20,MB!J20/1000)</f>
        <v>733.11330000000009</v>
      </c>
      <c r="K20" s="35">
        <f>IF(MB!$B20='MB-Adj'!$B20,MB!K20,MB!K20/1000)</f>
        <v>676.67610000000002</v>
      </c>
      <c r="L20" s="35">
        <f>IF(MB!$B20='MB-Adj'!$B20,MB!L20,MB!L20/1000)</f>
        <v>690.12040000000002</v>
      </c>
      <c r="M20" s="35">
        <f>IF(MB!$B20='MB-Adj'!$B20,MB!M20,MB!M20/1000)</f>
        <v>926.9389000000001</v>
      </c>
      <c r="N20" s="35" t="str">
        <f>IF(MB!$B20='MB-Adj'!$B20,MB!N20,MB!N20/1000)</f>
        <v>n.a.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IF(MB!$B21='MB-Adj'!$B21,MB!G21,MB!G21/1000)</f>
        <v>6.744103</v>
      </c>
      <c r="H21" s="35">
        <f>IF(MB!$B21='MB-Adj'!$B21,MB!H21,MB!H21/1000)</f>
        <v>8.7703471999999998</v>
      </c>
      <c r="I21" s="35">
        <f>IF(MB!$B21='MB-Adj'!$B21,MB!I21,MB!I21/1000)</f>
        <v>10.346200000000001</v>
      </c>
      <c r="J21" s="35">
        <f>IF(MB!$B21='MB-Adj'!$B21,MB!J21,MB!J21/1000)</f>
        <v>9.9542999999999999</v>
      </c>
      <c r="K21" s="35">
        <f>IF(MB!$B21='MB-Adj'!$B21,MB!K21,MB!K21/1000)</f>
        <v>10.309899999999999</v>
      </c>
      <c r="L21" s="35">
        <f>IF(MB!$B21='MB-Adj'!$B21,MB!L21,MB!L21/1000)</f>
        <v>11.7172</v>
      </c>
      <c r="M21" s="35">
        <f>IF(MB!$B21='MB-Adj'!$B21,MB!M21,MB!M21/1000)</f>
        <v>17.8033</v>
      </c>
      <c r="N21" s="15" t="s">
        <v>163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IF(MB!$B22='MB-Adj'!$B22,MB!G22,MB!G22/1000)</f>
        <v>5.0666599999999997</v>
      </c>
      <c r="H22" s="35">
        <f>IF(MB!$B22='MB-Adj'!$B22,MB!H22,MB!H22/1000)</f>
        <v>6.1909330084399992</v>
      </c>
      <c r="I22" s="35">
        <f>IF(MB!$B22='MB-Adj'!$B22,MB!I22,MB!I22/1000)</f>
        <v>8.5266990514299987</v>
      </c>
      <c r="J22" s="35">
        <f>IF(MB!$B22='MB-Adj'!$B22,MB!J22,MB!J22/1000)</f>
        <v>9.070270430299999</v>
      </c>
      <c r="K22" s="35">
        <f>IF(MB!$B22='MB-Adj'!$B22,MB!K22,MB!K22/1000)</f>
        <v>11.496029142129998</v>
      </c>
      <c r="L22" s="35">
        <f>IF(MB!$B22='MB-Adj'!$B22,MB!L22,MB!L22/1000)</f>
        <v>13.207064945039999</v>
      </c>
      <c r="M22" s="35">
        <f>IF(MB!$B22='MB-Adj'!$B22,MB!M22,MB!M22/1000)</f>
        <v>11.91023627503</v>
      </c>
      <c r="N22" s="15" t="s">
        <v>163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IF(MB!$B23='MB-Adj'!$B23,MB!G23,MB!G23/1000)</f>
        <v>623.13690000000008</v>
      </c>
      <c r="H23" s="35">
        <f>IF(MB!$B23='MB-Adj'!$B23,MB!H23,MB!H23/1000)</f>
        <v>902.16280000000006</v>
      </c>
      <c r="I23" s="35">
        <f>IF(MB!$B23='MB-Adj'!$B23,MB!I23,MB!I23/1000)</f>
        <v>1203.0823</v>
      </c>
      <c r="J23" s="35">
        <f>IF(MB!$B23='MB-Adj'!$B23,MB!J23,MB!J23/1000)</f>
        <v>1403.4893000000002</v>
      </c>
      <c r="K23" s="35">
        <f>IF(MB!$B23='MB-Adj'!$B23,MB!K23,MB!K23/1000)</f>
        <v>1583.9488000000001</v>
      </c>
      <c r="L23" s="35">
        <f>IF(MB!$B23='MB-Adj'!$B23,MB!L23,MB!L23/1000)</f>
        <v>2150.5675000000001</v>
      </c>
      <c r="M23" s="35" t="str">
        <f>IF(MB!$B23='MB-Adj'!$B23,MB!M23,MB!M23/1000)</f>
        <v>n.a.</v>
      </c>
      <c r="N23" s="35" t="str">
        <f>IF(MB!$B23='MB-Adj'!$B23,MB!N23,MB!N23/1000)</f>
        <v>n.a.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IF(MB!$B24='MB-Adj'!$B24,MB!G24,MB!G24/1000)</f>
        <v>198.44200000000001</v>
      </c>
      <c r="H24" s="35">
        <f>IF(MB!$B24='MB-Adj'!$B24,MB!H24,MB!H24/1000)</f>
        <v>195.68100000000001</v>
      </c>
      <c r="I24" s="35">
        <f>IF(MB!$B24='MB-Adj'!$B24,MB!I24,MB!I24/1000)</f>
        <v>248.96799999999999</v>
      </c>
      <c r="J24" s="35">
        <f>IF(MB!$B24='MB-Adj'!$B24,MB!J24,MB!J24/1000)</f>
        <v>262.01453399999997</v>
      </c>
      <c r="K24" s="15" t="s">
        <v>163</v>
      </c>
      <c r="L24" s="35">
        <f>IF(MB!$B24='MB-Adj'!$B24,MB!L24,MB!L24/1000)</f>
        <v>385.18299999999999</v>
      </c>
      <c r="M24" s="35">
        <f>IF(MB!$B24='MB-Adj'!$B24,MB!M24,MB!M24/1000)</f>
        <v>442.50099999999998</v>
      </c>
      <c r="N24" s="15" t="s">
        <v>163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IF(MB!$B25='MB-Adj'!$B25,MB!G25,MB!G25/1000)</f>
        <v>3.3728000000000002</v>
      </c>
      <c r="H25" s="35">
        <f>IF(MB!$B25='MB-Adj'!$B25,MB!H25,MB!H25/1000)</f>
        <v>4.8414999999999999</v>
      </c>
      <c r="I25" s="35">
        <f>IF(MB!$B25='MB-Adj'!$B25,MB!I25,MB!I25/1000)</f>
        <v>9.0448930000000001</v>
      </c>
      <c r="J25" s="35">
        <f>IF(MB!$B25='MB-Adj'!$B25,MB!J25,MB!J25/1000)</f>
        <v>10.500561426439999</v>
      </c>
      <c r="K25" s="35">
        <f>IF(MB!$B25='MB-Adj'!$B25,MB!K25,MB!K25/1000)</f>
        <v>11.719782863399999</v>
      </c>
      <c r="L25" s="35">
        <f>IF(MB!$B25='MB-Adj'!$B25,MB!L25,MB!L25/1000)</f>
        <v>12.813013689450001</v>
      </c>
      <c r="M25" s="35">
        <f>IF(MB!$B25='MB-Adj'!$B25,MB!M25,MB!M25/1000)</f>
        <v>14.070743654899999</v>
      </c>
      <c r="N25" s="15" t="s">
        <v>163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IF(MB!$B26='MB-Adj'!$B26,MB!G26,MB!G26/1000)</f>
        <v>27160</v>
      </c>
      <c r="H26" s="35">
        <f>IF(MB!$B26='MB-Adj'!$B26,MB!H26,MB!H26/1000)</f>
        <v>36895</v>
      </c>
      <c r="I26" s="35">
        <f>IF(MB!$B26='MB-Adj'!$B26,MB!I26,MB!I26/1000)</f>
        <v>51013</v>
      </c>
      <c r="J26" s="35">
        <f>IF(MB!$B26='MB-Adj'!$B26,MB!J26,MB!J26/1000)</f>
        <v>81447</v>
      </c>
      <c r="K26" s="35">
        <f>IF(MB!$B26='MB-Adj'!$B26,MB!K26,MB!K26/1000)</f>
        <v>102042</v>
      </c>
      <c r="L26" s="35">
        <f>IF(MB!$B26='MB-Adj'!$B26,MB!L26,MB!L26/1000)</f>
        <v>137577.7432</v>
      </c>
      <c r="M26" s="35">
        <f>IF(MB!$B26='MB-Adj'!$B26,MB!M26,MB!M26/1000)</f>
        <v>134604.0183</v>
      </c>
      <c r="N26" s="35" t="str">
        <f>IF(MB!$B26='MB-Adj'!$B26,MB!N26,MB!N26/1000)</f>
        <v>n.a.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IF(MB!$B27='MB-Adj'!$B27,MB!G27,MB!G27/1000)</f>
        <v>32.380620999999998</v>
      </c>
      <c r="H27" s="35">
        <f>IF(MB!$B27='MB-Adj'!$B27,MB!H27,MB!H27/1000)</f>
        <v>33.667928000000003</v>
      </c>
      <c r="I27" s="35">
        <f>IF(MB!$B27='MB-Adj'!$B27,MB!I27,MB!I27/1000)</f>
        <v>38.770291999999998</v>
      </c>
      <c r="J27" s="35">
        <f>IF(MB!$B27='MB-Adj'!$B27,MB!J27,MB!J27/1000)</f>
        <v>47.324132999999996</v>
      </c>
      <c r="K27" s="35">
        <f>IF(MB!$B27='MB-Adj'!$B27,MB!K27,MB!K27/1000)</f>
        <v>45.343178999999999</v>
      </c>
      <c r="L27" s="35">
        <f>IF(MB!$B27='MB-Adj'!$B27,MB!L27,MB!L27/1000)</f>
        <v>48.887032999999995</v>
      </c>
      <c r="M27" s="35">
        <f>IF(MB!$B27='MB-Adj'!$B27,MB!M27,MB!M27/1000)</f>
        <v>45.734814999999998</v>
      </c>
      <c r="N27" s="15" t="s">
        <v>163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35">
        <f>IF(MB!$B28='MB-Adj'!$B28,MB!G28,MB!G28/1000)</f>
        <v>2.4989090000000003</v>
      </c>
      <c r="H28" s="35">
        <f>IF(MB!$B28='MB-Adj'!$B28,MB!H28,MB!H28/1000)</f>
        <v>2.1644159999999997</v>
      </c>
      <c r="I28" s="35">
        <f>IF(MB!$B28='MB-Adj'!$B28,MB!I28,MB!I28/1000)</f>
        <v>2.1040479999999997</v>
      </c>
      <c r="J28" s="35">
        <f>IF(MB!$B28='MB-Adj'!$B28,MB!J28,MB!J28/1000)</f>
        <v>2.0050210000000002</v>
      </c>
      <c r="K28" s="35">
        <f>IF(MB!$B28='MB-Adj'!$B28,MB!K28,MB!K28/1000)</f>
        <v>2.2469109999999999</v>
      </c>
      <c r="L28" s="35">
        <f>IF(MB!$B28='MB-Adj'!$B28,MB!L28,MB!L28/1000)</f>
        <v>2.2648269999999999</v>
      </c>
      <c r="M28" s="35">
        <f>IF(MB!$B28='MB-Adj'!$B28,MB!M28,MB!M28/1000)</f>
        <v>2.1357029999999999</v>
      </c>
      <c r="N28" s="15" t="s">
        <v>163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IF(MB!$B29='MB-Adj'!$B29,MB!G29,MB!G29/1000)</f>
        <v>2.04433</v>
      </c>
      <c r="H29" s="35">
        <f>IF(MB!$B29='MB-Adj'!$B29,MB!H29,MB!H29/1000)</f>
        <v>2.5333899999999998</v>
      </c>
      <c r="I29" s="35">
        <f>IF(MB!$B29='MB-Adj'!$B29,MB!I29,MB!I29/1000)</f>
        <v>3.0691100000000002</v>
      </c>
      <c r="J29" s="35">
        <f>IF(MB!$B29='MB-Adj'!$B29,MB!J29,MB!J29/1000)</f>
        <v>3.3028299999999997</v>
      </c>
      <c r="K29" s="35">
        <f>IF(MB!$B29='MB-Adj'!$B29,MB!K29,MB!K29/1000)</f>
        <v>4.3169449999999996</v>
      </c>
      <c r="L29" s="35">
        <f>IF(MB!$B29='MB-Adj'!$B29,MB!L29,MB!L29/1000)</f>
        <v>4.8209999999999997</v>
      </c>
      <c r="M29" s="35">
        <f>IF(MB!$B29='MB-Adj'!$B29,MB!M29,MB!M29/1000)</f>
        <v>5.375</v>
      </c>
      <c r="N29" s="15" t="s">
        <v>163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IF(MB!$B30='MB-Adj'!$B30,MB!G30,MB!G30/1000)</f>
        <v>4624.4520000000002</v>
      </c>
      <c r="H30" s="35">
        <f>IF(MB!$B30='MB-Adj'!$B30,MB!H30,MB!H30/1000)</f>
        <v>5604.39</v>
      </c>
      <c r="I30" s="35">
        <f>IF(MB!$B30='MB-Adj'!$B30,MB!I30,MB!I30/1000)</f>
        <v>8404.0300000000007</v>
      </c>
      <c r="J30" s="35">
        <f>IF(MB!$B30='MB-Adj'!$B30,MB!J30,MB!J30/1000)</f>
        <v>7944.26</v>
      </c>
      <c r="K30" s="35">
        <f>IF(MB!$B30='MB-Adj'!$B30,MB!K30,MB!K30/1000)</f>
        <v>8378.2000000000007</v>
      </c>
      <c r="L30" s="35">
        <f>IF(MB!$B30='MB-Adj'!$B30,MB!L30,MB!L30/1000)</f>
        <v>8927.4</v>
      </c>
      <c r="M30" s="35">
        <f>IF(MB!$B30='MB-Adj'!$B30,MB!M30,MB!M30/1000)</f>
        <v>12246.5</v>
      </c>
      <c r="N30" s="35" t="str">
        <f>IF(MB!$B30='MB-Adj'!$B30,MB!N30,MB!N30/1000)</f>
        <v>n.a.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IF(MB!$B31='MB-Adj'!$B31,MB!G31,MB!G31/1000)</f>
        <v>2.3605700000000001</v>
      </c>
      <c r="H31" s="35">
        <f>IF(MB!$B31='MB-Adj'!$B31,MB!H31,MB!H31/1000)</f>
        <v>3.2696799999999997</v>
      </c>
      <c r="I31" s="35">
        <f>IF(MB!$B31='MB-Adj'!$B31,MB!I31,MB!I31/1000)</f>
        <v>3.2770100000000002</v>
      </c>
      <c r="J31" s="35">
        <f>IF(MB!$B31='MB-Adj'!$B31,MB!J31,MB!J31/1000)</f>
        <v>4.5425800000000001</v>
      </c>
      <c r="K31" s="35">
        <f>IF(MB!$B31='MB-Adj'!$B31,MB!K31,MB!K31/1000)</f>
        <v>6.0014200000000004</v>
      </c>
      <c r="L31" s="35">
        <f>IF(MB!$B31='MB-Adj'!$B31,MB!L31,MB!L31/1000)</f>
        <v>6.3492280000000001</v>
      </c>
      <c r="M31" s="35">
        <f>IF(MB!$B31='MB-Adj'!$B31,MB!M31,MB!M31/1000)</f>
        <v>8.4976869999999991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IF(MB!$B32='MB-Adj'!$B32,MB!G32,MB!G32/1000)</f>
        <v>0.77984739999999997</v>
      </c>
      <c r="H32" s="35">
        <f>IF(MB!$B32='MB-Adj'!$B32,MB!H32,MB!H32/1000)</f>
        <v>0.85428199999999987</v>
      </c>
      <c r="I32" s="35">
        <f>IF(MB!$B32='MB-Adj'!$B32,MB!I32,MB!I32/1000)</f>
        <v>1.1386420000000002</v>
      </c>
      <c r="J32" s="35">
        <f>IF(MB!$B32='MB-Adj'!$B32,MB!J32,MB!J32/1000)</f>
        <v>1.0634456880000001</v>
      </c>
      <c r="K32" s="35">
        <f>IF(MB!$B32='MB-Adj'!$B32,MB!K32,MB!K32/1000)</f>
        <v>1.5066311779999999</v>
      </c>
      <c r="L32" s="35">
        <f>IF(MB!$B32='MB-Adj'!$B32,MB!L32,MB!L32/1000)</f>
        <v>1.9888594079999997</v>
      </c>
      <c r="M32" s="35">
        <f>IF(MB!$B32='MB-Adj'!$B32,MB!M32,MB!M32/1000)</f>
        <v>2.504442665</v>
      </c>
      <c r="N32" s="15" t="s">
        <v>163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IF(MB!$B33='MB-Adj'!$B33,MB!G33,MB!G33/1000)</f>
        <v>37.5077</v>
      </c>
      <c r="H33" s="35">
        <f>IF(MB!$B33='MB-Adj'!$B33,MB!H33,MB!H33/1000)</f>
        <v>51.166699999999999</v>
      </c>
      <c r="I33" s="35">
        <f>IF(MB!$B33='MB-Adj'!$B33,MB!I33,MB!I33/1000)</f>
        <v>62.967300000000002</v>
      </c>
      <c r="J33" s="35">
        <f>IF(MB!$B33='MB-Adj'!$B33,MB!J33,MB!J33/1000)</f>
        <v>74.490600000000001</v>
      </c>
      <c r="K33" s="35">
        <f>IF(MB!$B33='MB-Adj'!$B33,MB!K33,MB!K33/1000)</f>
        <v>112.06230000000001</v>
      </c>
      <c r="L33" s="35">
        <f>IF(MB!$B33='MB-Adj'!$B33,MB!L33,MB!L33/1000)</f>
        <v>134.68870000000001</v>
      </c>
      <c r="M33" s="35">
        <f>IF(MB!$B33='MB-Adj'!$B33,MB!M33,MB!M33/1000)</f>
        <v>143.780259</v>
      </c>
      <c r="N33" s="15" t="s">
        <v>163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35">
        <f>IF(MB!$B34='MB-Adj'!$B34,MB!G34,MB!G34/1000)</f>
        <v>333.20699999999999</v>
      </c>
      <c r="H34" s="35">
        <f>IF(MB!$B34='MB-Adj'!$B34,MB!H34,MB!H34/1000)</f>
        <v>321.05799999999999</v>
      </c>
      <c r="I34" s="35">
        <f>IF(MB!$B34='MB-Adj'!$B34,MB!I34,MB!I34/1000)</f>
        <v>367.08199999999999</v>
      </c>
      <c r="J34" s="35">
        <f>IF(MB!$B34='MB-Adj'!$B34,MB!J34,MB!J34/1000)</f>
        <v>414.62700000000001</v>
      </c>
      <c r="K34" s="35">
        <f>IF(MB!$B34='MB-Adj'!$B34,MB!K34,MB!K34/1000)</f>
        <v>468.49099999999999</v>
      </c>
      <c r="L34" s="35">
        <f>IF(MB!$B34='MB-Adj'!$B34,MB!L34,MB!L34/1000)</f>
        <v>458.84300000000002</v>
      </c>
      <c r="M34" s="35">
        <f>IF(MB!$B34='MB-Adj'!$B34,MB!M34,MB!M34/1000)</f>
        <v>588.67700000000002</v>
      </c>
      <c r="N34" s="15" t="s">
        <v>163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IF(MB!$B35='MB-Adj'!$B35,MB!G35,MB!G35/1000)</f>
        <v>255.17400000000001</v>
      </c>
      <c r="H35" s="35">
        <f>IF(MB!$B35='MB-Adj'!$B35,MB!H35,MB!H35/1000)</f>
        <v>338.16800000000001</v>
      </c>
      <c r="I35" s="35">
        <f>IF(MB!$B35='MB-Adj'!$B35,MB!I35,MB!I35/1000)</f>
        <v>317.63100000000003</v>
      </c>
      <c r="J35" s="35">
        <f>IF(MB!$B35='MB-Adj'!$B35,MB!J35,MB!J35/1000)</f>
        <v>323.83300000000003</v>
      </c>
      <c r="K35" s="35">
        <f>IF(MB!$B35='MB-Adj'!$B35,MB!K35,MB!K35/1000)</f>
        <v>442.73900000000003</v>
      </c>
      <c r="L35" s="35">
        <f>IF(MB!$B35='MB-Adj'!$B35,MB!L35,MB!L35/1000)</f>
        <v>395.88200000000001</v>
      </c>
      <c r="M35" s="35">
        <f>IF(MB!$B35='MB-Adj'!$B35,MB!M35,MB!M35/1000)</f>
        <v>351.90900000000005</v>
      </c>
      <c r="N35" s="35" t="str">
        <f>IF(MB!$B35='MB-Adj'!$B35,MB!N35,MB!N35/1000)</f>
        <v>n.a.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IF(MB!$B36='MB-Adj'!$B36,MB!G36,MB!G36/1000)</f>
        <v>129.601</v>
      </c>
      <c r="H36" s="35">
        <f>IF(MB!$B36='MB-Adj'!$B36,MB!H36,MB!H36/1000)</f>
        <v>164.929</v>
      </c>
      <c r="I36" s="35">
        <f>IF(MB!$B36='MB-Adj'!$B36,MB!I36,MB!I36/1000)</f>
        <v>210.45</v>
      </c>
      <c r="J36" s="35">
        <f>IF(MB!$B36='MB-Adj'!$B36,MB!J36,MB!J36/1000)</f>
        <v>263.67500000000001</v>
      </c>
      <c r="K36" s="35">
        <f>IF(MB!$B36='MB-Adj'!$B36,MB!K36,MB!K36/1000)</f>
        <v>439.74299999999999</v>
      </c>
      <c r="L36" s="35">
        <f>IF(MB!$B36='MB-Adj'!$B36,MB!L36,MB!L36/1000)</f>
        <v>739.75800000000004</v>
      </c>
      <c r="M36" s="35">
        <f>IF(MB!$B36='MB-Adj'!$B36,MB!M36,MB!M36/1000)</f>
        <v>951.29399999999998</v>
      </c>
      <c r="N36" s="15" t="s">
        <v>163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35">
        <f>IF(MB!$B37='MB-Adj'!$B37,MB!G37,MB!G37/1000)</f>
        <v>35.147680000000001</v>
      </c>
      <c r="H37" s="35">
        <f>IF(MB!$B37='MB-Adj'!$B37,MB!H37,MB!H37/1000)</f>
        <v>43.547657000000001</v>
      </c>
      <c r="I37" s="35">
        <f>IF(MB!$B37='MB-Adj'!$B37,MB!I37,MB!I37/1000)</f>
        <v>91.007999999999996</v>
      </c>
      <c r="J37" s="35">
        <f>IF(MB!$B37='MB-Adj'!$B37,MB!J37,MB!J37/1000)</f>
        <v>72.415406814159994</v>
      </c>
      <c r="K37" s="35">
        <f>IF(MB!$B37='MB-Adj'!$B37,MB!K37,MB!K37/1000)</f>
        <v>100.62733143752</v>
      </c>
      <c r="L37" s="35">
        <f>IF(MB!$B37='MB-Adj'!$B37,MB!L37,MB!L37/1000)</f>
        <v>109.84274996985</v>
      </c>
      <c r="M37" s="35">
        <f>IF(MB!$B37='MB-Adj'!$B37,MB!M37,MB!M37/1000)</f>
        <v>142.10312532743299</v>
      </c>
      <c r="N37" s="15" t="s">
        <v>163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15" t="s">
        <v>163</v>
      </c>
      <c r="I38" s="15" t="s">
        <v>163</v>
      </c>
      <c r="J38" s="35">
        <f>IF(MB!$B38='MB-Adj'!$B38,MB!J38,MB!J38/1000)</f>
        <v>60407.978000000003</v>
      </c>
      <c r="K38" s="35">
        <f>IF(MB!$B38='MB-Adj'!$B38,MB!K38,MB!K38/1000)</f>
        <v>76516.438999999998</v>
      </c>
      <c r="L38" s="35">
        <f>IF(MB!$B38='MB-Adj'!$B38,MB!L38,MB!L38/1000)</f>
        <v>117048.17</v>
      </c>
      <c r="M38" s="35">
        <f>IF(MB!$B38='MB-Adj'!$B38,MB!M38,MB!M38/1000)</f>
        <v>146205.53400000001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IF(MB!$B39='MB-Adj'!$B39,MB!G39,MB!G39/1000)</f>
        <v>314.88499999999999</v>
      </c>
      <c r="H39" s="35">
        <f>IF(MB!$B39='MB-Adj'!$B39,MB!H39,MB!H39/1000)</f>
        <v>335.76799999999997</v>
      </c>
      <c r="I39" s="35">
        <f>IF(MB!$B39='MB-Adj'!$B39,MB!I39,MB!I39/1000)</f>
        <v>364.94</v>
      </c>
      <c r="J39" s="35">
        <f>IF(MB!$B39='MB-Adj'!$B39,MB!J39,MB!J39/1000)</f>
        <v>418.73399999999998</v>
      </c>
      <c r="K39" s="35">
        <f>IF(MB!$B39='MB-Adj'!$B39,MB!K39,MB!K39/1000)</f>
        <v>508.67399999999998</v>
      </c>
      <c r="L39" s="35">
        <f>IF(MB!$B39='MB-Adj'!$B39,MB!L39,MB!L39/1000)</f>
        <v>556.43090000000007</v>
      </c>
      <c r="M39" s="35">
        <f>IF(MB!$B39='MB-Adj'!$B39,MB!M39,MB!M39/1000)</f>
        <v>584.36910255730004</v>
      </c>
      <c r="N39" s="15" t="s">
        <v>163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IF(MB!$B40='MB-Adj'!$B40,MB!G40,MB!G40/1000)</f>
        <v>404.32280000000003</v>
      </c>
      <c r="H40" s="35">
        <f>IF(MB!$B40='MB-Adj'!$B40,MB!H40,MB!H40/1000)</f>
        <v>458.92420000000004</v>
      </c>
      <c r="I40" s="35">
        <f>IF(MB!$B40='MB-Adj'!$B40,MB!I40,MB!I40/1000)</f>
        <v>531.3587</v>
      </c>
      <c r="J40" s="35">
        <f>IF(MB!$B40='MB-Adj'!$B40,MB!J40,MB!J40/1000)</f>
        <v>507.59360000000004</v>
      </c>
      <c r="K40" s="35">
        <f>IF(MB!$B40='MB-Adj'!$B40,MB!K40,MB!K40/1000)</f>
        <v>785.80270000000007</v>
      </c>
      <c r="L40" s="35">
        <f>IF(MB!$B40='MB-Adj'!$B40,MB!L40,MB!L40/1000)</f>
        <v>684.54150000000004</v>
      </c>
      <c r="M40" s="35">
        <f>IF(MB!$B40='MB-Adj'!$B40,MB!M40,MB!M40/1000)</f>
        <v>615.29110000000003</v>
      </c>
      <c r="N40" s="35" t="str">
        <f>IF(MB!$B40='MB-Adj'!$B40,MB!N40,MB!N40/1000)</f>
        <v>n.a.</v>
      </c>
      <c r="O40" s="15"/>
    </row>
    <row r="41" spans="1:15" x14ac:dyDescent="0.4">
      <c r="A41" s="15"/>
      <c r="B41" s="16" t="s">
        <v>293</v>
      </c>
      <c r="C41" s="53" t="s">
        <v>115</v>
      </c>
      <c r="D41" s="16"/>
      <c r="E41" s="16"/>
      <c r="F41" s="16" t="s">
        <v>303</v>
      </c>
      <c r="G41" s="35">
        <f>IF(MB!$B41='MB-Adj'!$B41,MB!G41,MB!G41*1000)</f>
        <v>507819.1</v>
      </c>
      <c r="H41" s="35">
        <f>IF(MB!$B41='MB-Adj'!$B41,MB!H41,MB!H41*1000)</f>
        <v>972285.6</v>
      </c>
      <c r="I41" s="35">
        <f>IF(MB!$B41='MB-Adj'!$B41,MB!I41,MB!I41*1000)</f>
        <v>1943151.4</v>
      </c>
      <c r="J41" s="35">
        <f>IF(MB!$B41='MB-Adj'!$B41,MB!J41,MB!J41*1000)</f>
        <v>3505544</v>
      </c>
      <c r="K41" s="35">
        <f>IF(MB!$B41='MB-Adj'!$B41,MB!K41,MB!K41*1000)</f>
        <v>6922733.9999999991</v>
      </c>
      <c r="L41" s="35">
        <f>IF(MB!$B41='MB-Adj'!$B41,MB!L41,MB!L41*1000)</f>
        <v>10118478.136</v>
      </c>
      <c r="M41" s="35">
        <f>IF(MB!$B41='MB-Adj'!$B41,MB!M41,MB!M41*1000)</f>
        <v>18064107.267999999</v>
      </c>
      <c r="N41" s="35" t="s">
        <v>163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IF(MB!$B42='MB-Adj'!$B42,MB!G42,MB!G42/1000)</f>
        <v>81.402129000000002</v>
      </c>
      <c r="H42" s="35">
        <f>IF(MB!$B42='MB-Adj'!$B42,MB!H42,MB!H42/1000)</f>
        <v>363.94253900000001</v>
      </c>
      <c r="I42" s="35">
        <f>IF(MB!$B42='MB-Adj'!$B42,MB!I42,MB!I42/1000)</f>
        <v>676.46617000000003</v>
      </c>
      <c r="J42" s="35">
        <f>IF(MB!$B42='MB-Adj'!$B42,MB!J42,MB!J42/1000)</f>
        <v>1263.7381270000001</v>
      </c>
      <c r="K42" s="35">
        <f>IF(MB!$B42='MB-Adj'!$B42,MB!K42,MB!K42/1000)</f>
        <v>1474.5638310000002</v>
      </c>
      <c r="L42" s="35">
        <f>IF(MB!$B42='MB-Adj'!$B42,MB!L42,MB!L42/1000)</f>
        <v>2579.7374960000002</v>
      </c>
      <c r="M42" s="35" t="str">
        <f>IF(MB!$B42='MB-Adj'!$B42,MB!M42,MB!M42/1000)</f>
        <v>n.a.</v>
      </c>
      <c r="N42" s="35" t="str">
        <f>IF(MB!$B42='MB-Adj'!$B42,MB!N42,MB!N42/1000)</f>
        <v>n.a.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IF(MB!$B43='MB-Adj'!$B43,MB!G43,MB!G43/1000)</f>
        <v>26342.62</v>
      </c>
      <c r="H43" s="35">
        <f>IF(MB!$B43='MB-Adj'!$B43,MB!H43,MB!H43/1000)</f>
        <v>31632.986000000001</v>
      </c>
      <c r="I43" s="35">
        <f>IF(MB!$B43='MB-Adj'!$B43,MB!I43,MB!I43/1000)</f>
        <v>35599.153000000006</v>
      </c>
      <c r="J43" s="35">
        <f>IF(MB!$B43='MB-Adj'!$B43,MB!J43,MB!J43/1000)</f>
        <v>38686.688000000002</v>
      </c>
      <c r="K43" s="35">
        <f>IF(MB!$B43='MB-Adj'!$B43,MB!K43,MB!K43/1000)</f>
        <v>58219.839000000007</v>
      </c>
      <c r="L43" s="35">
        <f>IF(MB!$B43='MB-Adj'!$B43,MB!L43,MB!L43/1000)</f>
        <v>72759.199999999997</v>
      </c>
      <c r="M43" s="35">
        <f>IF(MB!$B43='MB-Adj'!$B43,MB!M43,MB!M43/1000)</f>
        <v>84945.1</v>
      </c>
      <c r="N43" s="35" t="str">
        <f>IF(MB!$B43='MB-Adj'!$B43,MB!N43,MB!N43/1000)</f>
        <v>n.a.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IF(MB!$B44='MB-Adj'!$B44,MB!G44,MB!G44/1000)</f>
        <v>176.75639999999999</v>
      </c>
      <c r="H44" s="35">
        <f>IF(MB!$B44='MB-Adj'!$B44,MB!H44,MB!H44/1000)</f>
        <v>189.03029999999998</v>
      </c>
      <c r="I44" s="35">
        <f>IF(MB!$B44='MB-Adj'!$B44,MB!I44,MB!I44/1000)</f>
        <v>165.44279999999998</v>
      </c>
      <c r="J44" s="35">
        <f>IF(MB!$B44='MB-Adj'!$B44,MB!J44,MB!J44/1000)</f>
        <v>184.00179999999997</v>
      </c>
      <c r="K44" s="35">
        <f>IF(MB!$B44='MB-Adj'!$B44,MB!K44,MB!K44/1000)</f>
        <v>222.24529999999999</v>
      </c>
      <c r="L44" s="35">
        <f>IF(MB!$B44='MB-Adj'!$B44,MB!L44,MB!L44/1000)</f>
        <v>253.2551</v>
      </c>
      <c r="M44" s="35">
        <f>IF(MB!$B44='MB-Adj'!$B44,MB!M44,MB!M44/1000)</f>
        <v>288.69380000000001</v>
      </c>
      <c r="N44" s="15" t="s">
        <v>163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IF(MB!$B45='MB-Adj'!$B45,MB!G45,MB!G45/1000)</f>
        <v>129.221</v>
      </c>
      <c r="H45" s="35">
        <f>IF(MB!$B45='MB-Adj'!$B45,MB!H45,MB!H45/1000)</f>
        <v>174.976</v>
      </c>
      <c r="I45" s="35">
        <f>IF(MB!$B45='MB-Adj'!$B45,MB!I45,MB!I45/1000)</f>
        <v>259.33</v>
      </c>
      <c r="J45" s="35">
        <f>IF(MB!$B45='MB-Adj'!$B45,MB!J45,MB!J45/1000)</f>
        <v>302.95520806500002</v>
      </c>
      <c r="K45" s="35">
        <f>IF(MB!$B45='MB-Adj'!$B45,MB!K45,MB!K45/1000)</f>
        <v>389.22397918600001</v>
      </c>
      <c r="L45" s="35">
        <f>IF(MB!$B45='MB-Adj'!$B45,MB!L45,MB!L45/1000)</f>
        <v>597.01704367600007</v>
      </c>
      <c r="M45" s="35">
        <f>IF(MB!$B45='MB-Adj'!$B45,MB!M45,MB!M45/1000)</f>
        <v>869.99212070556996</v>
      </c>
      <c r="N45" s="35" t="str">
        <f>IF(MB!$B45='MB-Adj'!$B45,MB!N45,MB!N45/1000)</f>
        <v>n.a.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IF(MB!$B46='MB-Adj'!$B46,MB!G46,MB!G46/1000)</f>
        <v>53.876800000000003</v>
      </c>
      <c r="H46" s="35">
        <f>IF(MB!$B46='MB-Adj'!$B46,MB!H46,MB!H46/1000)</f>
        <v>61.392800000000001</v>
      </c>
      <c r="I46" s="35">
        <f>IF(MB!$B46='MB-Adj'!$B46,MB!I46,MB!I46/1000)</f>
        <v>90.927199999999999</v>
      </c>
      <c r="J46" s="35">
        <f>IF(MB!$B46='MB-Adj'!$B46,MB!J46,MB!J46/1000)</f>
        <v>89.886509000000004</v>
      </c>
      <c r="K46" s="35">
        <f>IF(MB!$B46='MB-Adj'!$B46,MB!K46,MB!K46/1000)</f>
        <v>109.307028</v>
      </c>
      <c r="L46" s="35">
        <f>IF(MB!$B46='MB-Adj'!$B46,MB!L46,MB!L46/1000)</f>
        <v>128.77883199999999</v>
      </c>
      <c r="M46" s="35">
        <f>IF(MB!$B46='MB-Adj'!$B46,MB!M46,MB!M46/1000)</f>
        <v>152.144212275</v>
      </c>
      <c r="N46" s="35" t="str">
        <f>IF(MB!$B46='MB-Adj'!$B46,MB!N46,MB!N46/1000)</f>
        <v>n.a.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IF(MB!$B47='MB-Adj'!$B47,MB!G47,MB!G47/1000)</f>
        <v>28.806266000000001</v>
      </c>
      <c r="H47" s="35">
        <f>IF(MB!$B47='MB-Adj'!$B47,MB!H47,MB!H47/1000)</f>
        <v>41.140080945099996</v>
      </c>
      <c r="I47" s="35">
        <f>IF(MB!$B47='MB-Adj'!$B47,MB!I47,MB!I47/1000)</f>
        <v>51.332546474499999</v>
      </c>
      <c r="J47" s="35">
        <f>IF(MB!$B47='MB-Adj'!$B47,MB!J47,MB!J47/1000)</f>
        <v>53.863058075300003</v>
      </c>
      <c r="K47" s="35">
        <f>IF(MB!$B47='MB-Adj'!$B47,MB!K47,MB!K47/1000)</f>
        <v>53.853408323499998</v>
      </c>
      <c r="L47" s="35">
        <f>IF(MB!$B47='MB-Adj'!$B47,MB!L47,MB!L47/1000)</f>
        <v>72.389329034200003</v>
      </c>
      <c r="M47" s="35">
        <f>IF(MB!$B47='MB-Adj'!$B47,MB!M47,MB!M47/1000)</f>
        <v>80.418010801699992</v>
      </c>
      <c r="N47" s="15" t="s">
        <v>163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35">
        <f>IF(MB!$B48='MB-Adj'!$B48,MB!G48,MB!G48/1000)</f>
        <v>911.13903100000005</v>
      </c>
      <c r="H48" s="35">
        <f>IF(MB!$B48='MB-Adj'!$B48,MB!H48,MB!H48/1000)</f>
        <v>1071.0619710000001</v>
      </c>
      <c r="I48" s="35">
        <f>IF(MB!$B48='MB-Adj'!$B48,MB!I48,MB!I48/1000)</f>
        <v>1514.0804290000001</v>
      </c>
      <c r="J48" s="35">
        <f>IF(MB!$B48='MB-Adj'!$B48,MB!J48,MB!J48/1000)</f>
        <v>1181.569</v>
      </c>
      <c r="K48" s="35">
        <f>IF(MB!$B48='MB-Adj'!$B48,MB!K48,MB!K48/1000)</f>
        <v>1369.42</v>
      </c>
      <c r="L48" s="35">
        <f>IF(MB!$B48='MB-Adj'!$B48,MB!L48,MB!L48/1000)</f>
        <v>1767.3051080710002</v>
      </c>
      <c r="M48" s="35">
        <f>IF(MB!$B48='MB-Adj'!$B48,MB!M48,MB!M48/1000)</f>
        <v>1797.4049248194101</v>
      </c>
      <c r="N48" s="35" t="str">
        <f>IF(MB!$B48='MB-Adj'!$B48,MB!N48,MB!N48/1000)</f>
        <v>n.a.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35">
        <f>IF(MB!$B49='MB-Adj'!$B49,MB!G49,MB!G49/1000)</f>
        <v>6.8173112999999992</v>
      </c>
      <c r="H49" s="35">
        <f>IF(MB!$B49='MB-Adj'!$B49,MB!H49,MB!H49/1000)</f>
        <v>12.143216799999999</v>
      </c>
      <c r="I49" s="35">
        <f>IF(MB!$B49='MB-Adj'!$B49,MB!I49,MB!I49/1000)</f>
        <v>25.214429799999998</v>
      </c>
      <c r="J49" s="35">
        <f>IF(MB!$B49='MB-Adj'!$B49,MB!J49,MB!J49/1000)</f>
        <v>66.300438</v>
      </c>
      <c r="K49" s="35">
        <f>IF(MB!$B49='MB-Adj'!$B49,MB!K49,MB!K49/1000)</f>
        <v>184.679641</v>
      </c>
      <c r="L49" s="35">
        <f>IF(MB!$B49='MB-Adj'!$B49,MB!L49,MB!L49/1000)</f>
        <v>414.33493549999997</v>
      </c>
      <c r="M49" s="35">
        <f>IF(MB!$B49='MB-Adj'!$B49,MB!M49,MB!M49/1000)</f>
        <v>844.95510320000005</v>
      </c>
      <c r="N49" s="15" t="s">
        <v>163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35">
        <f>IF(MB!$B50='MB-Adj'!$B50,MB!G50,MB!G50/1000)</f>
        <v>40.43</v>
      </c>
      <c r="H50" s="35">
        <f>IF(MB!$B50='MB-Adj'!$B50,MB!H50,MB!H50/1000)</f>
        <v>49.637999999999998</v>
      </c>
      <c r="I50" s="35">
        <f>IF(MB!$B50='MB-Adj'!$B50,MB!I50,MB!I50/1000)</f>
        <v>66.635999999999996</v>
      </c>
      <c r="J50" s="35">
        <f>IF(MB!$B50='MB-Adj'!$B50,MB!J50,MB!J50/1000)</f>
        <v>59.213000000000001</v>
      </c>
      <c r="K50" s="35">
        <f>IF(MB!$B50='MB-Adj'!$B50,MB!K50,MB!K50/1000)</f>
        <v>63.848999999999997</v>
      </c>
      <c r="L50" s="35">
        <f>IF(MB!$B50='MB-Adj'!$B50,MB!L50,MB!L50/1000)</f>
        <v>66.900999999999996</v>
      </c>
      <c r="M50" s="35">
        <f>IF(MB!$B50='MB-Adj'!$B50,MB!M50,MB!M50/1000)</f>
        <v>79.638999999999996</v>
      </c>
      <c r="N50" s="15" t="s">
        <v>163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IF(MB!$B51='MB-Adj'!$B51,MB!G51,MB!G51/1000)</f>
        <v>9157.9220000000005</v>
      </c>
      <c r="H51" s="35">
        <f>IF(MB!$B51='MB-Adj'!$B51,MB!H51,MB!H51/1000)</f>
        <v>10613.046</v>
      </c>
      <c r="I51" s="35">
        <f>IF(MB!$B51='MB-Adj'!$B51,MB!I51,MB!I51/1000)</f>
        <v>12308.079000000002</v>
      </c>
      <c r="J51" s="35">
        <f>IF(MB!$B51='MB-Adj'!$B51,MB!J51,MB!J51/1000)</f>
        <v>11863.863000000001</v>
      </c>
      <c r="K51" s="35">
        <f>IF(MB!$B51='MB-Adj'!$B51,MB!K51,MB!K51/1000)</f>
        <v>12974.267000000002</v>
      </c>
      <c r="L51" s="35">
        <f>IF(MB!$B51='MB-Adj'!$B51,MB!L51,MB!L51/1000)</f>
        <v>14723.733</v>
      </c>
      <c r="M51" s="35">
        <f>IF(MB!$B51='MB-Adj'!$B51,MB!M51,MB!M51/1000)</f>
        <v>15870.671</v>
      </c>
      <c r="N51" s="35" t="str">
        <f>IF(MB!$B51='MB-Adj'!$B51,MB!N51,MB!N51/1000)</f>
        <v>n.a.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IF(MB!$B52='MB-Adj'!$B52,MB!G52,MB!G52/1000)</f>
        <v>82.959000000000003</v>
      </c>
      <c r="H52" s="35">
        <f>IF(MB!$B52='MB-Adj'!$B52,MB!H52,MB!H52/1000)</f>
        <v>87.118000000000009</v>
      </c>
      <c r="I52" s="35">
        <f>IF(MB!$B52='MB-Adj'!$B52,MB!I52,MB!I52/1000)</f>
        <v>92.71</v>
      </c>
      <c r="J52" s="35">
        <f>IF(MB!$B52='MB-Adj'!$B52,MB!J52,MB!J52/1000)</f>
        <v>94.77</v>
      </c>
      <c r="K52" s="35">
        <f>IF(MB!$B52='MB-Adj'!$B52,MB!K52,MB!K52/1000)</f>
        <v>234.38600000000002</v>
      </c>
      <c r="L52" s="35">
        <f>IF(MB!$B52='MB-Adj'!$B52,MB!L52,MB!L52/1000)</f>
        <v>215.40400000000002</v>
      </c>
      <c r="M52" s="35">
        <f>IF(MB!$B52='MB-Adj'!$B52,MB!M52,MB!M52/1000)</f>
        <v>229.74100000000001</v>
      </c>
      <c r="N52" s="35" t="str">
        <f>IF(MB!$B52='MB-Adj'!$B52,MB!N52,MB!N52/1000)</f>
        <v>n.a.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35">
        <f>IF(MB!$B53='MB-Adj'!$B53,MB!G53,MB!G53/1000)</f>
        <v>6301.1</v>
      </c>
      <c r="H53" s="35">
        <f>IF(MB!$B53='MB-Adj'!$B53,MB!H53,MB!H53/1000)</f>
        <v>7415.6</v>
      </c>
      <c r="I53" s="35">
        <f>IF(MB!$B53='MB-Adj'!$B53,MB!I53,MB!I53/1000)</f>
        <v>8640.7165107000001</v>
      </c>
      <c r="J53" s="35">
        <f>IF(MB!$B53='MB-Adj'!$B53,MB!J53,MB!J53/1000)</f>
        <v>7165.0390500000003</v>
      </c>
      <c r="K53" s="35">
        <f>IF(MB!$B53='MB-Adj'!$B53,MB!K53,MB!K53/1000)</f>
        <v>10012.522339000001</v>
      </c>
      <c r="L53" s="35">
        <f>IF(MB!$B53='MB-Adj'!$B53,MB!L53,MB!L53/1000)</f>
        <v>10922.418957</v>
      </c>
      <c r="M53" s="35">
        <f>IF(MB!$B53='MB-Adj'!$B53,MB!M53,MB!M53/1000)</f>
        <v>12002.970712</v>
      </c>
      <c r="N53" s="35" t="str">
        <f>IF(MB!$B53='MB-Adj'!$B53,MB!N53,MB!N53/1000)</f>
        <v>n.a.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IF(MB!$B54='MB-Adj'!$B54,MB!G54,MB!G54/1000)</f>
        <v>342.76800000000003</v>
      </c>
      <c r="H54" s="35">
        <f>IF(MB!$B54='MB-Adj'!$B54,MB!H54,MB!H54/1000)</f>
        <v>344.39499999999998</v>
      </c>
      <c r="I54" s="35">
        <f>IF(MB!$B54='MB-Adj'!$B54,MB!I54,MB!I54/1000)</f>
        <v>344.59700000000004</v>
      </c>
      <c r="J54" s="35">
        <f>IF(MB!$B54='MB-Adj'!$B54,MB!J54,MB!J54/1000)</f>
        <v>422.24200000000002</v>
      </c>
      <c r="K54" s="35">
        <f>IF(MB!$B54='MB-Adj'!$B54,MB!K54,MB!K54/1000)</f>
        <v>459.78400000000005</v>
      </c>
      <c r="L54" s="35">
        <f>IF(MB!$B54='MB-Adj'!$B54,MB!L54,MB!L54/1000)</f>
        <v>491.56700000000001</v>
      </c>
      <c r="M54" s="35">
        <f>IF(MB!$B54='MB-Adj'!$B54,MB!M54,MB!M54/1000)</f>
        <v>515.75800000000004</v>
      </c>
      <c r="N54" s="35" t="str">
        <f>IF(MB!$B54='MB-Adj'!$B54,MB!N54,MB!N54/1000)</f>
        <v>n.a.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IF(MB!$B55='MB-Adj'!$B55,MB!G55,MB!G55/1000)</f>
        <v>52.356999999999999</v>
      </c>
      <c r="H55" s="35">
        <f>IF(MB!$B55='MB-Adj'!$B55,MB!H55,MB!H55/1000)</f>
        <v>54.561500000000002</v>
      </c>
      <c r="I55" s="35">
        <f>IF(MB!$B55='MB-Adj'!$B55,MB!I55,MB!I55/1000)</f>
        <v>60.610399999999998</v>
      </c>
      <c r="J55" s="35">
        <f>IF(MB!$B55='MB-Adj'!$B55,MB!J55,MB!J55/1000)</f>
        <v>72.335899999999995</v>
      </c>
      <c r="K55" s="35">
        <f>IF(MB!$B55='MB-Adj'!$B55,MB!K55,MB!K55/1000)</f>
        <v>73.521600000000007</v>
      </c>
      <c r="L55" s="35">
        <f>IF(MB!$B55='MB-Adj'!$B55,MB!L55,MB!L55/1000)</f>
        <v>87.270600000000002</v>
      </c>
      <c r="M55" s="35">
        <f>IF(MB!$B55='MB-Adj'!$B55,MB!M55,MB!M55/1000)</f>
        <v>102.09360000000001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IF(MB!$B56='MB-Adj'!$B56,MB!G56,MB!G56/1000)</f>
        <v>12.1014</v>
      </c>
      <c r="H56" s="35">
        <f>IF(MB!$B56='MB-Adj'!$B56,MB!H56,MB!H56/1000)</f>
        <v>13.313173999999998</v>
      </c>
      <c r="I56" s="35">
        <f>IF(MB!$B56='MB-Adj'!$B56,MB!I56,MB!I56/1000)</f>
        <v>15.083883</v>
      </c>
      <c r="J56" s="35">
        <f>IF(MB!$B56='MB-Adj'!$B56,MB!J56,MB!J56/1000)</f>
        <v>16.339064999999998</v>
      </c>
      <c r="K56" s="35">
        <f>IF(MB!$B56='MB-Adj'!$B56,MB!K56,MB!K56/1000)</f>
        <v>18.004080999999999</v>
      </c>
      <c r="L56" s="35">
        <f>IF(MB!$B56='MB-Adj'!$B56,MB!L56,MB!L56/1000)</f>
        <v>16.265343999999999</v>
      </c>
      <c r="M56" s="15" t="s">
        <v>163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IF(MB!$B57='MB-Adj'!$B57,MB!G57,MB!G57/1000)</f>
        <v>0.15328</v>
      </c>
      <c r="H57" s="35">
        <f>IF(MB!$B57='MB-Adj'!$B57,MB!H57,MB!H57/1000)</f>
        <v>0.20896000000000001</v>
      </c>
      <c r="I57" s="35">
        <f>IF(MB!$B57='MB-Adj'!$B57,MB!I57,MB!I57/1000)</f>
        <v>0.27706599999999998</v>
      </c>
      <c r="J57" s="35">
        <f>IF(MB!$B57='MB-Adj'!$B57,MB!J57,MB!J57/1000)</f>
        <v>0.25971889999999997</v>
      </c>
      <c r="K57" s="35">
        <f>IF(MB!$B57='MB-Adj'!$B57,MB!K57,MB!K57/1000)</f>
        <v>0.30847163699999997</v>
      </c>
      <c r="L57" s="35">
        <f>IF(MB!$B57='MB-Adj'!$B57,MB!L57,MB!L57/1000)</f>
        <v>0.39166194099999996</v>
      </c>
      <c r="M57" s="35">
        <f>IF(MB!$B57='MB-Adj'!$B57,MB!M57,MB!M57/1000)</f>
        <v>0.43177747699999997</v>
      </c>
      <c r="N57" s="15" t="s">
        <v>163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35">
        <f>IF(MB!$B58='MB-Adj'!$B58,MB!G58,MB!G58/1000)</f>
        <v>5.6893000000000002</v>
      </c>
      <c r="H58" s="35">
        <f>IF(MB!$B58='MB-Adj'!$B58,MB!H58,MB!H58/1000)</f>
        <v>6.4181999999999997</v>
      </c>
      <c r="I58" s="35">
        <f>IF(MB!$B58='MB-Adj'!$B58,MB!I58,MB!I58/1000)</f>
        <v>10.746600000000001</v>
      </c>
      <c r="J58" s="35">
        <f>IF(MB!$B58='MB-Adj'!$B58,MB!J58,MB!J58/1000)</f>
        <v>10.324200000000001</v>
      </c>
      <c r="K58" s="35">
        <f>IF(MB!$B58='MB-Adj'!$B58,MB!K58,MB!K58/1000)</f>
        <v>10.608499999999999</v>
      </c>
      <c r="L58" s="35">
        <f>IF(MB!$B58='MB-Adj'!$B58,MB!L58,MB!L58/1000)</f>
        <v>12.653600000000001</v>
      </c>
      <c r="M58" s="35">
        <f>IF(MB!$B58='MB-Adj'!$B58,MB!M58,MB!M58/1000)</f>
        <v>14.7027</v>
      </c>
      <c r="N58" s="15" t="s">
        <v>163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35">
        <f>IF(MB!$B59='MB-Adj'!$B59,MB!G59,MB!G59/1000)</f>
        <v>7.9758437999999998</v>
      </c>
      <c r="H59" s="35">
        <f>IF(MB!$B59='MB-Adj'!$B59,MB!H59,MB!H59/1000)</f>
        <v>7.6450922999999991</v>
      </c>
      <c r="I59" s="35">
        <f>IF(MB!$B59='MB-Adj'!$B59,MB!I59,MB!I59/1000)</f>
        <v>7.6532554999999993</v>
      </c>
      <c r="J59" s="35">
        <f>IF(MB!$B59='MB-Adj'!$B59,MB!J59,MB!J59/1000)</f>
        <v>7.6725200000000005</v>
      </c>
      <c r="K59" s="35">
        <f>IF(MB!$B59='MB-Adj'!$B59,MB!K59,MB!K59/1000)</f>
        <v>9.8942900000000016</v>
      </c>
      <c r="L59" s="35">
        <f>IF(MB!$B59='MB-Adj'!$B59,MB!L59,MB!L59/1000)</f>
        <v>12.45215</v>
      </c>
      <c r="M59" s="35">
        <f>IF(MB!$B59='MB-Adj'!$B59,MB!M59,MB!M59/1000)</f>
        <v>14.556218999999999</v>
      </c>
      <c r="N59" s="15" t="s">
        <v>163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IF(MB!$B60='MB-Adj'!$B60,MB!G60,MB!G60/1000)</f>
        <v>723.34</v>
      </c>
      <c r="H60" s="35">
        <f>IF(MB!$B60='MB-Adj'!$B60,MB!H60,MB!H60/1000)</f>
        <v>660.40700000000004</v>
      </c>
      <c r="I60" s="35">
        <f>IF(MB!$B60='MB-Adj'!$B60,MB!I60,MB!I60/1000)</f>
        <v>858.17600000000004</v>
      </c>
      <c r="J60" s="35">
        <f>IF(MB!$B60='MB-Adj'!$B60,MB!J60,MB!J60/1000)</f>
        <v>1034.9394327340001</v>
      </c>
      <c r="K60" s="35">
        <f>IF(MB!$B60='MB-Adj'!$B60,MB!K60,MB!K60/1000)</f>
        <v>1306.2077718210001</v>
      </c>
      <c r="L60" s="35">
        <f>IF(MB!$B60='MB-Adj'!$B60,MB!L60,MB!L60/1000)</f>
        <v>1531.9862001680001</v>
      </c>
      <c r="M60" s="35">
        <f>IF(MB!$B60='MB-Adj'!$B60,MB!M60,MB!M60/1000)</f>
        <v>1559.5059383400001</v>
      </c>
      <c r="N60" s="35" t="str">
        <f>IF(MB!$B60='MB-Adj'!$B60,MB!N60,MB!N60/1000)</f>
        <v>n.a.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IF(MB!$B61='MB-Adj'!$B61,MB!G61,MB!G61/1000)</f>
        <v>19.157</v>
      </c>
      <c r="H61" s="35">
        <f>IF(MB!$B61='MB-Adj'!$B61,MB!H61,MB!H61/1000)</f>
        <v>25.838000000000001</v>
      </c>
      <c r="I61" s="35">
        <f>IF(MB!$B61='MB-Adj'!$B61,MB!I61,MB!I61/1000)</f>
        <v>56.658999999999999</v>
      </c>
      <c r="J61" s="35">
        <f>IF(MB!$B61='MB-Adj'!$B61,MB!J61,MB!J61/1000)</f>
        <v>64.802000000000007</v>
      </c>
      <c r="K61" s="35">
        <f>IF(MB!$B61='MB-Adj'!$B61,MB!K61,MB!K61/1000)</f>
        <v>80.218000000000004</v>
      </c>
      <c r="L61" s="35">
        <f>IF(MB!$B61='MB-Adj'!$B61,MB!L61,MB!L61/1000)</f>
        <v>80.706000000000003</v>
      </c>
      <c r="M61" s="35">
        <f>IF(MB!$B61='MB-Adj'!$B61,MB!M61,MB!M61/1000)</f>
        <v>81.236999999999995</v>
      </c>
      <c r="N61" s="15" t="s">
        <v>163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35">
        <f>IF(MB!$B62='MB-Adj'!$B62,MB!G62,MB!G62/1000)</f>
        <v>66.55</v>
      </c>
      <c r="H62" s="35">
        <f>IF(MB!$B62='MB-Adj'!$B62,MB!H62,MB!H62/1000)</f>
        <v>84.353999999999999</v>
      </c>
      <c r="I62" s="35">
        <f>IF(MB!$B62='MB-Adj'!$B62,MB!I62,MB!I62/1000)</f>
        <v>115.38889399999999</v>
      </c>
      <c r="J62" s="35">
        <f>IF(MB!$B62='MB-Adj'!$B62,MB!J62,MB!J62/1000)</f>
        <v>81.427347999999995</v>
      </c>
      <c r="K62" s="35">
        <f>IF(MB!$B62='MB-Adj'!$B62,MB!K62,MB!K62/1000)</f>
        <v>126.74894099999999</v>
      </c>
      <c r="L62" s="35">
        <f>IF(MB!$B62='MB-Adj'!$B62,MB!L62,MB!L62/1000)</f>
        <v>134.415627</v>
      </c>
      <c r="M62" s="35">
        <f>IF(MB!$B62='MB-Adj'!$B62,MB!M62,MB!M62/1000)</f>
        <v>175.550937</v>
      </c>
      <c r="N62" s="15" t="s">
        <v>163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IF(MB!$B63='MB-Adj'!$B63,MB!G63,MB!G63/1000)</f>
        <v>0.27361899999999995</v>
      </c>
      <c r="H63" s="35">
        <f>IF(MB!$B63='MB-Adj'!$B63,MB!H63,MB!H63/1000)</f>
        <v>0.33665699999999998</v>
      </c>
      <c r="I63" s="35">
        <f>IF(MB!$B63='MB-Adj'!$B63,MB!I63,MB!I63/1000)</f>
        <v>0.44174099999999999</v>
      </c>
      <c r="J63" s="35">
        <f>IF(MB!$B63='MB-Adj'!$B63,MB!J63,MB!J63/1000)</f>
        <v>0.47145299999999996</v>
      </c>
      <c r="K63" s="35">
        <f>IF(MB!$B63='MB-Adj'!$B63,MB!K63,MB!K63/1000)</f>
        <v>0.52627899999999994</v>
      </c>
      <c r="L63" s="35">
        <f>IF(MB!$B63='MB-Adj'!$B63,MB!L63,MB!L63/1000)</f>
        <v>0.56671700000000003</v>
      </c>
      <c r="M63" s="35">
        <f>IF(MB!$B63='MB-Adj'!$B63,MB!M63,MB!M63/1000)</f>
        <v>0.64187699999999992</v>
      </c>
      <c r="N63" s="15" t="s">
        <v>163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IF(MB!$B64='MB-Adj'!$B64,MB!G64,MB!G64/1000)</f>
        <v>2.4463000000000004</v>
      </c>
      <c r="H64" s="35">
        <f>IF(MB!$B64='MB-Adj'!$B64,MB!H64,MB!H64/1000)</f>
        <v>2.4993000000000003</v>
      </c>
      <c r="I64" s="35">
        <f>IF(MB!$B64='MB-Adj'!$B64,MB!I64,MB!I64/1000)</f>
        <v>3.3087</v>
      </c>
      <c r="J64" s="35">
        <f>IF(MB!$B64='MB-Adj'!$B64,MB!J64,MB!J64/1000)</f>
        <v>4.2605000000000004</v>
      </c>
      <c r="K64" s="35">
        <f>IF(MB!$B64='MB-Adj'!$B64,MB!K64,MB!K64/1000)</f>
        <v>4.0883000000000003</v>
      </c>
      <c r="L64" s="35">
        <f>IF(MB!$B64='MB-Adj'!$B64,MB!L64,MB!L64/1000)</f>
        <v>3.9523999999999999</v>
      </c>
      <c r="M64" s="35">
        <f>IF(MB!$B64='MB-Adj'!$B64,MB!M64,MB!M64/1000)</f>
        <v>4.2796000000000003</v>
      </c>
      <c r="N64" s="15" t="s">
        <v>163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35">
        <f>IF(MB!$B65='MB-Adj'!$B65,MB!G65,MB!G65/1000)</f>
        <v>8.3059999999999992</v>
      </c>
      <c r="H65" s="35">
        <f>IF(MB!$B65='MB-Adj'!$B65,MB!H65,MB!H65/1000)</f>
        <v>8.0440000000000005</v>
      </c>
      <c r="I65" s="35">
        <f>IF(MB!$B65='MB-Adj'!$B65,MB!I65,MB!I65/1000)</f>
        <v>9.8719999999999999</v>
      </c>
      <c r="J65" s="35">
        <f>IF(MB!$B65='MB-Adj'!$B65,MB!J65,MB!J65/1000)</f>
        <v>10.420999999999999</v>
      </c>
      <c r="K65" s="35">
        <f>IF(MB!$B65='MB-Adj'!$B65,MB!K65,MB!K65/1000)</f>
        <v>13.507999999999999</v>
      </c>
      <c r="L65" s="35">
        <f>IF(MB!$B65='MB-Adj'!$B65,MB!L65,MB!L65/1000)</f>
        <v>19.803999999999998</v>
      </c>
      <c r="M65" s="35">
        <f>IF(MB!$B65='MB-Adj'!$B65,MB!M65,MB!M65/1000)</f>
        <v>21.402000000000001</v>
      </c>
      <c r="N65" s="15" t="s">
        <v>163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35">
        <f>IF(MB!$B66='MB-Adj'!$B66,MB!G66,MB!G66/1000)</f>
        <v>47.969900000000003</v>
      </c>
      <c r="H66" s="35">
        <f>IF(MB!$B66='MB-Adj'!$B66,MB!H66,MB!H66/1000)</f>
        <v>70.595699999999994</v>
      </c>
      <c r="I66" s="35">
        <f>IF(MB!$B66='MB-Adj'!$B66,MB!I66,MB!I66/1000)</f>
        <v>89.926299999999998</v>
      </c>
      <c r="J66" s="35">
        <f>IF(MB!$B66='MB-Adj'!$B66,MB!J66,MB!J66/1000)</f>
        <v>55.192</v>
      </c>
      <c r="K66" s="35">
        <f>IF(MB!$B66='MB-Adj'!$B66,MB!K66,MB!K66/1000)</f>
        <v>91.826700000000002</v>
      </c>
      <c r="L66" s="35">
        <f>IF(MB!$B66='MB-Adj'!$B66,MB!L66,MB!L66/1000)</f>
        <v>84.881199999999993</v>
      </c>
      <c r="M66" s="35">
        <f>IF(MB!$B66='MB-Adj'!$B66,MB!M66,MB!M66/1000)</f>
        <v>78.709642481160003</v>
      </c>
      <c r="N66" s="15" t="s">
        <v>163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35">
        <f>IF(MB!$B67='MB-Adj'!$B67,MB!G67,MB!G67/1000)</f>
        <v>10.119200000000001</v>
      </c>
      <c r="H67" s="35">
        <f>IF(MB!$B67='MB-Adj'!$B67,MB!H67,MB!H67/1000)</f>
        <v>11.3604</v>
      </c>
      <c r="I67" s="35">
        <f>IF(MB!$B67='MB-Adj'!$B67,MB!I67,MB!I67/1000)</f>
        <v>9.1135999999999999</v>
      </c>
      <c r="J67" s="35">
        <f>IF(MB!$B67='MB-Adj'!$B67,MB!J67,MB!J67/1000)</f>
        <v>9.7596000000000007</v>
      </c>
      <c r="K67" s="35">
        <f>IF(MB!$B67='MB-Adj'!$B67,MB!K67,MB!K67/1000)</f>
        <v>10.5223</v>
      </c>
      <c r="L67" s="35">
        <f>IF(MB!$B67='MB-Adj'!$B67,MB!L67,MB!L67/1000)</f>
        <v>11.763500000000001</v>
      </c>
      <c r="M67" s="35">
        <f>IF(MB!$B67='MB-Adj'!$B67,MB!M67,MB!M67/1000)</f>
        <v>12.989700000000001</v>
      </c>
      <c r="N67" s="15" t="s">
        <v>163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IF(MB!$B68='MB-Adj'!$B68,MB!G68,MB!G68/1000)</f>
        <v>81.274000000000001</v>
      </c>
      <c r="H68" s="35">
        <f>IF(MB!$B68='MB-Adj'!$B68,MB!H68,MB!H68/1000)</f>
        <v>100.069</v>
      </c>
      <c r="I68" s="35">
        <f>IF(MB!$B68='MB-Adj'!$B68,MB!I68,MB!I68/1000)</f>
        <v>150.90731323332997</v>
      </c>
      <c r="J68" s="35">
        <f>IF(MB!$B68='MB-Adj'!$B68,MB!J68,MB!J68/1000)</f>
        <v>192.51140801585001</v>
      </c>
      <c r="K68" s="35">
        <f>IF(MB!$B68='MB-Adj'!$B68,MB!K68,MB!K68/1000)</f>
        <v>276.31461322497995</v>
      </c>
      <c r="L68" s="35">
        <f>IF(MB!$B68='MB-Adj'!$B68,MB!L68,MB!L68/1000)</f>
        <v>257.22298570421998</v>
      </c>
      <c r="M68" s="35">
        <f>IF(MB!$B68='MB-Adj'!$B68,MB!M68,MB!M68/1000)</f>
        <v>324.86944917293999</v>
      </c>
      <c r="N68" s="15" t="s">
        <v>163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IF(MB!$B69='MB-Adj'!$B69,MB!G69,MB!G69/1000)</f>
        <v>0.255658</v>
      </c>
      <c r="H69" s="35">
        <f>IF(MB!$B69='MB-Adj'!$B69,MB!H69,MB!H69/1000)</f>
        <v>0.488979</v>
      </c>
      <c r="I69" s="35">
        <f>IF(MB!$B69='MB-Adj'!$B69,MB!I69,MB!I69/1000)</f>
        <v>0.32112399999999997</v>
      </c>
      <c r="J69" s="35">
        <f>IF(MB!$B69='MB-Adj'!$B69,MB!J69,MB!J69/1000)</f>
        <v>0.38747399999999999</v>
      </c>
      <c r="K69" s="35">
        <f>IF(MB!$B69='MB-Adj'!$B69,MB!K69,MB!K69/1000)</f>
        <v>0.67154899999999995</v>
      </c>
      <c r="L69" s="35">
        <f>IF(MB!$B69='MB-Adj'!$B69,MB!L69,MB!L69/1000)</f>
        <v>0.5615119999999999</v>
      </c>
      <c r="M69" s="35">
        <f>IF(MB!$B69='MB-Adj'!$B69,MB!M69,MB!M69/1000)</f>
        <v>0.59226400000000001</v>
      </c>
      <c r="N69" s="15" t="s">
        <v>163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IF(MB!$B70='MB-Adj'!$B70,MB!G70,MB!G70/1000)</f>
        <v>28.440999999999999</v>
      </c>
      <c r="H70" s="35">
        <f>IF(MB!$B70='MB-Adj'!$B70,MB!H70,MB!H70/1000)</f>
        <v>34.262</v>
      </c>
      <c r="I70" s="35">
        <f>IF(MB!$B70='MB-Adj'!$B70,MB!I70,MB!I70/1000)</f>
        <v>45.918790389999998</v>
      </c>
      <c r="J70" s="35">
        <f>IF(MB!$B70='MB-Adj'!$B70,MB!J70,MB!J70/1000)</f>
        <v>53.656315449999994</v>
      </c>
      <c r="K70" s="35">
        <f>IF(MB!$B70='MB-Adj'!$B70,MB!K70,MB!K70/1000)</f>
        <v>52.956837409999999</v>
      </c>
      <c r="L70" s="35">
        <f>IF(MB!$B70='MB-Adj'!$B70,MB!L70,MB!L70/1000)</f>
        <v>48.817914809999998</v>
      </c>
      <c r="M70" s="35">
        <f>IF(MB!$B70='MB-Adj'!$B70,MB!M70,MB!M70/1000)</f>
        <v>63.704490759999999</v>
      </c>
      <c r="N70" s="15" t="s">
        <v>163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IF(MB!$B71='MB-Adj'!$B71,MB!G71,MB!G71/1000)</f>
        <v>5951.8</v>
      </c>
      <c r="H71" s="35">
        <f>IF(MB!$B71='MB-Adj'!$B71,MB!H71,MB!H71/1000)</f>
        <v>9008.1999999999916</v>
      </c>
      <c r="I71" s="35">
        <f>IF(MB!$B71='MB-Adj'!$B71,MB!I71,MB!I71/1000)</f>
        <v>21305.4</v>
      </c>
      <c r="J71" s="35">
        <f>IF(MB!$B71='MB-Adj'!$B71,MB!J71,MB!J71/1000)</f>
        <v>25737.9</v>
      </c>
      <c r="K71" s="35">
        <f>IF(MB!$B71='MB-Adj'!$B71,MB!K71,MB!K71/1000)</f>
        <v>49519.9</v>
      </c>
      <c r="L71" s="35">
        <f>IF(MB!$B71='MB-Adj'!$B71,MB!L71,MB!L71/1000)</f>
        <v>76598</v>
      </c>
      <c r="M71" s="35">
        <f>IF(MB!$B71='MB-Adj'!$B71,MB!M71,MB!M71/1000)</f>
        <v>122482.5</v>
      </c>
      <c r="N71" s="35" t="str">
        <f>IF(MB!$B71='MB-Adj'!$B71,MB!N71,MB!N71/1000)</f>
        <v>n.a.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IF(MB!$B72='MB-Adj'!$B72,MB!G72,MB!G72/1000)</f>
        <v>54.930400000000006</v>
      </c>
      <c r="H72" s="35">
        <f>IF(MB!$B72='MB-Adj'!$B72,MB!H72,MB!H72/1000)</f>
        <v>54.147100000000002</v>
      </c>
      <c r="I72" s="35">
        <f>IF(MB!$B72='MB-Adj'!$B72,MB!I72,MB!I72/1000)</f>
        <v>58.239000000000004</v>
      </c>
      <c r="J72" s="35">
        <f>IF(MB!$B72='MB-Adj'!$B72,MB!J72,MB!J72/1000)</f>
        <v>57.532100000000007</v>
      </c>
      <c r="K72" s="35">
        <f>IF(MB!$B72='MB-Adj'!$B72,MB!K72,MB!K72/1000)</f>
        <v>71.042200000000008</v>
      </c>
      <c r="L72" s="35">
        <f>IF(MB!$B72='MB-Adj'!$B72,MB!L72,MB!L72/1000)</f>
        <v>68.202800000000011</v>
      </c>
      <c r="M72" s="35">
        <f>IF(MB!$B72='MB-Adj'!$B72,MB!M72,MB!M72/1000)</f>
        <v>65.420700000000011</v>
      </c>
      <c r="N72" s="35" t="str">
        <f>IF(MB!$B72='MB-Adj'!$B72,MB!N72,MB!N72/1000)</f>
        <v>n.a.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IF(MB!$B73='MB-Adj'!$B73,MB!G73,MB!G73/1000)</f>
        <v>63.207999999999998</v>
      </c>
      <c r="H73" s="35">
        <f>IF(MB!$B73='MB-Adj'!$B73,MB!H73,MB!H73/1000)</f>
        <v>81.338999999999999</v>
      </c>
      <c r="I73" s="35">
        <f>IF(MB!$B73='MB-Adj'!$B73,MB!I73,MB!I73/1000)</f>
        <v>96.134</v>
      </c>
      <c r="J73" s="35">
        <f>IF(MB!$B73='MB-Adj'!$B73,MB!J73,MB!J73/1000)</f>
        <v>90.768000000000001</v>
      </c>
      <c r="K73" s="35">
        <f>IF(MB!$B73='MB-Adj'!$B73,MB!K73,MB!K73/1000)</f>
        <v>108.925</v>
      </c>
      <c r="L73" s="35">
        <f>IF(MB!$B73='MB-Adj'!$B73,MB!L73,MB!L73/1000)</f>
        <v>113.31</v>
      </c>
      <c r="M73" s="35">
        <f>IF(MB!$B73='MB-Adj'!$B73,MB!M73,MB!M73/1000)</f>
        <v>113.958</v>
      </c>
      <c r="N73" s="15" t="s">
        <v>163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35">
        <f>IF(MB!$B74='MB-Adj'!$B74,MB!G74,MB!G74/1000)</f>
        <v>7.5628999999999988E-2</v>
      </c>
      <c r="H74" s="35">
        <f>IF(MB!$B74='MB-Adj'!$B74,MB!H74,MB!H74/1000)</f>
        <v>9.8601999999999995E-2</v>
      </c>
      <c r="I74" s="35">
        <f>IF(MB!$B74='MB-Adj'!$B74,MB!I74,MB!I74/1000)</f>
        <v>9.2467999999999995E-2</v>
      </c>
      <c r="J74" s="35">
        <f>IF(MB!$B74='MB-Adj'!$B74,MB!J74,MB!J74/1000)</f>
        <v>0.13495799999999999</v>
      </c>
      <c r="K74" s="35">
        <f>IF(MB!$B74='MB-Adj'!$B74,MB!K74,MB!K74/1000)</f>
        <v>0.13461099999999998</v>
      </c>
      <c r="L74" s="15" t="s">
        <v>163</v>
      </c>
      <c r="M74" s="15" t="s">
        <v>163</v>
      </c>
      <c r="N74" s="15" t="s">
        <v>163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IF(MB!$B75='MB-Adj'!$B75,MB!G75,MB!G75/1000)</f>
        <v>9.2800837999999997E-2</v>
      </c>
      <c r="H75" s="35">
        <f>IF(MB!$B75='MB-Adj'!$B75,MB!H75,MB!H75/1000)</f>
        <v>8.9867255999999993E-2</v>
      </c>
      <c r="I75" s="35">
        <f>IF(MB!$B75='MB-Adj'!$B75,MB!I75,MB!I75/1000)</f>
        <v>9.5749531999999998E-2</v>
      </c>
      <c r="J75" s="35">
        <f>IF(MB!$B75='MB-Adj'!$B75,MB!J75,MB!J75/1000)</f>
        <v>0.114648792</v>
      </c>
      <c r="K75" s="35">
        <f>IF(MB!$B75='MB-Adj'!$B75,MB!K75,MB!K75/1000)</f>
        <v>0.12944412299999999</v>
      </c>
      <c r="L75" s="35">
        <f>IF(MB!$B75='MB-Adj'!$B75,MB!L75,MB!L75/1000)</f>
        <v>0.14072674299999999</v>
      </c>
      <c r="M75" s="35">
        <f>IF(MB!$B75='MB-Adj'!$B75,MB!M75,MB!M75/1000)</f>
        <v>0.15521370199999998</v>
      </c>
      <c r="N75" s="15" t="s">
        <v>163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35">
        <f>IF(MB!$B76='MB-Adj'!$B76,MB!G76,MB!G76/1000)</f>
        <v>3.2478000000000002</v>
      </c>
      <c r="H76" s="35">
        <f>IF(MB!$B76='MB-Adj'!$B76,MB!H76,MB!H76/1000)</f>
        <v>3.537996417</v>
      </c>
      <c r="I76" s="35">
        <f>IF(MB!$B76='MB-Adj'!$B76,MB!I76,MB!I76/1000)</f>
        <v>4.1063890000000001</v>
      </c>
      <c r="J76" s="35">
        <f>IF(MB!$B76='MB-Adj'!$B76,MB!J76,MB!J76/1000)</f>
        <v>4.9637099999999998</v>
      </c>
      <c r="K76" s="35">
        <f>IF(MB!$B76='MB-Adj'!$B76,MB!K76,MB!K76/1000)</f>
        <v>5.1464783860000001</v>
      </c>
      <c r="L76" s="35">
        <f>IF(MB!$B76='MB-Adj'!$B76,MB!L76,MB!L76/1000)</f>
        <v>5.3053657079999992</v>
      </c>
      <c r="M76" s="35">
        <f>IF(MB!$B76='MB-Adj'!$B76,MB!M76,MB!M76/1000)</f>
        <v>5.8727397770500005</v>
      </c>
      <c r="N76" s="15" t="s">
        <v>163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IF(MB!$B77='MB-Adj'!$B77,MB!G77,MB!G77/1000)</f>
        <v>18.667000000000002</v>
      </c>
      <c r="H77" s="35">
        <f>IF(MB!$B77='MB-Adj'!$B77,MB!H77,MB!H77/1000)</f>
        <v>20.187999999999999</v>
      </c>
      <c r="I77" s="35">
        <f>IF(MB!$B77='MB-Adj'!$B77,MB!I77,MB!I77/1000)</f>
        <v>20.294</v>
      </c>
      <c r="J77" s="35">
        <f>IF(MB!$B77='MB-Adj'!$B77,MB!J77,MB!J77/1000)</f>
        <v>20.326000000000001</v>
      </c>
      <c r="K77" s="35">
        <f>IF(MB!$B77='MB-Adj'!$B77,MB!K77,MB!K77/1000)</f>
        <v>26.53</v>
      </c>
      <c r="L77" s="35">
        <f>IF(MB!$B77='MB-Adj'!$B77,MB!L77,MB!L77/1000)</f>
        <v>36.201000000000001</v>
      </c>
      <c r="M77" s="35">
        <f>IF(MB!$B77='MB-Adj'!$B77,MB!M77,MB!M77/1000)</f>
        <v>38.387</v>
      </c>
      <c r="N77" s="15" t="s">
        <v>163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IF(MB!$B78='MB-Adj'!$B78,MB!G78,MB!G78/1000)</f>
        <v>287.89400000000001</v>
      </c>
      <c r="H78" s="35">
        <f>IF(MB!$B78='MB-Adj'!$B78,MB!H78,MB!H78/1000)</f>
        <v>321.37300000000005</v>
      </c>
      <c r="I78" s="35">
        <f>IF(MB!$B78='MB-Adj'!$B78,MB!I78,MB!I78/1000)</f>
        <v>350.61100000000005</v>
      </c>
      <c r="J78" s="35">
        <f>IF(MB!$B78='MB-Adj'!$B78,MB!J78,MB!J78/1000)</f>
        <v>420.77</v>
      </c>
      <c r="K78" s="35">
        <f>IF(MB!$B78='MB-Adj'!$B78,MB!K78,MB!K78/1000)</f>
        <v>484.136211</v>
      </c>
      <c r="L78" s="35">
        <f>IF(MB!$B78='MB-Adj'!$B78,MB!L78,MB!L78/1000)</f>
        <v>589.68387428200003</v>
      </c>
      <c r="M78" s="35">
        <f>IF(MB!$B78='MB-Adj'!$B78,MB!M78,MB!M78/1000)</f>
        <v>668.43587429400009</v>
      </c>
      <c r="N78" s="35" t="str">
        <f>IF(MB!$B78='MB-Adj'!$B78,MB!N78,MB!N78/1000)</f>
        <v>n.a.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IF(MB!$B79='MB-Adj'!$B79,MB!G79,MB!G79/1000)</f>
        <v>3.5570556299999998</v>
      </c>
      <c r="H79" s="35">
        <f>IF(MB!$B79='MB-Adj'!$B79,MB!H79,MB!H79/1000)</f>
        <v>4.9749304800000003</v>
      </c>
      <c r="I79" s="35">
        <f>IF(MB!$B79='MB-Adj'!$B79,MB!I79,MB!I79/1000)</f>
        <v>7.4105470120000003</v>
      </c>
      <c r="J79" s="35">
        <f>IF(MB!$B79='MB-Adj'!$B79,MB!J79,MB!J79/1000)</f>
        <v>8.6395999450300014</v>
      </c>
      <c r="K79" s="35">
        <f>IF(MB!$B79='MB-Adj'!$B79,MB!K79,MB!K79/1000)</f>
        <v>12.209213134889998</v>
      </c>
      <c r="L79" s="35">
        <f>IF(MB!$B79='MB-Adj'!$B79,MB!L79,MB!L79/1000)</f>
        <v>17.561405353490002</v>
      </c>
      <c r="M79" s="35">
        <f>IF(MB!$B79='MB-Adj'!$B79,MB!M79,MB!M79/1000)</f>
        <v>25.033710231349996</v>
      </c>
      <c r="N79" s="15" t="s">
        <v>163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35">
        <f>IF(MB!$B80='MB-Adj'!$B80,MB!G80,MB!G80/1000)</f>
        <v>0</v>
      </c>
      <c r="H80" s="35">
        <f>IF(MB!$B80='MB-Adj'!$B80,MB!H80,MB!H80/1000)</f>
        <v>0</v>
      </c>
      <c r="I80" s="35">
        <f>IF(MB!$B80='MB-Adj'!$B80,MB!I80,MB!I80/1000)</f>
        <v>0</v>
      </c>
      <c r="J80" s="35">
        <f>IF(MB!$B80='MB-Adj'!$B80,MB!J80,MB!J80/1000)</f>
        <v>0</v>
      </c>
      <c r="K80" s="35">
        <f>IF(MB!$B80='MB-Adj'!$B80,MB!K80,MB!K80/1000)</f>
        <v>0</v>
      </c>
      <c r="L80" s="35">
        <f>IF(MB!$B80='MB-Adj'!$B80,MB!L80,MB!L80/1000)</f>
        <v>0</v>
      </c>
      <c r="M80" s="35">
        <f>IF(MB!$B80='MB-Adj'!$B80,MB!M80,MB!M80/1000)</f>
        <v>0</v>
      </c>
      <c r="N80" s="35">
        <f>IF(MB!$B80='MB-Adj'!$B80,MB!N80,MB!N80/1000)</f>
        <v>0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35">
        <f>IF(MB!$B81='MB-Adj'!$B81,MB!G81,MB!G81/1000)</f>
        <v>931.35600000000011</v>
      </c>
      <c r="H81" s="35">
        <f>IF(MB!$B81='MB-Adj'!$B81,MB!H81,MB!H81/1000)</f>
        <v>1852.0650000000001</v>
      </c>
      <c r="I81" s="35">
        <f>IF(MB!$B81='MB-Adj'!$B81,MB!I81,MB!I81/1000)</f>
        <v>3221.2460000000001</v>
      </c>
      <c r="J81" s="35">
        <f>IF(MB!$B81='MB-Adj'!$B81,MB!J81,MB!J81/1000)</f>
        <v>3808.7370000000001</v>
      </c>
      <c r="K81" s="35">
        <f>IF(MB!$B81='MB-Adj'!$B81,MB!K81,MB!K81/1000)</f>
        <v>5064.634</v>
      </c>
      <c r="L81" s="35">
        <f>IF(MB!$B81='MB-Adj'!$B81,MB!L81,MB!L81/1000)</f>
        <v>5815.5129999999999</v>
      </c>
      <c r="M81" s="35">
        <f>IF(MB!$B81='MB-Adj'!$B81,MB!M81,MB!M81/1000)</f>
        <v>6515.1770000000006</v>
      </c>
      <c r="N81" s="35" t="str">
        <f>IF(MB!$B81='MB-Adj'!$B81,MB!N81,MB!N81/1000)</f>
        <v>n.a.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35">
        <f>IF(MB!$B82='MB-Adj'!$B82,MB!G82,MB!G82/1000)</f>
        <v>2075.98</v>
      </c>
      <c r="H82" s="35">
        <f>IF(MB!$B82='MB-Adj'!$B82,MB!H82,MB!H82/1000)</f>
        <v>2688.85</v>
      </c>
      <c r="I82" s="35">
        <f>IF(MB!$B82='MB-Adj'!$B82,MB!I82,MB!I82/1000)</f>
        <v>3145.4460000000004</v>
      </c>
      <c r="J82" s="35">
        <f>IF(MB!$B82='MB-Adj'!$B82,MB!J82,MB!J82/1000)</f>
        <v>3233.9440000000004</v>
      </c>
      <c r="K82" s="35">
        <f>IF(MB!$B82='MB-Adj'!$B82,MB!K82,MB!K82/1000)</f>
        <v>3478.81</v>
      </c>
      <c r="L82" s="35">
        <f>IF(MB!$B82='MB-Adj'!$B82,MB!L82,MB!L82/1000)</f>
        <v>3791.3830000000003</v>
      </c>
      <c r="M82" s="35">
        <f>IF(MB!$B82='MB-Adj'!$B82,MB!M82,MB!M82/1000)</f>
        <v>4171.2960000000003</v>
      </c>
      <c r="N82" s="35" t="str">
        <f>IF(MB!$B82='MB-Adj'!$B82,MB!N82,MB!N82/1000)</f>
        <v>n.a.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35">
        <f>IF(MB!$B83='MB-Adj'!$B83,MB!G83,MB!G83/1000)</f>
        <v>0.24335399999999999</v>
      </c>
      <c r="H83" s="35">
        <f>IF(MB!$B83='MB-Adj'!$B83,MB!H83,MB!H83/1000)</f>
        <v>0.24788299999999999</v>
      </c>
      <c r="I83" s="35">
        <f>IF(MB!$B83='MB-Adj'!$B83,MB!I83,MB!I83/1000)</f>
        <v>0.26037199999999999</v>
      </c>
      <c r="J83" s="35">
        <f>IF(MB!$B83='MB-Adj'!$B83,MB!J83,MB!J83/1000)</f>
        <v>0.27681899999999998</v>
      </c>
      <c r="K83" s="35">
        <f>IF(MB!$B83='MB-Adj'!$B83,MB!K83,MB!K83/1000)</f>
        <v>0.43419000000000002</v>
      </c>
      <c r="L83" s="35">
        <f>IF(MB!$B83='MB-Adj'!$B83,MB!L83,MB!L83/1000)</f>
        <v>0.352155</v>
      </c>
      <c r="M83" s="35">
        <f>IF(MB!$B83='MB-Adj'!$B83,MB!M83,MB!M83/1000)</f>
        <v>0.41999300000000001</v>
      </c>
      <c r="N83" s="15" t="s">
        <v>163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35">
        <f>IF(MB!$B84='MB-Adj'!$B84,MB!G84,MB!G84/1000)</f>
        <v>29305.5</v>
      </c>
      <c r="H84" s="35">
        <f>IF(MB!$B84='MB-Adj'!$B84,MB!H84,MB!H84/1000)</f>
        <v>25722.5</v>
      </c>
      <c r="I84" s="35">
        <f>IF(MB!$B84='MB-Adj'!$B84,MB!I84,MB!I84/1000)</f>
        <v>22519.3</v>
      </c>
      <c r="J84" s="35">
        <f>IF(MB!$B84='MB-Adj'!$B84,MB!J84,MB!J84/1000)</f>
        <v>20703</v>
      </c>
      <c r="K84" s="35">
        <f>IF(MB!$B84='MB-Adj'!$B84,MB!K84,MB!K84/1000)</f>
        <v>28486.7</v>
      </c>
      <c r="L84" s="35">
        <f>IF(MB!$B84='MB-Adj'!$B84,MB!L84,MB!L84/1000)</f>
        <v>28238.1</v>
      </c>
      <c r="M84" s="35">
        <f>IF(MB!$B84='MB-Adj'!$B84,MB!M84,MB!M84/1000)</f>
        <v>32826.809000000001</v>
      </c>
      <c r="N84" s="35" t="str">
        <f>IF(MB!$B84='MB-Adj'!$B84,MB!N84,MB!N84/1000)</f>
        <v>n.a.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35">
        <f>IF(MB!$B85='MB-Adj'!$B85,MB!G85,MB!G85/1000)</f>
        <v>0.47089999999999999</v>
      </c>
      <c r="H85" s="35">
        <f>IF(MB!$B85='MB-Adj'!$B85,MB!H85,MB!H85/1000)</f>
        <v>0.47470000000000001</v>
      </c>
      <c r="I85" s="35">
        <f>IF(MB!$B85='MB-Adj'!$B85,MB!I85,MB!I85/1000)</f>
        <v>0.4269</v>
      </c>
      <c r="J85" s="35">
        <f>IF(MB!$B85='MB-Adj'!$B85,MB!J85,MB!J85/1000)</f>
        <v>0.44839999999999997</v>
      </c>
      <c r="K85" s="35">
        <f>IF(MB!$B85='MB-Adj'!$B85,MB!K85,MB!K85/1000)</f>
        <v>0.58289999999999997</v>
      </c>
      <c r="L85" s="35">
        <f>IF(MB!$B85='MB-Adj'!$B85,MB!L85,MB!L85/1000)</f>
        <v>0.5345700000000001</v>
      </c>
      <c r="M85" s="35">
        <f>IF(MB!$B85='MB-Adj'!$B85,MB!M85,MB!M85/1000)</f>
        <v>0.52137040000000001</v>
      </c>
      <c r="N85" s="15" t="s">
        <v>163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IF(MB!$B86='MB-Adj'!$B86,MB!G86,MB!G86/1000)</f>
        <v>0.4496</v>
      </c>
      <c r="H86" s="35">
        <f>IF(MB!$B86='MB-Adj'!$B86,MB!H86,MB!H86/1000)</f>
        <v>0.38519999999999999</v>
      </c>
      <c r="I86" s="35">
        <f>IF(MB!$B86='MB-Adj'!$B86,MB!I86,MB!I86/1000)</f>
        <v>0.44519999999999998</v>
      </c>
      <c r="J86" s="35">
        <f>IF(MB!$B86='MB-Adj'!$B86,MB!J86,MB!J86/1000)</f>
        <v>0.48910000000000003</v>
      </c>
      <c r="K86" s="35">
        <f>IF(MB!$B86='MB-Adj'!$B86,MB!K86,MB!K86/1000)</f>
        <v>0.46</v>
      </c>
      <c r="L86" s="35">
        <f>IF(MB!$B86='MB-Adj'!$B86,MB!L86,MB!L86/1000)</f>
        <v>0.49789999999999995</v>
      </c>
      <c r="M86" s="35">
        <f>IF(MB!$B86='MB-Adj'!$B86,MB!M86,MB!M86/1000)</f>
        <v>0.67859999999999998</v>
      </c>
      <c r="N86" s="15" t="s">
        <v>163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35">
        <f>IF(MB!$B87='MB-Adj'!$B87,MB!G87,MB!G87/1000)</f>
        <v>0.30686399999999997</v>
      </c>
      <c r="H87" s="35">
        <f>IF(MB!$B87='MB-Adj'!$B87,MB!H87,MB!H87/1000)</f>
        <v>0.32648199999999999</v>
      </c>
      <c r="I87" s="35">
        <f>IF(MB!$B87='MB-Adj'!$B87,MB!I87,MB!I87/1000)</f>
        <v>0.354296</v>
      </c>
      <c r="J87" s="35">
        <f>IF(MB!$B87='MB-Adj'!$B87,MB!J87,MB!J87/1000)</f>
        <v>0.37951299999999999</v>
      </c>
      <c r="K87" s="35">
        <f>IF(MB!$B87='MB-Adj'!$B87,MB!K87,MB!K87/1000)</f>
        <v>0.37531700000000001</v>
      </c>
      <c r="L87" s="35">
        <f>IF(MB!$B87='MB-Adj'!$B87,MB!L87,MB!L87/1000)</f>
        <v>0.40832000000000002</v>
      </c>
      <c r="M87" s="35">
        <f>IF(MB!$B87='MB-Adj'!$B87,MB!M87,MB!M87/1000)</f>
        <v>0.44425899999999996</v>
      </c>
      <c r="N87" s="15" t="s">
        <v>163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35">
        <f>IF(MB!$B88='MB-Adj'!$B88,MB!G88,MB!G88/1000)</f>
        <v>17.04</v>
      </c>
      <c r="H88" s="35">
        <f>IF(MB!$B88='MB-Adj'!$B88,MB!H88,MB!H88/1000)</f>
        <v>18.189</v>
      </c>
      <c r="I88" s="35">
        <f>IF(MB!$B88='MB-Adj'!$B88,MB!I88,MB!I88/1000)</f>
        <v>19.2</v>
      </c>
      <c r="J88" s="35">
        <f>IF(MB!$B88='MB-Adj'!$B88,MB!J88,MB!J88/1000)</f>
        <v>16.640999999999998</v>
      </c>
      <c r="K88" s="35">
        <f>IF(MB!$B88='MB-Adj'!$B88,MB!K88,MB!K88/1000)</f>
        <v>21.395</v>
      </c>
      <c r="L88" s="35">
        <f>IF(MB!$B88='MB-Adj'!$B88,MB!L88,MB!L88/1000)</f>
        <v>18.471</v>
      </c>
      <c r="M88" s="35">
        <f>IF(MB!$B88='MB-Adj'!$B88,MB!M88,MB!M88/1000)</f>
        <v>20.032</v>
      </c>
      <c r="N88" s="15" t="s">
        <v>163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IF(MB!$B89='MB-Adj'!$B89,MB!G89,MB!G89/1000)</f>
        <v>100.788145</v>
      </c>
      <c r="H89" s="35">
        <f>IF(MB!$B89='MB-Adj'!$B89,MB!H89,MB!H89/1000)</f>
        <v>116.547847</v>
      </c>
      <c r="I89" s="35">
        <f>IF(MB!$B89='MB-Adj'!$B89,MB!I89,MB!I89/1000)</f>
        <v>143.356233</v>
      </c>
      <c r="J89" s="35">
        <f>IF(MB!$B89='MB-Adj'!$B89,MB!J89,MB!J89/1000)</f>
        <v>171.626338</v>
      </c>
      <c r="K89" s="35">
        <f>IF(MB!$B89='MB-Adj'!$B89,MB!K89,MB!K89/1000)</f>
        <v>208.22869110212</v>
      </c>
      <c r="L89" s="35">
        <f>IF(MB!$B89='MB-Adj'!$B89,MB!L89,MB!L89/1000)</f>
        <v>212.17742164324</v>
      </c>
      <c r="M89" s="35">
        <f>IF(MB!$B89='MB-Adj'!$B89,MB!M89,MB!M89/1000)</f>
        <v>287.43795359252005</v>
      </c>
      <c r="N89" s="35" t="str">
        <f>IF(MB!$B89='MB-Adj'!$B89,MB!N89,MB!N89/1000)</f>
        <v>n.a.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35">
        <f>IF(MB!$B90='MB-Adj'!$B90,MB!G90,MB!G90/1000)</f>
        <v>25.091000000000001</v>
      </c>
      <c r="H90" s="35">
        <f>IF(MB!$B90='MB-Adj'!$B90,MB!H90,MB!H90/1000)</f>
        <v>28.516999999999999</v>
      </c>
      <c r="I90" s="35">
        <f>IF(MB!$B90='MB-Adj'!$B90,MB!I90,MB!I90/1000)</f>
        <v>31.771000000000001</v>
      </c>
      <c r="J90" s="35">
        <f>IF(MB!$B90='MB-Adj'!$B90,MB!J90,MB!J90/1000)</f>
        <v>33.453000000000003</v>
      </c>
      <c r="K90" s="35">
        <f>IF(MB!$B90='MB-Adj'!$B90,MB!K90,MB!K90/1000)</f>
        <v>40.466000000000001</v>
      </c>
      <c r="L90" s="35">
        <f>IF(MB!$B90='MB-Adj'!$B90,MB!L90,MB!L90/1000)</f>
        <v>42.872</v>
      </c>
      <c r="M90" s="35">
        <f>IF(MB!$B90='MB-Adj'!$B90,MB!M90,MB!M90/1000)</f>
        <v>49.558080000000004</v>
      </c>
      <c r="N90" s="15" t="s">
        <v>163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35">
        <f>IF(MB!$B91='MB-Adj'!$B91,MB!G91,MB!G91/1000)</f>
        <v>0</v>
      </c>
      <c r="H91" s="35">
        <f>IF(MB!$B91='MB-Adj'!$B91,MB!H91,MB!H91/1000)</f>
        <v>0</v>
      </c>
      <c r="I91" s="35">
        <f>IF(MB!$B91='MB-Adj'!$B91,MB!I91,MB!I91/1000)</f>
        <v>0</v>
      </c>
      <c r="J91" s="35">
        <f>IF(MB!$B91='MB-Adj'!$B91,MB!J91,MB!J91/1000)</f>
        <v>0</v>
      </c>
      <c r="K91" s="35">
        <f>IF(MB!$B91='MB-Adj'!$B91,MB!K91,MB!K91/1000)</f>
        <v>0</v>
      </c>
      <c r="L91" s="35">
        <f>IF(MB!$B91='MB-Adj'!$B91,MB!L91,MB!L91/1000)</f>
        <v>0</v>
      </c>
      <c r="M91" s="35">
        <f>IF(MB!$B91='MB-Adj'!$B91,MB!M91,MB!M91/1000)</f>
        <v>0</v>
      </c>
      <c r="N91" s="35">
        <f>IF(MB!$B91='MB-Adj'!$B91,MB!N91,MB!N91/1000)</f>
        <v>0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F9"/>
  <sheetViews>
    <sheetView workbookViewId="0">
      <selection activeCell="B1" sqref="B1:F1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04" t="s">
        <v>477</v>
      </c>
      <c r="C1" s="104"/>
      <c r="D1" s="104"/>
      <c r="E1" s="104"/>
      <c r="F1" s="105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dMB!O2</f>
        <v>0.92804243964959687</v>
      </c>
      <c r="C4" s="57">
        <f>dMB!P2</f>
        <v>22.004860946018965</v>
      </c>
      <c r="D4" s="58">
        <f>dMB!Q2</f>
        <v>0.5452413014796812</v>
      </c>
      <c r="E4" s="57">
        <f>dMB!R2</f>
        <v>5.2034342538315386</v>
      </c>
      <c r="F4" s="59">
        <f>dMB!S2</f>
        <v>66</v>
      </c>
    </row>
    <row r="5" spans="1:6" ht="27" customHeight="1" x14ac:dyDescent="0.45">
      <c r="A5" s="60" t="s">
        <v>195</v>
      </c>
      <c r="B5" s="56">
        <f>dMB!O16</f>
        <v>0.68333240545813423</v>
      </c>
      <c r="C5" s="57">
        <f>dMB!P16</f>
        <v>11.949206467500485</v>
      </c>
      <c r="D5" s="58">
        <f>dMB!Q16</f>
        <v>0.55521676501698813</v>
      </c>
      <c r="E5" s="57">
        <f>dMB!R16</f>
        <v>7.7563926541417558</v>
      </c>
      <c r="F5" s="59">
        <f>dMB!S16</f>
        <v>137</v>
      </c>
    </row>
    <row r="6" spans="1:6" ht="27" customHeight="1" x14ac:dyDescent="0.45">
      <c r="A6" s="60" t="s">
        <v>440</v>
      </c>
      <c r="B6" s="56">
        <f>dMB!O46</f>
        <v>0.61270877600185114</v>
      </c>
      <c r="C6" s="57">
        <f>dMB!P46</f>
        <v>11.100287538888992</v>
      </c>
      <c r="D6" s="58">
        <f>dMB!Q46</f>
        <v>0.55686864933930624</v>
      </c>
      <c r="E6" s="57">
        <f>dMB!R46</f>
        <v>8.715732567814781</v>
      </c>
      <c r="F6" s="59">
        <f>dMB!S46</f>
        <v>171</v>
      </c>
    </row>
    <row r="7" spans="1:6" ht="27" customHeight="1" x14ac:dyDescent="0.45">
      <c r="A7" s="60" t="s">
        <v>441</v>
      </c>
      <c r="B7" s="56">
        <f>dMB!O82</f>
        <v>0.21184555643436206</v>
      </c>
      <c r="C7" s="57">
        <f>dMB!P82</f>
        <v>1.5631178737479221</v>
      </c>
      <c r="D7" s="58">
        <f>dMB!Q82</f>
        <v>7.4117177740910284E-2</v>
      </c>
      <c r="E7" s="57">
        <f>dMB!R82</f>
        <v>0.48735929914932052</v>
      </c>
      <c r="F7" s="59">
        <f>dMB!S82</f>
        <v>45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Roman,Bold"5a. Correlation: Inflation - Base Money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AF256"/>
  <sheetViews>
    <sheetView topLeftCell="G1" workbookViewId="0">
      <selection activeCell="O1" sqref="O1:AF65536"/>
    </sheetView>
  </sheetViews>
  <sheetFormatPr defaultRowHeight="13.15" x14ac:dyDescent="0.4"/>
  <cols>
    <col min="1" max="6" width="9.35546875" style="1" customWidth="1"/>
    <col min="7" max="7" width="10.35546875" style="1" bestFit="1" customWidth="1"/>
    <col min="8" max="13" width="9.5" style="1" bestFit="1" customWidth="1"/>
    <col min="15" max="32" width="9.35546875" style="3" customWidth="1"/>
  </cols>
  <sheetData>
    <row r="1" spans="1:32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3"/>
      <c r="O1" s="16" t="s">
        <v>247</v>
      </c>
      <c r="P1" s="16" t="s">
        <v>248</v>
      </c>
      <c r="Q1" s="16" t="s">
        <v>247</v>
      </c>
      <c r="R1" s="16" t="s">
        <v>248</v>
      </c>
      <c r="S1" s="16" t="s">
        <v>194</v>
      </c>
      <c r="T1" s="16"/>
      <c r="U1" s="16"/>
      <c r="V1" s="16" t="s">
        <v>247</v>
      </c>
      <c r="W1" s="16" t="s">
        <v>248</v>
      </c>
      <c r="X1" s="16" t="s">
        <v>247</v>
      </c>
      <c r="Y1" s="16" t="s">
        <v>248</v>
      </c>
      <c r="Z1" s="16" t="s">
        <v>194</v>
      </c>
      <c r="AA1" s="16"/>
      <c r="AB1" s="16" t="s">
        <v>247</v>
      </c>
      <c r="AC1" s="16" t="s">
        <v>248</v>
      </c>
      <c r="AD1" s="16" t="s">
        <v>247</v>
      </c>
      <c r="AE1" s="16" t="s">
        <v>248</v>
      </c>
      <c r="AF1" s="16" t="s">
        <v>194</v>
      </c>
    </row>
    <row r="2" spans="1:32" x14ac:dyDescent="0.4">
      <c r="A2" s="15" t="s">
        <v>163</v>
      </c>
      <c r="B2" s="15"/>
      <c r="C2" s="48" t="s">
        <v>1</v>
      </c>
      <c r="D2" s="15"/>
      <c r="E2" s="15"/>
      <c r="F2" s="15" t="s">
        <v>310</v>
      </c>
      <c r="G2" s="35">
        <f>LN('MB-Adj'!H2)-LN('MB-Adj'!G2)</f>
        <v>3.5545301579473922</v>
      </c>
      <c r="H2" s="35">
        <f>LN('MB-Adj'!I2)-LN('MB-Adj'!H2)</f>
        <v>0.65234794426968779</v>
      </c>
      <c r="I2" s="35">
        <f>LN('MB-Adj'!J2)-LN('MB-Adj'!I2)</f>
        <v>0.404407579050021</v>
      </c>
      <c r="J2" s="35">
        <f>LN('MB-Adj'!K2)-LN('MB-Adj'!J2)</f>
        <v>2.0232612341920873</v>
      </c>
      <c r="K2" s="35">
        <f>LN('MB-Adj'!L2)-LN('MB-Adj'!K2)</f>
        <v>1.1560774073649203</v>
      </c>
      <c r="L2" s="35">
        <f>LN('MB-Adj'!M2)-LN('MB-Adj'!L2)</f>
        <v>0.90253736366827941</v>
      </c>
      <c r="M2" s="15" t="s">
        <v>163</v>
      </c>
      <c r="N2" s="13"/>
      <c r="O2" s="16">
        <f>CORREL('log Inflation'!$G2:$L15,$G2:$L15)</f>
        <v>0.92804243964959687</v>
      </c>
      <c r="P2" s="16">
        <f>O2*SQRT((MIN(COUNT($G2:$L15),COUNT('log Inflation'!$G2:$L15))-2)/(1-O2^2))</f>
        <v>22.004860946018965</v>
      </c>
      <c r="Q2" s="16">
        <f>CORREL('log Inflation'!$H2:$L15,$G2:$K15)</f>
        <v>0.5452413014796812</v>
      </c>
      <c r="R2" s="16">
        <f>Q2*SQRT((MIN(COUNT($G2:$K15),COUNT('log Inflation'!$H$2:$L$15))-2)/(1-Q2^2))</f>
        <v>5.2034342538315386</v>
      </c>
      <c r="S2" s="16">
        <f>MIN(COUNT($G2:$K15),COUNT('log Inflation'!$H2:$L15))</f>
        <v>66</v>
      </c>
      <c r="T2" s="61"/>
      <c r="U2" s="16"/>
      <c r="V2" s="16">
        <f>CORREL(Growth!$G2:$L15,$G2:$L15)</f>
        <v>0.10379099300258443</v>
      </c>
      <c r="W2" s="16">
        <f>V2*SQRT((MIN(COUNT($G2:$L15),COUNT(Growth!$G2:$L15))-2)/(1-V2^2))</f>
        <v>0.9449710812939156</v>
      </c>
      <c r="X2" s="16">
        <f>CORREL(Growth!$H2:$L15,$G2:$K15)</f>
        <v>3.0561704651917068E-2</v>
      </c>
      <c r="Y2" s="16">
        <f>X2*SQRT((MIN(COUNT($G2:$K15),COUNT(Growth!$H$2:$L$15))-2)/(1-X2^2))</f>
        <v>0.25213605004379008</v>
      </c>
      <c r="Z2" s="16">
        <f>MIN(COUNT($G2:$K15),COUNT(Growth!$H2:$L15))</f>
        <v>70</v>
      </c>
      <c r="AA2" s="61"/>
      <c r="AB2" s="16">
        <f>CORREL('log dC'!$G2:$L15,$G2:$L15)</f>
        <v>-0.1127768714924825</v>
      </c>
      <c r="AC2" s="16">
        <f>AB2*SQRT((MIN(COUNT($G2:$L15),COUNT('log dC'!$G2:$L15))-2)/(1-AB2^2))</f>
        <v>-1.0088186812137214</v>
      </c>
      <c r="AD2" s="16">
        <f>CORREL('log dC'!$H2:$L15,$G2:$K15)</f>
        <v>-0.50634083873594271</v>
      </c>
      <c r="AE2" s="16">
        <f>AD2*SQRT((MIN(COUNT($G2:$K15),COUNT('log dC'!$H$2:$L$15))-2)/(1-AD2^2))</f>
        <v>-4.7702341663761674</v>
      </c>
      <c r="AF2" s="16">
        <f>MIN(COUNT($G2:$K15),COUNT('log dC'!$H2:$L15))</f>
        <v>68</v>
      </c>
    </row>
    <row r="3" spans="1:32" x14ac:dyDescent="0.4">
      <c r="A3" s="15"/>
      <c r="B3" s="15"/>
      <c r="C3" s="49" t="s">
        <v>2</v>
      </c>
      <c r="D3" s="15"/>
      <c r="E3" s="15"/>
      <c r="F3" s="15" t="s">
        <v>310</v>
      </c>
      <c r="G3" s="35">
        <f>LN('MB-Adj'!H3)-LN('MB-Adj'!G3)</f>
        <v>2.0907785271348622E-2</v>
      </c>
      <c r="H3" s="35">
        <f>LN('MB-Adj'!I3)-LN('MB-Adj'!H3)</f>
        <v>0.12770362619100561</v>
      </c>
      <c r="I3" s="35">
        <f>LN('MB-Adj'!J3)-LN('MB-Adj'!I3)</f>
        <v>2.5799748829010927E-2</v>
      </c>
      <c r="J3" s="35">
        <f>LN('MB-Adj'!K3)-LN('MB-Adj'!J3)</f>
        <v>8.0240663321879957E-3</v>
      </c>
      <c r="K3" s="35">
        <f>LN('MB-Adj'!L3)-LN('MB-Adj'!K3)</f>
        <v>-9.1656438795699735E-2</v>
      </c>
      <c r="L3" s="35">
        <f>LN('MB-Adj'!M3)-LN('MB-Adj'!L3)</f>
        <v>0.16425451346455411</v>
      </c>
      <c r="M3" s="15" t="s">
        <v>163</v>
      </c>
      <c r="N3" s="13"/>
      <c r="O3" s="16"/>
      <c r="P3" s="16"/>
      <c r="Q3" s="16"/>
      <c r="R3" s="16"/>
      <c r="S3" s="16"/>
      <c r="T3" s="61"/>
      <c r="U3" s="16"/>
      <c r="V3" s="16"/>
      <c r="W3" s="16"/>
      <c r="X3" s="16"/>
      <c r="Y3" s="16"/>
      <c r="Z3" s="16"/>
      <c r="AA3" s="61"/>
      <c r="AB3" s="16"/>
      <c r="AC3" s="16"/>
      <c r="AD3" s="16"/>
      <c r="AE3" s="16"/>
      <c r="AF3" s="16"/>
    </row>
    <row r="4" spans="1:32" x14ac:dyDescent="0.4">
      <c r="A4" s="15"/>
      <c r="B4" s="15"/>
      <c r="C4" s="49" t="s">
        <v>12</v>
      </c>
      <c r="D4" s="15"/>
      <c r="E4" s="15"/>
      <c r="F4" s="15" t="s">
        <v>310</v>
      </c>
      <c r="G4" s="35">
        <f>LN('MB-Adj'!H4)-LN('MB-Adj'!G4)</f>
        <v>0.24252160851966931</v>
      </c>
      <c r="H4" s="35">
        <f>LN('MB-Adj'!I4)-LN('MB-Adj'!H4)</f>
        <v>0.18300785625403071</v>
      </c>
      <c r="I4" s="35">
        <f>LN('MB-Adj'!J4)-LN('MB-Adj'!I4)</f>
        <v>-0.23316219738383337</v>
      </c>
      <c r="J4" s="35">
        <f>LN('MB-Adj'!K4)-LN('MB-Adj'!J4)</f>
        <v>0.1073181398833909</v>
      </c>
      <c r="K4" s="35">
        <f>LN('MB-Adj'!L4)-LN('MB-Adj'!K4)</f>
        <v>9.9357766060268471E-2</v>
      </c>
      <c r="L4" s="35">
        <f>LN('MB-Adj'!M4)-LN('MB-Adj'!L4)</f>
        <v>0.11406600717194415</v>
      </c>
      <c r="M4" s="15" t="s">
        <v>163</v>
      </c>
      <c r="N4" s="13"/>
      <c r="O4" s="16"/>
      <c r="P4" s="16"/>
      <c r="Q4" s="16"/>
      <c r="R4" s="16"/>
      <c r="S4" s="16"/>
      <c r="T4" s="61"/>
      <c r="U4" s="16"/>
      <c r="V4" s="16"/>
      <c r="W4" s="16"/>
      <c r="X4" s="16"/>
      <c r="Y4" s="16"/>
      <c r="Z4" s="16"/>
      <c r="AA4" s="61"/>
      <c r="AB4" s="16"/>
      <c r="AC4" s="16"/>
      <c r="AD4" s="16"/>
      <c r="AE4" s="16"/>
      <c r="AF4" s="16"/>
    </row>
    <row r="5" spans="1:32" x14ac:dyDescent="0.4">
      <c r="A5" s="15"/>
      <c r="B5" s="15"/>
      <c r="C5" s="49" t="s">
        <v>15</v>
      </c>
      <c r="D5" s="15"/>
      <c r="E5" s="15"/>
      <c r="F5" s="15" t="s">
        <v>310</v>
      </c>
      <c r="G5" s="35">
        <f>LN('MB-Adj'!H5)-LN('MB-Adj'!G5)</f>
        <v>0.73397846742191719</v>
      </c>
      <c r="H5" s="35">
        <f>LN('MB-Adj'!I5)-LN('MB-Adj'!H5)</f>
        <v>2.1419647989804487</v>
      </c>
      <c r="I5" s="35">
        <f>LN('MB-Adj'!J5)-LN('MB-Adj'!I5)</f>
        <v>9.7610586794223075E-2</v>
      </c>
      <c r="J5" s="35">
        <f>LN('MB-Adj'!K5)-LN('MB-Adj'!J5)</f>
        <v>0.16163562034947765</v>
      </c>
      <c r="K5" s="35">
        <f>LN('MB-Adj'!L5)-LN('MB-Adj'!K5)</f>
        <v>0.10550515359388135</v>
      </c>
      <c r="L5" s="35">
        <f>LN('MB-Adj'!M5)-LN('MB-Adj'!L5)</f>
        <v>0.23648168589147867</v>
      </c>
      <c r="M5" s="15" t="s">
        <v>163</v>
      </c>
      <c r="N5" s="13"/>
      <c r="O5" s="16"/>
      <c r="P5" s="16"/>
      <c r="Q5" s="16"/>
      <c r="R5" s="16"/>
      <c r="S5" s="16"/>
      <c r="T5" s="61"/>
      <c r="U5" s="16"/>
      <c r="V5" s="16"/>
      <c r="W5" s="16"/>
      <c r="X5" s="16"/>
      <c r="Y5" s="16"/>
      <c r="Z5" s="16"/>
      <c r="AA5" s="61"/>
      <c r="AB5" s="16"/>
      <c r="AC5" s="16"/>
      <c r="AD5" s="16"/>
      <c r="AE5" s="16"/>
      <c r="AF5" s="16"/>
    </row>
    <row r="6" spans="1:32" x14ac:dyDescent="0.4">
      <c r="A6" s="15"/>
      <c r="B6" s="15"/>
      <c r="C6" s="49" t="s">
        <v>16</v>
      </c>
      <c r="D6" s="15"/>
      <c r="E6" s="15"/>
      <c r="F6" s="15" t="s">
        <v>310</v>
      </c>
      <c r="G6" s="35">
        <f>LN('MB-Adj'!H6)-LN('MB-Adj'!G6)</f>
        <v>0.35778233649223967</v>
      </c>
      <c r="H6" s="35">
        <f>LN('MB-Adj'!I6)-LN('MB-Adj'!H6)</f>
        <v>0.19252699649662919</v>
      </c>
      <c r="I6" s="35">
        <f>LN('MB-Adj'!J6)-LN('MB-Adj'!I6)</f>
        <v>0.38648081065321094</v>
      </c>
      <c r="J6" s="35">
        <f>LN('MB-Adj'!K6)-LN('MB-Adj'!J6)</f>
        <v>0.14717513977917829</v>
      </c>
      <c r="K6" s="35">
        <f>LN('MB-Adj'!L6)-LN('MB-Adj'!K6)</f>
        <v>0.22200402975762401</v>
      </c>
      <c r="L6" s="35">
        <f>LN('MB-Adj'!M6)-LN('MB-Adj'!L6)</f>
        <v>0.15790684246882503</v>
      </c>
      <c r="M6" s="15" t="s">
        <v>163</v>
      </c>
      <c r="N6" s="13"/>
      <c r="O6" s="16"/>
      <c r="P6" s="16"/>
      <c r="Q6" s="16"/>
      <c r="R6" s="16"/>
      <c r="S6" s="16"/>
      <c r="T6" s="61"/>
      <c r="U6" s="16"/>
      <c r="V6" s="16"/>
      <c r="W6" s="16"/>
      <c r="X6" s="16"/>
      <c r="Y6" s="16"/>
      <c r="Z6" s="16"/>
      <c r="AA6" s="61"/>
      <c r="AB6" s="16"/>
      <c r="AC6" s="16"/>
      <c r="AD6" s="16"/>
      <c r="AE6" s="16"/>
      <c r="AF6" s="16"/>
    </row>
    <row r="7" spans="1:32" x14ac:dyDescent="0.4">
      <c r="A7" s="15"/>
      <c r="B7" s="15"/>
      <c r="C7" s="49" t="s">
        <v>31</v>
      </c>
      <c r="D7" s="15"/>
      <c r="E7" s="15"/>
      <c r="F7" s="15" t="s">
        <v>310</v>
      </c>
      <c r="G7" s="35">
        <f>LN('MB-Adj'!H7)-LN('MB-Adj'!G7)</f>
        <v>0.2856372947457757</v>
      </c>
      <c r="H7" s="35">
        <f>LN('MB-Adj'!I7)-LN('MB-Adj'!H7)</f>
        <v>0.2957409275953129</v>
      </c>
      <c r="I7" s="35">
        <f>LN('MB-Adj'!J7)-LN('MB-Adj'!I7)</f>
        <v>6.4525887713546837E-2</v>
      </c>
      <c r="J7" s="35">
        <f>LN('MB-Adj'!K7)-LN('MB-Adj'!J7)</f>
        <v>0.68365960703937212</v>
      </c>
      <c r="K7" s="35">
        <f>LN('MB-Adj'!L7)-LN('MB-Adj'!K7)</f>
        <v>0.30582195712005067</v>
      </c>
      <c r="L7" s="35">
        <f>LN('MB-Adj'!M7)-LN('MB-Adj'!L7)</f>
        <v>6.1253641460750075E-2</v>
      </c>
      <c r="M7" s="15" t="s">
        <v>163</v>
      </c>
      <c r="N7" s="13"/>
      <c r="O7" s="16"/>
      <c r="P7" s="16"/>
      <c r="Q7" s="16"/>
      <c r="R7" s="16"/>
      <c r="S7" s="16"/>
      <c r="T7" s="61"/>
      <c r="U7" s="16"/>
      <c r="V7" s="16"/>
      <c r="W7" s="16"/>
      <c r="X7" s="16"/>
      <c r="Y7" s="16"/>
      <c r="Z7" s="16"/>
      <c r="AA7" s="61"/>
      <c r="AB7" s="16"/>
      <c r="AC7" s="16"/>
      <c r="AD7" s="16"/>
      <c r="AE7" s="16"/>
      <c r="AF7" s="16"/>
    </row>
    <row r="8" spans="1:32" x14ac:dyDescent="0.4">
      <c r="A8" s="15"/>
      <c r="B8" s="15"/>
      <c r="C8" s="49" t="s">
        <v>382</v>
      </c>
      <c r="D8" s="15"/>
      <c r="E8" s="15"/>
      <c r="F8" s="15" t="s">
        <v>310</v>
      </c>
      <c r="G8" s="35">
        <f>LN('MB-Adj'!H8)-LN('MB-Adj'!G8)</f>
        <v>0.32742454233308949</v>
      </c>
      <c r="H8" s="35">
        <f>LN('MB-Adj'!I8)-LN('MB-Adj'!H8)</f>
        <v>0.81439323323712909</v>
      </c>
      <c r="I8" s="35">
        <f>LN('MB-Adj'!J8)-LN('MB-Adj'!I8)</f>
        <v>-0.14246311804731704</v>
      </c>
      <c r="J8" s="35">
        <f>LN('MB-Adj'!K8)-LN('MB-Adj'!J8)</f>
        <v>0.29605646982762446</v>
      </c>
      <c r="K8" s="35">
        <f>LN('MB-Adj'!L8)-LN('MB-Adj'!K8)</f>
        <v>0.6287893850715518</v>
      </c>
      <c r="L8" s="35">
        <f>LN('MB-Adj'!M8)-LN('MB-Adj'!L8)</f>
        <v>0.14757484526662745</v>
      </c>
      <c r="M8" s="15" t="s">
        <v>163</v>
      </c>
      <c r="N8" s="13"/>
      <c r="O8" s="16"/>
      <c r="P8" s="16"/>
      <c r="Q8" s="16"/>
      <c r="R8" s="16"/>
      <c r="S8" s="16"/>
      <c r="T8" s="61"/>
      <c r="U8" s="16"/>
      <c r="V8" s="16"/>
      <c r="W8" s="16"/>
      <c r="X8" s="16"/>
      <c r="Y8" s="16"/>
      <c r="Z8" s="16"/>
      <c r="AA8" s="61"/>
      <c r="AB8" s="16"/>
      <c r="AC8" s="16"/>
      <c r="AD8" s="16"/>
      <c r="AE8" s="16"/>
      <c r="AF8" s="16"/>
    </row>
    <row r="9" spans="1:32" x14ac:dyDescent="0.4">
      <c r="A9" s="15"/>
      <c r="B9" s="15"/>
      <c r="C9" s="49" t="s">
        <v>63</v>
      </c>
      <c r="D9" s="15"/>
      <c r="E9" s="15"/>
      <c r="F9" s="15" t="s">
        <v>310</v>
      </c>
      <c r="G9" s="35">
        <f>LN('MB-Adj'!H9)-LN('MB-Adj'!G9)</f>
        <v>0.21510869693440782</v>
      </c>
      <c r="H9" s="35">
        <f>LN('MB-Adj'!I9)-LN('MB-Adj'!H9)</f>
        <v>0.36329074317857657</v>
      </c>
      <c r="I9" s="35">
        <f>LN('MB-Adj'!J9)-LN('MB-Adj'!I9)</f>
        <v>0.6297406420441316</v>
      </c>
      <c r="J9" s="35">
        <f>LN('MB-Adj'!K9)-LN('MB-Adj'!J9)</f>
        <v>0.53642912803790832</v>
      </c>
      <c r="K9" s="35">
        <f>LN('MB-Adj'!L9)-LN('MB-Adj'!K9)</f>
        <v>0.46459753493396416</v>
      </c>
      <c r="L9" s="35">
        <f>LN('MB-Adj'!M9)-LN('MB-Adj'!L9)</f>
        <v>7.0307255005539915E-2</v>
      </c>
      <c r="M9" s="15" t="s">
        <v>163</v>
      </c>
      <c r="N9" s="13"/>
      <c r="O9" s="16"/>
      <c r="P9" s="16"/>
      <c r="Q9" s="16"/>
      <c r="R9" s="16"/>
      <c r="S9" s="16"/>
      <c r="T9" s="61"/>
      <c r="U9" s="16"/>
      <c r="V9" s="16"/>
      <c r="W9" s="16"/>
      <c r="X9" s="16"/>
      <c r="Y9" s="16"/>
      <c r="Z9" s="16"/>
      <c r="AA9" s="61"/>
      <c r="AB9" s="16"/>
      <c r="AC9" s="16"/>
      <c r="AD9" s="16"/>
      <c r="AE9" s="16"/>
      <c r="AF9" s="16"/>
    </row>
    <row r="10" spans="1:32" x14ac:dyDescent="0.4">
      <c r="A10" s="15"/>
      <c r="B10" s="15"/>
      <c r="C10" s="49" t="s">
        <v>76</v>
      </c>
      <c r="D10" s="15"/>
      <c r="E10" s="15"/>
      <c r="F10" s="15" t="s">
        <v>310</v>
      </c>
      <c r="G10" s="35">
        <f>LN('MB-Adj'!H10)-LN('MB-Adj'!G10)</f>
        <v>0.23560375747885676</v>
      </c>
      <c r="H10" s="35">
        <f>LN('MB-Adj'!I10)-LN('MB-Adj'!H10)</f>
        <v>0.14914458517074625</v>
      </c>
      <c r="I10" s="35">
        <f>LN('MB-Adj'!J10)-LN('MB-Adj'!I10)</f>
        <v>-3.7835257243544973E-2</v>
      </c>
      <c r="J10" s="35">
        <f>LN('MB-Adj'!K10)-LN('MB-Adj'!J10)</f>
        <v>0.16166471637548874</v>
      </c>
      <c r="K10" s="35">
        <f>LN('MB-Adj'!L10)-LN('MB-Adj'!K10)</f>
        <v>0.22882582553180519</v>
      </c>
      <c r="L10" s="35">
        <f>LN('MB-Adj'!M10)-LN('MB-Adj'!L10)</f>
        <v>0.42508515724133566</v>
      </c>
      <c r="M10" s="15" t="s">
        <v>163</v>
      </c>
      <c r="N10" s="13"/>
      <c r="O10" s="16"/>
      <c r="P10" s="16"/>
      <c r="Q10" s="16"/>
      <c r="R10" s="16"/>
      <c r="S10" s="16"/>
      <c r="T10" s="61"/>
      <c r="U10" s="16"/>
      <c r="V10" s="16"/>
      <c r="W10" s="16"/>
      <c r="X10" s="16"/>
      <c r="Y10" s="16"/>
      <c r="Z10" s="16"/>
      <c r="AA10" s="61"/>
      <c r="AB10" s="16"/>
      <c r="AC10" s="16"/>
      <c r="AD10" s="16"/>
      <c r="AE10" s="16"/>
      <c r="AF10" s="16"/>
    </row>
    <row r="11" spans="1:32" x14ac:dyDescent="0.4">
      <c r="A11" s="15"/>
      <c r="B11" s="15"/>
      <c r="C11" s="49" t="s">
        <v>80</v>
      </c>
      <c r="D11" s="15"/>
      <c r="E11" s="15"/>
      <c r="F11" s="15" t="s">
        <v>310</v>
      </c>
      <c r="G11" s="35">
        <f>LN('MB-Adj'!H11)-LN('MB-Adj'!G11)</f>
        <v>0.29552205658816888</v>
      </c>
      <c r="H11" s="35">
        <f>LN('MB-Adj'!I11)-LN('MB-Adj'!H11)</f>
        <v>0.28120775353211624</v>
      </c>
      <c r="I11" s="35">
        <f>LN('MB-Adj'!J11)-LN('MB-Adj'!I11)</f>
        <v>0.18009503760263068</v>
      </c>
      <c r="J11" s="35">
        <f>LN('MB-Adj'!K11)-LN('MB-Adj'!J11)</f>
        <v>5.5269130624320928E-2</v>
      </c>
      <c r="K11" s="35">
        <f>LN('MB-Adj'!L11)-LN('MB-Adj'!K11)</f>
        <v>4.5919872345240531E-2</v>
      </c>
      <c r="L11" s="35">
        <f>LN('MB-Adj'!M11)-LN('MB-Adj'!L11)</f>
        <v>0.34864712297198253</v>
      </c>
      <c r="M11" s="15" t="s">
        <v>163</v>
      </c>
      <c r="N11" s="13"/>
      <c r="O11" s="16"/>
      <c r="P11" s="16"/>
      <c r="Q11" s="16"/>
      <c r="R11" s="16"/>
      <c r="S11" s="16"/>
      <c r="T11" s="61"/>
      <c r="U11" s="16"/>
      <c r="V11" s="16"/>
      <c r="W11" s="16"/>
      <c r="X11" s="16"/>
      <c r="Y11" s="16"/>
      <c r="Z11" s="16"/>
      <c r="AA11" s="61"/>
      <c r="AB11" s="16"/>
      <c r="AC11" s="16"/>
      <c r="AD11" s="16"/>
      <c r="AE11" s="16"/>
      <c r="AF11" s="16"/>
    </row>
    <row r="12" spans="1:32" x14ac:dyDescent="0.4">
      <c r="A12" s="15"/>
      <c r="B12" s="15"/>
      <c r="C12" s="49" t="s">
        <v>86</v>
      </c>
      <c r="D12" s="15"/>
      <c r="E12" s="15"/>
      <c r="F12" s="15" t="s">
        <v>310</v>
      </c>
      <c r="G12" s="35">
        <f>LN('MB-Adj'!H12)-LN('MB-Adj'!G12)</f>
        <v>-1.9469515391680403E-2</v>
      </c>
      <c r="H12" s="35">
        <f>LN('MB-Adj'!I12)-LN('MB-Adj'!H12)</f>
        <v>7.0694117921487276E-2</v>
      </c>
      <c r="I12" s="35">
        <f>LN('MB-Adj'!J12)-LN('MB-Adj'!I12)</f>
        <v>6.3416950809402906E-2</v>
      </c>
      <c r="J12" s="35">
        <f>LN('MB-Adj'!K12)-LN('MB-Adj'!J12)</f>
        <v>8.7109901713111171E-2</v>
      </c>
      <c r="K12" s="35">
        <f>LN('MB-Adj'!L12)-LN('MB-Adj'!K12)</f>
        <v>-1.0293072954665305E-2</v>
      </c>
      <c r="L12" s="35">
        <f>LN('MB-Adj'!M12)-LN('MB-Adj'!L12)</f>
        <v>5.9411682927619225E-2</v>
      </c>
      <c r="M12" s="15" t="s">
        <v>163</v>
      </c>
      <c r="N12" s="13"/>
      <c r="O12" s="16"/>
      <c r="P12" s="16"/>
      <c r="Q12" s="16"/>
      <c r="R12" s="16"/>
      <c r="S12" s="16"/>
      <c r="T12" s="61"/>
      <c r="U12" s="16"/>
      <c r="V12" s="16"/>
      <c r="W12" s="16"/>
      <c r="X12" s="16"/>
      <c r="Y12" s="16"/>
      <c r="Z12" s="16"/>
      <c r="AA12" s="61"/>
      <c r="AB12" s="16"/>
      <c r="AC12" s="16"/>
      <c r="AD12" s="16"/>
      <c r="AE12" s="16"/>
      <c r="AF12" s="16"/>
    </row>
    <row r="13" spans="1:32" x14ac:dyDescent="0.4">
      <c r="A13" s="15"/>
      <c r="B13" s="15"/>
      <c r="C13" s="49" t="s">
        <v>87</v>
      </c>
      <c r="D13" s="15"/>
      <c r="E13" s="15"/>
      <c r="F13" s="15" t="s">
        <v>310</v>
      </c>
      <c r="G13" s="35">
        <f>LN('MB-Adj'!H13)-LN('MB-Adj'!G13)</f>
        <v>0.32060586799970148</v>
      </c>
      <c r="H13" s="35">
        <f>LN('MB-Adj'!I13)-LN('MB-Adj'!H13)</f>
        <v>0.32708817144786861</v>
      </c>
      <c r="I13" s="35">
        <f>LN('MB-Adj'!J13)-LN('MB-Adj'!I13)</f>
        <v>5.5616926430560376E-2</v>
      </c>
      <c r="J13" s="35">
        <f>LN('MB-Adj'!K13)-LN('MB-Adj'!J13)</f>
        <v>0.14532539310554426</v>
      </c>
      <c r="K13" s="35">
        <f>LN('MB-Adj'!L13)-LN('MB-Adj'!K13)</f>
        <v>1.9579198596026526E-2</v>
      </c>
      <c r="L13" s="35">
        <f>LN('MB-Adj'!M13)-LN('MB-Adj'!L13)</f>
        <v>4.4654761867359838E-2</v>
      </c>
      <c r="M13" s="15" t="s">
        <v>163</v>
      </c>
      <c r="N13" s="13"/>
      <c r="O13" s="16"/>
      <c r="P13" s="16"/>
      <c r="Q13" s="16"/>
      <c r="R13" s="16"/>
      <c r="S13" s="16"/>
      <c r="T13" s="61"/>
      <c r="U13" s="16"/>
      <c r="V13" s="16"/>
      <c r="W13" s="16"/>
      <c r="X13" s="16"/>
      <c r="Y13" s="16"/>
      <c r="Z13" s="16"/>
      <c r="AA13" s="61"/>
      <c r="AB13" s="16"/>
      <c r="AC13" s="16"/>
      <c r="AD13" s="16"/>
      <c r="AE13" s="16"/>
      <c r="AF13" s="16"/>
    </row>
    <row r="14" spans="1:32" x14ac:dyDescent="0.4">
      <c r="A14" s="15"/>
      <c r="B14" s="15"/>
      <c r="C14" s="49" t="s">
        <v>383</v>
      </c>
      <c r="D14" s="15"/>
      <c r="E14" s="15"/>
      <c r="F14" s="15" t="s">
        <v>310</v>
      </c>
      <c r="G14" s="35">
        <f>LN('MB-Adj'!H14)-LN('MB-Adj'!G14)</f>
        <v>0.59379829776339355</v>
      </c>
      <c r="H14" s="35">
        <f>LN('MB-Adj'!I14)-LN('MB-Adj'!H14)</f>
        <v>0.89579129173665795</v>
      </c>
      <c r="I14" s="35">
        <f>LN('MB-Adj'!J14)-LN('MB-Adj'!I14)</f>
        <v>9.6178719881006458E-2</v>
      </c>
      <c r="J14" s="35">
        <f>LN('MB-Adj'!K14)-LN('MB-Adj'!J14)</f>
        <v>-0.16459930674552137</v>
      </c>
      <c r="K14" s="35">
        <f>LN('MB-Adj'!L14)-LN('MB-Adj'!K14)</f>
        <v>0.25727372951450844</v>
      </c>
      <c r="L14" s="35">
        <f>LN('MB-Adj'!M14)-LN('MB-Adj'!L14)</f>
        <v>0.55762665707497128</v>
      </c>
      <c r="M14" s="15" t="s">
        <v>163</v>
      </c>
      <c r="N14" s="13"/>
      <c r="O14" s="16"/>
      <c r="P14" s="16"/>
      <c r="Q14" s="16"/>
      <c r="R14" s="16"/>
      <c r="S14" s="16"/>
      <c r="T14" s="61"/>
      <c r="U14" s="16"/>
      <c r="V14" s="16"/>
      <c r="W14" s="16"/>
      <c r="X14" s="16"/>
      <c r="Y14" s="16"/>
      <c r="Z14" s="16"/>
      <c r="AA14" s="61"/>
      <c r="AB14" s="16"/>
      <c r="AC14" s="16"/>
      <c r="AD14" s="16"/>
      <c r="AE14" s="16"/>
      <c r="AF14" s="16"/>
    </row>
    <row r="15" spans="1:32" x14ac:dyDescent="0.4">
      <c r="A15" s="15"/>
      <c r="B15" s="15"/>
      <c r="C15" s="49" t="s">
        <v>121</v>
      </c>
      <c r="D15" s="15"/>
      <c r="E15" s="15"/>
      <c r="F15" s="15" t="s">
        <v>310</v>
      </c>
      <c r="G15" s="35">
        <f>LN('MB-Adj'!H15)-LN('MB-Adj'!G15)</f>
        <v>0.28170160020496615</v>
      </c>
      <c r="H15" s="35">
        <f>LN('MB-Adj'!I15)-LN('MB-Adj'!H15)</f>
        <v>0.22315236346843159</v>
      </c>
      <c r="I15" s="35">
        <f>LN('MB-Adj'!J15)-LN('MB-Adj'!I15)</f>
        <v>0.12106699099581109</v>
      </c>
      <c r="J15" s="35">
        <f>LN('MB-Adj'!K15)-LN('MB-Adj'!J15)</f>
        <v>0.1923021399690561</v>
      </c>
      <c r="K15" s="35">
        <f>LN('MB-Adj'!L15)-LN('MB-Adj'!K15)</f>
        <v>8.9613014252498235E-2</v>
      </c>
      <c r="L15" s="35">
        <f>LN('MB-Adj'!M15)-LN('MB-Adj'!L15)</f>
        <v>0.23243353653954424</v>
      </c>
      <c r="M15" s="15" t="s">
        <v>163</v>
      </c>
      <c r="N15" s="13"/>
      <c r="O15" s="16"/>
      <c r="P15" s="16"/>
      <c r="Q15" s="16"/>
      <c r="R15" s="16"/>
      <c r="S15" s="16"/>
      <c r="T15" s="61"/>
      <c r="U15" s="16"/>
      <c r="V15" s="16"/>
      <c r="W15" s="16"/>
      <c r="X15" s="16"/>
      <c r="Y15" s="16"/>
      <c r="Z15" s="16"/>
      <c r="AA15" s="61"/>
      <c r="AB15" s="16"/>
      <c r="AC15" s="16"/>
      <c r="AD15" s="16"/>
      <c r="AE15" s="16"/>
      <c r="AF15" s="16"/>
    </row>
    <row r="16" spans="1:32" x14ac:dyDescent="0.4">
      <c r="A16" s="15"/>
      <c r="B16" s="15"/>
      <c r="C16" s="50" t="s">
        <v>384</v>
      </c>
      <c r="D16" s="15"/>
      <c r="E16" s="15"/>
      <c r="F16" s="15" t="s">
        <v>310</v>
      </c>
      <c r="G16" s="35">
        <f>LN('MB-Adj'!H16)-LN('MB-Adj'!G16)</f>
        <v>-0.11779852914951716</v>
      </c>
      <c r="H16" s="35">
        <f>LN('MB-Adj'!I16)-LN('MB-Adj'!H16)</f>
        <v>0.11834972759277074</v>
      </c>
      <c r="I16" s="35">
        <f>LN('MB-Adj'!J16)-LN('MB-Adj'!I16)</f>
        <v>-0.24516992225683532</v>
      </c>
      <c r="J16" s="35">
        <f>LN('MB-Adj'!K16)-LN('MB-Adj'!J16)</f>
        <v>0.37479579136586949</v>
      </c>
      <c r="K16" s="35">
        <f>LN('MB-Adj'!L16)-LN('MB-Adj'!K16)</f>
        <v>-6.0218473278754736E-3</v>
      </c>
      <c r="L16" s="35">
        <f>LN('MB-Adj'!M16)-LN('MB-Adj'!L16)</f>
        <v>0.1343804092313452</v>
      </c>
      <c r="M16" s="15" t="s">
        <v>163</v>
      </c>
      <c r="N16" s="13"/>
      <c r="O16" s="16">
        <f>CORREL('log Inflation'!$G16:$L45,$G16:$L45)</f>
        <v>0.68333240545813423</v>
      </c>
      <c r="P16" s="16">
        <f>O16*SQRT((MIN(COUNT($G16:$L45),COUNT('log Inflation'!$G16:$L45))-2)/(1-O16^2))</f>
        <v>11.949206467500485</v>
      </c>
      <c r="Q16" s="16">
        <f>CORREL('log Inflation'!$H16:$L45,$G16:$K45)</f>
        <v>0.55521676501698813</v>
      </c>
      <c r="R16" s="16">
        <f>Q16*SQRT((MIN(COUNT($G16:$K45),COUNT('log Inflation'!$H16:$L$45))-2)/(1-Q16^2))</f>
        <v>7.7563926541417558</v>
      </c>
      <c r="S16" s="16">
        <f>MIN(COUNT($G16:$K45),COUNT('log Inflation'!$H16:$L45))</f>
        <v>137</v>
      </c>
      <c r="T16" s="61"/>
      <c r="U16" s="16"/>
      <c r="V16" s="16">
        <f>CORREL(Growth!$G16:$L45,$G16:$L45)</f>
        <v>-6.6086481988822735E-2</v>
      </c>
      <c r="W16" s="16">
        <f>V16*SQRT((MIN(COUNT($G16:$L45),COUNT(Growth!$G16:$L45))-2)/(1-V16^2))</f>
        <v>-0.84558425285694105</v>
      </c>
      <c r="X16" s="16">
        <f>CORREL(Growth!$H16:$L45,$G16:$K45)</f>
        <v>5.1072247953326065E-2</v>
      </c>
      <c r="Y16" s="16">
        <f>X16*SQRT((MIN(COUNT($G16:$K45),COUNT(Growth!$H16:$L$45))-2)/(1-X16^2))</f>
        <v>0.59637793831500607</v>
      </c>
      <c r="Z16" s="16">
        <f>MIN(COUNT($G16:$K45),COUNT(Growth!$H16:$L45))</f>
        <v>138</v>
      </c>
      <c r="AA16" s="61"/>
      <c r="AB16" s="16">
        <f>CORREL('log dC'!$G16:$L45,$G16:$L45)</f>
        <v>-6.6609915783408732E-2</v>
      </c>
      <c r="AC16" s="16">
        <f>AB16*SQRT((MIN(COUNT($G16:$L45),COUNT('log dC'!$G16:$L45))-2)/(1-AB16^2))</f>
        <v>-0.81214830532221094</v>
      </c>
      <c r="AD16" s="16">
        <f>CORREL('log dC'!$H16:$L45,$G16:$K45)</f>
        <v>0.12277078506493477</v>
      </c>
      <c r="AE16" s="16">
        <f>AD16*SQRT((MIN(COUNT($G16:$K45),COUNT('log dC'!$H16:$L$45))-2)/(1-AD16^2))</f>
        <v>1.3719727750732986</v>
      </c>
      <c r="AF16" s="16">
        <f>MIN(COUNT($G16:$K45),COUNT('log dC'!$H16:$L45))</f>
        <v>125</v>
      </c>
    </row>
    <row r="17" spans="1:32" x14ac:dyDescent="0.4">
      <c r="A17" s="15"/>
      <c r="B17" s="15"/>
      <c r="C17" s="49" t="s">
        <v>13</v>
      </c>
      <c r="D17" s="15"/>
      <c r="E17" s="15"/>
      <c r="F17" s="15" t="s">
        <v>310</v>
      </c>
      <c r="G17" s="15" t="s">
        <v>163</v>
      </c>
      <c r="H17" s="15" t="s">
        <v>163</v>
      </c>
      <c r="I17" s="35">
        <f>LN('MB-Adj'!J17)-LN('MB-Adj'!I17)</f>
        <v>0.34178873855231795</v>
      </c>
      <c r="J17" s="35">
        <f>LN('MB-Adj'!K17)-LN('MB-Adj'!J17)</f>
        <v>1.2232008847684563</v>
      </c>
      <c r="K17" s="35">
        <f>LN('MB-Adj'!L17)-LN('MB-Adj'!K17)</f>
        <v>0.14950544523839837</v>
      </c>
      <c r="L17" s="35">
        <f>LN('MB-Adj'!M17)-LN('MB-Adj'!L17)</f>
        <v>0.99040771543453365</v>
      </c>
      <c r="M17" s="15" t="s">
        <v>163</v>
      </c>
      <c r="N17" s="13"/>
      <c r="O17" s="16"/>
      <c r="P17" s="16"/>
      <c r="Q17" s="16"/>
      <c r="R17" s="16"/>
      <c r="S17" s="16"/>
      <c r="T17" s="61"/>
      <c r="U17" s="16"/>
      <c r="V17" s="16"/>
      <c r="W17" s="16"/>
      <c r="X17" s="16"/>
      <c r="Y17" s="16"/>
      <c r="Z17" s="16"/>
      <c r="AA17" s="61"/>
      <c r="AB17" s="16"/>
      <c r="AC17" s="16"/>
      <c r="AD17" s="16"/>
      <c r="AE17" s="16"/>
      <c r="AF17" s="16"/>
    </row>
    <row r="18" spans="1:32" x14ac:dyDescent="0.4">
      <c r="A18" s="15"/>
      <c r="B18" s="15"/>
      <c r="C18" s="49" t="s">
        <v>23</v>
      </c>
      <c r="D18" s="15"/>
      <c r="E18" s="15"/>
      <c r="F18" s="15" t="s">
        <v>310</v>
      </c>
      <c r="G18" s="15" t="s">
        <v>163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3"/>
      <c r="O18" s="16"/>
      <c r="P18" s="16"/>
      <c r="Q18" s="16"/>
      <c r="R18" s="16"/>
      <c r="S18" s="16"/>
      <c r="T18" s="61"/>
      <c r="U18" s="16"/>
      <c r="V18" s="16"/>
      <c r="W18" s="16"/>
      <c r="X18" s="16"/>
      <c r="Y18" s="16"/>
      <c r="Z18" s="16"/>
      <c r="AA18" s="61"/>
      <c r="AB18" s="16"/>
      <c r="AC18" s="16"/>
      <c r="AD18" s="16"/>
      <c r="AE18" s="16"/>
      <c r="AF18" s="16"/>
    </row>
    <row r="19" spans="1:32" x14ac:dyDescent="0.4">
      <c r="A19" s="15"/>
      <c r="B19" s="15"/>
      <c r="C19" s="49" t="s">
        <v>24</v>
      </c>
      <c r="D19" s="15"/>
      <c r="E19" s="15"/>
      <c r="F19" s="15" t="s">
        <v>310</v>
      </c>
      <c r="G19" s="35">
        <f>LN('MB-Adj'!H19)-LN('MB-Adj'!G19)</f>
        <v>0.19775797186296451</v>
      </c>
      <c r="H19" s="35">
        <f>LN('MB-Adj'!I19)-LN('MB-Adj'!H19)</f>
        <v>0.15597203199549003</v>
      </c>
      <c r="I19" s="35">
        <f>LN('MB-Adj'!J19)-LN('MB-Adj'!I19)</f>
        <v>0.10646059109062556</v>
      </c>
      <c r="J19" s="35">
        <f>LN('MB-Adj'!K19)-LN('MB-Adj'!J19)</f>
        <v>7.0987490199293291E-2</v>
      </c>
      <c r="K19" s="35">
        <f>LN('MB-Adj'!L19)-LN('MB-Adj'!K19)</f>
        <v>-4.8028033567932837E-2</v>
      </c>
      <c r="L19" s="35">
        <f>LN('MB-Adj'!M19)-LN('MB-Adj'!L19)</f>
        <v>-0.30020689456791949</v>
      </c>
      <c r="M19" s="15" t="s">
        <v>163</v>
      </c>
      <c r="N19" s="13"/>
      <c r="O19" s="16"/>
      <c r="P19" s="16"/>
      <c r="Q19" s="16"/>
      <c r="R19" s="16"/>
      <c r="S19" s="16"/>
      <c r="T19" s="61"/>
      <c r="U19" s="16"/>
      <c r="V19" s="16"/>
      <c r="W19" s="16"/>
      <c r="X19" s="16"/>
      <c r="Y19" s="16"/>
      <c r="Z19" s="16"/>
      <c r="AA19" s="61"/>
      <c r="AB19" s="16"/>
      <c r="AC19" s="16"/>
      <c r="AD19" s="16"/>
      <c r="AE19" s="16"/>
      <c r="AF19" s="16"/>
    </row>
    <row r="20" spans="1:32" x14ac:dyDescent="0.4">
      <c r="A20" s="15"/>
      <c r="B20" s="15"/>
      <c r="C20" s="49" t="s">
        <v>370</v>
      </c>
      <c r="D20" s="15"/>
      <c r="E20" s="15"/>
      <c r="F20" s="15" t="s">
        <v>310</v>
      </c>
      <c r="G20" s="35">
        <f>LN('MB-Adj'!H20)-LN('MB-Adj'!G20)</f>
        <v>6.5150276601030122E-2</v>
      </c>
      <c r="H20" s="35">
        <f>LN('MB-Adj'!I20)-LN('MB-Adj'!H20)</f>
        <v>0.11148479417324619</v>
      </c>
      <c r="I20" s="35">
        <f>LN('MB-Adj'!J20)-LN('MB-Adj'!I20)</f>
        <v>0.1745185022615301</v>
      </c>
      <c r="J20" s="35">
        <f>LN('MB-Adj'!K20)-LN('MB-Adj'!J20)</f>
        <v>-8.0107536043859007E-2</v>
      </c>
      <c r="K20" s="35">
        <f>LN('MB-Adj'!L20)-LN('MB-Adj'!K20)</f>
        <v>1.9673350965589087E-2</v>
      </c>
      <c r="L20" s="35">
        <f>LN('MB-Adj'!M20)-LN('MB-Adj'!L20)</f>
        <v>0.29502157672814544</v>
      </c>
      <c r="M20" s="15" t="s">
        <v>163</v>
      </c>
      <c r="N20" s="13"/>
      <c r="O20" s="16"/>
      <c r="P20" s="16"/>
      <c r="Q20" s="16"/>
      <c r="R20" s="16"/>
      <c r="S20" s="16"/>
      <c r="T20" s="61"/>
      <c r="U20" s="16"/>
      <c r="V20" s="16"/>
      <c r="W20" s="16"/>
      <c r="X20" s="16"/>
      <c r="Y20" s="16"/>
      <c r="Z20" s="16"/>
      <c r="AA20" s="61"/>
      <c r="AB20" s="16"/>
      <c r="AC20" s="16"/>
      <c r="AD20" s="16"/>
      <c r="AE20" s="16"/>
      <c r="AF20" s="16"/>
    </row>
    <row r="21" spans="1:32" x14ac:dyDescent="0.4">
      <c r="A21" s="15"/>
      <c r="B21" s="15"/>
      <c r="C21" s="49" t="s">
        <v>26</v>
      </c>
      <c r="D21" s="15"/>
      <c r="E21" s="15"/>
      <c r="F21" s="15" t="s">
        <v>310</v>
      </c>
      <c r="G21" s="35">
        <f>LN('MB-Adj'!H21)-LN('MB-Adj'!G21)</f>
        <v>0.26270790169210123</v>
      </c>
      <c r="H21" s="35">
        <f>LN('MB-Adj'!I21)-LN('MB-Adj'!H21)</f>
        <v>0.16524290742681025</v>
      </c>
      <c r="I21" s="35">
        <f>LN('MB-Adj'!J21)-LN('MB-Adj'!I21)</f>
        <v>-3.8614683917013615E-2</v>
      </c>
      <c r="J21" s="35">
        <f>LN('MB-Adj'!K21)-LN('MB-Adj'!J21)</f>
        <v>3.5099980040846024E-2</v>
      </c>
      <c r="K21" s="35">
        <f>LN('MB-Adj'!L21)-LN('MB-Adj'!K21)</f>
        <v>0.12795324909522821</v>
      </c>
      <c r="L21" s="35">
        <f>LN('MB-Adj'!M21)-LN('MB-Adj'!L21)</f>
        <v>0.41832598561724943</v>
      </c>
      <c r="M21" s="15" t="s">
        <v>163</v>
      </c>
      <c r="N21" s="13"/>
      <c r="O21" s="16"/>
      <c r="P21" s="16"/>
      <c r="Q21" s="16"/>
      <c r="R21" s="16"/>
      <c r="S21" s="16"/>
      <c r="T21" s="61"/>
      <c r="U21" s="16"/>
      <c r="V21" s="16"/>
      <c r="W21" s="16"/>
      <c r="X21" s="16"/>
      <c r="Y21" s="16"/>
      <c r="Z21" s="16"/>
      <c r="AA21" s="61"/>
      <c r="AB21" s="16"/>
      <c r="AC21" s="16"/>
      <c r="AD21" s="16"/>
      <c r="AE21" s="16"/>
      <c r="AF21" s="16"/>
    </row>
    <row r="22" spans="1:32" x14ac:dyDescent="0.4">
      <c r="A22" s="15"/>
      <c r="B22" s="15"/>
      <c r="C22" s="49" t="s">
        <v>34</v>
      </c>
      <c r="D22" s="15"/>
      <c r="E22" s="15"/>
      <c r="F22" s="15" t="s">
        <v>310</v>
      </c>
      <c r="G22" s="35">
        <f>LN('MB-Adj'!H22)-LN('MB-Adj'!G22)</f>
        <v>0.20040398028683559</v>
      </c>
      <c r="H22" s="35">
        <f>LN('MB-Adj'!I22)-LN('MB-Adj'!H22)</f>
        <v>0.32011650185144203</v>
      </c>
      <c r="I22" s="35">
        <f>LN('MB-Adj'!J22)-LN('MB-Adj'!I22)</f>
        <v>6.1799774060092627E-2</v>
      </c>
      <c r="J22" s="35">
        <f>LN('MB-Adj'!K22)-LN('MB-Adj'!J22)</f>
        <v>0.23699960416135157</v>
      </c>
      <c r="K22" s="35">
        <f>LN('MB-Adj'!L22)-LN('MB-Adj'!K22)</f>
        <v>0.13875022576711116</v>
      </c>
      <c r="L22" s="35">
        <f>LN('MB-Adj'!M22)-LN('MB-Adj'!L22)</f>
        <v>-0.10335368797654843</v>
      </c>
      <c r="M22" s="15" t="s">
        <v>163</v>
      </c>
      <c r="N22" s="13"/>
      <c r="O22" s="16"/>
      <c r="P22" s="16"/>
      <c r="Q22" s="16"/>
      <c r="R22" s="16"/>
      <c r="S22" s="16"/>
      <c r="T22" s="61"/>
      <c r="U22" s="16"/>
      <c r="V22" s="16"/>
      <c r="W22" s="16"/>
      <c r="X22" s="16"/>
      <c r="Y22" s="16"/>
      <c r="Z22" s="16"/>
      <c r="AA22" s="61"/>
      <c r="AB22" s="16"/>
      <c r="AC22" s="16"/>
      <c r="AD22" s="16"/>
      <c r="AE22" s="16"/>
      <c r="AF22" s="16"/>
    </row>
    <row r="23" spans="1:32" x14ac:dyDescent="0.4">
      <c r="A23" s="15"/>
      <c r="B23" s="15"/>
      <c r="C23" s="49" t="s">
        <v>40</v>
      </c>
      <c r="D23" s="15"/>
      <c r="E23" s="15"/>
      <c r="F23" s="15" t="s">
        <v>310</v>
      </c>
      <c r="G23" s="35">
        <f>LN('MB-Adj'!H23)-LN('MB-Adj'!G23)</f>
        <v>0.37002875375590971</v>
      </c>
      <c r="H23" s="35">
        <f>LN('MB-Adj'!I23)-LN('MB-Adj'!H23)</f>
        <v>0.28784713435570364</v>
      </c>
      <c r="I23" s="35">
        <f>LN('MB-Adj'!J23)-LN('MB-Adj'!I23)</f>
        <v>0.15407464603798626</v>
      </c>
      <c r="J23" s="35">
        <f>LN('MB-Adj'!K23)-LN('MB-Adj'!J23)</f>
        <v>0.12095947664441375</v>
      </c>
      <c r="K23" s="35">
        <f>LN('MB-Adj'!L23)-LN('MB-Adj'!K23)</f>
        <v>0.30581079116084631</v>
      </c>
      <c r="L23" s="15" t="s">
        <v>163</v>
      </c>
      <c r="M23" s="15" t="s">
        <v>163</v>
      </c>
      <c r="N23" s="13"/>
      <c r="O23" s="16"/>
      <c r="P23" s="16"/>
      <c r="Q23" s="16"/>
      <c r="R23" s="16"/>
      <c r="S23" s="16"/>
      <c r="T23" s="61"/>
      <c r="U23" s="16"/>
      <c r="V23" s="16"/>
      <c r="W23" s="16"/>
      <c r="X23" s="16"/>
      <c r="Y23" s="16"/>
      <c r="Z23" s="16"/>
      <c r="AA23" s="61"/>
      <c r="AB23" s="16"/>
      <c r="AC23" s="16"/>
      <c r="AD23" s="16"/>
      <c r="AE23" s="16"/>
      <c r="AF23" s="16"/>
    </row>
    <row r="24" spans="1:32" x14ac:dyDescent="0.4">
      <c r="A24" s="15"/>
      <c r="B24" s="15"/>
      <c r="C24" s="49" t="s">
        <v>42</v>
      </c>
      <c r="D24" s="15"/>
      <c r="E24" s="15"/>
      <c r="F24" s="15" t="s">
        <v>310</v>
      </c>
      <c r="G24" s="35">
        <f>LN('MB-Adj'!H24)-LN('MB-Adj'!G24)</f>
        <v>-1.4011083685137038E-2</v>
      </c>
      <c r="H24" s="35">
        <f>LN('MB-Adj'!I24)-LN('MB-Adj'!H24)</f>
        <v>0.2408385918397391</v>
      </c>
      <c r="I24" s="35">
        <f>LN('MB-Adj'!J24)-LN('MB-Adj'!I24)</f>
        <v>5.107560135510969E-2</v>
      </c>
      <c r="J24" s="15" t="s">
        <v>163</v>
      </c>
      <c r="K24" s="15" t="s">
        <v>163</v>
      </c>
      <c r="L24" s="35">
        <f>LN('MB-Adj'!M24)-LN('MB-Adj'!L24)</f>
        <v>0.13872417830031569</v>
      </c>
      <c r="M24" s="15" t="s">
        <v>163</v>
      </c>
      <c r="N24" s="13"/>
      <c r="O24" s="16"/>
      <c r="P24" s="16"/>
      <c r="Q24" s="16"/>
      <c r="R24" s="16"/>
      <c r="S24" s="16"/>
      <c r="T24" s="61"/>
      <c r="U24" s="16"/>
      <c r="V24" s="16"/>
      <c r="W24" s="16"/>
      <c r="X24" s="16"/>
      <c r="Y24" s="16"/>
      <c r="Z24" s="16"/>
      <c r="AA24" s="61"/>
      <c r="AB24" s="16"/>
      <c r="AC24" s="16"/>
      <c r="AD24" s="16"/>
      <c r="AE24" s="16"/>
      <c r="AF24" s="16"/>
    </row>
    <row r="25" spans="1:32" x14ac:dyDescent="0.4">
      <c r="A25" s="15"/>
      <c r="B25" s="15"/>
      <c r="C25" s="49" t="s">
        <v>46</v>
      </c>
      <c r="D25" s="15"/>
      <c r="E25" s="15"/>
      <c r="F25" s="15" t="s">
        <v>310</v>
      </c>
      <c r="G25" s="35">
        <f>LN('MB-Adj'!H25)-LN('MB-Adj'!G25)</f>
        <v>0.36148133014459738</v>
      </c>
      <c r="H25" s="35">
        <f>LN('MB-Adj'!I25)-LN('MB-Adj'!H25)</f>
        <v>0.62497569896764982</v>
      </c>
      <c r="I25" s="35">
        <f>LN('MB-Adj'!J25)-LN('MB-Adj'!I25)</f>
        <v>0.14922843588171508</v>
      </c>
      <c r="J25" s="35">
        <f>LN('MB-Adj'!K25)-LN('MB-Adj'!J25)</f>
        <v>0.10984953204477366</v>
      </c>
      <c r="K25" s="35">
        <f>LN('MB-Adj'!L25)-LN('MB-Adj'!K25)</f>
        <v>8.9183091966465344E-2</v>
      </c>
      <c r="L25" s="35">
        <f>LN('MB-Adj'!M25)-LN('MB-Adj'!L25)</f>
        <v>9.3636374736980166E-2</v>
      </c>
      <c r="M25" s="15" t="s">
        <v>163</v>
      </c>
      <c r="N25" s="13"/>
      <c r="O25" s="16"/>
      <c r="P25" s="16"/>
      <c r="Q25" s="16"/>
      <c r="R25" s="16"/>
      <c r="S25" s="16"/>
      <c r="T25" s="61"/>
      <c r="U25" s="16"/>
      <c r="V25" s="16"/>
      <c r="W25" s="16"/>
      <c r="X25" s="16"/>
      <c r="Y25" s="16"/>
      <c r="Z25" s="16"/>
      <c r="AA25" s="61"/>
      <c r="AB25" s="16"/>
      <c r="AC25" s="16"/>
      <c r="AD25" s="16"/>
      <c r="AE25" s="16"/>
      <c r="AF25" s="16"/>
    </row>
    <row r="26" spans="1:32" x14ac:dyDescent="0.4">
      <c r="A26" s="15"/>
      <c r="B26" s="15"/>
      <c r="C26" s="49" t="s">
        <v>50</v>
      </c>
      <c r="D26" s="15"/>
      <c r="E26" s="15"/>
      <c r="F26" s="15" t="s">
        <v>310</v>
      </c>
      <c r="G26" s="35">
        <f>LN('MB-Adj'!H26)-LN('MB-Adj'!G26)</f>
        <v>0.30633073781983455</v>
      </c>
      <c r="H26" s="35">
        <f>LN('MB-Adj'!I26)-LN('MB-Adj'!H26)</f>
        <v>0.32400446169279462</v>
      </c>
      <c r="I26" s="35">
        <f>LN('MB-Adj'!J26)-LN('MB-Adj'!I26)</f>
        <v>0.46787199975407745</v>
      </c>
      <c r="J26" s="35">
        <f>LN('MB-Adj'!K26)-LN('MB-Adj'!J26)</f>
        <v>0.22543199128113045</v>
      </c>
      <c r="K26" s="35">
        <f>LN('MB-Adj'!L26)-LN('MB-Adj'!K26)</f>
        <v>0.29880466917796866</v>
      </c>
      <c r="L26" s="35">
        <f>LN('MB-Adj'!M26)-LN('MB-Adj'!L26)</f>
        <v>-2.1851892010868568E-2</v>
      </c>
      <c r="M26" s="15" t="s">
        <v>163</v>
      </c>
      <c r="N26" s="13"/>
      <c r="O26" s="16"/>
      <c r="P26" s="16"/>
      <c r="Q26" s="16"/>
      <c r="R26" s="16"/>
      <c r="S26" s="16"/>
      <c r="T26" s="61"/>
      <c r="U26" s="16"/>
      <c r="V26" s="16"/>
      <c r="W26" s="16"/>
      <c r="X26" s="16"/>
      <c r="Y26" s="16"/>
      <c r="Z26" s="16"/>
      <c r="AA26" s="61"/>
      <c r="AB26" s="16"/>
      <c r="AC26" s="16"/>
      <c r="AD26" s="16"/>
      <c r="AE26" s="16"/>
      <c r="AF26" s="16"/>
    </row>
    <row r="27" spans="1:32" x14ac:dyDescent="0.4">
      <c r="A27" s="15"/>
      <c r="B27" s="15"/>
      <c r="C27" s="49" t="s">
        <v>55</v>
      </c>
      <c r="D27" s="15"/>
      <c r="E27" s="15"/>
      <c r="F27" s="15" t="s">
        <v>310</v>
      </c>
      <c r="G27" s="35">
        <f>LN('MB-Adj'!H27)-LN('MB-Adj'!G27)</f>
        <v>3.8985566247041969E-2</v>
      </c>
      <c r="H27" s="35">
        <f>LN('MB-Adj'!I27)-LN('MB-Adj'!H27)</f>
        <v>0.14110859043319479</v>
      </c>
      <c r="I27" s="35">
        <f>LN('MB-Adj'!J27)-LN('MB-Adj'!I27)</f>
        <v>0.19936609354971724</v>
      </c>
      <c r="J27" s="35">
        <f>LN('MB-Adj'!K27)-LN('MB-Adj'!J27)</f>
        <v>-4.2760619490308294E-2</v>
      </c>
      <c r="K27" s="35">
        <f>LN('MB-Adj'!L27)-LN('MB-Adj'!K27)</f>
        <v>7.5252430181420582E-2</v>
      </c>
      <c r="L27" s="35">
        <f>LN('MB-Adj'!M27)-LN('MB-Adj'!L27)</f>
        <v>-6.6652363433843842E-2</v>
      </c>
      <c r="M27" s="15" t="s">
        <v>163</v>
      </c>
      <c r="N27" s="13"/>
      <c r="O27" s="16"/>
      <c r="P27" s="16"/>
      <c r="Q27" s="16"/>
      <c r="R27" s="16"/>
      <c r="S27" s="16"/>
      <c r="T27" s="61"/>
      <c r="U27" s="16"/>
      <c r="V27" s="16"/>
      <c r="W27" s="16"/>
      <c r="X27" s="16"/>
      <c r="Y27" s="16"/>
      <c r="Z27" s="16"/>
      <c r="AA27" s="61"/>
      <c r="AB27" s="16"/>
      <c r="AC27" s="16"/>
      <c r="AD27" s="16"/>
      <c r="AE27" s="16"/>
      <c r="AF27" s="16"/>
    </row>
    <row r="28" spans="1:32" x14ac:dyDescent="0.4">
      <c r="A28" s="15"/>
      <c r="B28" s="15"/>
      <c r="C28" s="49" t="s">
        <v>57</v>
      </c>
      <c r="D28" s="15"/>
      <c r="E28" s="15"/>
      <c r="F28" s="15" t="s">
        <v>310</v>
      </c>
      <c r="G28" s="35">
        <f>LN('MB-Adj'!H28)-LN('MB-Adj'!G28)</f>
        <v>-0.14370365751592407</v>
      </c>
      <c r="H28" s="35">
        <f>LN('MB-Adj'!I28)-LN('MB-Adj'!H28)</f>
        <v>-2.8287470804590709E-2</v>
      </c>
      <c r="I28" s="35">
        <f>LN('MB-Adj'!J28)-LN('MB-Adj'!I28)</f>
        <v>-4.8208573784303987E-2</v>
      </c>
      <c r="J28" s="35">
        <f>LN('MB-Adj'!K28)-LN('MB-Adj'!J28)</f>
        <v>0.11390184953290483</v>
      </c>
      <c r="K28" s="35">
        <f>LN('MB-Adj'!L28)-LN('MB-Adj'!K28)</f>
        <v>7.9419922749222049E-3</v>
      </c>
      <c r="L28" s="35">
        <f>LN('MB-Adj'!M28)-LN('MB-Adj'!L28)</f>
        <v>-5.8702509840487194E-2</v>
      </c>
      <c r="M28" s="15" t="s">
        <v>163</v>
      </c>
      <c r="N28" s="13"/>
      <c r="O28" s="16"/>
      <c r="P28" s="16"/>
      <c r="Q28" s="16"/>
      <c r="R28" s="16"/>
      <c r="S28" s="16"/>
      <c r="T28" s="61"/>
      <c r="U28" s="16"/>
      <c r="V28" s="16"/>
      <c r="W28" s="16"/>
      <c r="X28" s="16"/>
      <c r="Y28" s="16"/>
      <c r="Z28" s="16"/>
      <c r="AA28" s="61"/>
      <c r="AB28" s="16"/>
      <c r="AC28" s="16"/>
      <c r="AD28" s="16"/>
      <c r="AE28" s="16"/>
      <c r="AF28" s="16"/>
    </row>
    <row r="29" spans="1:32" x14ac:dyDescent="0.4">
      <c r="A29" s="15"/>
      <c r="B29" s="15"/>
      <c r="C29" s="49" t="s">
        <v>369</v>
      </c>
      <c r="D29" s="15"/>
      <c r="E29" s="15"/>
      <c r="F29" s="15" t="s">
        <v>310</v>
      </c>
      <c r="G29" s="35">
        <f>LN('MB-Adj'!H29)-LN('MB-Adj'!G29)</f>
        <v>0.21448821934404927</v>
      </c>
      <c r="H29" s="35">
        <f>LN('MB-Adj'!I29)-LN('MB-Adj'!H29)</f>
        <v>0.19182929049412745</v>
      </c>
      <c r="I29" s="35">
        <f>LN('MB-Adj'!J29)-LN('MB-Adj'!I29)</f>
        <v>7.3392059432829448E-2</v>
      </c>
      <c r="J29" s="35">
        <f>LN('MB-Adj'!K29)-LN('MB-Adj'!J29)</f>
        <v>0.26776829944123381</v>
      </c>
      <c r="K29" s="35">
        <f>LN('MB-Adj'!L29)-LN('MB-Adj'!K29)</f>
        <v>0.11043339926023554</v>
      </c>
      <c r="L29" s="35">
        <f>LN('MB-Adj'!M29)-LN('MB-Adj'!L29)</f>
        <v>0.10877719859024126</v>
      </c>
      <c r="M29" s="15" t="s">
        <v>163</v>
      </c>
      <c r="N29" s="13"/>
      <c r="O29" s="16"/>
      <c r="P29" s="16"/>
      <c r="Q29" s="16"/>
      <c r="R29" s="16"/>
      <c r="S29" s="16"/>
      <c r="T29" s="61"/>
      <c r="U29" s="16"/>
      <c r="V29" s="16"/>
      <c r="W29" s="16"/>
      <c r="X29" s="16"/>
      <c r="Y29" s="16"/>
      <c r="Z29" s="16"/>
      <c r="AA29" s="61"/>
      <c r="AB29" s="16"/>
      <c r="AC29" s="16"/>
      <c r="AD29" s="16"/>
      <c r="AE29" s="16"/>
      <c r="AF29" s="16"/>
    </row>
    <row r="30" spans="1:32" x14ac:dyDescent="0.4">
      <c r="A30" s="15"/>
      <c r="B30" s="15"/>
      <c r="C30" s="49" t="s">
        <v>65</v>
      </c>
      <c r="D30" s="15"/>
      <c r="E30" s="15"/>
      <c r="F30" s="15" t="s">
        <v>310</v>
      </c>
      <c r="G30" s="35">
        <f>LN('MB-Adj'!H30)-LN('MB-Adj'!G30)</f>
        <v>0.19219234174319766</v>
      </c>
      <c r="H30" s="35">
        <f>LN('MB-Adj'!I30)-LN('MB-Adj'!H30)</f>
        <v>0.40516113350406258</v>
      </c>
      <c r="I30" s="35">
        <f>LN('MB-Adj'!J30)-LN('MB-Adj'!I30)</f>
        <v>-5.6261697394070609E-2</v>
      </c>
      <c r="J30" s="35">
        <f>LN('MB-Adj'!K30)-LN('MB-Adj'!J30)</f>
        <v>5.318343897473099E-2</v>
      </c>
      <c r="K30" s="35">
        <f>LN('MB-Adj'!L30)-LN('MB-Adj'!K30)</f>
        <v>6.3492104793825277E-2</v>
      </c>
      <c r="L30" s="35">
        <f>LN('MB-Adj'!M30)-LN('MB-Adj'!L30)</f>
        <v>0.31611498280135031</v>
      </c>
      <c r="M30" s="15" t="s">
        <v>163</v>
      </c>
      <c r="N30" s="13"/>
      <c r="O30" s="16"/>
      <c r="P30" s="16"/>
      <c r="Q30" s="16"/>
      <c r="R30" s="16"/>
      <c r="S30" s="16"/>
      <c r="T30" s="61"/>
      <c r="U30" s="16"/>
      <c r="V30" s="16"/>
      <c r="W30" s="16"/>
      <c r="X30" s="16"/>
      <c r="Y30" s="16"/>
      <c r="Z30" s="16"/>
      <c r="AA30" s="61"/>
      <c r="AB30" s="16"/>
      <c r="AC30" s="16"/>
      <c r="AD30" s="16"/>
      <c r="AE30" s="16"/>
      <c r="AF30" s="16"/>
    </row>
    <row r="31" spans="1:32" x14ac:dyDescent="0.4">
      <c r="A31" s="15"/>
      <c r="B31" s="15"/>
      <c r="C31" s="49" t="s">
        <v>69</v>
      </c>
      <c r="D31" s="15"/>
      <c r="E31" s="15"/>
      <c r="F31" s="15" t="s">
        <v>310</v>
      </c>
      <c r="G31" s="35">
        <f>LN('MB-Adj'!H31)-LN('MB-Adj'!G31)</f>
        <v>0.32578900549473055</v>
      </c>
      <c r="H31" s="35">
        <f>LN('MB-Adj'!I31)-LN('MB-Adj'!H31)</f>
        <v>2.2393004901724023E-3</v>
      </c>
      <c r="I31" s="35">
        <f>LN('MB-Adj'!J31)-LN('MB-Adj'!I31)</f>
        <v>0.32656371129696948</v>
      </c>
      <c r="J31" s="35">
        <f>LN('MB-Adj'!K31)-LN('MB-Adj'!J31)</f>
        <v>0.27850097531303364</v>
      </c>
      <c r="K31" s="35">
        <f>LN('MB-Adj'!L31)-LN('MB-Adj'!K31)</f>
        <v>5.6337122817051277E-2</v>
      </c>
      <c r="L31" s="35">
        <f>LN('MB-Adj'!M31)-LN('MB-Adj'!L31)</f>
        <v>0.29146077810785176</v>
      </c>
      <c r="M31" s="15" t="s">
        <v>163</v>
      </c>
      <c r="N31" s="13"/>
      <c r="O31" s="16"/>
      <c r="P31" s="16"/>
      <c r="Q31" s="16"/>
      <c r="R31" s="16"/>
      <c r="S31" s="16"/>
      <c r="T31" s="61"/>
      <c r="U31" s="16"/>
      <c r="V31" s="16"/>
      <c r="W31" s="16"/>
      <c r="X31" s="16"/>
      <c r="Y31" s="16"/>
      <c r="Z31" s="16"/>
      <c r="AA31" s="61"/>
      <c r="AB31" s="16"/>
      <c r="AC31" s="16"/>
      <c r="AD31" s="16"/>
      <c r="AE31" s="16"/>
      <c r="AF31" s="16"/>
    </row>
    <row r="32" spans="1:32" x14ac:dyDescent="0.4">
      <c r="A32" s="15"/>
      <c r="B32" s="15"/>
      <c r="C32" s="49" t="s">
        <v>73</v>
      </c>
      <c r="D32" s="15"/>
      <c r="E32" s="15"/>
      <c r="F32" s="15" t="s">
        <v>310</v>
      </c>
      <c r="G32" s="35">
        <f>LN('MB-Adj'!H32)-LN('MB-Adj'!G32)</f>
        <v>9.1163090536030722E-2</v>
      </c>
      <c r="H32" s="35">
        <f>LN('MB-Adj'!I32)-LN('MB-Adj'!H32)</f>
        <v>0.28733025318841865</v>
      </c>
      <c r="I32" s="35">
        <f>LN('MB-Adj'!J32)-LN('MB-Adj'!I32)</f>
        <v>-6.8322039017447905E-2</v>
      </c>
      <c r="J32" s="35">
        <f>LN('MB-Adj'!K32)-LN('MB-Adj'!J32)</f>
        <v>0.34836186523118262</v>
      </c>
      <c r="K32" s="35">
        <f>LN('MB-Adj'!L32)-LN('MB-Adj'!K32)</f>
        <v>0.27768516213349353</v>
      </c>
      <c r="L32" s="35">
        <f>LN('MB-Adj'!M32)-LN('MB-Adj'!L32)</f>
        <v>0.23050490815318281</v>
      </c>
      <c r="M32" s="15" t="s">
        <v>163</v>
      </c>
      <c r="N32" s="13"/>
      <c r="O32" s="16"/>
      <c r="P32" s="16"/>
      <c r="Q32" s="16"/>
      <c r="R32" s="16"/>
      <c r="S32" s="16"/>
      <c r="T32" s="61"/>
      <c r="U32" s="16"/>
      <c r="V32" s="16"/>
      <c r="W32" s="16"/>
      <c r="X32" s="16"/>
      <c r="Y32" s="16"/>
      <c r="Z32" s="16"/>
      <c r="AA32" s="61"/>
      <c r="AB32" s="16"/>
      <c r="AC32" s="16"/>
      <c r="AD32" s="16"/>
      <c r="AE32" s="16"/>
      <c r="AF32" s="16"/>
    </row>
    <row r="33" spans="1:32" x14ac:dyDescent="0.4">
      <c r="A33" s="15"/>
      <c r="B33" s="15"/>
      <c r="C33" s="49" t="s">
        <v>74</v>
      </c>
      <c r="D33" s="15"/>
      <c r="E33" s="15"/>
      <c r="F33" s="15" t="s">
        <v>310</v>
      </c>
      <c r="G33" s="35">
        <f>LN('MB-Adj'!H33)-LN('MB-Adj'!G33)</f>
        <v>0.3105426845930328</v>
      </c>
      <c r="H33" s="35">
        <f>LN('MB-Adj'!I33)-LN('MB-Adj'!H33)</f>
        <v>0.20752661419591156</v>
      </c>
      <c r="I33" s="35">
        <f>LN('MB-Adj'!J33)-LN('MB-Adj'!I33)</f>
        <v>0.16805739890755866</v>
      </c>
      <c r="J33" s="35">
        <f>LN('MB-Adj'!K33)-LN('MB-Adj'!J33)</f>
        <v>0.40838202371721177</v>
      </c>
      <c r="K33" s="35">
        <f>LN('MB-Adj'!L33)-LN('MB-Adj'!K33)</f>
        <v>0.18391122312572872</v>
      </c>
      <c r="L33" s="35">
        <f>LN('MB-Adj'!M33)-LN('MB-Adj'!L33)</f>
        <v>6.5319965146158232E-2</v>
      </c>
      <c r="M33" s="15" t="s">
        <v>163</v>
      </c>
      <c r="N33" s="13"/>
      <c r="O33" s="16"/>
      <c r="P33" s="16"/>
      <c r="Q33" s="16"/>
      <c r="R33" s="16"/>
      <c r="S33" s="16"/>
      <c r="T33" s="61"/>
      <c r="U33" s="16"/>
      <c r="V33" s="16"/>
      <c r="W33" s="16"/>
      <c r="X33" s="16"/>
      <c r="Y33" s="16"/>
      <c r="Z33" s="16"/>
      <c r="AA33" s="61"/>
      <c r="AB33" s="16"/>
      <c r="AC33" s="16"/>
      <c r="AD33" s="16"/>
      <c r="AE33" s="16"/>
      <c r="AF33" s="16"/>
    </row>
    <row r="34" spans="1:32" x14ac:dyDescent="0.4">
      <c r="A34" s="15"/>
      <c r="B34" s="15"/>
      <c r="C34" s="49" t="s">
        <v>84</v>
      </c>
      <c r="D34" s="15"/>
      <c r="E34" s="15"/>
      <c r="F34" s="15" t="s">
        <v>310</v>
      </c>
      <c r="G34" s="35">
        <f>LN('MB-Adj'!H34)-LN('MB-Adj'!G34)</f>
        <v>-3.7142126308737922E-2</v>
      </c>
      <c r="H34" s="35">
        <f>LN('MB-Adj'!I34)-LN('MB-Adj'!H34)</f>
        <v>0.13396346417294946</v>
      </c>
      <c r="I34" s="35">
        <f>LN('MB-Adj'!J34)-LN('MB-Adj'!I34)</f>
        <v>0.12179406455181141</v>
      </c>
      <c r="J34" s="35">
        <f>LN('MB-Adj'!K34)-LN('MB-Adj'!J34)</f>
        <v>0.12213757035709527</v>
      </c>
      <c r="K34" s="35">
        <f>LN('MB-Adj'!L34)-LN('MB-Adj'!K34)</f>
        <v>-2.0808787629968073E-2</v>
      </c>
      <c r="L34" s="35">
        <f>LN('MB-Adj'!M34)-LN('MB-Adj'!L34)</f>
        <v>0.24916954251708834</v>
      </c>
      <c r="M34" s="15" t="s">
        <v>163</v>
      </c>
      <c r="N34" s="13"/>
      <c r="O34" s="16"/>
      <c r="P34" s="16"/>
      <c r="Q34" s="16"/>
      <c r="R34" s="16"/>
      <c r="S34" s="16"/>
      <c r="T34" s="61"/>
      <c r="U34" s="16"/>
      <c r="V34" s="16"/>
      <c r="W34" s="16"/>
      <c r="X34" s="16"/>
      <c r="Y34" s="16"/>
      <c r="Z34" s="16"/>
      <c r="AA34" s="61"/>
      <c r="AB34" s="16"/>
      <c r="AC34" s="16"/>
      <c r="AD34" s="16"/>
      <c r="AE34" s="16"/>
      <c r="AF34" s="16"/>
    </row>
    <row r="35" spans="1:32" x14ac:dyDescent="0.4">
      <c r="A35" s="15"/>
      <c r="B35" s="15"/>
      <c r="C35" s="49" t="s">
        <v>88</v>
      </c>
      <c r="D35" s="15"/>
      <c r="E35" s="15"/>
      <c r="F35" s="15" t="s">
        <v>310</v>
      </c>
      <c r="G35" s="35">
        <f>LN('MB-Adj'!H35)-LN('MB-Adj'!G35)</f>
        <v>0.28159714801628422</v>
      </c>
      <c r="H35" s="35">
        <f>LN('MB-Adj'!I35)-LN('MB-Adj'!H35)</f>
        <v>-6.2652481756347633E-2</v>
      </c>
      <c r="I35" s="35">
        <f>LN('MB-Adj'!J35)-LN('MB-Adj'!I35)</f>
        <v>1.933761915015797E-2</v>
      </c>
      <c r="J35" s="35">
        <f>LN('MB-Adj'!K35)-LN('MB-Adj'!J35)</f>
        <v>0.31275248082103424</v>
      </c>
      <c r="K35" s="35">
        <f>LN('MB-Adj'!L35)-LN('MB-Adj'!K35)</f>
        <v>-0.11186424458211164</v>
      </c>
      <c r="L35" s="35">
        <f>LN('MB-Adj'!M35)-LN('MB-Adj'!L35)</f>
        <v>-0.11774356760363602</v>
      </c>
      <c r="M35" s="15" t="s">
        <v>163</v>
      </c>
      <c r="N35" s="13"/>
      <c r="O35" s="16"/>
      <c r="P35" s="16"/>
      <c r="Q35" s="16"/>
      <c r="R35" s="16"/>
      <c r="S35" s="16"/>
      <c r="T35" s="61"/>
      <c r="U35" s="16"/>
      <c r="V35" s="16"/>
      <c r="W35" s="16"/>
      <c r="X35" s="16"/>
      <c r="Y35" s="16"/>
      <c r="Z35" s="16"/>
      <c r="AA35" s="61"/>
      <c r="AB35" s="16"/>
      <c r="AC35" s="16"/>
      <c r="AD35" s="16"/>
      <c r="AE35" s="16"/>
      <c r="AF35" s="16"/>
    </row>
    <row r="36" spans="1:32" x14ac:dyDescent="0.4">
      <c r="A36" s="15"/>
      <c r="B36" s="15"/>
      <c r="C36" s="49" t="s">
        <v>93</v>
      </c>
      <c r="D36" s="15"/>
      <c r="E36" s="15"/>
      <c r="F36" s="15" t="s">
        <v>310</v>
      </c>
      <c r="G36" s="35">
        <f>LN('MB-Adj'!H36)-LN('MB-Adj'!G36)</f>
        <v>0.24105457832557331</v>
      </c>
      <c r="H36" s="35">
        <f>LN('MB-Adj'!I36)-LN('MB-Adj'!H36)</f>
        <v>0.24373301695321814</v>
      </c>
      <c r="I36" s="35">
        <f>LN('MB-Adj'!J36)-LN('MB-Adj'!I36)</f>
        <v>0.22546918894609824</v>
      </c>
      <c r="J36" s="35">
        <f>LN('MB-Adj'!K36)-LN('MB-Adj'!J36)</f>
        <v>0.5114731811929909</v>
      </c>
      <c r="K36" s="35">
        <f>LN('MB-Adj'!L36)-LN('MB-Adj'!K36)</f>
        <v>0.52013264033052042</v>
      </c>
      <c r="L36" s="35">
        <f>LN('MB-Adj'!M36)-LN('MB-Adj'!L36)</f>
        <v>0.25150005734770708</v>
      </c>
      <c r="M36" s="15" t="s">
        <v>163</v>
      </c>
      <c r="N36" s="13"/>
      <c r="O36" s="16"/>
      <c r="P36" s="16"/>
      <c r="Q36" s="16"/>
      <c r="R36" s="16"/>
      <c r="S36" s="16"/>
      <c r="T36" s="61"/>
      <c r="U36" s="16"/>
      <c r="V36" s="16"/>
      <c r="W36" s="16"/>
      <c r="X36" s="16"/>
      <c r="Y36" s="16"/>
      <c r="Z36" s="16"/>
      <c r="AA36" s="61"/>
      <c r="AB36" s="16"/>
      <c r="AC36" s="16"/>
      <c r="AD36" s="16"/>
      <c r="AE36" s="16"/>
      <c r="AF36" s="16"/>
    </row>
    <row r="37" spans="1:32" x14ac:dyDescent="0.4">
      <c r="A37" s="15"/>
      <c r="B37" s="15"/>
      <c r="C37" s="49" t="s">
        <v>97</v>
      </c>
      <c r="D37" s="15"/>
      <c r="E37" s="15"/>
      <c r="F37" s="15" t="s">
        <v>310</v>
      </c>
      <c r="G37" s="35">
        <f>LN('MB-Adj'!H37)-LN('MB-Adj'!G37)</f>
        <v>0.21429728838816642</v>
      </c>
      <c r="H37" s="35">
        <f>LN('MB-Adj'!I37)-LN('MB-Adj'!H37)</f>
        <v>0.73709151311911425</v>
      </c>
      <c r="I37" s="35">
        <f>LN('MB-Adj'!J37)-LN('MB-Adj'!I37)</f>
        <v>-0.22852833668748307</v>
      </c>
      <c r="J37" s="35">
        <f>LN('MB-Adj'!K37)-LN('MB-Adj'!J37)</f>
        <v>0.32900482698249611</v>
      </c>
      <c r="K37" s="35">
        <f>LN('MB-Adj'!L37)-LN('MB-Adj'!K37)</f>
        <v>8.7625892252698456E-2</v>
      </c>
      <c r="L37" s="35">
        <f>LN('MB-Adj'!M37)-LN('MB-Adj'!L37)</f>
        <v>0.2575032314322474</v>
      </c>
      <c r="M37" s="15" t="s">
        <v>163</v>
      </c>
      <c r="N37" s="13"/>
      <c r="O37" s="16"/>
      <c r="P37" s="16"/>
      <c r="Q37" s="16"/>
      <c r="R37" s="16"/>
      <c r="S37" s="16"/>
      <c r="T37" s="61"/>
      <c r="U37" s="16"/>
      <c r="V37" s="16"/>
      <c r="W37" s="16"/>
      <c r="X37" s="16"/>
      <c r="Y37" s="16"/>
      <c r="Z37" s="16"/>
      <c r="AA37" s="61"/>
      <c r="AB37" s="16"/>
      <c r="AC37" s="16"/>
      <c r="AD37" s="16"/>
      <c r="AE37" s="16"/>
      <c r="AF37" s="16"/>
    </row>
    <row r="38" spans="1:32" x14ac:dyDescent="0.4">
      <c r="A38" s="15"/>
      <c r="B38" s="15"/>
      <c r="C38" s="49" t="s">
        <v>110</v>
      </c>
      <c r="D38" s="15"/>
      <c r="E38" s="15"/>
      <c r="F38" s="15" t="s">
        <v>310</v>
      </c>
      <c r="G38" s="15" t="s">
        <v>163</v>
      </c>
      <c r="H38" s="15" t="s">
        <v>163</v>
      </c>
      <c r="I38" s="15" t="s">
        <v>163</v>
      </c>
      <c r="J38" s="35">
        <f>LN('MB-Adj'!K38)-LN('MB-Adj'!J38)</f>
        <v>0.23638442432518403</v>
      </c>
      <c r="K38" s="35">
        <f>LN('MB-Adj'!L38)-LN('MB-Adj'!K38)</f>
        <v>0.42507995283433608</v>
      </c>
      <c r="L38" s="35">
        <f>LN('MB-Adj'!M38)-LN('MB-Adj'!L38)</f>
        <v>0.2224278393860768</v>
      </c>
      <c r="M38" s="15" t="s">
        <v>163</v>
      </c>
      <c r="N38" s="13"/>
      <c r="O38" s="16"/>
      <c r="P38" s="16"/>
      <c r="Q38" s="16"/>
      <c r="R38" s="16"/>
      <c r="S38" s="16"/>
      <c r="T38" s="61"/>
      <c r="U38" s="16"/>
      <c r="V38" s="16"/>
      <c r="W38" s="16"/>
      <c r="X38" s="16"/>
      <c r="Y38" s="16"/>
      <c r="Z38" s="16"/>
      <c r="AA38" s="61"/>
      <c r="AB38" s="16"/>
      <c r="AC38" s="16"/>
      <c r="AD38" s="16"/>
      <c r="AE38" s="16"/>
      <c r="AF38" s="16"/>
    </row>
    <row r="39" spans="1:32" x14ac:dyDescent="0.4">
      <c r="A39" s="15"/>
      <c r="B39" s="15"/>
      <c r="C39" s="49" t="s">
        <v>111</v>
      </c>
      <c r="D39" s="15"/>
      <c r="E39" s="15"/>
      <c r="F39" s="15" t="s">
        <v>310</v>
      </c>
      <c r="G39" s="35">
        <f>LN('MB-Adj'!H39)-LN('MB-Adj'!G39)</f>
        <v>6.4212952481398133E-2</v>
      </c>
      <c r="H39" s="35">
        <f>LN('MB-Adj'!I39)-LN('MB-Adj'!H39)</f>
        <v>8.3312511224132635E-2</v>
      </c>
      <c r="I39" s="35">
        <f>LN('MB-Adj'!J39)-LN('MB-Adj'!I39)</f>
        <v>0.13750291694568251</v>
      </c>
      <c r="J39" s="35">
        <f>LN('MB-Adj'!K39)-LN('MB-Adj'!J39)</f>
        <v>0.19457146639418532</v>
      </c>
      <c r="K39" s="35">
        <f>LN('MB-Adj'!L39)-LN('MB-Adj'!K39)</f>
        <v>8.9735654244896601E-2</v>
      </c>
      <c r="L39" s="35">
        <f>LN('MB-Adj'!M39)-LN('MB-Adj'!L39)</f>
        <v>4.8989814018318256E-2</v>
      </c>
      <c r="M39" s="15" t="s">
        <v>163</v>
      </c>
      <c r="N39" s="13"/>
      <c r="O39" s="16"/>
      <c r="P39" s="16"/>
      <c r="Q39" s="16"/>
      <c r="R39" s="16"/>
      <c r="S39" s="16"/>
      <c r="T39" s="61"/>
      <c r="U39" s="16"/>
      <c r="V39" s="16"/>
      <c r="W39" s="16"/>
      <c r="X39" s="16"/>
      <c r="Y39" s="16"/>
      <c r="Z39" s="16"/>
      <c r="AA39" s="61"/>
      <c r="AB39" s="16"/>
      <c r="AC39" s="16"/>
      <c r="AD39" s="16"/>
      <c r="AE39" s="16"/>
      <c r="AF39" s="16"/>
    </row>
    <row r="40" spans="1:32" x14ac:dyDescent="0.4">
      <c r="A40" s="15"/>
      <c r="B40" s="15"/>
      <c r="C40" s="49" t="s">
        <v>112</v>
      </c>
      <c r="D40" s="15"/>
      <c r="E40" s="15"/>
      <c r="F40" s="15" t="s">
        <v>310</v>
      </c>
      <c r="G40" s="35">
        <f>LN('MB-Adj'!H40)-LN('MB-Adj'!G40)</f>
        <v>0.12667148598730638</v>
      </c>
      <c r="H40" s="35">
        <f>LN('MB-Adj'!I40)-LN('MB-Adj'!H40)</f>
        <v>0.14655225626223256</v>
      </c>
      <c r="I40" s="35">
        <f>LN('MB-Adj'!J40)-LN('MB-Adj'!I40)</f>
        <v>-4.5756183665487171E-2</v>
      </c>
      <c r="J40" s="35">
        <f>LN('MB-Adj'!K40)-LN('MB-Adj'!J40)</f>
        <v>0.43702461569954476</v>
      </c>
      <c r="K40" s="35">
        <f>LN('MB-Adj'!L40)-LN('MB-Adj'!K40)</f>
        <v>-0.13795647202080552</v>
      </c>
      <c r="L40" s="35">
        <f>LN('MB-Adj'!M40)-LN('MB-Adj'!L40)</f>
        <v>-0.10665378193348651</v>
      </c>
      <c r="M40" s="15" t="s">
        <v>163</v>
      </c>
      <c r="N40" s="13"/>
      <c r="O40" s="16"/>
      <c r="P40" s="16"/>
      <c r="Q40" s="16"/>
      <c r="R40" s="16"/>
      <c r="S40" s="16"/>
      <c r="T40" s="61"/>
      <c r="U40" s="16"/>
      <c r="V40" s="16"/>
      <c r="W40" s="16"/>
      <c r="X40" s="16"/>
      <c r="Y40" s="16"/>
      <c r="Z40" s="16"/>
      <c r="AA40" s="61"/>
      <c r="AB40" s="16"/>
      <c r="AC40" s="16"/>
      <c r="AD40" s="16"/>
      <c r="AE40" s="16"/>
      <c r="AF40" s="16"/>
    </row>
    <row r="41" spans="1:32" x14ac:dyDescent="0.4">
      <c r="A41" s="15"/>
      <c r="B41" s="15"/>
      <c r="C41" s="49" t="s">
        <v>115</v>
      </c>
      <c r="D41" s="15"/>
      <c r="E41" s="15"/>
      <c r="F41" s="15" t="s">
        <v>310</v>
      </c>
      <c r="G41" s="35">
        <f>LN('MB-Adj'!H41)-LN('MB-Adj'!G41)</f>
        <v>0.64952430666541083</v>
      </c>
      <c r="H41" s="35">
        <f>LN('MB-Adj'!I41)-LN('MB-Adj'!H41)</f>
        <v>0.69241677862071249</v>
      </c>
      <c r="I41" s="35">
        <f>LN('MB-Adj'!J41)-LN('MB-Adj'!I41)</f>
        <v>0.59003462718981581</v>
      </c>
      <c r="J41" s="35">
        <f>LN('MB-Adj'!K41)-LN('MB-Adj'!J41)</f>
        <v>0.68046506301800136</v>
      </c>
      <c r="K41" s="35">
        <f>LN('MB-Adj'!L41)-LN('MB-Adj'!K41)</f>
        <v>0.37955249242408051</v>
      </c>
      <c r="L41" s="35">
        <f>LN('MB-Adj'!M41)-LN('MB-Adj'!L41)</f>
        <v>0.57956367487668103</v>
      </c>
      <c r="M41" s="15" t="s">
        <v>163</v>
      </c>
      <c r="N41" s="13"/>
      <c r="O41" s="16"/>
      <c r="P41" s="16"/>
      <c r="Q41" s="16"/>
      <c r="R41" s="16"/>
      <c r="S41" s="16"/>
      <c r="T41" s="61"/>
      <c r="U41" s="16"/>
      <c r="V41" s="16"/>
      <c r="W41" s="16"/>
      <c r="X41" s="16"/>
      <c r="Y41" s="16"/>
      <c r="Z41" s="16"/>
      <c r="AA41" s="61"/>
      <c r="AB41" s="16"/>
      <c r="AC41" s="16"/>
      <c r="AD41" s="16"/>
      <c r="AE41" s="16"/>
      <c r="AF41" s="16"/>
    </row>
    <row r="42" spans="1:32" x14ac:dyDescent="0.4">
      <c r="A42" s="15"/>
      <c r="B42" s="15"/>
      <c r="C42" s="49" t="s">
        <v>116</v>
      </c>
      <c r="D42" s="15"/>
      <c r="E42" s="15"/>
      <c r="F42" s="15" t="s">
        <v>310</v>
      </c>
      <c r="G42" s="35">
        <f>LN('MB-Adj'!H42)-LN('MB-Adj'!G42)</f>
        <v>1.4975945678278277</v>
      </c>
      <c r="H42" s="35">
        <f>LN('MB-Adj'!I42)-LN('MB-Adj'!H42)</f>
        <v>0.6198864436840017</v>
      </c>
      <c r="I42" s="35">
        <f>LN('MB-Adj'!J42)-LN('MB-Adj'!I42)</f>
        <v>0.62494693626669751</v>
      </c>
      <c r="J42" s="35">
        <f>LN('MB-Adj'!K42)-LN('MB-Adj'!J42)</f>
        <v>0.1542881420109925</v>
      </c>
      <c r="K42" s="35">
        <f>LN('MB-Adj'!L42)-LN('MB-Adj'!K42)</f>
        <v>0.55932540975564216</v>
      </c>
      <c r="L42" s="15" t="s">
        <v>163</v>
      </c>
      <c r="M42" s="15" t="s">
        <v>163</v>
      </c>
      <c r="N42" s="13"/>
      <c r="O42" s="16"/>
      <c r="P42" s="16"/>
      <c r="Q42" s="16"/>
      <c r="R42" s="16"/>
      <c r="S42" s="16"/>
      <c r="T42" s="61"/>
      <c r="U42" s="16"/>
      <c r="V42" s="16"/>
      <c r="W42" s="16"/>
      <c r="X42" s="16"/>
      <c r="Y42" s="16"/>
      <c r="Z42" s="16"/>
      <c r="AA42" s="61"/>
      <c r="AB42" s="16"/>
      <c r="AC42" s="16"/>
      <c r="AD42" s="16"/>
      <c r="AE42" s="16"/>
      <c r="AF42" s="16"/>
    </row>
    <row r="43" spans="1:32" x14ac:dyDescent="0.4">
      <c r="A43" s="15"/>
      <c r="B43" s="15"/>
      <c r="C43" s="49" t="s">
        <v>125</v>
      </c>
      <c r="D43" s="15"/>
      <c r="E43" s="15"/>
      <c r="F43" s="15" t="s">
        <v>310</v>
      </c>
      <c r="G43" s="35">
        <f>LN('MB-Adj'!H43)-LN('MB-Adj'!G43)</f>
        <v>0.18301227705110357</v>
      </c>
      <c r="H43" s="35">
        <f>LN('MB-Adj'!I43)-LN('MB-Adj'!H43)</f>
        <v>0.11812140853155029</v>
      </c>
      <c r="I43" s="35">
        <f>LN('MB-Adj'!J43)-LN('MB-Adj'!I43)</f>
        <v>8.3173716092995065E-2</v>
      </c>
      <c r="J43" s="35">
        <f>LN('MB-Adj'!K43)-LN('MB-Adj'!J43)</f>
        <v>0.40873061140781886</v>
      </c>
      <c r="K43" s="35">
        <f>LN('MB-Adj'!L43)-LN('MB-Adj'!K43)</f>
        <v>0.22292918559631936</v>
      </c>
      <c r="L43" s="35">
        <f>LN('MB-Adj'!M43)-LN('MB-Adj'!L43)</f>
        <v>0.15484980692826156</v>
      </c>
      <c r="M43" s="15" t="s">
        <v>163</v>
      </c>
      <c r="N43" s="13"/>
      <c r="O43" s="16"/>
      <c r="P43" s="16"/>
      <c r="Q43" s="16"/>
      <c r="R43" s="16"/>
      <c r="S43" s="16"/>
      <c r="T43" s="61"/>
      <c r="U43" s="16"/>
      <c r="V43" s="16"/>
      <c r="W43" s="16"/>
      <c r="X43" s="16"/>
      <c r="Y43" s="16"/>
      <c r="Z43" s="16"/>
      <c r="AA43" s="61"/>
      <c r="AB43" s="16"/>
      <c r="AC43" s="16"/>
      <c r="AD43" s="16"/>
      <c r="AE43" s="16"/>
      <c r="AF43" s="16"/>
    </row>
    <row r="44" spans="1:32" x14ac:dyDescent="0.4">
      <c r="A44" s="15"/>
      <c r="B44" s="15"/>
      <c r="C44" s="49" t="s">
        <v>126</v>
      </c>
      <c r="D44" s="15"/>
      <c r="E44" s="15"/>
      <c r="F44" s="15" t="s">
        <v>310</v>
      </c>
      <c r="G44" s="35">
        <f>LN('MB-Adj'!H44)-LN('MB-Adj'!G44)</f>
        <v>6.7134806214129483E-2</v>
      </c>
      <c r="H44" s="35">
        <f>LN('MB-Adj'!I44)-LN('MB-Adj'!H44)</f>
        <v>-0.13328180392884637</v>
      </c>
      <c r="I44" s="35">
        <f>LN('MB-Adj'!J44)-LN('MB-Adj'!I44)</f>
        <v>0.10632002442818944</v>
      </c>
      <c r="J44" s="35">
        <f>LN('MB-Adj'!K44)-LN('MB-Adj'!J44)</f>
        <v>0.18883618664399293</v>
      </c>
      <c r="K44" s="35">
        <f>LN('MB-Adj'!L44)-LN('MB-Adj'!K44)</f>
        <v>0.13061555431555316</v>
      </c>
      <c r="L44" s="35">
        <f>LN('MB-Adj'!M44)-LN('MB-Adj'!L44)</f>
        <v>0.13096932972872111</v>
      </c>
      <c r="M44" s="15" t="s">
        <v>163</v>
      </c>
      <c r="N44" s="13"/>
      <c r="O44" s="16"/>
      <c r="P44" s="16"/>
      <c r="Q44" s="16"/>
      <c r="R44" s="16"/>
      <c r="S44" s="16"/>
      <c r="T44" s="61"/>
      <c r="U44" s="16"/>
      <c r="V44" s="16"/>
      <c r="W44" s="16"/>
      <c r="X44" s="16"/>
      <c r="Y44" s="16"/>
      <c r="Z44" s="16"/>
      <c r="AA44" s="61"/>
      <c r="AB44" s="16"/>
      <c r="AC44" s="16"/>
      <c r="AD44" s="16"/>
      <c r="AE44" s="16"/>
      <c r="AF44" s="16"/>
    </row>
    <row r="45" spans="1:32" x14ac:dyDescent="0.4">
      <c r="A45" s="15"/>
      <c r="B45" s="15"/>
      <c r="C45" s="49" t="s">
        <v>365</v>
      </c>
      <c r="D45" s="15"/>
      <c r="E45" s="15"/>
      <c r="F45" s="15" t="s">
        <v>310</v>
      </c>
      <c r="G45" s="35">
        <f>LN('MB-Adj'!H45)-LN('MB-Adj'!G45)</f>
        <v>0.30312470482122045</v>
      </c>
      <c r="H45" s="35">
        <f>LN('MB-Adj'!I45)-LN('MB-Adj'!H45)</f>
        <v>0.39345256029580877</v>
      </c>
      <c r="I45" s="35">
        <f>LN('MB-Adj'!J45)-LN('MB-Adj'!I45)</f>
        <v>0.15548358445615396</v>
      </c>
      <c r="J45" s="35">
        <f>LN('MB-Adj'!K45)-LN('MB-Adj'!J45)</f>
        <v>0.25056999347536912</v>
      </c>
      <c r="K45" s="35">
        <f>LN('MB-Adj'!L45)-LN('MB-Adj'!K45)</f>
        <v>0.42779070196735169</v>
      </c>
      <c r="L45" s="35">
        <f>LN('MB-Adj'!M45)-LN('MB-Adj'!L45)</f>
        <v>0.37653849309124077</v>
      </c>
      <c r="M45" s="15" t="s">
        <v>163</v>
      </c>
      <c r="N45" s="13"/>
      <c r="O45" s="16"/>
      <c r="P45" s="16"/>
      <c r="Q45" s="16"/>
      <c r="R45" s="16"/>
      <c r="S45" s="16"/>
      <c r="T45" s="61"/>
      <c r="U45" s="16"/>
      <c r="V45" s="16"/>
      <c r="W45" s="16"/>
      <c r="X45" s="16"/>
      <c r="Y45" s="16"/>
      <c r="Z45" s="16"/>
      <c r="AA45" s="61"/>
      <c r="AB45" s="16"/>
      <c r="AC45" s="16"/>
      <c r="AD45" s="16"/>
      <c r="AE45" s="16"/>
      <c r="AF45" s="16"/>
    </row>
    <row r="46" spans="1:32" x14ac:dyDescent="0.4">
      <c r="A46" s="15"/>
      <c r="B46" s="15"/>
      <c r="C46" s="49" t="s">
        <v>0</v>
      </c>
      <c r="D46" s="15"/>
      <c r="E46" s="15"/>
      <c r="F46" s="15" t="s">
        <v>310</v>
      </c>
      <c r="G46" s="35">
        <f>LN('MB-Adj'!H46)-LN('MB-Adj'!G46)</f>
        <v>0.13059260589486454</v>
      </c>
      <c r="H46" s="35">
        <f>LN('MB-Adj'!I46)-LN('MB-Adj'!H46)</f>
        <v>0.39276662191257472</v>
      </c>
      <c r="I46" s="35">
        <f>LN('MB-Adj'!J46)-LN('MB-Adj'!I46)</f>
        <v>-1.151132287046952E-2</v>
      </c>
      <c r="J46" s="35">
        <f>LN('MB-Adj'!K46)-LN('MB-Adj'!J46)</f>
        <v>0.19561282973121052</v>
      </c>
      <c r="K46" s="35">
        <f>LN('MB-Adj'!L46)-LN('MB-Adj'!K46)</f>
        <v>0.16393575913076042</v>
      </c>
      <c r="L46" s="35">
        <f>LN('MB-Adj'!M46)-LN('MB-Adj'!L46)</f>
        <v>0.16673238368279453</v>
      </c>
      <c r="M46" s="15" t="s">
        <v>163</v>
      </c>
      <c r="N46" s="13"/>
      <c r="O46" s="16">
        <f>CORREL('log Inflation'!$G46:$L81,$G46:$L81)</f>
        <v>0.61270877600185114</v>
      </c>
      <c r="P46" s="16">
        <f>O46*SQRT((MIN(COUNT($G46:$L81),COUNT('log Inflation'!$G46:$L81))-2)/(1-O46^2))</f>
        <v>11.100287538888992</v>
      </c>
      <c r="Q46" s="16">
        <f>CORREL('log Inflation'!$H46:$L81,$G46:$K81)</f>
        <v>0.55686864933930624</v>
      </c>
      <c r="R46" s="16">
        <f>Q46*SQRT((MIN(COUNT($G46:$K81),COUNT('log Inflation'!$H46:$L81))-2)/(1-Q46^2))</f>
        <v>8.715732567814781</v>
      </c>
      <c r="S46" s="16">
        <f>MIN(COUNT($G46:$K81),COUNT('log Inflation'!$H46:$L81))</f>
        <v>171</v>
      </c>
      <c r="T46" s="61"/>
      <c r="U46" s="16"/>
      <c r="V46" s="16">
        <f>CORREL(Growth!$G46:$L81,$G46:$L81)</f>
        <v>9.0069649068393501E-2</v>
      </c>
      <c r="W46" s="16">
        <f>V46*SQRT((MIN(COUNT($G46:$L81),COUNT(Growth!$G46:$L81))-2)/(1-V46^2))</f>
        <v>1.2948641340691831</v>
      </c>
      <c r="X46" s="16">
        <f>CORREL(Growth!$H46:$L81,$G46:$K81)</f>
        <v>0.11881929034194712</v>
      </c>
      <c r="Y46" s="16">
        <f>X46*SQRT((MIN(COUNT($G46:$K81),COUNT(Growth!$H46:$L81))-2)/(1-X46^2))</f>
        <v>1.5694183065669387</v>
      </c>
      <c r="Z46" s="16">
        <f>MIN(COUNT($G46:$K81),COUNT(Growth!$H46:$L81))</f>
        <v>174</v>
      </c>
      <c r="AA46" s="61"/>
      <c r="AB46" s="16">
        <f>CORREL('log dC'!$G46:$L81,$G46:$L81)</f>
        <v>9.0622342239514514E-2</v>
      </c>
      <c r="AC46" s="16">
        <f>AB46*SQRT((MIN(COUNT($G46:$L81),COUNT('log dC'!$G46:$L81))-2)/(1-AB46^2))</f>
        <v>1.2276134604398237</v>
      </c>
      <c r="AD46" s="16">
        <f>CORREL('log dC'!$H46:$L81,$G46:$K81)</f>
        <v>0.1505696123898817</v>
      </c>
      <c r="AE46" s="16">
        <f>AD46*SQRT((MIN(COUNT($G46:$K81),COUNT('log dC'!$H46:$L81))-2)/(1-AD46^2))</f>
        <v>1.8839210608331021</v>
      </c>
      <c r="AF46" s="16">
        <f>MIN(COUNT($G46:$K81),COUNT('log dC'!$H46:$L81))</f>
        <v>155</v>
      </c>
    </row>
    <row r="47" spans="1:32" x14ac:dyDescent="0.4">
      <c r="A47" s="15"/>
      <c r="B47" s="15"/>
      <c r="C47" s="49" t="s">
        <v>3</v>
      </c>
      <c r="D47" s="15"/>
      <c r="E47" s="15"/>
      <c r="F47" s="15" t="s">
        <v>310</v>
      </c>
      <c r="G47" s="35">
        <f>LN('MB-Adj'!H47)-LN('MB-Adj'!G47)</f>
        <v>0.35638991885359061</v>
      </c>
      <c r="H47" s="35">
        <f>LN('MB-Adj'!I47)-LN('MB-Adj'!H47)</f>
        <v>0.22134213343407083</v>
      </c>
      <c r="I47" s="35">
        <f>LN('MB-Adj'!J47)-LN('MB-Adj'!I47)</f>
        <v>4.8119878789308235E-2</v>
      </c>
      <c r="J47" s="35">
        <f>LN('MB-Adj'!K47)-LN('MB-Adj'!J47)</f>
        <v>-1.7916948352336703E-4</v>
      </c>
      <c r="K47" s="35">
        <f>LN('MB-Adj'!L47)-LN('MB-Adj'!K47)</f>
        <v>0.29579320498346195</v>
      </c>
      <c r="L47" s="35">
        <f>LN('MB-Adj'!M47)-LN('MB-Adj'!L47)</f>
        <v>0.10517926654538279</v>
      </c>
      <c r="M47" s="15" t="s">
        <v>163</v>
      </c>
      <c r="N47" s="13"/>
      <c r="O47" s="16"/>
      <c r="P47" s="16"/>
      <c r="Q47" s="16"/>
      <c r="R47" s="16"/>
      <c r="S47" s="16"/>
      <c r="T47" s="61"/>
      <c r="U47" s="16"/>
      <c r="V47" s="16"/>
      <c r="W47" s="16"/>
      <c r="X47" s="16"/>
      <c r="Y47" s="16"/>
      <c r="Z47" s="16"/>
      <c r="AA47" s="61"/>
      <c r="AB47" s="16"/>
      <c r="AC47" s="16"/>
      <c r="AD47" s="16"/>
      <c r="AE47" s="16"/>
      <c r="AF47" s="16"/>
    </row>
    <row r="48" spans="1:32" x14ac:dyDescent="0.4">
      <c r="A48" s="15"/>
      <c r="B48" s="15"/>
      <c r="C48" s="49" t="s">
        <v>6</v>
      </c>
      <c r="D48" s="15"/>
      <c r="E48" s="15"/>
      <c r="F48" s="15" t="s">
        <v>310</v>
      </c>
      <c r="G48" s="35">
        <f>LN('MB-Adj'!H48)-LN('MB-Adj'!G48)</f>
        <v>0.16171043229176085</v>
      </c>
      <c r="H48" s="35">
        <f>LN('MB-Adj'!I48)-LN('MB-Adj'!H48)</f>
        <v>0.34615762458139798</v>
      </c>
      <c r="I48" s="35">
        <f>LN('MB-Adj'!J48)-LN('MB-Adj'!I48)</f>
        <v>-0.24796506083997905</v>
      </c>
      <c r="J48" s="35">
        <f>LN('MB-Adj'!K48)-LN('MB-Adj'!J48)</f>
        <v>0.14754407625649879</v>
      </c>
      <c r="K48" s="35">
        <f>LN('MB-Adj'!L48)-LN('MB-Adj'!K48)</f>
        <v>0.25506855599958289</v>
      </c>
      <c r="L48" s="35">
        <f>LN('MB-Adj'!M48)-LN('MB-Adj'!L48)</f>
        <v>1.6888067672671703E-2</v>
      </c>
      <c r="M48" s="15" t="s">
        <v>163</v>
      </c>
      <c r="N48" s="13"/>
      <c r="O48" s="16"/>
      <c r="P48" s="16"/>
      <c r="Q48" s="16"/>
      <c r="R48" s="16"/>
      <c r="S48" s="16"/>
      <c r="T48" s="61"/>
      <c r="U48" s="16"/>
      <c r="V48" s="16"/>
      <c r="W48" s="16"/>
      <c r="X48" s="16"/>
      <c r="Y48" s="16"/>
      <c r="Z48" s="16"/>
      <c r="AA48" s="61"/>
      <c r="AB48" s="16"/>
      <c r="AC48" s="16"/>
      <c r="AD48" s="16"/>
      <c r="AE48" s="16"/>
      <c r="AF48" s="16"/>
    </row>
    <row r="49" spans="1:32" x14ac:dyDescent="0.4">
      <c r="A49" s="15"/>
      <c r="B49" s="15"/>
      <c r="C49" s="49" t="s">
        <v>8</v>
      </c>
      <c r="D49" s="15"/>
      <c r="E49" s="15"/>
      <c r="F49" s="15" t="s">
        <v>310</v>
      </c>
      <c r="G49" s="35">
        <f>LN('MB-Adj'!H49)-LN('MB-Adj'!G49)</f>
        <v>0.5773055692332385</v>
      </c>
      <c r="H49" s="35">
        <f>LN('MB-Adj'!I49)-LN('MB-Adj'!H49)</f>
        <v>0.73064571592939886</v>
      </c>
      <c r="I49" s="35">
        <f>LN('MB-Adj'!J49)-LN('MB-Adj'!I49)</f>
        <v>0.96678006175553399</v>
      </c>
      <c r="J49" s="35">
        <f>LN('MB-Adj'!K49)-LN('MB-Adj'!J49)</f>
        <v>1.024426150229095</v>
      </c>
      <c r="K49" s="35">
        <f>LN('MB-Adj'!L49)-LN('MB-Adj'!K49)</f>
        <v>0.80805201595557818</v>
      </c>
      <c r="L49" s="35">
        <f>LN('MB-Adj'!M49)-LN('MB-Adj'!L49)</f>
        <v>0.71260882394840053</v>
      </c>
      <c r="M49" s="15" t="s">
        <v>163</v>
      </c>
      <c r="N49" s="13"/>
      <c r="O49" s="16"/>
      <c r="P49" s="16"/>
      <c r="Q49" s="16"/>
      <c r="R49" s="16"/>
      <c r="S49" s="16"/>
      <c r="T49" s="61"/>
      <c r="U49" s="16"/>
      <c r="V49" s="16"/>
      <c r="W49" s="16"/>
      <c r="X49" s="16"/>
      <c r="Y49" s="16"/>
      <c r="Z49" s="16"/>
      <c r="AA49" s="61"/>
      <c r="AB49" s="16"/>
      <c r="AC49" s="16"/>
      <c r="AD49" s="16"/>
      <c r="AE49" s="16"/>
      <c r="AF49" s="16"/>
    </row>
    <row r="50" spans="1:32" x14ac:dyDescent="0.4">
      <c r="A50" s="15"/>
      <c r="B50" s="15"/>
      <c r="C50" s="49" t="s">
        <v>14</v>
      </c>
      <c r="D50" s="15"/>
      <c r="E50" s="15"/>
      <c r="F50" s="15" t="s">
        <v>310</v>
      </c>
      <c r="G50" s="35">
        <f>LN('MB-Adj'!H50)-LN('MB-Adj'!G50)</f>
        <v>0.20518458578342136</v>
      </c>
      <c r="H50" s="35">
        <f>LN('MB-Adj'!I50)-LN('MB-Adj'!H50)</f>
        <v>0.2944883026113696</v>
      </c>
      <c r="I50" s="35">
        <f>LN('MB-Adj'!J50)-LN('MB-Adj'!I50)</f>
        <v>-0.11810385967027948</v>
      </c>
      <c r="J50" s="35">
        <f>LN('MB-Adj'!K50)-LN('MB-Adj'!J50)</f>
        <v>7.5379808271585524E-2</v>
      </c>
      <c r="K50" s="35">
        <f>LN('MB-Adj'!L50)-LN('MB-Adj'!K50)</f>
        <v>4.6692994056799719E-2</v>
      </c>
      <c r="L50" s="35">
        <f>LN('MB-Adj'!M50)-LN('MB-Adj'!L50)</f>
        <v>0.17429000790731664</v>
      </c>
      <c r="M50" s="15" t="s">
        <v>163</v>
      </c>
      <c r="N50" s="13"/>
      <c r="O50" s="16"/>
      <c r="P50" s="16"/>
      <c r="Q50" s="16"/>
      <c r="R50" s="16"/>
      <c r="S50" s="16"/>
      <c r="T50" s="61"/>
      <c r="U50" s="16"/>
      <c r="V50" s="16"/>
      <c r="W50" s="16"/>
      <c r="X50" s="16"/>
      <c r="Y50" s="16"/>
      <c r="Z50" s="16"/>
      <c r="AA50" s="61"/>
      <c r="AB50" s="16"/>
      <c r="AC50" s="16"/>
      <c r="AD50" s="16"/>
      <c r="AE50" s="16"/>
      <c r="AF50" s="16"/>
    </row>
    <row r="51" spans="1:32" x14ac:dyDescent="0.4">
      <c r="A51" s="15"/>
      <c r="B51" s="15"/>
      <c r="C51" s="49" t="s">
        <v>19</v>
      </c>
      <c r="D51" s="15"/>
      <c r="E51" s="15"/>
      <c r="F51" s="15" t="s">
        <v>310</v>
      </c>
      <c r="G51" s="35">
        <f>LN('MB-Adj'!H51)-LN('MB-Adj'!G51)</f>
        <v>0.14746470202212336</v>
      </c>
      <c r="H51" s="35">
        <f>LN('MB-Adj'!I51)-LN('MB-Adj'!H51)</f>
        <v>0.14817187695145684</v>
      </c>
      <c r="I51" s="35">
        <f>LN('MB-Adj'!J51)-LN('MB-Adj'!I51)</f>
        <v>-3.6758818798546145E-2</v>
      </c>
      <c r="J51" s="35">
        <f>LN('MB-Adj'!K51)-LN('MB-Adj'!J51)</f>
        <v>8.9470876969700797E-2</v>
      </c>
      <c r="K51" s="35">
        <f>LN('MB-Adj'!L51)-LN('MB-Adj'!K51)</f>
        <v>0.1264927474931401</v>
      </c>
      <c r="L51" s="35">
        <f>LN('MB-Adj'!M51)-LN('MB-Adj'!L51)</f>
        <v>7.5012132984870306E-2</v>
      </c>
      <c r="M51" s="15" t="s">
        <v>163</v>
      </c>
      <c r="N51" s="13"/>
      <c r="O51" s="16"/>
      <c r="P51" s="16"/>
      <c r="Q51" s="16"/>
      <c r="R51" s="16"/>
      <c r="S51" s="16"/>
      <c r="T51" s="61"/>
      <c r="U51" s="16"/>
      <c r="V51" s="16"/>
      <c r="W51" s="16"/>
      <c r="X51" s="16"/>
      <c r="Y51" s="16"/>
      <c r="Z51" s="16"/>
      <c r="AA51" s="61"/>
      <c r="AB51" s="16"/>
      <c r="AC51" s="16"/>
      <c r="AD51" s="16"/>
      <c r="AE51" s="16"/>
      <c r="AF51" s="16"/>
    </row>
    <row r="52" spans="1:32" x14ac:dyDescent="0.4">
      <c r="A52" s="15"/>
      <c r="B52" s="15"/>
      <c r="C52" s="49" t="s">
        <v>264</v>
      </c>
      <c r="D52" s="15"/>
      <c r="E52" s="15"/>
      <c r="F52" s="15" t="s">
        <v>310</v>
      </c>
      <c r="G52" s="35">
        <f>LN('MB-Adj'!H52)-LN('MB-Adj'!G52)</f>
        <v>4.8917011673360378E-2</v>
      </c>
      <c r="H52" s="35">
        <f>LN('MB-Adj'!I52)-LN('MB-Adj'!H52)</f>
        <v>6.221282009883744E-2</v>
      </c>
      <c r="I52" s="35">
        <f>LN('MB-Adj'!J52)-LN('MB-Adj'!I52)</f>
        <v>2.1976561863212396E-2</v>
      </c>
      <c r="J52" s="35">
        <f>LN('MB-Adj'!K52)-LN('MB-Adj'!J52)</f>
        <v>0.90551642547457067</v>
      </c>
      <c r="K52" s="35">
        <f>LN('MB-Adj'!L52)-LN('MB-Adj'!K52)</f>
        <v>-8.4453994304672264E-2</v>
      </c>
      <c r="L52" s="35">
        <f>LN('MB-Adj'!M52)-LN('MB-Adj'!L52)</f>
        <v>6.4437252802366451E-2</v>
      </c>
      <c r="M52" s="15" t="s">
        <v>163</v>
      </c>
      <c r="N52" s="13"/>
      <c r="O52" s="16"/>
      <c r="P52" s="16"/>
      <c r="Q52" s="16"/>
      <c r="R52" s="16"/>
      <c r="S52" s="16"/>
      <c r="T52" s="61"/>
      <c r="U52" s="16"/>
      <c r="V52" s="16"/>
      <c r="W52" s="16"/>
      <c r="X52" s="16"/>
      <c r="Y52" s="16"/>
      <c r="Z52" s="16"/>
      <c r="AA52" s="61"/>
      <c r="AB52" s="16"/>
      <c r="AC52" s="16"/>
      <c r="AD52" s="16"/>
      <c r="AE52" s="16"/>
      <c r="AF52" s="16"/>
    </row>
    <row r="53" spans="1:32" x14ac:dyDescent="0.4">
      <c r="A53" s="15"/>
      <c r="B53" s="15"/>
      <c r="C53" s="49" t="s">
        <v>21</v>
      </c>
      <c r="D53" s="15"/>
      <c r="E53" s="15"/>
      <c r="F53" s="15" t="s">
        <v>310</v>
      </c>
      <c r="G53" s="35">
        <f>LN('MB-Adj'!H53)-LN('MB-Adj'!G53)</f>
        <v>0.16286166804557034</v>
      </c>
      <c r="H53" s="35">
        <f>LN('MB-Adj'!I53)-LN('MB-Adj'!H53)</f>
        <v>0.15289961948037245</v>
      </c>
      <c r="I53" s="35">
        <f>LN('MB-Adj'!J53)-LN('MB-Adj'!I53)</f>
        <v>-0.18727199748671275</v>
      </c>
      <c r="J53" s="35">
        <f>LN('MB-Adj'!K53)-LN('MB-Adj'!J53)</f>
        <v>0.33462303213314115</v>
      </c>
      <c r="K53" s="35">
        <f>LN('MB-Adj'!L53)-LN('MB-Adj'!K53)</f>
        <v>8.6980918491356363E-2</v>
      </c>
      <c r="L53" s="35">
        <f>LN('MB-Adj'!M53)-LN('MB-Adj'!L53)</f>
        <v>9.4336716489120676E-2</v>
      </c>
      <c r="M53" s="15" t="s">
        <v>163</v>
      </c>
      <c r="N53" s="13"/>
      <c r="O53" s="16"/>
      <c r="P53" s="16"/>
      <c r="Q53" s="16"/>
      <c r="R53" s="16"/>
      <c r="S53" s="16"/>
      <c r="T53" s="61"/>
      <c r="U53" s="16"/>
      <c r="V53" s="16"/>
      <c r="W53" s="16"/>
      <c r="X53" s="16"/>
      <c r="Y53" s="16"/>
      <c r="Z53" s="16"/>
      <c r="AA53" s="61"/>
      <c r="AB53" s="16"/>
      <c r="AC53" s="16"/>
      <c r="AD53" s="16"/>
      <c r="AE53" s="16"/>
      <c r="AF53" s="16"/>
    </row>
    <row r="54" spans="1:32" x14ac:dyDescent="0.4">
      <c r="A54" s="15"/>
      <c r="B54" s="15"/>
      <c r="C54" s="49" t="s">
        <v>373</v>
      </c>
      <c r="D54" s="15"/>
      <c r="E54" s="15"/>
      <c r="F54" s="15" t="s">
        <v>310</v>
      </c>
      <c r="G54" s="35">
        <f>LN('MB-Adj'!H54)-LN('MB-Adj'!G54)</f>
        <v>4.7354209710013251E-3</v>
      </c>
      <c r="H54" s="35">
        <f>LN('MB-Adj'!I54)-LN('MB-Adj'!H54)</f>
        <v>5.8636386427668441E-4</v>
      </c>
      <c r="I54" s="35">
        <f>LN('MB-Adj'!J54)-LN('MB-Adj'!I54)</f>
        <v>0.20320299107632156</v>
      </c>
      <c r="J54" s="35">
        <f>LN('MB-Adj'!K54)-LN('MB-Adj'!J54)</f>
        <v>8.5178204599015039E-2</v>
      </c>
      <c r="K54" s="35">
        <f>LN('MB-Adj'!L54)-LN('MB-Adj'!K54)</f>
        <v>6.6841433707097941E-2</v>
      </c>
      <c r="L54" s="35">
        <f>LN('MB-Adj'!M54)-LN('MB-Adj'!L54)</f>
        <v>4.8039415529662399E-2</v>
      </c>
      <c r="M54" s="15" t="s">
        <v>163</v>
      </c>
      <c r="N54" s="13"/>
      <c r="O54" s="16"/>
      <c r="P54" s="16"/>
      <c r="Q54" s="16"/>
      <c r="R54" s="16"/>
      <c r="S54" s="16"/>
      <c r="T54" s="61"/>
      <c r="U54" s="16"/>
      <c r="V54" s="16"/>
      <c r="W54" s="16"/>
      <c r="X54" s="16"/>
      <c r="Y54" s="16"/>
      <c r="Z54" s="16"/>
      <c r="AA54" s="61"/>
      <c r="AB54" s="16"/>
      <c r="AC54" s="16"/>
      <c r="AD54" s="16"/>
      <c r="AE54" s="16"/>
      <c r="AF54" s="16"/>
    </row>
    <row r="55" spans="1:32" x14ac:dyDescent="0.4">
      <c r="A55" s="15"/>
      <c r="B55" s="15"/>
      <c r="C55" s="50" t="s">
        <v>32</v>
      </c>
      <c r="D55" s="15"/>
      <c r="E55" s="15"/>
      <c r="F55" s="15" t="s">
        <v>310</v>
      </c>
      <c r="G55" s="35">
        <f>LN('MB-Adj'!H55)-LN('MB-Adj'!G55)</f>
        <v>4.124286207120198E-2</v>
      </c>
      <c r="H55" s="35">
        <f>LN('MB-Adj'!I55)-LN('MB-Adj'!H55)</f>
        <v>0.10513798968653276</v>
      </c>
      <c r="I55" s="35">
        <f>LN('MB-Adj'!J55)-LN('MB-Adj'!I55)</f>
        <v>0.17685405260133535</v>
      </c>
      <c r="J55" s="35">
        <f>LN('MB-Adj'!K55)-LN('MB-Adj'!J55)</f>
        <v>1.6258692482481685E-2</v>
      </c>
      <c r="K55" s="35">
        <f>LN('MB-Adj'!L55)-LN('MB-Adj'!K55)</f>
        <v>0.1714343957701745</v>
      </c>
      <c r="L55" s="35">
        <f>LN('MB-Adj'!M55)-LN('MB-Adj'!L55)</f>
        <v>0.15687640319599527</v>
      </c>
      <c r="M55" s="15" t="s">
        <v>163</v>
      </c>
      <c r="N55" s="13"/>
      <c r="O55" s="16"/>
      <c r="P55" s="16"/>
      <c r="Q55" s="16"/>
      <c r="R55" s="16"/>
      <c r="S55" s="16"/>
      <c r="T55" s="61"/>
      <c r="U55" s="16"/>
      <c r="V55" s="16"/>
      <c r="W55" s="16"/>
      <c r="X55" s="16"/>
      <c r="Y55" s="16"/>
      <c r="Z55" s="16"/>
      <c r="AA55" s="61"/>
      <c r="AB55" s="16"/>
      <c r="AC55" s="16"/>
      <c r="AD55" s="16"/>
      <c r="AE55" s="16"/>
      <c r="AF55" s="16"/>
    </row>
    <row r="56" spans="1:32" x14ac:dyDescent="0.4">
      <c r="A56" s="15"/>
      <c r="B56" s="15"/>
      <c r="C56" s="49" t="s">
        <v>33</v>
      </c>
      <c r="D56" s="15"/>
      <c r="E56" s="15"/>
      <c r="F56" s="15" t="s">
        <v>310</v>
      </c>
      <c r="G56" s="35">
        <f>LN('MB-Adj'!H56)-LN('MB-Adj'!G56)</f>
        <v>9.5432922906996343E-2</v>
      </c>
      <c r="H56" s="35">
        <f>LN('MB-Adj'!I56)-LN('MB-Adj'!H56)</f>
        <v>0.12487275150676735</v>
      </c>
      <c r="I56" s="35">
        <f>LN('MB-Adj'!J56)-LN('MB-Adj'!I56)</f>
        <v>7.9932043449631784E-2</v>
      </c>
      <c r="J56" s="35">
        <f>LN('MB-Adj'!K56)-LN('MB-Adj'!J56)</f>
        <v>9.7039588168373658E-2</v>
      </c>
      <c r="K56" s="35">
        <f>LN('MB-Adj'!L56)-LN('MB-Adj'!K56)</f>
        <v>-0.10156174501116322</v>
      </c>
      <c r="L56" s="15" t="s">
        <v>163</v>
      </c>
      <c r="M56" s="15" t="s">
        <v>163</v>
      </c>
      <c r="N56" s="13"/>
      <c r="O56" s="16"/>
      <c r="P56" s="16"/>
      <c r="Q56" s="16"/>
      <c r="R56" s="16"/>
      <c r="S56" s="16"/>
      <c r="T56" s="61"/>
      <c r="U56" s="16"/>
      <c r="V56" s="16"/>
      <c r="W56" s="16"/>
      <c r="X56" s="16"/>
      <c r="Y56" s="16"/>
      <c r="Z56" s="16"/>
      <c r="AA56" s="61"/>
      <c r="AB56" s="16"/>
      <c r="AC56" s="16"/>
      <c r="AD56" s="16"/>
      <c r="AE56" s="16"/>
      <c r="AF56" s="16"/>
    </row>
    <row r="57" spans="1:32" x14ac:dyDescent="0.4">
      <c r="A57" s="15"/>
      <c r="B57" s="15"/>
      <c r="C57" s="49" t="s">
        <v>38</v>
      </c>
      <c r="D57" s="15"/>
      <c r="E57" s="15"/>
      <c r="F57" s="15" t="s">
        <v>310</v>
      </c>
      <c r="G57" s="35">
        <f>LN('MB-Adj'!H57)-LN('MB-Adj'!G57)</f>
        <v>0.30987653186551589</v>
      </c>
      <c r="H57" s="35">
        <f>LN('MB-Adj'!I57)-LN('MB-Adj'!H57)</f>
        <v>0.28211289886617785</v>
      </c>
      <c r="I57" s="35">
        <f>LN('MB-Adj'!J57)-LN('MB-Adj'!I57)</f>
        <v>-6.4655852653282997E-2</v>
      </c>
      <c r="J57" s="35">
        <f>LN('MB-Adj'!K57)-LN('MB-Adj'!J57)</f>
        <v>0.17203000840621718</v>
      </c>
      <c r="K57" s="35">
        <f>LN('MB-Adj'!L57)-LN('MB-Adj'!K57)</f>
        <v>0.23876917159826727</v>
      </c>
      <c r="L57" s="35">
        <f>LN('MB-Adj'!M57)-LN('MB-Adj'!L57)</f>
        <v>9.7511283692286788E-2</v>
      </c>
      <c r="M57" s="15" t="s">
        <v>163</v>
      </c>
      <c r="N57" s="13"/>
      <c r="O57" s="16"/>
      <c r="P57" s="16"/>
      <c r="Q57" s="16"/>
      <c r="R57" s="16"/>
      <c r="S57" s="16"/>
      <c r="T57" s="61"/>
      <c r="U57" s="16"/>
      <c r="V57" s="16"/>
      <c r="W57" s="16"/>
      <c r="X57" s="16"/>
      <c r="Y57" s="16"/>
      <c r="Z57" s="16"/>
      <c r="AA57" s="61"/>
      <c r="AB57" s="16"/>
      <c r="AC57" s="16"/>
      <c r="AD57" s="16"/>
      <c r="AE57" s="16"/>
      <c r="AF57" s="16"/>
    </row>
    <row r="58" spans="1:32" x14ac:dyDescent="0.4">
      <c r="A58" s="15"/>
      <c r="B58" s="15"/>
      <c r="C58" s="49" t="s">
        <v>329</v>
      </c>
      <c r="D58" s="15"/>
      <c r="E58" s="15"/>
      <c r="F58" s="15" t="s">
        <v>310</v>
      </c>
      <c r="G58" s="35">
        <f>LN('MB-Adj'!H58)-LN('MB-Adj'!G58)</f>
        <v>0.12055048683479486</v>
      </c>
      <c r="H58" s="35">
        <f>LN('MB-Adj'!I58)-LN('MB-Adj'!H58)</f>
        <v>0.51545172091912761</v>
      </c>
      <c r="I58" s="35">
        <f>LN('MB-Adj'!J58)-LN('MB-Adj'!I58)</f>
        <v>-4.0098771472100836E-2</v>
      </c>
      <c r="J58" s="35">
        <f>LN('MB-Adj'!K58)-LN('MB-Adj'!J58)</f>
        <v>2.7164912566004062E-2</v>
      </c>
      <c r="K58" s="35">
        <f>LN('MB-Adj'!L58)-LN('MB-Adj'!K58)</f>
        <v>0.17628619309610816</v>
      </c>
      <c r="L58" s="35">
        <f>LN('MB-Adj'!M58)-LN('MB-Adj'!L58)</f>
        <v>0.15008939072102967</v>
      </c>
      <c r="M58" s="15" t="s">
        <v>163</v>
      </c>
      <c r="N58" s="13"/>
      <c r="O58" s="16"/>
      <c r="P58" s="16"/>
      <c r="Q58" s="16"/>
      <c r="R58" s="16"/>
      <c r="S58" s="16"/>
      <c r="T58" s="61"/>
      <c r="U58" s="16"/>
      <c r="V58" s="16"/>
      <c r="W58" s="16"/>
      <c r="X58" s="16"/>
      <c r="Y58" s="16"/>
      <c r="Z58" s="16"/>
      <c r="AA58" s="61"/>
      <c r="AB58" s="16"/>
      <c r="AC58" s="16"/>
      <c r="AD58" s="16"/>
      <c r="AE58" s="16"/>
      <c r="AF58" s="16"/>
    </row>
    <row r="59" spans="1:32" x14ac:dyDescent="0.4">
      <c r="A59" s="15"/>
      <c r="B59" s="15"/>
      <c r="C59" s="49" t="s">
        <v>45</v>
      </c>
      <c r="D59" s="15"/>
      <c r="E59" s="15"/>
      <c r="F59" s="15" t="s">
        <v>310</v>
      </c>
      <c r="G59" s="35">
        <f>LN('MB-Adj'!H59)-LN('MB-Adj'!G59)</f>
        <v>-4.2353536157884175E-2</v>
      </c>
      <c r="H59" s="35">
        <f>LN('MB-Adj'!I59)-LN('MB-Adj'!H59)</f>
        <v>1.0672003122804696E-3</v>
      </c>
      <c r="I59" s="35">
        <f>LN('MB-Adj'!J59)-LN('MB-Adj'!I59)</f>
        <v>2.5140013497253477E-3</v>
      </c>
      <c r="J59" s="35">
        <f>LN('MB-Adj'!K59)-LN('MB-Adj'!J59)</f>
        <v>0.25431270884867585</v>
      </c>
      <c r="K59" s="35">
        <f>LN('MB-Adj'!L59)-LN('MB-Adj'!K59)</f>
        <v>0.22993547569511863</v>
      </c>
      <c r="L59" s="35">
        <f>LN('MB-Adj'!M59)-LN('MB-Adj'!L59)</f>
        <v>0.1561250262144247</v>
      </c>
      <c r="M59" s="15" t="s">
        <v>163</v>
      </c>
      <c r="N59" s="13"/>
      <c r="O59" s="16"/>
      <c r="P59" s="16"/>
      <c r="Q59" s="16"/>
      <c r="R59" s="16"/>
      <c r="S59" s="16"/>
      <c r="T59" s="61"/>
      <c r="U59" s="16"/>
      <c r="V59" s="16"/>
      <c r="W59" s="16"/>
      <c r="X59" s="16"/>
      <c r="Y59" s="16"/>
      <c r="Z59" s="16"/>
      <c r="AA59" s="61"/>
      <c r="AB59" s="16"/>
      <c r="AC59" s="16"/>
      <c r="AD59" s="16"/>
      <c r="AE59" s="16"/>
      <c r="AF59" s="16"/>
    </row>
    <row r="60" spans="1:32" x14ac:dyDescent="0.4">
      <c r="A60" s="15"/>
      <c r="B60" s="15"/>
      <c r="C60" s="49" t="s">
        <v>48</v>
      </c>
      <c r="D60" s="15"/>
      <c r="E60" s="15"/>
      <c r="F60" s="15" t="s">
        <v>310</v>
      </c>
      <c r="G60" s="35">
        <f>LN('MB-Adj'!H60)-LN('MB-Adj'!G60)</f>
        <v>-9.1023062787403575E-2</v>
      </c>
      <c r="H60" s="35">
        <f>LN('MB-Adj'!I60)-LN('MB-Adj'!H60)</f>
        <v>0.26195289503079522</v>
      </c>
      <c r="I60" s="35">
        <f>LN('MB-Adj'!J60)-LN('MB-Adj'!I60)</f>
        <v>0.18728897823239965</v>
      </c>
      <c r="J60" s="35">
        <f>LN('MB-Adj'!K60)-LN('MB-Adj'!J60)</f>
        <v>0.23278520250845514</v>
      </c>
      <c r="K60" s="35">
        <f>LN('MB-Adj'!L60)-LN('MB-Adj'!K60)</f>
        <v>0.15943695513869827</v>
      </c>
      <c r="L60" s="35">
        <f>LN('MB-Adj'!M60)-LN('MB-Adj'!L60)</f>
        <v>1.7804001352548227E-2</v>
      </c>
      <c r="M60" s="15" t="s">
        <v>163</v>
      </c>
      <c r="N60" s="13"/>
      <c r="O60" s="16"/>
      <c r="P60" s="16"/>
      <c r="Q60" s="16"/>
      <c r="R60" s="16"/>
      <c r="S60" s="16"/>
      <c r="T60" s="61"/>
      <c r="U60" s="16"/>
      <c r="V60" s="16"/>
      <c r="W60" s="16"/>
      <c r="X60" s="16"/>
      <c r="Y60" s="16"/>
      <c r="Z60" s="16"/>
      <c r="AA60" s="61"/>
      <c r="AB60" s="16"/>
      <c r="AC60" s="16"/>
      <c r="AD60" s="16"/>
      <c r="AE60" s="16"/>
      <c r="AF60" s="16"/>
    </row>
    <row r="61" spans="1:32" x14ac:dyDescent="0.4">
      <c r="A61" s="15"/>
      <c r="B61" s="15"/>
      <c r="C61" s="50" t="s">
        <v>53</v>
      </c>
      <c r="D61" s="15"/>
      <c r="E61" s="15"/>
      <c r="F61" s="15" t="s">
        <v>310</v>
      </c>
      <c r="G61" s="35">
        <f>LN('MB-Adj'!H61)-LN('MB-Adj'!G61)</f>
        <v>0.29917809245514571</v>
      </c>
      <c r="H61" s="35">
        <f>LN('MB-Adj'!I61)-LN('MB-Adj'!H61)</f>
        <v>0.78520456857332066</v>
      </c>
      <c r="I61" s="35">
        <f>LN('MB-Adj'!J61)-LN('MB-Adj'!I61)</f>
        <v>0.13428562196803995</v>
      </c>
      <c r="J61" s="35">
        <f>LN('MB-Adj'!K61)-LN('MB-Adj'!J61)</f>
        <v>0.21341146151309864</v>
      </c>
      <c r="K61" s="35">
        <f>LN('MB-Adj'!L61)-LN('MB-Adj'!K61)</f>
        <v>6.0649933619307816E-3</v>
      </c>
      <c r="L61" s="35">
        <f>LN('MB-Adj'!M61)-LN('MB-Adj'!L61)</f>
        <v>6.5578864539812542E-3</v>
      </c>
      <c r="M61" s="15" t="s">
        <v>163</v>
      </c>
      <c r="N61" s="13"/>
      <c r="O61" s="16"/>
      <c r="P61" s="16"/>
      <c r="Q61" s="16"/>
      <c r="R61" s="16"/>
      <c r="S61" s="16"/>
      <c r="T61" s="61"/>
      <c r="U61" s="16"/>
      <c r="V61" s="16"/>
      <c r="W61" s="16"/>
      <c r="X61" s="16"/>
      <c r="Y61" s="16"/>
      <c r="Z61" s="16"/>
      <c r="AA61" s="61"/>
      <c r="AB61" s="16"/>
      <c r="AC61" s="16"/>
      <c r="AD61" s="16"/>
      <c r="AE61" s="16"/>
      <c r="AF61" s="16"/>
    </row>
    <row r="62" spans="1:32" x14ac:dyDescent="0.4">
      <c r="A62" s="15"/>
      <c r="B62" s="15"/>
      <c r="C62" s="49" t="s">
        <v>58</v>
      </c>
      <c r="D62" s="15"/>
      <c r="E62" s="15"/>
      <c r="F62" s="15" t="s">
        <v>310</v>
      </c>
      <c r="G62" s="35">
        <f>LN('MB-Adj'!H62)-LN('MB-Adj'!G62)</f>
        <v>0.23706868448470431</v>
      </c>
      <c r="H62" s="35">
        <f>LN('MB-Adj'!I62)-LN('MB-Adj'!H62)</f>
        <v>0.31328588094877752</v>
      </c>
      <c r="I62" s="35">
        <f>LN('MB-Adj'!J62)-LN('MB-Adj'!I62)</f>
        <v>-0.34859692317559343</v>
      </c>
      <c r="J62" s="35">
        <f>LN('MB-Adj'!K62)-LN('MB-Adj'!J62)</f>
        <v>0.44249710030779443</v>
      </c>
      <c r="K62" s="35">
        <f>LN('MB-Adj'!L62)-LN('MB-Adj'!K62)</f>
        <v>5.8728406244571651E-2</v>
      </c>
      <c r="L62" s="35">
        <f>LN('MB-Adj'!M62)-LN('MB-Adj'!L62)</f>
        <v>0.26699254645950266</v>
      </c>
      <c r="M62" s="15" t="s">
        <v>163</v>
      </c>
      <c r="N62" s="13"/>
      <c r="O62" s="16"/>
      <c r="P62" s="16"/>
      <c r="Q62" s="16"/>
      <c r="R62" s="16"/>
      <c r="S62" s="16"/>
      <c r="T62" s="61"/>
      <c r="U62" s="16"/>
      <c r="V62" s="16"/>
      <c r="W62" s="16"/>
      <c r="X62" s="16"/>
      <c r="Y62" s="16"/>
      <c r="Z62" s="16"/>
      <c r="AA62" s="61"/>
      <c r="AB62" s="16"/>
      <c r="AC62" s="16"/>
      <c r="AD62" s="16"/>
      <c r="AE62" s="16"/>
      <c r="AF62" s="16"/>
    </row>
    <row r="63" spans="1:32" x14ac:dyDescent="0.4">
      <c r="A63" s="15"/>
      <c r="B63" s="15"/>
      <c r="C63" s="49" t="s">
        <v>64</v>
      </c>
      <c r="D63" s="15"/>
      <c r="E63" s="15"/>
      <c r="F63" s="15" t="s">
        <v>310</v>
      </c>
      <c r="G63" s="35">
        <f>LN('MB-Adj'!H63)-LN('MB-Adj'!G63)</f>
        <v>0.20732798010200004</v>
      </c>
      <c r="H63" s="35">
        <f>LN('MB-Adj'!I63)-LN('MB-Adj'!H63)</f>
        <v>0.27165912959414584</v>
      </c>
      <c r="I63" s="35">
        <f>LN('MB-Adj'!J63)-LN('MB-Adj'!I63)</f>
        <v>6.5095677760729109E-2</v>
      </c>
      <c r="J63" s="35">
        <f>LN('MB-Adj'!K63)-LN('MB-Adj'!J63)</f>
        <v>0.11001207512806255</v>
      </c>
      <c r="K63" s="35">
        <f>LN('MB-Adj'!L63)-LN('MB-Adj'!K63)</f>
        <v>7.4028570594410148E-2</v>
      </c>
      <c r="L63" s="35">
        <f>LN('MB-Adj'!M63)-LN('MB-Adj'!L63)</f>
        <v>0.12453663558840505</v>
      </c>
      <c r="M63" s="15" t="s">
        <v>163</v>
      </c>
      <c r="N63" s="13"/>
      <c r="O63" s="16"/>
      <c r="P63" s="16"/>
      <c r="Q63" s="16"/>
      <c r="R63" s="16"/>
      <c r="S63" s="16"/>
      <c r="T63" s="61"/>
      <c r="U63" s="16"/>
      <c r="V63" s="16"/>
      <c r="W63" s="16"/>
      <c r="X63" s="16"/>
      <c r="Y63" s="16"/>
      <c r="Z63" s="16"/>
      <c r="AA63" s="61"/>
      <c r="AB63" s="16"/>
      <c r="AC63" s="16"/>
      <c r="AD63" s="16"/>
      <c r="AE63" s="16"/>
      <c r="AF63" s="16"/>
    </row>
    <row r="64" spans="1:32" x14ac:dyDescent="0.4">
      <c r="A64" s="15"/>
      <c r="B64" s="15"/>
      <c r="C64" s="49" t="s">
        <v>66</v>
      </c>
      <c r="D64" s="15"/>
      <c r="E64" s="15"/>
      <c r="F64" s="15" t="s">
        <v>310</v>
      </c>
      <c r="G64" s="35">
        <f>LN('MB-Adj'!H64)-LN('MB-Adj'!G64)</f>
        <v>2.1434013699434984E-2</v>
      </c>
      <c r="H64" s="35">
        <f>LN('MB-Adj'!I64)-LN('MB-Adj'!H64)</f>
        <v>0.28054467033123753</v>
      </c>
      <c r="I64" s="35">
        <f>LN('MB-Adj'!J64)-LN('MB-Adj'!I64)</f>
        <v>0.25283116128779981</v>
      </c>
      <c r="J64" s="35">
        <f>LN('MB-Adj'!K64)-LN('MB-Adj'!J64)</f>
        <v>-4.1257288558464777E-2</v>
      </c>
      <c r="K64" s="35">
        <f>LN('MB-Adj'!L64)-LN('MB-Adj'!K64)</f>
        <v>-3.3806246388738304E-2</v>
      </c>
      <c r="L64" s="35">
        <f>LN('MB-Adj'!M64)-LN('MB-Adj'!L64)</f>
        <v>7.9536557943644004E-2</v>
      </c>
      <c r="M64" s="15" t="s">
        <v>163</v>
      </c>
      <c r="N64" s="13"/>
      <c r="O64" s="16"/>
      <c r="P64" s="16"/>
      <c r="Q64" s="16"/>
      <c r="R64" s="16"/>
      <c r="S64" s="16"/>
      <c r="T64" s="61"/>
      <c r="U64" s="16"/>
      <c r="V64" s="16"/>
      <c r="W64" s="16"/>
      <c r="X64" s="16"/>
      <c r="Y64" s="16"/>
      <c r="Z64" s="16"/>
      <c r="AA64" s="61"/>
      <c r="AB64" s="16"/>
      <c r="AC64" s="16"/>
      <c r="AD64" s="16"/>
      <c r="AE64" s="16"/>
      <c r="AF64" s="16"/>
    </row>
    <row r="65" spans="1:32" x14ac:dyDescent="0.4">
      <c r="A65" s="15"/>
      <c r="B65" s="15"/>
      <c r="C65" s="49" t="s">
        <v>68</v>
      </c>
      <c r="D65" s="15"/>
      <c r="E65" s="15"/>
      <c r="F65" s="15" t="s">
        <v>310</v>
      </c>
      <c r="G65" s="35">
        <f>LN('MB-Adj'!H65)-LN('MB-Adj'!G65)</f>
        <v>-3.2051673298155947E-2</v>
      </c>
      <c r="H65" s="35">
        <f>LN('MB-Adj'!I65)-LN('MB-Adj'!H65)</f>
        <v>0.20477599525262624</v>
      </c>
      <c r="I65" s="35">
        <f>LN('MB-Adj'!J65)-LN('MB-Adj'!I65)</f>
        <v>5.4120533847258567E-2</v>
      </c>
      <c r="J65" s="35">
        <f>LN('MB-Adj'!K65)-LN('MB-Adj'!J65)</f>
        <v>0.25945910151303053</v>
      </c>
      <c r="K65" s="35">
        <f>LN('MB-Adj'!L65)-LN('MB-Adj'!K65)</f>
        <v>0.38260183497585531</v>
      </c>
      <c r="L65" s="35">
        <f>LN('MB-Adj'!M65)-LN('MB-Adj'!L65)</f>
        <v>7.7600438105632996E-2</v>
      </c>
      <c r="M65" s="15" t="s">
        <v>163</v>
      </c>
      <c r="N65" s="13"/>
      <c r="O65" s="16"/>
      <c r="P65" s="16"/>
      <c r="Q65" s="16"/>
      <c r="R65" s="16"/>
      <c r="S65" s="16"/>
      <c r="T65" s="61"/>
      <c r="U65" s="16"/>
      <c r="V65" s="16"/>
      <c r="W65" s="16"/>
      <c r="X65" s="16"/>
      <c r="Y65" s="16"/>
      <c r="Z65" s="16"/>
      <c r="AA65" s="61"/>
      <c r="AB65" s="16"/>
      <c r="AC65" s="16"/>
      <c r="AD65" s="16"/>
      <c r="AE65" s="16"/>
      <c r="AF65" s="16"/>
    </row>
    <row r="66" spans="1:32" x14ac:dyDescent="0.4">
      <c r="A66" s="15"/>
      <c r="B66" s="15"/>
      <c r="C66" s="49" t="s">
        <v>70</v>
      </c>
      <c r="D66" s="15"/>
      <c r="E66" s="15"/>
      <c r="F66" s="15" t="s">
        <v>310</v>
      </c>
      <c r="G66" s="35">
        <f>LN('MB-Adj'!H66)-LN('MB-Adj'!G66)</f>
        <v>0.38639550525316979</v>
      </c>
      <c r="H66" s="35">
        <f>LN('MB-Adj'!I66)-LN('MB-Adj'!H66)</f>
        <v>0.24202120983997588</v>
      </c>
      <c r="I66" s="35">
        <f>LN('MB-Adj'!J66)-LN('MB-Adj'!I66)</f>
        <v>-0.4881724307249069</v>
      </c>
      <c r="J66" s="35">
        <f>LN('MB-Adj'!K66)-LN('MB-Adj'!J66)</f>
        <v>0.5090850897672734</v>
      </c>
      <c r="K66" s="35">
        <f>LN('MB-Adj'!L66)-LN('MB-Adj'!K66)</f>
        <v>-7.8650473199256332E-2</v>
      </c>
      <c r="L66" s="35">
        <f>LN('MB-Adj'!M66)-LN('MB-Adj'!L66)</f>
        <v>-7.548696189672377E-2</v>
      </c>
      <c r="M66" s="15" t="s">
        <v>163</v>
      </c>
      <c r="N66" s="13"/>
      <c r="O66" s="16"/>
      <c r="P66" s="16"/>
      <c r="Q66" s="16"/>
      <c r="R66" s="16"/>
      <c r="S66" s="16"/>
      <c r="T66" s="61"/>
      <c r="U66" s="16"/>
      <c r="V66" s="16"/>
      <c r="W66" s="16"/>
      <c r="X66" s="16"/>
      <c r="Y66" s="16"/>
      <c r="Z66" s="16"/>
      <c r="AA66" s="61"/>
      <c r="AB66" s="16"/>
      <c r="AC66" s="16"/>
      <c r="AD66" s="16"/>
      <c r="AE66" s="16"/>
      <c r="AF66" s="16"/>
    </row>
    <row r="67" spans="1:32" x14ac:dyDescent="0.4">
      <c r="A67" s="15"/>
      <c r="B67" s="15"/>
      <c r="C67" s="49" t="s">
        <v>71</v>
      </c>
      <c r="D67" s="15"/>
      <c r="E67" s="15"/>
      <c r="F67" s="15" t="s">
        <v>310</v>
      </c>
      <c r="G67" s="35">
        <f>LN('MB-Adj'!H67)-LN('MB-Adj'!G67)</f>
        <v>0.11569901458951382</v>
      </c>
      <c r="H67" s="35">
        <f>LN('MB-Adj'!I67)-LN('MB-Adj'!H67)</f>
        <v>-0.22036582058529897</v>
      </c>
      <c r="I67" s="35">
        <f>LN('MB-Adj'!J67)-LN('MB-Adj'!I67)</f>
        <v>6.8483612623182921E-2</v>
      </c>
      <c r="J67" s="35">
        <f>LN('MB-Adj'!K67)-LN('MB-Adj'!J67)</f>
        <v>7.5245398613364767E-2</v>
      </c>
      <c r="K67" s="35">
        <f>LN('MB-Adj'!L67)-LN('MB-Adj'!K67)</f>
        <v>0.11150470264637891</v>
      </c>
      <c r="L67" s="35">
        <f>LN('MB-Adj'!M67)-LN('MB-Adj'!L67)</f>
        <v>9.9155218489263675E-2</v>
      </c>
      <c r="M67" s="15" t="s">
        <v>163</v>
      </c>
      <c r="N67" s="13"/>
      <c r="O67" s="16"/>
      <c r="P67" s="16"/>
      <c r="Q67" s="16"/>
      <c r="R67" s="16"/>
      <c r="S67" s="16"/>
      <c r="T67" s="61"/>
      <c r="U67" s="16"/>
      <c r="V67" s="16"/>
      <c r="W67" s="16"/>
      <c r="X67" s="16"/>
      <c r="Y67" s="16"/>
      <c r="Z67" s="16"/>
      <c r="AA67" s="61"/>
      <c r="AB67" s="16"/>
      <c r="AC67" s="16"/>
      <c r="AD67" s="16"/>
      <c r="AE67" s="16"/>
      <c r="AF67" s="16"/>
    </row>
    <row r="68" spans="1:32" x14ac:dyDescent="0.4">
      <c r="A68" s="15"/>
      <c r="B68" s="15"/>
      <c r="C68" s="49" t="s">
        <v>72</v>
      </c>
      <c r="D68" s="15"/>
      <c r="E68" s="15"/>
      <c r="F68" s="15" t="s">
        <v>310</v>
      </c>
      <c r="G68" s="35">
        <f>LN('MB-Adj'!H68)-LN('MB-Adj'!G68)</f>
        <v>0.20803378583975274</v>
      </c>
      <c r="H68" s="35">
        <f>LN('MB-Adj'!I68)-LN('MB-Adj'!H68)</f>
        <v>0.41080588065615942</v>
      </c>
      <c r="I68" s="35">
        <f>LN('MB-Adj'!J68)-LN('MB-Adj'!I68)</f>
        <v>0.24348958568819334</v>
      </c>
      <c r="J68" s="35">
        <f>LN('MB-Adj'!K68)-LN('MB-Adj'!J68)</f>
        <v>0.36138470511820486</v>
      </c>
      <c r="K68" s="35">
        <f>LN('MB-Adj'!L68)-LN('MB-Adj'!K68)</f>
        <v>-7.1596762149832571E-2</v>
      </c>
      <c r="L68" s="35">
        <f>LN('MB-Adj'!M68)-LN('MB-Adj'!L68)</f>
        <v>0.23348004941599232</v>
      </c>
      <c r="M68" s="15" t="s">
        <v>163</v>
      </c>
      <c r="N68" s="13"/>
      <c r="O68" s="16"/>
      <c r="P68" s="16"/>
      <c r="Q68" s="16"/>
      <c r="R68" s="16"/>
      <c r="S68" s="16"/>
      <c r="T68" s="61"/>
      <c r="U68" s="16"/>
      <c r="V68" s="16"/>
      <c r="W68" s="16"/>
      <c r="X68" s="16"/>
      <c r="Y68" s="16"/>
      <c r="Z68" s="16"/>
      <c r="AA68" s="61"/>
      <c r="AB68" s="16"/>
      <c r="AC68" s="16"/>
      <c r="AD68" s="16"/>
      <c r="AE68" s="16"/>
      <c r="AF68" s="16"/>
    </row>
    <row r="69" spans="1:32" x14ac:dyDescent="0.4">
      <c r="A69" s="15"/>
      <c r="B69" s="15"/>
      <c r="C69" s="49" t="s">
        <v>371</v>
      </c>
      <c r="D69" s="15"/>
      <c r="E69" s="15"/>
      <c r="F69" s="15" t="s">
        <v>310</v>
      </c>
      <c r="G69" s="35">
        <f>LN('MB-Adj'!H69)-LN('MB-Adj'!G69)</f>
        <v>0.6484789299479411</v>
      </c>
      <c r="H69" s="35">
        <f>LN('MB-Adj'!I69)-LN('MB-Adj'!H69)</f>
        <v>-0.42049220239440366</v>
      </c>
      <c r="I69" s="35">
        <f>LN('MB-Adj'!J69)-LN('MB-Adj'!I69)</f>
        <v>0.18782140839508032</v>
      </c>
      <c r="J69" s="35">
        <f>LN('MB-Adj'!K69)-LN('MB-Adj'!J69)</f>
        <v>0.54993823449345847</v>
      </c>
      <c r="K69" s="35">
        <f>LN('MB-Adj'!L69)-LN('MB-Adj'!K69)</f>
        <v>-0.17895383898463996</v>
      </c>
      <c r="L69" s="35">
        <f>LN('MB-Adj'!M69)-LN('MB-Adj'!L69)</f>
        <v>5.3319336148672458E-2</v>
      </c>
      <c r="M69" s="15" t="s">
        <v>163</v>
      </c>
      <c r="N69" s="13"/>
      <c r="O69" s="16"/>
      <c r="P69" s="16"/>
      <c r="Q69" s="16"/>
      <c r="R69" s="16"/>
      <c r="S69" s="16"/>
      <c r="T69" s="61"/>
      <c r="U69" s="16"/>
      <c r="V69" s="16"/>
      <c r="W69" s="16"/>
      <c r="X69" s="16"/>
      <c r="Y69" s="16"/>
      <c r="Z69" s="16"/>
      <c r="AA69" s="61"/>
      <c r="AB69" s="16"/>
      <c r="AC69" s="16"/>
      <c r="AD69" s="16"/>
      <c r="AE69" s="16"/>
      <c r="AF69" s="16"/>
    </row>
    <row r="70" spans="1:32" x14ac:dyDescent="0.4">
      <c r="A70" s="15"/>
      <c r="B70" s="15"/>
      <c r="C70" s="49" t="s">
        <v>90</v>
      </c>
      <c r="D70" s="15"/>
      <c r="E70" s="15"/>
      <c r="F70" s="15" t="s">
        <v>310</v>
      </c>
      <c r="G70" s="35">
        <f>LN('MB-Adj'!H70)-LN('MB-Adj'!G70)</f>
        <v>0.18620510224736364</v>
      </c>
      <c r="H70" s="35">
        <f>LN('MB-Adj'!I70)-LN('MB-Adj'!H70)</f>
        <v>0.29283754167491161</v>
      </c>
      <c r="I70" s="35">
        <f>LN('MB-Adj'!J70)-LN('MB-Adj'!I70)</f>
        <v>0.15572476791580714</v>
      </c>
      <c r="J70" s="35">
        <f>LN('MB-Adj'!K70)-LN('MB-Adj'!J70)</f>
        <v>-1.3121984631888406E-2</v>
      </c>
      <c r="K70" s="35">
        <f>LN('MB-Adj'!L70)-LN('MB-Adj'!K70)</f>
        <v>-8.1379841012901188E-2</v>
      </c>
      <c r="L70" s="35">
        <f>LN('MB-Adj'!M70)-LN('MB-Adj'!L70)</f>
        <v>0.26615770642614045</v>
      </c>
      <c r="M70" s="15" t="s">
        <v>163</v>
      </c>
      <c r="N70" s="13"/>
      <c r="O70" s="16"/>
      <c r="P70" s="16"/>
      <c r="Q70" s="16"/>
      <c r="R70" s="16"/>
      <c r="S70" s="16"/>
      <c r="T70" s="61"/>
      <c r="U70" s="16"/>
      <c r="V70" s="16"/>
      <c r="W70" s="16"/>
      <c r="X70" s="16"/>
      <c r="Y70" s="16"/>
      <c r="Z70" s="16"/>
      <c r="AA70" s="61"/>
      <c r="AB70" s="16"/>
      <c r="AC70" s="16"/>
      <c r="AD70" s="16"/>
      <c r="AE70" s="16"/>
      <c r="AF70" s="16"/>
    </row>
    <row r="71" spans="1:32" x14ac:dyDescent="0.4">
      <c r="A71" s="15"/>
      <c r="B71" s="15"/>
      <c r="C71" s="49" t="s">
        <v>92</v>
      </c>
      <c r="D71" s="15"/>
      <c r="E71" s="15"/>
      <c r="F71" s="15" t="s">
        <v>310</v>
      </c>
      <c r="G71" s="35">
        <f>LN('MB-Adj'!H71)-LN('MB-Adj'!G71)</f>
        <v>0.41444157882185273</v>
      </c>
      <c r="H71" s="35">
        <f>LN('MB-Adj'!I71)-LN('MB-Adj'!H71)</f>
        <v>0.86082528807354741</v>
      </c>
      <c r="I71" s="35">
        <f>LN('MB-Adj'!J71)-LN('MB-Adj'!I71)</f>
        <v>0.18900405204706239</v>
      </c>
      <c r="J71" s="35">
        <f>LN('MB-Adj'!K71)-LN('MB-Adj'!J71)</f>
        <v>0.65440999523004351</v>
      </c>
      <c r="K71" s="35">
        <f>LN('MB-Adj'!L71)-LN('MB-Adj'!K71)</f>
        <v>0.43619635775691279</v>
      </c>
      <c r="L71" s="35">
        <f>LN('MB-Adj'!M71)-LN('MB-Adj'!L71)</f>
        <v>0.46939719589176399</v>
      </c>
      <c r="M71" s="15" t="s">
        <v>163</v>
      </c>
      <c r="N71" s="13"/>
      <c r="O71" s="16"/>
      <c r="P71" s="16"/>
      <c r="Q71" s="16"/>
      <c r="R71" s="16"/>
      <c r="S71" s="16"/>
      <c r="T71" s="61"/>
      <c r="U71" s="16"/>
      <c r="V71" s="16"/>
      <c r="W71" s="16"/>
      <c r="X71" s="16"/>
      <c r="Y71" s="16"/>
      <c r="Z71" s="16"/>
      <c r="AA71" s="61"/>
      <c r="AB71" s="16"/>
      <c r="AC71" s="16"/>
      <c r="AD71" s="16"/>
      <c r="AE71" s="16"/>
      <c r="AF71" s="16"/>
    </row>
    <row r="72" spans="1:32" x14ac:dyDescent="0.4">
      <c r="A72" s="15"/>
      <c r="B72" s="15"/>
      <c r="C72" s="49" t="s">
        <v>95</v>
      </c>
      <c r="D72" s="15"/>
      <c r="E72" s="15"/>
      <c r="F72" s="15" t="s">
        <v>310</v>
      </c>
      <c r="G72" s="35">
        <f>LN('MB-Adj'!H72)-LN('MB-Adj'!G72)</f>
        <v>-1.4362512250380988E-2</v>
      </c>
      <c r="H72" s="35">
        <f>LN('MB-Adj'!I72)-LN('MB-Adj'!H72)</f>
        <v>7.2850816338447366E-2</v>
      </c>
      <c r="I72" s="35">
        <f>LN('MB-Adj'!J72)-LN('MB-Adj'!I72)</f>
        <v>-1.2212180508107018E-2</v>
      </c>
      <c r="J72" s="35">
        <f>LN('MB-Adj'!K72)-LN('MB-Adj'!J72)</f>
        <v>0.21093101376962853</v>
      </c>
      <c r="K72" s="35">
        <f>LN('MB-Adj'!L72)-LN('MB-Adj'!K72)</f>
        <v>-4.0788446947741086E-2</v>
      </c>
      <c r="L72" s="35">
        <f>LN('MB-Adj'!M72)-LN('MB-Adj'!L72)</f>
        <v>-4.1646897580421616E-2</v>
      </c>
      <c r="M72" s="15" t="s">
        <v>163</v>
      </c>
      <c r="N72" s="13"/>
      <c r="O72" s="16"/>
      <c r="P72" s="16"/>
      <c r="Q72" s="16"/>
      <c r="R72" s="16"/>
      <c r="S72" s="16"/>
      <c r="T72" s="61"/>
      <c r="U72" s="16"/>
      <c r="V72" s="16"/>
      <c r="W72" s="16"/>
      <c r="X72" s="16"/>
      <c r="Y72" s="16"/>
      <c r="Z72" s="16"/>
      <c r="AA72" s="61"/>
      <c r="AB72" s="16"/>
      <c r="AC72" s="16"/>
      <c r="AD72" s="16"/>
      <c r="AE72" s="16"/>
      <c r="AF72" s="16"/>
    </row>
    <row r="73" spans="1:32" x14ac:dyDescent="0.4">
      <c r="A73" s="15"/>
      <c r="B73" s="15"/>
      <c r="C73" s="49" t="s">
        <v>372</v>
      </c>
      <c r="D73" s="15"/>
      <c r="E73" s="15"/>
      <c r="F73" s="15" t="s">
        <v>310</v>
      </c>
      <c r="G73" s="35">
        <f>LN('MB-Adj'!H73)-LN('MB-Adj'!G73)</f>
        <v>0.25219473090881817</v>
      </c>
      <c r="H73" s="35">
        <f>LN('MB-Adj'!I73)-LN('MB-Adj'!H73)</f>
        <v>0.16711744520214911</v>
      </c>
      <c r="I73" s="35">
        <f>LN('MB-Adj'!J73)-LN('MB-Adj'!I73)</f>
        <v>-5.7436250947187517E-2</v>
      </c>
      <c r="J73" s="35">
        <f>LN('MB-Adj'!K73)-LN('MB-Adj'!J73)</f>
        <v>0.18235277141929451</v>
      </c>
      <c r="K73" s="35">
        <f>LN('MB-Adj'!L73)-LN('MB-Adj'!K73)</f>
        <v>3.9467853388969409E-2</v>
      </c>
      <c r="L73" s="35">
        <f>LN('MB-Adj'!M73)-LN('MB-Adj'!L73)</f>
        <v>5.7025340656791101E-3</v>
      </c>
      <c r="M73" s="15" t="s">
        <v>163</v>
      </c>
      <c r="N73" s="13"/>
      <c r="O73" s="16"/>
      <c r="P73" s="16"/>
      <c r="Q73" s="16"/>
      <c r="R73" s="16"/>
      <c r="S73" s="16"/>
      <c r="T73" s="61"/>
      <c r="U73" s="16"/>
      <c r="V73" s="16"/>
      <c r="W73" s="16"/>
      <c r="X73" s="16"/>
      <c r="Y73" s="16"/>
      <c r="Z73" s="16"/>
      <c r="AA73" s="61"/>
      <c r="AB73" s="16"/>
      <c r="AC73" s="16"/>
      <c r="AD73" s="16"/>
      <c r="AE73" s="16"/>
      <c r="AF73" s="16"/>
    </row>
    <row r="74" spans="1:32" x14ac:dyDescent="0.4">
      <c r="A74" s="15"/>
      <c r="B74" s="15"/>
      <c r="C74" s="49" t="s">
        <v>374</v>
      </c>
      <c r="D74" s="15"/>
      <c r="E74" s="15"/>
      <c r="F74" s="15" t="s">
        <v>310</v>
      </c>
      <c r="G74" s="35">
        <f>LN('MB-Adj'!H74)-LN('MB-Adj'!G74)</f>
        <v>0.26525173786430534</v>
      </c>
      <c r="H74" s="35">
        <f>LN('MB-Adj'!I74)-LN('MB-Adj'!H74)</f>
        <v>-6.4228906659201446E-2</v>
      </c>
      <c r="I74" s="35">
        <f>LN('MB-Adj'!J74)-LN('MB-Adj'!I74)</f>
        <v>0.37810098020288629</v>
      </c>
      <c r="J74" s="35">
        <f>LN('MB-Adj'!K74)-LN('MB-Adj'!J74)</f>
        <v>-2.5744814252259829E-3</v>
      </c>
      <c r="K74" s="15" t="s">
        <v>163</v>
      </c>
      <c r="L74" s="15" t="s">
        <v>163</v>
      </c>
      <c r="M74" s="15" t="s">
        <v>163</v>
      </c>
      <c r="N74" s="13"/>
      <c r="O74" s="16"/>
      <c r="P74" s="16"/>
      <c r="Q74" s="16"/>
      <c r="R74" s="16"/>
      <c r="S74" s="16"/>
      <c r="T74" s="61"/>
      <c r="U74" s="16"/>
      <c r="V74" s="16"/>
      <c r="W74" s="16"/>
      <c r="X74" s="16"/>
      <c r="Y74" s="16"/>
      <c r="Z74" s="16"/>
      <c r="AA74" s="61"/>
      <c r="AB74" s="16"/>
      <c r="AC74" s="16"/>
      <c r="AD74" s="16"/>
      <c r="AE74" s="16"/>
      <c r="AF74" s="16"/>
    </row>
    <row r="75" spans="1:32" x14ac:dyDescent="0.4">
      <c r="A75" s="15"/>
      <c r="B75" s="15"/>
      <c r="C75" s="49" t="s">
        <v>105</v>
      </c>
      <c r="D75" s="15"/>
      <c r="E75" s="15"/>
      <c r="F75" s="15" t="s">
        <v>310</v>
      </c>
      <c r="G75" s="35">
        <f>LN('MB-Adj'!H75)-LN('MB-Adj'!G75)</f>
        <v>-3.2122021711756155E-2</v>
      </c>
      <c r="H75" s="35">
        <f>LN('MB-Adj'!I75)-LN('MB-Adj'!H75)</f>
        <v>6.3402092108309827E-2</v>
      </c>
      <c r="I75" s="35">
        <f>LN('MB-Adj'!J75)-LN('MB-Adj'!I75)</f>
        <v>0.18013773251287768</v>
      </c>
      <c r="J75" s="35">
        <f>LN('MB-Adj'!K75)-LN('MB-Adj'!J75)</f>
        <v>0.12137583256546725</v>
      </c>
      <c r="K75" s="35">
        <f>LN('MB-Adj'!L75)-LN('MB-Adj'!K75)</f>
        <v>8.3570711733635283E-2</v>
      </c>
      <c r="L75" s="35">
        <f>LN('MB-Adj'!M75)-LN('MB-Adj'!L75)</f>
        <v>9.798287280227469E-2</v>
      </c>
      <c r="M75" s="15" t="s">
        <v>163</v>
      </c>
      <c r="N75" s="13"/>
      <c r="O75" s="16"/>
      <c r="P75" s="16"/>
      <c r="Q75" s="16"/>
      <c r="R75" s="16"/>
      <c r="S75" s="16"/>
      <c r="T75" s="61"/>
      <c r="U75" s="16"/>
      <c r="V75" s="16"/>
      <c r="W75" s="16"/>
      <c r="X75" s="16"/>
      <c r="Y75" s="16"/>
      <c r="Z75" s="16"/>
      <c r="AA75" s="61"/>
      <c r="AB75" s="16"/>
      <c r="AC75" s="16"/>
      <c r="AD75" s="16"/>
      <c r="AE75" s="16"/>
      <c r="AF75" s="16"/>
    </row>
    <row r="76" spans="1:32" x14ac:dyDescent="0.4">
      <c r="A76" s="15"/>
      <c r="B76" s="15"/>
      <c r="C76" s="49" t="s">
        <v>113</v>
      </c>
      <c r="D76" s="15"/>
      <c r="E76" s="15"/>
      <c r="F76" s="15" t="s">
        <v>310</v>
      </c>
      <c r="G76" s="35">
        <f>LN('MB-Adj'!H76)-LN('MB-Adj'!G76)</f>
        <v>8.5582738969180117E-2</v>
      </c>
      <c r="H76" s="35">
        <f>LN('MB-Adj'!I76)-LN('MB-Adj'!H76)</f>
        <v>0.14898347049696503</v>
      </c>
      <c r="I76" s="35">
        <f>LN('MB-Adj'!J76)-LN('MB-Adj'!I76)</f>
        <v>0.18960939149228873</v>
      </c>
      <c r="J76" s="35">
        <f>LN('MB-Adj'!K76)-LN('MB-Adj'!J76)</f>
        <v>3.6159227220972978E-2</v>
      </c>
      <c r="K76" s="35">
        <f>LN('MB-Adj'!L76)-LN('MB-Adj'!K76)</f>
        <v>3.0406033936703158E-2</v>
      </c>
      <c r="L76" s="35">
        <f>LN('MB-Adj'!M76)-LN('MB-Adj'!L76)</f>
        <v>0.10160256104199905</v>
      </c>
      <c r="M76" s="15" t="s">
        <v>163</v>
      </c>
      <c r="N76" s="13"/>
      <c r="O76" s="16"/>
      <c r="P76" s="16"/>
      <c r="Q76" s="16"/>
      <c r="R76" s="16"/>
      <c r="S76" s="16"/>
      <c r="T76" s="61"/>
      <c r="U76" s="16"/>
      <c r="V76" s="16"/>
      <c r="W76" s="16"/>
      <c r="X76" s="16"/>
      <c r="Y76" s="16"/>
      <c r="Z76" s="16"/>
      <c r="AA76" s="61"/>
      <c r="AB76" s="16"/>
      <c r="AC76" s="16"/>
      <c r="AD76" s="16"/>
      <c r="AE76" s="16"/>
      <c r="AF76" s="16"/>
    </row>
    <row r="77" spans="1:32" x14ac:dyDescent="0.4">
      <c r="A77" s="15"/>
      <c r="B77" s="15"/>
      <c r="C77" s="49" t="s">
        <v>117</v>
      </c>
      <c r="D77" s="15"/>
      <c r="E77" s="15"/>
      <c r="F77" s="15" t="s">
        <v>310</v>
      </c>
      <c r="G77" s="35">
        <f>LN('MB-Adj'!H77)-LN('MB-Adj'!G77)</f>
        <v>7.8331109427555834E-2</v>
      </c>
      <c r="H77" s="35">
        <f>LN('MB-Adj'!I77)-LN('MB-Adj'!H77)</f>
        <v>5.2369073788751663E-3</v>
      </c>
      <c r="I77" s="35">
        <f>LN('MB-Adj'!J77)-LN('MB-Adj'!I77)</f>
        <v>1.5755788586835351E-3</v>
      </c>
      <c r="J77" s="35">
        <f>LN('MB-Adj'!K77)-LN('MB-Adj'!J77)</f>
        <v>0.26637531343407383</v>
      </c>
      <c r="K77" s="35">
        <f>LN('MB-Adj'!L77)-LN('MB-Adj'!K77)</f>
        <v>0.31081057460992501</v>
      </c>
      <c r="L77" s="35">
        <f>LN('MB-Adj'!M77)-LN('MB-Adj'!L77)</f>
        <v>5.8632117849274135E-2</v>
      </c>
      <c r="M77" s="15" t="s">
        <v>163</v>
      </c>
      <c r="N77" s="13"/>
      <c r="O77" s="16"/>
      <c r="P77" s="16"/>
      <c r="Q77" s="16"/>
      <c r="R77" s="16"/>
      <c r="S77" s="16"/>
      <c r="T77" s="61"/>
      <c r="U77" s="16"/>
      <c r="V77" s="16"/>
      <c r="W77" s="16"/>
      <c r="X77" s="16"/>
      <c r="Y77" s="16"/>
      <c r="Z77" s="16"/>
      <c r="AA77" s="61"/>
      <c r="AB77" s="16"/>
      <c r="AC77" s="16"/>
      <c r="AD77" s="16"/>
      <c r="AE77" s="16"/>
      <c r="AF77" s="16"/>
    </row>
    <row r="78" spans="1:32" x14ac:dyDescent="0.4">
      <c r="A78" s="15"/>
      <c r="B78" s="15"/>
      <c r="C78" s="49" t="s">
        <v>118</v>
      </c>
      <c r="D78" s="15"/>
      <c r="E78" s="15"/>
      <c r="F78" s="15" t="s">
        <v>310</v>
      </c>
      <c r="G78" s="35">
        <f>LN('MB-Adj'!H78)-LN('MB-Adj'!G78)</f>
        <v>0.11001008547593649</v>
      </c>
      <c r="H78" s="35">
        <f>LN('MB-Adj'!I78)-LN('MB-Adj'!H78)</f>
        <v>8.7074904473780634E-2</v>
      </c>
      <c r="I78" s="35">
        <f>LN('MB-Adj'!J78)-LN('MB-Adj'!I78)</f>
        <v>0.18240901932534648</v>
      </c>
      <c r="J78" s="35">
        <f>LN('MB-Adj'!K78)-LN('MB-Adj'!J78)</f>
        <v>0.14027992870285555</v>
      </c>
      <c r="K78" s="35">
        <f>LN('MB-Adj'!L78)-LN('MB-Adj'!K78)</f>
        <v>0.19722029219333947</v>
      </c>
      <c r="L78" s="35">
        <f>LN('MB-Adj'!M78)-LN('MB-Adj'!L78)</f>
        <v>0.12535388017245097</v>
      </c>
      <c r="M78" s="15" t="s">
        <v>163</v>
      </c>
      <c r="N78" s="13"/>
      <c r="O78" s="16"/>
      <c r="P78" s="16"/>
      <c r="Q78" s="16"/>
      <c r="R78" s="16"/>
      <c r="S78" s="16"/>
      <c r="T78" s="61"/>
      <c r="U78" s="16"/>
      <c r="V78" s="16"/>
      <c r="W78" s="16"/>
      <c r="X78" s="16"/>
      <c r="Y78" s="16"/>
      <c r="Z78" s="16"/>
      <c r="AA78" s="61"/>
      <c r="AB78" s="16"/>
      <c r="AC78" s="16"/>
      <c r="AD78" s="16"/>
      <c r="AE78" s="16"/>
      <c r="AF78" s="16"/>
    </row>
    <row r="79" spans="1:32" x14ac:dyDescent="0.4">
      <c r="A79" s="15"/>
      <c r="B79" s="15"/>
      <c r="C79" s="49" t="s">
        <v>120</v>
      </c>
      <c r="D79" s="15"/>
      <c r="E79" s="15"/>
      <c r="F79" s="15" t="s">
        <v>310</v>
      </c>
      <c r="G79" s="35">
        <f>LN('MB-Adj'!H79)-LN('MB-Adj'!G79)</f>
        <v>0.33547826421563398</v>
      </c>
      <c r="H79" s="35">
        <f>LN('MB-Adj'!I79)-LN('MB-Adj'!H79)</f>
        <v>0.39849286072252776</v>
      </c>
      <c r="I79" s="35">
        <f>LN('MB-Adj'!J79)-LN('MB-Adj'!I79)</f>
        <v>0.15345202171929673</v>
      </c>
      <c r="J79" s="35">
        <f>LN('MB-Adj'!K79)-LN('MB-Adj'!J79)</f>
        <v>0.34583456264363699</v>
      </c>
      <c r="K79" s="35">
        <f>LN('MB-Adj'!L79)-LN('MB-Adj'!K79)</f>
        <v>0.3635127747955158</v>
      </c>
      <c r="L79" s="35">
        <f>LN('MB-Adj'!M79)-LN('MB-Adj'!L79)</f>
        <v>0.35451970931029475</v>
      </c>
      <c r="M79" s="15" t="s">
        <v>163</v>
      </c>
      <c r="N79" s="13"/>
      <c r="O79" s="16"/>
      <c r="P79" s="16"/>
      <c r="Q79" s="16"/>
      <c r="R79" s="16"/>
      <c r="S79" s="16"/>
      <c r="T79" s="61"/>
      <c r="U79" s="16"/>
      <c r="V79" s="16"/>
      <c r="W79" s="16"/>
      <c r="X79" s="16"/>
      <c r="Y79" s="16"/>
      <c r="Z79" s="16"/>
      <c r="AA79" s="61"/>
      <c r="AB79" s="16"/>
      <c r="AC79" s="16"/>
      <c r="AD79" s="16"/>
      <c r="AE79" s="16"/>
      <c r="AF79" s="16"/>
    </row>
    <row r="80" spans="1:32" x14ac:dyDescent="0.4">
      <c r="A80" s="15"/>
      <c r="B80" s="15"/>
      <c r="C80" s="49" t="s">
        <v>123</v>
      </c>
      <c r="D80" s="15"/>
      <c r="E80" s="15"/>
      <c r="F80" s="15" t="s">
        <v>310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3"/>
      <c r="O80" s="16"/>
      <c r="P80" s="16"/>
      <c r="Q80" s="16"/>
      <c r="R80" s="16"/>
      <c r="S80" s="16"/>
      <c r="T80" s="61"/>
      <c r="U80" s="16"/>
      <c r="V80" s="16"/>
      <c r="W80" s="16"/>
      <c r="X80" s="16"/>
      <c r="Y80" s="16"/>
      <c r="Z80" s="16"/>
      <c r="AA80" s="61"/>
      <c r="AB80" s="16"/>
      <c r="AC80" s="16"/>
      <c r="AD80" s="16"/>
      <c r="AE80" s="16"/>
      <c r="AF80" s="16"/>
    </row>
    <row r="81" spans="1:32" x14ac:dyDescent="0.4">
      <c r="A81" s="15"/>
      <c r="B81" s="15"/>
      <c r="C81" s="49" t="s">
        <v>290</v>
      </c>
      <c r="D81" s="15"/>
      <c r="E81" s="15"/>
      <c r="F81" s="15" t="s">
        <v>310</v>
      </c>
      <c r="G81" s="35">
        <f>LN('MB-Adj'!H81)-LN('MB-Adj'!G81)</f>
        <v>0.68741492306296337</v>
      </c>
      <c r="H81" s="35">
        <f>LN('MB-Adj'!I81)-LN('MB-Adj'!H81)</f>
        <v>0.55346700842936958</v>
      </c>
      <c r="I81" s="35">
        <f>LN('MB-Adj'!J81)-LN('MB-Adj'!I81)</f>
        <v>0.16752939688896262</v>
      </c>
      <c r="J81" s="35">
        <f>LN('MB-Adj'!K81)-LN('MB-Adj'!J81)</f>
        <v>0.28498423635902803</v>
      </c>
      <c r="K81" s="35">
        <f>LN('MB-Adj'!L81)-LN('MB-Adj'!K81)</f>
        <v>0.13824712772215975</v>
      </c>
      <c r="L81" s="35">
        <f>LN('MB-Adj'!M81)-LN('MB-Adj'!L81)</f>
        <v>0.11360537608159937</v>
      </c>
      <c r="M81" s="15" t="s">
        <v>163</v>
      </c>
      <c r="N81" s="13"/>
      <c r="O81" s="16"/>
      <c r="P81" s="16"/>
      <c r="Q81" s="16"/>
      <c r="R81" s="16"/>
      <c r="S81" s="16"/>
      <c r="T81" s="61"/>
      <c r="U81" s="16"/>
      <c r="V81" s="16"/>
      <c r="W81" s="16"/>
      <c r="X81" s="16"/>
      <c r="Y81" s="16"/>
      <c r="Z81" s="16"/>
      <c r="AA81" s="61"/>
      <c r="AB81" s="16"/>
      <c r="AC81" s="16"/>
      <c r="AD81" s="16"/>
      <c r="AE81" s="16"/>
      <c r="AF81" s="16"/>
    </row>
    <row r="82" spans="1:32" x14ac:dyDescent="0.4">
      <c r="A82" s="15"/>
      <c r="B82" s="15"/>
      <c r="C82" s="49" t="s">
        <v>20</v>
      </c>
      <c r="D82" s="15"/>
      <c r="E82" s="15"/>
      <c r="F82" s="15" t="s">
        <v>310</v>
      </c>
      <c r="G82" s="35">
        <f>LN('MB-Adj'!H82)-LN('MB-Adj'!G82)</f>
        <v>0.25868026156604884</v>
      </c>
      <c r="H82" s="35">
        <f>LN('MB-Adj'!I82)-LN('MB-Adj'!H82)</f>
        <v>0.15684209958669548</v>
      </c>
      <c r="I82" s="35">
        <f>LN('MB-Adj'!J82)-LN('MB-Adj'!I82)</f>
        <v>2.7746752489063553E-2</v>
      </c>
      <c r="J82" s="35">
        <f>LN('MB-Adj'!K82)-LN('MB-Adj'!J82)</f>
        <v>7.2987836296110942E-2</v>
      </c>
      <c r="K82" s="35">
        <f>LN('MB-Adj'!L82)-LN('MB-Adj'!K82)</f>
        <v>8.6040578899659437E-2</v>
      </c>
      <c r="L82" s="35">
        <f>LN('MB-Adj'!M82)-LN('MB-Adj'!L82)</f>
        <v>9.5495918708538241E-2</v>
      </c>
      <c r="M82" s="15" t="s">
        <v>163</v>
      </c>
      <c r="N82" s="13"/>
      <c r="O82" s="16">
        <f>CORREL('log Inflation'!$G82:$L91,$G82:$L91)</f>
        <v>0.21184555643436206</v>
      </c>
      <c r="P82" s="16">
        <f>O82*SQRT((MIN(COUNT($G82:$L91),COUNT('log Inflation'!$G82:$L91))-2)/(1-O82^2))</f>
        <v>1.5631178737479221</v>
      </c>
      <c r="Q82" s="16">
        <f>CORREL('log Inflation'!$H82:$L91,$G82:$K91)</f>
        <v>7.4117177740910284E-2</v>
      </c>
      <c r="R82" s="16">
        <f>Q82*SQRT((MIN(COUNT($G82:$K91),COUNT('log Inflation'!$H82:$L91))-2)/(1-Q82^2))</f>
        <v>0.48735929914932052</v>
      </c>
      <c r="S82" s="16">
        <f>MIN(COUNT($G82:$K91),COUNT('log Inflation'!$H82:$L91))</f>
        <v>45</v>
      </c>
      <c r="T82" s="61"/>
      <c r="U82" s="16"/>
      <c r="V82" s="16">
        <f>CORREL(Growth!$G82:$L91,$G82:$L91)</f>
        <v>0.27448325522090333</v>
      </c>
      <c r="W82" s="16">
        <f>V82*SQRT((MIN(COUNT($G82:$L91),COUNT(Growth!$G82:$L91))-2)/(1-V82^2))</f>
        <v>2.0583856251624084</v>
      </c>
      <c r="X82" s="16">
        <f>CORREL(Growth!$H82:$L91,$G82:$K91)</f>
        <v>0.21752851174752805</v>
      </c>
      <c r="Y82" s="16">
        <f>X82*SQRT((MIN(COUNT($G82:$K91),COUNT(Growth!$H82:$L91))-2)/(1-X82^2))</f>
        <v>1.4614251785599053</v>
      </c>
      <c r="Z82" s="16">
        <f>MIN(COUNT($G82:$K91),COUNT(Growth!$H82:$L91))</f>
        <v>45</v>
      </c>
      <c r="AA82" s="61"/>
      <c r="AB82" s="16">
        <f>CORREL('log dC'!$G82:$L91,$G82:$L91)</f>
        <v>0.26893482017977371</v>
      </c>
      <c r="AC82" s="16">
        <f>AB82*SQRT((MIN(COUNT($G82:$L91),COUNT('log dC'!$G82:$L91))-2)/(1-AB82^2))</f>
        <v>1.8937744141719632</v>
      </c>
      <c r="AD82" s="16">
        <f>CORREL('log dC'!$H82:$L91,$G82:$K91)</f>
        <v>8.4695269128855527E-2</v>
      </c>
      <c r="AE82" s="16">
        <f>AD82*SQRT((MIN(COUNT($G82:$K91),COUNT('log dC'!$H82:$L91))-2)/(1-AD82^2))</f>
        <v>0.52397941316450158</v>
      </c>
      <c r="AF82" s="16">
        <f>MIN(COUNT($G82:$K91),COUNT('log dC'!$H82:$L91))</f>
        <v>40</v>
      </c>
    </row>
    <row r="83" spans="1:32" x14ac:dyDescent="0.4">
      <c r="A83" s="15"/>
      <c r="B83" s="15"/>
      <c r="C83" s="49" t="s">
        <v>35</v>
      </c>
      <c r="D83" s="15"/>
      <c r="E83" s="15"/>
      <c r="F83" s="15" t="s">
        <v>310</v>
      </c>
      <c r="G83" s="35">
        <f>LN('MB-Adj'!H83)-LN('MB-Adj'!G83)</f>
        <v>1.8439687276275096E-2</v>
      </c>
      <c r="H83" s="35">
        <f>LN('MB-Adj'!I83)-LN('MB-Adj'!H83)</f>
        <v>4.9154517020288724E-2</v>
      </c>
      <c r="I83" s="35">
        <f>LN('MB-Adj'!J83)-LN('MB-Adj'!I83)</f>
        <v>6.1252485335019369E-2</v>
      </c>
      <c r="J83" s="35">
        <f>LN('MB-Adj'!K83)-LN('MB-Adj'!J83)</f>
        <v>0.45011836331133948</v>
      </c>
      <c r="K83" s="35">
        <f>LN('MB-Adj'!L83)-LN('MB-Adj'!K83)</f>
        <v>-0.20941080673204171</v>
      </c>
      <c r="L83" s="35">
        <f>LN('MB-Adj'!M83)-LN('MB-Adj'!L83)</f>
        <v>0.17616662488627566</v>
      </c>
      <c r="M83" s="15" t="s">
        <v>163</v>
      </c>
      <c r="N83" s="13"/>
      <c r="O83" s="16"/>
      <c r="P83" s="16"/>
      <c r="Q83" s="16"/>
      <c r="R83" s="16"/>
      <c r="S83" s="16"/>
      <c r="T83" s="61"/>
      <c r="U83" s="16"/>
      <c r="V83" s="16"/>
      <c r="W83" s="16"/>
      <c r="X83" s="16"/>
      <c r="Y83" s="16"/>
      <c r="Z83" s="16"/>
      <c r="AA83" s="61"/>
      <c r="AB83" s="16"/>
      <c r="AC83" s="16"/>
      <c r="AD83" s="16"/>
      <c r="AE83" s="16"/>
      <c r="AF83" s="16"/>
    </row>
    <row r="84" spans="1:32" x14ac:dyDescent="0.4">
      <c r="A84" s="15"/>
      <c r="B84" s="15"/>
      <c r="C84" s="49" t="s">
        <v>60</v>
      </c>
      <c r="D84" s="15"/>
      <c r="E84" s="15"/>
      <c r="F84" s="15" t="s">
        <v>310</v>
      </c>
      <c r="G84" s="35">
        <f>LN('MB-Adj'!H84)-LN('MB-Adj'!G84)</f>
        <v>-0.13040911644983488</v>
      </c>
      <c r="H84" s="35">
        <f>LN('MB-Adj'!I84)-LN('MB-Adj'!H84)</f>
        <v>-0.13299337596079042</v>
      </c>
      <c r="I84" s="35">
        <f>LN('MB-Adj'!J84)-LN('MB-Adj'!I84)</f>
        <v>-8.4094102000463522E-2</v>
      </c>
      <c r="J84" s="35">
        <f>LN('MB-Adj'!K84)-LN('MB-Adj'!J84)</f>
        <v>0.31915869437858646</v>
      </c>
      <c r="K84" s="35">
        <f>LN('MB-Adj'!L84)-LN('MB-Adj'!K84)</f>
        <v>-8.7651817768090723E-3</v>
      </c>
      <c r="L84" s="35">
        <f>LN('MB-Adj'!M84)-LN('MB-Adj'!L84)</f>
        <v>0.15057339919610335</v>
      </c>
      <c r="M84" s="15" t="s">
        <v>163</v>
      </c>
      <c r="N84" s="13"/>
      <c r="O84" s="16"/>
      <c r="P84" s="16"/>
      <c r="Q84" s="16"/>
      <c r="R84" s="16"/>
      <c r="S84" s="16"/>
      <c r="T84" s="61"/>
      <c r="U84" s="16"/>
      <c r="V84" s="16"/>
      <c r="W84" s="16"/>
      <c r="X84" s="16"/>
      <c r="Y84" s="16"/>
      <c r="Z84" s="16"/>
      <c r="AA84" s="61"/>
      <c r="AB84" s="16"/>
      <c r="AC84" s="16"/>
      <c r="AD84" s="16"/>
      <c r="AE84" s="16"/>
      <c r="AF84" s="16"/>
    </row>
    <row r="85" spans="1:32" x14ac:dyDescent="0.4">
      <c r="A85" s="15"/>
      <c r="B85" s="15"/>
      <c r="C85" s="49" t="s">
        <v>61</v>
      </c>
      <c r="D85" s="15"/>
      <c r="E85" s="15"/>
      <c r="F85" s="15" t="s">
        <v>310</v>
      </c>
      <c r="G85" s="35">
        <f>LN('MB-Adj'!H85)-LN('MB-Adj'!G85)</f>
        <v>8.0372683077635232E-3</v>
      </c>
      <c r="H85" s="35">
        <f>LN('MB-Adj'!I85)-LN('MB-Adj'!H85)</f>
        <v>-0.10613323179335599</v>
      </c>
      <c r="I85" s="35">
        <f>LN('MB-Adj'!J85)-LN('MB-Adj'!I85)</f>
        <v>4.9135897434088416E-2</v>
      </c>
      <c r="J85" s="35">
        <f>LN('MB-Adj'!K85)-LN('MB-Adj'!J85)</f>
        <v>0.26232995385349933</v>
      </c>
      <c r="K85" s="35">
        <f>LN('MB-Adj'!L85)-LN('MB-Adj'!K85)</f>
        <v>-8.6552959644070837E-2</v>
      </c>
      <c r="L85" s="35">
        <f>LN('MB-Adj'!M85)-LN('MB-Adj'!L85)</f>
        <v>-2.5001955753508054E-2</v>
      </c>
      <c r="M85" s="15" t="s">
        <v>163</v>
      </c>
      <c r="N85" s="13"/>
      <c r="O85" s="16"/>
      <c r="P85" s="16"/>
      <c r="Q85" s="16"/>
      <c r="R85" s="16"/>
      <c r="S85" s="16"/>
      <c r="T85" s="61"/>
      <c r="U85" s="16"/>
      <c r="V85" s="16"/>
      <c r="W85" s="16"/>
      <c r="X85" s="16"/>
      <c r="Y85" s="16"/>
      <c r="Z85" s="16"/>
      <c r="AA85" s="61"/>
      <c r="AB85" s="16"/>
      <c r="AC85" s="16"/>
      <c r="AD85" s="16"/>
      <c r="AE85" s="16"/>
      <c r="AF85" s="16"/>
    </row>
    <row r="86" spans="1:32" x14ac:dyDescent="0.4">
      <c r="A86" s="15"/>
      <c r="B86" s="15"/>
      <c r="C86" s="49" t="s">
        <v>274</v>
      </c>
      <c r="D86" s="15"/>
      <c r="E86" s="15"/>
      <c r="F86" s="15" t="s">
        <v>310</v>
      </c>
      <c r="G86" s="35">
        <f>LN('MB-Adj'!H86)-LN('MB-Adj'!G86)</f>
        <v>-0.15459561865551086</v>
      </c>
      <c r="H86" s="35">
        <f>LN('MB-Adj'!I86)-LN('MB-Adj'!H86)</f>
        <v>0.1447609394774193</v>
      </c>
      <c r="I86" s="35">
        <f>LN('MB-Adj'!J86)-LN('MB-Adj'!I86)</f>
        <v>9.404334814392179E-2</v>
      </c>
      <c r="J86" s="35">
        <f>LN('MB-Adj'!K86)-LN('MB-Adj'!J86)</f>
        <v>-6.13404780621708E-2</v>
      </c>
      <c r="K86" s="35">
        <f>LN('MB-Adj'!L86)-LN('MB-Adj'!K86)</f>
        <v>7.917276416499619E-2</v>
      </c>
      <c r="L86" s="35">
        <f>LN('MB-Adj'!M86)-LN('MB-Adj'!L86)</f>
        <v>0.30963259870199278</v>
      </c>
      <c r="M86" s="15" t="s">
        <v>163</v>
      </c>
      <c r="N86" s="13"/>
      <c r="O86" s="16"/>
      <c r="P86" s="16"/>
      <c r="Q86" s="16"/>
      <c r="R86" s="16"/>
      <c r="S86" s="16"/>
      <c r="T86" s="61"/>
      <c r="U86" s="16"/>
      <c r="V86" s="16"/>
      <c r="W86" s="16"/>
      <c r="X86" s="16"/>
      <c r="Y86" s="16"/>
      <c r="Z86" s="16"/>
      <c r="AA86" s="61"/>
      <c r="AB86" s="16"/>
      <c r="AC86" s="16"/>
      <c r="AD86" s="16"/>
      <c r="AE86" s="16"/>
      <c r="AF86" s="16"/>
    </row>
    <row r="87" spans="1:32" x14ac:dyDescent="0.4">
      <c r="A87" s="15"/>
      <c r="B87" s="15"/>
      <c r="C87" s="49" t="s">
        <v>376</v>
      </c>
      <c r="D87" s="15"/>
      <c r="E87" s="15"/>
      <c r="F87" s="15" t="s">
        <v>310</v>
      </c>
      <c r="G87" s="35">
        <f>LN('MB-Adj'!H87)-LN('MB-Adj'!G87)</f>
        <v>6.1970164335828359E-2</v>
      </c>
      <c r="H87" s="35">
        <f>LN('MB-Adj'!I87)-LN('MB-Adj'!H87)</f>
        <v>8.1757904912042267E-2</v>
      </c>
      <c r="I87" s="35">
        <f>LN('MB-Adj'!J87)-LN('MB-Adj'!I87)</f>
        <v>6.8756129908096764E-2</v>
      </c>
      <c r="J87" s="35">
        <f>LN('MB-Adj'!K87)-LN('MB-Adj'!J87)</f>
        <v>-1.1117849637698463E-2</v>
      </c>
      <c r="K87" s="35">
        <f>LN('MB-Adj'!L87)-LN('MB-Adj'!K87)</f>
        <v>8.4280178505620862E-2</v>
      </c>
      <c r="L87" s="35">
        <f>LN('MB-Adj'!M87)-LN('MB-Adj'!L87)</f>
        <v>8.4356544976434966E-2</v>
      </c>
      <c r="M87" s="15" t="s">
        <v>163</v>
      </c>
      <c r="N87" s="13"/>
      <c r="O87" s="16"/>
      <c r="P87" s="16"/>
      <c r="Q87" s="16"/>
      <c r="R87" s="16"/>
      <c r="S87" s="16"/>
      <c r="T87" s="61"/>
      <c r="U87" s="16"/>
      <c r="V87" s="16"/>
      <c r="W87" s="16"/>
      <c r="X87" s="16"/>
      <c r="Y87" s="16"/>
      <c r="Z87" s="16"/>
      <c r="AA87" s="61"/>
      <c r="AB87" s="16"/>
      <c r="AC87" s="16"/>
      <c r="AD87" s="16"/>
      <c r="AE87" s="16"/>
      <c r="AF87" s="16"/>
    </row>
    <row r="88" spans="1:32" x14ac:dyDescent="0.4">
      <c r="A88" s="15"/>
      <c r="B88" s="15"/>
      <c r="C88" s="49" t="s">
        <v>98</v>
      </c>
      <c r="D88" s="15"/>
      <c r="E88" s="15"/>
      <c r="F88" s="15" t="s">
        <v>310</v>
      </c>
      <c r="G88" s="35">
        <f>LN('MB-Adj'!H88)-LN('MB-Adj'!G88)</f>
        <v>6.5253494356534159E-2</v>
      </c>
      <c r="H88" s="35">
        <f>LN('MB-Adj'!I88)-LN('MB-Adj'!H88)</f>
        <v>5.4093263276032477E-2</v>
      </c>
      <c r="I88" s="35">
        <f>LN('MB-Adj'!J88)-LN('MB-Adj'!I88)</f>
        <v>-0.14304074929252897</v>
      </c>
      <c r="J88" s="35">
        <f>LN('MB-Adj'!K88)-LN('MB-Adj'!J88)</f>
        <v>0.25128772012757317</v>
      </c>
      <c r="K88" s="35">
        <f>LN('MB-Adj'!L88)-LN('MB-Adj'!K88)</f>
        <v>-0.14695531527159744</v>
      </c>
      <c r="L88" s="35">
        <f>LN('MB-Adj'!M88)-LN('MB-Adj'!L88)</f>
        <v>8.1129060320505264E-2</v>
      </c>
      <c r="M88" s="15" t="s">
        <v>163</v>
      </c>
      <c r="N88" s="13"/>
      <c r="O88" s="16"/>
      <c r="P88" s="16"/>
      <c r="Q88" s="16"/>
      <c r="R88" s="16"/>
      <c r="S88" s="16"/>
      <c r="T88" s="61"/>
      <c r="U88" s="16"/>
      <c r="V88" s="16"/>
      <c r="W88" s="16"/>
      <c r="X88" s="16"/>
      <c r="Y88" s="16"/>
      <c r="Z88" s="16"/>
      <c r="AA88" s="61"/>
      <c r="AB88" s="16"/>
      <c r="AC88" s="16"/>
      <c r="AD88" s="16"/>
      <c r="AE88" s="16"/>
      <c r="AF88" s="16"/>
    </row>
    <row r="89" spans="1:32" x14ac:dyDescent="0.4">
      <c r="A89" s="15"/>
      <c r="B89" s="15"/>
      <c r="C89" s="49" t="s">
        <v>100</v>
      </c>
      <c r="D89" s="15"/>
      <c r="E89" s="15"/>
      <c r="F89" s="15" t="s">
        <v>310</v>
      </c>
      <c r="G89" s="35">
        <f>LN('MB-Adj'!H89)-LN('MB-Adj'!G89)</f>
        <v>0.14528115295888178</v>
      </c>
      <c r="H89" s="35">
        <f>LN('MB-Adj'!I89)-LN('MB-Adj'!H89)</f>
        <v>0.20703077982201989</v>
      </c>
      <c r="I89" s="35">
        <f>LN('MB-Adj'!J89)-LN('MB-Adj'!I89)</f>
        <v>0.17998698775006261</v>
      </c>
      <c r="J89" s="35">
        <f>LN('MB-Adj'!K89)-LN('MB-Adj'!J89)</f>
        <v>0.19331729204749859</v>
      </c>
      <c r="K89" s="35">
        <f>LN('MB-Adj'!L89)-LN('MB-Adj'!K89)</f>
        <v>1.878586704236973E-2</v>
      </c>
      <c r="L89" s="35">
        <f>LN('MB-Adj'!M89)-LN('MB-Adj'!L89)</f>
        <v>0.30358420414044485</v>
      </c>
      <c r="M89" s="15" t="s">
        <v>163</v>
      </c>
      <c r="N89" s="13"/>
      <c r="O89" s="16"/>
      <c r="P89" s="16"/>
      <c r="Q89" s="16"/>
      <c r="R89" s="16"/>
      <c r="S89" s="16"/>
      <c r="T89" s="61"/>
      <c r="U89" s="16"/>
      <c r="V89" s="16"/>
      <c r="W89" s="16"/>
      <c r="X89" s="16"/>
      <c r="Y89" s="16"/>
      <c r="Z89" s="16"/>
      <c r="AA89" s="61"/>
      <c r="AB89" s="16"/>
      <c r="AC89" s="16"/>
      <c r="AD89" s="16"/>
      <c r="AE89" s="16"/>
      <c r="AF89" s="16"/>
    </row>
    <row r="90" spans="1:32" x14ac:dyDescent="0.4">
      <c r="A90" s="15"/>
      <c r="B90" s="15"/>
      <c r="C90" s="49" t="s">
        <v>102</v>
      </c>
      <c r="D90" s="15"/>
      <c r="E90" s="15"/>
      <c r="F90" s="15" t="s">
        <v>310</v>
      </c>
      <c r="G90" s="35">
        <f>LN('MB-Adj'!H90)-LN('MB-Adj'!G90)</f>
        <v>0.12799118457187353</v>
      </c>
      <c r="H90" s="35">
        <f>LN('MB-Adj'!I90)-LN('MB-Adj'!H90)</f>
        <v>0.10805352334900586</v>
      </c>
      <c r="I90" s="35">
        <f>LN('MB-Adj'!J90)-LN('MB-Adj'!I90)</f>
        <v>5.1587544629833726E-2</v>
      </c>
      <c r="J90" s="35">
        <f>LN('MB-Adj'!K90)-LN('MB-Adj'!J90)</f>
        <v>0.19032064670566839</v>
      </c>
      <c r="K90" s="35">
        <f>LN('MB-Adj'!L90)-LN('MB-Adj'!K90)</f>
        <v>5.7756816835546232E-2</v>
      </c>
      <c r="L90" s="35">
        <f>LN('MB-Adj'!M90)-LN('MB-Adj'!L90)</f>
        <v>0.14492638289784709</v>
      </c>
      <c r="M90" s="15" t="s">
        <v>163</v>
      </c>
      <c r="N90" s="13"/>
      <c r="O90" s="16"/>
      <c r="P90" s="16"/>
      <c r="Q90" s="16"/>
      <c r="R90" s="16"/>
      <c r="S90" s="16"/>
      <c r="T90" s="61"/>
      <c r="U90" s="16"/>
      <c r="V90" s="16"/>
      <c r="W90" s="16"/>
      <c r="X90" s="16"/>
      <c r="Y90" s="16"/>
      <c r="Z90" s="16"/>
      <c r="AA90" s="61"/>
      <c r="AB90" s="16"/>
      <c r="AC90" s="16"/>
      <c r="AD90" s="16"/>
      <c r="AE90" s="16"/>
      <c r="AF90" s="16"/>
    </row>
    <row r="91" spans="1:32" x14ac:dyDescent="0.4">
      <c r="A91" s="15"/>
      <c r="B91" s="15"/>
      <c r="C91" s="49" t="s">
        <v>109</v>
      </c>
      <c r="D91" s="15"/>
      <c r="E91" s="15"/>
      <c r="F91" s="15" t="s">
        <v>310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3"/>
      <c r="O91" s="16"/>
      <c r="P91" s="16"/>
      <c r="Q91" s="16"/>
      <c r="R91" s="16"/>
      <c r="S91" s="16"/>
      <c r="T91" s="61"/>
      <c r="U91" s="16"/>
      <c r="V91" s="16"/>
      <c r="W91" s="16"/>
      <c r="X91" s="16"/>
      <c r="Y91" s="16"/>
      <c r="Z91" s="16"/>
      <c r="AA91" s="61"/>
      <c r="AB91" s="16"/>
      <c r="AC91" s="16"/>
      <c r="AD91" s="16"/>
      <c r="AE91" s="16"/>
      <c r="AF91" s="16"/>
    </row>
    <row r="92" spans="1:32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3"/>
      <c r="O92" s="16"/>
      <c r="P92" s="16"/>
      <c r="Q92" s="16"/>
      <c r="R92" s="16"/>
      <c r="S92" s="16"/>
      <c r="T92" s="61"/>
      <c r="U92" s="16"/>
      <c r="V92" s="16"/>
      <c r="W92" s="16"/>
      <c r="X92" s="16"/>
      <c r="Y92" s="16"/>
      <c r="Z92" s="16"/>
      <c r="AA92" s="61"/>
      <c r="AB92" s="16"/>
      <c r="AC92" s="16"/>
      <c r="AD92" s="16"/>
      <c r="AE92" s="16"/>
      <c r="AF92" s="16"/>
    </row>
    <row r="93" spans="1:32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3"/>
      <c r="O93" s="16"/>
      <c r="P93" s="16"/>
      <c r="Q93" s="16"/>
      <c r="R93" s="16"/>
      <c r="S93" s="16"/>
      <c r="T93" s="61"/>
      <c r="U93" s="16"/>
      <c r="V93" s="16"/>
      <c r="W93" s="16"/>
      <c r="X93" s="16"/>
      <c r="Y93" s="16"/>
      <c r="Z93" s="16"/>
      <c r="AA93" s="61"/>
      <c r="AB93" s="16"/>
      <c r="AC93" s="16"/>
      <c r="AD93" s="16"/>
      <c r="AE93" s="16"/>
      <c r="AF93" s="16"/>
    </row>
    <row r="94" spans="1:32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3"/>
      <c r="O94" s="16"/>
      <c r="P94" s="16"/>
      <c r="Q94" s="16"/>
      <c r="R94" s="16"/>
      <c r="S94" s="16"/>
      <c r="T94" s="61"/>
      <c r="U94" s="16"/>
      <c r="V94" s="16"/>
      <c r="W94" s="16"/>
      <c r="X94" s="16"/>
      <c r="Y94" s="16"/>
      <c r="Z94" s="16"/>
      <c r="AA94" s="61"/>
      <c r="AB94" s="16"/>
      <c r="AC94" s="16"/>
      <c r="AD94" s="16"/>
      <c r="AE94" s="16"/>
      <c r="AF94" s="16"/>
    </row>
    <row r="95" spans="1:32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3"/>
      <c r="O95" s="16"/>
      <c r="P95" s="16"/>
      <c r="Q95" s="16"/>
      <c r="R95" s="16"/>
      <c r="S95" s="16"/>
      <c r="T95" s="61"/>
      <c r="U95" s="16"/>
      <c r="V95" s="16"/>
      <c r="W95" s="16"/>
      <c r="X95" s="16"/>
      <c r="Y95" s="16"/>
      <c r="Z95" s="16"/>
      <c r="AA95" s="61"/>
      <c r="AB95" s="16"/>
      <c r="AC95" s="16"/>
      <c r="AD95" s="16"/>
      <c r="AE95" s="16"/>
      <c r="AF95" s="16"/>
    </row>
    <row r="96" spans="1:32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3"/>
      <c r="O96" s="16"/>
      <c r="P96" s="16"/>
      <c r="Q96" s="16"/>
      <c r="R96" s="16"/>
      <c r="S96" s="16"/>
      <c r="T96" s="61"/>
      <c r="U96" s="16"/>
      <c r="V96" s="16"/>
      <c r="W96" s="16"/>
      <c r="X96" s="16"/>
      <c r="Y96" s="16"/>
      <c r="Z96" s="16"/>
      <c r="AA96" s="61"/>
      <c r="AB96" s="16"/>
      <c r="AC96" s="16"/>
      <c r="AD96" s="16"/>
      <c r="AE96" s="16"/>
      <c r="AF96" s="16"/>
    </row>
    <row r="97" spans="1:32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3"/>
      <c r="O97" s="16"/>
      <c r="P97" s="16"/>
      <c r="Q97" s="16"/>
      <c r="R97" s="16"/>
      <c r="S97" s="16"/>
      <c r="T97" s="61"/>
      <c r="U97" s="16"/>
      <c r="V97" s="16"/>
      <c r="W97" s="16"/>
      <c r="X97" s="16"/>
      <c r="Y97" s="16"/>
      <c r="Z97" s="16"/>
      <c r="AA97" s="61"/>
      <c r="AB97" s="16"/>
      <c r="AC97" s="16"/>
      <c r="AD97" s="16"/>
      <c r="AE97" s="16"/>
      <c r="AF97" s="16"/>
    </row>
    <row r="98" spans="1:32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3"/>
      <c r="O98" s="16"/>
      <c r="P98" s="16"/>
      <c r="Q98" s="16"/>
      <c r="R98" s="16"/>
      <c r="S98" s="16"/>
      <c r="T98" s="61"/>
      <c r="U98" s="16"/>
      <c r="V98" s="16"/>
      <c r="W98" s="16"/>
      <c r="X98" s="16"/>
      <c r="Y98" s="16"/>
      <c r="Z98" s="16"/>
      <c r="AA98" s="61"/>
      <c r="AB98" s="16"/>
      <c r="AC98" s="16"/>
      <c r="AD98" s="16"/>
      <c r="AE98" s="16"/>
      <c r="AF98" s="16"/>
    </row>
    <row r="99" spans="1:32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3"/>
      <c r="O99" s="16"/>
      <c r="P99" s="16"/>
      <c r="Q99" s="16"/>
      <c r="R99" s="16"/>
      <c r="S99" s="16"/>
      <c r="T99" s="61"/>
      <c r="U99" s="16"/>
      <c r="V99" s="16"/>
      <c r="W99" s="16"/>
      <c r="X99" s="16"/>
      <c r="Y99" s="16"/>
      <c r="Z99" s="16"/>
      <c r="AA99" s="61"/>
      <c r="AB99" s="16"/>
      <c r="AC99" s="16"/>
      <c r="AD99" s="16"/>
      <c r="AE99" s="16"/>
      <c r="AF99" s="16"/>
    </row>
    <row r="100" spans="1:32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3"/>
      <c r="O100" s="16"/>
      <c r="P100" s="16"/>
      <c r="Q100" s="16"/>
      <c r="R100" s="16"/>
      <c r="S100" s="16"/>
      <c r="T100" s="61"/>
      <c r="U100" s="16"/>
      <c r="V100" s="16"/>
      <c r="W100" s="16"/>
      <c r="X100" s="16"/>
      <c r="Y100" s="16"/>
      <c r="Z100" s="16"/>
      <c r="AA100" s="61"/>
      <c r="AB100" s="16"/>
      <c r="AC100" s="16"/>
      <c r="AD100" s="16"/>
      <c r="AE100" s="16"/>
      <c r="AF100" s="16"/>
    </row>
    <row r="101" spans="1:32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3"/>
      <c r="O101" s="16"/>
      <c r="P101" s="16"/>
      <c r="Q101" s="16"/>
      <c r="R101" s="16"/>
      <c r="S101" s="16"/>
      <c r="T101" s="61"/>
      <c r="U101" s="16"/>
      <c r="V101" s="16"/>
      <c r="W101" s="16"/>
      <c r="X101" s="16"/>
      <c r="Y101" s="16"/>
      <c r="Z101" s="16"/>
      <c r="AA101" s="61"/>
      <c r="AB101" s="16"/>
      <c r="AC101" s="16"/>
      <c r="AD101" s="16"/>
      <c r="AE101" s="16"/>
      <c r="AF101" s="16"/>
    </row>
    <row r="102" spans="1:32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3"/>
      <c r="O102" s="16"/>
      <c r="P102" s="16"/>
      <c r="Q102" s="16"/>
      <c r="R102" s="16"/>
      <c r="S102" s="16"/>
      <c r="T102" s="61"/>
      <c r="U102" s="16"/>
      <c r="V102" s="16"/>
      <c r="W102" s="16"/>
      <c r="X102" s="16"/>
      <c r="Y102" s="16"/>
      <c r="Z102" s="16"/>
      <c r="AA102" s="61"/>
      <c r="AB102" s="16"/>
      <c r="AC102" s="16"/>
      <c r="AD102" s="16"/>
      <c r="AE102" s="16"/>
      <c r="AF102" s="16"/>
    </row>
    <row r="103" spans="1:32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3"/>
      <c r="O103" s="16"/>
      <c r="P103" s="16"/>
      <c r="Q103" s="16"/>
      <c r="R103" s="16"/>
      <c r="S103" s="16"/>
      <c r="T103" s="61"/>
      <c r="U103" s="16"/>
      <c r="V103" s="16"/>
      <c r="W103" s="16"/>
      <c r="X103" s="16"/>
      <c r="Y103" s="16"/>
      <c r="Z103" s="16"/>
      <c r="AA103" s="61"/>
      <c r="AB103" s="16"/>
      <c r="AC103" s="16"/>
      <c r="AD103" s="16"/>
      <c r="AE103" s="16"/>
      <c r="AF103" s="16"/>
    </row>
    <row r="104" spans="1:32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3"/>
      <c r="O104" s="16"/>
      <c r="P104" s="16"/>
      <c r="Q104" s="16"/>
      <c r="R104" s="16"/>
      <c r="S104" s="16"/>
      <c r="T104" s="61"/>
      <c r="U104" s="16"/>
      <c r="V104" s="16"/>
      <c r="W104" s="16"/>
      <c r="X104" s="16"/>
      <c r="Y104" s="16"/>
      <c r="Z104" s="16"/>
      <c r="AA104" s="61"/>
      <c r="AB104" s="16"/>
      <c r="AC104" s="16"/>
      <c r="AD104" s="16"/>
      <c r="AE104" s="16"/>
      <c r="AF104" s="16"/>
    </row>
    <row r="105" spans="1:32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3"/>
      <c r="O105" s="16"/>
      <c r="P105" s="16"/>
      <c r="Q105" s="16"/>
      <c r="R105" s="16"/>
      <c r="S105" s="16"/>
      <c r="T105" s="61"/>
      <c r="U105" s="16"/>
      <c r="V105" s="16"/>
      <c r="W105" s="16"/>
      <c r="X105" s="16"/>
      <c r="Y105" s="16"/>
      <c r="Z105" s="16"/>
      <c r="AA105" s="61"/>
      <c r="AB105" s="16"/>
      <c r="AC105" s="16"/>
      <c r="AD105" s="16"/>
      <c r="AE105" s="16"/>
      <c r="AF105" s="16"/>
    </row>
    <row r="106" spans="1:32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3"/>
      <c r="O106" s="16"/>
      <c r="P106" s="16"/>
      <c r="Q106" s="16"/>
      <c r="R106" s="16"/>
      <c r="S106" s="16"/>
      <c r="T106" s="61"/>
      <c r="U106" s="16"/>
      <c r="V106" s="16"/>
      <c r="W106" s="16"/>
      <c r="X106" s="16"/>
      <c r="Y106" s="16"/>
      <c r="Z106" s="16"/>
      <c r="AA106" s="61"/>
      <c r="AB106" s="16"/>
      <c r="AC106" s="16"/>
      <c r="AD106" s="16"/>
      <c r="AE106" s="16"/>
      <c r="AF106" s="16"/>
    </row>
    <row r="107" spans="1:32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3"/>
      <c r="O107" s="16"/>
      <c r="P107" s="16"/>
      <c r="Q107" s="16"/>
      <c r="R107" s="16"/>
      <c r="S107" s="16"/>
      <c r="T107" s="61"/>
      <c r="U107" s="16"/>
      <c r="V107" s="16"/>
      <c r="W107" s="16"/>
      <c r="X107" s="16"/>
      <c r="Y107" s="16"/>
      <c r="Z107" s="16"/>
      <c r="AA107" s="61"/>
      <c r="AB107" s="16"/>
      <c r="AC107" s="16"/>
      <c r="AD107" s="16"/>
      <c r="AE107" s="16"/>
      <c r="AF107" s="16"/>
    </row>
    <row r="108" spans="1:32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3"/>
      <c r="O108" s="16"/>
      <c r="P108" s="16"/>
      <c r="Q108" s="16"/>
      <c r="R108" s="16"/>
      <c r="S108" s="16"/>
      <c r="T108" s="61"/>
      <c r="U108" s="16"/>
      <c r="V108" s="16"/>
      <c r="W108" s="16"/>
      <c r="X108" s="16"/>
      <c r="Y108" s="16"/>
      <c r="Z108" s="16"/>
      <c r="AA108" s="61"/>
      <c r="AB108" s="16"/>
      <c r="AC108" s="16"/>
      <c r="AD108" s="16"/>
      <c r="AE108" s="16"/>
      <c r="AF108" s="16"/>
    </row>
    <row r="109" spans="1:32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3"/>
      <c r="O109" s="16"/>
      <c r="P109" s="16"/>
      <c r="Q109" s="16"/>
      <c r="R109" s="16"/>
      <c r="S109" s="16"/>
      <c r="T109" s="61"/>
      <c r="U109" s="16"/>
      <c r="V109" s="16"/>
      <c r="W109" s="16"/>
      <c r="X109" s="16"/>
      <c r="Y109" s="16"/>
      <c r="Z109" s="16"/>
      <c r="AA109" s="61"/>
      <c r="AB109" s="16"/>
      <c r="AC109" s="16"/>
      <c r="AD109" s="16"/>
      <c r="AE109" s="16"/>
      <c r="AF109" s="16"/>
    </row>
    <row r="110" spans="1:32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3"/>
      <c r="O110" s="16"/>
      <c r="P110" s="16"/>
      <c r="Q110" s="16"/>
      <c r="R110" s="16"/>
      <c r="S110" s="16"/>
      <c r="T110" s="61"/>
      <c r="U110" s="16"/>
      <c r="V110" s="16"/>
      <c r="W110" s="16"/>
      <c r="X110" s="16"/>
      <c r="Y110" s="16"/>
      <c r="Z110" s="16"/>
      <c r="AA110" s="61"/>
      <c r="AB110" s="16"/>
      <c r="AC110" s="16"/>
      <c r="AD110" s="16"/>
      <c r="AE110" s="16"/>
      <c r="AF110" s="16"/>
    </row>
    <row r="111" spans="1:32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3"/>
      <c r="O111" s="16"/>
      <c r="P111" s="16"/>
      <c r="Q111" s="16"/>
      <c r="R111" s="16"/>
      <c r="S111" s="16"/>
      <c r="T111" s="61"/>
      <c r="U111" s="16"/>
      <c r="V111" s="16"/>
      <c r="W111" s="16"/>
      <c r="X111" s="16"/>
      <c r="Y111" s="16"/>
      <c r="Z111" s="16"/>
      <c r="AA111" s="61"/>
      <c r="AB111" s="16"/>
      <c r="AC111" s="16"/>
      <c r="AD111" s="16"/>
      <c r="AE111" s="16"/>
      <c r="AF111" s="16"/>
    </row>
    <row r="112" spans="1:32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3"/>
      <c r="O112" s="16"/>
      <c r="P112" s="16"/>
      <c r="Q112" s="16"/>
      <c r="R112" s="16"/>
      <c r="S112" s="16"/>
      <c r="T112" s="61"/>
      <c r="U112" s="16"/>
      <c r="V112" s="16"/>
      <c r="W112" s="16"/>
      <c r="X112" s="16"/>
      <c r="Y112" s="16"/>
      <c r="Z112" s="16"/>
      <c r="AA112" s="61"/>
      <c r="AB112" s="16"/>
      <c r="AC112" s="16"/>
      <c r="AD112" s="16"/>
      <c r="AE112" s="16"/>
      <c r="AF112" s="16"/>
    </row>
    <row r="113" spans="1:32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3"/>
      <c r="O113" s="16"/>
      <c r="P113" s="16"/>
      <c r="Q113" s="16"/>
      <c r="R113" s="16"/>
      <c r="S113" s="16"/>
      <c r="T113" s="61"/>
      <c r="U113" s="16"/>
      <c r="V113" s="16"/>
      <c r="W113" s="16"/>
      <c r="X113" s="16"/>
      <c r="Y113" s="16"/>
      <c r="Z113" s="16"/>
      <c r="AA113" s="61"/>
      <c r="AB113" s="16"/>
      <c r="AC113" s="16"/>
      <c r="AD113" s="16"/>
      <c r="AE113" s="16"/>
      <c r="AF113" s="16"/>
    </row>
    <row r="114" spans="1:32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3"/>
      <c r="O114" s="16"/>
      <c r="P114" s="16"/>
      <c r="Q114" s="16"/>
      <c r="R114" s="16"/>
      <c r="S114" s="16"/>
      <c r="T114" s="61"/>
      <c r="U114" s="16"/>
      <c r="V114" s="16"/>
      <c r="W114" s="16"/>
      <c r="X114" s="16"/>
      <c r="Y114" s="16"/>
      <c r="Z114" s="16"/>
      <c r="AA114" s="61"/>
      <c r="AB114" s="16"/>
      <c r="AC114" s="16"/>
      <c r="AD114" s="16"/>
      <c r="AE114" s="16"/>
      <c r="AF114" s="16"/>
    </row>
    <row r="115" spans="1:32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3"/>
      <c r="O115" s="16"/>
      <c r="P115" s="16"/>
      <c r="Q115" s="16"/>
      <c r="R115" s="16"/>
      <c r="S115" s="16"/>
      <c r="T115" s="61"/>
      <c r="U115" s="16"/>
      <c r="V115" s="16"/>
      <c r="W115" s="16"/>
      <c r="X115" s="16"/>
      <c r="Y115" s="16"/>
      <c r="Z115" s="16"/>
      <c r="AA115" s="61"/>
      <c r="AB115" s="16"/>
      <c r="AC115" s="16"/>
      <c r="AD115" s="16"/>
      <c r="AE115" s="16"/>
      <c r="AF115" s="16"/>
    </row>
    <row r="116" spans="1:32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3"/>
      <c r="O116" s="16"/>
      <c r="P116" s="16"/>
      <c r="Q116" s="16"/>
      <c r="R116" s="16"/>
      <c r="S116" s="16"/>
      <c r="T116" s="61"/>
      <c r="U116" s="16"/>
      <c r="V116" s="16"/>
      <c r="W116" s="16"/>
      <c r="X116" s="16"/>
      <c r="Y116" s="16"/>
      <c r="Z116" s="16"/>
      <c r="AA116" s="61"/>
      <c r="AB116" s="16"/>
      <c r="AC116" s="16"/>
      <c r="AD116" s="16"/>
      <c r="AE116" s="16"/>
      <c r="AF116" s="16"/>
    </row>
    <row r="117" spans="1:32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3"/>
      <c r="O117" s="16"/>
      <c r="P117" s="16"/>
      <c r="Q117" s="16"/>
      <c r="R117" s="16"/>
      <c r="S117" s="16"/>
      <c r="T117" s="61"/>
      <c r="U117" s="16"/>
      <c r="V117" s="16"/>
      <c r="W117" s="16"/>
      <c r="X117" s="16"/>
      <c r="Y117" s="16"/>
      <c r="Z117" s="16"/>
      <c r="AA117" s="61"/>
      <c r="AB117" s="16"/>
      <c r="AC117" s="16"/>
      <c r="AD117" s="16"/>
      <c r="AE117" s="16"/>
      <c r="AF117" s="16"/>
    </row>
    <row r="118" spans="1:32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3"/>
      <c r="O118" s="16"/>
      <c r="P118" s="16"/>
      <c r="Q118" s="16"/>
      <c r="R118" s="16"/>
      <c r="S118" s="16"/>
      <c r="T118" s="61"/>
      <c r="U118" s="16"/>
      <c r="V118" s="16"/>
      <c r="W118" s="16"/>
      <c r="X118" s="16"/>
      <c r="Y118" s="16"/>
      <c r="Z118" s="16"/>
      <c r="AA118" s="61"/>
      <c r="AB118" s="16"/>
      <c r="AC118" s="16"/>
      <c r="AD118" s="16"/>
      <c r="AE118" s="16"/>
      <c r="AF118" s="16"/>
    </row>
    <row r="119" spans="1:32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3"/>
      <c r="O119" s="16"/>
      <c r="P119" s="16"/>
      <c r="Q119" s="16"/>
      <c r="R119" s="16"/>
      <c r="S119" s="16"/>
      <c r="T119" s="61"/>
      <c r="U119" s="16"/>
      <c r="V119" s="16"/>
      <c r="W119" s="16"/>
      <c r="X119" s="16"/>
      <c r="Y119" s="16"/>
      <c r="Z119" s="16"/>
      <c r="AA119" s="61"/>
      <c r="AB119" s="16"/>
      <c r="AC119" s="16"/>
      <c r="AD119" s="16"/>
      <c r="AE119" s="16"/>
      <c r="AF119" s="16"/>
    </row>
    <row r="120" spans="1:32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3"/>
      <c r="O120" s="16"/>
      <c r="P120" s="16"/>
      <c r="Q120" s="16"/>
      <c r="R120" s="16"/>
      <c r="S120" s="16"/>
      <c r="T120" s="61"/>
      <c r="U120" s="16"/>
      <c r="V120" s="16"/>
      <c r="W120" s="16"/>
      <c r="X120" s="16"/>
      <c r="Y120" s="16"/>
      <c r="Z120" s="16"/>
      <c r="AA120" s="61"/>
      <c r="AB120" s="16"/>
      <c r="AC120" s="16"/>
      <c r="AD120" s="16"/>
      <c r="AE120" s="16"/>
      <c r="AF120" s="16"/>
    </row>
    <row r="121" spans="1:32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3"/>
      <c r="O121" s="16"/>
      <c r="P121" s="16"/>
      <c r="Q121" s="16"/>
      <c r="R121" s="16"/>
      <c r="S121" s="16"/>
      <c r="T121" s="61"/>
      <c r="U121" s="16"/>
      <c r="V121" s="16"/>
      <c r="W121" s="16"/>
      <c r="X121" s="16"/>
      <c r="Y121" s="16"/>
      <c r="Z121" s="16"/>
      <c r="AA121" s="61"/>
      <c r="AB121" s="16"/>
      <c r="AC121" s="16"/>
      <c r="AD121" s="16"/>
      <c r="AE121" s="16"/>
      <c r="AF121" s="16"/>
    </row>
    <row r="122" spans="1:32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3"/>
      <c r="O122" s="16"/>
      <c r="P122" s="16"/>
      <c r="Q122" s="16"/>
      <c r="R122" s="16"/>
      <c r="S122" s="16"/>
      <c r="T122" s="61"/>
      <c r="U122" s="16"/>
      <c r="V122" s="16"/>
      <c r="W122" s="16"/>
      <c r="X122" s="16"/>
      <c r="Y122" s="16"/>
      <c r="Z122" s="16"/>
      <c r="AA122" s="61"/>
      <c r="AB122" s="16"/>
      <c r="AC122" s="16"/>
      <c r="AD122" s="16"/>
      <c r="AE122" s="16"/>
      <c r="AF122" s="16"/>
    </row>
    <row r="123" spans="1:32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3"/>
      <c r="O123" s="16"/>
      <c r="P123" s="16"/>
      <c r="Q123" s="16"/>
      <c r="R123" s="16"/>
      <c r="S123" s="16"/>
      <c r="T123" s="61"/>
      <c r="U123" s="16"/>
      <c r="V123" s="16"/>
      <c r="W123" s="16"/>
      <c r="X123" s="16"/>
      <c r="Y123" s="16"/>
      <c r="Z123" s="16"/>
      <c r="AA123" s="61"/>
      <c r="AB123" s="16"/>
      <c r="AC123" s="16"/>
      <c r="AD123" s="16"/>
      <c r="AE123" s="16"/>
      <c r="AF123" s="16"/>
    </row>
    <row r="124" spans="1:32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3"/>
      <c r="O124" s="16"/>
      <c r="P124" s="16"/>
      <c r="Q124" s="16"/>
      <c r="R124" s="16"/>
      <c r="S124" s="16"/>
      <c r="T124" s="61"/>
      <c r="U124" s="16"/>
      <c r="V124" s="16"/>
      <c r="W124" s="16"/>
      <c r="X124" s="16"/>
      <c r="Y124" s="16"/>
      <c r="Z124" s="16"/>
      <c r="AA124" s="61"/>
      <c r="AB124" s="16"/>
      <c r="AC124" s="16"/>
      <c r="AD124" s="16"/>
      <c r="AE124" s="16"/>
      <c r="AF124" s="16"/>
    </row>
    <row r="125" spans="1:32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3"/>
      <c r="O125" s="16"/>
      <c r="P125" s="16"/>
      <c r="Q125" s="16"/>
      <c r="R125" s="16"/>
      <c r="S125" s="16"/>
      <c r="T125" s="61"/>
      <c r="U125" s="16"/>
      <c r="V125" s="16"/>
      <c r="W125" s="16"/>
      <c r="X125" s="16"/>
      <c r="Y125" s="16"/>
      <c r="Z125" s="16"/>
      <c r="AA125" s="61"/>
      <c r="AB125" s="16"/>
      <c r="AC125" s="16"/>
      <c r="AD125" s="16"/>
      <c r="AE125" s="16"/>
      <c r="AF125" s="16"/>
    </row>
    <row r="126" spans="1:32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3"/>
      <c r="O126" s="16"/>
      <c r="P126" s="16"/>
      <c r="Q126" s="16"/>
      <c r="R126" s="16"/>
      <c r="S126" s="16"/>
      <c r="T126" s="61"/>
      <c r="U126" s="16"/>
      <c r="V126" s="16"/>
      <c r="W126" s="16"/>
      <c r="X126" s="16"/>
      <c r="Y126" s="16"/>
      <c r="Z126" s="16"/>
      <c r="AA126" s="61"/>
      <c r="AB126" s="16"/>
      <c r="AC126" s="16"/>
      <c r="AD126" s="16"/>
      <c r="AE126" s="16"/>
      <c r="AF126" s="16"/>
    </row>
    <row r="127" spans="1:32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3"/>
      <c r="O127" s="16"/>
      <c r="P127" s="16"/>
      <c r="Q127" s="16"/>
      <c r="R127" s="16"/>
      <c r="S127" s="16"/>
      <c r="T127" s="61"/>
      <c r="U127" s="16"/>
      <c r="V127" s="16"/>
      <c r="W127" s="16"/>
      <c r="X127" s="16"/>
      <c r="Y127" s="16"/>
      <c r="Z127" s="16"/>
      <c r="AA127" s="61"/>
      <c r="AB127" s="16"/>
      <c r="AC127" s="16"/>
      <c r="AD127" s="16"/>
      <c r="AE127" s="16"/>
      <c r="AF127" s="16"/>
    </row>
    <row r="128" spans="1:32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3"/>
      <c r="O128" s="16"/>
      <c r="P128" s="16"/>
      <c r="Q128" s="16"/>
      <c r="R128" s="16"/>
      <c r="S128" s="16"/>
      <c r="T128" s="61"/>
      <c r="U128" s="16"/>
      <c r="V128" s="16"/>
      <c r="W128" s="16"/>
      <c r="X128" s="16"/>
      <c r="Y128" s="16"/>
      <c r="Z128" s="16"/>
      <c r="AA128" s="61"/>
      <c r="AB128" s="16"/>
      <c r="AC128" s="16"/>
      <c r="AD128" s="16"/>
      <c r="AE128" s="16"/>
      <c r="AF128" s="16"/>
    </row>
    <row r="129" spans="1:13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</row>
    <row r="130" spans="1:13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</row>
    <row r="131" spans="1:13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</row>
    <row r="132" spans="1:13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</row>
    <row r="133" spans="1:13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</row>
    <row r="134" spans="1:13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</row>
    <row r="135" spans="1:13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17" sqref="A17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456</v>
      </c>
      <c r="G2" s="35">
        <f>NGDP!G2/'MB-Adj'!G2</f>
        <v>5.3431833428703337</v>
      </c>
      <c r="H2" s="35">
        <f>NGDP!H2/'MB-Adj'!H2</f>
        <v>9.2939727556658429</v>
      </c>
      <c r="I2" s="35">
        <f>NGDP!I2/'MB-Adj'!I2</f>
        <v>10.149117260395739</v>
      </c>
      <c r="J2" s="35">
        <f>NGDP!J2/'MB-Adj'!J2</f>
        <v>9.789008534594867</v>
      </c>
      <c r="K2" s="35">
        <f>NGDP!K2/'MB-Adj'!K2</f>
        <v>8.6862325843787502</v>
      </c>
      <c r="L2" s="35">
        <f>NGDP!L2/'MB-Adj'!L2</f>
        <v>14.310749777574697</v>
      </c>
      <c r="M2" s="35">
        <f>NGDP!M2/'MB-Adj'!M2</f>
        <v>13.632055890131868</v>
      </c>
      <c r="N2" s="15" t="s">
        <v>163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456</v>
      </c>
      <c r="G3" s="35">
        <f>NGDP!G3/'MB-Adj'!G3</f>
        <v>18.777150699229544</v>
      </c>
      <c r="H3" s="35">
        <f>NGDP!H3/'MB-Adj'!H3</f>
        <v>19.794064838885092</v>
      </c>
      <c r="I3" s="35">
        <f>NGDP!I3/'MB-Adj'!I3</f>
        <v>18.7509962321862</v>
      </c>
      <c r="J3" s="35">
        <f>NGDP!J3/'MB-Adj'!J3</f>
        <v>18.237257649521954</v>
      </c>
      <c r="K3" s="35">
        <f>NGDP!K3/'MB-Adj'!K3</f>
        <v>17.158013534826068</v>
      </c>
      <c r="L3" s="35">
        <f>NGDP!L3/'MB-Adj'!L3</f>
        <v>18.85013219119892</v>
      </c>
      <c r="M3" s="35">
        <f>NGDP!M3/'MB-Adj'!M3</f>
        <v>15.122102615671857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456</v>
      </c>
      <c r="G4" s="35">
        <f>NGDP!G4/'MB-Adj'!G4</f>
        <v>9.7952146829134872</v>
      </c>
      <c r="H4" s="35">
        <f>NGDP!H4/'MB-Adj'!H4</f>
        <v>8.9498345280596467</v>
      </c>
      <c r="I4" s="35">
        <f>NGDP!I4/'MB-Adj'!I4</f>
        <v>8.2685857642222267</v>
      </c>
      <c r="J4" s="35">
        <f>NGDP!J4/'MB-Adj'!J4</f>
        <v>11.650034588652868</v>
      </c>
      <c r="K4" s="35">
        <f>NGDP!K4/'MB-Adj'!K4</f>
        <v>10.868803637315565</v>
      </c>
      <c r="L4" s="35">
        <f>NGDP!L4/'MB-Adj'!L4</f>
        <v>10.451392048684385</v>
      </c>
      <c r="M4" s="35">
        <f>NGDP!M4/'MB-Adj'!M4</f>
        <v>9.5777124799967623</v>
      </c>
      <c r="N4" s="15" t="s">
        <v>163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456</v>
      </c>
      <c r="G5" s="35">
        <f>NGDP!G5/'MB-Adj'!G5</f>
        <v>6.816909533192602</v>
      </c>
      <c r="H5" s="35">
        <f>NGDP!H5/'MB-Adj'!H5</f>
        <v>6.5461347038413944</v>
      </c>
      <c r="I5" s="35">
        <f>NGDP!I5/'MB-Adj'!I5</f>
        <v>7.608529170264613</v>
      </c>
      <c r="J5" s="35">
        <f>NGDP!J5/'MB-Adj'!J5</f>
        <v>8.8757625435292375</v>
      </c>
      <c r="K5" s="35">
        <f>NGDP!K5/'MB-Adj'!K5</f>
        <v>8.0122213861762646</v>
      </c>
      <c r="L5" s="35">
        <f>NGDP!L5/'MB-Adj'!L5</f>
        <v>8.1077422410885038</v>
      </c>
      <c r="M5" s="35">
        <f>NGDP!M5/'MB-Adj'!M5</f>
        <v>7.0857287887009894</v>
      </c>
      <c r="N5" s="15" t="s">
        <v>163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456</v>
      </c>
      <c r="G6" s="35">
        <f>NGDP!G6/'MB-Adj'!G6</f>
        <v>25.786731907073751</v>
      </c>
      <c r="H6" s="35">
        <f>NGDP!H6/'MB-Adj'!H6</f>
        <v>19.753370755293723</v>
      </c>
      <c r="I6" s="35">
        <f>NGDP!I6/'MB-Adj'!I6</f>
        <v>17.930615942361189</v>
      </c>
      <c r="J6" s="35">
        <f>NGDP!J6/'MB-Adj'!J6</f>
        <v>14.158393636744211</v>
      </c>
      <c r="K6" s="35">
        <f>NGDP!K6/'MB-Adj'!K6</f>
        <v>13.536446610106605</v>
      </c>
      <c r="L6" s="35">
        <f>NGDP!L6/'MB-Adj'!L6</f>
        <v>11.138184856288921</v>
      </c>
      <c r="M6" s="35">
        <f>NGDP!M6/'MB-Adj'!M6</f>
        <v>9.8241479719536997</v>
      </c>
      <c r="N6" s="15" t="s">
        <v>163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456</v>
      </c>
      <c r="G7" s="35">
        <f>NGDP!G7/'MB-Adj'!G7</f>
        <v>16.015602814492009</v>
      </c>
      <c r="H7" s="35">
        <f>NGDP!H7/'MB-Adj'!H7</f>
        <v>15.887787952041643</v>
      </c>
      <c r="I7" s="35">
        <f>NGDP!I7/'MB-Adj'!I7</f>
        <v>15.384797641727713</v>
      </c>
      <c r="J7" s="35">
        <f>NGDP!J7/'MB-Adj'!J7</f>
        <v>19.602466704304089</v>
      </c>
      <c r="K7" s="35">
        <f>NGDP!K7/'MB-Adj'!K7</f>
        <v>14.862124969348075</v>
      </c>
      <c r="L7" s="35">
        <f>NGDP!L7/'MB-Adj'!L7</f>
        <v>23.067587049066333</v>
      </c>
      <c r="M7" s="35">
        <f>NGDP!M7/'MB-Adj'!M7</f>
        <v>28.548536167387859</v>
      </c>
      <c r="N7" s="15" t="s">
        <v>163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456</v>
      </c>
      <c r="G8" s="35">
        <f>NGDP!G8/'MB-Adj'!G8</f>
        <v>18.109795716436299</v>
      </c>
      <c r="H8" s="35">
        <f>NGDP!H8/'MB-Adj'!H8</f>
        <v>14.254014086416207</v>
      </c>
      <c r="I8" s="35">
        <f>NGDP!I8/'MB-Adj'!I8</f>
        <v>7.1503727258757221</v>
      </c>
      <c r="J8" s="35">
        <f>NGDP!J8/'MB-Adj'!J8</f>
        <v>6.3819298735498213</v>
      </c>
      <c r="K8" s="35">
        <f>NGDP!K8/'MB-Adj'!K8</f>
        <v>5.4066106554925604</v>
      </c>
      <c r="L8" s="35">
        <f>NGDP!L8/'MB-Adj'!L8</f>
        <v>3.200093330422876</v>
      </c>
      <c r="M8" s="35">
        <f>NGDP!M8/'MB-Adj'!M8</f>
        <v>2.6260418024202061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456</v>
      </c>
      <c r="G9" s="35">
        <f>NGDP!G9/'MB-Adj'!G9</f>
        <v>16.858337689492942</v>
      </c>
      <c r="H9" s="35">
        <f>NGDP!H9/'MB-Adj'!H9</f>
        <v>16.536843819761817</v>
      </c>
      <c r="I9" s="35">
        <f>NGDP!I9/'MB-Adj'!I9</f>
        <v>14.662194358202189</v>
      </c>
      <c r="J9" s="35">
        <f>NGDP!J9/'MB-Adj'!J9</f>
        <v>15.049069193774512</v>
      </c>
      <c r="K9" s="35">
        <f>NGDP!K9/'MB-Adj'!K9</f>
        <v>21.439650816912398</v>
      </c>
      <c r="L9" s="35">
        <f>NGDP!L9/'MB-Adj'!L9</f>
        <v>17.832531445289828</v>
      </c>
      <c r="M9" s="35">
        <f>NGDP!M9/'MB-Adj'!M9</f>
        <v>18.965297501378497</v>
      </c>
      <c r="N9" s="15" t="s">
        <v>163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456</v>
      </c>
      <c r="G10" s="35">
        <f>NGDP!G10/'MB-Adj'!G10</f>
        <v>10.565194122621854</v>
      </c>
      <c r="H10" s="35">
        <f>NGDP!H10/'MB-Adj'!H10</f>
        <v>13.249324710445183</v>
      </c>
      <c r="I10" s="35">
        <f>NGDP!I10/'MB-Adj'!I10</f>
        <v>13.890559741548877</v>
      </c>
      <c r="J10" s="35">
        <f>NGDP!J10/'MB-Adj'!J10</f>
        <v>16.994263225668888</v>
      </c>
      <c r="K10" s="35">
        <f>NGDP!K10/'MB-Adj'!K10</f>
        <v>16.00077888979683</v>
      </c>
      <c r="L10" s="35">
        <f>NGDP!L10/'MB-Adj'!L10</f>
        <v>14.441907693450043</v>
      </c>
      <c r="M10" s="35">
        <f>NGDP!M10/'MB-Adj'!M10</f>
        <v>11.968268262835727</v>
      </c>
      <c r="N10" s="15" t="s">
        <v>163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456</v>
      </c>
      <c r="G11" s="35">
        <f>NGDP!G11/'MB-Adj'!G11</f>
        <v>7.4953812664371071</v>
      </c>
      <c r="H11" s="35">
        <f>NGDP!H11/'MB-Adj'!H11</f>
        <v>6.3647894140094916</v>
      </c>
      <c r="I11" s="35">
        <f>NGDP!I11/'MB-Adj'!I11</f>
        <v>5.5153249500032429</v>
      </c>
      <c r="J11" s="35">
        <f>NGDP!J11/'MB-Adj'!J11</f>
        <v>5.4186077234418129</v>
      </c>
      <c r="K11" s="35">
        <f>NGDP!K11/'MB-Adj'!K11</f>
        <v>6.1219583441665213</v>
      </c>
      <c r="L11" s="35">
        <f>NGDP!L11/'MB-Adj'!L11</f>
        <v>6.9008656967008255</v>
      </c>
      <c r="M11" s="35">
        <f>NGDP!M11/'MB-Adj'!M11</f>
        <v>5.3853454509686278</v>
      </c>
      <c r="N11" s="15" t="s">
        <v>163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456</v>
      </c>
      <c r="G12" s="35">
        <f>NGDP!G12/'MB-Adj'!G12</f>
        <v>10.180381476048861</v>
      </c>
      <c r="H12" s="35">
        <f>NGDP!H12/'MB-Adj'!H12</f>
        <v>11.61583137473724</v>
      </c>
      <c r="I12" s="35">
        <f>NGDP!I12/'MB-Adj'!I12</f>
        <v>11.440303481131812</v>
      </c>
      <c r="J12" s="35">
        <f>NGDP!J12/'MB-Adj'!J12</f>
        <v>12.020920516309573</v>
      </c>
      <c r="K12" s="35">
        <f>NGDP!K12/'MB-Adj'!K12</f>
        <v>11.350607404525103</v>
      </c>
      <c r="L12" s="35">
        <f>NGDP!L12/'MB-Adj'!L12</f>
        <v>12.4457929640336</v>
      </c>
      <c r="M12" s="35">
        <f>NGDP!M12/'MB-Adj'!M12</f>
        <v>12.890677625863439</v>
      </c>
      <c r="N12" s="15" t="s">
        <v>163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456</v>
      </c>
      <c r="G13" s="35">
        <f>NGDP!G13/'MB-Adj'!G13</f>
        <v>12.303342417995736</v>
      </c>
      <c r="H13" s="35">
        <f>NGDP!H13/'MB-Adj'!H13</f>
        <v>10.115899749096442</v>
      </c>
      <c r="I13" s="35">
        <f>NGDP!I13/'MB-Adj'!I13</f>
        <v>8.3775169239528378</v>
      </c>
      <c r="J13" s="35">
        <f>NGDP!J13/'MB-Adj'!J13</f>
        <v>8.3898659204122588</v>
      </c>
      <c r="K13" s="35">
        <f>NGDP!K13/'MB-Adj'!K13</f>
        <v>7.6125354899989857</v>
      </c>
      <c r="L13" s="35">
        <f>NGDP!L13/'MB-Adj'!L13</f>
        <v>7.9792273062273624</v>
      </c>
      <c r="M13" s="35">
        <f>NGDP!M13/'MB-Adj'!M13</f>
        <v>7.7441728395958647</v>
      </c>
      <c r="N13" s="15" t="s">
        <v>163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456</v>
      </c>
      <c r="G14" s="35">
        <f>NGDP!G14/'MB-Adj'!G14</f>
        <v>6.1761242562063536</v>
      </c>
      <c r="H14" s="35">
        <f>NGDP!H14/'MB-Adj'!H14</f>
        <v>5.220463774600117</v>
      </c>
      <c r="I14" s="35">
        <f>NGDP!I14/'MB-Adj'!I14</f>
        <v>4.3102809165243414</v>
      </c>
      <c r="J14" s="35">
        <f>NGDP!J14/'MB-Adj'!J14</f>
        <v>5.5006246732535971</v>
      </c>
      <c r="K14" s="35">
        <f>NGDP!K14/'MB-Adj'!K14</f>
        <v>7.7104271429263758</v>
      </c>
      <c r="L14" s="35">
        <f>NGDP!L14/'MB-Adj'!L14</f>
        <v>6.5934170301860799</v>
      </c>
      <c r="M14" s="35">
        <f>NGDP!M14/'MB-Adj'!M14</f>
        <v>4.3110768052779447</v>
      </c>
      <c r="N14" s="15" t="s">
        <v>163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456</v>
      </c>
      <c r="G15" s="35">
        <f>NGDP!G15/'MB-Adj'!G15</f>
        <v>8.3003854326578121</v>
      </c>
      <c r="H15" s="35">
        <f>NGDP!H15/'MB-Adj'!H15</f>
        <v>8.3596130122360037</v>
      </c>
      <c r="I15" s="35">
        <f>NGDP!I15/'MB-Adj'!I15</f>
        <v>8.3797114653121536</v>
      </c>
      <c r="J15" s="35">
        <f>NGDP!J15/'MB-Adj'!J15</f>
        <v>8.4872102940835354</v>
      </c>
      <c r="K15" s="35">
        <f>NGDP!K15/'MB-Adj'!K15</f>
        <v>7.0884097285577186</v>
      </c>
      <c r="L15" s="35">
        <f>NGDP!L15/'MB-Adj'!L15</f>
        <v>6.6416296144735236</v>
      </c>
      <c r="M15" s="35">
        <f>NGDP!M15/'MB-Adj'!M15</f>
        <v>5.385306538696212</v>
      </c>
      <c r="N15" s="15" t="s">
        <v>163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456</v>
      </c>
      <c r="G16" s="35">
        <f>NGDP!G16/'MB-Adj'!G16</f>
        <v>9.4002675545259873</v>
      </c>
      <c r="H16" s="35">
        <f>NGDP!H16/'MB-Adj'!H16</f>
        <v>11.030864880199641</v>
      </c>
      <c r="I16" s="35">
        <f>NGDP!I16/'MB-Adj'!I16</f>
        <v>10.19841947885519</v>
      </c>
      <c r="J16" s="35">
        <f>NGDP!J16/'MB-Adj'!J16</f>
        <v>12.693122270742357</v>
      </c>
      <c r="K16" s="35">
        <f>NGDP!K16/'MB-Adj'!K16</f>
        <v>9.3408255159474667</v>
      </c>
      <c r="L16" s="35">
        <f>NGDP!L16/'MB-Adj'!L16</f>
        <v>11.313439033597584</v>
      </c>
      <c r="M16" s="35">
        <f>NGDP!M16/'MB-Adj'!M16</f>
        <v>9.8465510158789442</v>
      </c>
      <c r="N16" s="15" t="s">
        <v>163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456</v>
      </c>
      <c r="G17" s="15" t="s">
        <v>163</v>
      </c>
      <c r="H17" s="15" t="s">
        <v>163</v>
      </c>
      <c r="I17" s="35">
        <f>NGDP!I17/'MB-Adj'!I17</f>
        <v>35.951470400479664</v>
      </c>
      <c r="J17" s="35">
        <f>NGDP!J17/'MB-Adj'!J17</f>
        <v>30.640372804764471</v>
      </c>
      <c r="K17" s="35">
        <f>NGDP!K17/'MB-Adj'!K17</f>
        <v>10.229405399293285</v>
      </c>
      <c r="L17" s="35">
        <f>NGDP!L17/'MB-Adj'!L17</f>
        <v>9.7541356646169142</v>
      </c>
      <c r="M17" s="15" t="s">
        <v>163</v>
      </c>
      <c r="N17" s="15" t="s">
        <v>163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456</v>
      </c>
      <c r="G18" s="35">
        <f>NGDP!G18/'MB-Adj'!G18</f>
        <v>22.447451399230133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456</v>
      </c>
      <c r="G19" s="35">
        <f>NGDP!G19/'MB-Adj'!G19</f>
        <v>6.692804625284146</v>
      </c>
      <c r="H19" s="35">
        <f>NGDP!H19/'MB-Adj'!H19</f>
        <v>6.4508033491445289</v>
      </c>
      <c r="I19" s="35">
        <f>NGDP!I19/'MB-Adj'!I19</f>
        <v>6.6987492401418196</v>
      </c>
      <c r="J19" s="35">
        <f>NGDP!J19/'MB-Adj'!J19</f>
        <v>7.3025756754107141</v>
      </c>
      <c r="K19" s="35">
        <f>NGDP!K19/'MB-Adj'!K19</f>
        <v>8.4586415610209009</v>
      </c>
      <c r="L19" s="35">
        <f>NGDP!L19/'MB-Adj'!L19</f>
        <v>9.6659646680821982</v>
      </c>
      <c r="M19" s="35">
        <f>NGDP!M19/'MB-Adj'!M19</f>
        <v>14.107141838009914</v>
      </c>
      <c r="N19" s="15" t="s">
        <v>163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456</v>
      </c>
      <c r="G20" s="35">
        <f>NGDP!G20/'MB-Adj'!G20</f>
        <v>10.640478014590947</v>
      </c>
      <c r="H20" s="35">
        <f>NGDP!H20/'MB-Adj'!H20</f>
        <v>11.275089930474101</v>
      </c>
      <c r="I20" s="35">
        <f>NGDP!I20/'MB-Adj'!I20</f>
        <v>11.112077289193754</v>
      </c>
      <c r="J20" s="35">
        <f>NGDP!J20/'MB-Adj'!J20</f>
        <v>10.286268166189318</v>
      </c>
      <c r="K20" s="35">
        <f>NGDP!K20/'MB-Adj'!K20</f>
        <v>11.424963878582382</v>
      </c>
      <c r="L20" s="35">
        <f>NGDP!L20/'MB-Adj'!L20</f>
        <v>10.928321889919498</v>
      </c>
      <c r="M20" s="35">
        <f>NGDP!M20/'MB-Adj'!M20</f>
        <v>8.3120299040911103</v>
      </c>
      <c r="N20" s="15" t="s">
        <v>163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456</v>
      </c>
      <c r="G21" s="35">
        <f>NGDP!G21/'MB-Adj'!G21</f>
        <v>14.58800446448425</v>
      </c>
      <c r="H21" s="35">
        <f>NGDP!H21/'MB-Adj'!H21</f>
        <v>12.311941895387523</v>
      </c>
      <c r="I21" s="35">
        <f>NGDP!I21/'MB-Adj'!I21</f>
        <v>11.966915957622994</v>
      </c>
      <c r="J21" s="35">
        <f>NGDP!J21/'MB-Adj'!J21</f>
        <v>13.82356434262925</v>
      </c>
      <c r="K21" s="35">
        <f>NGDP!K21/'MB-Adj'!K21</f>
        <v>13.841056341757085</v>
      </c>
      <c r="L21" s="35">
        <f>NGDP!L21/'MB-Adj'!L21</f>
        <v>13.44261918216948</v>
      </c>
      <c r="M21" s="35">
        <f>NGDP!M21/'MB-Adj'!M21</f>
        <v>9.4911060323527998</v>
      </c>
      <c r="N21" s="15" t="s">
        <v>163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456</v>
      </c>
      <c r="G22" s="35">
        <f>NGDP!G22/'MB-Adj'!G22</f>
        <v>8.071747462825611</v>
      </c>
      <c r="H22" s="35">
        <f>NGDP!H22/'MB-Adj'!H22</f>
        <v>8.467673600817978</v>
      </c>
      <c r="I22" s="35">
        <f>NGDP!I22/'MB-Adj'!I22</f>
        <v>7.5110778055734428</v>
      </c>
      <c r="J22" s="35">
        <f>NGDP!J22/'MB-Adj'!J22</f>
        <v>8.1075752443213229</v>
      </c>
      <c r="K22" s="35">
        <f>NGDP!K22/'MB-Adj'!K22</f>
        <v>6.6394316730009626</v>
      </c>
      <c r="L22" s="35">
        <f>NGDP!L22/'MB-Adj'!L22</f>
        <v>6.6052147364325542</v>
      </c>
      <c r="M22" s="35">
        <f>NGDP!M22/'MB-Adj'!M22</f>
        <v>8.1082102630039348</v>
      </c>
      <c r="N22" s="15" t="s">
        <v>163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456</v>
      </c>
      <c r="G23" s="35">
        <f>NGDP!G23/'MB-Adj'!G23</f>
        <v>12.439802553820837</v>
      </c>
      <c r="H23" s="35">
        <f>NGDP!H23/'MB-Adj'!H23</f>
        <v>12.568352408234967</v>
      </c>
      <c r="I23" s="35">
        <f>NGDP!I23/'MB-Adj'!I23</f>
        <v>11.731034526898117</v>
      </c>
      <c r="J23" s="35">
        <f>NGDP!J23/'MB-Adj'!J23</f>
        <v>12.3235709741428</v>
      </c>
      <c r="K23" s="35">
        <f>NGDP!K23/'MB-Adj'!K23</f>
        <v>12.992717946438672</v>
      </c>
      <c r="L23" s="35">
        <f>NGDP!L23/'MB-Adj'!L23</f>
        <v>12.62573716007519</v>
      </c>
      <c r="M23" s="15" t="s">
        <v>163</v>
      </c>
      <c r="N23" s="15" t="s">
        <v>163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456</v>
      </c>
      <c r="G24" s="35">
        <f>NGDP!G24/'MB-Adj'!G24</f>
        <v>18.453812445748682</v>
      </c>
      <c r="H24" s="35">
        <f>NGDP!H24/'MB-Adj'!H24</f>
        <v>19.850912487587195</v>
      </c>
      <c r="I24" s="35">
        <f>NGDP!I24/'MB-Adj'!I24</f>
        <v>16.646388475975307</v>
      </c>
      <c r="J24" s="35">
        <f>NGDP!J24/'MB-Adj'!J24</f>
        <v>16.939033404762199</v>
      </c>
      <c r="K24" s="15" t="s">
        <v>163</v>
      </c>
      <c r="L24" s="35">
        <f>NGDP!L24/'MB-Adj'!L24</f>
        <v>13.893340382694616</v>
      </c>
      <c r="M24" s="35">
        <f>NGDP!M24/'MB-Adj'!M24</f>
        <v>13.158974290918078</v>
      </c>
      <c r="N24" s="15" t="s">
        <v>163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456</v>
      </c>
      <c r="G25" s="35">
        <f>NGDP!G25/'MB-Adj'!G25</f>
        <v>11.120434588913323</v>
      </c>
      <c r="H25" s="35">
        <f>NGDP!H25/'MB-Adj'!H25</f>
        <v>9.8653314610390801</v>
      </c>
      <c r="I25" s="35">
        <f>NGDP!I25/'MB-Adj'!I25</f>
        <v>6.7797019482566823</v>
      </c>
      <c r="J25" s="35">
        <f>NGDP!J25/'MB-Adj'!J25</f>
        <v>6.7080225985122359</v>
      </c>
      <c r="K25" s="35">
        <f>NGDP!K25/'MB-Adj'!K25</f>
        <v>6.5782791849009792</v>
      </c>
      <c r="L25" s="35">
        <f>NGDP!L25/'MB-Adj'!L25</f>
        <v>6.8608374505825793</v>
      </c>
      <c r="M25" s="35">
        <f>NGDP!M25/'MB-Adj'!M25</f>
        <v>7.022514738153709</v>
      </c>
      <c r="N25" s="15" t="s">
        <v>163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456</v>
      </c>
      <c r="G26" s="35">
        <f>NGDP!G26/'MB-Adj'!G26</f>
        <v>16.734708670839471</v>
      </c>
      <c r="H26" s="35">
        <f>NGDP!H26/'MB-Adj'!H26</f>
        <v>14.436409066269142</v>
      </c>
      <c r="I26" s="35">
        <f>NGDP!I26/'MB-Adj'!I26</f>
        <v>12.30461647031149</v>
      </c>
      <c r="J26" s="35">
        <f>NGDP!J26/'MB-Adj'!J26</f>
        <v>11.734667943570665</v>
      </c>
      <c r="K26" s="35">
        <f>NGDP!K26/'MB-Adj'!K26</f>
        <v>10.87767291899414</v>
      </c>
      <c r="L26" s="35">
        <f>NGDP!L26/'MB-Adj'!L26</f>
        <v>9.3184956387625935</v>
      </c>
      <c r="M26" s="35">
        <f>NGDP!M26/'MB-Adj'!M26</f>
        <v>11.076743613084247</v>
      </c>
      <c r="N26" s="15" t="s">
        <v>163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456</v>
      </c>
      <c r="G27" s="35">
        <f>NGDP!G27/'MB-Adj'!G27</f>
        <v>6.0304498916130411</v>
      </c>
      <c r="H27" s="35">
        <f>NGDP!H27/'MB-Adj'!H27</f>
        <v>7.0708423549934949</v>
      </c>
      <c r="I27" s="35">
        <f>NGDP!I27/'MB-Adj'!I27</f>
        <v>6.6497413082530201</v>
      </c>
      <c r="J27" s="35">
        <f>NGDP!J27/'MB-Adj'!J27</f>
        <v>5.7749333301204668</v>
      </c>
      <c r="K27" s="35">
        <f>NGDP!K27/'MB-Adj'!K27</f>
        <v>6.5310024704206091</v>
      </c>
      <c r="L27" s="35">
        <f>NGDP!L27/'MB-Adj'!L27</f>
        <v>6.70373707412638</v>
      </c>
      <c r="M27" s="35">
        <f>NGDP!M27/'MB-Adj'!M27</f>
        <v>7.85752423113109</v>
      </c>
      <c r="N27" s="15" t="s">
        <v>163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456</v>
      </c>
      <c r="G28" s="35">
        <f>NGDP!G28/'MB-Adj'!G28</f>
        <v>1.886703357345145</v>
      </c>
      <c r="H28" s="35">
        <f>NGDP!H28/'MB-Adj'!H28</f>
        <v>2.2696191489990838</v>
      </c>
      <c r="I28" s="35">
        <f>NGDP!I28/'MB-Adj'!I28</f>
        <v>2.4417598838049326</v>
      </c>
      <c r="J28" s="35">
        <f>NGDP!J28/'MB-Adj'!J28</f>
        <v>2.7978759324715301</v>
      </c>
      <c r="K28" s="35">
        <f>NGDP!K28/'MB-Adj'!K28</f>
        <v>2.5667683321680301</v>
      </c>
      <c r="L28" s="35">
        <f>NGDP!L28/'MB-Adj'!L28</f>
        <v>2.6457649966200507</v>
      </c>
      <c r="M28" s="35">
        <f>NGDP!M28/'MB-Adj'!M28</f>
        <v>2.9305104689181971</v>
      </c>
      <c r="N28" s="15" t="s">
        <v>163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456</v>
      </c>
      <c r="G29" s="35">
        <f>NGDP!G29/'MB-Adj'!G29</f>
        <v>7.8977468250599605</v>
      </c>
      <c r="H29" s="35">
        <f>NGDP!H29/'MB-Adj'!H29</f>
        <v>9.236517516618477</v>
      </c>
      <c r="I29" s="35">
        <f>NGDP!I29/'MB-Adj'!I29</f>
        <v>9.9977195560900345</v>
      </c>
      <c r="J29" s="35">
        <f>NGDP!J29/'MB-Adj'!J29</f>
        <v>10.349245495090027</v>
      </c>
      <c r="K29" s="35">
        <f>NGDP!K29/'MB-Adj'!K29</f>
        <v>11.291325152154361</v>
      </c>
      <c r="L29" s="35">
        <f>NGDP!L29/'MB-Adj'!L29</f>
        <v>13.556915540983812</v>
      </c>
      <c r="M29" s="35">
        <f>NGDP!M29/'MB-Adj'!M29</f>
        <v>13.746911990152535</v>
      </c>
      <c r="N29" s="15" t="s">
        <v>163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456</v>
      </c>
      <c r="G30" s="35">
        <f>NGDP!G30/'MB-Adj'!G30</f>
        <v>3.8983229627802385</v>
      </c>
      <c r="H30" s="35">
        <f>NGDP!H30/'MB-Adj'!H30</f>
        <v>3.6430986607150819</v>
      </c>
      <c r="I30" s="35">
        <f>NGDP!I30/'MB-Adj'!I30</f>
        <v>2.7225270755518483</v>
      </c>
      <c r="J30" s="35">
        <f>NGDP!J30/'MB-Adj'!J30</f>
        <v>3.1014346152711769</v>
      </c>
      <c r="K30" s="35">
        <f>NGDP!K30/'MB-Adj'!K30</f>
        <v>2.9773698407772549</v>
      </c>
      <c r="L30" s="35">
        <f>NGDP!L30/'MB-Adj'!L30</f>
        <v>2.7691153079284003</v>
      </c>
      <c r="M30" s="35">
        <f>NGDP!M30/'MB-Adj'!M30</f>
        <v>2.0507900216388357</v>
      </c>
      <c r="N30" s="15" t="s">
        <v>163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456</v>
      </c>
      <c r="G31" s="35">
        <f>NGDP!G31/'MB-Adj'!G31</f>
        <v>9.2497151111807732</v>
      </c>
      <c r="H31" s="35">
        <f>NGDP!H31/'MB-Adj'!H31</f>
        <v>11.387475226933525</v>
      </c>
      <c r="I31" s="35">
        <f>NGDP!I31/'MB-Adj'!I31</f>
        <v>12.71323554093518</v>
      </c>
      <c r="J31" s="35">
        <f>NGDP!J31/'MB-Adj'!J31</f>
        <v>11.878117721647168</v>
      </c>
      <c r="K31" s="35">
        <f>NGDP!K31/'MB-Adj'!K31</f>
        <v>13.297502924307913</v>
      </c>
      <c r="L31" s="35">
        <f>NGDP!L31/'MB-Adj'!L31</f>
        <v>16.007312036310555</v>
      </c>
      <c r="M31" s="35">
        <f>NGDP!M31/'MB-Adj'!M31</f>
        <v>14.858846635017036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456</v>
      </c>
      <c r="G32" s="35">
        <f>NGDP!G32/'MB-Adj'!G32</f>
        <v>9.6754831245026391</v>
      </c>
      <c r="H32" s="35">
        <f>NGDP!H32/'MB-Adj'!H32</f>
        <v>10.334129033878554</v>
      </c>
      <c r="I32" s="35">
        <f>NGDP!I32/'MB-Adj'!I32</f>
        <v>8.8860242996299093</v>
      </c>
      <c r="J32" s="35">
        <f>NGDP!J32/'MB-Adj'!J32</f>
        <v>9.7475598512733495</v>
      </c>
      <c r="K32" s="35">
        <f>NGDP!K32/'MB-Adj'!K32</f>
        <v>9.1621631473066465</v>
      </c>
      <c r="L32" s="35">
        <f>NGDP!L32/'MB-Adj'!L32</f>
        <v>8.9573957689054868</v>
      </c>
      <c r="M32" s="35">
        <f>NGDP!M32/'MB-Adj'!M32</f>
        <v>8.2868740721449399</v>
      </c>
      <c r="N32" s="15" t="s">
        <v>163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456</v>
      </c>
      <c r="G33" s="35">
        <f>NGDP!G33/'MB-Adj'!G33</f>
        <v>14.670417704515147</v>
      </c>
      <c r="H33" s="35">
        <f>NGDP!H33/'MB-Adj'!H33</f>
        <v>12.636330478805904</v>
      </c>
      <c r="I33" s="35">
        <f>NGDP!I33/'MB-Adj'!I33</f>
        <v>13.223297482154287</v>
      </c>
      <c r="J33" s="35">
        <f>NGDP!J33/'MB-Adj'!J33</f>
        <v>10.973104510154139</v>
      </c>
      <c r="K33" s="35">
        <f>NGDP!K33/'MB-Adj'!K33</f>
        <v>8.2574188103540802</v>
      </c>
      <c r="L33" s="35">
        <f>NGDP!L33/'MB-Adj'!L33</f>
        <v>7.7554965941075764</v>
      </c>
      <c r="M33" s="35">
        <f>NGDP!M33/'MB-Adj'!M33</f>
        <v>7.8627542720331656</v>
      </c>
      <c r="N33" s="15" t="s">
        <v>163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456</v>
      </c>
      <c r="G34" s="35">
        <f>NGDP!G34/'MB-Adj'!G34</f>
        <v>5.9814094541831349</v>
      </c>
      <c r="H34" s="35">
        <f>NGDP!H34/'MB-Adj'!H34</f>
        <v>7.083587700664677</v>
      </c>
      <c r="I34" s="35">
        <f>NGDP!I34/'MB-Adj'!I34</f>
        <v>6.9548057382274262</v>
      </c>
      <c r="J34" s="35">
        <f>NGDP!J34/'MB-Adj'!J34</f>
        <v>6.7723942242063346</v>
      </c>
      <c r="K34" s="35">
        <f>NGDP!K34/'MB-Adj'!K34</f>
        <v>6.5328907065450563</v>
      </c>
      <c r="L34" s="35">
        <f>NGDP!L34/'MB-Adj'!L34</f>
        <v>7.251904246114683</v>
      </c>
      <c r="M34" s="35">
        <f>NGDP!M34/'MB-Adj'!M34</f>
        <v>6.1515037656059599</v>
      </c>
      <c r="N34" s="15" t="s">
        <v>163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456</v>
      </c>
      <c r="G35" s="35">
        <f>NGDP!G35/'MB-Adj'!G35</f>
        <v>7.4692210021397161</v>
      </c>
      <c r="H35" s="35">
        <f>NGDP!H35/'MB-Adj'!H35</f>
        <v>6.4226124293250688</v>
      </c>
      <c r="I35" s="35">
        <f>NGDP!I35/'MB-Adj'!I35</f>
        <v>7.6401327326362969</v>
      </c>
      <c r="J35" s="35">
        <f>NGDP!J35/'MB-Adj'!J35</f>
        <v>8.2297356971031359</v>
      </c>
      <c r="K35" s="35">
        <f>NGDP!K35/'MB-Adj'!K35</f>
        <v>6.7238372946589298</v>
      </c>
      <c r="L35" s="35">
        <f>NGDP!L35/'MB-Adj'!L35</f>
        <v>8.3568285499214419</v>
      </c>
      <c r="M35" s="35">
        <f>NGDP!M35/'MB-Adj'!M35</f>
        <v>10.343526309358383</v>
      </c>
      <c r="N35" s="15" t="s">
        <v>163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456</v>
      </c>
      <c r="G36" s="35">
        <f>NGDP!G36/'MB-Adj'!G36</f>
        <v>11.886426802262328</v>
      </c>
      <c r="H36" s="35">
        <f>NGDP!H36/'MB-Adj'!H36</f>
        <v>13.009570178682949</v>
      </c>
      <c r="I36" s="35">
        <f>NGDP!I36/'MB-Adj'!I36</f>
        <v>11.779520076027561</v>
      </c>
      <c r="J36" s="35">
        <f>NGDP!J36/'MB-Adj'!J36</f>
        <v>10.395752346638854</v>
      </c>
      <c r="K36" s="35">
        <f>NGDP!K36/'MB-Adj'!K36</f>
        <v>10.818136957268223</v>
      </c>
      <c r="L36" s="35">
        <f>NGDP!L36/'MB-Adj'!L36</f>
        <v>9.8710659431868244</v>
      </c>
      <c r="M36" s="35">
        <f>NGDP!M36/'MB-Adj'!M36</f>
        <v>9.5034763175211872</v>
      </c>
      <c r="N36" s="15" t="s">
        <v>163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456</v>
      </c>
      <c r="G37" s="35">
        <f>NGDP!G37/'MB-Adj'!G37</f>
        <v>18.605571917926902</v>
      </c>
      <c r="H37" s="35">
        <f>NGDP!H37/'MB-Adj'!H37</f>
        <v>19.910890756375938</v>
      </c>
      <c r="I37" s="35">
        <f>NGDP!I37/'MB-Adj'!I37</f>
        <v>9.1695079650392266</v>
      </c>
      <c r="J37" s="35">
        <f>NGDP!J37/'MB-Adj'!J37</f>
        <v>14.518110853669798</v>
      </c>
      <c r="K37" s="35">
        <f>NGDP!K37/'MB-Adj'!K37</f>
        <v>12.001916595752515</v>
      </c>
      <c r="L37" s="35">
        <f>NGDP!L37/'MB-Adj'!L37</f>
        <v>12.111126785665148</v>
      </c>
      <c r="M37" s="35">
        <f>NGDP!M37/'MB-Adj'!M37</f>
        <v>10.469328621396725</v>
      </c>
      <c r="N37" s="15" t="s">
        <v>163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456</v>
      </c>
      <c r="G38" s="15" t="s">
        <v>163</v>
      </c>
      <c r="H38" s="15" t="s">
        <v>163</v>
      </c>
      <c r="I38" s="15" t="s">
        <v>163</v>
      </c>
      <c r="J38" s="35">
        <f>NGDP!J38/'MB-Adj'!J38</f>
        <v>1.6971269071353219E-2</v>
      </c>
      <c r="K38" s="35">
        <f>NGDP!K38/'MB-Adj'!K38</f>
        <v>1.7577922881174202E-2</v>
      </c>
      <c r="L38" s="35">
        <f>NGDP!L38/'MB-Adj'!L38</f>
        <v>1.5435526124104657E-2</v>
      </c>
      <c r="M38" s="35">
        <f>NGDP!M38/'MB-Adj'!M38</f>
        <v>1.7181293009836375E-2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456</v>
      </c>
      <c r="G39" s="35">
        <f>NGDP!G39/'MB-Adj'!G39</f>
        <v>9.5923940486209265</v>
      </c>
      <c r="H39" s="35">
        <f>NGDP!H39/'MB-Adj'!H39</f>
        <v>11.220965071120537</v>
      </c>
      <c r="I39" s="35">
        <f>NGDP!I39/'MB-Adj'!I39</f>
        <v>12.888307667013756</v>
      </c>
      <c r="J39" s="35">
        <f>NGDP!J39/'MB-Adj'!J39</f>
        <v>13.305919748575468</v>
      </c>
      <c r="K39" s="35">
        <f>NGDP!K39/'MB-Adj'!K39</f>
        <v>12.646433078946437</v>
      </c>
      <c r="L39" s="35">
        <f>NGDP!L39/'MB-Adj'!L39</f>
        <v>13.060261211230358</v>
      </c>
      <c r="M39" s="35">
        <f>NGDP!M39/'MB-Adj'!M39</f>
        <v>14.009097955683375</v>
      </c>
      <c r="N39" s="15" t="s">
        <v>163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456</v>
      </c>
      <c r="G40" s="35">
        <f>NGDP!G40/'MB-Adj'!G40</f>
        <v>10.353638231630766</v>
      </c>
      <c r="H40" s="35">
        <f>NGDP!H40/'MB-Adj'!H40</f>
        <v>10.047500218990413</v>
      </c>
      <c r="I40" s="35">
        <f>NGDP!I40/'MB-Adj'!I40</f>
        <v>8.9066199537148822</v>
      </c>
      <c r="J40" s="35">
        <f>NGDP!J40/'MB-Adj'!J40</f>
        <v>9.1144707104266089</v>
      </c>
      <c r="K40" s="35">
        <f>NGDP!K40/'MB-Adj'!K40</f>
        <v>5.8947774040481145</v>
      </c>
      <c r="L40" s="35">
        <f>NGDP!L40/'MB-Adj'!L40</f>
        <v>7.1649783102996683</v>
      </c>
      <c r="M40" s="35">
        <f>NGDP!M40/'MB-Adj'!M40</f>
        <v>8.2898598728309238</v>
      </c>
      <c r="N40" s="15" t="s">
        <v>163</v>
      </c>
      <c r="O40" s="15"/>
    </row>
    <row r="41" spans="1:15" x14ac:dyDescent="0.4">
      <c r="A41" s="15"/>
      <c r="B41" s="15" t="s">
        <v>293</v>
      </c>
      <c r="C41" s="49" t="s">
        <v>115</v>
      </c>
      <c r="D41" s="15"/>
      <c r="E41" s="15"/>
      <c r="F41" s="15" t="s">
        <v>456</v>
      </c>
      <c r="G41" s="35">
        <f>NGDP!G41/'MB-Adj'!G41</f>
        <v>15.631348366091627</v>
      </c>
      <c r="H41" s="35">
        <f>NGDP!H41/'MB-Adj'!H41</f>
        <v>14.876371612317719</v>
      </c>
      <c r="I41" s="35">
        <f>NGDP!I41/'MB-Adj'!I41</f>
        <v>14.865133105359984</v>
      </c>
      <c r="J41" s="35">
        <f>NGDP!J41/'MB-Adj'!J41</f>
        <v>15.300515039044241</v>
      </c>
      <c r="K41" s="35">
        <f>NGDP!K41/'MB-Adj'!K41</f>
        <v>11.834898204917828</v>
      </c>
      <c r="L41" s="35">
        <f>NGDP!L41/'MB-Adj'!L41</f>
        <v>12.426619947602562</v>
      </c>
      <c r="M41" s="35">
        <f>NGDP!M41/'MB-Adj'!M41</f>
        <v>10.082465349659149</v>
      </c>
      <c r="N41" s="15" t="s">
        <v>163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456</v>
      </c>
      <c r="G42" s="35">
        <f>NGDP!G42/'MB-Adj'!G42</f>
        <v>8.0096189003648472</v>
      </c>
      <c r="H42" s="35">
        <f>NGDP!H42/'MB-Adj'!H42</f>
        <v>21.299242428448252</v>
      </c>
      <c r="I42" s="35">
        <f>NGDP!I42/'MB-Adj'!I42</f>
        <v>16.421812383669788</v>
      </c>
      <c r="J42" s="35">
        <f>NGDP!J42/'MB-Adj'!J42</f>
        <v>11.073497242581267</v>
      </c>
      <c r="K42" s="35">
        <f>NGDP!K42/'MB-Adj'!K42</f>
        <v>11.732283444097229</v>
      </c>
      <c r="L42" s="35">
        <f>NGDP!L42/'MB-Adj'!L42</f>
        <v>8.876872597773648</v>
      </c>
      <c r="M42" s="15" t="s">
        <v>163</v>
      </c>
      <c r="N42" s="15" t="s">
        <v>163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456</v>
      </c>
      <c r="G43" s="35">
        <f>NGDP!G43/'MB-Adj'!G43</f>
        <v>8.6890370054307429</v>
      </c>
      <c r="H43" s="35">
        <f>NGDP!H43/'MB-Adj'!H43</f>
        <v>8.5997572281036003</v>
      </c>
      <c r="I43" s="35">
        <f>NGDP!I43/'MB-Adj'!I43</f>
        <v>8.8098444364673494</v>
      </c>
      <c r="J43" s="35">
        <f>NGDP!J43/'MB-Adj'!J43</f>
        <v>9.3205445759533614</v>
      </c>
      <c r="K43" s="35">
        <f>NGDP!K43/'MB-Adj'!K43</f>
        <v>6.8237603212561604</v>
      </c>
      <c r="L43" s="35">
        <f>NGDP!L43/'MB-Adj'!L43</f>
        <v>5.9053545650517192</v>
      </c>
      <c r="M43" s="35">
        <f>NGDP!M43/'MB-Adj'!M43</f>
        <v>5.3781630849289481</v>
      </c>
      <c r="N43" s="15" t="s">
        <v>163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456</v>
      </c>
      <c r="G44" s="35">
        <f>NGDP!G44/'MB-Adj'!G44</f>
        <v>2.8997139566092094</v>
      </c>
      <c r="H44" s="35">
        <f>NGDP!H44/'MB-Adj'!H44</f>
        <v>3.8957458142953802</v>
      </c>
      <c r="I44" s="35">
        <f>NGDP!I44/'MB-Adj'!I44</f>
        <v>5.3722978576281353</v>
      </c>
      <c r="J44" s="35">
        <f>NGDP!J44/'MB-Adj'!J44</f>
        <v>4.5977648044747399</v>
      </c>
      <c r="K44" s="35">
        <f>NGDP!K44/'MB-Adj'!K44</f>
        <v>5.107572578587714</v>
      </c>
      <c r="L44" s="35">
        <f>NGDP!L44/'MB-Adj'!L44</f>
        <v>5.7173498184241902</v>
      </c>
      <c r="M44" s="35">
        <f>NGDP!M44/'MB-Adj'!M44</f>
        <v>5.1074621248273777</v>
      </c>
      <c r="N44" s="15" t="s">
        <v>163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456</v>
      </c>
      <c r="G45" s="35">
        <f>NGDP!G45/'MB-Adj'!G45</f>
        <v>23.209849792216435</v>
      </c>
      <c r="H45" s="35">
        <f>NGDP!H45/'MB-Adj'!H45</f>
        <v>22.577953547915143</v>
      </c>
      <c r="I45" s="35">
        <f>NGDP!I45/'MB-Adj'!I45</f>
        <v>19.824933482435508</v>
      </c>
      <c r="J45" s="35">
        <f>NGDP!J45/'MB-Adj'!J45</f>
        <v>19.899311315706264</v>
      </c>
      <c r="K45" s="35">
        <f>NGDP!K45/'MB-Adj'!K45</f>
        <v>19.216441945951491</v>
      </c>
      <c r="L45" s="35">
        <f>NGDP!L45/'MB-Adj'!L45</f>
        <v>16.874895125217673</v>
      </c>
      <c r="M45" s="35">
        <f>NGDP!M45/'MB-Adj'!M45</f>
        <v>14.990052039808671</v>
      </c>
      <c r="N45" s="15" t="s">
        <v>163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456</v>
      </c>
      <c r="G46" s="35">
        <f>NGDP!G46/'MB-Adj'!G46</f>
        <v>4.1714615567368512</v>
      </c>
      <c r="H46" s="35">
        <f>NGDP!H46/'MB-Adj'!H46</f>
        <v>4.5770515980161921</v>
      </c>
      <c r="I46" s="35">
        <f>NGDP!I46/'MB-Adj'!I46</f>
        <v>3.7581794554419661</v>
      </c>
      <c r="J46" s="35">
        <f>NGDP!J46/'MB-Adj'!J46</f>
        <v>5.1245846234700005</v>
      </c>
      <c r="K46" s="35">
        <f>NGDP!K46/'MB-Adj'!K46</f>
        <v>4.6310373592212404</v>
      </c>
      <c r="L46" s="35">
        <f>NGDP!L46/'MB-Adj'!L46</f>
        <v>4.1870998302818165</v>
      </c>
      <c r="M46" s="35">
        <f>NGDP!M46/'MB-Adj'!M46</f>
        <v>3.8794576488253232</v>
      </c>
      <c r="N46" s="15" t="s">
        <v>163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456</v>
      </c>
      <c r="G47" s="35">
        <f>NGDP!G47/'MB-Adj'!G47</f>
        <v>18.129954781365971</v>
      </c>
      <c r="H47" s="35">
        <f>NGDP!H47/'MB-Adj'!H47</f>
        <v>16.072136583356759</v>
      </c>
      <c r="I47" s="35">
        <f>NGDP!I47/'MB-Adj'!I47</f>
        <v>15.669115507440537</v>
      </c>
      <c r="J47" s="35">
        <f>NGDP!J47/'MB-Adj'!J47</f>
        <v>17.800534062875148</v>
      </c>
      <c r="K47" s="35">
        <f>NGDP!K47/'MB-Adj'!K47</f>
        <v>18.32972193830955</v>
      </c>
      <c r="L47" s="35">
        <f>NGDP!L47/'MB-Adj'!L47</f>
        <v>14.247104010492333</v>
      </c>
      <c r="M47" s="35">
        <f>NGDP!M47/'MB-Adj'!M47</f>
        <v>14.638944538219215</v>
      </c>
      <c r="N47" s="15" t="s">
        <v>163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456</v>
      </c>
      <c r="G48" s="35">
        <f>NGDP!G48/'MB-Adj'!G48</f>
        <v>11.709519224843744</v>
      </c>
      <c r="H48" s="35">
        <f>NGDP!H48/'MB-Adj'!H48</f>
        <v>12.756685014738983</v>
      </c>
      <c r="I48" s="35">
        <f>NGDP!I48/'MB-Adj'!I48</f>
        <v>10.4296971865984</v>
      </c>
      <c r="J48" s="35">
        <f>NGDP!J48/'MB-Adj'!J48</f>
        <v>14.559454420351246</v>
      </c>
      <c r="K48" s="35">
        <f>NGDP!K48/'MB-Adj'!K48</f>
        <v>13.78320748930204</v>
      </c>
      <c r="L48" s="35">
        <f>NGDP!L48/'MB-Adj'!L48</f>
        <v>13.333860629034799</v>
      </c>
      <c r="M48" s="35">
        <f>NGDP!M48/'MB-Adj'!M48</f>
        <v>14.747928880112157</v>
      </c>
      <c r="N48" s="15" t="s">
        <v>163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456</v>
      </c>
      <c r="G49" s="35">
        <f>NGDP!G49/'MB-Adj'!G49</f>
        <v>17.807988781356372</v>
      </c>
      <c r="H49" s="35">
        <f>NGDP!H49/'MB-Adj'!H49</f>
        <v>15.798054670394999</v>
      </c>
      <c r="I49" s="35">
        <f>NGDP!I49/'MB-Adj'!I49</f>
        <v>14.548419756157962</v>
      </c>
      <c r="J49" s="35">
        <f>NGDP!J49/'MB-Adj'!J49</f>
        <v>10.590594767674748</v>
      </c>
      <c r="K49" s="35">
        <f>NGDP!K49/'MB-Adj'!K49</f>
        <v>16.385475433662609</v>
      </c>
      <c r="L49" s="35">
        <f>NGDP!L49/'MB-Adj'!L49</f>
        <v>22.024692652003033</v>
      </c>
      <c r="M49" s="35">
        <f>NGDP!M49/'MB-Adj'!M49</f>
        <v>20.016055178196595</v>
      </c>
      <c r="N49" s="15" t="s">
        <v>163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456</v>
      </c>
      <c r="G50" s="35">
        <f>NGDP!G50/'MB-Adj'!G50</f>
        <v>15.982970986890923</v>
      </c>
      <c r="H50" s="35">
        <f>NGDP!H50/'MB-Adj'!H50</f>
        <v>15.691339840444821</v>
      </c>
      <c r="I50" s="35">
        <f>NGDP!I50/'MB-Adj'!I50</f>
        <v>13.067155891710188</v>
      </c>
      <c r="J50" s="35">
        <f>NGDP!J50/'MB-Adj'!J50</f>
        <v>15.431324202455542</v>
      </c>
      <c r="K50" s="35">
        <f>NGDP!K50/'MB-Adj'!K50</f>
        <v>15.096070416138078</v>
      </c>
      <c r="L50" s="35">
        <f>NGDP!L50/'MB-Adj'!L50</f>
        <v>16.243404433416543</v>
      </c>
      <c r="M50" s="35">
        <f>NGDP!M50/'MB-Adj'!M50</f>
        <v>14.8767438064265</v>
      </c>
      <c r="N50" s="15" t="s">
        <v>163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456</v>
      </c>
      <c r="G51" s="35">
        <f>NGDP!G51/'MB-Adj'!G51</f>
        <v>3.1222543762656745</v>
      </c>
      <c r="H51" s="35">
        <f>NGDP!H51/'MB-Adj'!H51</f>
        <v>2.9432915664857102</v>
      </c>
      <c r="I51" s="35">
        <f>NGDP!I51/'MB-Adj'!I51</f>
        <v>2.8211255447781571</v>
      </c>
      <c r="J51" s="35">
        <f>NGDP!J51/'MB-Adj'!J51</f>
        <v>3.0795090150752413</v>
      </c>
      <c r="K51" s="35">
        <f>NGDP!K51/'MB-Adj'!K51</f>
        <v>2.8644690307543921</v>
      </c>
      <c r="L51" s="35">
        <f>NGDP!L51/'MB-Adj'!L51</f>
        <v>2.7463290601918411</v>
      </c>
      <c r="M51" s="35">
        <f>NGDP!M51/'MB-Adj'!M51</f>
        <v>2.6584747275155469</v>
      </c>
      <c r="N51" s="15" t="s">
        <v>163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456</v>
      </c>
      <c r="G52" s="35">
        <f>NGDP!G52/'MB-Adj'!G52</f>
        <v>13.214515604093586</v>
      </c>
      <c r="H52" s="35">
        <f>NGDP!H52/'MB-Adj'!H52</f>
        <v>13.899848481370093</v>
      </c>
      <c r="I52" s="35">
        <f>NGDP!I52/'MB-Adj'!I52</f>
        <v>14.502728939704456</v>
      </c>
      <c r="J52" s="35">
        <f>NGDP!J52/'MB-Adj'!J52</f>
        <v>13.504811649256096</v>
      </c>
      <c r="K52" s="35">
        <f>NGDP!K52/'MB-Adj'!K52</f>
        <v>5.3165974076949984</v>
      </c>
      <c r="L52" s="35">
        <f>NGDP!L52/'MB-Adj'!L52</f>
        <v>5.9810356353642451</v>
      </c>
      <c r="M52" s="35">
        <f>NGDP!M52/'MB-Adj'!M52</f>
        <v>5.5671125310675924</v>
      </c>
      <c r="N52" s="15" t="s">
        <v>163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456</v>
      </c>
      <c r="G53" s="35">
        <f>NGDP!G53/'MB-Adj'!G53</f>
        <v>13.400693370998713</v>
      </c>
      <c r="H53" s="35">
        <f>NGDP!H53/'MB-Adj'!H53</f>
        <v>13.58101691029721</v>
      </c>
      <c r="I53" s="35">
        <f>NGDP!I53/'MB-Adj'!I53</f>
        <v>14.085348228851945</v>
      </c>
      <c r="J53" s="35">
        <f>NGDP!J53/'MB-Adj'!J53</f>
        <v>19.606776881418391</v>
      </c>
      <c r="K53" s="35">
        <f>NGDP!K53/'MB-Adj'!K53</f>
        <v>15.137544753297153</v>
      </c>
      <c r="L53" s="35">
        <f>NGDP!L53/'MB-Adj'!L53</f>
        <v>15.905799501369559</v>
      </c>
      <c r="M53" s="35">
        <f>NGDP!M53/'MB-Adj'!M53</f>
        <v>15.789906561258299</v>
      </c>
      <c r="N53" s="15" t="s">
        <v>163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456</v>
      </c>
      <c r="G54" s="35">
        <f>NGDP!G54/'MB-Adj'!G54</f>
        <v>4.0291070058911851</v>
      </c>
      <c r="H54" s="35">
        <f>NGDP!H54/'MB-Adj'!H54</f>
        <v>4.5499151194939822</v>
      </c>
      <c r="I54" s="35">
        <f>NGDP!I54/'MB-Adj'!I54</f>
        <v>4.8750308331181058</v>
      </c>
      <c r="J54" s="35">
        <f>NGDP!J54/'MB-Adj'!J54</f>
        <v>4.3555307146138942</v>
      </c>
      <c r="K54" s="35">
        <f>NGDP!K54/'MB-Adj'!K54</f>
        <v>4.1373623266577342</v>
      </c>
      <c r="L54" s="35">
        <f>NGDP!L54/'MB-Adj'!L54</f>
        <v>4.0377669778483911</v>
      </c>
      <c r="M54" s="35">
        <f>NGDP!M54/'MB-Adj'!M54</f>
        <v>4.1837993787784189</v>
      </c>
      <c r="N54" s="15" t="s">
        <v>163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456</v>
      </c>
      <c r="G55" s="35">
        <f>NGDP!G55/'MB-Adj'!G55</f>
        <v>3.91160685295185</v>
      </c>
      <c r="H55" s="35">
        <f>NGDP!H55/'MB-Adj'!H55</f>
        <v>4.2065009209790789</v>
      </c>
      <c r="I55" s="35">
        <f>NGDP!I55/'MB-Adj'!I55</f>
        <v>4.2286472288584136</v>
      </c>
      <c r="J55" s="35">
        <f>NGDP!J55/'MB-Adj'!J55</f>
        <v>3.873595268739312</v>
      </c>
      <c r="K55" s="35">
        <f>NGDP!K55/'MB-Adj'!K55</f>
        <v>4.1089965397923871</v>
      </c>
      <c r="L55" s="35">
        <f>NGDP!L55/'MB-Adj'!L55</f>
        <v>3.8810321001574413</v>
      </c>
      <c r="M55" s="35">
        <f>NGDP!M55/'MB-Adj'!M55</f>
        <v>3.5438068595876722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456</v>
      </c>
      <c r="G56" s="35">
        <f>NGDP!G56/'MB-Adj'!G56</f>
        <v>6.8686269974202991</v>
      </c>
      <c r="H56" s="35">
        <f>NGDP!H56/'MB-Adj'!H56</f>
        <v>6.8052892570922614</v>
      </c>
      <c r="I56" s="35">
        <f>NGDP!I56/'MB-Adj'!I56</f>
        <v>6.4572232494776047</v>
      </c>
      <c r="J56" s="35">
        <f>NGDP!J56/'MB-Adj'!J56</f>
        <v>6.4308244434917183</v>
      </c>
      <c r="K56" s="35">
        <f>NGDP!K56/'MB-Adj'!K56</f>
        <v>6.057832110397638</v>
      </c>
      <c r="L56" s="35">
        <f>NGDP!L56/'MB-Adj'!L56</f>
        <v>7.0682489100753116</v>
      </c>
      <c r="M56" s="15" t="s">
        <v>163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456</v>
      </c>
      <c r="G57" s="35">
        <f>NGDP!G57/'MB-Adj'!G57</f>
        <v>15.939308721794777</v>
      </c>
      <c r="H57" s="35">
        <f>NGDP!H57/'MB-Adj'!H57</f>
        <v>18.407316764638956</v>
      </c>
      <c r="I57" s="35">
        <f>NGDP!I57/'MB-Adj'!I57</f>
        <v>16.742169712192279</v>
      </c>
      <c r="J57" s="35">
        <f>NGDP!J57/'MB-Adj'!J57</f>
        <v>19.407783049841154</v>
      </c>
      <c r="K57" s="35">
        <f>NGDP!K57/'MB-Adj'!K57</f>
        <v>18.36786128906445</v>
      </c>
      <c r="L57" s="35">
        <f>NGDP!L57/'MB-Adj'!L57</f>
        <v>15.359009127317979</v>
      </c>
      <c r="M57" s="35">
        <f>NGDP!M57/'MB-Adj'!M57</f>
        <v>15.412025123949434</v>
      </c>
      <c r="N57" s="15" t="s">
        <v>163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456</v>
      </c>
      <c r="G58" s="35">
        <f>NGDP!G58/'MB-Adj'!G58</f>
        <v>14.967869396450507</v>
      </c>
      <c r="H58" s="35">
        <f>NGDP!H58/'MB-Adj'!H58</f>
        <v>14.878789005994024</v>
      </c>
      <c r="I58" s="35">
        <f>NGDP!I58/'MB-Adj'!I58</f>
        <v>10.037909995832294</v>
      </c>
      <c r="J58" s="35">
        <f>NGDP!J58/'MB-Adj'!J58</f>
        <v>12.012795750833234</v>
      </c>
      <c r="K58" s="35">
        <f>NGDP!K58/'MB-Adj'!K58</f>
        <v>12.752698913681249</v>
      </c>
      <c r="L58" s="35">
        <f>NGDP!L58/'MB-Adj'!L58</f>
        <v>11.70536503722931</v>
      </c>
      <c r="M58" s="35">
        <f>NGDP!M58/'MB-Adj'!M58</f>
        <v>11.034776449633998</v>
      </c>
      <c r="N58" s="15" t="s">
        <v>163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456</v>
      </c>
      <c r="G59" s="35">
        <f>NGDP!G59/'MB-Adj'!G59</f>
        <v>5.1065318470779006</v>
      </c>
      <c r="H59" s="35">
        <f>NGDP!H59/'MB-Adj'!H59</f>
        <v>6.1015340884901459</v>
      </c>
      <c r="I59" s="35">
        <f>NGDP!I59/'MB-Adj'!I59</f>
        <v>7.0565281299401637</v>
      </c>
      <c r="J59" s="35">
        <f>NGDP!J59/'MB-Adj'!J59</f>
        <v>8.2107077464038056</v>
      </c>
      <c r="K59" s="35">
        <f>NGDP!K59/'MB-Adj'!K59</f>
        <v>6.9993719397126517</v>
      </c>
      <c r="L59" s="35">
        <f>NGDP!L59/'MB-Adj'!L59</f>
        <v>6.2302603564331047</v>
      </c>
      <c r="M59" s="35">
        <f>NGDP!M59/'MB-Adj'!M59</f>
        <v>6.1140128818566222</v>
      </c>
      <c r="N59" s="15" t="s">
        <v>163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456</v>
      </c>
      <c r="G60" s="35">
        <f>NGDP!G60/'MB-Adj'!G60</f>
        <v>7.7612768437906094</v>
      </c>
      <c r="H60" s="35">
        <f>NGDP!H60/'MB-Adj'!H60</f>
        <v>10.438901810739438</v>
      </c>
      <c r="I60" s="35">
        <f>NGDP!I60/'MB-Adj'!I60</f>
        <v>9.9521181497880384</v>
      </c>
      <c r="J60" s="35">
        <f>NGDP!J60/'MB-Adj'!J60</f>
        <v>9.7468830297653462</v>
      </c>
      <c r="K60" s="35">
        <f>NGDP!K60/'MB-Adj'!K60</f>
        <v>8.7225786324301104</v>
      </c>
      <c r="L60" s="35">
        <f>NGDP!L60/'MB-Adj'!L60</f>
        <v>8.5841267176119906</v>
      </c>
      <c r="M60" s="35">
        <f>NGDP!M60/'MB-Adj'!M60</f>
        <v>9.5391871102123211</v>
      </c>
      <c r="N60" s="15" t="s">
        <v>163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456</v>
      </c>
      <c r="G61" s="35">
        <f>NGDP!G61/'MB-Adj'!G61</f>
        <v>14.161037740773608</v>
      </c>
      <c r="H61" s="35">
        <f>NGDP!H61/'MB-Adj'!H61</f>
        <v>12.200054183760354</v>
      </c>
      <c r="I61" s="35">
        <f>NGDP!I61/'MB-Adj'!I61</f>
        <v>6.2641239697135491</v>
      </c>
      <c r="J61" s="35">
        <f>NGDP!J61/'MB-Adj'!J61</f>
        <v>6.029335514335977</v>
      </c>
      <c r="K61" s="35">
        <f>NGDP!K61/'MB-Adj'!K61</f>
        <v>5.3209878082225934</v>
      </c>
      <c r="L61" s="35">
        <f>NGDP!L61/'MB-Adj'!L61</f>
        <v>5.7546526900106558</v>
      </c>
      <c r="M61" s="35">
        <f>NGDP!M61/'MB-Adj'!M61</f>
        <v>5.7874121397885201</v>
      </c>
      <c r="N61" s="15" t="s">
        <v>163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456</v>
      </c>
      <c r="G62" s="35">
        <f>NGDP!G62/'MB-Adj'!G62</f>
        <v>15.256199071737957</v>
      </c>
      <c r="H62" s="35">
        <f>NGDP!H62/'MB-Adj'!H62</f>
        <v>16.677336780939999</v>
      </c>
      <c r="I62" s="35">
        <f>NGDP!I62/'MB-Adj'!I62</f>
        <v>14.490996676166132</v>
      </c>
      <c r="J62" s="35">
        <f>NGDP!J62/'MB-Adj'!J62</f>
        <v>21.285233092972405</v>
      </c>
      <c r="K62" s="35">
        <f>NGDP!K62/'MB-Adj'!K62</f>
        <v>15.909055997556621</v>
      </c>
      <c r="L62" s="35">
        <f>NGDP!L62/'MB-Adj'!L62</f>
        <v>19.342259959104307</v>
      </c>
      <c r="M62" s="35">
        <f>NGDP!M62/'MB-Adj'!M62</f>
        <v>18.714910077637466</v>
      </c>
      <c r="N62" s="15" t="s">
        <v>163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456</v>
      </c>
      <c r="G63" s="35">
        <f>NGDP!G63/'MB-Adj'!G63</f>
        <v>8.5857451419674806</v>
      </c>
      <c r="H63" s="35">
        <f>NGDP!H63/'MB-Adj'!H63</f>
        <v>8.40361297812521</v>
      </c>
      <c r="I63" s="35">
        <f>NGDP!I63/'MB-Adj'!I63</f>
        <v>7.414879206539144</v>
      </c>
      <c r="J63" s="35">
        <f>NGDP!J63/'MB-Adj'!J63</f>
        <v>7.6136458363632373</v>
      </c>
      <c r="K63" s="35">
        <f>NGDP!K63/'MB-Adj'!K63</f>
        <v>7.4047989471308719</v>
      </c>
      <c r="L63" s="35">
        <f>NGDP!L63/'MB-Adj'!L63</f>
        <v>7.6512725151247931</v>
      </c>
      <c r="M63" s="35">
        <f>NGDP!M63/'MB-Adj'!M63</f>
        <v>7.3858390706878598</v>
      </c>
      <c r="N63" s="15" t="s">
        <v>163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456</v>
      </c>
      <c r="G64" s="35">
        <f>NGDP!G64/'MB-Adj'!G64</f>
        <v>9.8528394493034508</v>
      </c>
      <c r="H64" s="35">
        <f>NGDP!H64/'MB-Adj'!H64</f>
        <v>12.631137318227902</v>
      </c>
      <c r="I64" s="35">
        <f>NGDP!I64/'MB-Adj'!I64</f>
        <v>11.587633155333585</v>
      </c>
      <c r="J64" s="35">
        <f>NGDP!J64/'MB-Adj'!J64</f>
        <v>10.09036545990268</v>
      </c>
      <c r="K64" s="35">
        <f>NGDP!K64/'MB-Adj'!K64</f>
        <v>10.433327382648855</v>
      </c>
      <c r="L64" s="35">
        <f>NGDP!L64/'MB-Adj'!L64</f>
        <v>11.422832239752019</v>
      </c>
      <c r="M64" s="35">
        <f>NGDP!M64/'MB-Adj'!M64</f>
        <v>11.208454593500193</v>
      </c>
      <c r="N64" s="15" t="s">
        <v>163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456</v>
      </c>
      <c r="G65" s="35">
        <f>NGDP!G65/'MB-Adj'!G65</f>
        <v>20.409464008164608</v>
      </c>
      <c r="H65" s="35">
        <f>NGDP!H65/'MB-Adj'!H65</f>
        <v>21.934859321312786</v>
      </c>
      <c r="I65" s="35">
        <f>NGDP!I65/'MB-Adj'!I65</f>
        <v>18.843092467121977</v>
      </c>
      <c r="J65" s="35">
        <f>NGDP!J65/'MB-Adj'!J65</f>
        <v>18.710393365425613</v>
      </c>
      <c r="K65" s="35">
        <f>NGDP!K65/'MB-Adj'!K65</f>
        <v>15.473053740556857</v>
      </c>
      <c r="L65" s="35">
        <f>NGDP!L65/'MB-Adj'!L65</f>
        <v>11.936427551397431</v>
      </c>
      <c r="M65" s="35">
        <f>NGDP!M65/'MB-Adj'!M65</f>
        <v>10.967106398864894</v>
      </c>
      <c r="N65" s="15" t="s">
        <v>163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456</v>
      </c>
      <c r="G66" s="35">
        <f>NGDP!G66/'MB-Adj'!G66</f>
        <v>4.6376998909732974</v>
      </c>
      <c r="H66" s="35">
        <f>NGDP!H66/'MB-Adj'!H66</f>
        <v>3.594199080113945</v>
      </c>
      <c r="I66" s="35">
        <f>NGDP!I66/'MB-Adj'!I66</f>
        <v>3.133632763718734</v>
      </c>
      <c r="J66" s="35">
        <f>NGDP!J66/'MB-Adj'!J66</f>
        <v>5.1319575300768223</v>
      </c>
      <c r="K66" s="35">
        <f>NGDP!K66/'MB-Adj'!K66</f>
        <v>3.2753545537409052</v>
      </c>
      <c r="L66" s="35">
        <f>NGDP!L66/'MB-Adj'!L66</f>
        <v>4.03102218159027</v>
      </c>
      <c r="M66" s="35">
        <f>NGDP!M66/'MB-Adj'!M66</f>
        <v>4.2509531164506047</v>
      </c>
      <c r="N66" s="15" t="s">
        <v>163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456</v>
      </c>
      <c r="G67" s="35">
        <f>NGDP!G67/'MB-Adj'!G67</f>
        <v>6.4770930508340578</v>
      </c>
      <c r="H67" s="35">
        <f>NGDP!H67/'MB-Adj'!H67</f>
        <v>6.4067726488503931</v>
      </c>
      <c r="I67" s="35">
        <f>NGDP!I67/'MB-Adj'!I67</f>
        <v>9.1909799318762406</v>
      </c>
      <c r="J67" s="35">
        <f>NGDP!J67/'MB-Adj'!J67</f>
        <v>9.6486282360705857</v>
      </c>
      <c r="K67" s="35">
        <f>NGDP!K67/'MB-Adj'!K67</f>
        <v>10.07778717580757</v>
      </c>
      <c r="L67" s="35">
        <f>NGDP!L67/'MB-Adj'!L67</f>
        <v>9.5456284269137583</v>
      </c>
      <c r="M67" s="35">
        <f>NGDP!M67/'MB-Adj'!M67</f>
        <v>9.5972193353195223</v>
      </c>
      <c r="N67" s="15" t="s">
        <v>163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456</v>
      </c>
      <c r="G68" s="35">
        <f>NGDP!G68/'MB-Adj'!G68</f>
        <v>22.602789997461937</v>
      </c>
      <c r="H68" s="35">
        <f>NGDP!H68/'MB-Adj'!H68</f>
        <v>25.238337037028185</v>
      </c>
      <c r="I68" s="35">
        <f>NGDP!I68/'MB-Adj'!I68</f>
        <v>21.034602629641778</v>
      </c>
      <c r="J68" s="35">
        <f>NGDP!J68/'MB-Adj'!J68</f>
        <v>19.97241423379548</v>
      </c>
      <c r="K68" s="35">
        <f>NGDP!K68/'MB-Adj'!K68</f>
        <v>16.645695709068921</v>
      </c>
      <c r="L68" s="35">
        <f>NGDP!L68/'MB-Adj'!L68</f>
        <v>21.347308651387284</v>
      </c>
      <c r="M68" s="35">
        <f>NGDP!M68/'MB-Adj'!M68</f>
        <v>17.766698387129438</v>
      </c>
      <c r="N68" s="15" t="s">
        <v>163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456</v>
      </c>
      <c r="G69" s="35">
        <f>NGDP!G69/'MB-Adj'!G69</f>
        <v>23.031942202783544</v>
      </c>
      <c r="H69" s="35">
        <f>NGDP!H69/'MB-Adj'!H69</f>
        <v>14.072768619600499</v>
      </c>
      <c r="I69" s="35">
        <f>NGDP!I69/'MB-Adj'!I69</f>
        <v>21.996924351682335</v>
      </c>
      <c r="J69" s="35">
        <f>NGDP!J69/'MB-Adj'!J69</f>
        <v>20.100709306761662</v>
      </c>
      <c r="K69" s="35">
        <f>NGDP!K69/'MB-Adj'!K69</f>
        <v>13.07541983285862</v>
      </c>
      <c r="L69" s="35">
        <f>NGDP!L69/'MB-Adj'!L69</f>
        <v>16.765557482020466</v>
      </c>
      <c r="M69" s="35">
        <f>NGDP!M69/'MB-Adj'!M69</f>
        <v>16.680401539163395</v>
      </c>
      <c r="N69" s="15" t="s">
        <v>163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456</v>
      </c>
      <c r="G70" s="35">
        <f>NGDP!G70/'MB-Adj'!G70</f>
        <v>10.833064941457756</v>
      </c>
      <c r="H70" s="35">
        <f>NGDP!H70/'MB-Adj'!H70</f>
        <v>11.31941217675559</v>
      </c>
      <c r="I70" s="35">
        <f>NGDP!I70/'MB-Adj'!I70</f>
        <v>10.286645096445451</v>
      </c>
      <c r="J70" s="35">
        <f>NGDP!J70/'MB-Adj'!J70</f>
        <v>10.316768778427182</v>
      </c>
      <c r="K70" s="35">
        <f>NGDP!K70/'MB-Adj'!K70</f>
        <v>11.623792698084385</v>
      </c>
      <c r="L70" s="35">
        <f>NGDP!L70/'MB-Adj'!L70</f>
        <v>14.042110095148491</v>
      </c>
      <c r="M70" s="35">
        <f>NGDP!M70/'MB-Adj'!M70</f>
        <v>11.328063167608155</v>
      </c>
      <c r="N70" s="15" t="s">
        <v>163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456</v>
      </c>
      <c r="G71" s="35">
        <f>NGDP!G71/'MB-Adj'!G71</f>
        <v>12.119946906818106</v>
      </c>
      <c r="H71" s="35">
        <f>NGDP!H71/'MB-Adj'!H71</f>
        <v>12.091161386292502</v>
      </c>
      <c r="I71" s="35">
        <f>NGDP!I71/'MB-Adj'!I71</f>
        <v>11.871436349470088</v>
      </c>
      <c r="J71" s="35">
        <f>NGDP!J71/'MB-Adj'!J71</f>
        <v>14.523259473383609</v>
      </c>
      <c r="K71" s="35">
        <f>NGDP!K71/'MB-Adj'!K71</f>
        <v>11.020422092936373</v>
      </c>
      <c r="L71" s="35">
        <f>NGDP!L71/'MB-Adj'!L71</f>
        <v>10.448159220867385</v>
      </c>
      <c r="M71" s="35">
        <f>NGDP!M71/'MB-Adj'!M71</f>
        <v>9.4227861123017558</v>
      </c>
      <c r="N71" s="15" t="s">
        <v>163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456</v>
      </c>
      <c r="G72" s="35">
        <f>NGDP!G72/'MB-Adj'!G72</f>
        <v>8.7137905422134185</v>
      </c>
      <c r="H72" s="35">
        <f>NGDP!H72/'MB-Adj'!H72</f>
        <v>10.910076439920143</v>
      </c>
      <c r="I72" s="35">
        <f>NGDP!I72/'MB-Adj'!I72</f>
        <v>10.609746046463709</v>
      </c>
      <c r="J72" s="35">
        <f>NGDP!J72/'MB-Adj'!J72</f>
        <v>9.5016173579619014</v>
      </c>
      <c r="K72" s="35">
        <f>NGDP!K72/'MB-Adj'!K72</f>
        <v>8.496203664863982</v>
      </c>
      <c r="L72" s="35">
        <f>NGDP!L72/'MB-Adj'!L72</f>
        <v>10.361099544300231</v>
      </c>
      <c r="M72" s="35">
        <f>NGDP!M72/'MB-Adj'!M72</f>
        <v>10.675565990580962</v>
      </c>
      <c r="N72" s="15" t="s">
        <v>163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456</v>
      </c>
      <c r="G73" s="35">
        <f>NGDP!G73/'MB-Adj'!G73</f>
        <v>9.0008068598911528</v>
      </c>
      <c r="H73" s="35">
        <f>NGDP!H73/'MB-Adj'!H73</f>
        <v>7.7280025571988835</v>
      </c>
      <c r="I73" s="35">
        <f>NGDP!I73/'MB-Adj'!I73</f>
        <v>7.3711382029250831</v>
      </c>
      <c r="J73" s="35">
        <f>NGDP!J73/'MB-Adj'!J73</f>
        <v>8.5382734003172924</v>
      </c>
      <c r="K73" s="35">
        <f>NGDP!K73/'MB-Adj'!K73</f>
        <v>7.6724443424374575</v>
      </c>
      <c r="L73" s="35">
        <f>NGDP!L73/'MB-Adj'!L73</f>
        <v>8.0204836289824382</v>
      </c>
      <c r="M73" s="35">
        <f>NGDP!M73/'MB-Adj'!M73</f>
        <v>8.681242212043033</v>
      </c>
      <c r="N73" s="15" t="s">
        <v>163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456</v>
      </c>
      <c r="G74" s="35">
        <f>NGDP!G74/'MB-Adj'!G74</f>
        <v>16.526729949715889</v>
      </c>
      <c r="H74" s="35">
        <f>NGDP!H74/'MB-Adj'!H74</f>
        <v>14.822215263559798</v>
      </c>
      <c r="I74" s="35">
        <f>NGDP!I74/'MB-Adj'!I74</f>
        <v>17.434140206024129</v>
      </c>
      <c r="J74" s="35">
        <f>NGDP!J74/'MB-Adj'!J74</f>
        <v>12.804725040978255</v>
      </c>
      <c r="K74" s="35">
        <f>NGDP!K74/'MB-Adj'!K74</f>
        <v>12.916478464492624</v>
      </c>
      <c r="L74" s="15" t="s">
        <v>163</v>
      </c>
      <c r="M74" s="15" t="s">
        <v>163</v>
      </c>
      <c r="N74" s="15" t="s">
        <v>163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456</v>
      </c>
      <c r="G75" s="35">
        <f>NGDP!G75/'MB-Adj'!G75</f>
        <v>6.710069035978556</v>
      </c>
      <c r="H75" s="35">
        <f>NGDP!H75/'MB-Adj'!H75</f>
        <v>7.3830008953882293</v>
      </c>
      <c r="I75" s="35">
        <f>NGDP!I75/'MB-Adj'!I75</f>
        <v>7.7524142390260673</v>
      </c>
      <c r="J75" s="35">
        <f>NGDP!J75/'MB-Adj'!J75</f>
        <v>6.7617811169039461</v>
      </c>
      <c r="K75" s="35">
        <f>NGDP!K75/'MB-Adj'!K75</f>
        <v>6.3554838953577075</v>
      </c>
      <c r="L75" s="35">
        <f>NGDP!L75/'MB-Adj'!L75</f>
        <v>6.3014322879609939</v>
      </c>
      <c r="M75" s="35">
        <f>NGDP!M75/'MB-Adj'!M75</f>
        <v>5.9634299809685922</v>
      </c>
      <c r="N75" s="15" t="s">
        <v>163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456</v>
      </c>
      <c r="G76" s="35">
        <f>NGDP!G76/'MB-Adj'!G76</f>
        <v>9.7595299912330411</v>
      </c>
      <c r="H76" s="35">
        <f>NGDP!H76/'MB-Adj'!H76</f>
        <v>9.7611748486755001</v>
      </c>
      <c r="I76" s="35">
        <f>NGDP!I76/'MB-Adj'!I76</f>
        <v>8.9268215313050039</v>
      </c>
      <c r="J76" s="35">
        <f>NGDP!J76/'MB-Adj'!J76</f>
        <v>7.7327244788866842</v>
      </c>
      <c r="K76" s="35">
        <f>NGDP!K76/'MB-Adj'!K76</f>
        <v>8.3727160234235409</v>
      </c>
      <c r="L76" s="35">
        <f>NGDP!L76/'MB-Adj'!L76</f>
        <v>9.146589504977678</v>
      </c>
      <c r="M76" s="35">
        <f>NGDP!M76/'MB-Adj'!M76</f>
        <v>8.9285417847797071</v>
      </c>
      <c r="N76" s="15" t="s">
        <v>163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456</v>
      </c>
      <c r="G77" s="35">
        <f>NGDP!G77/'MB-Adj'!G77</f>
        <v>8.4182782450313383</v>
      </c>
      <c r="H77" s="35">
        <f>NGDP!H77/'MB-Adj'!H77</f>
        <v>8.7271646522686748</v>
      </c>
      <c r="I77" s="35">
        <f>NGDP!I77/'MB-Adj'!I77</f>
        <v>9.263329062777176</v>
      </c>
      <c r="J77" s="35">
        <f>NGDP!J77/'MB-Adj'!J77</f>
        <v>8.7630620879661514</v>
      </c>
      <c r="K77" s="35">
        <f>NGDP!K77/'MB-Adj'!K77</f>
        <v>7.6082171127026008</v>
      </c>
      <c r="L77" s="35">
        <f>NGDP!L77/'MB-Adj'!L77</f>
        <v>6.8845965581061295</v>
      </c>
      <c r="M77" s="35">
        <f>NGDP!M77/'MB-Adj'!M77</f>
        <v>6.4566169601266834</v>
      </c>
      <c r="N77" s="15" t="s">
        <v>163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456</v>
      </c>
      <c r="G78" s="35">
        <f>NGDP!G78/'MB-Adj'!G78</f>
        <v>18.518628384058022</v>
      </c>
      <c r="H78" s="35">
        <f>NGDP!H78/'MB-Adj'!H78</f>
        <v>18.892651218366193</v>
      </c>
      <c r="I78" s="35">
        <f>NGDP!I78/'MB-Adj'!I78</f>
        <v>18.919637432938497</v>
      </c>
      <c r="J78" s="35">
        <f>NGDP!J78/'MB-Adj'!J78</f>
        <v>18.165113957744136</v>
      </c>
      <c r="K78" s="35">
        <f>NGDP!K78/'MB-Adj'!K78</f>
        <v>16.72831698185038</v>
      </c>
      <c r="L78" s="35">
        <f>NGDP!L78/'MB-Adj'!L78</f>
        <v>15.006618606918414</v>
      </c>
      <c r="M78" s="35">
        <f>NGDP!M78/'MB-Adj'!M78</f>
        <v>14.904159464934963</v>
      </c>
      <c r="N78" s="15" t="s">
        <v>163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456</v>
      </c>
      <c r="G79" s="35">
        <f>NGDP!G79/'MB-Adj'!G79</f>
        <v>15.326278286064092</v>
      </c>
      <c r="H79" s="35">
        <f>NGDP!H79/'MB-Adj'!H79</f>
        <v>16.385958396738165</v>
      </c>
      <c r="I79" s="35">
        <f>NGDP!I79/'MB-Adj'!I79</f>
        <v>12.598935582408718</v>
      </c>
      <c r="J79" s="35">
        <f>NGDP!J79/'MB-Adj'!J79</f>
        <v>11.87474021085008</v>
      </c>
      <c r="K79" s="35">
        <f>NGDP!K79/'MB-Adj'!K79</f>
        <v>10.683899507241883</v>
      </c>
      <c r="L79" s="35">
        <f>NGDP!L79/'MB-Adj'!L79</f>
        <v>9.6843051370084723</v>
      </c>
      <c r="M79" s="35">
        <f>NGDP!M79/'MB-Adj'!M79</f>
        <v>8.0662038397385505</v>
      </c>
      <c r="N79" s="15" t="s">
        <v>163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456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5" t="s">
        <v>163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456</v>
      </c>
      <c r="G81" s="35">
        <f>NGDP!G81/'MB-Adj'!G81</f>
        <v>14.694366064104379</v>
      </c>
      <c r="H81" s="35">
        <f>NGDP!H81/'MB-Adj'!H81</f>
        <v>15.894518820883716</v>
      </c>
      <c r="I81" s="35">
        <f>NGDP!I81/'MB-Adj'!I81</f>
        <v>13.455560053469993</v>
      </c>
      <c r="J81" s="35">
        <f>NGDP!J81/'MB-Adj'!J81</f>
        <v>13.779493307098916</v>
      </c>
      <c r="K81" s="35">
        <f>NGDP!K81/'MB-Adj'!K81</f>
        <v>12.35568828863053</v>
      </c>
      <c r="L81" s="35">
        <f>NGDP!L81/'MB-Adj'!L81</f>
        <v>14.177711235449049</v>
      </c>
      <c r="M81" s="35">
        <f>NGDP!M81/'MB-Adj'!M81</f>
        <v>14.017235909323722</v>
      </c>
      <c r="N81" s="15" t="s">
        <v>163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456</v>
      </c>
      <c r="G82" s="35">
        <f>NGDP!G82/'MB-Adj'!G82</f>
        <v>2.8168912995308242</v>
      </c>
      <c r="H82" s="35">
        <f>NGDP!H82/'MB-Adj'!H82</f>
        <v>2.5246703981255929</v>
      </c>
      <c r="I82" s="35">
        <f>NGDP!I82/'MB-Adj'!I82</f>
        <v>2.3673145239180706</v>
      </c>
      <c r="J82" s="35">
        <f>NGDP!J82/'MB-Adj'!J82</f>
        <v>2.4225836934715006</v>
      </c>
      <c r="K82" s="35">
        <f>NGDP!K82/'MB-Adj'!K82</f>
        <v>2.3590538143790551</v>
      </c>
      <c r="L82" s="35">
        <f>NGDP!L82/'MB-Adj'!L82</f>
        <v>2.3580841080945922</v>
      </c>
      <c r="M82" s="35">
        <f>NGDP!M82/'MB-Adj'!M82</f>
        <v>2.2998367893335785</v>
      </c>
      <c r="N82" s="15" t="s">
        <v>163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456</v>
      </c>
      <c r="G83" s="35">
        <f>NGDP!G83/'MB-Adj'!G83</f>
        <v>11.505461726489438</v>
      </c>
      <c r="H83" s="35">
        <f>NGDP!H83/'MB-Adj'!H83</f>
        <v>11.950396520542743</v>
      </c>
      <c r="I83" s="35">
        <f>NGDP!I83/'MB-Adj'!I83</f>
        <v>11.752416332563397</v>
      </c>
      <c r="J83" s="35">
        <f>NGDP!J83/'MB-Adj'!J83</f>
        <v>11.854316921392254</v>
      </c>
      <c r="K83" s="35">
        <f>NGDP!K83/'MB-Adj'!K83</f>
        <v>8.458048721595695</v>
      </c>
      <c r="L83" s="35">
        <f>NGDP!L83/'MB-Adj'!L83</f>
        <v>9.6988546583962751</v>
      </c>
      <c r="M83" s="35">
        <f>NGDP!M83/'MB-Adj'!M83</f>
        <v>9.1415813653125397</v>
      </c>
      <c r="N83" s="15" t="s">
        <v>163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456</v>
      </c>
      <c r="G84" s="35">
        <f>NGDP!G84/'MB-Adj'!G84</f>
        <v>12.876415689887564</v>
      </c>
      <c r="H84" s="35">
        <f>NGDP!H84/'MB-Adj'!H84</f>
        <v>16.268986296044318</v>
      </c>
      <c r="I84" s="35">
        <f>NGDP!I84/'MB-Adj'!I84</f>
        <v>20.128352124621994</v>
      </c>
      <c r="J84" s="35">
        <f>NGDP!J84/'MB-Adj'!J84</f>
        <v>21.463869970535672</v>
      </c>
      <c r="K84" s="35">
        <f>NGDP!K84/'MB-Adj'!K84</f>
        <v>16.946301256375783</v>
      </c>
      <c r="L84" s="35">
        <f>NGDP!L84/'MB-Adj'!L84</f>
        <v>18.484221672137998</v>
      </c>
      <c r="M84" s="35">
        <f>NGDP!M84/'MB-Adj'!M84</f>
        <v>16.602688978998842</v>
      </c>
      <c r="N84" s="15" t="s">
        <v>163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456</v>
      </c>
      <c r="G85" s="35">
        <f>NGDP!G85/'MB-Adj'!G85</f>
        <v>16.82905075387556</v>
      </c>
      <c r="H85" s="35">
        <f>NGDP!H85/'MB-Adj'!H85</f>
        <v>19.597724878870867</v>
      </c>
      <c r="I85" s="35">
        <f>NGDP!I85/'MB-Adj'!I85</f>
        <v>21.22258140079644</v>
      </c>
      <c r="J85" s="35">
        <f>NGDP!J85/'MB-Adj'!J85</f>
        <v>17.074710080285463</v>
      </c>
      <c r="K85" s="35">
        <f>NGDP!K85/'MB-Adj'!K85</f>
        <v>15.241036198318753</v>
      </c>
      <c r="L85" s="35">
        <f>NGDP!L85/'MB-Adj'!L85</f>
        <v>21.682847896440126</v>
      </c>
      <c r="M85" s="35">
        <f>NGDP!M85/'MB-Adj'!M85</f>
        <v>19.289549234095375</v>
      </c>
      <c r="N85" s="15" t="s">
        <v>163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456</v>
      </c>
      <c r="G86" s="35">
        <f>NGDP!G86/'MB-Adj'!G86</f>
        <v>9.395017793594306</v>
      </c>
      <c r="H86" s="35">
        <f>NGDP!H86/'MB-Adj'!H86</f>
        <v>11.480789200415368</v>
      </c>
      <c r="I86" s="35">
        <f>NGDP!I86/'MB-Adj'!I86</f>
        <v>10.19115004492363</v>
      </c>
      <c r="J86" s="35">
        <f>NGDP!J86/'MB-Adj'!J86</f>
        <v>9.0777253339378863</v>
      </c>
      <c r="K86" s="35">
        <f>NGDP!K86/'MB-Adj'!K86</f>
        <v>9.6342942757472603</v>
      </c>
      <c r="L86" s="35">
        <f>NGDP!L86/'MB-Adj'!L86</f>
        <v>9.1357376861214306</v>
      </c>
      <c r="M86" s="35">
        <f>NGDP!M86/'MB-Adj'!M86</f>
        <v>6.6091908671910113</v>
      </c>
      <c r="N86" s="15" t="s">
        <v>163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456</v>
      </c>
      <c r="G87" s="35">
        <f>NGDP!G87/'MB-Adj'!G87</f>
        <v>17.294632149747123</v>
      </c>
      <c r="H87" s="35">
        <f>NGDP!H87/'MB-Adj'!H87</f>
        <v>17.992109825350251</v>
      </c>
      <c r="I87" s="35">
        <f>NGDP!I87/'MB-Adj'!I87</f>
        <v>17.189017093052136</v>
      </c>
      <c r="J87" s="35">
        <f>NGDP!J87/'MB-Adj'!J87</f>
        <v>14.269866908379951</v>
      </c>
      <c r="K87" s="35">
        <f>NGDP!K87/'MB-Adj'!K87</f>
        <v>16.094927754404942</v>
      </c>
      <c r="L87" s="35">
        <f>NGDP!L87/'MB-Adj'!L87</f>
        <v>18.668936128526642</v>
      </c>
      <c r="M87" s="35">
        <f>NGDP!M87/'MB-Adj'!M87</f>
        <v>17.263578228015643</v>
      </c>
      <c r="N87" s="15" t="s">
        <v>163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456</v>
      </c>
      <c r="G88" s="35">
        <f>NGDP!G88/'MB-Adj'!G88</f>
        <v>6.911384976525822</v>
      </c>
      <c r="H88" s="35">
        <f>NGDP!H88/'MB-Adj'!H88</f>
        <v>7.0505800208917471</v>
      </c>
      <c r="I88" s="35">
        <f>NGDP!I88/'MB-Adj'!I88</f>
        <v>7.3061979166666671</v>
      </c>
      <c r="J88" s="35">
        <f>NGDP!J88/'MB-Adj'!J88</f>
        <v>8.2698155158944786</v>
      </c>
      <c r="K88" s="35">
        <f>NGDP!K88/'MB-Adj'!K88</f>
        <v>6.546856742229493</v>
      </c>
      <c r="L88" s="35">
        <f>NGDP!L88/'MB-Adj'!L88</f>
        <v>8.6562178550159707</v>
      </c>
      <c r="M88" s="35">
        <f>NGDP!M88/'MB-Adj'!M88</f>
        <v>7.6605431309904164</v>
      </c>
      <c r="N88" s="15" t="s">
        <v>163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456</v>
      </c>
      <c r="G89" s="35">
        <f>NGDP!G89/'MB-Adj'!G89</f>
        <v>22.040866094048067</v>
      </c>
      <c r="H89" s="35">
        <f>NGDP!H89/'MB-Adj'!H89</f>
        <v>21.925483702173235</v>
      </c>
      <c r="I89" s="35">
        <f>NGDP!I89/'MB-Adj'!I89</f>
        <v>20.28008855122037</v>
      </c>
      <c r="J89" s="35">
        <f>NGDP!J89/'MB-Adj'!J89</f>
        <v>18.958342958774193</v>
      </c>
      <c r="K89" s="35">
        <f>NGDP!K89/'MB-Adj'!K89</f>
        <v>17.521124776782045</v>
      </c>
      <c r="L89" s="35">
        <f>NGDP!L89/'MB-Adj'!L89</f>
        <v>19.01954637441251</v>
      </c>
      <c r="M89" s="35">
        <f>NGDP!M89/'MB-Adj'!M89</f>
        <v>15.885831571295933</v>
      </c>
      <c r="N89" s="15" t="s">
        <v>163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456</v>
      </c>
      <c r="G90" s="35">
        <f>NGDP!G90/'MB-Adj'!G90</f>
        <v>21.844486070702644</v>
      </c>
      <c r="H90" s="35">
        <f>NGDP!H90/'MB-Adj'!H90</f>
        <v>21.669670722726792</v>
      </c>
      <c r="I90" s="35">
        <f>NGDP!I90/'MB-Adj'!I90</f>
        <v>21.583519561864595</v>
      </c>
      <c r="J90" s="35">
        <f>NGDP!J90/'MB-Adj'!J90</f>
        <v>22.105760320449583</v>
      </c>
      <c r="K90" s="35">
        <f>NGDP!K90/'MB-Adj'!K90</f>
        <v>19.839865566154302</v>
      </c>
      <c r="L90" s="35">
        <f>NGDP!L90/'MB-Adj'!L90</f>
        <v>20.70803788020153</v>
      </c>
      <c r="M90" s="35">
        <f>NGDP!M90/'MB-Adj'!M90</f>
        <v>19.677840626594087</v>
      </c>
      <c r="N90" s="15" t="s">
        <v>163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456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 t="s">
        <v>163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R256"/>
  <sheetViews>
    <sheetView workbookViewId="0">
      <selection activeCell="A17" sqref="A17"/>
    </sheetView>
  </sheetViews>
  <sheetFormatPr defaultRowHeight="13.15" x14ac:dyDescent="0.4"/>
  <cols>
    <col min="1" max="6" width="9.35546875" style="1" customWidth="1"/>
    <col min="7" max="11" width="10.35546875" style="1" bestFit="1" customWidth="1"/>
    <col min="12" max="12" width="9.5" style="1" bestFit="1" customWidth="1"/>
    <col min="13" max="14" width="9.35546875" style="1" customWidth="1"/>
  </cols>
  <sheetData>
    <row r="1" spans="1:18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s="15"/>
      <c r="O1" s="16" t="s">
        <v>194</v>
      </c>
      <c r="P1" s="16" t="s">
        <v>192</v>
      </c>
      <c r="Q1" s="16" t="s">
        <v>249</v>
      </c>
      <c r="R1" s="16"/>
    </row>
    <row r="2" spans="1:18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(VMB!H2-VMB!G2)/VMB!G2</f>
        <v>0.73940742049722796</v>
      </c>
      <c r="H2" s="35">
        <f>(VMB!I2-VMB!H2)/VMB!H2</f>
        <v>9.2010653270806972E-2</v>
      </c>
      <c r="I2" s="35">
        <f>(VMB!J2-VMB!I2)/VMB!I2</f>
        <v>-3.548177802675527E-2</v>
      </c>
      <c r="J2" s="35">
        <f>(VMB!K2-VMB!J2)/VMB!J2</f>
        <v>-0.1126545090157853</v>
      </c>
      <c r="K2" s="35">
        <f>(VMB!L2-VMB!K2)/VMB!K2</f>
        <v>0.64752090604976809</v>
      </c>
      <c r="L2" s="35">
        <f>(VMB!M2-VMB!L2)/VMB!L2</f>
        <v>-4.7425459741205156E-2</v>
      </c>
      <c r="M2" s="15" t="s">
        <v>163</v>
      </c>
      <c r="N2" s="15"/>
      <c r="O2" s="16">
        <f t="shared" ref="O2:O46" si="0">COUNT($G2:$L2)</f>
        <v>6</v>
      </c>
      <c r="P2" s="27">
        <f t="shared" ref="P2:P46" si="1">AVERAGE($G2:$L2)</f>
        <v>0.2138962055056762</v>
      </c>
      <c r="Q2" s="16">
        <f t="shared" ref="Q2:Q46" si="2">STDEV($G2:$L2)</f>
        <v>0.37846063636791383</v>
      </c>
      <c r="R2" s="16"/>
    </row>
    <row r="3" spans="1:18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(VMB!H3-VMB!G3)/VMB!G3</f>
        <v>5.4156999426823206E-2</v>
      </c>
      <c r="H3" s="35">
        <f>(VMB!I3-VMB!H3)/VMB!H3</f>
        <v>-5.2696028591853551E-2</v>
      </c>
      <c r="I3" s="35">
        <f>(VMB!J3-VMB!I3)/VMB!I3</f>
        <v>-2.7397935357824366E-2</v>
      </c>
      <c r="J3" s="35">
        <f>(VMB!K3-VMB!J3)/VMB!J3</f>
        <v>-5.9177982536435546E-2</v>
      </c>
      <c r="K3" s="35">
        <f>(VMB!L3-VMB!K3)/VMB!K3</f>
        <v>9.8619729663828176E-2</v>
      </c>
      <c r="L3" s="35">
        <f>(VMB!M3-VMB!L3)/VMB!L3</f>
        <v>-0.19777206534751365</v>
      </c>
      <c r="M3" s="15" t="s">
        <v>163</v>
      </c>
      <c r="N3" s="15"/>
      <c r="O3" s="16">
        <f t="shared" si="0"/>
        <v>6</v>
      </c>
      <c r="P3" s="27">
        <f t="shared" si="1"/>
        <v>-3.0711213790495958E-2</v>
      </c>
      <c r="Q3" s="16">
        <f t="shared" si="2"/>
        <v>0.10309520017061807</v>
      </c>
      <c r="R3" s="16"/>
    </row>
    <row r="4" spans="1:18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(VMB!H4-VMB!G4)/VMB!G4</f>
        <v>-8.6305423844206211E-2</v>
      </c>
      <c r="H4" s="35">
        <f>(VMB!I4-VMB!H4)/VMB!H4</f>
        <v>-7.6118587634392498E-2</v>
      </c>
      <c r="I4" s="35">
        <f>(VMB!J4-VMB!I4)/VMB!I4</f>
        <v>0.4089512911702517</v>
      </c>
      <c r="J4" s="35">
        <f>(VMB!K4-VMB!J4)/VMB!J4</f>
        <v>-6.7058251663752302E-2</v>
      </c>
      <c r="K4" s="35">
        <f>(VMB!L4-VMB!K4)/VMB!K4</f>
        <v>-3.8404556983446907E-2</v>
      </c>
      <c r="L4" s="35">
        <f>(VMB!M4-VMB!L4)/VMB!L4</f>
        <v>-8.3594564687447609E-2</v>
      </c>
      <c r="M4" s="15" t="s">
        <v>163</v>
      </c>
      <c r="N4" s="30"/>
      <c r="O4" s="16">
        <f t="shared" si="0"/>
        <v>6</v>
      </c>
      <c r="P4" s="27">
        <f t="shared" si="1"/>
        <v>9.5783177261676983E-3</v>
      </c>
      <c r="Q4" s="16">
        <f t="shared" si="2"/>
        <v>0.19641442383592714</v>
      </c>
      <c r="R4" s="16"/>
    </row>
    <row r="5" spans="1:18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(VMB!H5-VMB!G5)/VMB!G5</f>
        <v>-3.9721053658224807E-2</v>
      </c>
      <c r="H5" s="35">
        <f>(VMB!I5-VMB!H5)/VMB!H5</f>
        <v>0.16229340129523848</v>
      </c>
      <c r="I5" s="35">
        <f>(VMB!J5-VMB!I5)/VMB!I5</f>
        <v>0.16655431620308189</v>
      </c>
      <c r="J5" s="35">
        <f>(VMB!K5-VMB!J5)/VMB!J5</f>
        <v>-9.7292052724250358E-2</v>
      </c>
      <c r="K5" s="35">
        <f>(VMB!L5-VMB!K5)/VMB!K5</f>
        <v>1.192189410505361E-2</v>
      </c>
      <c r="L5" s="35">
        <f>(VMB!M5-VMB!L5)/VMB!L5</f>
        <v>-0.12605401380524206</v>
      </c>
      <c r="M5" s="15" t="s">
        <v>163</v>
      </c>
      <c r="N5" s="15"/>
      <c r="O5" s="16">
        <f t="shared" si="0"/>
        <v>6</v>
      </c>
      <c r="P5" s="27">
        <f t="shared" si="1"/>
        <v>1.2950415235942795E-2</v>
      </c>
      <c r="Q5" s="16">
        <f t="shared" si="2"/>
        <v>0.12660842025997768</v>
      </c>
      <c r="R5" s="16"/>
    </row>
    <row r="6" spans="1:18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(VMB!H6-VMB!G6)/VMB!G6</f>
        <v>-0.23397153131005993</v>
      </c>
      <c r="H6" s="35">
        <f>(VMB!I6-VMB!H6)/VMB!H6</f>
        <v>-9.2275634144316956E-2</v>
      </c>
      <c r="I6" s="35">
        <f>(VMB!J6-VMB!I6)/VMB!I6</f>
        <v>-0.21037884686967612</v>
      </c>
      <c r="J6" s="35">
        <f>(VMB!K6-VMB!J6)/VMB!J6</f>
        <v>-4.3927795948794229E-2</v>
      </c>
      <c r="K6" s="35">
        <f>(VMB!L6-VMB!K6)/VMB!K6</f>
        <v>-0.17717070239298172</v>
      </c>
      <c r="L6" s="35">
        <f>(VMB!M6-VMB!L6)/VMB!L6</f>
        <v>-0.11797585524837836</v>
      </c>
      <c r="M6" s="15" t="s">
        <v>163</v>
      </c>
      <c r="N6" s="15"/>
      <c r="O6" s="16">
        <f t="shared" si="0"/>
        <v>6</v>
      </c>
      <c r="P6" s="27">
        <f t="shared" si="1"/>
        <v>-0.14595006098570121</v>
      </c>
      <c r="Q6" s="16">
        <f t="shared" si="2"/>
        <v>7.3410651795326187E-2</v>
      </c>
      <c r="R6" s="16"/>
    </row>
    <row r="7" spans="1:18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35">
        <f>(VMB!H7-VMB!G7)/VMB!G7</f>
        <v>-7.9806463690964228E-3</v>
      </c>
      <c r="H7" s="35">
        <f>(VMB!I7-VMB!H7)/VMB!H7</f>
        <v>-3.1658926455478874E-2</v>
      </c>
      <c r="I7" s="35">
        <f>(VMB!J7-VMB!I7)/VMB!I7</f>
        <v>0.27414524134766133</v>
      </c>
      <c r="J7" s="35">
        <f>(VMB!K7-VMB!J7)/VMB!J7</f>
        <v>-0.24182373608700902</v>
      </c>
      <c r="K7" s="35">
        <f>(VMB!L7-VMB!K7)/VMB!K7</f>
        <v>0.55210557687015527</v>
      </c>
      <c r="L7" s="35">
        <f>(VMB!M7-VMB!L7)/VMB!L7</f>
        <v>0.23760392045614362</v>
      </c>
      <c r="M7" s="15" t="s">
        <v>163</v>
      </c>
      <c r="N7" s="15"/>
      <c r="O7" s="16">
        <f t="shared" si="0"/>
        <v>6</v>
      </c>
      <c r="P7" s="27">
        <f t="shared" si="1"/>
        <v>0.13039857162706264</v>
      </c>
      <c r="Q7" s="16">
        <f t="shared" si="2"/>
        <v>0.28069691026529531</v>
      </c>
      <c r="R7" s="16"/>
    </row>
    <row r="8" spans="1:18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(VMB!H8-VMB!G8)/VMB!G8</f>
        <v>-0.21291138179546754</v>
      </c>
      <c r="H8" s="35">
        <f>(VMB!I8-VMB!H8)/VMB!H8</f>
        <v>-0.49836076472732788</v>
      </c>
      <c r="I8" s="35">
        <f>(VMB!J8-VMB!I8)/VMB!I8</f>
        <v>-0.10746892250037048</v>
      </c>
      <c r="J8" s="35">
        <f>(VMB!K8-VMB!J8)/VMB!J8</f>
        <v>-0.15282512302423015</v>
      </c>
      <c r="K8" s="35">
        <f>(VMB!L8-VMB!K8)/VMB!K8</f>
        <v>-0.40811470728488458</v>
      </c>
      <c r="L8" s="35">
        <f>(VMB!M8-VMB!L8)/VMB!L8</f>
        <v>-0.1793858705760972</v>
      </c>
      <c r="M8" s="15" t="s">
        <v>163</v>
      </c>
      <c r="N8" s="15"/>
      <c r="O8" s="16">
        <f t="shared" si="0"/>
        <v>6</v>
      </c>
      <c r="P8" s="27">
        <f t="shared" si="1"/>
        <v>-0.25984446165139624</v>
      </c>
      <c r="Q8" s="16">
        <f t="shared" si="2"/>
        <v>0.15634694445851618</v>
      </c>
      <c r="R8" s="16"/>
    </row>
    <row r="9" spans="1:18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(VMB!H9-VMB!G9)/VMB!G9</f>
        <v>-1.9070318536298966E-2</v>
      </c>
      <c r="H9" s="35">
        <f>(VMB!I9-VMB!H9)/VMB!H9</f>
        <v>-0.11336198624065064</v>
      </c>
      <c r="I9" s="35">
        <f>(VMB!J9-VMB!I9)/VMB!I9</f>
        <v>2.638587554637762E-2</v>
      </c>
      <c r="J9" s="35">
        <f>(VMB!K9-VMB!J9)/VMB!J9</f>
        <v>0.42464962721957161</v>
      </c>
      <c r="K9" s="35">
        <f>(VMB!L9-VMB!K9)/VMB!K9</f>
        <v>-0.16824524813515804</v>
      </c>
      <c r="L9" s="35">
        <f>(VMB!M9-VMB!L9)/VMB!L9</f>
        <v>6.3522448260584535E-2</v>
      </c>
      <c r="M9" s="15" t="s">
        <v>163</v>
      </c>
      <c r="N9" s="15"/>
      <c r="O9" s="16">
        <f t="shared" si="0"/>
        <v>6</v>
      </c>
      <c r="P9" s="27">
        <f t="shared" si="1"/>
        <v>3.5646733019071015E-2</v>
      </c>
      <c r="Q9" s="16">
        <f t="shared" si="2"/>
        <v>0.20926326232908318</v>
      </c>
      <c r="R9" s="16"/>
    </row>
    <row r="10" spans="1:18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35">
        <f>(VMB!H10-VMB!G10)/VMB!G10</f>
        <v>0.25405407195274859</v>
      </c>
      <c r="H10" s="35">
        <f>(VMB!I10-VMB!H10)/VMB!H10</f>
        <v>4.8397563280955173E-2</v>
      </c>
      <c r="I10" s="35">
        <f>(VMB!J10-VMB!I10)/VMB!I10</f>
        <v>0.22343977074129989</v>
      </c>
      <c r="J10" s="35">
        <f>(VMB!K10-VMB!J10)/VMB!J10</f>
        <v>-5.8459982800046016E-2</v>
      </c>
      <c r="K10" s="35">
        <f>(VMB!L10-VMB!K10)/VMB!K10</f>
        <v>-9.7424707077280376E-2</v>
      </c>
      <c r="L10" s="35">
        <f>(VMB!M10-VMB!L10)/VMB!L10</f>
        <v>-0.17128204134251643</v>
      </c>
      <c r="M10" s="15" t="s">
        <v>163</v>
      </c>
      <c r="N10" s="15"/>
      <c r="O10" s="16">
        <f t="shared" si="0"/>
        <v>6</v>
      </c>
      <c r="P10" s="27">
        <f t="shared" si="1"/>
        <v>3.3120779125860152E-2</v>
      </c>
      <c r="Q10" s="16">
        <f t="shared" si="2"/>
        <v>0.17462868694538253</v>
      </c>
      <c r="R10" s="16"/>
    </row>
    <row r="11" spans="1:18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35">
        <f>(VMB!H11-VMB!G11)/VMB!G11</f>
        <v>-0.15083847135170975</v>
      </c>
      <c r="H11" s="35">
        <f>(VMB!I11-VMB!H11)/VMB!H11</f>
        <v>-0.13346309025346523</v>
      </c>
      <c r="I11" s="35">
        <f>(VMB!J11-VMB!I11)/VMB!I11</f>
        <v>-1.7536088523917914E-2</v>
      </c>
      <c r="J11" s="35">
        <f>(VMB!K11-VMB!J11)/VMB!J11</f>
        <v>0.1298028306573836</v>
      </c>
      <c r="K11" s="35">
        <f>(VMB!L11-VMB!K11)/VMB!K11</f>
        <v>0.12723173023163539</v>
      </c>
      <c r="L11" s="35">
        <f>(VMB!M11-VMB!L11)/VMB!L11</f>
        <v>-0.21961306194623373</v>
      </c>
      <c r="M11" s="15" t="s">
        <v>163</v>
      </c>
      <c r="N11" s="15"/>
      <c r="O11" s="16">
        <f t="shared" si="0"/>
        <v>6</v>
      </c>
      <c r="P11" s="27">
        <f t="shared" si="1"/>
        <v>-4.4069358531051261E-2</v>
      </c>
      <c r="Q11" s="16">
        <f t="shared" si="2"/>
        <v>0.1486513303904268</v>
      </c>
      <c r="R11" s="16"/>
    </row>
    <row r="12" spans="1:18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(VMB!H12-VMB!G12)/VMB!G12</f>
        <v>0.14100158251098227</v>
      </c>
      <c r="H12" s="35">
        <f>(VMB!I12-VMB!H12)/VMB!H12</f>
        <v>-1.5111091745630571E-2</v>
      </c>
      <c r="I12" s="35">
        <f>(VMB!J12-VMB!I12)/VMB!I12</f>
        <v>5.0751890990947707E-2</v>
      </c>
      <c r="J12" s="35">
        <f>(VMB!K12-VMB!J12)/VMB!J12</f>
        <v>-5.5762211460845444E-2</v>
      </c>
      <c r="K12" s="35">
        <f>(VMB!L12-VMB!K12)/VMB!K12</f>
        <v>9.6486956202175025E-2</v>
      </c>
      <c r="L12" s="35">
        <f>(VMB!M12-VMB!L12)/VMB!L12</f>
        <v>3.5745786798437533E-2</v>
      </c>
      <c r="M12" s="15" t="s">
        <v>163</v>
      </c>
      <c r="N12" s="15"/>
      <c r="O12" s="16">
        <f t="shared" si="0"/>
        <v>6</v>
      </c>
      <c r="P12" s="27">
        <f t="shared" si="1"/>
        <v>4.2185485549344419E-2</v>
      </c>
      <c r="Q12" s="16">
        <f t="shared" si="2"/>
        <v>7.1700450312816591E-2</v>
      </c>
      <c r="R12" s="16"/>
    </row>
    <row r="13" spans="1:18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(VMB!H13-VMB!G13)/VMB!G13</f>
        <v>-0.17779255381040082</v>
      </c>
      <c r="H13" s="35">
        <f>(VMB!I13-VMB!H13)/VMB!H13</f>
        <v>-0.17184658490698052</v>
      </c>
      <c r="I13" s="35">
        <f>(VMB!J13-VMB!I13)/VMB!I13</f>
        <v>1.4740640420687168E-3</v>
      </c>
      <c r="J13" s="35">
        <f>(VMB!K13-VMB!J13)/VMB!J13</f>
        <v>-9.2651114783855432E-2</v>
      </c>
      <c r="K13" s="35">
        <f>(VMB!L13-VMB!K13)/VMB!K13</f>
        <v>4.8169472143692514E-2</v>
      </c>
      <c r="L13" s="35">
        <f>(VMB!M13-VMB!L13)/VMB!L13</f>
        <v>-2.9458299357890239E-2</v>
      </c>
      <c r="M13" s="15" t="s">
        <v>163</v>
      </c>
      <c r="N13" s="15"/>
      <c r="O13" s="16">
        <f t="shared" si="0"/>
        <v>6</v>
      </c>
      <c r="P13" s="27">
        <f t="shared" si="1"/>
        <v>-7.035083611222763E-2</v>
      </c>
      <c r="Q13" s="16">
        <f t="shared" si="2"/>
        <v>9.2973643004489834E-2</v>
      </c>
      <c r="R13" s="16"/>
    </row>
    <row r="14" spans="1:18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(VMB!H14-VMB!G14)/VMB!G14</f>
        <v>-0.15473465914256804</v>
      </c>
      <c r="H14" s="35">
        <f>(VMB!I14-VMB!H14)/VMB!H14</f>
        <v>-0.17434904203420026</v>
      </c>
      <c r="I14" s="35">
        <f>(VMB!J14-VMB!I14)/VMB!I14</f>
        <v>0.27616384634371044</v>
      </c>
      <c r="J14" s="35">
        <f>(VMB!K14-VMB!J14)/VMB!J14</f>
        <v>0.40173663918896135</v>
      </c>
      <c r="K14" s="35">
        <f>(VMB!L14-VMB!K14)/VMB!K14</f>
        <v>-0.14487006906809985</v>
      </c>
      <c r="L14" s="35">
        <f>(VMB!M14-VMB!L14)/VMB!L14</f>
        <v>-0.34615438617928934</v>
      </c>
      <c r="M14" s="15" t="s">
        <v>163</v>
      </c>
      <c r="N14" s="15"/>
      <c r="O14" s="16">
        <f t="shared" si="0"/>
        <v>6</v>
      </c>
      <c r="P14" s="27">
        <f t="shared" si="1"/>
        <v>-2.3701278481914289E-2</v>
      </c>
      <c r="Q14" s="16">
        <f t="shared" si="2"/>
        <v>0.29306616756810988</v>
      </c>
      <c r="R14" s="16"/>
    </row>
    <row r="15" spans="1:18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(VMB!H15-VMB!G15)/VMB!G15</f>
        <v>7.1355216042331068E-3</v>
      </c>
      <c r="H15" s="35">
        <f>(VMB!I15-VMB!H15)/VMB!H15</f>
        <v>2.4042324742463176E-3</v>
      </c>
      <c r="I15" s="35">
        <f>(VMB!J15-VMB!I15)/VMB!I15</f>
        <v>1.2828464227721161E-2</v>
      </c>
      <c r="J15" s="35">
        <f>(VMB!K15-VMB!J15)/VMB!J15</f>
        <v>-0.16481276144423165</v>
      </c>
      <c r="K15" s="35">
        <f>(VMB!L15-VMB!K15)/VMB!K15</f>
        <v>-6.3029668316746904E-2</v>
      </c>
      <c r="L15" s="35">
        <f>(VMB!M15-VMB!L15)/VMB!L15</f>
        <v>-0.18915885839817331</v>
      </c>
      <c r="M15" s="15" t="s">
        <v>163</v>
      </c>
      <c r="N15" s="15"/>
      <c r="O15" s="16">
        <f t="shared" si="0"/>
        <v>6</v>
      </c>
      <c r="P15" s="27">
        <f t="shared" si="1"/>
        <v>-6.5772178308825216E-2</v>
      </c>
      <c r="Q15" s="16">
        <f t="shared" si="2"/>
        <v>9.0755107837919249E-2</v>
      </c>
      <c r="R15" s="16"/>
    </row>
    <row r="16" spans="1:18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(VMB!H16-VMB!G16)/VMB!G16</f>
        <v>0.1734628632871798</v>
      </c>
      <c r="H16" s="35">
        <f>(VMB!I16-VMB!H16)/VMB!H16</f>
        <v>-7.546510725905882E-2</v>
      </c>
      <c r="I16" s="35">
        <f>(VMB!J16-VMB!I16)/VMB!I16</f>
        <v>0.24461660917748473</v>
      </c>
      <c r="J16" s="35">
        <f>(VMB!K16-VMB!J16)/VMB!J16</f>
        <v>-0.26410340051020648</v>
      </c>
      <c r="K16" s="35">
        <f>(VMB!L16-VMB!K16)/VMB!K16</f>
        <v>0.21118192543927736</v>
      </c>
      <c r="L16" s="35">
        <f>(VMB!M16-VMB!L16)/VMB!L16</f>
        <v>-0.12965889623503643</v>
      </c>
      <c r="M16" s="15" t="s">
        <v>163</v>
      </c>
      <c r="N16" s="15"/>
      <c r="O16" s="16">
        <f t="shared" si="0"/>
        <v>6</v>
      </c>
      <c r="P16" s="27">
        <f t="shared" si="1"/>
        <v>2.6672332316606692E-2</v>
      </c>
      <c r="Q16" s="16">
        <f t="shared" si="2"/>
        <v>0.210956390819447</v>
      </c>
      <c r="R16" s="16"/>
    </row>
    <row r="17" spans="1:18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15" t="s">
        <v>163</v>
      </c>
      <c r="I17" s="35">
        <f>(VMB!J17-VMB!I17)/VMB!I17</f>
        <v>-0.14772963488147992</v>
      </c>
      <c r="J17" s="35">
        <f>(VMB!K17-VMB!J17)/VMB!J17</f>
        <v>-0.66614618351828125</v>
      </c>
      <c r="K17" s="35">
        <f>(VMB!L17-VMB!K17)/VMB!K17</f>
        <v>-4.6461130058371249E-2</v>
      </c>
      <c r="L17" s="15" t="s">
        <v>163</v>
      </c>
      <c r="M17" s="15" t="s">
        <v>163</v>
      </c>
      <c r="N17" s="15"/>
      <c r="O17" s="16">
        <f t="shared" si="0"/>
        <v>3</v>
      </c>
      <c r="P17" s="27">
        <f t="shared" si="1"/>
        <v>-0.28677898281937747</v>
      </c>
      <c r="Q17" s="16">
        <f t="shared" si="2"/>
        <v>0.33242056531127662</v>
      </c>
      <c r="R17" s="16"/>
    </row>
    <row r="18" spans="1:18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15" t="s">
        <v>163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/>
      <c r="O18" s="16">
        <f t="shared" si="0"/>
        <v>0</v>
      </c>
      <c r="P18" s="27" t="e">
        <f t="shared" si="1"/>
        <v>#DIV/0!</v>
      </c>
      <c r="Q18" s="16" t="e">
        <f t="shared" si="2"/>
        <v>#DIV/0!</v>
      </c>
      <c r="R18" s="16"/>
    </row>
    <row r="19" spans="1:18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(VMB!H19-VMB!G19)/VMB!G19</f>
        <v>-3.6158425307289292E-2</v>
      </c>
      <c r="H19" s="35">
        <f>(VMB!I19-VMB!H19)/VMB!H19</f>
        <v>3.8436436142511139E-2</v>
      </c>
      <c r="I19" s="35">
        <f>(VMB!J19-VMB!I19)/VMB!I19</f>
        <v>9.0140175967552832E-2</v>
      </c>
      <c r="J19" s="35">
        <f>(VMB!K19-VMB!J19)/VMB!J19</f>
        <v>0.15830933317170548</v>
      </c>
      <c r="K19" s="35">
        <f>(VMB!L19-VMB!K19)/VMB!K19</f>
        <v>0.14273250596465534</v>
      </c>
      <c r="L19" s="35">
        <f>(VMB!M19-VMB!L19)/VMB!L19</f>
        <v>0.45946548766031026</v>
      </c>
      <c r="M19" s="15" t="s">
        <v>163</v>
      </c>
      <c r="N19" s="15"/>
      <c r="O19" s="16">
        <f t="shared" si="0"/>
        <v>6</v>
      </c>
      <c r="P19" s="27">
        <f t="shared" si="1"/>
        <v>0.1421542522665743</v>
      </c>
      <c r="Q19" s="16">
        <f t="shared" si="2"/>
        <v>0.17100058574276031</v>
      </c>
      <c r="R19" s="16"/>
    </row>
    <row r="20" spans="1:18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35">
        <f>(VMB!H20-VMB!G20)/VMB!G20</f>
        <v>5.9641297600815567E-2</v>
      </c>
      <c r="H20" s="35">
        <f>(VMB!I20-VMB!H20)/VMB!H20</f>
        <v>-1.4457768610763699E-2</v>
      </c>
      <c r="I20" s="35">
        <f>(VMB!J20-VMB!I20)/VMB!I20</f>
        <v>-7.4316358815063072E-2</v>
      </c>
      <c r="J20" s="35">
        <f>(VMB!K20-VMB!J20)/VMB!J20</f>
        <v>0.11070056642465588</v>
      </c>
      <c r="K20" s="35">
        <f>(VMB!L20-VMB!K20)/VMB!K20</f>
        <v>-4.3469895742419377E-2</v>
      </c>
      <c r="L20" s="35">
        <f>(VMB!M20-VMB!L20)/VMB!L20</f>
        <v>-0.23940473314953395</v>
      </c>
      <c r="M20" s="15" t="s">
        <v>163</v>
      </c>
      <c r="N20" s="15"/>
      <c r="O20" s="16">
        <f t="shared" si="0"/>
        <v>6</v>
      </c>
      <c r="P20" s="27">
        <f t="shared" si="1"/>
        <v>-3.3551148715384775E-2</v>
      </c>
      <c r="Q20" s="16">
        <f t="shared" si="2"/>
        <v>0.12165017768709215</v>
      </c>
      <c r="R20" s="16"/>
    </row>
    <row r="21" spans="1:18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(VMB!H21-VMB!G21)/VMB!G21</f>
        <v>-0.1560228867929124</v>
      </c>
      <c r="H21" s="35">
        <f>(VMB!I21-VMB!H21)/VMB!H21</f>
        <v>-2.8023681454652366E-2</v>
      </c>
      <c r="I21" s="35">
        <f>(VMB!J21-VMB!I21)/VMB!I21</f>
        <v>0.1551484435573027</v>
      </c>
      <c r="J21" s="35">
        <f>(VMB!K21-VMB!J21)/VMB!J21</f>
        <v>1.265375462816951E-3</v>
      </c>
      <c r="K21" s="35">
        <f>(VMB!L21-VMB!K21)/VMB!K21</f>
        <v>-2.8786614962729377E-2</v>
      </c>
      <c r="L21" s="35">
        <f>(VMB!M21-VMB!L21)/VMB!L21</f>
        <v>-0.29395410940882971</v>
      </c>
      <c r="M21" s="15" t="s">
        <v>163</v>
      </c>
      <c r="N21" s="15"/>
      <c r="O21" s="16">
        <f t="shared" si="0"/>
        <v>6</v>
      </c>
      <c r="P21" s="27">
        <f t="shared" si="1"/>
        <v>-5.8395578933167373E-2</v>
      </c>
      <c r="Q21" s="16">
        <f t="shared" si="2"/>
        <v>0.15230136863764107</v>
      </c>
      <c r="R21" s="16"/>
    </row>
    <row r="22" spans="1:18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(VMB!H22-VMB!G22)/VMB!G22</f>
        <v>4.9050857923368239E-2</v>
      </c>
      <c r="H22" s="35">
        <f>(VMB!I22-VMB!H22)/VMB!H22</f>
        <v>-0.11297031987063459</v>
      </c>
      <c r="I22" s="35">
        <f>(VMB!J22-VMB!I22)/VMB!I22</f>
        <v>7.9415691620883119E-2</v>
      </c>
      <c r="J22" s="35">
        <f>(VMB!K22-VMB!J22)/VMB!J22</f>
        <v>-0.18108294120966337</v>
      </c>
      <c r="K22" s="35">
        <f>(VMB!L22-VMB!K22)/VMB!K22</f>
        <v>-5.1535942010745425E-3</v>
      </c>
      <c r="L22" s="35">
        <f>(VMB!M22-VMB!L22)/VMB!L22</f>
        <v>0.22754680756724974</v>
      </c>
      <c r="M22" s="15" t="s">
        <v>163</v>
      </c>
      <c r="N22" s="15"/>
      <c r="O22" s="16">
        <f t="shared" si="0"/>
        <v>6</v>
      </c>
      <c r="P22" s="27">
        <f t="shared" si="1"/>
        <v>9.4677503050214357E-3</v>
      </c>
      <c r="Q22" s="16">
        <f t="shared" si="2"/>
        <v>0.14528072335975234</v>
      </c>
      <c r="R22" s="16"/>
    </row>
    <row r="23" spans="1:18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(VMB!H23-VMB!G23)/VMB!G23</f>
        <v>1.0333753599219833E-2</v>
      </c>
      <c r="H23" s="35">
        <f>(VMB!I23-VMB!H23)/VMB!H23</f>
        <v>-6.6621133314835004E-2</v>
      </c>
      <c r="I23" s="35">
        <f>(VMB!J23-VMB!I23)/VMB!I23</f>
        <v>5.0510161391653464E-2</v>
      </c>
      <c r="J23" s="35">
        <f>(VMB!K23-VMB!J23)/VMB!J23</f>
        <v>5.4298139208178352E-2</v>
      </c>
      <c r="K23" s="35">
        <f>(VMB!L23-VMB!K23)/VMB!K23</f>
        <v>-2.8245112983775095E-2</v>
      </c>
      <c r="L23" s="15" t="s">
        <v>163</v>
      </c>
      <c r="M23" s="15" t="s">
        <v>163</v>
      </c>
      <c r="N23" s="15"/>
      <c r="O23" s="16">
        <f t="shared" si="0"/>
        <v>5</v>
      </c>
      <c r="P23" s="27">
        <f t="shared" si="1"/>
        <v>4.0551615800883106E-3</v>
      </c>
      <c r="Q23" s="16">
        <f t="shared" si="2"/>
        <v>5.1865911066776557E-2</v>
      </c>
      <c r="R23" s="16"/>
    </row>
    <row r="24" spans="1:18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(VMB!H24-VMB!G24)/VMB!G24</f>
        <v>7.5707935471099455E-2</v>
      </c>
      <c r="H24" s="35">
        <f>(VMB!I24-VMB!H24)/VMB!H24</f>
        <v>-0.16142955713575793</v>
      </c>
      <c r="I24" s="35">
        <f>(VMB!J24-VMB!I24)/VMB!I24</f>
        <v>1.7580085266497781E-2</v>
      </c>
      <c r="J24" s="15" t="s">
        <v>163</v>
      </c>
      <c r="K24" s="15" t="s">
        <v>163</v>
      </c>
      <c r="L24" s="35">
        <f>(VMB!M24-VMB!L24)/VMB!L24</f>
        <v>-5.2857417406346419E-2</v>
      </c>
      <c r="M24" s="15" t="s">
        <v>163</v>
      </c>
      <c r="N24" s="15"/>
      <c r="O24" s="16">
        <f t="shared" si="0"/>
        <v>4</v>
      </c>
      <c r="P24" s="27">
        <f t="shared" si="1"/>
        <v>-3.024973845112678E-2</v>
      </c>
      <c r="Q24" s="16">
        <f t="shared" si="2"/>
        <v>0.10203589675165443</v>
      </c>
      <c r="R24" s="16"/>
    </row>
    <row r="25" spans="1:18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(VMB!H25-VMB!G25)/VMB!G25</f>
        <v>-0.11286457537599617</v>
      </c>
      <c r="H25" s="35">
        <f>(VMB!I25-VMB!H25)/VMB!H25</f>
        <v>-0.31277504714042315</v>
      </c>
      <c r="I25" s="35">
        <f>(VMB!J25-VMB!I25)/VMB!I25</f>
        <v>-1.057264025638735E-2</v>
      </c>
      <c r="J25" s="35">
        <f>(VMB!K25-VMB!J25)/VMB!J25</f>
        <v>-1.9341528998431279E-2</v>
      </c>
      <c r="K25" s="35">
        <f>(VMB!L25-VMB!K25)/VMB!K25</f>
        <v>4.2953218879817644E-2</v>
      </c>
      <c r="L25" s="35">
        <f>(VMB!M25-VMB!L25)/VMB!L25</f>
        <v>2.3565240939704968E-2</v>
      </c>
      <c r="M25" s="15" t="s">
        <v>163</v>
      </c>
      <c r="N25" s="15"/>
      <c r="O25" s="16">
        <f t="shared" si="0"/>
        <v>6</v>
      </c>
      <c r="P25" s="27">
        <f t="shared" si="1"/>
        <v>-6.4839221991952564E-2</v>
      </c>
      <c r="Q25" s="16">
        <f t="shared" si="2"/>
        <v>0.13283679407155205</v>
      </c>
      <c r="R25" s="16"/>
    </row>
    <row r="26" spans="1:18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(VMB!H26-VMB!G26)/VMB!G26</f>
        <v>-0.1373372939903732</v>
      </c>
      <c r="H26" s="35">
        <f>(VMB!I26-VMB!H26)/VMB!H26</f>
        <v>-0.14766778817168691</v>
      </c>
      <c r="I26" s="35">
        <f>(VMB!J26-VMB!I26)/VMB!I26</f>
        <v>-4.6319893685105418E-2</v>
      </c>
      <c r="J26" s="35">
        <f>(VMB!K26-VMB!J26)/VMB!J26</f>
        <v>-7.3031041755729123E-2</v>
      </c>
      <c r="K26" s="35">
        <f>(VMB!L26-VMB!K26)/VMB!K26</f>
        <v>-0.14333739319454769</v>
      </c>
      <c r="L26" s="35">
        <f>(VMB!M26-VMB!L26)/VMB!L26</f>
        <v>0.18868367196608271</v>
      </c>
      <c r="M26" s="15" t="s">
        <v>163</v>
      </c>
      <c r="N26" s="15"/>
      <c r="O26" s="16">
        <f t="shared" si="0"/>
        <v>6</v>
      </c>
      <c r="P26" s="27">
        <f t="shared" si="1"/>
        <v>-5.9834956471893262E-2</v>
      </c>
      <c r="Q26" s="16">
        <f t="shared" si="2"/>
        <v>0.12869512644501765</v>
      </c>
      <c r="R26" s="16"/>
    </row>
    <row r="27" spans="1:18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(VMB!H27-VMB!G27)/VMB!G27</f>
        <v>0.17252319181482606</v>
      </c>
      <c r="H27" s="35">
        <f>(VMB!I27-VMB!H27)/VMB!H27</f>
        <v>-5.9554580006028458E-2</v>
      </c>
      <c r="I27" s="35">
        <f>(VMB!J27-VMB!I27)/VMB!I27</f>
        <v>-0.13155518952997849</v>
      </c>
      <c r="J27" s="35">
        <f>(VMB!K27-VMB!J27)/VMB!J27</f>
        <v>0.13092257469998714</v>
      </c>
      <c r="K27" s="35">
        <f>(VMB!L27-VMB!K27)/VMB!K27</f>
        <v>2.6448405813364582E-2</v>
      </c>
      <c r="L27" s="35">
        <f>(VMB!M27-VMB!L27)/VMB!L27</f>
        <v>0.17211103959578691</v>
      </c>
      <c r="M27" s="15" t="s">
        <v>163</v>
      </c>
      <c r="N27" s="15"/>
      <c r="O27" s="16">
        <f t="shared" si="0"/>
        <v>6</v>
      </c>
      <c r="P27" s="27">
        <f t="shared" si="1"/>
        <v>5.1815907064659626E-2</v>
      </c>
      <c r="Q27" s="16">
        <f t="shared" si="2"/>
        <v>0.12803974925250539</v>
      </c>
      <c r="R27" s="16"/>
    </row>
    <row r="28" spans="1:18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35">
        <f>(VMB!H28-VMB!G28)/VMB!G28</f>
        <v>0.20295495323268767</v>
      </c>
      <c r="H28" s="35">
        <f>(VMB!I28-VMB!H28)/VMB!H28</f>
        <v>7.5845647884035486E-2</v>
      </c>
      <c r="I28" s="35">
        <f>(VMB!J28-VMB!I28)/VMB!I28</f>
        <v>0.14584400826164401</v>
      </c>
      <c r="J28" s="35">
        <f>(VMB!K28-VMB!J28)/VMB!J28</f>
        <v>-8.2601089498399907E-2</v>
      </c>
      <c r="K28" s="35">
        <f>(VMB!L28-VMB!K28)/VMB!K28</f>
        <v>3.0776702151882857E-2</v>
      </c>
      <c r="L28" s="35">
        <f>(VMB!M28-VMB!L28)/VMB!L28</f>
        <v>0.1076231156818187</v>
      </c>
      <c r="M28" s="15" t="s">
        <v>163</v>
      </c>
      <c r="N28" s="15"/>
      <c r="O28" s="16">
        <f t="shared" si="0"/>
        <v>6</v>
      </c>
      <c r="P28" s="27">
        <f t="shared" si="1"/>
        <v>8.0073889618944807E-2</v>
      </c>
      <c r="Q28" s="16">
        <f t="shared" si="2"/>
        <v>9.909153718551629E-2</v>
      </c>
      <c r="R28" s="16"/>
    </row>
    <row r="29" spans="1:18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(VMB!H29-VMB!G29)/VMB!G29</f>
        <v>0.16951299164345551</v>
      </c>
      <c r="H29" s="35">
        <f>(VMB!I29-VMB!H29)/VMB!H29</f>
        <v>8.2412233626146622E-2</v>
      </c>
      <c r="I29" s="35">
        <f>(VMB!J29-VMB!I29)/VMB!I29</f>
        <v>3.5160612080368227E-2</v>
      </c>
      <c r="J29" s="35">
        <f>(VMB!K29-VMB!J29)/VMB!J29</f>
        <v>9.1028825000941602E-2</v>
      </c>
      <c r="K29" s="35">
        <f>(VMB!L29-VMB!K29)/VMB!K29</f>
        <v>0.20064875984881031</v>
      </c>
      <c r="L29" s="35">
        <f>(VMB!M29-VMB!L29)/VMB!L29</f>
        <v>1.4014725443582326E-2</v>
      </c>
      <c r="M29" s="15" t="s">
        <v>163</v>
      </c>
      <c r="N29" s="15"/>
      <c r="O29" s="16">
        <f t="shared" si="0"/>
        <v>6</v>
      </c>
      <c r="P29" s="27">
        <f t="shared" si="1"/>
        <v>9.8796357940550764E-2</v>
      </c>
      <c r="Q29" s="16">
        <f t="shared" si="2"/>
        <v>7.3404307113823952E-2</v>
      </c>
      <c r="R29" s="16"/>
    </row>
    <row r="30" spans="1:18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(VMB!H30-VMB!G30)/VMB!G30</f>
        <v>-6.5470281580552667E-2</v>
      </c>
      <c r="H30" s="35">
        <f>(VMB!I30-VMB!H30)/VMB!H30</f>
        <v>-0.25268917229448301</v>
      </c>
      <c r="I30" s="35">
        <f>(VMB!J30-VMB!I30)/VMB!I30</f>
        <v>0.13917493901966987</v>
      </c>
      <c r="J30" s="35">
        <f>(VMB!K30-VMB!J30)/VMB!J30</f>
        <v>-4.0002382730572036E-2</v>
      </c>
      <c r="K30" s="35">
        <f>(VMB!L30-VMB!K30)/VMB!K30</f>
        <v>-6.9945805857457341E-2</v>
      </c>
      <c r="L30" s="35">
        <f>(VMB!M30-VMB!L30)/VMB!L30</f>
        <v>-0.25940605804059136</v>
      </c>
      <c r="M30" s="15" t="s">
        <v>163</v>
      </c>
      <c r="N30" s="15"/>
      <c r="O30" s="16">
        <f t="shared" si="0"/>
        <v>6</v>
      </c>
      <c r="P30" s="27">
        <f t="shared" si="1"/>
        <v>-9.1389793580664416E-2</v>
      </c>
      <c r="Q30" s="16">
        <f t="shared" si="2"/>
        <v>0.14911698918719413</v>
      </c>
      <c r="R30" s="16"/>
    </row>
    <row r="31" spans="1:18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(VMB!H31-VMB!G31)/VMB!G31</f>
        <v>0.23111631980629244</v>
      </c>
      <c r="H31" s="35">
        <f>(VMB!I31-VMB!H31)/VMB!H31</f>
        <v>0.11642267382202358</v>
      </c>
      <c r="I31" s="35">
        <f>(VMB!J31-VMB!I31)/VMB!I31</f>
        <v>-6.5688849750248635E-2</v>
      </c>
      <c r="J31" s="35">
        <f>(VMB!K31-VMB!J31)/VMB!J31</f>
        <v>0.1194958019378777</v>
      </c>
      <c r="K31" s="35">
        <f>(VMB!L31-VMB!K31)/VMB!K31</f>
        <v>0.20378330634160605</v>
      </c>
      <c r="L31" s="35">
        <f>(VMB!M31-VMB!L31)/VMB!L31</f>
        <v>-7.1746299359216031E-2</v>
      </c>
      <c r="M31" s="15" t="s">
        <v>163</v>
      </c>
      <c r="N31" s="15"/>
      <c r="O31" s="16">
        <f t="shared" si="0"/>
        <v>6</v>
      </c>
      <c r="P31" s="27">
        <f t="shared" si="1"/>
        <v>8.88971587997225E-2</v>
      </c>
      <c r="Q31" s="16">
        <f t="shared" si="2"/>
        <v>0.13024761209499511</v>
      </c>
      <c r="R31" s="16"/>
    </row>
    <row r="32" spans="1:18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(VMB!H32-VMB!G32)/VMB!G32</f>
        <v>6.8073697292482443E-2</v>
      </c>
      <c r="H32" s="35">
        <f>(VMB!I32-VMB!H32)/VMB!H32</f>
        <v>-0.14012837748602694</v>
      </c>
      <c r="I32" s="35">
        <f>(VMB!J32-VMB!I32)/VMB!I32</f>
        <v>9.6953994564174445E-2</v>
      </c>
      <c r="J32" s="35">
        <f>(VMB!K32-VMB!J32)/VMB!J32</f>
        <v>-6.0055717830779058E-2</v>
      </c>
      <c r="K32" s="35">
        <f>(VMB!L32-VMB!K32)/VMB!K32</f>
        <v>-2.2349239487331553E-2</v>
      </c>
      <c r="L32" s="35">
        <f>(VMB!M32-VMB!L32)/VMB!L32</f>
        <v>-7.4856767978052477E-2</v>
      </c>
      <c r="M32" s="15" t="s">
        <v>163</v>
      </c>
      <c r="N32" s="15"/>
      <c r="O32" s="16">
        <f t="shared" si="0"/>
        <v>6</v>
      </c>
      <c r="P32" s="27">
        <f t="shared" si="1"/>
        <v>-2.2060401820922188E-2</v>
      </c>
      <c r="Q32" s="16">
        <f t="shared" si="2"/>
        <v>8.9955336687529461E-2</v>
      </c>
      <c r="R32" s="16"/>
    </row>
    <row r="33" spans="1:18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(VMB!H33-VMB!G33)/VMB!G33</f>
        <v>-0.13865230470453527</v>
      </c>
      <c r="H33" s="35">
        <f>(VMB!I33-VMB!H33)/VMB!H33</f>
        <v>4.6450748050065965E-2</v>
      </c>
      <c r="I33" s="35">
        <f>(VMB!J33-VMB!I33)/VMB!I33</f>
        <v>-0.1701688232482807</v>
      </c>
      <c r="J33" s="35">
        <f>(VMB!K33-VMB!J33)/VMB!J33</f>
        <v>-0.24748563155368247</v>
      </c>
      <c r="K33" s="35">
        <f>(VMB!L33-VMB!K33)/VMB!K33</f>
        <v>-6.0784396162289513E-2</v>
      </c>
      <c r="L33" s="35">
        <f>(VMB!M33-VMB!L33)/VMB!L33</f>
        <v>1.3829891693470762E-2</v>
      </c>
      <c r="M33" s="15" t="s">
        <v>163</v>
      </c>
      <c r="N33" s="15"/>
      <c r="O33" s="16">
        <f t="shared" si="0"/>
        <v>6</v>
      </c>
      <c r="P33" s="27">
        <f t="shared" si="1"/>
        <v>-9.280175265420855E-2</v>
      </c>
      <c r="Q33" s="16">
        <f t="shared" si="2"/>
        <v>0.11296168976465386</v>
      </c>
      <c r="R33" s="16"/>
    </row>
    <row r="34" spans="1:18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35">
        <f>(VMB!H34-VMB!G34)/VMB!G34</f>
        <v>0.18426731273357772</v>
      </c>
      <c r="H34" s="35">
        <f>(VMB!I34-VMB!H34)/VMB!H34</f>
        <v>-1.8180330064264859E-2</v>
      </c>
      <c r="I34" s="35">
        <f>(VMB!J34-VMB!I34)/VMB!I34</f>
        <v>-2.6228124966662672E-2</v>
      </c>
      <c r="J34" s="35">
        <f>(VMB!K34-VMB!J34)/VMB!J34</f>
        <v>-3.5364674549693102E-2</v>
      </c>
      <c r="K34" s="35">
        <f>(VMB!L34-VMB!K34)/VMB!K34</f>
        <v>0.11006054928322528</v>
      </c>
      <c r="L34" s="35">
        <f>(VMB!M34-VMB!L34)/VMB!L34</f>
        <v>-0.15173952153302067</v>
      </c>
      <c r="M34" s="15" t="s">
        <v>163</v>
      </c>
      <c r="N34" s="15"/>
      <c r="O34" s="16">
        <f t="shared" si="0"/>
        <v>6</v>
      </c>
      <c r="P34" s="27">
        <f t="shared" si="1"/>
        <v>1.0469201817193611E-2</v>
      </c>
      <c r="Q34" s="16">
        <f t="shared" si="2"/>
        <v>0.11891519959368764</v>
      </c>
      <c r="R34" s="16"/>
    </row>
    <row r="35" spans="1:18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(VMB!H35-VMB!G35)/VMB!G35</f>
        <v>-0.140122855183268</v>
      </c>
      <c r="H35" s="35">
        <f>(VMB!I35-VMB!H35)/VMB!H35</f>
        <v>0.18956776805527611</v>
      </c>
      <c r="I35" s="35">
        <f>(VMB!J35-VMB!I35)/VMB!I35</f>
        <v>7.7171822152805866E-2</v>
      </c>
      <c r="J35" s="35">
        <f>(VMB!K35-VMB!J35)/VMB!J35</f>
        <v>-0.18298259602362221</v>
      </c>
      <c r="K35" s="35">
        <f>(VMB!L35-VMB!K35)/VMB!K35</f>
        <v>0.24286596830052332</v>
      </c>
      <c r="L35" s="35">
        <f>(VMB!M35-VMB!L35)/VMB!L35</f>
        <v>0.23773345923862674</v>
      </c>
      <c r="M35" s="15" t="s">
        <v>163</v>
      </c>
      <c r="N35" s="15"/>
      <c r="O35" s="16">
        <f t="shared" si="0"/>
        <v>6</v>
      </c>
      <c r="P35" s="27">
        <f t="shared" si="1"/>
        <v>7.0705594423390306E-2</v>
      </c>
      <c r="Q35" s="16">
        <f t="shared" si="2"/>
        <v>0.19000729644706979</v>
      </c>
      <c r="R35" s="16"/>
    </row>
    <row r="36" spans="1:18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(VMB!H36-VMB!G36)/VMB!G36</f>
        <v>9.4489571601690692E-2</v>
      </c>
      <c r="H36" s="35">
        <f>(VMB!I36-VMB!H36)/VMB!H36</f>
        <v>-9.4549634289294804E-2</v>
      </c>
      <c r="I36" s="35">
        <f>(VMB!J36-VMB!I36)/VMB!I36</f>
        <v>-0.11747233507456767</v>
      </c>
      <c r="J36" s="35">
        <f>(VMB!K36-VMB!J36)/VMB!J36</f>
        <v>4.0630499510305625E-2</v>
      </c>
      <c r="K36" s="35">
        <f>(VMB!L36-VMB!K36)/VMB!K36</f>
        <v>-8.7544742484065505E-2</v>
      </c>
      <c r="L36" s="35">
        <f>(VMB!M36-VMB!L36)/VMB!L36</f>
        <v>-3.7239101408227726E-2</v>
      </c>
      <c r="M36" s="15" t="s">
        <v>163</v>
      </c>
      <c r="N36" s="15"/>
      <c r="O36" s="16">
        <f t="shared" si="0"/>
        <v>6</v>
      </c>
      <c r="P36" s="27">
        <f t="shared" si="1"/>
        <v>-3.3614290357359904E-2</v>
      </c>
      <c r="Q36" s="16">
        <f t="shared" si="2"/>
        <v>8.4368014077562697E-2</v>
      </c>
      <c r="R36" s="16"/>
    </row>
    <row r="37" spans="1:18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35">
        <f>(VMB!H37-VMB!G37)/VMB!G37</f>
        <v>7.015741543485321E-2</v>
      </c>
      <c r="H37" s="35">
        <f>(VMB!I37-VMB!H37)/VMB!H37</f>
        <v>-0.53947273995750622</v>
      </c>
      <c r="I37" s="35">
        <f>(VMB!J37-VMB!I37)/VMB!I37</f>
        <v>0.58330315094586327</v>
      </c>
      <c r="J37" s="35">
        <f>(VMB!K37-VMB!J37)/VMB!J37</f>
        <v>-0.17331416485783718</v>
      </c>
      <c r="K37" s="35">
        <f>(VMB!L37-VMB!K37)/VMB!K37</f>
        <v>9.0993958374349856E-3</v>
      </c>
      <c r="L37" s="35">
        <f>(VMB!M37-VMB!L37)/VMB!L37</f>
        <v>-0.13556114086855003</v>
      </c>
      <c r="M37" s="15" t="s">
        <v>163</v>
      </c>
      <c r="N37" s="15"/>
      <c r="O37" s="16">
        <f t="shared" si="0"/>
        <v>6</v>
      </c>
      <c r="P37" s="27">
        <f t="shared" si="1"/>
        <v>-3.0964680577623662E-2</v>
      </c>
      <c r="Q37" s="16">
        <f t="shared" si="2"/>
        <v>0.36849423848957075</v>
      </c>
      <c r="R37" s="16"/>
    </row>
    <row r="38" spans="1:18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15" t="s">
        <v>163</v>
      </c>
      <c r="I38" s="15" t="s">
        <v>163</v>
      </c>
      <c r="J38" s="35">
        <f>(VMB!K38-VMB!J38)/VMB!J38</f>
        <v>3.5745930800483806E-2</v>
      </c>
      <c r="K38" s="35">
        <f>(VMB!L38-VMB!K38)/VMB!K38</f>
        <v>-0.12187997248321263</v>
      </c>
      <c r="L38" s="35">
        <f>(VMB!M38-VMB!L38)/VMB!L38</f>
        <v>0.11310057536720226</v>
      </c>
      <c r="M38" s="15" t="s">
        <v>163</v>
      </c>
      <c r="N38" s="15"/>
      <c r="O38" s="16">
        <f t="shared" si="0"/>
        <v>3</v>
      </c>
      <c r="P38" s="27">
        <f t="shared" si="1"/>
        <v>8.9888445614911498E-3</v>
      </c>
      <c r="Q38" s="16">
        <f t="shared" si="2"/>
        <v>0.11975358330764449</v>
      </c>
      <c r="R38" s="16"/>
    </row>
    <row r="39" spans="1:18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(VMB!H39-VMB!G39)/VMB!G39</f>
        <v>0.16977732714532778</v>
      </c>
      <c r="H39" s="35">
        <f>(VMB!I39-VMB!H39)/VMB!H39</f>
        <v>0.14859172854788294</v>
      </c>
      <c r="I39" s="35">
        <f>(VMB!J39-VMB!I39)/VMB!I39</f>
        <v>3.2402398542249702E-2</v>
      </c>
      <c r="J39" s="35">
        <f>(VMB!K39-VMB!J39)/VMB!J39</f>
        <v>-4.9563403514412102E-2</v>
      </c>
      <c r="K39" s="35">
        <f>(VMB!L39-VMB!K39)/VMB!K39</f>
        <v>3.2722913227829845E-2</v>
      </c>
      <c r="L39" s="35">
        <f>(VMB!M39-VMB!L39)/VMB!L39</f>
        <v>7.2650671307946238E-2</v>
      </c>
      <c r="M39" s="15" t="s">
        <v>163</v>
      </c>
      <c r="N39" s="15"/>
      <c r="O39" s="16">
        <f t="shared" si="0"/>
        <v>6</v>
      </c>
      <c r="P39" s="27">
        <f t="shared" si="1"/>
        <v>6.7763605876137389E-2</v>
      </c>
      <c r="Q39" s="16">
        <f t="shared" si="2"/>
        <v>8.1495718179883589E-2</v>
      </c>
      <c r="R39" s="16"/>
    </row>
    <row r="40" spans="1:18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(VMB!H40-VMB!G40)/VMB!G40</f>
        <v>-2.9568158148030512E-2</v>
      </c>
      <c r="H40" s="35">
        <f>(VMB!I40-VMB!H40)/VMB!H40</f>
        <v>-0.11354866786857037</v>
      </c>
      <c r="I40" s="35">
        <f>(VMB!J40-VMB!I40)/VMB!I40</f>
        <v>2.3336659450146829E-2</v>
      </c>
      <c r="J40" s="35">
        <f>(VMB!K40-VMB!J40)/VMB!J40</f>
        <v>-0.35325071621496212</v>
      </c>
      <c r="K40" s="35">
        <f>(VMB!L40-VMB!K40)/VMB!K40</f>
        <v>0.21547902816131276</v>
      </c>
      <c r="L40" s="35">
        <f>(VMB!M40-VMB!L40)/VMB!L40</f>
        <v>0.15699720415262619</v>
      </c>
      <c r="M40" s="15" t="s">
        <v>163</v>
      </c>
      <c r="N40" s="15"/>
      <c r="O40" s="16">
        <f t="shared" si="0"/>
        <v>6</v>
      </c>
      <c r="P40" s="27">
        <f t="shared" si="1"/>
        <v>-1.6759108411246209E-2</v>
      </c>
      <c r="Q40" s="16">
        <f t="shared" si="2"/>
        <v>0.20420204285575375</v>
      </c>
      <c r="R40" s="16"/>
    </row>
    <row r="41" spans="1:18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(VMB!H41-VMB!G41)/VMB!G41</f>
        <v>-4.8298888623814755E-2</v>
      </c>
      <c r="H41" s="35">
        <f>(VMB!I41-VMB!H41)/VMB!H41</f>
        <v>-7.5546021910540581E-4</v>
      </c>
      <c r="I41" s="35">
        <f>(VMB!J41-VMB!I41)/VMB!I41</f>
        <v>2.9288801559891119E-2</v>
      </c>
      <c r="J41" s="35">
        <f>(VMB!K41-VMB!J41)/VMB!J41</f>
        <v>-0.22650327948325691</v>
      </c>
      <c r="K41" s="35">
        <f>(VMB!L41-VMB!K41)/VMB!K41</f>
        <v>4.9998042436803808E-2</v>
      </c>
      <c r="L41" s="35">
        <f>(VMB!M41-VMB!L41)/VMB!L41</f>
        <v>-0.1886397594702062</v>
      </c>
      <c r="M41" s="15" t="s">
        <v>163</v>
      </c>
      <c r="N41" s="15"/>
      <c r="O41" s="16">
        <f t="shared" si="0"/>
        <v>6</v>
      </c>
      <c r="P41" s="27">
        <f t="shared" si="1"/>
        <v>-6.4151757299948056E-2</v>
      </c>
      <c r="Q41" s="16">
        <f t="shared" si="2"/>
        <v>0.11652209935319946</v>
      </c>
      <c r="R41" s="16"/>
    </row>
    <row r="42" spans="1:18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(VMB!H42-VMB!G42)/VMB!G42</f>
        <v>1.6592079714901351</v>
      </c>
      <c r="H42" s="35">
        <f>(VMB!I42-VMB!H42)/VMB!H42</f>
        <v>-0.22899547066819348</v>
      </c>
      <c r="I42" s="35">
        <f>(VMB!J42-VMB!I42)/VMB!I42</f>
        <v>-0.32568361007503677</v>
      </c>
      <c r="J42" s="35">
        <f>(VMB!K42-VMB!J42)/VMB!J42</f>
        <v>5.9492153841219281E-2</v>
      </c>
      <c r="K42" s="35">
        <f>(VMB!L42-VMB!K42)/VMB!K42</f>
        <v>-0.24338065645355689</v>
      </c>
      <c r="L42" s="15" t="s">
        <v>163</v>
      </c>
      <c r="M42" s="15" t="s">
        <v>163</v>
      </c>
      <c r="N42" s="15"/>
      <c r="O42" s="16">
        <f t="shared" si="0"/>
        <v>5</v>
      </c>
      <c r="P42" s="27">
        <f t="shared" si="1"/>
        <v>0.18412807762691344</v>
      </c>
      <c r="Q42" s="16">
        <f t="shared" si="2"/>
        <v>0.83736753393685848</v>
      </c>
      <c r="R42" s="16"/>
    </row>
    <row r="43" spans="1:18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(VMB!H43-VMB!G43)/VMB!G43</f>
        <v>-1.0274991034258654E-2</v>
      </c>
      <c r="H43" s="35">
        <f>(VMB!I43-VMB!H43)/VMB!H43</f>
        <v>2.4429434784181348E-2</v>
      </c>
      <c r="I43" s="35">
        <f>(VMB!J43-VMB!I43)/VMB!I43</f>
        <v>5.7969257365320416E-2</v>
      </c>
      <c r="J43" s="35">
        <f>(VMB!K43-VMB!J43)/VMB!J43</f>
        <v>-0.26787965384971241</v>
      </c>
      <c r="K43" s="35">
        <f>(VMB!L43-VMB!K43)/VMB!K43</f>
        <v>-0.13458939250014212</v>
      </c>
      <c r="L43" s="35">
        <f>(VMB!M43-VMB!L43)/VMB!L43</f>
        <v>-8.9273467717370478E-2</v>
      </c>
      <c r="M43" s="15" t="s">
        <v>163</v>
      </c>
      <c r="N43" s="15"/>
      <c r="O43" s="16">
        <f t="shared" si="0"/>
        <v>6</v>
      </c>
      <c r="P43" s="27">
        <f t="shared" si="1"/>
        <v>-6.993646882533032E-2</v>
      </c>
      <c r="Q43" s="16">
        <f t="shared" si="2"/>
        <v>0.12046552623224659</v>
      </c>
      <c r="R43" s="16"/>
    </row>
    <row r="44" spans="1:18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(VMB!H44-VMB!G44)/VMB!G44</f>
        <v>0.3434931419411052</v>
      </c>
      <c r="H44" s="35">
        <f>(VMB!I44-VMB!H44)/VMB!H44</f>
        <v>0.37901652564563365</v>
      </c>
      <c r="I44" s="35">
        <f>(VMB!J44-VMB!I44)/VMB!I44</f>
        <v>-0.14417165125229134</v>
      </c>
      <c r="J44" s="35">
        <f>(VMB!K44-VMB!J44)/VMB!J44</f>
        <v>0.1108816557160139</v>
      </c>
      <c r="K44" s="35">
        <f>(VMB!L44-VMB!K44)/VMB!K44</f>
        <v>0.11938689670173706</v>
      </c>
      <c r="L44" s="35">
        <f>(VMB!M44-VMB!L44)/VMB!L44</f>
        <v>-0.10667314629436285</v>
      </c>
      <c r="M44" s="15" t="s">
        <v>163</v>
      </c>
      <c r="N44" s="15"/>
      <c r="O44" s="16">
        <f t="shared" si="0"/>
        <v>6</v>
      </c>
      <c r="P44" s="27">
        <f t="shared" si="1"/>
        <v>0.11698890374297261</v>
      </c>
      <c r="Q44" s="16">
        <f t="shared" si="2"/>
        <v>0.21828203843775656</v>
      </c>
      <c r="R44" s="16"/>
    </row>
    <row r="45" spans="1:18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(VMB!H45-VMB!G45)/VMB!G45</f>
        <v>-2.7225348287829149E-2</v>
      </c>
      <c r="H45" s="35">
        <f>(VMB!I45-VMB!H45)/VMB!H45</f>
        <v>-0.1219339945773717</v>
      </c>
      <c r="I45" s="35">
        <f>(VMB!J45-VMB!I45)/VMB!I45</f>
        <v>3.7517317945431144E-3</v>
      </c>
      <c r="J45" s="35">
        <f>(VMB!K45-VMB!J45)/VMB!J45</f>
        <v>-3.4316231296697843E-2</v>
      </c>
      <c r="K45" s="35">
        <f>(VMB!L45-VMB!K45)/VMB!K45</f>
        <v>-0.12185121612625763</v>
      </c>
      <c r="L45" s="35">
        <f>(VMB!M45-VMB!L45)/VMB!L45</f>
        <v>-0.11169509922419085</v>
      </c>
      <c r="M45" s="15" t="s">
        <v>163</v>
      </c>
      <c r="N45" s="15"/>
      <c r="O45" s="16">
        <f t="shared" si="0"/>
        <v>6</v>
      </c>
      <c r="P45" s="27">
        <f t="shared" si="1"/>
        <v>-6.8878359619634011E-2</v>
      </c>
      <c r="Q45" s="16">
        <f t="shared" si="2"/>
        <v>5.5962382657736745E-2</v>
      </c>
      <c r="R45" s="16"/>
    </row>
    <row r="46" spans="1:18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(VMB!H46-VMB!G46)/VMB!G46</f>
        <v>9.7229720509905887E-2</v>
      </c>
      <c r="H46" s="35">
        <f>(VMB!I46-VMB!H46)/VMB!H46</f>
        <v>-0.17890821744922988</v>
      </c>
      <c r="I46" s="35">
        <f>(VMB!J46-VMB!I46)/VMB!I46</f>
        <v>0.36358167145249953</v>
      </c>
      <c r="J46" s="35">
        <f>(VMB!K46-VMB!J46)/VMB!J46</f>
        <v>-9.6309711032650569E-2</v>
      </c>
      <c r="K46" s="35">
        <f>(VMB!L46-VMB!K46)/VMB!K46</f>
        <v>-9.5861357727003257E-2</v>
      </c>
      <c r="L46" s="35">
        <f>(VMB!M46-VMB!L46)/VMB!L46</f>
        <v>-7.3473810973307324E-2</v>
      </c>
      <c r="M46" s="15" t="s">
        <v>163</v>
      </c>
      <c r="N46" s="15"/>
      <c r="O46" s="16">
        <f t="shared" si="0"/>
        <v>6</v>
      </c>
      <c r="P46" s="27">
        <f t="shared" si="1"/>
        <v>2.7097157967023978E-3</v>
      </c>
      <c r="Q46" s="16">
        <f t="shared" si="2"/>
        <v>0.19873233583022853</v>
      </c>
      <c r="R46" s="16"/>
    </row>
    <row r="47" spans="1:18" x14ac:dyDescent="0.4">
      <c r="A47" s="15"/>
      <c r="B47" s="15"/>
      <c r="C47" s="49" t="s">
        <v>3</v>
      </c>
      <c r="D47" s="15"/>
      <c r="E47" s="15"/>
      <c r="F47" s="15" t="s">
        <v>303</v>
      </c>
      <c r="G47" s="35">
        <f>(VMB!H47-VMB!G47)/VMB!G47</f>
        <v>-0.11350376891862105</v>
      </c>
      <c r="H47" s="35">
        <f>(VMB!I47-VMB!H47)/VMB!H47</f>
        <v>-2.5075762256373778E-2</v>
      </c>
      <c r="I47" s="35">
        <f>(VMB!J47-VMB!I47)/VMB!I47</f>
        <v>0.13602673069979593</v>
      </c>
      <c r="J47" s="35">
        <f>(VMB!K47-VMB!J47)/VMB!J47</f>
        <v>2.9728763955351126E-2</v>
      </c>
      <c r="K47" s="35">
        <f>(VMB!L47-VMB!K47)/VMB!K47</f>
        <v>-0.22273212553674643</v>
      </c>
      <c r="L47" s="35">
        <f>(VMB!M47-VMB!L47)/VMB!L47</f>
        <v>2.7503170289085447E-2</v>
      </c>
      <c r="M47" s="15" t="s">
        <v>163</v>
      </c>
      <c r="N47" s="15"/>
      <c r="O47" s="16">
        <f t="shared" ref="O47:O91" si="3">COUNT($G47:$L47)</f>
        <v>6</v>
      </c>
      <c r="P47" s="27">
        <f t="shared" ref="P47:P91" si="4">AVERAGE($G47:$L47)</f>
        <v>-2.8008831961251462E-2</v>
      </c>
      <c r="Q47" s="16">
        <f t="shared" ref="Q47:Q91" si="5">STDEV($G47:$L47)</f>
        <v>0.12534594241356467</v>
      </c>
      <c r="R47" s="13"/>
    </row>
    <row r="48" spans="1:18" x14ac:dyDescent="0.4">
      <c r="A48" s="15"/>
      <c r="B48" s="15"/>
      <c r="C48" s="49" t="s">
        <v>6</v>
      </c>
      <c r="D48" s="15"/>
      <c r="E48" s="15"/>
      <c r="F48" s="15" t="s">
        <v>303</v>
      </c>
      <c r="G48" s="35">
        <f>(VMB!H48-VMB!G48)/VMB!G48</f>
        <v>8.9428589661776858E-2</v>
      </c>
      <c r="H48" s="35">
        <f>(VMB!I48-VMB!H48)/VMB!H48</f>
        <v>-0.182413207306757</v>
      </c>
      <c r="I48" s="35">
        <f>(VMB!J48-VMB!I48)/VMB!I48</f>
        <v>0.39596137451232644</v>
      </c>
      <c r="J48" s="35">
        <f>(VMB!K48-VMB!J48)/VMB!J48</f>
        <v>-5.3315660644822384E-2</v>
      </c>
      <c r="K48" s="35">
        <f>(VMB!L48-VMB!K48)/VMB!K48</f>
        <v>-3.2601037212565027E-2</v>
      </c>
      <c r="L48" s="35">
        <f>(VMB!M48-VMB!L48)/VMB!L48</f>
        <v>0.10605092481604247</v>
      </c>
      <c r="M48" s="15" t="s">
        <v>163</v>
      </c>
      <c r="N48" s="15"/>
      <c r="O48" s="16">
        <f t="shared" si="3"/>
        <v>6</v>
      </c>
      <c r="P48" s="27">
        <f t="shared" si="4"/>
        <v>5.3851830637666888E-2</v>
      </c>
      <c r="Q48" s="16">
        <f t="shared" si="5"/>
        <v>0.19789367292969337</v>
      </c>
      <c r="R48" s="13"/>
    </row>
    <row r="49" spans="1:18" x14ac:dyDescent="0.4">
      <c r="A49" s="15"/>
      <c r="B49" s="15"/>
      <c r="C49" s="49" t="s">
        <v>8</v>
      </c>
      <c r="D49" s="15"/>
      <c r="E49" s="15"/>
      <c r="F49" s="15" t="s">
        <v>303</v>
      </c>
      <c r="G49" s="35">
        <f>(VMB!H49-VMB!G49)/VMB!G49</f>
        <v>-0.11286699108130746</v>
      </c>
      <c r="H49" s="35">
        <f>(VMB!I49-VMB!H49)/VMB!H49</f>
        <v>-7.9100556385515539E-2</v>
      </c>
      <c r="I49" s="35">
        <f>(VMB!J49-VMB!I49)/VMB!I49</f>
        <v>-0.27204500934254189</v>
      </c>
      <c r="J49" s="35">
        <f>(VMB!K49-VMB!J49)/VMB!J49</f>
        <v>0.54717235368832595</v>
      </c>
      <c r="K49" s="35">
        <f>(VMB!L49-VMB!K49)/VMB!K49</f>
        <v>0.34415951134106954</v>
      </c>
      <c r="L49" s="35">
        <f>(VMB!M49-VMB!L49)/VMB!L49</f>
        <v>-9.1199341827081642E-2</v>
      </c>
      <c r="M49" s="15" t="s">
        <v>163</v>
      </c>
      <c r="N49" s="15"/>
      <c r="O49" s="16">
        <f t="shared" si="3"/>
        <v>6</v>
      </c>
      <c r="P49" s="27">
        <f t="shared" si="4"/>
        <v>5.6019994398824824E-2</v>
      </c>
      <c r="Q49" s="16">
        <f t="shared" si="5"/>
        <v>0.31633386730061092</v>
      </c>
      <c r="R49" s="13"/>
    </row>
    <row r="50" spans="1:18" x14ac:dyDescent="0.4">
      <c r="A50" s="15"/>
      <c r="B50" s="15"/>
      <c r="C50" s="49" t="s">
        <v>14</v>
      </c>
      <c r="D50" s="15"/>
      <c r="E50" s="15"/>
      <c r="F50" s="15" t="s">
        <v>303</v>
      </c>
      <c r="G50" s="35">
        <f>(VMB!H50-VMB!G50)/VMB!G50</f>
        <v>-1.82463665037805E-2</v>
      </c>
      <c r="H50" s="35">
        <f>(VMB!I50-VMB!H50)/VMB!H50</f>
        <v>-0.16723772319115368</v>
      </c>
      <c r="I50" s="35">
        <f>(VMB!J50-VMB!I50)/VMB!I50</f>
        <v>0.18092447433379011</v>
      </c>
      <c r="J50" s="35">
        <f>(VMB!K50-VMB!J50)/VMB!J50</f>
        <v>-2.172553579453125E-2</v>
      </c>
      <c r="K50" s="35">
        <f>(VMB!L50-VMB!K50)/VMB!K50</f>
        <v>7.6002163851324966E-2</v>
      </c>
      <c r="L50" s="35">
        <f>(VMB!M50-VMB!L50)/VMB!L50</f>
        <v>-8.4136341774418769E-2</v>
      </c>
      <c r="M50" s="15" t="s">
        <v>163</v>
      </c>
      <c r="N50" s="15"/>
      <c r="O50" s="16">
        <f t="shared" si="3"/>
        <v>6</v>
      </c>
      <c r="P50" s="27">
        <f t="shared" si="4"/>
        <v>-5.7365548464615211E-3</v>
      </c>
      <c r="Q50" s="16">
        <f t="shared" si="5"/>
        <v>0.12179068504240845</v>
      </c>
      <c r="R50" s="13"/>
    </row>
    <row r="51" spans="1:18" x14ac:dyDescent="0.4">
      <c r="A51" s="15"/>
      <c r="B51" s="15"/>
      <c r="C51" s="49" t="s">
        <v>19</v>
      </c>
      <c r="D51" s="15"/>
      <c r="E51" s="15"/>
      <c r="F51" s="15" t="s">
        <v>303</v>
      </c>
      <c r="G51" s="35">
        <f>(VMB!H51-VMB!G51)/VMB!G51</f>
        <v>-5.7318459104542932E-2</v>
      </c>
      <c r="H51" s="35">
        <f>(VMB!I51-VMB!H51)/VMB!H51</f>
        <v>-4.150659863216314E-2</v>
      </c>
      <c r="I51" s="35">
        <f>(VMB!J51-VMB!I51)/VMB!I51</f>
        <v>9.1588788303075153E-2</v>
      </c>
      <c r="J51" s="35">
        <f>(VMB!K51-VMB!J51)/VMB!J51</f>
        <v>-6.9829308265751316E-2</v>
      </c>
      <c r="K51" s="35">
        <f>(VMB!L51-VMB!K51)/VMB!K51</f>
        <v>-4.1243235410870341E-2</v>
      </c>
      <c r="L51" s="35">
        <f>(VMB!M51-VMB!L51)/VMB!L51</f>
        <v>-3.1989732748979913E-2</v>
      </c>
      <c r="M51" s="15" t="s">
        <v>163</v>
      </c>
      <c r="N51" s="15"/>
      <c r="O51" s="16">
        <f t="shared" si="3"/>
        <v>6</v>
      </c>
      <c r="P51" s="27">
        <f t="shared" si="4"/>
        <v>-2.5049757643205415E-2</v>
      </c>
      <c r="Q51" s="16">
        <f t="shared" si="5"/>
        <v>5.8706468537014118E-2</v>
      </c>
      <c r="R51" s="13"/>
    </row>
    <row r="52" spans="1:18" x14ac:dyDescent="0.4">
      <c r="A52" s="15"/>
      <c r="B52" s="15"/>
      <c r="C52" s="49" t="s">
        <v>264</v>
      </c>
      <c r="D52" s="15"/>
      <c r="E52" s="15"/>
      <c r="F52" s="15" t="s">
        <v>303</v>
      </c>
      <c r="G52" s="35">
        <f>(VMB!H52-VMB!G52)/VMB!G52</f>
        <v>5.1862126301792273E-2</v>
      </c>
      <c r="H52" s="35">
        <f>(VMB!I52-VMB!H52)/VMB!H52</f>
        <v>4.3373167638654571E-2</v>
      </c>
      <c r="I52" s="35">
        <f>(VMB!J52-VMB!I52)/VMB!I52</f>
        <v>-6.8808932070455964E-2</v>
      </c>
      <c r="J52" s="35">
        <f>(VMB!K52-VMB!J52)/VMB!J52</f>
        <v>-0.60631828523222253</v>
      </c>
      <c r="K52" s="35">
        <f>(VMB!L52-VMB!K52)/VMB!K52</f>
        <v>0.12497433541000666</v>
      </c>
      <c r="L52" s="35">
        <f>(VMB!M52-VMB!L52)/VMB!L52</f>
        <v>-6.920592511591761E-2</v>
      </c>
      <c r="M52" s="15" t="s">
        <v>163</v>
      </c>
      <c r="N52" s="15"/>
      <c r="O52" s="16">
        <f t="shared" si="3"/>
        <v>6</v>
      </c>
      <c r="P52" s="27">
        <f t="shared" si="4"/>
        <v>-8.7353918844690417E-2</v>
      </c>
      <c r="Q52" s="16">
        <f t="shared" si="5"/>
        <v>0.26516079865332565</v>
      </c>
      <c r="R52" s="13"/>
    </row>
    <row r="53" spans="1:18" x14ac:dyDescent="0.4">
      <c r="A53" s="15"/>
      <c r="B53" s="15"/>
      <c r="C53" s="49" t="s">
        <v>21</v>
      </c>
      <c r="D53" s="15"/>
      <c r="E53" s="15"/>
      <c r="F53" s="15" t="s">
        <v>303</v>
      </c>
      <c r="G53" s="35">
        <f>(VMB!H53-VMB!G53)/VMB!G53</f>
        <v>1.345628426128655E-2</v>
      </c>
      <c r="H53" s="35">
        <f>(VMB!I53-VMB!H53)/VMB!H53</f>
        <v>3.7135018819713567E-2</v>
      </c>
      <c r="I53" s="35">
        <f>(VMB!J53-VMB!I53)/VMB!I53</f>
        <v>0.39199802254491234</v>
      </c>
      <c r="J53" s="35">
        <f>(VMB!K53-VMB!J53)/VMB!J53</f>
        <v>-0.22794323387016202</v>
      </c>
      <c r="K53" s="35">
        <f>(VMB!L53-VMB!K53)/VMB!K53</f>
        <v>5.0751608704910398E-2</v>
      </c>
      <c r="L53" s="35">
        <f>(VMB!M53-VMB!L53)/VMB!L53</f>
        <v>-7.2862065249396368E-3</v>
      </c>
      <c r="M53" s="15" t="s">
        <v>163</v>
      </c>
      <c r="N53" s="15"/>
      <c r="O53" s="16">
        <f t="shared" si="3"/>
        <v>6</v>
      </c>
      <c r="P53" s="27">
        <f t="shared" si="4"/>
        <v>4.3018582322620201E-2</v>
      </c>
      <c r="Q53" s="16">
        <f t="shared" si="5"/>
        <v>0.1993518862697527</v>
      </c>
      <c r="R53" s="13"/>
    </row>
    <row r="54" spans="1:18" x14ac:dyDescent="0.4">
      <c r="A54" s="15"/>
      <c r="B54" s="15"/>
      <c r="C54" s="49" t="s">
        <v>373</v>
      </c>
      <c r="D54" s="15"/>
      <c r="E54" s="15"/>
      <c r="F54" s="15" t="s">
        <v>303</v>
      </c>
      <c r="G54" s="35">
        <f>(VMB!H54-VMB!G54)/VMB!G54</f>
        <v>0.12926142513497263</v>
      </c>
      <c r="H54" s="35">
        <f>(VMB!I54-VMB!H54)/VMB!H54</f>
        <v>7.1455335997626546E-2</v>
      </c>
      <c r="I54" s="35">
        <f>(VMB!J54-VMB!I54)/VMB!I54</f>
        <v>-0.10656345288629396</v>
      </c>
      <c r="J54" s="35">
        <f>(VMB!K54-VMB!J54)/VMB!J54</f>
        <v>-5.0089966585277548E-2</v>
      </c>
      <c r="K54" s="35">
        <f>(VMB!L54-VMB!K54)/VMB!K54</f>
        <v>-2.4072184388501141E-2</v>
      </c>
      <c r="L54" s="35">
        <f>(VMB!M54-VMB!L54)/VMB!L54</f>
        <v>3.6166624208671949E-2</v>
      </c>
      <c r="M54" s="15" t="s">
        <v>163</v>
      </c>
      <c r="N54" s="15"/>
      <c r="O54" s="16">
        <f t="shared" si="3"/>
        <v>6</v>
      </c>
      <c r="P54" s="27">
        <f t="shared" si="4"/>
        <v>9.3596302468664117E-3</v>
      </c>
      <c r="Q54" s="16">
        <f t="shared" si="5"/>
        <v>8.6070940522058201E-2</v>
      </c>
      <c r="R54" s="13"/>
    </row>
    <row r="55" spans="1:18" x14ac:dyDescent="0.4">
      <c r="A55" s="15"/>
      <c r="B55" s="15"/>
      <c r="C55" s="50" t="s">
        <v>32</v>
      </c>
      <c r="D55" s="15"/>
      <c r="E55" s="15"/>
      <c r="F55" s="15" t="s">
        <v>303</v>
      </c>
      <c r="G55" s="35">
        <f>(VMB!H55-VMB!G55)/VMB!G55</f>
        <v>7.5389495701668099E-2</v>
      </c>
      <c r="H55" s="35">
        <f>(VMB!I55-VMB!H55)/VMB!H55</f>
        <v>5.2647814169930231E-3</v>
      </c>
      <c r="I55" s="35">
        <f>(VMB!J55-VMB!I55)/VMB!I55</f>
        <v>-8.3963485460799042E-2</v>
      </c>
      <c r="J55" s="35">
        <f>(VMB!K55-VMB!J55)/VMB!J55</f>
        <v>6.0770745191891982E-2</v>
      </c>
      <c r="K55" s="35">
        <f>(VMB!L55-VMB!K55)/VMB!K55</f>
        <v>-5.5479345730104719E-2</v>
      </c>
      <c r="L55" s="35">
        <f>(VMB!M55-VMB!L55)/VMB!L55</f>
        <v>-8.6890608443070838E-2</v>
      </c>
      <c r="M55" s="15" t="s">
        <v>163</v>
      </c>
      <c r="N55" s="15"/>
      <c r="O55" s="16">
        <f t="shared" si="3"/>
        <v>6</v>
      </c>
      <c r="P55" s="27">
        <f t="shared" si="4"/>
        <v>-1.4151402887236916E-2</v>
      </c>
      <c r="Q55" s="16">
        <f t="shared" si="5"/>
        <v>7.1945266367719266E-2</v>
      </c>
      <c r="R55" s="13"/>
    </row>
    <row r="56" spans="1:18" x14ac:dyDescent="0.4">
      <c r="A56" s="15"/>
      <c r="B56" s="15"/>
      <c r="C56" s="49" t="s">
        <v>33</v>
      </c>
      <c r="D56" s="15"/>
      <c r="E56" s="15"/>
      <c r="F56" s="15" t="s">
        <v>303</v>
      </c>
      <c r="G56" s="35">
        <f>(VMB!H56-VMB!G56)/VMB!G56</f>
        <v>-9.2213102199065339E-3</v>
      </c>
      <c r="H56" s="35">
        <f>(VMB!I56-VMB!H56)/VMB!H56</f>
        <v>-5.1146394292044685E-2</v>
      </c>
      <c r="I56" s="35">
        <f>(VMB!J56-VMB!I56)/VMB!I56</f>
        <v>-4.0882597621233066E-3</v>
      </c>
      <c r="J56" s="35">
        <f>(VMB!K56-VMB!J56)/VMB!J56</f>
        <v>-5.800070214505159E-2</v>
      </c>
      <c r="K56" s="35">
        <f>(VMB!L56-VMB!K56)/VMB!K56</f>
        <v>0.16679511436829</v>
      </c>
      <c r="L56" s="15" t="s">
        <v>163</v>
      </c>
      <c r="M56" s="15" t="s">
        <v>163</v>
      </c>
      <c r="N56" s="15"/>
      <c r="O56" s="16">
        <f t="shared" si="3"/>
        <v>5</v>
      </c>
      <c r="P56" s="27">
        <f t="shared" si="4"/>
        <v>8.8676895898327779E-3</v>
      </c>
      <c r="Q56" s="16">
        <f t="shared" si="5"/>
        <v>9.152760801019745E-2</v>
      </c>
      <c r="R56" s="13"/>
    </row>
    <row r="57" spans="1:18" x14ac:dyDescent="0.4">
      <c r="A57" s="15"/>
      <c r="B57" s="15"/>
      <c r="C57" s="49" t="s">
        <v>38</v>
      </c>
      <c r="D57" s="15"/>
      <c r="E57" s="15"/>
      <c r="F57" s="15" t="s">
        <v>303</v>
      </c>
      <c r="G57" s="35">
        <f>(VMB!H57-VMB!G57)/VMB!G57</f>
        <v>0.15483783430767753</v>
      </c>
      <c r="H57" s="35">
        <f>(VMB!I57-VMB!H57)/VMB!H57</f>
        <v>-9.0461150516270683E-2</v>
      </c>
      <c r="I57" s="35">
        <f>(VMB!J57-VMB!I57)/VMB!I57</f>
        <v>0.15921552483772008</v>
      </c>
      <c r="J57" s="35">
        <f>(VMB!K57-VMB!J57)/VMB!J57</f>
        <v>-5.3582717722373496E-2</v>
      </c>
      <c r="K57" s="35">
        <f>(VMB!L57-VMB!K57)/VMB!K57</f>
        <v>-0.16381069708631954</v>
      </c>
      <c r="L57" s="35">
        <f>(VMB!M57-VMB!L57)/VMB!L57</f>
        <v>3.4517849551348443E-3</v>
      </c>
      <c r="M57" s="15" t="s">
        <v>163</v>
      </c>
      <c r="N57" s="15"/>
      <c r="O57" s="16">
        <f t="shared" si="3"/>
        <v>6</v>
      </c>
      <c r="P57" s="27">
        <f t="shared" si="4"/>
        <v>1.6084297959281233E-3</v>
      </c>
      <c r="Q57" s="16">
        <f t="shared" si="5"/>
        <v>0.13206740907166858</v>
      </c>
      <c r="R57" s="13"/>
    </row>
    <row r="58" spans="1:18" x14ac:dyDescent="0.4">
      <c r="A58" s="15"/>
      <c r="B58" s="15"/>
      <c r="C58" s="49" t="s">
        <v>329</v>
      </c>
      <c r="D58" s="15"/>
      <c r="E58" s="15"/>
      <c r="F58" s="15" t="s">
        <v>303</v>
      </c>
      <c r="G58" s="35">
        <f>(VMB!H58-VMB!G58)/VMB!G58</f>
        <v>-5.9514409230218765E-3</v>
      </c>
      <c r="H58" s="35">
        <f>(VMB!I58-VMB!H58)/VMB!H58</f>
        <v>-0.32535436910971371</v>
      </c>
      <c r="I58" s="35">
        <f>(VMB!J58-VMB!I58)/VMB!I58</f>
        <v>0.19674272391572611</v>
      </c>
      <c r="J58" s="35">
        <f>(VMB!K58-VMB!J58)/VMB!J58</f>
        <v>6.159291959964381E-2</v>
      </c>
      <c r="K58" s="35">
        <f>(VMB!L58-VMB!K58)/VMB!K58</f>
        <v>-8.2126448961195683E-2</v>
      </c>
      <c r="L58" s="35">
        <f>(VMB!M58-VMB!L58)/VMB!L58</f>
        <v>-5.7288994017912452E-2</v>
      </c>
      <c r="M58" s="15" t="s">
        <v>163</v>
      </c>
      <c r="N58" s="15"/>
      <c r="O58" s="16">
        <f t="shared" si="3"/>
        <v>6</v>
      </c>
      <c r="P58" s="27">
        <f t="shared" si="4"/>
        <v>-3.5397601582745637E-2</v>
      </c>
      <c r="Q58" s="16">
        <f t="shared" si="5"/>
        <v>0.17372455990683836</v>
      </c>
      <c r="R58" s="13"/>
    </row>
    <row r="59" spans="1:18" x14ac:dyDescent="0.4">
      <c r="A59" s="15"/>
      <c r="B59" s="15"/>
      <c r="C59" s="49" t="s">
        <v>45</v>
      </c>
      <c r="D59" s="15"/>
      <c r="E59" s="15"/>
      <c r="F59" s="15" t="s">
        <v>303</v>
      </c>
      <c r="G59" s="35">
        <f>(VMB!H59-VMB!G59)/VMB!G59</f>
        <v>0.19484892510395546</v>
      </c>
      <c r="H59" s="35">
        <f>(VMB!I59-VMB!H59)/VMB!H59</f>
        <v>0.15651703778095841</v>
      </c>
      <c r="I59" s="35">
        <f>(VMB!J59-VMB!I59)/VMB!I59</f>
        <v>0.16356196633958986</v>
      </c>
      <c r="J59" s="35">
        <f>(VMB!K59-VMB!J59)/VMB!J59</f>
        <v>-0.14753122923193862</v>
      </c>
      <c r="K59" s="35">
        <f>(VMB!L59-VMB!K59)/VMB!K59</f>
        <v>-0.1098829423416984</v>
      </c>
      <c r="L59" s="35">
        <f>(VMB!M59-VMB!L59)/VMB!L59</f>
        <v>-1.8658525956535717E-2</v>
      </c>
      <c r="M59" s="15" t="s">
        <v>163</v>
      </c>
      <c r="N59" s="15"/>
      <c r="O59" s="16">
        <f t="shared" si="3"/>
        <v>6</v>
      </c>
      <c r="P59" s="27">
        <f t="shared" si="4"/>
        <v>3.9809205282388495E-2</v>
      </c>
      <c r="Q59" s="16">
        <f t="shared" si="5"/>
        <v>0.15092742084770441</v>
      </c>
      <c r="R59" s="13"/>
    </row>
    <row r="60" spans="1:18" x14ac:dyDescent="0.4">
      <c r="A60" s="15"/>
      <c r="B60" s="15"/>
      <c r="C60" s="49" t="s">
        <v>48</v>
      </c>
      <c r="D60" s="15"/>
      <c r="E60" s="15"/>
      <c r="F60" s="15" t="s">
        <v>303</v>
      </c>
      <c r="G60" s="35">
        <f>(VMB!H60-VMB!G60)/VMB!G60</f>
        <v>0.34499799721627705</v>
      </c>
      <c r="H60" s="35">
        <f>(VMB!I60-VMB!H60)/VMB!H60</f>
        <v>-4.6631692660486682E-2</v>
      </c>
      <c r="I60" s="35">
        <f>(VMB!J60-VMB!I60)/VMB!I60</f>
        <v>-2.0622255175604343E-2</v>
      </c>
      <c r="J60" s="35">
        <f>(VMB!K60-VMB!J60)/VMB!J60</f>
        <v>-0.10509045755521862</v>
      </c>
      <c r="K60" s="35">
        <f>(VMB!L60-VMB!K60)/VMB!K60</f>
        <v>-1.5872819340758078E-2</v>
      </c>
      <c r="L60" s="35">
        <f>(VMB!M60-VMB!L60)/VMB!L60</f>
        <v>0.11125888794731327</v>
      </c>
      <c r="M60" s="15" t="s">
        <v>163</v>
      </c>
      <c r="N60" s="15"/>
      <c r="O60" s="16">
        <f t="shared" si="3"/>
        <v>6</v>
      </c>
      <c r="P60" s="27">
        <f t="shared" si="4"/>
        <v>4.4673276738587099E-2</v>
      </c>
      <c r="Q60" s="16">
        <f t="shared" si="5"/>
        <v>0.16329341146233681</v>
      </c>
      <c r="R60" s="13"/>
    </row>
    <row r="61" spans="1:18" x14ac:dyDescent="0.4">
      <c r="A61" s="15"/>
      <c r="B61" s="15"/>
      <c r="C61" s="50" t="s">
        <v>53</v>
      </c>
      <c r="D61" s="15"/>
      <c r="E61" s="15"/>
      <c r="F61" s="15" t="s">
        <v>303</v>
      </c>
      <c r="G61" s="35">
        <f>(VMB!H61-VMB!G61)/VMB!G61</f>
        <v>-0.1384773907753265</v>
      </c>
      <c r="H61" s="35">
        <f>(VMB!I61-VMB!H61)/VMB!H61</f>
        <v>-0.48654949598077984</v>
      </c>
      <c r="I61" s="35">
        <f>(VMB!J61-VMB!I61)/VMB!I61</f>
        <v>-3.7481450959903129E-2</v>
      </c>
      <c r="J61" s="35">
        <f>(VMB!K61-VMB!J61)/VMB!J61</f>
        <v>-0.11748354431912807</v>
      </c>
      <c r="K61" s="35">
        <f>(VMB!L61-VMB!K61)/VMB!K61</f>
        <v>8.1500822294295477E-2</v>
      </c>
      <c r="L61" s="35">
        <f>(VMB!M61-VMB!L61)/VMB!L61</f>
        <v>5.6926892972586343E-3</v>
      </c>
      <c r="M61" s="15" t="s">
        <v>163</v>
      </c>
      <c r="N61" s="15"/>
      <c r="O61" s="16">
        <f t="shared" si="3"/>
        <v>6</v>
      </c>
      <c r="P61" s="27">
        <f t="shared" si="4"/>
        <v>-0.11546639507393058</v>
      </c>
      <c r="Q61" s="16">
        <f t="shared" si="5"/>
        <v>0.1988936914760269</v>
      </c>
      <c r="R61" s="13"/>
    </row>
    <row r="62" spans="1:18" x14ac:dyDescent="0.4">
      <c r="A62" s="15"/>
      <c r="B62" s="15"/>
      <c r="C62" s="49" t="s">
        <v>58</v>
      </c>
      <c r="D62" s="15"/>
      <c r="E62" s="15"/>
      <c r="F62" s="15" t="s">
        <v>303</v>
      </c>
      <c r="G62" s="35">
        <f>(VMB!H62-VMB!G62)/VMB!G62</f>
        <v>9.3151492224212928E-2</v>
      </c>
      <c r="H62" s="35">
        <f>(VMB!I62-VMB!H62)/VMB!H62</f>
        <v>-0.13109647742273611</v>
      </c>
      <c r="I62" s="35">
        <f>(VMB!J62-VMB!I62)/VMB!I62</f>
        <v>0.46885915224733987</v>
      </c>
      <c r="J62" s="35">
        <f>(VMB!K62-VMB!J62)/VMB!J62</f>
        <v>-0.25257778817516441</v>
      </c>
      <c r="K62" s="35">
        <f>(VMB!L62-VMB!K62)/VMB!K62</f>
        <v>0.21580186543280583</v>
      </c>
      <c r="L62" s="35">
        <f>(VMB!M62-VMB!L62)/VMB!L62</f>
        <v>-3.2434156235789338E-2</v>
      </c>
      <c r="M62" s="15" t="s">
        <v>163</v>
      </c>
      <c r="N62" s="15"/>
      <c r="O62" s="16">
        <f t="shared" si="3"/>
        <v>6</v>
      </c>
      <c r="P62" s="27">
        <f t="shared" si="4"/>
        <v>6.0284014678444797E-2</v>
      </c>
      <c r="Q62" s="16">
        <f t="shared" si="5"/>
        <v>0.25896153215576273</v>
      </c>
      <c r="R62" s="13"/>
    </row>
    <row r="63" spans="1:18" x14ac:dyDescent="0.4">
      <c r="A63" s="15"/>
      <c r="B63" s="15"/>
      <c r="C63" s="49" t="s">
        <v>64</v>
      </c>
      <c r="D63" s="15"/>
      <c r="E63" s="15"/>
      <c r="F63" s="15" t="s">
        <v>303</v>
      </c>
      <c r="G63" s="35">
        <f>(VMB!H63-VMB!G63)/VMB!G63</f>
        <v>-2.1213320548265635E-2</v>
      </c>
      <c r="H63" s="35">
        <f>(VMB!I63-VMB!H63)/VMB!H63</f>
        <v>-0.11765579568689823</v>
      </c>
      <c r="I63" s="35">
        <f>(VMB!J63-VMB!I63)/VMB!I63</f>
        <v>2.6806455545331346E-2</v>
      </c>
      <c r="J63" s="35">
        <f>(VMB!K63-VMB!J63)/VMB!J63</f>
        <v>-2.7430602069103333E-2</v>
      </c>
      <c r="K63" s="35">
        <f>(VMB!L63-VMB!K63)/VMB!K63</f>
        <v>3.3285652960155246E-2</v>
      </c>
      <c r="L63" s="35">
        <f>(VMB!M63-VMB!L63)/VMB!L63</f>
        <v>-3.4691411645871043E-2</v>
      </c>
      <c r="M63" s="15" t="s">
        <v>163</v>
      </c>
      <c r="N63" s="15"/>
      <c r="O63" s="16">
        <f t="shared" si="3"/>
        <v>6</v>
      </c>
      <c r="P63" s="27">
        <f t="shared" si="4"/>
        <v>-2.3483170240775272E-2</v>
      </c>
      <c r="Q63" s="16">
        <f t="shared" si="5"/>
        <v>5.4344435306297359E-2</v>
      </c>
      <c r="R63" s="13"/>
    </row>
    <row r="64" spans="1:18" x14ac:dyDescent="0.4">
      <c r="A64" s="15"/>
      <c r="B64" s="15"/>
      <c r="C64" s="49" t="s">
        <v>66</v>
      </c>
      <c r="D64" s="15"/>
      <c r="E64" s="15"/>
      <c r="F64" s="15" t="s">
        <v>303</v>
      </c>
      <c r="G64" s="35">
        <f>(VMB!H64-VMB!G64)/VMB!G64</f>
        <v>0.28197941143970062</v>
      </c>
      <c r="H64" s="35">
        <f>(VMB!I64-VMB!H64)/VMB!H64</f>
        <v>-8.2613634592384952E-2</v>
      </c>
      <c r="I64" s="35">
        <f>(VMB!J64-VMB!I64)/VMB!I64</f>
        <v>-0.12921255577906682</v>
      </c>
      <c r="J64" s="35">
        <f>(VMB!K64-VMB!J64)/VMB!J64</f>
        <v>3.3989048673117452E-2</v>
      </c>
      <c r="K64" s="35">
        <f>(VMB!L64-VMB!K64)/VMB!K64</f>
        <v>9.4840775220833173E-2</v>
      </c>
      <c r="L64" s="35">
        <f>(VMB!M64-VMB!L64)/VMB!L64</f>
        <v>-1.8767468676094298E-2</v>
      </c>
      <c r="M64" s="15" t="s">
        <v>163</v>
      </c>
      <c r="N64" s="15"/>
      <c r="O64" s="16">
        <f t="shared" si="3"/>
        <v>6</v>
      </c>
      <c r="P64" s="27">
        <f t="shared" si="4"/>
        <v>3.0035929381017526E-2</v>
      </c>
      <c r="Q64" s="16">
        <f t="shared" si="5"/>
        <v>0.14705277236381095</v>
      </c>
      <c r="R64" s="13"/>
    </row>
    <row r="65" spans="1:18" x14ac:dyDescent="0.4">
      <c r="A65" s="15"/>
      <c r="B65" s="15"/>
      <c r="C65" s="49" t="s">
        <v>68</v>
      </c>
      <c r="D65" s="15"/>
      <c r="E65" s="15"/>
      <c r="F65" s="15" t="s">
        <v>303</v>
      </c>
      <c r="G65" s="35">
        <f>(VMB!H65-VMB!G65)/VMB!G65</f>
        <v>7.473960671078661E-2</v>
      </c>
      <c r="H65" s="35">
        <f>(VMB!I65-VMB!H65)/VMB!H65</f>
        <v>-0.14095220803110983</v>
      </c>
      <c r="I65" s="35">
        <f>(VMB!J65-VMB!I65)/VMB!I65</f>
        <v>-7.0423207829554239E-3</v>
      </c>
      <c r="J65" s="35">
        <f>(VMB!K65-VMB!J65)/VMB!J65</f>
        <v>-0.17302360039372242</v>
      </c>
      <c r="K65" s="35">
        <f>(VMB!L65-VMB!K65)/VMB!K65</f>
        <v>-0.22856678768519206</v>
      </c>
      <c r="L65" s="35">
        <f>(VMB!M65-VMB!L65)/VMB!L65</f>
        <v>-8.1206973221988485E-2</v>
      </c>
      <c r="M65" s="15" t="s">
        <v>163</v>
      </c>
      <c r="N65" s="15"/>
      <c r="O65" s="16">
        <f t="shared" si="3"/>
        <v>6</v>
      </c>
      <c r="P65" s="27">
        <f t="shared" si="4"/>
        <v>-9.2675380567363588E-2</v>
      </c>
      <c r="Q65" s="16">
        <f t="shared" si="5"/>
        <v>0.11202257476787016</v>
      </c>
      <c r="R65" s="13"/>
    </row>
    <row r="66" spans="1:18" x14ac:dyDescent="0.4">
      <c r="A66" s="15"/>
      <c r="B66" s="15"/>
      <c r="C66" s="49" t="s">
        <v>70</v>
      </c>
      <c r="D66" s="15"/>
      <c r="E66" s="15"/>
      <c r="F66" s="15" t="s">
        <v>303</v>
      </c>
      <c r="G66" s="35">
        <f>(VMB!H66-VMB!G66)/VMB!G66</f>
        <v>-0.22500395355257813</v>
      </c>
      <c r="H66" s="35">
        <f>(VMB!I66-VMB!H66)/VMB!H66</f>
        <v>-0.12814157093952899</v>
      </c>
      <c r="I66" s="35">
        <f>(VMB!J66-VMB!I66)/VMB!I66</f>
        <v>0.63770228263334949</v>
      </c>
      <c r="J66" s="35">
        <f>(VMB!K66-VMB!J66)/VMB!J66</f>
        <v>-0.36177286453657087</v>
      </c>
      <c r="K66" s="35">
        <f>(VMB!L66-VMB!K66)/VMB!K66</f>
        <v>0.23071322980478204</v>
      </c>
      <c r="L66" s="35">
        <f>(VMB!M66-VMB!L66)/VMB!L66</f>
        <v>5.455959430458162E-2</v>
      </c>
      <c r="M66" s="15" t="s">
        <v>163</v>
      </c>
      <c r="N66" s="15"/>
      <c r="O66" s="16">
        <f t="shared" si="3"/>
        <v>6</v>
      </c>
      <c r="P66" s="27">
        <f t="shared" si="4"/>
        <v>3.4676119619005859E-2</v>
      </c>
      <c r="Q66" s="16">
        <f t="shared" si="5"/>
        <v>0.36154711787388555</v>
      </c>
      <c r="R66" s="13"/>
    </row>
    <row r="67" spans="1:18" x14ac:dyDescent="0.4">
      <c r="A67" s="15"/>
      <c r="B67" s="15"/>
      <c r="C67" s="49" t="s">
        <v>71</v>
      </c>
      <c r="D67" s="15"/>
      <c r="E67" s="15"/>
      <c r="F67" s="15" t="s">
        <v>303</v>
      </c>
      <c r="G67" s="35">
        <f>(VMB!H67-VMB!G67)/VMB!G67</f>
        <v>-1.0856784275255943E-2</v>
      </c>
      <c r="H67" s="35">
        <f>(VMB!I67-VMB!H67)/VMB!H67</f>
        <v>0.43457251187545026</v>
      </c>
      <c r="I67" s="35">
        <f>(VMB!J67-VMB!I67)/VMB!I67</f>
        <v>4.9793200244853661E-2</v>
      </c>
      <c r="J67" s="35">
        <f>(VMB!K67-VMB!J67)/VMB!J67</f>
        <v>4.4478751718571741E-2</v>
      </c>
      <c r="K67" s="35">
        <f>(VMB!L67-VMB!K67)/VMB!K67</f>
        <v>-5.280511878354565E-2</v>
      </c>
      <c r="L67" s="35">
        <f>(VMB!M67-VMB!L67)/VMB!L67</f>
        <v>5.404663380810441E-3</v>
      </c>
      <c r="M67" s="15" t="s">
        <v>163</v>
      </c>
      <c r="N67" s="15"/>
      <c r="O67" s="16">
        <f t="shared" si="3"/>
        <v>6</v>
      </c>
      <c r="P67" s="27">
        <f t="shared" si="4"/>
        <v>7.8431204026814097E-2</v>
      </c>
      <c r="Q67" s="16">
        <f t="shared" si="5"/>
        <v>0.17851483319491077</v>
      </c>
      <c r="R67" s="13"/>
    </row>
    <row r="68" spans="1:18" x14ac:dyDescent="0.4">
      <c r="A68" s="15"/>
      <c r="B68" s="15"/>
      <c r="C68" s="49" t="s">
        <v>72</v>
      </c>
      <c r="D68" s="15"/>
      <c r="E68" s="15"/>
      <c r="F68" s="15" t="s">
        <v>303</v>
      </c>
      <c r="G68" s="35">
        <f>(VMB!H68-VMB!G68)/VMB!G68</f>
        <v>0.1166027308957077</v>
      </c>
      <c r="H68" s="35">
        <f>(VMB!I68-VMB!H68)/VMB!H68</f>
        <v>-0.16656146564723887</v>
      </c>
      <c r="I68" s="35">
        <f>(VMB!J68-VMB!I68)/VMB!I68</f>
        <v>-5.0497193341293364E-2</v>
      </c>
      <c r="J68" s="35">
        <f>(VMB!K68-VMB!J68)/VMB!J68</f>
        <v>-0.16656566831552053</v>
      </c>
      <c r="K68" s="35">
        <f>(VMB!L68-VMB!K68)/VMB!K68</f>
        <v>0.2824521740930796</v>
      </c>
      <c r="L68" s="35">
        <f>(VMB!M68-VMB!L68)/VMB!L68</f>
        <v>-0.16773122657900744</v>
      </c>
      <c r="M68" s="15" t="s">
        <v>163</v>
      </c>
      <c r="N68" s="15"/>
      <c r="O68" s="16">
        <f t="shared" si="3"/>
        <v>6</v>
      </c>
      <c r="P68" s="27">
        <f t="shared" si="4"/>
        <v>-2.5383441482378814E-2</v>
      </c>
      <c r="Q68" s="16">
        <f t="shared" si="5"/>
        <v>0.18744603890096304</v>
      </c>
      <c r="R68" s="13"/>
    </row>
    <row r="69" spans="1:18" x14ac:dyDescent="0.4">
      <c r="A69" s="15"/>
      <c r="B69" s="15"/>
      <c r="C69" s="49" t="s">
        <v>371</v>
      </c>
      <c r="D69" s="15"/>
      <c r="E69" s="15"/>
      <c r="F69" s="15" t="s">
        <v>303</v>
      </c>
      <c r="G69" s="35">
        <f>(VMB!H69-VMB!G69)/VMB!G69</f>
        <v>-0.38898906155210294</v>
      </c>
      <c r="H69" s="35">
        <f>(VMB!I69-VMB!H69)/VMB!H69</f>
        <v>0.56308434724387513</v>
      </c>
      <c r="I69" s="35">
        <f>(VMB!J69-VMB!I69)/VMB!I69</f>
        <v>-8.6203644409753574E-2</v>
      </c>
      <c r="J69" s="35">
        <f>(VMB!K69-VMB!J69)/VMB!J69</f>
        <v>-0.34950455561982635</v>
      </c>
      <c r="K69" s="35">
        <f>(VMB!L69-VMB!K69)/VMB!K69</f>
        <v>0.2822194389421061</v>
      </c>
      <c r="L69" s="35">
        <f>(VMB!M69-VMB!L69)/VMB!L69</f>
        <v>-5.0792192832473928E-3</v>
      </c>
      <c r="M69" s="15" t="s">
        <v>163</v>
      </c>
      <c r="N69" s="15"/>
      <c r="O69" s="16">
        <f t="shared" si="3"/>
        <v>6</v>
      </c>
      <c r="P69" s="27">
        <f t="shared" si="4"/>
        <v>2.5878842201751593E-3</v>
      </c>
      <c r="Q69" s="16">
        <f t="shared" si="5"/>
        <v>0.368128891054121</v>
      </c>
      <c r="R69" s="13"/>
    </row>
    <row r="70" spans="1:18" x14ac:dyDescent="0.4">
      <c r="A70" s="15"/>
      <c r="B70" s="15"/>
      <c r="C70" s="49" t="s">
        <v>90</v>
      </c>
      <c r="D70" s="15"/>
      <c r="E70" s="15"/>
      <c r="F70" s="15" t="s">
        <v>303</v>
      </c>
      <c r="G70" s="35">
        <f>(VMB!H70-VMB!G70)/VMB!G70</f>
        <v>4.4894703200439555E-2</v>
      </c>
      <c r="H70" s="35">
        <f>(VMB!I70-VMB!H70)/VMB!H70</f>
        <v>-9.1238578839891143E-2</v>
      </c>
      <c r="I70" s="35">
        <f>(VMB!J70-VMB!I70)/VMB!I70</f>
        <v>2.9284262944135639E-3</v>
      </c>
      <c r="J70" s="35">
        <f>(VMB!K70-VMB!J70)/VMB!J70</f>
        <v>0.12668927139185746</v>
      </c>
      <c r="K70" s="35">
        <f>(VMB!L70-VMB!K70)/VMB!K70</f>
        <v>0.20804890966978856</v>
      </c>
      <c r="L70" s="35">
        <f>(VMB!M70-VMB!L70)/VMB!L70</f>
        <v>-0.19327913747649872</v>
      </c>
      <c r="M70" s="15" t="s">
        <v>163</v>
      </c>
      <c r="N70" s="15"/>
      <c r="O70" s="16">
        <f t="shared" si="3"/>
        <v>6</v>
      </c>
      <c r="P70" s="27">
        <f t="shared" si="4"/>
        <v>1.6340599040018212E-2</v>
      </c>
      <c r="Q70" s="16">
        <f t="shared" si="5"/>
        <v>0.14521559320339356</v>
      </c>
      <c r="R70" s="13"/>
    </row>
    <row r="71" spans="1:18" x14ac:dyDescent="0.4">
      <c r="A71" s="15"/>
      <c r="B71" s="15"/>
      <c r="C71" s="49" t="s">
        <v>92</v>
      </c>
      <c r="D71" s="15"/>
      <c r="E71" s="15"/>
      <c r="F71" s="15" t="s">
        <v>303</v>
      </c>
      <c r="G71" s="35">
        <f>(VMB!H71-VMB!G71)/VMB!G71</f>
        <v>-2.3750533518765373E-3</v>
      </c>
      <c r="H71" s="35">
        <f>(VMB!I71-VMB!H71)/VMB!H71</f>
        <v>-1.8172368211999194E-2</v>
      </c>
      <c r="I71" s="35">
        <f>(VMB!J71-VMB!I71)/VMB!I71</f>
        <v>0.22337845614038881</v>
      </c>
      <c r="J71" s="35">
        <f>(VMB!K71-VMB!J71)/VMB!J71</f>
        <v>-0.24118810153235867</v>
      </c>
      <c r="K71" s="35">
        <f>(VMB!L71-VMB!K71)/VMB!K71</f>
        <v>-5.1927491274203041E-2</v>
      </c>
      <c r="L71" s="35">
        <f>(VMB!M71-VMB!L71)/VMB!L71</f>
        <v>-9.8139115885382253E-2</v>
      </c>
      <c r="M71" s="15" t="s">
        <v>163</v>
      </c>
      <c r="N71" s="15"/>
      <c r="O71" s="16">
        <f t="shared" si="3"/>
        <v>6</v>
      </c>
      <c r="P71" s="27">
        <f t="shared" si="4"/>
        <v>-3.1403945685905148E-2</v>
      </c>
      <c r="Q71" s="16">
        <f t="shared" si="5"/>
        <v>0.15153614382202085</v>
      </c>
      <c r="R71" s="13"/>
    </row>
    <row r="72" spans="1:18" x14ac:dyDescent="0.4">
      <c r="A72" s="15"/>
      <c r="B72" s="15"/>
      <c r="C72" s="49" t="s">
        <v>95</v>
      </c>
      <c r="D72" s="15"/>
      <c r="E72" s="15"/>
      <c r="F72" s="15" t="s">
        <v>303</v>
      </c>
      <c r="G72" s="35">
        <f>(VMB!H72-VMB!G72)/VMB!G72</f>
        <v>0.25204713001385032</v>
      </c>
      <c r="H72" s="35">
        <f>(VMB!I72-VMB!H72)/VMB!H72</f>
        <v>-2.7527799196485979E-2</v>
      </c>
      <c r="I72" s="35">
        <f>(VMB!J72-VMB!I72)/VMB!I72</f>
        <v>-0.10444441211400655</v>
      </c>
      <c r="J72" s="35">
        <f>(VMB!K72-VMB!J72)/VMB!J72</f>
        <v>-0.10581500551118603</v>
      </c>
      <c r="K72" s="35">
        <f>(VMB!L72-VMB!K72)/VMB!K72</f>
        <v>0.21949754890510909</v>
      </c>
      <c r="L72" s="35">
        <f>(VMB!M72-VMB!L72)/VMB!L72</f>
        <v>3.0350682853319641E-2</v>
      </c>
      <c r="M72" s="15" t="s">
        <v>163</v>
      </c>
      <c r="N72" s="15"/>
      <c r="O72" s="16">
        <f t="shared" si="3"/>
        <v>6</v>
      </c>
      <c r="P72" s="27">
        <f t="shared" si="4"/>
        <v>4.4018024158433415E-2</v>
      </c>
      <c r="Q72" s="16">
        <f t="shared" si="5"/>
        <v>0.15739492069957822</v>
      </c>
      <c r="R72" s="13"/>
    </row>
    <row r="73" spans="1:18" x14ac:dyDescent="0.4">
      <c r="A73" s="15"/>
      <c r="B73" s="15"/>
      <c r="C73" s="49" t="s">
        <v>372</v>
      </c>
      <c r="D73" s="15"/>
      <c r="E73" s="15"/>
      <c r="F73" s="15" t="s">
        <v>303</v>
      </c>
      <c r="G73" s="35">
        <f>(VMB!H73-VMB!G73)/VMB!G73</f>
        <v>-0.14141002273519079</v>
      </c>
      <c r="H73" s="35">
        <f>(VMB!I73-VMB!H73)/VMB!H73</f>
        <v>-4.6178084392760679E-2</v>
      </c>
      <c r="I73" s="35">
        <f>(VMB!J73-VMB!I73)/VMB!I73</f>
        <v>0.15833853134500395</v>
      </c>
      <c r="J73" s="35">
        <f>(VMB!K73-VMB!J73)/VMB!J73</f>
        <v>-0.10140563756691835</v>
      </c>
      <c r="K73" s="35">
        <f>(VMB!L73-VMB!K73)/VMB!K73</f>
        <v>4.5362243244948988E-2</v>
      </c>
      <c r="L73" s="35">
        <f>(VMB!M73-VMB!L73)/VMB!L73</f>
        <v>8.238388277147142E-2</v>
      </c>
      <c r="M73" s="15" t="s">
        <v>163</v>
      </c>
      <c r="N73" s="15"/>
      <c r="O73" s="16">
        <f t="shared" si="3"/>
        <v>6</v>
      </c>
      <c r="P73" s="27">
        <f t="shared" si="4"/>
        <v>-4.8484788890758301E-4</v>
      </c>
      <c r="Q73" s="16">
        <f t="shared" si="5"/>
        <v>0.1151753711822656</v>
      </c>
      <c r="R73" s="13"/>
    </row>
    <row r="74" spans="1:18" x14ac:dyDescent="0.4">
      <c r="A74" s="15"/>
      <c r="B74" s="15"/>
      <c r="C74" s="49" t="s">
        <v>374</v>
      </c>
      <c r="D74" s="15"/>
      <c r="E74" s="15"/>
      <c r="F74" s="15" t="s">
        <v>303</v>
      </c>
      <c r="G74" s="35">
        <f>(VMB!H74-VMB!G74)/VMB!G74</f>
        <v>-0.10313683900821492</v>
      </c>
      <c r="H74" s="35">
        <f>(VMB!I74-VMB!H74)/VMB!H74</f>
        <v>0.1762169079331691</v>
      </c>
      <c r="I74" s="35">
        <f>(VMB!J74-VMB!I74)/VMB!I74</f>
        <v>-0.26553733710631983</v>
      </c>
      <c r="J74" s="35">
        <f>(VMB!K74-VMB!J74)/VMB!J74</f>
        <v>8.7275145039608718E-3</v>
      </c>
      <c r="K74" s="15" t="s">
        <v>163</v>
      </c>
      <c r="L74" s="15" t="s">
        <v>163</v>
      </c>
      <c r="M74" s="15" t="s">
        <v>163</v>
      </c>
      <c r="N74" s="15"/>
      <c r="O74" s="16">
        <f t="shared" si="3"/>
        <v>4</v>
      </c>
      <c r="P74" s="27">
        <f t="shared" si="4"/>
        <v>-4.5932438419351199E-2</v>
      </c>
      <c r="Q74" s="16">
        <f t="shared" si="5"/>
        <v>0.1860436306465732</v>
      </c>
      <c r="R74" s="13"/>
    </row>
    <row r="75" spans="1:18" x14ac:dyDescent="0.4">
      <c r="A75" s="15"/>
      <c r="B75" s="15"/>
      <c r="C75" s="49" t="s">
        <v>105</v>
      </c>
      <c r="D75" s="15"/>
      <c r="E75" s="15"/>
      <c r="F75" s="15" t="s">
        <v>303</v>
      </c>
      <c r="G75" s="35">
        <f>(VMB!H75-VMB!G75)/VMB!G75</f>
        <v>0.10028687570895269</v>
      </c>
      <c r="H75" s="35">
        <f>(VMB!I75-VMB!H75)/VMB!H75</f>
        <v>5.0035662852024161E-2</v>
      </c>
      <c r="I75" s="35">
        <f>(VMB!J75-VMB!I75)/VMB!I75</f>
        <v>-0.12778382212023981</v>
      </c>
      <c r="J75" s="35">
        <f>(VMB!K75-VMB!J75)/VMB!J75</f>
        <v>-6.008730754838041E-2</v>
      </c>
      <c r="K75" s="35">
        <f>(VMB!L75-VMB!K75)/VMB!K75</f>
        <v>-8.5047194339041687E-3</v>
      </c>
      <c r="L75" s="35">
        <f>(VMB!M75-VMB!L75)/VMB!L75</f>
        <v>-5.3638965166405338E-2</v>
      </c>
      <c r="M75" s="15" t="s">
        <v>163</v>
      </c>
      <c r="N75" s="15"/>
      <c r="O75" s="16">
        <f t="shared" si="3"/>
        <v>6</v>
      </c>
      <c r="P75" s="27">
        <f t="shared" si="4"/>
        <v>-1.6615379284658813E-2</v>
      </c>
      <c r="Q75" s="16">
        <f t="shared" si="5"/>
        <v>8.2211019437431809E-2</v>
      </c>
      <c r="R75" s="13"/>
    </row>
    <row r="76" spans="1:18" x14ac:dyDescent="0.4">
      <c r="A76" s="15"/>
      <c r="B76" s="15"/>
      <c r="C76" s="49" t="s">
        <v>113</v>
      </c>
      <c r="D76" s="15"/>
      <c r="E76" s="15"/>
      <c r="F76" s="15" t="s">
        <v>303</v>
      </c>
      <c r="G76" s="35">
        <f>(VMB!H76-VMB!G76)/VMB!G76</f>
        <v>1.6853859191339997E-4</v>
      </c>
      <c r="H76" s="35">
        <f>(VMB!I76-VMB!H76)/VMB!H76</f>
        <v>-8.5476731060063954E-2</v>
      </c>
      <c r="I76" s="35">
        <f>(VMB!J76-VMB!I76)/VMB!I76</f>
        <v>-0.13376508628864184</v>
      </c>
      <c r="J76" s="35">
        <f>(VMB!K76-VMB!J76)/VMB!J76</f>
        <v>8.2764043421471964E-2</v>
      </c>
      <c r="K76" s="35">
        <f>(VMB!L76-VMB!K76)/VMB!K76</f>
        <v>9.2428010144993064E-2</v>
      </c>
      <c r="L76" s="35">
        <f>(VMB!M76-VMB!L76)/VMB!L76</f>
        <v>-2.383923757366687E-2</v>
      </c>
      <c r="M76" s="15" t="s">
        <v>163</v>
      </c>
      <c r="N76" s="15"/>
      <c r="O76" s="16">
        <f t="shared" si="3"/>
        <v>6</v>
      </c>
      <c r="P76" s="27">
        <f t="shared" si="4"/>
        <v>-1.1286743793999035E-2</v>
      </c>
      <c r="Q76" s="16">
        <f t="shared" si="5"/>
        <v>8.988457926238401E-2</v>
      </c>
      <c r="R76" s="13"/>
    </row>
    <row r="77" spans="1:18" x14ac:dyDescent="0.4">
      <c r="A77" s="15"/>
      <c r="B77" s="15"/>
      <c r="C77" s="49" t="s">
        <v>117</v>
      </c>
      <c r="D77" s="15"/>
      <c r="E77" s="15"/>
      <c r="F77" s="15" t="s">
        <v>303</v>
      </c>
      <c r="G77" s="35">
        <f>(VMB!H77-VMB!G77)/VMB!G77</f>
        <v>3.6692349462272573E-2</v>
      </c>
      <c r="H77" s="35">
        <f>(VMB!I77-VMB!H77)/VMB!H77</f>
        <v>6.1436266172556098E-2</v>
      </c>
      <c r="I77" s="35">
        <f>(VMB!J77-VMB!I77)/VMB!I77</f>
        <v>-5.4005095945608456E-2</v>
      </c>
      <c r="J77" s="35">
        <f>(VMB!K77-VMB!J77)/VMB!J77</f>
        <v>-0.1317855520902263</v>
      </c>
      <c r="K77" s="35">
        <f>(VMB!L77-VMB!K77)/VMB!K77</f>
        <v>-9.5110397597397936E-2</v>
      </c>
      <c r="L77" s="35">
        <f>(VMB!M77-VMB!L77)/VMB!L77</f>
        <v>-6.2164804337812664E-2</v>
      </c>
      <c r="M77" s="15" t="s">
        <v>163</v>
      </c>
      <c r="N77" s="15"/>
      <c r="O77" s="16">
        <f t="shared" si="3"/>
        <v>6</v>
      </c>
      <c r="P77" s="27">
        <f t="shared" si="4"/>
        <v>-4.082287238936945E-2</v>
      </c>
      <c r="Q77" s="16">
        <f t="shared" si="5"/>
        <v>7.5254414630489305E-2</v>
      </c>
      <c r="R77" s="13"/>
    </row>
    <row r="78" spans="1:18" x14ac:dyDescent="0.4">
      <c r="A78" s="15"/>
      <c r="B78" s="15"/>
      <c r="C78" s="49" t="s">
        <v>118</v>
      </c>
      <c r="D78" s="15"/>
      <c r="E78" s="15"/>
      <c r="F78" s="15" t="s">
        <v>303</v>
      </c>
      <c r="G78" s="35">
        <f>(VMB!H78-VMB!G78)/VMB!G78</f>
        <v>2.0197113228437209E-2</v>
      </c>
      <c r="H78" s="35">
        <f>(VMB!I78-VMB!H78)/VMB!H78</f>
        <v>1.4283974366747245E-3</v>
      </c>
      <c r="I78" s="35">
        <f>(VMB!J78-VMB!I78)/VMB!I78</f>
        <v>-3.988044051419079E-2</v>
      </c>
      <c r="J78" s="35">
        <f>(VMB!K78-VMB!J78)/VMB!J78</f>
        <v>-7.9096502187437259E-2</v>
      </c>
      <c r="K78" s="35">
        <f>(VMB!L78-VMB!K78)/VMB!K78</f>
        <v>-0.10292119504908634</v>
      </c>
      <c r="L78" s="35">
        <f>(VMB!M78-VMB!L78)/VMB!L78</f>
        <v>-6.8275968535786115E-3</v>
      </c>
      <c r="M78" s="15" t="s">
        <v>163</v>
      </c>
      <c r="N78" s="15"/>
      <c r="O78" s="16">
        <f t="shared" si="3"/>
        <v>6</v>
      </c>
      <c r="P78" s="27">
        <f t="shared" si="4"/>
        <v>-3.4516703989863513E-2</v>
      </c>
      <c r="Q78" s="16">
        <f t="shared" si="5"/>
        <v>4.8471932577681495E-2</v>
      </c>
      <c r="R78" s="13"/>
    </row>
    <row r="79" spans="1:18" x14ac:dyDescent="0.4">
      <c r="A79" s="15"/>
      <c r="B79" s="15"/>
      <c r="C79" s="49" t="s">
        <v>120</v>
      </c>
      <c r="D79" s="15"/>
      <c r="E79" s="15"/>
      <c r="F79" s="15" t="s">
        <v>303</v>
      </c>
      <c r="G79" s="35">
        <f>(VMB!H79-VMB!G79)/VMB!G79</f>
        <v>6.914138520097346E-2</v>
      </c>
      <c r="H79" s="35">
        <f>(VMB!I79-VMB!H79)/VMB!H79</f>
        <v>-0.23111390390709782</v>
      </c>
      <c r="I79" s="35">
        <f>(VMB!J79-VMB!I79)/VMB!I79</f>
        <v>-5.7480678968610401E-2</v>
      </c>
      <c r="J79" s="35">
        <f>(VMB!K79-VMB!J79)/VMB!J79</f>
        <v>-0.10028351630969687</v>
      </c>
      <c r="K79" s="35">
        <f>(VMB!L79-VMB!K79)/VMB!K79</f>
        <v>-9.3560817336016108E-2</v>
      </c>
      <c r="L79" s="35">
        <f>(VMB!M79-VMB!L79)/VMB!L79</f>
        <v>-0.16708491465085754</v>
      </c>
      <c r="M79" s="15" t="s">
        <v>163</v>
      </c>
      <c r="N79" s="15"/>
      <c r="O79" s="16">
        <f t="shared" si="3"/>
        <v>6</v>
      </c>
      <c r="P79" s="27">
        <f t="shared" si="4"/>
        <v>-9.6730407661884218E-2</v>
      </c>
      <c r="Q79" s="16">
        <f t="shared" si="5"/>
        <v>0.10206404310106494</v>
      </c>
      <c r="R79" s="13"/>
    </row>
    <row r="80" spans="1:18" x14ac:dyDescent="0.4">
      <c r="A80" s="15"/>
      <c r="B80" s="15"/>
      <c r="C80" s="49" t="s">
        <v>123</v>
      </c>
      <c r="D80" s="15"/>
      <c r="E80" s="15"/>
      <c r="F80" s="15" t="s">
        <v>303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5"/>
      <c r="O80" s="16">
        <f t="shared" si="3"/>
        <v>0</v>
      </c>
      <c r="P80" s="27" t="e">
        <f t="shared" si="4"/>
        <v>#DIV/0!</v>
      </c>
      <c r="Q80" s="16" t="e">
        <f t="shared" si="5"/>
        <v>#DIV/0!</v>
      </c>
      <c r="R80" s="13"/>
    </row>
    <row r="81" spans="1:18" x14ac:dyDescent="0.4">
      <c r="A81" s="15"/>
      <c r="B81" s="15"/>
      <c r="C81" s="49" t="s">
        <v>290</v>
      </c>
      <c r="D81" s="15"/>
      <c r="E81" s="15"/>
      <c r="F81" s="15" t="s">
        <v>303</v>
      </c>
      <c r="G81" s="35">
        <f>(VMB!H81-VMB!G81)/VMB!G81</f>
        <v>8.1674347266404948E-2</v>
      </c>
      <c r="H81" s="35">
        <f>(VMB!I81-VMB!H81)/VMB!H81</f>
        <v>-0.15344653052404389</v>
      </c>
      <c r="I81" s="35">
        <f>(VMB!J81-VMB!I81)/VMB!I81</f>
        <v>2.4074304773764127E-2</v>
      </c>
      <c r="J81" s="35">
        <f>(VMB!K81-VMB!J81)/VMB!J81</f>
        <v>-0.10332782104076862</v>
      </c>
      <c r="K81" s="35">
        <f>(VMB!L81-VMB!K81)/VMB!K81</f>
        <v>0.14746430180624662</v>
      </c>
      <c r="L81" s="35">
        <f>(VMB!M81-VMB!L81)/VMB!L81</f>
        <v>-1.1318845719193747E-2</v>
      </c>
      <c r="M81" s="15" t="s">
        <v>163</v>
      </c>
      <c r="N81" s="15"/>
      <c r="O81" s="16">
        <f t="shared" si="3"/>
        <v>6</v>
      </c>
      <c r="P81" s="27">
        <f t="shared" si="4"/>
        <v>-2.4800405729317639E-3</v>
      </c>
      <c r="Q81" s="16">
        <f t="shared" si="5"/>
        <v>0.11252526867401048</v>
      </c>
      <c r="R81" s="13"/>
    </row>
    <row r="82" spans="1:18" x14ac:dyDescent="0.4">
      <c r="A82" s="15"/>
      <c r="B82" s="15"/>
      <c r="C82" s="49" t="s">
        <v>20</v>
      </c>
      <c r="D82" s="15"/>
      <c r="E82" s="15"/>
      <c r="F82" s="15" t="s">
        <v>303</v>
      </c>
      <c r="G82" s="35">
        <f>(VMB!H82-VMB!G82)/VMB!G82</f>
        <v>-0.10373879228279168</v>
      </c>
      <c r="H82" s="35">
        <f>(VMB!I82-VMB!H82)/VMB!H82</f>
        <v>-6.2327294019983361E-2</v>
      </c>
      <c r="I82" s="35">
        <f>(VMB!J82-VMB!I82)/VMB!I82</f>
        <v>2.334677922811695E-2</v>
      </c>
      <c r="J82" s="35">
        <f>(VMB!K82-VMB!J82)/VMB!J82</f>
        <v>-2.6224018292391276E-2</v>
      </c>
      <c r="K82" s="35">
        <f>(VMB!L82-VMB!K82)/VMB!K82</f>
        <v>-4.1105729701980376E-4</v>
      </c>
      <c r="L82" s="35">
        <f>(VMB!M82-VMB!L82)/VMB!L82</f>
        <v>-2.4701120100452841E-2</v>
      </c>
      <c r="M82" s="15" t="s">
        <v>163</v>
      </c>
      <c r="N82" s="15"/>
      <c r="O82" s="16">
        <f t="shared" si="3"/>
        <v>6</v>
      </c>
      <c r="P82" s="27">
        <f t="shared" si="4"/>
        <v>-3.2342583794086992E-2</v>
      </c>
      <c r="Q82" s="16">
        <f t="shared" si="5"/>
        <v>4.5195702856189658E-2</v>
      </c>
      <c r="R82" s="13"/>
    </row>
    <row r="83" spans="1:18" x14ac:dyDescent="0.4">
      <c r="A83" s="15"/>
      <c r="B83" s="15"/>
      <c r="C83" s="49" t="s">
        <v>35</v>
      </c>
      <c r="D83" s="15"/>
      <c r="E83" s="15"/>
      <c r="F83" s="15" t="s">
        <v>303</v>
      </c>
      <c r="G83" s="35">
        <f>(VMB!H83-VMB!G83)/VMB!G83</f>
        <v>3.8671615675267987E-2</v>
      </c>
      <c r="H83" s="35">
        <f>(VMB!I83-VMB!H83)/VMB!H83</f>
        <v>-1.6566830032712063E-2</v>
      </c>
      <c r="I83" s="35">
        <f>(VMB!J83-VMB!I83)/VMB!I83</f>
        <v>8.6706074687391728E-3</v>
      </c>
      <c r="J83" s="35">
        <f>(VMB!K83-VMB!J83)/VMB!J83</f>
        <v>-0.28650054004104331</v>
      </c>
      <c r="K83" s="35">
        <f>(VMB!L83-VMB!K83)/VMB!K83</f>
        <v>0.14670120469186534</v>
      </c>
      <c r="L83" s="35">
        <f>(VMB!M83-VMB!L83)/VMB!L83</f>
        <v>-5.7457639351395501E-2</v>
      </c>
      <c r="M83" s="15" t="s">
        <v>163</v>
      </c>
      <c r="N83" s="15"/>
      <c r="O83" s="16">
        <f t="shared" si="3"/>
        <v>6</v>
      </c>
      <c r="P83" s="27">
        <f t="shared" si="4"/>
        <v>-2.7746930264879732E-2</v>
      </c>
      <c r="Q83" s="16">
        <f t="shared" si="5"/>
        <v>0.14431282932372286</v>
      </c>
      <c r="R83" s="13"/>
    </row>
    <row r="84" spans="1:18" x14ac:dyDescent="0.4">
      <c r="A84" s="15"/>
      <c r="B84" s="15"/>
      <c r="C84" s="49" t="s">
        <v>60</v>
      </c>
      <c r="D84" s="15"/>
      <c r="E84" s="15"/>
      <c r="F84" s="15" t="s">
        <v>303</v>
      </c>
      <c r="G84" s="35">
        <f>(VMB!H84-VMB!G84)/VMB!G84</f>
        <v>0.26347165918393695</v>
      </c>
      <c r="H84" s="35">
        <f>(VMB!I84-VMB!H84)/VMB!H84</f>
        <v>0.23722226808415545</v>
      </c>
      <c r="I84" s="35">
        <f>(VMB!J84-VMB!I84)/VMB!I84</f>
        <v>6.63500835858295E-2</v>
      </c>
      <c r="J84" s="35">
        <f>(VMB!K84-VMB!J84)/VMB!J84</f>
        <v>-0.21047316818268744</v>
      </c>
      <c r="K84" s="35">
        <f>(VMB!L84-VMB!K84)/VMB!K84</f>
        <v>9.075257146060689E-2</v>
      </c>
      <c r="L84" s="35">
        <f>(VMB!M84-VMB!L84)/VMB!L84</f>
        <v>-0.10179128591469262</v>
      </c>
      <c r="M84" s="15" t="s">
        <v>163</v>
      </c>
      <c r="N84" s="15"/>
      <c r="O84" s="16">
        <f t="shared" si="3"/>
        <v>6</v>
      </c>
      <c r="P84" s="27">
        <f t="shared" si="4"/>
        <v>5.7588688036191445E-2</v>
      </c>
      <c r="Q84" s="16">
        <f t="shared" si="5"/>
        <v>0.18606007683612974</v>
      </c>
      <c r="R84" s="13"/>
    </row>
    <row r="85" spans="1:18" x14ac:dyDescent="0.4">
      <c r="A85" s="15"/>
      <c r="B85" s="15"/>
      <c r="C85" s="49" t="s">
        <v>61</v>
      </c>
      <c r="D85" s="15"/>
      <c r="E85" s="15"/>
      <c r="F85" s="15" t="s">
        <v>303</v>
      </c>
      <c r="G85" s="35">
        <f>(VMB!H85-VMB!G85)/VMB!G85</f>
        <v>0.16451754561128232</v>
      </c>
      <c r="H85" s="35">
        <f>(VMB!I85-VMB!H85)/VMB!H85</f>
        <v>8.291046700412652E-2</v>
      </c>
      <c r="I85" s="35">
        <f>(VMB!J85-VMB!I85)/VMB!I85</f>
        <v>-0.19544612609450587</v>
      </c>
      <c r="J85" s="35">
        <f>(VMB!K85-VMB!J85)/VMB!J85</f>
        <v>-0.10739121621068567</v>
      </c>
      <c r="K85" s="35">
        <f>(VMB!L85-VMB!K85)/VMB!K85</f>
        <v>0.42266231864418596</v>
      </c>
      <c r="L85" s="35">
        <f>(VMB!M85-VMB!L85)/VMB!L85</f>
        <v>-0.11037750547231764</v>
      </c>
      <c r="M85" s="15" t="s">
        <v>163</v>
      </c>
      <c r="N85" s="15"/>
      <c r="O85" s="16">
        <f t="shared" si="3"/>
        <v>6</v>
      </c>
      <c r="P85" s="27">
        <f t="shared" si="4"/>
        <v>4.2812580580347613E-2</v>
      </c>
      <c r="Q85" s="16">
        <f t="shared" si="5"/>
        <v>0.22956539672069082</v>
      </c>
      <c r="R85" s="13"/>
    </row>
    <row r="86" spans="1:18" x14ac:dyDescent="0.4">
      <c r="A86" s="15"/>
      <c r="B86" s="15"/>
      <c r="C86" s="49" t="s">
        <v>274</v>
      </c>
      <c r="D86" s="15"/>
      <c r="E86" s="15"/>
      <c r="F86" s="15" t="s">
        <v>303</v>
      </c>
      <c r="G86" s="35">
        <f>(VMB!H86-VMB!G86)/VMB!G86</f>
        <v>0.22200824443815087</v>
      </c>
      <c r="H86" s="35">
        <f>(VMB!I86-VMB!H86)/VMB!H86</f>
        <v>-0.11233018331571488</v>
      </c>
      <c r="I86" s="35">
        <f>(VMB!J86-VMB!I86)/VMB!I86</f>
        <v>-0.10925407888978708</v>
      </c>
      <c r="J86" s="35">
        <f>(VMB!K86-VMB!J86)/VMB!J86</f>
        <v>6.131149834734384E-2</v>
      </c>
      <c r="K86" s="35">
        <f>(VMB!L86-VMB!K86)/VMB!K86</f>
        <v>-5.1748117231675529E-2</v>
      </c>
      <c r="L86" s="35">
        <f>(VMB!M86-VMB!L86)/VMB!L86</f>
        <v>-0.27655641019209937</v>
      </c>
      <c r="M86" s="15" t="s">
        <v>163</v>
      </c>
      <c r="N86" s="15"/>
      <c r="O86" s="16">
        <f t="shared" si="3"/>
        <v>6</v>
      </c>
      <c r="P86" s="27">
        <f t="shared" si="4"/>
        <v>-4.4428174473963689E-2</v>
      </c>
      <c r="Q86" s="16">
        <f t="shared" si="5"/>
        <v>0.17024654110949466</v>
      </c>
      <c r="R86" s="13"/>
    </row>
    <row r="87" spans="1:18" x14ac:dyDescent="0.4">
      <c r="A87" s="15"/>
      <c r="B87" s="15"/>
      <c r="C87" s="49" t="s">
        <v>376</v>
      </c>
      <c r="D87" s="15"/>
      <c r="E87" s="15"/>
      <c r="F87" s="15" t="s">
        <v>303</v>
      </c>
      <c r="G87" s="35">
        <f>(VMB!H87-VMB!G87)/VMB!G87</f>
        <v>4.032914198833229E-2</v>
      </c>
      <c r="H87" s="35">
        <f>(VMB!I87-VMB!H87)/VMB!H87</f>
        <v>-4.4635828710126342E-2</v>
      </c>
      <c r="I87" s="35">
        <f>(VMB!J87-VMB!I87)/VMB!I87</f>
        <v>-0.16982647517711275</v>
      </c>
      <c r="J87" s="35">
        <f>(VMB!K87-VMB!J87)/VMB!J87</f>
        <v>0.12789613650518547</v>
      </c>
      <c r="K87" s="35">
        <f>(VMB!L87-VMB!K87)/VMB!K87</f>
        <v>0.15992668084000763</v>
      </c>
      <c r="L87" s="35">
        <f>(VMB!M87-VMB!L87)/VMB!L87</f>
        <v>-7.5277878227006975E-2</v>
      </c>
      <c r="M87" s="15" t="s">
        <v>163</v>
      </c>
      <c r="N87" s="15"/>
      <c r="O87" s="16">
        <f t="shared" si="3"/>
        <v>6</v>
      </c>
      <c r="P87" s="27">
        <f t="shared" si="4"/>
        <v>6.4019628698798901E-3</v>
      </c>
      <c r="Q87" s="16">
        <f t="shared" si="5"/>
        <v>0.12634448284395181</v>
      </c>
      <c r="R87" s="13"/>
    </row>
    <row r="88" spans="1:18" x14ac:dyDescent="0.4">
      <c r="A88" s="15"/>
      <c r="B88" s="15"/>
      <c r="C88" s="49" t="s">
        <v>98</v>
      </c>
      <c r="D88" s="15"/>
      <c r="E88" s="15"/>
      <c r="F88" s="15" t="s">
        <v>303</v>
      </c>
      <c r="G88" s="35">
        <f>(VMB!H88-VMB!G88)/VMB!G88</f>
        <v>2.0139963963618612E-2</v>
      </c>
      <c r="H88" s="35">
        <f>(VMB!I88-VMB!H88)/VMB!H88</f>
        <v>3.6254874778740516E-2</v>
      </c>
      <c r="I88" s="35">
        <f>(VMB!J88-VMB!I88)/VMB!I88</f>
        <v>0.13189043196183306</v>
      </c>
      <c r="J88" s="35">
        <f>(VMB!K88-VMB!J88)/VMB!J88</f>
        <v>-0.20834307250911233</v>
      </c>
      <c r="K88" s="35">
        <f>(VMB!L88-VMB!K88)/VMB!K88</f>
        <v>0.3221944813883536</v>
      </c>
      <c r="L88" s="35">
        <f>(VMB!M88-VMB!L88)/VMB!L88</f>
        <v>-0.11502422197572075</v>
      </c>
      <c r="M88" s="15" t="s">
        <v>163</v>
      </c>
      <c r="N88" s="15"/>
      <c r="O88" s="16">
        <f t="shared" si="3"/>
        <v>6</v>
      </c>
      <c r="P88" s="27">
        <f t="shared" si="4"/>
        <v>3.1185409601285453E-2</v>
      </c>
      <c r="Q88" s="16">
        <f t="shared" si="5"/>
        <v>0.18640098328363211</v>
      </c>
      <c r="R88" s="13"/>
    </row>
    <row r="89" spans="1:18" x14ac:dyDescent="0.4">
      <c r="A89" s="15"/>
      <c r="B89" s="15"/>
      <c r="C89" s="49" t="s">
        <v>100</v>
      </c>
      <c r="D89" s="15"/>
      <c r="E89" s="15"/>
      <c r="F89" s="15" t="s">
        <v>303</v>
      </c>
      <c r="G89" s="35">
        <f>(VMB!H89-VMB!G89)/VMB!G89</f>
        <v>-5.2349300332616934E-3</v>
      </c>
      <c r="H89" s="35">
        <f>(VMB!I89-VMB!H89)/VMB!H89</f>
        <v>-7.5044873504422391E-2</v>
      </c>
      <c r="I89" s="35">
        <f>(VMB!J89-VMB!I89)/VMB!I89</f>
        <v>-6.5174547394500418E-2</v>
      </c>
      <c r="J89" s="35">
        <f>(VMB!K89-VMB!J89)/VMB!J89</f>
        <v>-7.5809272208939654E-2</v>
      </c>
      <c r="K89" s="35">
        <f>(VMB!L89-VMB!K89)/VMB!K89</f>
        <v>8.5520856492962372E-2</v>
      </c>
      <c r="L89" s="35">
        <f>(VMB!M89-VMB!L89)/VMB!L89</f>
        <v>-0.16476285719056083</v>
      </c>
      <c r="M89" s="15" t="s">
        <v>163</v>
      </c>
      <c r="N89" s="15"/>
      <c r="O89" s="16">
        <f t="shared" si="3"/>
        <v>6</v>
      </c>
      <c r="P89" s="27">
        <f t="shared" si="4"/>
        <v>-5.0084270639787098E-2</v>
      </c>
      <c r="Q89" s="16">
        <f t="shared" si="5"/>
        <v>8.3742361949547803E-2</v>
      </c>
      <c r="R89" s="13"/>
    </row>
    <row r="90" spans="1:18" x14ac:dyDescent="0.4">
      <c r="A90" s="15"/>
      <c r="B90" s="15"/>
      <c r="C90" s="49" t="s">
        <v>102</v>
      </c>
      <c r="D90" s="15"/>
      <c r="E90" s="15"/>
      <c r="F90" s="15" t="s">
        <v>303</v>
      </c>
      <c r="G90" s="35">
        <f>(VMB!H90-VMB!G90)/VMB!G90</f>
        <v>-8.002721941364874E-3</v>
      </c>
      <c r="H90" s="35">
        <f>(VMB!I90-VMB!H90)/VMB!H90</f>
        <v>-3.9756562046807439E-3</v>
      </c>
      <c r="I90" s="35">
        <f>(VMB!J90-VMB!I90)/VMB!I90</f>
        <v>2.4196274249345475E-2</v>
      </c>
      <c r="J90" s="35">
        <f>(VMB!K90-VMB!J90)/VMB!J90</f>
        <v>-0.10250245734362501</v>
      </c>
      <c r="K90" s="35">
        <f>(VMB!L90-VMB!K90)/VMB!K90</f>
        <v>4.3758981690293401E-2</v>
      </c>
      <c r="L90" s="35">
        <f>(VMB!M90-VMB!L90)/VMB!L90</f>
        <v>-4.9748665690455933E-2</v>
      </c>
      <c r="M90" s="15" t="s">
        <v>163</v>
      </c>
      <c r="N90" s="15"/>
      <c r="O90" s="16">
        <f t="shared" si="3"/>
        <v>6</v>
      </c>
      <c r="P90" s="27">
        <f t="shared" si="4"/>
        <v>-1.6045707540081281E-2</v>
      </c>
      <c r="Q90" s="16">
        <f t="shared" si="5"/>
        <v>5.2947242956628206E-2</v>
      </c>
      <c r="R90" s="13"/>
    </row>
    <row r="91" spans="1:18" x14ac:dyDescent="0.4">
      <c r="A91" s="15"/>
      <c r="B91" s="15"/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/>
      <c r="O91" s="16">
        <f t="shared" si="3"/>
        <v>0</v>
      </c>
      <c r="P91" s="27" t="e">
        <f t="shared" si="4"/>
        <v>#DIV/0!</v>
      </c>
      <c r="Q91" s="16" t="e">
        <f t="shared" si="5"/>
        <v>#DIV/0!</v>
      </c>
      <c r="R91" s="13"/>
    </row>
    <row r="92" spans="1:18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15"/>
      <c r="N92" s="15"/>
      <c r="O92" s="13"/>
      <c r="P92" s="14"/>
      <c r="Q92" s="13"/>
      <c r="R92" s="13"/>
    </row>
    <row r="93" spans="1:18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15"/>
      <c r="N93" s="15"/>
      <c r="O93" s="13"/>
      <c r="P93" s="14"/>
      <c r="Q93" s="13"/>
      <c r="R93" s="13"/>
    </row>
    <row r="94" spans="1:18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15"/>
      <c r="N94" s="15"/>
      <c r="O94" s="13"/>
      <c r="P94" s="14"/>
      <c r="Q94" s="14"/>
      <c r="R94" s="13"/>
    </row>
    <row r="95" spans="1:18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15"/>
      <c r="N95" s="15"/>
      <c r="O95" s="13"/>
      <c r="P95" s="14"/>
      <c r="Q95" s="13"/>
      <c r="R95" s="13"/>
    </row>
    <row r="96" spans="1:18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15"/>
      <c r="N96" s="15"/>
      <c r="O96" s="13"/>
      <c r="P96" s="14"/>
      <c r="Q96" s="13"/>
      <c r="R96" s="13"/>
    </row>
    <row r="97" spans="1:18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15"/>
      <c r="N97" s="15"/>
      <c r="O97" s="13"/>
      <c r="P97" s="14"/>
      <c r="Q97" s="13"/>
      <c r="R97" s="13"/>
    </row>
    <row r="98" spans="1:18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15"/>
      <c r="N98" s="15"/>
      <c r="O98" s="13"/>
      <c r="P98" s="14"/>
      <c r="Q98" s="13"/>
      <c r="R98" s="13"/>
    </row>
    <row r="99" spans="1:18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15"/>
      <c r="N99" s="15"/>
      <c r="O99" s="13"/>
      <c r="P99" s="14"/>
      <c r="Q99" s="13"/>
      <c r="R99" s="13"/>
    </row>
    <row r="100" spans="1:18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15"/>
      <c r="N100" s="15"/>
      <c r="O100" s="13"/>
      <c r="P100" s="14"/>
      <c r="Q100" s="13"/>
      <c r="R100" s="13"/>
    </row>
    <row r="101" spans="1:18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15"/>
      <c r="N101" s="15"/>
      <c r="O101" s="13"/>
      <c r="P101" s="14"/>
      <c r="Q101" s="14"/>
      <c r="R101" s="13"/>
    </row>
    <row r="102" spans="1:18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15"/>
      <c r="N102" s="15"/>
      <c r="O102" s="13"/>
      <c r="P102" s="14"/>
      <c r="Q102" s="14"/>
      <c r="R102" s="13"/>
    </row>
    <row r="103" spans="1:18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15"/>
      <c r="N103" s="15"/>
      <c r="O103" s="13"/>
      <c r="P103" s="14"/>
      <c r="Q103" s="13"/>
      <c r="R103" s="13"/>
    </row>
    <row r="104" spans="1:18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15"/>
      <c r="N104" s="15"/>
      <c r="O104" s="13"/>
      <c r="P104" s="14"/>
      <c r="Q104" s="14"/>
      <c r="R104" s="13"/>
    </row>
    <row r="105" spans="1:18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15"/>
      <c r="N105" s="15"/>
      <c r="O105" s="13"/>
      <c r="P105" s="14"/>
      <c r="Q105" s="13"/>
      <c r="R105" s="13"/>
    </row>
    <row r="106" spans="1:18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15"/>
      <c r="N106" s="15"/>
      <c r="O106" s="13"/>
      <c r="P106" s="14"/>
      <c r="Q106" s="14"/>
      <c r="R106" s="13"/>
    </row>
    <row r="107" spans="1:18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15"/>
      <c r="N107" s="15"/>
      <c r="O107" s="13"/>
      <c r="P107" s="14"/>
      <c r="Q107" s="13"/>
      <c r="R107" s="13"/>
    </row>
    <row r="108" spans="1:18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15"/>
      <c r="N108" s="15"/>
      <c r="O108" s="13"/>
      <c r="P108" s="14"/>
      <c r="Q108" s="13"/>
      <c r="R108" s="13"/>
    </row>
    <row r="109" spans="1:18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15"/>
      <c r="N109" s="15"/>
      <c r="O109" s="13"/>
      <c r="P109" s="14"/>
      <c r="Q109" s="13"/>
      <c r="R109" s="13"/>
    </row>
    <row r="110" spans="1:18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15"/>
      <c r="N110" s="15"/>
      <c r="O110" s="13"/>
      <c r="P110" s="14"/>
      <c r="Q110" s="14"/>
      <c r="R110" s="13"/>
    </row>
    <row r="111" spans="1:18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15"/>
      <c r="N111" s="15"/>
      <c r="O111" s="13"/>
      <c r="P111" s="14"/>
      <c r="Q111" s="14"/>
      <c r="R111" s="13"/>
    </row>
    <row r="112" spans="1:18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15"/>
      <c r="N112" s="15"/>
      <c r="O112" s="13"/>
      <c r="P112" s="14"/>
      <c r="Q112" s="14"/>
      <c r="R112" s="13"/>
    </row>
    <row r="113" spans="1:18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15"/>
      <c r="N113" s="15"/>
      <c r="O113" s="13"/>
      <c r="P113" s="14"/>
      <c r="Q113" s="13"/>
      <c r="R113" s="13"/>
    </row>
    <row r="114" spans="1:18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15"/>
      <c r="N114" s="15"/>
      <c r="O114" s="13"/>
      <c r="P114" s="14"/>
      <c r="Q114" s="13"/>
      <c r="R114" s="13"/>
    </row>
    <row r="115" spans="1:18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15"/>
      <c r="N115" s="15"/>
      <c r="O115" s="13"/>
      <c r="P115" s="14"/>
      <c r="Q115" s="13"/>
      <c r="R115" s="13"/>
    </row>
    <row r="116" spans="1:18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15"/>
      <c r="N116" s="15"/>
      <c r="O116" s="13"/>
      <c r="P116" s="14"/>
      <c r="Q116" s="13"/>
      <c r="R116" s="13"/>
    </row>
    <row r="117" spans="1:18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15"/>
      <c r="N117" s="15"/>
      <c r="O117" s="13"/>
      <c r="P117" s="14"/>
      <c r="Q117" s="13"/>
      <c r="R117" s="13"/>
    </row>
    <row r="118" spans="1:18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15"/>
      <c r="N118" s="15"/>
      <c r="O118" s="13"/>
      <c r="P118" s="14"/>
      <c r="Q118" s="14"/>
      <c r="R118" s="13"/>
    </row>
    <row r="119" spans="1:18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15"/>
      <c r="N119" s="15"/>
      <c r="O119" s="13"/>
      <c r="P119" s="14"/>
      <c r="Q119" s="13"/>
      <c r="R119" s="13"/>
    </row>
    <row r="120" spans="1:18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15"/>
      <c r="N120" s="15"/>
      <c r="O120" s="13"/>
      <c r="P120" s="14"/>
      <c r="Q120" s="13"/>
      <c r="R120" s="13"/>
    </row>
    <row r="121" spans="1:18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15"/>
      <c r="N121" s="15"/>
      <c r="O121" s="13"/>
      <c r="P121" s="14"/>
      <c r="Q121" s="13"/>
      <c r="R121" s="13"/>
    </row>
    <row r="122" spans="1:18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15"/>
      <c r="N122" s="15"/>
      <c r="O122" s="13"/>
      <c r="P122" s="14"/>
      <c r="Q122" s="14"/>
      <c r="R122" s="13"/>
    </row>
    <row r="123" spans="1:18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15"/>
      <c r="N123" s="15"/>
      <c r="O123" s="13"/>
      <c r="P123" s="14"/>
      <c r="Q123" s="13"/>
      <c r="R123" s="13"/>
    </row>
    <row r="124" spans="1:18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15"/>
      <c r="N124" s="15"/>
      <c r="O124" s="13"/>
      <c r="P124" s="14"/>
      <c r="Q124" s="13"/>
      <c r="R124" s="13"/>
    </row>
    <row r="125" spans="1:18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15"/>
      <c r="N125" s="15"/>
      <c r="O125" s="13"/>
      <c r="P125" s="14"/>
      <c r="Q125" s="14"/>
      <c r="R125" s="13"/>
    </row>
    <row r="126" spans="1:18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15"/>
      <c r="N126" s="15"/>
      <c r="O126" s="13"/>
      <c r="P126" s="14"/>
      <c r="Q126" s="13"/>
      <c r="R126" s="13"/>
    </row>
    <row r="127" spans="1:18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15"/>
      <c r="N127" s="15"/>
      <c r="O127" s="13"/>
      <c r="P127" s="14"/>
      <c r="Q127" s="13"/>
      <c r="R127" s="13"/>
    </row>
    <row r="128" spans="1:18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15"/>
      <c r="N128" s="15"/>
      <c r="O128" s="13"/>
      <c r="P128" s="14"/>
      <c r="Q128" s="13"/>
      <c r="R128" s="13"/>
    </row>
    <row r="129" spans="1:18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15"/>
      <c r="N129" s="15"/>
      <c r="O129" s="13"/>
      <c r="P129" s="14"/>
      <c r="Q129" s="13"/>
      <c r="R129" s="13"/>
    </row>
    <row r="130" spans="1:18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15"/>
      <c r="N130" s="15"/>
      <c r="O130" s="13"/>
      <c r="P130" s="14"/>
      <c r="Q130" s="14"/>
      <c r="R130" s="13"/>
    </row>
    <row r="131" spans="1:18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15"/>
      <c r="N131" s="15"/>
      <c r="O131" s="13"/>
      <c r="P131" s="14"/>
      <c r="Q131" s="13"/>
      <c r="R131" s="13"/>
    </row>
    <row r="132" spans="1:18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15"/>
      <c r="N132" s="15"/>
      <c r="O132" s="13"/>
      <c r="P132" s="14"/>
      <c r="Q132" s="13"/>
      <c r="R132" s="13"/>
    </row>
    <row r="133" spans="1:18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15"/>
      <c r="N133" s="15"/>
      <c r="O133" s="13"/>
      <c r="P133" s="13"/>
      <c r="Q133" s="13"/>
      <c r="R133" s="13"/>
    </row>
    <row r="134" spans="1:18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15"/>
      <c r="N134" s="15"/>
      <c r="O134" s="13"/>
      <c r="P134" s="13"/>
      <c r="Q134" s="13"/>
      <c r="R134" s="13"/>
    </row>
    <row r="135" spans="1:18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3"/>
      <c r="P135" s="13"/>
      <c r="Q135" s="13"/>
      <c r="R135" s="13"/>
    </row>
    <row r="136" spans="1:18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3"/>
      <c r="P136" s="13"/>
      <c r="Q136" s="13"/>
      <c r="R136" s="13"/>
    </row>
    <row r="137" spans="1:18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3"/>
      <c r="P137" s="13"/>
      <c r="Q137" s="13"/>
      <c r="R137" s="13"/>
    </row>
    <row r="138" spans="1:18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3"/>
      <c r="P138" s="13"/>
      <c r="Q138" s="13"/>
      <c r="R138" s="13"/>
    </row>
    <row r="139" spans="1:18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3"/>
      <c r="P139" s="13"/>
      <c r="Q139" s="13"/>
      <c r="R139" s="13"/>
    </row>
    <row r="140" spans="1:18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3"/>
      <c r="P140" s="13"/>
      <c r="Q140" s="13"/>
      <c r="R140" s="13"/>
    </row>
    <row r="141" spans="1:18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3"/>
      <c r="P141" s="13"/>
      <c r="Q141" s="13"/>
      <c r="R141" s="13"/>
    </row>
    <row r="142" spans="1:18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3"/>
      <c r="P142" s="13"/>
      <c r="Q142" s="13"/>
      <c r="R142" s="13"/>
    </row>
    <row r="143" spans="1:18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3"/>
      <c r="P143" s="13"/>
      <c r="Q143" s="13"/>
      <c r="R143" s="13"/>
    </row>
    <row r="144" spans="1:18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3"/>
      <c r="P144" s="13"/>
      <c r="Q144" s="13"/>
      <c r="R144" s="13"/>
    </row>
    <row r="145" spans="1:18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3"/>
      <c r="P145" s="13"/>
      <c r="Q145" s="13"/>
      <c r="R145" s="13"/>
    </row>
    <row r="146" spans="1:18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3"/>
      <c r="P146" s="13"/>
      <c r="Q146" s="13"/>
      <c r="R146" s="13"/>
    </row>
    <row r="147" spans="1:18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3"/>
      <c r="P147" s="13"/>
      <c r="Q147" s="13"/>
      <c r="R147" s="13"/>
    </row>
    <row r="148" spans="1:18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3"/>
      <c r="P148" s="13"/>
      <c r="Q148" s="13"/>
      <c r="R148" s="13"/>
    </row>
    <row r="149" spans="1:18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3"/>
      <c r="P149" s="13"/>
      <c r="Q149" s="13"/>
      <c r="R149" s="13"/>
    </row>
    <row r="150" spans="1:18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3"/>
      <c r="P150" s="13"/>
      <c r="Q150" s="13"/>
      <c r="R150" s="13"/>
    </row>
    <row r="151" spans="1:18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3"/>
      <c r="P151" s="13"/>
      <c r="Q151" s="13"/>
      <c r="R151" s="13"/>
    </row>
    <row r="152" spans="1:18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3"/>
      <c r="P152" s="13"/>
      <c r="Q152" s="13"/>
      <c r="R152" s="13"/>
    </row>
    <row r="153" spans="1:18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3"/>
      <c r="P153" s="13"/>
      <c r="Q153" s="13"/>
      <c r="R153" s="13"/>
    </row>
    <row r="154" spans="1:18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3"/>
      <c r="P154" s="13"/>
      <c r="Q154" s="13"/>
      <c r="R154" s="13"/>
    </row>
    <row r="155" spans="1:18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3"/>
      <c r="P155" s="13"/>
      <c r="Q155" s="13"/>
      <c r="R155" s="13"/>
    </row>
    <row r="156" spans="1:18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3"/>
      <c r="P156" s="13"/>
      <c r="Q156" s="13"/>
      <c r="R156" s="13"/>
    </row>
    <row r="157" spans="1:18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3"/>
      <c r="P157" s="13"/>
      <c r="Q157" s="13"/>
      <c r="R157" s="13"/>
    </row>
    <row r="158" spans="1:18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3"/>
      <c r="P158" s="13"/>
      <c r="Q158" s="13"/>
      <c r="R158" s="13"/>
    </row>
    <row r="159" spans="1:18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3"/>
      <c r="P159" s="13"/>
      <c r="Q159" s="13"/>
      <c r="R159" s="13"/>
    </row>
    <row r="160" spans="1:18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3"/>
      <c r="P160" s="13"/>
      <c r="Q160" s="13"/>
      <c r="R160" s="13"/>
    </row>
    <row r="161" spans="1:18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3"/>
      <c r="P161" s="13"/>
      <c r="Q161" s="13"/>
      <c r="R161" s="13"/>
    </row>
    <row r="162" spans="1:18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3"/>
      <c r="P162" s="13"/>
      <c r="Q162" s="13"/>
      <c r="R162" s="13"/>
    </row>
    <row r="163" spans="1:18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3"/>
      <c r="P163" s="13"/>
      <c r="Q163" s="13"/>
      <c r="R163" s="13"/>
    </row>
    <row r="164" spans="1:18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3"/>
      <c r="P164" s="13"/>
      <c r="Q164" s="13"/>
      <c r="R164" s="13"/>
    </row>
    <row r="165" spans="1:18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3"/>
      <c r="P165" s="13"/>
      <c r="Q165" s="13"/>
      <c r="R165" s="13"/>
    </row>
    <row r="166" spans="1:18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3"/>
      <c r="P166" s="13"/>
      <c r="Q166" s="13"/>
      <c r="R166" s="13"/>
    </row>
    <row r="167" spans="1:18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3"/>
      <c r="P167" s="13"/>
      <c r="Q167" s="13"/>
      <c r="R167" s="13"/>
    </row>
    <row r="168" spans="1:18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3"/>
      <c r="P168" s="13"/>
      <c r="Q168" s="13"/>
      <c r="R168" s="13"/>
    </row>
    <row r="169" spans="1:18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3"/>
      <c r="P169" s="13"/>
      <c r="Q169" s="13"/>
      <c r="R169" s="13"/>
    </row>
    <row r="170" spans="1:18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3"/>
      <c r="P170" s="13"/>
      <c r="Q170" s="13"/>
      <c r="R170" s="13"/>
    </row>
    <row r="171" spans="1:18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3"/>
      <c r="P171" s="13"/>
      <c r="Q171" s="13"/>
      <c r="R171" s="13"/>
    </row>
    <row r="172" spans="1:18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3"/>
      <c r="P172" s="13"/>
      <c r="Q172" s="13"/>
      <c r="R172" s="13"/>
    </row>
    <row r="173" spans="1:18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3"/>
      <c r="P173" s="13"/>
      <c r="Q173" s="13"/>
      <c r="R173" s="13"/>
    </row>
    <row r="174" spans="1:18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3"/>
      <c r="P174" s="13"/>
      <c r="Q174" s="13"/>
      <c r="R174" s="13"/>
    </row>
    <row r="175" spans="1:18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3"/>
      <c r="P175" s="13"/>
      <c r="Q175" s="13"/>
      <c r="R175" s="13"/>
    </row>
    <row r="176" spans="1:18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3"/>
      <c r="P176" s="13"/>
      <c r="Q176" s="13"/>
      <c r="R176" s="13"/>
    </row>
    <row r="177" spans="1:18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3"/>
      <c r="P177" s="13"/>
      <c r="Q177" s="13"/>
      <c r="R177" s="13"/>
    </row>
    <row r="178" spans="1:18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3"/>
      <c r="P178" s="13"/>
      <c r="Q178" s="13"/>
      <c r="R178" s="13"/>
    </row>
    <row r="179" spans="1:18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3"/>
      <c r="P179" s="13"/>
      <c r="Q179" s="13"/>
      <c r="R179" s="13"/>
    </row>
    <row r="180" spans="1:18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3"/>
      <c r="P180" s="13"/>
      <c r="Q180" s="13"/>
      <c r="R180" s="13"/>
    </row>
    <row r="181" spans="1:18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3"/>
      <c r="P181" s="13"/>
      <c r="Q181" s="13"/>
      <c r="R181" s="13"/>
    </row>
    <row r="182" spans="1:18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3"/>
      <c r="P182" s="13"/>
      <c r="Q182" s="13"/>
      <c r="R182" s="13"/>
    </row>
    <row r="183" spans="1:18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3"/>
      <c r="P183" s="13"/>
      <c r="Q183" s="13"/>
      <c r="R183" s="13"/>
    </row>
    <row r="184" spans="1:18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3"/>
      <c r="P184" s="13"/>
      <c r="Q184" s="13"/>
      <c r="R184" s="13"/>
    </row>
    <row r="185" spans="1:18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3"/>
      <c r="P185" s="13"/>
      <c r="Q185" s="13"/>
      <c r="R185" s="13"/>
    </row>
    <row r="186" spans="1:18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3"/>
      <c r="P186" s="13"/>
      <c r="Q186" s="13"/>
      <c r="R186" s="13"/>
    </row>
    <row r="187" spans="1:18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3"/>
      <c r="P187" s="13"/>
      <c r="Q187" s="13"/>
      <c r="R187" s="13"/>
    </row>
    <row r="188" spans="1:18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3"/>
      <c r="P188" s="13"/>
      <c r="Q188" s="13"/>
      <c r="R188" s="13"/>
    </row>
    <row r="189" spans="1:18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3"/>
      <c r="P189" s="13"/>
      <c r="Q189" s="13"/>
      <c r="R189" s="13"/>
    </row>
    <row r="190" spans="1:18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3"/>
      <c r="P190" s="13"/>
      <c r="Q190" s="13"/>
      <c r="R190" s="13"/>
    </row>
    <row r="191" spans="1:18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3"/>
      <c r="P191" s="13"/>
      <c r="Q191" s="13"/>
      <c r="R191" s="13"/>
    </row>
    <row r="192" spans="1:18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3"/>
      <c r="P192" s="13"/>
      <c r="Q192" s="13"/>
      <c r="R192" s="13"/>
    </row>
    <row r="193" spans="1:18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3"/>
      <c r="P193" s="13"/>
      <c r="Q193" s="13"/>
      <c r="R193" s="13"/>
    </row>
    <row r="194" spans="1:18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3"/>
      <c r="P194" s="13"/>
      <c r="Q194" s="13"/>
      <c r="R194" s="13"/>
    </row>
    <row r="195" spans="1:18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3"/>
      <c r="P195" s="13"/>
      <c r="Q195" s="13"/>
      <c r="R195" s="13"/>
    </row>
    <row r="196" spans="1:18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3"/>
      <c r="P196" s="13"/>
      <c r="Q196" s="13"/>
      <c r="R196" s="13"/>
    </row>
    <row r="197" spans="1:18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3"/>
      <c r="P197" s="13"/>
      <c r="Q197" s="13"/>
      <c r="R197" s="13"/>
    </row>
    <row r="198" spans="1:18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3"/>
      <c r="P198" s="13"/>
      <c r="Q198" s="13"/>
      <c r="R198" s="13"/>
    </row>
    <row r="199" spans="1:18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3"/>
      <c r="P199" s="13"/>
      <c r="Q199" s="13"/>
      <c r="R199" s="13"/>
    </row>
    <row r="200" spans="1:18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3"/>
      <c r="P200" s="13"/>
      <c r="Q200" s="13"/>
      <c r="R200" s="13"/>
    </row>
    <row r="201" spans="1:18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3"/>
      <c r="P201" s="13"/>
      <c r="Q201" s="13"/>
      <c r="R201" s="13"/>
    </row>
    <row r="202" spans="1:18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3"/>
      <c r="P202" s="13"/>
      <c r="Q202" s="13"/>
      <c r="R202" s="13"/>
    </row>
    <row r="203" spans="1:18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3"/>
      <c r="P203" s="13"/>
      <c r="Q203" s="13"/>
      <c r="R203" s="13"/>
    </row>
    <row r="204" spans="1:18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3"/>
      <c r="P204" s="13"/>
      <c r="Q204" s="13"/>
      <c r="R204" s="13"/>
    </row>
    <row r="205" spans="1:18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3"/>
      <c r="P205" s="13"/>
      <c r="Q205" s="13"/>
      <c r="R205" s="13"/>
    </row>
    <row r="206" spans="1:18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3"/>
      <c r="P206" s="13"/>
      <c r="Q206" s="13"/>
      <c r="R206" s="13"/>
    </row>
    <row r="207" spans="1:18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3"/>
      <c r="P207" s="13"/>
      <c r="Q207" s="13"/>
      <c r="R207" s="13"/>
    </row>
    <row r="208" spans="1:18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3"/>
      <c r="P208" s="13"/>
      <c r="Q208" s="13"/>
      <c r="R208" s="13"/>
    </row>
    <row r="209" spans="1:18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3"/>
      <c r="P209" s="13"/>
      <c r="Q209" s="13"/>
      <c r="R209" s="13"/>
    </row>
    <row r="210" spans="1:18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3"/>
      <c r="P210" s="13"/>
      <c r="Q210" s="13"/>
      <c r="R210" s="13"/>
    </row>
    <row r="211" spans="1:18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3"/>
      <c r="P211" s="13"/>
      <c r="Q211" s="13"/>
      <c r="R211" s="13"/>
    </row>
    <row r="212" spans="1:18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3"/>
      <c r="P212" s="13"/>
      <c r="Q212" s="13"/>
      <c r="R212" s="13"/>
    </row>
    <row r="213" spans="1:18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3"/>
      <c r="P213" s="13"/>
      <c r="Q213" s="13"/>
      <c r="R213" s="13"/>
    </row>
    <row r="214" spans="1:18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3"/>
      <c r="P214" s="13"/>
      <c r="Q214" s="13"/>
      <c r="R214" s="13"/>
    </row>
    <row r="215" spans="1:18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3"/>
      <c r="P215" s="13"/>
      <c r="Q215" s="13"/>
      <c r="R215" s="13"/>
    </row>
    <row r="216" spans="1:18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3"/>
      <c r="P216" s="13"/>
      <c r="Q216" s="13"/>
      <c r="R216" s="13"/>
    </row>
    <row r="217" spans="1:18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3"/>
      <c r="P217" s="13"/>
      <c r="Q217" s="13"/>
      <c r="R217" s="13"/>
    </row>
    <row r="218" spans="1:18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3"/>
      <c r="P218" s="13"/>
      <c r="Q218" s="13"/>
      <c r="R218" s="13"/>
    </row>
    <row r="219" spans="1:18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3"/>
      <c r="P219" s="13"/>
      <c r="Q219" s="13"/>
      <c r="R219" s="13"/>
    </row>
    <row r="220" spans="1:18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3"/>
      <c r="P220" s="13"/>
      <c r="Q220" s="13"/>
      <c r="R220" s="13"/>
    </row>
    <row r="221" spans="1:18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3"/>
      <c r="P221" s="13"/>
      <c r="Q221" s="13"/>
      <c r="R221" s="13"/>
    </row>
    <row r="222" spans="1:18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3"/>
      <c r="P222" s="13"/>
      <c r="Q222" s="13"/>
      <c r="R222" s="13"/>
    </row>
    <row r="223" spans="1:18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3"/>
      <c r="P223" s="13"/>
      <c r="Q223" s="13"/>
      <c r="R223" s="13"/>
    </row>
    <row r="224" spans="1:18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3"/>
      <c r="P224" s="13"/>
      <c r="Q224" s="13"/>
      <c r="R224" s="13"/>
    </row>
    <row r="225" spans="1:18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3"/>
      <c r="P225" s="13"/>
      <c r="Q225" s="13"/>
      <c r="R225" s="13"/>
    </row>
    <row r="226" spans="1:18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3"/>
      <c r="P226" s="13"/>
      <c r="Q226" s="13"/>
      <c r="R226" s="13"/>
    </row>
    <row r="227" spans="1:18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3"/>
      <c r="P227" s="13"/>
      <c r="Q227" s="13"/>
      <c r="R227" s="13"/>
    </row>
    <row r="228" spans="1:18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3"/>
      <c r="P228" s="13"/>
      <c r="Q228" s="13"/>
      <c r="R228" s="13"/>
    </row>
    <row r="229" spans="1:18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3"/>
      <c r="P229" s="13"/>
      <c r="Q229" s="13"/>
      <c r="R229" s="13"/>
    </row>
    <row r="230" spans="1:18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3"/>
      <c r="P230" s="13"/>
      <c r="Q230" s="13"/>
      <c r="R230" s="13"/>
    </row>
    <row r="231" spans="1:18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3"/>
      <c r="P231" s="13"/>
      <c r="Q231" s="13"/>
      <c r="R231" s="13"/>
    </row>
    <row r="232" spans="1:18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3"/>
      <c r="P232" s="13"/>
      <c r="Q232" s="13"/>
      <c r="R232" s="13"/>
    </row>
    <row r="233" spans="1:18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3"/>
      <c r="P233" s="13"/>
      <c r="Q233" s="13"/>
      <c r="R233" s="13"/>
    </row>
    <row r="234" spans="1:18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3"/>
      <c r="P234" s="13"/>
      <c r="Q234" s="13"/>
      <c r="R234" s="13"/>
    </row>
    <row r="235" spans="1:18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3"/>
      <c r="P235" s="13"/>
      <c r="Q235" s="13"/>
      <c r="R235" s="13"/>
    </row>
    <row r="236" spans="1:18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3"/>
      <c r="P236" s="13"/>
      <c r="Q236" s="13"/>
      <c r="R236" s="13"/>
    </row>
    <row r="237" spans="1:18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3"/>
      <c r="P237" s="13"/>
      <c r="Q237" s="13"/>
      <c r="R237" s="13"/>
    </row>
    <row r="238" spans="1:18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3"/>
      <c r="P238" s="13"/>
      <c r="Q238" s="13"/>
      <c r="R238" s="13"/>
    </row>
    <row r="239" spans="1:18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3"/>
      <c r="P239" s="13"/>
      <c r="Q239" s="13"/>
      <c r="R239" s="13"/>
    </row>
    <row r="240" spans="1:18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3"/>
      <c r="P240" s="13"/>
      <c r="Q240" s="13"/>
      <c r="R240" s="13"/>
    </row>
    <row r="241" spans="1:18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3"/>
      <c r="P241" s="13"/>
      <c r="Q241" s="13"/>
      <c r="R241" s="13"/>
    </row>
    <row r="242" spans="1:18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3"/>
      <c r="P242" s="13"/>
      <c r="Q242" s="13"/>
      <c r="R242" s="13"/>
    </row>
    <row r="243" spans="1:18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3"/>
      <c r="P243" s="13"/>
      <c r="Q243" s="13"/>
      <c r="R243" s="13"/>
    </row>
    <row r="244" spans="1:18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3"/>
      <c r="P244" s="13"/>
      <c r="Q244" s="13"/>
      <c r="R244" s="13"/>
    </row>
    <row r="245" spans="1:18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3"/>
      <c r="P245" s="13"/>
      <c r="Q245" s="13"/>
      <c r="R245" s="13"/>
    </row>
    <row r="246" spans="1:18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3"/>
      <c r="P246" s="13"/>
      <c r="Q246" s="13"/>
      <c r="R246" s="13"/>
    </row>
    <row r="247" spans="1:18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3"/>
      <c r="P247" s="13"/>
      <c r="Q247" s="13"/>
      <c r="R247" s="13"/>
    </row>
    <row r="248" spans="1:18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3"/>
      <c r="P248" s="13"/>
      <c r="Q248" s="13"/>
      <c r="R248" s="13"/>
    </row>
    <row r="249" spans="1:18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3"/>
      <c r="P249" s="13"/>
      <c r="Q249" s="13"/>
      <c r="R249" s="13"/>
    </row>
    <row r="250" spans="1:18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3"/>
      <c r="P250" s="13"/>
      <c r="Q250" s="13"/>
      <c r="R250" s="13"/>
    </row>
    <row r="251" spans="1:18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3"/>
      <c r="P251" s="13"/>
      <c r="Q251" s="13"/>
      <c r="R251" s="13"/>
    </row>
    <row r="252" spans="1:18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3"/>
      <c r="P252" s="13"/>
      <c r="Q252" s="13"/>
      <c r="R252" s="13"/>
    </row>
    <row r="253" spans="1:18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3"/>
      <c r="P253" s="13"/>
      <c r="Q253" s="13"/>
      <c r="R253" s="13"/>
    </row>
    <row r="254" spans="1:18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3"/>
      <c r="P254" s="13"/>
      <c r="Q254" s="13"/>
      <c r="R254" s="13"/>
    </row>
    <row r="255" spans="1:18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3"/>
      <c r="P255" s="13"/>
      <c r="Q255" s="13"/>
      <c r="R255" s="13"/>
    </row>
    <row r="256" spans="1:18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3"/>
      <c r="P256" s="13"/>
      <c r="Q256" s="13"/>
      <c r="R256" s="13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workbookViewId="0">
      <selection activeCell="D1" sqref="D1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292</v>
      </c>
      <c r="B2" t="s">
        <v>296</v>
      </c>
      <c r="C2" s="1" t="s">
        <v>385</v>
      </c>
      <c r="D2" s="1" t="str">
        <f>Countries!$G$3</f>
        <v>IFTS</v>
      </c>
      <c r="E2" s="1" t="str">
        <f>Countries!$E$3&amp;Countries!$Q1&amp;Countries!$F$3</f>
        <v>61434...ZF...</v>
      </c>
      <c r="F2" t="s">
        <v>312</v>
      </c>
      <c r="G2" s="4">
        <v>2.6890234832000002</v>
      </c>
      <c r="H2" s="4">
        <v>93.917885699999999</v>
      </c>
      <c r="I2" s="4">
        <v>194.91012230000001</v>
      </c>
      <c r="J2" s="4">
        <v>272.43152760000004</v>
      </c>
      <c r="K2" s="4">
        <v>1206.5455134899998</v>
      </c>
      <c r="L2" s="4">
        <v>5332.815266569999</v>
      </c>
      <c r="M2" s="4">
        <v>14298.657553239998</v>
      </c>
      <c r="N2" s="33" t="s">
        <v>163</v>
      </c>
    </row>
    <row r="3" spans="1:14" x14ac:dyDescent="0.4">
      <c r="A3" t="s">
        <v>292</v>
      </c>
      <c r="B3" t="s">
        <v>296</v>
      </c>
      <c r="C3" s="1" t="s">
        <v>2</v>
      </c>
      <c r="D3" s="1" t="str">
        <f>Countries!$G$3</f>
        <v>IFTS</v>
      </c>
      <c r="E3" s="1" t="str">
        <f>Countries!$E$3&amp;Countries!$Q2&amp;Countries!$F$3</f>
        <v>21334...ZF...</v>
      </c>
      <c r="F3" t="s">
        <v>311</v>
      </c>
      <c r="G3" s="4">
        <v>16618.714</v>
      </c>
      <c r="H3" s="4">
        <v>19041.632999999998</v>
      </c>
      <c r="I3" s="4">
        <v>21482.147999999997</v>
      </c>
      <c r="J3" s="4">
        <v>21488.66</v>
      </c>
      <c r="K3" s="4">
        <v>21835.51</v>
      </c>
      <c r="L3" s="4">
        <v>19838.345999999998</v>
      </c>
      <c r="M3" s="4">
        <v>15701.152</v>
      </c>
      <c r="N3" s="33" t="s">
        <v>163</v>
      </c>
    </row>
    <row r="4" spans="1:14" x14ac:dyDescent="0.4">
      <c r="A4" t="s">
        <v>292</v>
      </c>
      <c r="B4" t="s">
        <v>296</v>
      </c>
      <c r="C4" s="1" t="s">
        <v>225</v>
      </c>
      <c r="D4" s="1" t="str">
        <f>Countries!$G$3</f>
        <v>IFTS</v>
      </c>
      <c r="E4" s="1" t="str">
        <f>Countries!$E$3&amp;Countries!$Q3&amp;Countries!$F$3</f>
        <v>21834...ZF...</v>
      </c>
      <c r="F4" t="s">
        <v>312</v>
      </c>
      <c r="G4" s="4">
        <v>3913</v>
      </c>
      <c r="H4" s="4">
        <v>3055.4319350999999</v>
      </c>
      <c r="I4" s="4">
        <v>3636.3534795199998</v>
      </c>
      <c r="J4" s="4">
        <v>3895.0705629999998</v>
      </c>
      <c r="K4" s="4">
        <v>3670.0502603499999</v>
      </c>
      <c r="L4" s="4">
        <v>3994.8002099199998</v>
      </c>
      <c r="M4" s="4">
        <v>4743.1012069300004</v>
      </c>
      <c r="N4" s="33" t="s">
        <v>163</v>
      </c>
    </row>
    <row r="5" spans="1:14" x14ac:dyDescent="0.4">
      <c r="A5" t="s">
        <v>292</v>
      </c>
      <c r="B5" t="s">
        <v>296</v>
      </c>
      <c r="C5" s="1" t="s">
        <v>228</v>
      </c>
      <c r="D5" s="1" t="str">
        <f>Countries!$G$3</f>
        <v>IFTS</v>
      </c>
      <c r="E5" s="1" t="str">
        <f>Countries!$E$3&amp;Countries!$Q4&amp;Countries!$F$3</f>
        <v>91834...ZF...</v>
      </c>
      <c r="F5" t="s">
        <v>312</v>
      </c>
      <c r="G5" s="4">
        <v>111.914</v>
      </c>
      <c r="H5" s="4">
        <v>241.34899999999999</v>
      </c>
      <c r="I5" s="4">
        <v>2433.9110000000001</v>
      </c>
      <c r="J5" s="4">
        <v>2960.8379999999997</v>
      </c>
      <c r="K5" s="4">
        <v>3302.0919999999996</v>
      </c>
      <c r="L5" s="4">
        <v>3976.2869999999998</v>
      </c>
      <c r="M5" s="4">
        <v>4883.8419999999996</v>
      </c>
      <c r="N5" s="33" t="s">
        <v>163</v>
      </c>
    </row>
    <row r="6" spans="1:14" x14ac:dyDescent="0.4">
      <c r="A6" t="s">
        <v>292</v>
      </c>
      <c r="B6" t="s">
        <v>293</v>
      </c>
      <c r="C6" s="1" t="s">
        <v>387</v>
      </c>
      <c r="D6" s="1" t="str">
        <f>Countries!$G$3</f>
        <v>IFTS</v>
      </c>
      <c r="E6" s="1" t="str">
        <f>Countries!$E$3&amp;Countries!$Q5&amp;Countries!$F$3</f>
        <v>52234...ZF...</v>
      </c>
      <c r="F6" t="s">
        <v>312</v>
      </c>
      <c r="G6" s="4">
        <v>278.49</v>
      </c>
      <c r="H6" s="4">
        <v>328.92600000000004</v>
      </c>
      <c r="I6" s="4">
        <v>384.76100000000002</v>
      </c>
      <c r="J6" s="4">
        <v>543.27200000000005</v>
      </c>
      <c r="K6" s="4">
        <v>531.95400000000006</v>
      </c>
      <c r="L6" s="4">
        <v>539.64100000000008</v>
      </c>
      <c r="M6" s="4">
        <v>609.72</v>
      </c>
      <c r="N6" s="33" t="s">
        <v>163</v>
      </c>
    </row>
    <row r="7" spans="1:14" x14ac:dyDescent="0.4">
      <c r="A7" t="s">
        <v>298</v>
      </c>
      <c r="B7" t="s">
        <v>296</v>
      </c>
      <c r="C7" s="1" t="s">
        <v>31</v>
      </c>
      <c r="D7" s="1" t="str">
        <f>Countries!$G$3</f>
        <v>IFTS</v>
      </c>
      <c r="E7" s="1" t="str">
        <f>Countries!$E$3&amp;Countries!$Q6&amp;Countries!$F$3</f>
        <v>24834...ZF...</v>
      </c>
      <c r="F7" t="s">
        <v>312</v>
      </c>
      <c r="G7" s="4">
        <v>1419.95416452882</v>
      </c>
      <c r="H7" s="4">
        <v>1471.6682140302601</v>
      </c>
      <c r="I7" s="4">
        <v>1570.8953703703698</v>
      </c>
      <c r="J7" s="4">
        <v>1330.6754578754599</v>
      </c>
      <c r="K7" s="4">
        <v>1359.01</v>
      </c>
      <c r="L7" s="4">
        <v>1381.62</v>
      </c>
      <c r="M7" s="4">
        <v>1932.880034</v>
      </c>
      <c r="N7" s="33" t="s">
        <v>163</v>
      </c>
    </row>
    <row r="8" spans="1:14" x14ac:dyDescent="0.4">
      <c r="A8" t="s">
        <v>292</v>
      </c>
      <c r="B8" t="s">
        <v>296</v>
      </c>
      <c r="C8" s="1" t="s">
        <v>435</v>
      </c>
      <c r="D8" s="1" t="str">
        <f>Countries!$G$3</f>
        <v>IFTS</v>
      </c>
      <c r="E8" s="1" t="str">
        <f>Countries!$E$3&amp;Countries!$Q7&amp;Countries!$F$3</f>
        <v>65434...ZF...</v>
      </c>
      <c r="F8" t="s">
        <v>312</v>
      </c>
      <c r="G8" s="4">
        <v>7210.6153846153802</v>
      </c>
      <c r="H8" s="4">
        <v>10891.2307692308</v>
      </c>
      <c r="I8" s="4">
        <v>36625.1</v>
      </c>
      <c r="J8" s="4">
        <v>32193.599999999999</v>
      </c>
      <c r="K8" s="4">
        <v>39419.599999999999</v>
      </c>
      <c r="L8" s="4">
        <v>64524.2</v>
      </c>
      <c r="M8" s="4">
        <v>69535.199999999997</v>
      </c>
      <c r="N8" s="33" t="s">
        <v>163</v>
      </c>
    </row>
    <row r="9" spans="1:14" x14ac:dyDescent="0.4">
      <c r="A9" t="s">
        <v>292</v>
      </c>
      <c r="B9" t="s">
        <v>293</v>
      </c>
      <c r="C9" s="1" t="s">
        <v>364</v>
      </c>
      <c r="D9" s="1" t="str">
        <f>Countries!$G$3</f>
        <v>IFTS</v>
      </c>
      <c r="E9" s="1" t="str">
        <f>Countries!$E$3&amp;Countries!$Q8&amp;Countries!$F$3</f>
        <v>54434...ZF...</v>
      </c>
      <c r="F9" t="s">
        <v>312</v>
      </c>
      <c r="G9" s="4">
        <v>67.177000000000007</v>
      </c>
      <c r="H9" s="4">
        <v>75.558000000000007</v>
      </c>
      <c r="I9" s="4">
        <v>79.935000000000002</v>
      </c>
      <c r="J9" s="4">
        <v>168.982</v>
      </c>
      <c r="K9" s="4">
        <v>218.98100000000002</v>
      </c>
      <c r="L9" s="4">
        <v>344.351</v>
      </c>
      <c r="M9" s="4">
        <v>371.84</v>
      </c>
      <c r="N9" s="33" t="s">
        <v>163</v>
      </c>
    </row>
    <row r="10" spans="1:14" x14ac:dyDescent="0.4">
      <c r="A10" t="s">
        <v>292</v>
      </c>
      <c r="B10" t="s">
        <v>293</v>
      </c>
      <c r="C10" s="1" t="s">
        <v>389</v>
      </c>
      <c r="D10" s="1" t="str">
        <f>Countries!$G$3</f>
        <v>IFTS</v>
      </c>
      <c r="E10" s="1" t="str">
        <f>Countries!$E$3&amp;Countries!$Q9&amp;Countries!$F$3</f>
        <v>68834...ZF...</v>
      </c>
      <c r="F10" t="s">
        <v>312</v>
      </c>
      <c r="G10" s="4">
        <v>3264</v>
      </c>
      <c r="H10" s="4">
        <v>3917.2350000000001</v>
      </c>
      <c r="I10" s="4">
        <v>4901.6580000000004</v>
      </c>
      <c r="J10" s="4">
        <v>5612.951</v>
      </c>
      <c r="K10" s="4">
        <v>6994.3870000000006</v>
      </c>
      <c r="L10" s="4">
        <v>8557.1610000000001</v>
      </c>
      <c r="M10" s="4">
        <v>10066.004239306501</v>
      </c>
      <c r="N10" s="33" t="s">
        <v>163</v>
      </c>
    </row>
    <row r="11" spans="1:14" x14ac:dyDescent="0.4">
      <c r="A11" t="s">
        <v>292</v>
      </c>
      <c r="B11" t="s">
        <v>296</v>
      </c>
      <c r="C11" s="1" t="s">
        <v>390</v>
      </c>
      <c r="D11" s="1" t="str">
        <f>Countries!$G$3</f>
        <v>IFTS</v>
      </c>
      <c r="E11" s="1" t="str">
        <f>Countries!$E$3&amp;Countries!$Q10&amp;Countries!$F$3</f>
        <v>27834...ZF...</v>
      </c>
      <c r="F11" t="s">
        <v>312</v>
      </c>
      <c r="G11" s="4">
        <v>1242.4000000000001</v>
      </c>
      <c r="H11" s="4">
        <v>1654.85123021</v>
      </c>
      <c r="I11" s="4">
        <v>2064.4032134300001</v>
      </c>
      <c r="J11" s="4">
        <v>2551.1995236999996</v>
      </c>
      <c r="K11" s="4">
        <v>3151.0145179400001</v>
      </c>
      <c r="L11" s="4">
        <v>3411.72440848</v>
      </c>
      <c r="M11" s="4">
        <v>4529.49171441</v>
      </c>
      <c r="N11" s="33" t="s">
        <v>163</v>
      </c>
    </row>
    <row r="12" spans="1:14" x14ac:dyDescent="0.4">
      <c r="A12" t="s">
        <v>292</v>
      </c>
      <c r="B12" t="s">
        <v>293</v>
      </c>
      <c r="C12" s="1" t="s">
        <v>392</v>
      </c>
      <c r="D12" s="1" t="str">
        <f>Countries!$G$3</f>
        <v>IFTS</v>
      </c>
      <c r="E12" s="1" t="str">
        <f>Countries!$E$3&amp;Countries!$Q11&amp;Countries!$F$3</f>
        <v>28834...ZF...</v>
      </c>
      <c r="F12" t="s">
        <v>312</v>
      </c>
      <c r="G12" s="4">
        <v>1699.9316370000001</v>
      </c>
      <c r="H12" s="4">
        <v>1708.8528990000002</v>
      </c>
      <c r="I12" s="4">
        <v>1886.184197</v>
      </c>
      <c r="J12" s="4">
        <v>1984.4470560000002</v>
      </c>
      <c r="K12" s="4">
        <v>2166.8895313000003</v>
      </c>
      <c r="L12" s="4">
        <v>2562.249988</v>
      </c>
      <c r="M12" s="4">
        <v>2743.1543020000004</v>
      </c>
      <c r="N12" s="33" t="s">
        <v>163</v>
      </c>
    </row>
    <row r="13" spans="1:14" x14ac:dyDescent="0.4">
      <c r="A13" t="s">
        <v>292</v>
      </c>
      <c r="B13" t="s">
        <v>296</v>
      </c>
      <c r="C13" s="1" t="s">
        <v>258</v>
      </c>
      <c r="D13" s="1" t="str">
        <f>Countries!$G$3</f>
        <v>IFTS</v>
      </c>
      <c r="E13" s="1" t="str">
        <f>Countries!$E$3&amp;Countries!$Q12&amp;Countries!$F$3</f>
        <v>29334...ZF...</v>
      </c>
      <c r="F13" t="s">
        <v>312</v>
      </c>
      <c r="G13" s="4">
        <v>7498.2</v>
      </c>
      <c r="H13" s="4">
        <v>8972.4</v>
      </c>
      <c r="I13" s="4">
        <v>15175.1</v>
      </c>
      <c r="J13" s="4">
        <v>19165.2</v>
      </c>
      <c r="K13" s="4">
        <v>22273.4</v>
      </c>
      <c r="L13" s="4">
        <v>21071.88</v>
      </c>
      <c r="M13" s="4">
        <v>21445.167087506001</v>
      </c>
      <c r="N13" s="33" t="s">
        <v>163</v>
      </c>
    </row>
    <row r="14" spans="1:14" x14ac:dyDescent="0.4">
      <c r="A14" t="s">
        <v>292</v>
      </c>
      <c r="B14" t="s">
        <v>296</v>
      </c>
      <c r="C14" s="1" t="s">
        <v>450</v>
      </c>
      <c r="D14" s="1" t="str">
        <f>Countries!$G$3</f>
        <v>IFTS</v>
      </c>
      <c r="E14" s="1" t="str">
        <f>Countries!$E$3&amp;Countries!$Q13&amp;Countries!$F$3</f>
        <v>71634...ZF...</v>
      </c>
      <c r="F14" t="s">
        <v>312</v>
      </c>
      <c r="G14" s="4">
        <v>14225.339699999999</v>
      </c>
      <c r="H14" s="4">
        <v>23682.675499999998</v>
      </c>
      <c r="I14" s="4">
        <v>49202.457999999999</v>
      </c>
      <c r="J14" s="4">
        <v>47583.546999999999</v>
      </c>
      <c r="K14" s="4">
        <v>50122.9</v>
      </c>
      <c r="L14" s="4">
        <v>61884.7</v>
      </c>
      <c r="M14" s="4">
        <v>95483.414999999994</v>
      </c>
      <c r="N14" s="33" t="s">
        <v>163</v>
      </c>
    </row>
    <row r="15" spans="1:14" x14ac:dyDescent="0.4">
      <c r="A15" t="s">
        <v>292</v>
      </c>
      <c r="B15" s="6" t="s">
        <v>296</v>
      </c>
      <c r="C15" s="1" t="s">
        <v>121</v>
      </c>
      <c r="D15" s="1" t="str">
        <f>Countries!$G$3</f>
        <v>IFTS</v>
      </c>
      <c r="E15" s="1" t="str">
        <f>Countries!$E$3&amp;Countries!$Q14&amp;Countries!$F$3</f>
        <v>29834...ZF...</v>
      </c>
      <c r="F15" s="7" t="s">
        <v>312</v>
      </c>
      <c r="G15" s="4">
        <v>7066.2979999999998</v>
      </c>
      <c r="H15" s="4">
        <v>8819.053292999999</v>
      </c>
      <c r="I15" s="4">
        <v>10294.55827</v>
      </c>
      <c r="J15" s="4">
        <v>14420.335609709999</v>
      </c>
      <c r="K15" s="4">
        <v>14873.870485200001</v>
      </c>
      <c r="L15" s="4">
        <v>14355.81496095</v>
      </c>
      <c r="M15" s="4">
        <v>13755.15303057</v>
      </c>
      <c r="N15" s="33" t="s">
        <v>163</v>
      </c>
    </row>
    <row r="16" spans="1:14" x14ac:dyDescent="0.4">
      <c r="A16" t="s">
        <v>292</v>
      </c>
      <c r="B16" t="s">
        <v>296</v>
      </c>
      <c r="C16" s="1" t="s">
        <v>223</v>
      </c>
      <c r="D16" s="1" t="str">
        <f>Countries!$G$3</f>
        <v>IFTS</v>
      </c>
      <c r="E16" s="1" t="str">
        <f>Countries!$E$3&amp;Countries!$Q15&amp;Countries!$F$3</f>
        <v>41934...ZF...</v>
      </c>
      <c r="F16" s="1" t="s">
        <v>312</v>
      </c>
      <c r="G16" s="11">
        <v>332.471</v>
      </c>
      <c r="H16" s="11">
        <v>335.27099999999996</v>
      </c>
      <c r="I16" s="11">
        <v>347.7</v>
      </c>
      <c r="J16" s="11">
        <v>365.6</v>
      </c>
      <c r="K16" s="11">
        <v>426.2</v>
      </c>
      <c r="L16" s="11">
        <v>445.8</v>
      </c>
      <c r="M16" s="11">
        <v>552</v>
      </c>
      <c r="N16" s="34" t="s">
        <v>163</v>
      </c>
    </row>
    <row r="17" spans="1:14" x14ac:dyDescent="0.4">
      <c r="A17" t="s">
        <v>292</v>
      </c>
      <c r="B17" t="s">
        <v>296</v>
      </c>
      <c r="C17" s="1" t="s">
        <v>366</v>
      </c>
      <c r="D17" s="1" t="str">
        <f>Countries!$G$3</f>
        <v>IFTS</v>
      </c>
      <c r="E17" s="1" t="str">
        <f>Countries!$E$3&amp;Countries!$Q16&amp;Countries!$F$3</f>
        <v>96334...ZF...</v>
      </c>
      <c r="F17" t="s">
        <v>312</v>
      </c>
      <c r="G17" s="33" t="s">
        <v>163</v>
      </c>
      <c r="H17" s="33" t="s">
        <v>163</v>
      </c>
      <c r="I17" s="4">
        <v>342.90686399999998</v>
      </c>
      <c r="J17" s="4">
        <v>383.72655599999996</v>
      </c>
      <c r="K17" s="4">
        <v>1148.7443409999998</v>
      </c>
      <c r="L17" s="4">
        <v>1463.4668199999999</v>
      </c>
      <c r="M17" s="4">
        <v>2790.0873579999998</v>
      </c>
      <c r="N17" s="33" t="s">
        <v>163</v>
      </c>
    </row>
    <row r="18" spans="1:14" x14ac:dyDescent="0.4">
      <c r="A18" t="s">
        <v>292</v>
      </c>
      <c r="B18" t="s">
        <v>296</v>
      </c>
      <c r="C18" s="1" t="s">
        <v>367</v>
      </c>
      <c r="D18" s="1" t="str">
        <f>Countries!$G$3</f>
        <v>IFTS</v>
      </c>
      <c r="E18" s="1" t="str">
        <f>Countries!$E$3&amp;Countries!$Q17&amp;Countries!$F$3</f>
        <v>63634...ZF...</v>
      </c>
      <c r="F18" t="s">
        <v>312</v>
      </c>
      <c r="G18" s="4">
        <v>18.894729999999999</v>
      </c>
      <c r="H18" s="33" t="s">
        <v>163</v>
      </c>
      <c r="I18" s="33" t="s">
        <v>163</v>
      </c>
      <c r="J18" s="33" t="s">
        <v>163</v>
      </c>
      <c r="K18" s="33" t="s">
        <v>163</v>
      </c>
      <c r="L18" s="33" t="s">
        <v>163</v>
      </c>
      <c r="M18" s="33" t="s">
        <v>163</v>
      </c>
      <c r="N18" s="33" t="s">
        <v>163</v>
      </c>
    </row>
    <row r="19" spans="1:14" x14ac:dyDescent="0.4">
      <c r="A19" t="s">
        <v>292</v>
      </c>
      <c r="B19" t="s">
        <v>293</v>
      </c>
      <c r="C19" s="1" t="s">
        <v>233</v>
      </c>
      <c r="D19" s="1" t="str">
        <f>Countries!$G$3</f>
        <v>IFTS</v>
      </c>
      <c r="E19" s="1" t="str">
        <f>Countries!$E$3&amp;Countries!$Q18&amp;Countries!$F$3</f>
        <v>23834...ZF...</v>
      </c>
      <c r="F19" t="s">
        <v>312</v>
      </c>
      <c r="G19" s="4">
        <v>151.899</v>
      </c>
      <c r="H19" s="4">
        <v>177.51499999999999</v>
      </c>
      <c r="I19" s="4">
        <v>354.64546268700002</v>
      </c>
      <c r="J19" s="4">
        <v>415.43464244258007</v>
      </c>
      <c r="K19" s="4">
        <v>534.09136066832002</v>
      </c>
      <c r="L19" s="4">
        <v>639.71654788375008</v>
      </c>
      <c r="M19" s="4">
        <v>724.19390298106998</v>
      </c>
      <c r="N19" s="33" t="s">
        <v>163</v>
      </c>
    </row>
    <row r="20" spans="1:14" x14ac:dyDescent="0.4">
      <c r="A20" t="s">
        <v>292</v>
      </c>
      <c r="B20" t="s">
        <v>293</v>
      </c>
      <c r="C20" s="1" t="s">
        <v>235</v>
      </c>
      <c r="D20" s="1" t="str">
        <f>Countries!$G$3</f>
        <v>IFTS</v>
      </c>
      <c r="E20" s="1" t="str">
        <f>Countries!$E$3&amp;Countries!$Q19&amp;Countries!$F$3</f>
        <v>66234...ZF...</v>
      </c>
      <c r="F20" t="s">
        <v>312</v>
      </c>
      <c r="G20" s="4">
        <v>944.51930000000004</v>
      </c>
      <c r="H20" s="4">
        <v>966.44350000000009</v>
      </c>
      <c r="I20" s="4">
        <v>1079.9738</v>
      </c>
      <c r="J20" s="4">
        <v>1219.3289</v>
      </c>
      <c r="K20" s="4">
        <v>1197.9925000000001</v>
      </c>
      <c r="L20" s="4">
        <v>1153.9945</v>
      </c>
      <c r="M20" s="4">
        <v>1324.8102000000001</v>
      </c>
      <c r="N20" s="33" t="s">
        <v>163</v>
      </c>
    </row>
    <row r="21" spans="1:14" x14ac:dyDescent="0.4">
      <c r="A21" t="s">
        <v>292</v>
      </c>
      <c r="B21" t="s">
        <v>296</v>
      </c>
      <c r="C21" s="1" t="s">
        <v>395</v>
      </c>
      <c r="D21" s="1" t="str">
        <f>Countries!$G$3</f>
        <v>IFTS</v>
      </c>
      <c r="E21" s="1" t="str">
        <f>Countries!$E$3&amp;Countries!$Q20&amp;Countries!$F$3</f>
        <v>96034...ZF...</v>
      </c>
      <c r="F21" t="s">
        <v>312</v>
      </c>
      <c r="G21" s="4">
        <v>8283.5697</v>
      </c>
      <c r="H21" s="4">
        <v>11419.620999999999</v>
      </c>
      <c r="I21" s="4">
        <v>13814.3</v>
      </c>
      <c r="J21" s="4">
        <v>13621.1</v>
      </c>
      <c r="K21" s="4">
        <v>13858.9</v>
      </c>
      <c r="L21" s="4">
        <v>18030.2</v>
      </c>
      <c r="M21" s="4">
        <v>23703.599999999999</v>
      </c>
      <c r="N21" s="33" t="s">
        <v>163</v>
      </c>
    </row>
    <row r="22" spans="1:14" x14ac:dyDescent="0.4">
      <c r="A22" s="4" t="s">
        <v>292</v>
      </c>
      <c r="B22" t="s">
        <v>296</v>
      </c>
      <c r="C22" s="1" t="s">
        <v>396</v>
      </c>
      <c r="D22" s="1" t="str">
        <f>Countries!$G$3</f>
        <v>IFTS</v>
      </c>
      <c r="E22" s="1" t="str">
        <f>Countries!$E$3&amp;Countries!$Q21&amp;Countries!$F$3</f>
        <v>93934...ZF...</v>
      </c>
      <c r="F22" s="4" t="s">
        <v>312</v>
      </c>
      <c r="G22" s="4">
        <v>8203.2099999999991</v>
      </c>
      <c r="H22" s="4">
        <v>11289.696592129998</v>
      </c>
      <c r="I22" s="4">
        <v>13998.043019929999</v>
      </c>
      <c r="J22" s="4">
        <v>13119.814363019999</v>
      </c>
      <c r="K22" s="4">
        <v>17335.528484529998</v>
      </c>
      <c r="L22" s="4">
        <v>20884.071524689996</v>
      </c>
      <c r="M22" s="4">
        <v>24948.159522310001</v>
      </c>
      <c r="N22" s="33" t="s">
        <v>163</v>
      </c>
    </row>
    <row r="23" spans="1:14" x14ac:dyDescent="0.4">
      <c r="A23" t="s">
        <v>292</v>
      </c>
      <c r="B23" t="s">
        <v>293</v>
      </c>
      <c r="C23" s="1" t="s">
        <v>398</v>
      </c>
      <c r="D23" s="1" t="str">
        <f>Countries!$G$3</f>
        <v>IFTS</v>
      </c>
      <c r="E23" s="1" t="str">
        <f>Countries!$E$3&amp;Countries!$Q22&amp;Countries!$F$3</f>
        <v>65234...ZF...</v>
      </c>
      <c r="F23" t="s">
        <v>312</v>
      </c>
      <c r="G23" s="4">
        <v>925.28670000000011</v>
      </c>
      <c r="H23" s="4">
        <v>1215.7170000000001</v>
      </c>
      <c r="I23" s="4">
        <v>1767.2617</v>
      </c>
      <c r="J23" s="4">
        <v>2073.1188999999999</v>
      </c>
      <c r="K23" s="4">
        <v>2129.4103</v>
      </c>
      <c r="L23" s="4">
        <v>2607.4711000000002</v>
      </c>
      <c r="M23" s="33" t="s">
        <v>163</v>
      </c>
      <c r="N23" s="33" t="s">
        <v>163</v>
      </c>
    </row>
    <row r="24" spans="1:14" x14ac:dyDescent="0.4">
      <c r="A24" t="s">
        <v>292</v>
      </c>
      <c r="B24" t="s">
        <v>296</v>
      </c>
      <c r="C24" s="1" t="s">
        <v>451</v>
      </c>
      <c r="D24" s="1" t="str">
        <f>Countries!$G$3</f>
        <v>IFTS</v>
      </c>
      <c r="E24" s="1" t="str">
        <f>Countries!$E$3&amp;Countries!$Q23&amp;Countries!$F$3</f>
        <v>65634...ZF...</v>
      </c>
      <c r="F24" s="8" t="s">
        <v>312</v>
      </c>
      <c r="G24" s="4">
        <v>274125</v>
      </c>
      <c r="H24" s="4">
        <v>273465</v>
      </c>
      <c r="I24" s="4">
        <v>331666</v>
      </c>
      <c r="J24" s="4">
        <v>361468.88399999996</v>
      </c>
      <c r="K24" s="33" t="s">
        <v>163</v>
      </c>
      <c r="L24" s="4">
        <v>499885</v>
      </c>
      <c r="M24" s="33">
        <v>559993</v>
      </c>
      <c r="N24" s="33" t="s">
        <v>163</v>
      </c>
    </row>
    <row r="25" spans="1:14" x14ac:dyDescent="0.4">
      <c r="A25" t="s">
        <v>292</v>
      </c>
      <c r="B25" t="s">
        <v>296</v>
      </c>
      <c r="C25" s="1" t="s">
        <v>250</v>
      </c>
      <c r="D25" s="1" t="str">
        <f>Countries!$G$3</f>
        <v>IFTS</v>
      </c>
      <c r="E25" s="1" t="str">
        <f>Countries!$E$3&amp;Countries!$Q24&amp;Countries!$F$3</f>
        <v>26834...ZF...</v>
      </c>
      <c r="F25" t="s">
        <v>311</v>
      </c>
      <c r="G25" s="4">
        <v>4677.8999999999996</v>
      </c>
      <c r="H25" s="4">
        <v>6053.3</v>
      </c>
      <c r="I25" s="4">
        <v>8293.6959999999999</v>
      </c>
      <c r="J25" s="4">
        <v>9349.3140064399995</v>
      </c>
      <c r="K25" s="4">
        <v>11049.957574399999</v>
      </c>
      <c r="L25" s="4">
        <v>11953.61995289</v>
      </c>
      <c r="M25" s="4">
        <v>12388.228345629999</v>
      </c>
      <c r="N25" s="33" t="s">
        <v>163</v>
      </c>
    </row>
    <row r="26" spans="1:14" x14ac:dyDescent="0.4">
      <c r="A26" t="s">
        <v>292</v>
      </c>
      <c r="B26" t="s">
        <v>293</v>
      </c>
      <c r="C26" s="1" t="s">
        <v>252</v>
      </c>
      <c r="D26" s="1" t="str">
        <f>Countries!$G$3</f>
        <v>IFTS</v>
      </c>
      <c r="E26" s="1" t="str">
        <f>Countries!$E$3&amp;Countries!$Q25&amp;Countries!$F$3</f>
        <v>53634...ZF...</v>
      </c>
      <c r="F26" t="s">
        <v>312</v>
      </c>
      <c r="G26" s="4">
        <v>49572</v>
      </c>
      <c r="H26" s="4">
        <v>54534</v>
      </c>
      <c r="I26" s="4">
        <v>72431</v>
      </c>
      <c r="J26" s="4">
        <v>90768</v>
      </c>
      <c r="K26" s="4">
        <v>116880</v>
      </c>
      <c r="L26" s="4">
        <v>160923.09450000001</v>
      </c>
      <c r="M26" s="4">
        <v>175109.87420000002</v>
      </c>
      <c r="N26" s="33" t="s">
        <v>163</v>
      </c>
    </row>
    <row r="27" spans="1:14" x14ac:dyDescent="0.4">
      <c r="A27" s="4" t="s">
        <v>292</v>
      </c>
      <c r="B27" t="s">
        <v>296</v>
      </c>
      <c r="C27" s="1" t="s">
        <v>399</v>
      </c>
      <c r="D27" s="1" t="str">
        <f>Countries!$G$3</f>
        <v>IFTS</v>
      </c>
      <c r="E27" s="1" t="str">
        <f>Countries!$E$3&amp;Countries!$Q26&amp;Countries!$F$3</f>
        <v>34334...ZF...</v>
      </c>
      <c r="F27" s="4" t="s">
        <v>311</v>
      </c>
      <c r="G27" s="4">
        <v>29320.171999999999</v>
      </c>
      <c r="H27" s="4">
        <v>33547.600999999995</v>
      </c>
      <c r="I27" s="4">
        <v>34470.351999999999</v>
      </c>
      <c r="J27" s="4">
        <v>36664.120000000003</v>
      </c>
      <c r="K27" s="4">
        <v>45041.655999999995</v>
      </c>
      <c r="L27" s="4">
        <v>47896.704999999994</v>
      </c>
      <c r="M27" s="4">
        <v>54141.738999999994</v>
      </c>
      <c r="N27" s="33" t="s">
        <v>163</v>
      </c>
    </row>
    <row r="28" spans="1:14" x14ac:dyDescent="0.4">
      <c r="A28" t="s">
        <v>292</v>
      </c>
      <c r="B28" t="s">
        <v>296</v>
      </c>
      <c r="C28" s="1" t="s">
        <v>57</v>
      </c>
      <c r="D28" s="1" t="str">
        <f>Countries!$G$3</f>
        <v>IFTS</v>
      </c>
      <c r="E28" s="1" t="str">
        <f>Countries!$E$3&amp;Countries!$Q27&amp;Countries!$F$3</f>
        <v>43934...ZF...</v>
      </c>
      <c r="F28" t="s">
        <v>312</v>
      </c>
      <c r="G28" s="4">
        <v>1738.6579999999999</v>
      </c>
      <c r="H28" s="4">
        <v>1532.8309999999999</v>
      </c>
      <c r="I28" s="4">
        <v>1626.1219999999998</v>
      </c>
      <c r="J28" s="4">
        <v>1612.643</v>
      </c>
      <c r="K28" s="4">
        <v>1766.14</v>
      </c>
      <c r="L28" s="4">
        <v>2017.3989999999999</v>
      </c>
      <c r="M28" s="4">
        <v>2094.7640000000001</v>
      </c>
      <c r="N28" s="33" t="s">
        <v>163</v>
      </c>
    </row>
    <row r="29" spans="1:14" x14ac:dyDescent="0.4">
      <c r="A29" s="4" t="s">
        <v>292</v>
      </c>
      <c r="B29" t="s">
        <v>296</v>
      </c>
      <c r="C29" s="1" t="s">
        <v>401</v>
      </c>
      <c r="D29" s="1" t="str">
        <f>Countries!$G$3</f>
        <v>IFTS</v>
      </c>
      <c r="E29" s="1" t="str">
        <f>Countries!$E$3&amp;Countries!$Q28&amp;Countries!$F$3</f>
        <v>91734...ZF...</v>
      </c>
      <c r="F29" s="4" t="s">
        <v>312</v>
      </c>
      <c r="G29" s="4">
        <v>2482.4319999999998</v>
      </c>
      <c r="H29" s="4">
        <v>2893.4870000000001</v>
      </c>
      <c r="I29" s="4">
        <v>3119.25</v>
      </c>
      <c r="J29" s="4">
        <v>3208.28</v>
      </c>
      <c r="K29" s="4">
        <v>4202.7709999999997</v>
      </c>
      <c r="L29" s="4">
        <v>4605.8090000000002</v>
      </c>
      <c r="M29" s="4">
        <v>5558</v>
      </c>
      <c r="N29" s="33" t="s">
        <v>163</v>
      </c>
    </row>
    <row r="30" spans="1:14" x14ac:dyDescent="0.4">
      <c r="A30" s="4" t="s">
        <v>292</v>
      </c>
      <c r="B30" t="s">
        <v>293</v>
      </c>
      <c r="C30" s="1" t="s">
        <v>402</v>
      </c>
      <c r="D30" s="1" t="str">
        <f>Countries!$G$3</f>
        <v>IFTS</v>
      </c>
      <c r="E30" s="1" t="str">
        <f>Countries!$E$3&amp;Countries!$Q29&amp;Countries!$F$3</f>
        <v>44634...ZF...</v>
      </c>
      <c r="F30" t="s">
        <v>312</v>
      </c>
      <c r="G30" s="4">
        <v>1560.6110000000001</v>
      </c>
      <c r="H30" s="4">
        <v>1753.44</v>
      </c>
      <c r="I30" s="4">
        <v>1929.36</v>
      </c>
      <c r="J30" s="4">
        <v>2051.5300000000002</v>
      </c>
      <c r="K30" s="4">
        <v>2260.8000000000002</v>
      </c>
      <c r="L30" s="4">
        <v>2389.3000000000002</v>
      </c>
      <c r="M30" s="4">
        <v>2365.3000000000002</v>
      </c>
      <c r="N30" s="33" t="s">
        <v>163</v>
      </c>
    </row>
    <row r="31" spans="1:14" x14ac:dyDescent="0.4">
      <c r="A31" s="4" t="s">
        <v>292</v>
      </c>
      <c r="B31" t="s">
        <v>296</v>
      </c>
      <c r="C31" s="1" t="s">
        <v>403</v>
      </c>
      <c r="D31" s="1" t="str">
        <f>Countries!$G$3</f>
        <v>IFTS</v>
      </c>
      <c r="E31" s="1" t="str">
        <f>Countries!$E$3&amp;Countries!$Q30&amp;Countries!$F$3</f>
        <v>67634...ZF...</v>
      </c>
      <c r="F31" t="s">
        <v>312</v>
      </c>
      <c r="G31" s="4">
        <v>2211.21</v>
      </c>
      <c r="H31" s="4">
        <v>2756.8429999999998</v>
      </c>
      <c r="I31" s="4">
        <v>3212.982</v>
      </c>
      <c r="J31" s="4">
        <v>5036.1759999999995</v>
      </c>
      <c r="K31" s="4">
        <v>6705.5810000000001</v>
      </c>
      <c r="L31" s="4">
        <v>9198.0409999999993</v>
      </c>
      <c r="M31" s="4">
        <v>10014.446</v>
      </c>
      <c r="N31" s="33" t="s">
        <v>163</v>
      </c>
    </row>
    <row r="32" spans="1:14" x14ac:dyDescent="0.4">
      <c r="A32" s="4" t="s">
        <v>292</v>
      </c>
      <c r="B32" t="s">
        <v>296</v>
      </c>
      <c r="C32" s="1" t="s">
        <v>405</v>
      </c>
      <c r="D32" s="1" t="str">
        <f>Countries!$G$3</f>
        <v>IFTS</v>
      </c>
      <c r="E32" s="1" t="str">
        <f>Countries!$E$3&amp;Countries!$Q31&amp;Countries!$F$3</f>
        <v>92134...ZF...</v>
      </c>
      <c r="F32" t="s">
        <v>312</v>
      </c>
      <c r="G32" s="4">
        <v>885.03579999999999</v>
      </c>
      <c r="H32" s="4">
        <v>994.51159999999993</v>
      </c>
      <c r="I32" s="4">
        <v>1298.8347999999999</v>
      </c>
      <c r="J32" s="4">
        <v>1065.455305</v>
      </c>
      <c r="K32" s="4">
        <v>1479.83727</v>
      </c>
      <c r="L32" s="4">
        <v>2023.2194129999998</v>
      </c>
      <c r="M32" s="4">
        <v>2499.9959209999997</v>
      </c>
      <c r="N32" s="33" t="s">
        <v>163</v>
      </c>
    </row>
    <row r="33" spans="1:14" x14ac:dyDescent="0.4">
      <c r="A33" t="s">
        <v>292</v>
      </c>
      <c r="B33" t="s">
        <v>296</v>
      </c>
      <c r="C33" s="1" t="s">
        <v>406</v>
      </c>
      <c r="D33" s="1" t="str">
        <f>Countries!$G$3</f>
        <v>IFTS</v>
      </c>
      <c r="E33" s="1" t="str">
        <f>Countries!$E$3&amp;Countries!$Q32&amp;Countries!$F$3</f>
        <v>94834...ZF...</v>
      </c>
      <c r="F33" t="s">
        <v>312</v>
      </c>
      <c r="G33" s="4">
        <v>42636.5</v>
      </c>
      <c r="H33" s="4">
        <v>60837.5</v>
      </c>
      <c r="I33" s="4">
        <v>76109</v>
      </c>
      <c r="J33" s="4">
        <v>82582</v>
      </c>
      <c r="K33" s="4">
        <v>114825.60000000001</v>
      </c>
      <c r="L33" s="4">
        <v>130751.3</v>
      </c>
      <c r="M33" s="4">
        <v>156125.92540000001</v>
      </c>
      <c r="N33" s="33" t="s">
        <v>163</v>
      </c>
    </row>
    <row r="34" spans="1:14" x14ac:dyDescent="0.4">
      <c r="A34" t="s">
        <v>292</v>
      </c>
      <c r="B34" t="s">
        <v>296</v>
      </c>
      <c r="C34" s="1" t="s">
        <v>84</v>
      </c>
      <c r="D34" s="1" t="str">
        <f>Countries!$G$3</f>
        <v>IFTS</v>
      </c>
      <c r="E34" s="1" t="str">
        <f>Countries!$E$3&amp;Countries!$Q33&amp;Countries!$F$3</f>
        <v>56434...ZF...</v>
      </c>
      <c r="F34" t="s">
        <v>312</v>
      </c>
      <c r="G34" s="4">
        <v>490961</v>
      </c>
      <c r="H34" s="4">
        <v>528011</v>
      </c>
      <c r="I34" s="4">
        <v>699806</v>
      </c>
      <c r="J34" s="4">
        <v>732291</v>
      </c>
      <c r="K34" s="4">
        <v>795370</v>
      </c>
      <c r="L34" s="4">
        <v>876014</v>
      </c>
      <c r="M34" s="4">
        <v>964921</v>
      </c>
      <c r="N34" s="33" t="s">
        <v>163</v>
      </c>
    </row>
    <row r="35" spans="1:14" x14ac:dyDescent="0.4">
      <c r="A35" t="s">
        <v>292</v>
      </c>
      <c r="B35" t="s">
        <v>293</v>
      </c>
      <c r="C35" s="1" t="s">
        <v>88</v>
      </c>
      <c r="D35" s="1" t="str">
        <f>Countries!$G$3</f>
        <v>IFTS</v>
      </c>
      <c r="E35" s="1" t="str">
        <f>Countries!$E$3&amp;Countries!$Q34&amp;Countries!$F$3</f>
        <v>56634...ZF...</v>
      </c>
      <c r="F35" t="s">
        <v>312</v>
      </c>
      <c r="G35" s="4">
        <v>194.625</v>
      </c>
      <c r="H35" s="4">
        <v>233.12100000000001</v>
      </c>
      <c r="I35" s="4">
        <v>266.327</v>
      </c>
      <c r="J35" s="4">
        <v>285.95</v>
      </c>
      <c r="K35" s="4">
        <v>395.55700000000002</v>
      </c>
      <c r="L35" s="4">
        <v>390.548</v>
      </c>
      <c r="M35" s="4">
        <v>392.24900000000002</v>
      </c>
      <c r="N35" s="33" t="s">
        <v>163</v>
      </c>
    </row>
    <row r="36" spans="1:14" x14ac:dyDescent="0.4">
      <c r="A36" t="s">
        <v>292</v>
      </c>
      <c r="B36" t="s">
        <v>296</v>
      </c>
      <c r="C36" s="1" t="s">
        <v>93</v>
      </c>
      <c r="D36" s="1" t="str">
        <f>Countries!$G$3</f>
        <v>IFTS</v>
      </c>
      <c r="E36" s="1" t="str">
        <f>Countries!$E$3&amp;Countries!$Q35&amp;Countries!$F$3</f>
        <v>92234...ZF...</v>
      </c>
      <c r="F36" t="s">
        <v>312</v>
      </c>
      <c r="G36" s="4">
        <v>151267</v>
      </c>
      <c r="H36" s="4">
        <v>192402</v>
      </c>
      <c r="I36" s="4">
        <v>298289</v>
      </c>
      <c r="J36" s="4">
        <v>342817</v>
      </c>
      <c r="K36" s="4">
        <v>526771</v>
      </c>
      <c r="L36" s="4">
        <v>879309</v>
      </c>
      <c r="M36" s="4">
        <v>1192627</v>
      </c>
      <c r="N36" s="33" t="s">
        <v>163</v>
      </c>
    </row>
    <row r="37" spans="1:14" x14ac:dyDescent="0.4">
      <c r="A37" t="s">
        <v>292</v>
      </c>
      <c r="B37" t="s">
        <v>296</v>
      </c>
      <c r="C37" s="1" t="s">
        <v>407</v>
      </c>
      <c r="D37" s="1" t="str">
        <f>Countries!$G$3</f>
        <v>IFTS</v>
      </c>
      <c r="E37" s="1" t="str">
        <f>Countries!$E$3&amp;Countries!$Q36&amp;Countries!$F$3</f>
        <v>72434...ZF...</v>
      </c>
      <c r="F37" t="s">
        <v>312</v>
      </c>
      <c r="G37" s="4">
        <v>49901.7</v>
      </c>
      <c r="H37" s="4">
        <v>53207.583999999995</v>
      </c>
      <c r="I37" s="4">
        <v>83611</v>
      </c>
      <c r="J37" s="4">
        <v>89744.436023229995</v>
      </c>
      <c r="K37" s="4">
        <v>134078.47870388001</v>
      </c>
      <c r="L37" s="4">
        <v>139956.63249417001</v>
      </c>
      <c r="M37" s="4">
        <v>189437.265660665</v>
      </c>
      <c r="N37" s="33" t="s">
        <v>163</v>
      </c>
    </row>
    <row r="38" spans="1:14" x14ac:dyDescent="0.4">
      <c r="A38" s="5" t="s">
        <v>292</v>
      </c>
      <c r="B38" t="s">
        <v>296</v>
      </c>
      <c r="C38" s="1" t="s">
        <v>110</v>
      </c>
      <c r="D38" s="1" t="str">
        <f>Countries!$G$3</f>
        <v>IFTS</v>
      </c>
      <c r="E38" s="1" t="str">
        <f>Countries!$E$3&amp;Countries!$Q37&amp;Countries!$F$3</f>
        <v>92334...ZF...</v>
      </c>
      <c r="F38" s="5"/>
      <c r="G38" s="33" t="s">
        <v>163</v>
      </c>
      <c r="H38" s="33" t="s">
        <v>163</v>
      </c>
      <c r="I38" s="33" t="s">
        <v>163</v>
      </c>
      <c r="J38" s="4">
        <v>59431619</v>
      </c>
      <c r="K38" s="4">
        <v>69900497</v>
      </c>
      <c r="L38" s="4">
        <v>102715420</v>
      </c>
      <c r="M38" s="4">
        <v>128829827</v>
      </c>
      <c r="N38" s="33" t="s">
        <v>163</v>
      </c>
    </row>
    <row r="39" spans="1:14" x14ac:dyDescent="0.4">
      <c r="A39" t="s">
        <v>292</v>
      </c>
      <c r="B39" t="s">
        <v>296</v>
      </c>
      <c r="C39" s="1" t="s">
        <v>409</v>
      </c>
      <c r="D39" s="1" t="str">
        <f>Countries!$G$3</f>
        <v>IFTS</v>
      </c>
      <c r="E39" s="1" t="str">
        <f>Countries!$E$3&amp;Countries!$Q38&amp;Countries!$F$3</f>
        <v>73834...ZF...</v>
      </c>
      <c r="F39" t="s">
        <v>312</v>
      </c>
      <c r="G39" s="4">
        <v>428284</v>
      </c>
      <c r="H39" s="4">
        <v>449214</v>
      </c>
      <c r="I39" s="4">
        <v>493869</v>
      </c>
      <c r="J39" s="4">
        <v>545517</v>
      </c>
      <c r="K39" s="4">
        <v>632582</v>
      </c>
      <c r="L39" s="4">
        <v>695006.45499999996</v>
      </c>
      <c r="M39" s="4">
        <v>766019.89691859996</v>
      </c>
      <c r="N39" s="33" t="s">
        <v>163</v>
      </c>
    </row>
    <row r="40" spans="1:14" x14ac:dyDescent="0.4">
      <c r="A40" t="s">
        <v>292</v>
      </c>
      <c r="B40" t="s">
        <v>293</v>
      </c>
      <c r="C40" s="1" t="s">
        <v>286</v>
      </c>
      <c r="D40" s="1" t="str">
        <f>Countries!$G$3</f>
        <v>IFTS</v>
      </c>
      <c r="E40" s="1" t="str">
        <f>Countries!$E$3&amp;Countries!$Q39&amp;Countries!$F$3</f>
        <v>57834...ZF...</v>
      </c>
      <c r="F40" t="s">
        <v>312</v>
      </c>
      <c r="G40" s="4">
        <v>388.27606900000001</v>
      </c>
      <c r="H40" s="4">
        <v>423.68630000000002</v>
      </c>
      <c r="I40" s="4">
        <v>430.12360000000001</v>
      </c>
      <c r="J40" s="4">
        <v>451.01749999999998</v>
      </c>
      <c r="K40" s="4">
        <v>739.65980000000002</v>
      </c>
      <c r="L40" s="4">
        <v>684.25630000000001</v>
      </c>
      <c r="M40" s="4">
        <v>639.95480000000009</v>
      </c>
      <c r="N40" s="33" t="s">
        <v>163</v>
      </c>
    </row>
    <row r="41" spans="1:14" x14ac:dyDescent="0.4">
      <c r="A41" t="s">
        <v>292</v>
      </c>
      <c r="B41" t="s">
        <v>299</v>
      </c>
      <c r="C41" s="1" t="s">
        <v>261</v>
      </c>
      <c r="D41" s="1" t="str">
        <f>Countries!$G$3</f>
        <v>IFTS</v>
      </c>
      <c r="E41" s="1" t="str">
        <f>Countries!$E$3&amp;Countries!$Q40&amp;Countries!$F$3</f>
        <v>18634...ZF...</v>
      </c>
      <c r="F41" t="s">
        <v>312</v>
      </c>
      <c r="G41" s="4">
        <v>384.39069999999998</v>
      </c>
      <c r="H41" s="4">
        <v>882.29179999999997</v>
      </c>
      <c r="I41" s="4">
        <v>1491.7050999999999</v>
      </c>
      <c r="J41" s="4">
        <v>2432.9690000000001</v>
      </c>
      <c r="K41" s="4">
        <v>4709.8149999999996</v>
      </c>
      <c r="L41" s="4">
        <v>7406.9142350000002</v>
      </c>
      <c r="M41" s="4">
        <v>10839.562367999999</v>
      </c>
      <c r="N41" s="33" t="s">
        <v>163</v>
      </c>
    </row>
    <row r="42" spans="1:14" x14ac:dyDescent="0.4">
      <c r="A42" t="s">
        <v>292</v>
      </c>
      <c r="B42" t="s">
        <v>293</v>
      </c>
      <c r="C42" s="1" t="s">
        <v>454</v>
      </c>
      <c r="D42" s="1" t="str">
        <f>Countries!$G$3</f>
        <v>IFTS</v>
      </c>
      <c r="E42" s="1" t="str">
        <f>Countries!$E$3&amp;Countries!$Q41&amp;Countries!$F$3</f>
        <v>92534...ZF...</v>
      </c>
      <c r="F42" s="1" t="s">
        <v>312</v>
      </c>
      <c r="G42" s="9">
        <v>105.15139400000001</v>
      </c>
      <c r="H42" s="9">
        <v>395.55571900000001</v>
      </c>
      <c r="I42" s="9">
        <v>808.24420200000009</v>
      </c>
      <c r="J42" s="9">
        <v>1283.5795270000001</v>
      </c>
      <c r="K42" s="9">
        <v>1672.1312070000001</v>
      </c>
      <c r="L42" s="9">
        <v>2651.1187250000003</v>
      </c>
      <c r="M42" s="34" t="s">
        <v>163</v>
      </c>
      <c r="N42" s="34" t="s">
        <v>163</v>
      </c>
    </row>
    <row r="43" spans="1:14" x14ac:dyDescent="0.4">
      <c r="A43" t="s">
        <v>292</v>
      </c>
      <c r="B43" t="s">
        <v>293</v>
      </c>
      <c r="C43" s="1" t="s">
        <v>125</v>
      </c>
      <c r="D43" s="1" t="str">
        <f>Countries!$G$3</f>
        <v>IFTS</v>
      </c>
      <c r="E43" s="1" t="str">
        <f>Countries!$E$3&amp;Countries!$Q42&amp;Countries!$F$3</f>
        <v>58234...ZF...</v>
      </c>
      <c r="F43" t="s">
        <v>312</v>
      </c>
      <c r="G43" s="4">
        <v>26736.437000000002</v>
      </c>
      <c r="H43" s="4">
        <v>33439.129000000001</v>
      </c>
      <c r="I43" s="4">
        <v>39971.856</v>
      </c>
      <c r="J43" s="4">
        <v>45206.843000000001</v>
      </c>
      <c r="K43" s="4">
        <v>68360.13900000001</v>
      </c>
      <c r="L43" s="4">
        <v>90989.04</v>
      </c>
      <c r="M43" s="4">
        <v>112408.3</v>
      </c>
      <c r="N43" s="33" t="s">
        <v>163</v>
      </c>
    </row>
    <row r="44" spans="1:14" x14ac:dyDescent="0.4">
      <c r="A44" s="1" t="s">
        <v>292</v>
      </c>
      <c r="B44" s="1" t="s">
        <v>296</v>
      </c>
      <c r="C44" s="1" t="s">
        <v>368</v>
      </c>
      <c r="D44" s="1" t="str">
        <f>Countries!$G$3</f>
        <v>IFTS</v>
      </c>
      <c r="E44" s="1" t="str">
        <f>Countries!$E$3&amp;Countries!$Q43&amp;Countries!$F$3</f>
        <v>47434...ZF...</v>
      </c>
      <c r="F44" s="1" t="s">
        <v>312</v>
      </c>
      <c r="G44" s="9">
        <v>164019.29999999999</v>
      </c>
      <c r="H44" s="9">
        <v>156578.79999999999</v>
      </c>
      <c r="I44" s="9">
        <v>166384</v>
      </c>
      <c r="J44" s="9">
        <v>179927.2</v>
      </c>
      <c r="K44" s="9">
        <v>207196.5</v>
      </c>
      <c r="L44" s="9">
        <v>247248.3</v>
      </c>
      <c r="M44" s="9">
        <v>282683.40000000002</v>
      </c>
      <c r="N44" s="34" t="s">
        <v>163</v>
      </c>
    </row>
    <row r="45" spans="1:14" x14ac:dyDescent="0.4">
      <c r="A45" t="s">
        <v>292</v>
      </c>
      <c r="B45" t="s">
        <v>293</v>
      </c>
      <c r="C45" s="1" t="s">
        <v>365</v>
      </c>
      <c r="D45" s="1" t="str">
        <f>Countries!$G$3</f>
        <v>IFTS</v>
      </c>
      <c r="E45" s="1" t="str">
        <f>Countries!$E$3&amp;Countries!$Q44&amp;Countries!$F$3</f>
        <v>75434...ZF...</v>
      </c>
      <c r="F45" t="s">
        <v>312</v>
      </c>
      <c r="G45" s="4">
        <v>227.058233</v>
      </c>
      <c r="H45" s="4">
        <v>271.13479900000004</v>
      </c>
      <c r="I45" s="4">
        <v>355.22071900000003</v>
      </c>
      <c r="J45" s="4">
        <v>414.94066612300003</v>
      </c>
      <c r="K45" s="4">
        <v>513.02290676400003</v>
      </c>
      <c r="L45" s="4">
        <v>775.85102521800002</v>
      </c>
      <c r="M45" s="4">
        <v>1041.39778461982</v>
      </c>
      <c r="N45" s="33" t="s">
        <v>163</v>
      </c>
    </row>
    <row r="46" spans="1:14" x14ac:dyDescent="0.4">
      <c r="A46" t="s">
        <v>292</v>
      </c>
      <c r="B46" t="s">
        <v>293</v>
      </c>
      <c r="C46" s="1" t="s">
        <v>412</v>
      </c>
      <c r="D46" s="1" t="str">
        <f>Countries!$G$3</f>
        <v>IFTS</v>
      </c>
      <c r="E46" s="1" t="str">
        <f>Countries!$E$3&amp;Countries!$Q45&amp;Countries!$F$3</f>
        <v>91434...ZF...</v>
      </c>
      <c r="F46" t="s">
        <v>312</v>
      </c>
      <c r="G46" s="4">
        <v>59.252600000000001</v>
      </c>
      <c r="H46" s="4">
        <v>90.405100000000004</v>
      </c>
      <c r="I46" s="4">
        <v>91.667200000000008</v>
      </c>
      <c r="J46" s="4">
        <v>83.728543000000002</v>
      </c>
      <c r="K46" s="4">
        <v>103.003466</v>
      </c>
      <c r="L46" s="4">
        <v>124.04115400000001</v>
      </c>
      <c r="M46" s="4">
        <v>143.02828160300001</v>
      </c>
      <c r="N46" s="33" t="s">
        <v>163</v>
      </c>
    </row>
    <row r="47" spans="1:14" x14ac:dyDescent="0.4">
      <c r="A47" t="s">
        <v>292</v>
      </c>
      <c r="B47" t="s">
        <v>296</v>
      </c>
      <c r="C47" t="s">
        <v>3</v>
      </c>
      <c r="D47" s="1" t="str">
        <f>Countries!$G$3</f>
        <v>IFTS</v>
      </c>
      <c r="E47" s="1" t="str">
        <f>Countries!$E$3&amp;Countries!$Q46&amp;Countries!$F$3</f>
        <v>91134...ZF...</v>
      </c>
      <c r="F47" t="s">
        <v>312</v>
      </c>
      <c r="G47">
        <v>30078.303</v>
      </c>
      <c r="H47">
        <v>39830.202420099995</v>
      </c>
      <c r="I47">
        <v>44054.736678499998</v>
      </c>
      <c r="J47">
        <v>52677.818424599995</v>
      </c>
      <c r="K47">
        <v>52226.9421889</v>
      </c>
      <c r="L47">
        <v>71394.5500015</v>
      </c>
      <c r="M47">
        <v>77296.636596099997</v>
      </c>
      <c r="N47" s="51" t="s">
        <v>163</v>
      </c>
    </row>
    <row r="48" spans="1:14" x14ac:dyDescent="0.4">
      <c r="A48" t="s">
        <v>292</v>
      </c>
      <c r="B48" t="s">
        <v>293</v>
      </c>
      <c r="C48" t="s">
        <v>414</v>
      </c>
      <c r="D48" s="1" t="str">
        <f>Countries!$G$3</f>
        <v>IFTS</v>
      </c>
      <c r="E48" s="1" t="str">
        <f>Countries!$E$3&amp;Countries!$Q47&amp;Countries!$F$3</f>
        <v>91234...ZF...</v>
      </c>
      <c r="F48" t="s">
        <v>312</v>
      </c>
      <c r="G48">
        <v>858.38256100000001</v>
      </c>
      <c r="H48">
        <v>1119.740761</v>
      </c>
      <c r="I48">
        <v>1524.0788400000001</v>
      </c>
      <c r="J48">
        <v>1183.2567265616001</v>
      </c>
      <c r="K48">
        <v>1390.08364860495</v>
      </c>
      <c r="L48">
        <v>1569.805356867</v>
      </c>
      <c r="M48">
        <v>1693.10266527916</v>
      </c>
      <c r="N48" s="51" t="s">
        <v>163</v>
      </c>
    </row>
    <row r="49" spans="1:14" x14ac:dyDescent="0.4">
      <c r="A49" t="s">
        <v>292</v>
      </c>
      <c r="B49" t="s">
        <v>296</v>
      </c>
      <c r="C49" t="s">
        <v>8</v>
      </c>
      <c r="D49" s="1" t="str">
        <f>Countries!$G$3</f>
        <v>IFTS</v>
      </c>
      <c r="E49" s="1" t="str">
        <f>Countries!$E$3&amp;Countries!$Q48&amp;Countries!$F$3</f>
        <v>91334...ZF...</v>
      </c>
      <c r="F49" t="s">
        <v>312</v>
      </c>
      <c r="G49">
        <v>10026.595799999999</v>
      </c>
      <c r="H49">
        <v>15708.3547</v>
      </c>
      <c r="I49">
        <v>33852.263999999996</v>
      </c>
      <c r="J49">
        <v>80932.274099999995</v>
      </c>
      <c r="K49">
        <v>233415.1992</v>
      </c>
      <c r="L49">
        <v>508431.93729999999</v>
      </c>
      <c r="M49">
        <v>889553.44899999991</v>
      </c>
      <c r="N49" s="51" t="s">
        <v>163</v>
      </c>
    </row>
    <row r="50" spans="1:14" x14ac:dyDescent="0.4">
      <c r="A50" t="s">
        <v>292</v>
      </c>
      <c r="B50" t="s">
        <v>296</v>
      </c>
      <c r="C50" t="s">
        <v>226</v>
      </c>
      <c r="D50" s="1" t="str">
        <f>Countries!$G$3</f>
        <v>IFTS</v>
      </c>
      <c r="E50" s="1" t="str">
        <f>Countries!$E$3&amp;Countries!$Q49&amp;Countries!$F$3</f>
        <v>22334...ZF...</v>
      </c>
      <c r="F50" t="s">
        <v>312</v>
      </c>
      <c r="G50">
        <v>32094</v>
      </c>
      <c r="H50">
        <v>41683</v>
      </c>
      <c r="I50">
        <v>50999</v>
      </c>
      <c r="J50">
        <v>54819</v>
      </c>
      <c r="K50">
        <v>62287</v>
      </c>
      <c r="L50">
        <v>74081</v>
      </c>
      <c r="M50">
        <v>83550</v>
      </c>
      <c r="N50" s="51" t="s">
        <v>163</v>
      </c>
    </row>
    <row r="51" spans="1:14" x14ac:dyDescent="0.4">
      <c r="A51" t="s">
        <v>292</v>
      </c>
      <c r="B51" t="s">
        <v>293</v>
      </c>
      <c r="C51" t="s">
        <v>19</v>
      </c>
      <c r="D51" s="1" t="str">
        <f>Countries!$G$3</f>
        <v>IFTS</v>
      </c>
      <c r="E51" s="1" t="str">
        <f>Countries!$E$3&amp;Countries!$Q50&amp;Countries!$F$3</f>
        <v>22834...ZF...</v>
      </c>
      <c r="F51" t="s">
        <v>312</v>
      </c>
      <c r="G51">
        <v>2312.9030000000002</v>
      </c>
      <c r="H51">
        <v>2686.7463299999999</v>
      </c>
      <c r="I51">
        <v>3228.13697</v>
      </c>
      <c r="J51">
        <v>2799.4379200000003</v>
      </c>
      <c r="K51">
        <v>3718.8580000000002</v>
      </c>
      <c r="L51">
        <v>3905.3893500000004</v>
      </c>
      <c r="M51">
        <v>4106.5605700000006</v>
      </c>
      <c r="N51" s="51" t="s">
        <v>163</v>
      </c>
    </row>
    <row r="52" spans="1:14" x14ac:dyDescent="0.4">
      <c r="A52" t="s">
        <v>292</v>
      </c>
      <c r="B52" t="s">
        <v>293</v>
      </c>
      <c r="C52" t="s">
        <v>264</v>
      </c>
      <c r="D52" s="1" t="str">
        <f>Countries!$G$3</f>
        <v>IFTS</v>
      </c>
      <c r="E52" s="1" t="str">
        <f>Countries!$E$3&amp;Countries!$Q51&amp;Countries!$F$3</f>
        <v>53234...ZF...</v>
      </c>
      <c r="F52" t="s">
        <v>312</v>
      </c>
      <c r="G52">
        <v>151.186046261916</v>
      </c>
      <c r="H52">
        <v>174.376266881231</v>
      </c>
      <c r="I52">
        <v>167.78177662155102</v>
      </c>
      <c r="J52">
        <v>159.990638251337</v>
      </c>
      <c r="K52">
        <v>184.61523838045002</v>
      </c>
      <c r="L52">
        <v>184.56097916201003</v>
      </c>
      <c r="M52">
        <v>210.88419813406699</v>
      </c>
      <c r="N52" s="51" t="s">
        <v>163</v>
      </c>
    </row>
    <row r="53" spans="1:14" x14ac:dyDescent="0.4">
      <c r="A53" t="s">
        <v>292</v>
      </c>
      <c r="B53" t="s">
        <v>293</v>
      </c>
      <c r="C53" t="s">
        <v>21</v>
      </c>
      <c r="D53" s="1" t="str">
        <f>Countries!$G$3</f>
        <v>IFTS</v>
      </c>
      <c r="E53" s="1" t="str">
        <f>Countries!$E$3&amp;Countries!$Q52&amp;Countries!$F$3</f>
        <v>23334...ZF...</v>
      </c>
      <c r="F53" t="s">
        <v>312</v>
      </c>
      <c r="G53">
        <v>8078.5</v>
      </c>
      <c r="H53">
        <v>9965.98</v>
      </c>
      <c r="I53">
        <v>11697.928996980001</v>
      </c>
      <c r="J53">
        <v>10771.98393</v>
      </c>
      <c r="K53">
        <v>13376.737927670001</v>
      </c>
      <c r="L53">
        <v>16837.006773500001</v>
      </c>
      <c r="M53">
        <v>18450.620037000001</v>
      </c>
      <c r="N53" s="51" t="s">
        <v>163</v>
      </c>
    </row>
    <row r="54" spans="1:14" x14ac:dyDescent="0.4">
      <c r="A54" t="s">
        <v>292</v>
      </c>
      <c r="B54" t="s">
        <v>293</v>
      </c>
      <c r="C54" t="s">
        <v>373</v>
      </c>
      <c r="D54" s="1" t="str">
        <f>Countries!$G$3</f>
        <v>IFTS</v>
      </c>
      <c r="E54" s="1" t="str">
        <f>Countries!$E$3&amp;Countries!$Q53&amp;Countries!$F$3</f>
        <v>93534...ZF...</v>
      </c>
      <c r="F54" t="s">
        <v>327</v>
      </c>
      <c r="G54">
        <v>431.08300000000003</v>
      </c>
      <c r="H54">
        <v>451.54700000000003</v>
      </c>
      <c r="I54">
        <v>418.38900000000001</v>
      </c>
      <c r="J54">
        <v>403.9966</v>
      </c>
      <c r="K54">
        <v>447.81070000000005</v>
      </c>
      <c r="L54">
        <v>498.96180000000004</v>
      </c>
      <c r="M54">
        <v>583.54759999999999</v>
      </c>
      <c r="N54" s="51" t="s">
        <v>163</v>
      </c>
    </row>
    <row r="55" spans="1:14" x14ac:dyDescent="0.4">
      <c r="A55" t="s">
        <v>292</v>
      </c>
      <c r="B55" t="s">
        <v>296</v>
      </c>
      <c r="C55" t="s">
        <v>239</v>
      </c>
      <c r="D55" s="1" t="str">
        <f>Countries!$G$3</f>
        <v>IFTS</v>
      </c>
      <c r="E55" s="1" t="str">
        <f>Countries!$E$3&amp;Countries!$Q54&amp;Countries!$F$3</f>
        <v>46934...ZF...</v>
      </c>
      <c r="F55" t="s">
        <v>312</v>
      </c>
      <c r="G55">
        <v>41539.800000000003</v>
      </c>
      <c r="H55">
        <v>44521.2</v>
      </c>
      <c r="I55">
        <v>48707.9</v>
      </c>
      <c r="J55">
        <v>58577.1</v>
      </c>
      <c r="K55">
        <v>59065.5</v>
      </c>
      <c r="L55">
        <v>62194.9</v>
      </c>
      <c r="M55">
        <v>67077.5</v>
      </c>
      <c r="N55" s="51" t="s">
        <v>163</v>
      </c>
    </row>
    <row r="56" spans="1:14" x14ac:dyDescent="0.4">
      <c r="A56" t="s">
        <v>292</v>
      </c>
      <c r="B56" t="s">
        <v>296</v>
      </c>
      <c r="C56" t="s">
        <v>241</v>
      </c>
      <c r="D56" s="1" t="str">
        <f>Countries!$G$3</f>
        <v>IFTS</v>
      </c>
      <c r="E56" s="1" t="str">
        <f>Countries!$E$3&amp;Countries!$Q55&amp;Countries!$F$3</f>
        <v>25334...ZF...</v>
      </c>
      <c r="F56" t="s">
        <v>312</v>
      </c>
      <c r="G56">
        <v>8766.2999999999993</v>
      </c>
      <c r="H56">
        <v>9897.7250000000004</v>
      </c>
      <c r="I56">
        <v>9693.2309999999998</v>
      </c>
      <c r="J56">
        <v>10064.135</v>
      </c>
      <c r="K56">
        <v>10880.173999999999</v>
      </c>
      <c r="L56">
        <v>9607.61327858</v>
      </c>
      <c r="M56" s="51" t="s">
        <v>163</v>
      </c>
      <c r="N56" s="51" t="s">
        <v>163</v>
      </c>
    </row>
    <row r="57" spans="1:14" x14ac:dyDescent="0.4">
      <c r="A57" t="s">
        <v>292</v>
      </c>
      <c r="B57" t="s">
        <v>296</v>
      </c>
      <c r="C57" t="s">
        <v>416</v>
      </c>
      <c r="D57" s="1" t="str">
        <f>Countries!$G$3</f>
        <v>IFTS</v>
      </c>
      <c r="E57" s="1" t="str">
        <f>Countries!$E$3&amp;Countries!$Q56&amp;Countries!$F$3</f>
        <v>91534...ZF...</v>
      </c>
      <c r="F57" t="s">
        <v>312</v>
      </c>
      <c r="G57">
        <v>154.80202199999999</v>
      </c>
      <c r="H57">
        <v>212.54023999999998</v>
      </c>
      <c r="I57">
        <v>278.53735799999998</v>
      </c>
      <c r="J57">
        <v>250.57808999999997</v>
      </c>
      <c r="K57">
        <v>275.50366199999996</v>
      </c>
      <c r="L57">
        <v>368.37464399999999</v>
      </c>
      <c r="M57">
        <v>394.230231</v>
      </c>
      <c r="N57" s="51" t="s">
        <v>163</v>
      </c>
    </row>
    <row r="58" spans="1:14" x14ac:dyDescent="0.4">
      <c r="A58" t="s">
        <v>292</v>
      </c>
      <c r="B58" t="s">
        <v>296</v>
      </c>
      <c r="C58" t="s">
        <v>244</v>
      </c>
      <c r="D58" s="1" t="str">
        <f>Countries!$G$3</f>
        <v>IFTS</v>
      </c>
      <c r="E58" s="1" t="str">
        <f>Countries!$E$3&amp;Countries!$Q57&amp;Countries!$F$3</f>
        <v>25834...ZF...</v>
      </c>
      <c r="F58" t="s">
        <v>311</v>
      </c>
      <c r="G58">
        <v>7771.8</v>
      </c>
      <c r="H58">
        <v>8822.4</v>
      </c>
      <c r="I58">
        <v>11997.5</v>
      </c>
      <c r="J58">
        <v>13613.5</v>
      </c>
      <c r="K58">
        <v>15467.6</v>
      </c>
      <c r="L58">
        <v>18832.2</v>
      </c>
      <c r="M58">
        <v>21059</v>
      </c>
      <c r="N58" s="51" t="s">
        <v>163</v>
      </c>
    </row>
    <row r="59" spans="1:14" x14ac:dyDescent="0.4">
      <c r="A59" t="s">
        <v>292</v>
      </c>
      <c r="B59" t="s">
        <v>296</v>
      </c>
      <c r="C59" t="s">
        <v>417</v>
      </c>
      <c r="D59" s="1" t="str">
        <f>Countries!$G$3</f>
        <v>IFTS</v>
      </c>
      <c r="E59" s="1" t="str">
        <f>Countries!$E$3&amp;Countries!$Q58&amp;Countries!$F$3</f>
        <v>26334...ZF...</v>
      </c>
      <c r="F59" t="s">
        <v>312</v>
      </c>
      <c r="G59">
        <v>6703.8702999999996</v>
      </c>
      <c r="H59">
        <v>5823.9074000000001</v>
      </c>
      <c r="I59">
        <v>6633.4802999999993</v>
      </c>
      <c r="J59">
        <v>6650.88</v>
      </c>
      <c r="K59">
        <v>8422.82</v>
      </c>
      <c r="L59">
        <v>9220.17</v>
      </c>
      <c r="M59">
        <v>10610.200999999999</v>
      </c>
      <c r="N59" s="51" t="s">
        <v>163</v>
      </c>
    </row>
    <row r="60" spans="1:14" x14ac:dyDescent="0.4">
      <c r="A60" t="s">
        <v>292</v>
      </c>
      <c r="B60" t="s">
        <v>293</v>
      </c>
      <c r="C60" t="s">
        <v>265</v>
      </c>
      <c r="D60" s="1" t="str">
        <f>Countries!$G$3</f>
        <v>IFTS</v>
      </c>
      <c r="E60" s="1" t="str">
        <f>Countries!$E$3&amp;Countries!$Q59&amp;Countries!$F$3</f>
        <v>94434...ZF...</v>
      </c>
      <c r="F60" t="s">
        <v>312</v>
      </c>
      <c r="G60">
        <v>1011.3180000000001</v>
      </c>
      <c r="H60">
        <v>1237.1970000000001</v>
      </c>
      <c r="I60">
        <v>1528.308</v>
      </c>
      <c r="J60">
        <v>1790.6524327340001</v>
      </c>
      <c r="K60">
        <v>2135.8347718210002</v>
      </c>
      <c r="L60">
        <v>2378.3553524566501</v>
      </c>
      <c r="M60">
        <v>2775.9359383400001</v>
      </c>
      <c r="N60" s="51" t="s">
        <v>163</v>
      </c>
    </row>
    <row r="61" spans="1:14" x14ac:dyDescent="0.4">
      <c r="A61" t="s">
        <v>292</v>
      </c>
      <c r="B61" t="s">
        <v>296</v>
      </c>
      <c r="C61" t="s">
        <v>254</v>
      </c>
      <c r="D61" s="1" t="str">
        <f>Countries!$G$3</f>
        <v>IFTS</v>
      </c>
      <c r="E61" s="1" t="str">
        <f>Countries!$E$3&amp;Countries!$Q60&amp;Countries!$F$3</f>
        <v>43634...ZF...</v>
      </c>
      <c r="F61" t="s">
        <v>312</v>
      </c>
      <c r="G61">
        <v>16715.635999999999</v>
      </c>
      <c r="H61">
        <v>20131.058000000001</v>
      </c>
      <c r="I61">
        <v>22400.942999999999</v>
      </c>
      <c r="J61">
        <v>25145.414999999997</v>
      </c>
      <c r="K61">
        <v>30262.647999999997</v>
      </c>
      <c r="L61">
        <v>31030.323</v>
      </c>
      <c r="M61">
        <v>37796</v>
      </c>
      <c r="N61" s="51" t="s">
        <v>163</v>
      </c>
    </row>
    <row r="62" spans="1:14" x14ac:dyDescent="0.4">
      <c r="A62" t="s">
        <v>292</v>
      </c>
      <c r="B62" t="s">
        <v>296</v>
      </c>
      <c r="C62" t="s">
        <v>419</v>
      </c>
      <c r="D62" s="1" t="str">
        <f>Countries!$G$3</f>
        <v>IFTS</v>
      </c>
      <c r="E62" s="1" t="str">
        <f>Countries!$E$3&amp;Countries!$Q61&amp;Countries!$F$3</f>
        <v>91634...ZF...</v>
      </c>
      <c r="F62" t="s">
        <v>312</v>
      </c>
      <c r="G62">
        <v>115384</v>
      </c>
      <c r="H62">
        <v>139452</v>
      </c>
      <c r="I62">
        <v>150907.87299999999</v>
      </c>
      <c r="J62">
        <v>118734.595</v>
      </c>
      <c r="K62">
        <v>205929.21099999998</v>
      </c>
      <c r="L62">
        <v>236163.39199999999</v>
      </c>
      <c r="M62">
        <v>270009.283</v>
      </c>
      <c r="N62" s="51" t="s">
        <v>163</v>
      </c>
    </row>
    <row r="63" spans="1:14" x14ac:dyDescent="0.4">
      <c r="A63" t="s">
        <v>292</v>
      </c>
      <c r="B63" t="s">
        <v>296</v>
      </c>
      <c r="C63" t="s">
        <v>420</v>
      </c>
      <c r="D63" s="1" t="str">
        <f>Countries!$G$3</f>
        <v>IFTS</v>
      </c>
      <c r="E63" s="1" t="str">
        <f>Countries!$E$3&amp;Countries!$Q62&amp;Countries!$F$3</f>
        <v>94134...ZF...</v>
      </c>
      <c r="F63" t="s">
        <v>312</v>
      </c>
      <c r="G63">
        <v>353.78199999999998</v>
      </c>
      <c r="H63">
        <v>425.65099999999995</v>
      </c>
      <c r="I63">
        <v>567.27199999999993</v>
      </c>
      <c r="J63">
        <v>601.27199999999993</v>
      </c>
      <c r="K63">
        <v>639.33699999999999</v>
      </c>
      <c r="L63">
        <v>764.57399999999996</v>
      </c>
      <c r="M63">
        <v>863.59399999999994</v>
      </c>
      <c r="N63" s="51" t="s">
        <v>163</v>
      </c>
    </row>
    <row r="64" spans="1:14" x14ac:dyDescent="0.4">
      <c r="A64" t="s">
        <v>292</v>
      </c>
      <c r="B64" t="s">
        <v>296</v>
      </c>
      <c r="C64" t="s">
        <v>421</v>
      </c>
      <c r="D64" s="1" t="str">
        <f>Countries!$G$3</f>
        <v>IFTS</v>
      </c>
      <c r="E64" s="1" t="str">
        <f>Countries!$E$3&amp;Countries!$Q63&amp;Countries!$F$3</f>
        <v>94634...ZF...</v>
      </c>
      <c r="F64" t="s">
        <v>312</v>
      </c>
      <c r="G64">
        <v>3488.4</v>
      </c>
      <c r="H64">
        <v>3610.9</v>
      </c>
      <c r="I64">
        <v>5109.8999999999996</v>
      </c>
      <c r="J64">
        <v>5570.9</v>
      </c>
      <c r="K64">
        <v>5275</v>
      </c>
      <c r="L64">
        <v>5672.6</v>
      </c>
      <c r="M64">
        <v>6744.5</v>
      </c>
      <c r="N64" s="51" t="s">
        <v>163</v>
      </c>
    </row>
    <row r="65" spans="1:14" x14ac:dyDescent="0.4">
      <c r="A65" t="s">
        <v>292</v>
      </c>
      <c r="B65" t="s">
        <v>296</v>
      </c>
      <c r="C65" t="s">
        <v>422</v>
      </c>
      <c r="D65" s="1" t="str">
        <f>Countries!$G$3</f>
        <v>IFTS</v>
      </c>
      <c r="E65" s="1" t="str">
        <f>Countries!$E$3&amp;Countries!$Q64&amp;Countries!$F$3</f>
        <v>96234...ZF...</v>
      </c>
      <c r="F65" t="s">
        <v>312</v>
      </c>
      <c r="G65">
        <v>12223</v>
      </c>
      <c r="H65">
        <v>11788</v>
      </c>
      <c r="I65">
        <v>13702</v>
      </c>
      <c r="J65">
        <v>14952</v>
      </c>
      <c r="K65">
        <v>19795</v>
      </c>
      <c r="L65">
        <v>22392</v>
      </c>
      <c r="M65">
        <v>11168</v>
      </c>
      <c r="N65" s="51" t="s">
        <v>163</v>
      </c>
    </row>
    <row r="66" spans="1:14" x14ac:dyDescent="0.4">
      <c r="A66" t="s">
        <v>292</v>
      </c>
      <c r="B66" t="s">
        <v>296</v>
      </c>
      <c r="C66" t="s">
        <v>270</v>
      </c>
      <c r="D66" s="1" t="str">
        <f>Countries!$G$3</f>
        <v>IFTS</v>
      </c>
      <c r="E66" s="1" t="str">
        <f>Countries!$E$3&amp;Countries!$Q65&amp;Countries!$F$3</f>
        <v>54834...ZF...</v>
      </c>
      <c r="F66" t="s">
        <v>312</v>
      </c>
      <c r="G66">
        <v>63593.9</v>
      </c>
      <c r="H66">
        <v>74182.100000000006</v>
      </c>
      <c r="I66">
        <v>82839.588319999995</v>
      </c>
      <c r="J66">
        <v>58521.867489999997</v>
      </c>
      <c r="K66">
        <v>75602.341</v>
      </c>
      <c r="L66">
        <v>80655.881999999998</v>
      </c>
      <c r="M66">
        <v>83882.234886089995</v>
      </c>
      <c r="N66" s="51" t="s">
        <v>163</v>
      </c>
    </row>
    <row r="67" spans="1:14" x14ac:dyDescent="0.4">
      <c r="A67" t="s">
        <v>292</v>
      </c>
      <c r="B67" t="s">
        <v>296</v>
      </c>
      <c r="C67" t="s">
        <v>71</v>
      </c>
      <c r="D67" s="1" t="str">
        <f>Countries!$G$3</f>
        <v>IFTS</v>
      </c>
      <c r="E67" s="1" t="str">
        <f>Countries!$E$3&amp;Countries!$Q66&amp;Countries!$F$3</f>
        <v>68434...ZF...</v>
      </c>
      <c r="F67" t="s">
        <v>312</v>
      </c>
      <c r="G67">
        <v>9572.7999999999993</v>
      </c>
      <c r="H67">
        <v>9829.7999999999993</v>
      </c>
      <c r="I67">
        <v>10611</v>
      </c>
      <c r="J67">
        <v>11590</v>
      </c>
      <c r="K67">
        <v>12001.8</v>
      </c>
      <c r="L67">
        <v>13297.1</v>
      </c>
      <c r="M67">
        <v>15451.7</v>
      </c>
      <c r="N67" s="51" t="s">
        <v>163</v>
      </c>
    </row>
    <row r="68" spans="1:14" x14ac:dyDescent="0.4">
      <c r="A68" t="s">
        <v>292</v>
      </c>
      <c r="B68" t="s">
        <v>296</v>
      </c>
      <c r="C68" t="s">
        <v>72</v>
      </c>
      <c r="D68" s="1" t="str">
        <f>Countries!$G$3</f>
        <v>IFTS</v>
      </c>
      <c r="E68" s="1" t="str">
        <f>Countries!$E$3&amp;Countries!$Q67&amp;Countries!$F$3</f>
        <v>27334...ZF...</v>
      </c>
      <c r="F68" t="s">
        <v>312</v>
      </c>
      <c r="G68">
        <v>150572</v>
      </c>
      <c r="H68">
        <v>206180</v>
      </c>
      <c r="I68">
        <v>267113.42345255997</v>
      </c>
      <c r="J68">
        <v>308136.19117171003</v>
      </c>
      <c r="K68">
        <v>395475.66104301001</v>
      </c>
      <c r="L68">
        <v>450737.91745743999</v>
      </c>
      <c r="M68">
        <v>527671.50051844004</v>
      </c>
      <c r="N68" s="51" t="s">
        <v>163</v>
      </c>
    </row>
    <row r="69" spans="1:14" x14ac:dyDescent="0.4">
      <c r="A69" t="s">
        <v>292</v>
      </c>
      <c r="B69" t="s">
        <v>296</v>
      </c>
      <c r="C69" t="s">
        <v>278</v>
      </c>
      <c r="D69" s="1" t="str">
        <f>Countries!$G$3</f>
        <v>IFTS</v>
      </c>
      <c r="E69" s="1" t="str">
        <f>Countries!$E$3&amp;Countries!$Q68&amp;Countries!$F$3</f>
        <v>85334...ZF...</v>
      </c>
      <c r="F69" t="s">
        <v>312</v>
      </c>
      <c r="G69">
        <v>700.64099999999996</v>
      </c>
      <c r="H69">
        <v>1064.866</v>
      </c>
      <c r="I69">
        <v>1006.6619999999999</v>
      </c>
      <c r="J69">
        <v>1110.79</v>
      </c>
      <c r="K69">
        <v>1343.558</v>
      </c>
      <c r="L69">
        <v>1372.691</v>
      </c>
      <c r="M69">
        <v>1416.952</v>
      </c>
      <c r="N69" s="51" t="s">
        <v>163</v>
      </c>
    </row>
    <row r="70" spans="1:14" x14ac:dyDescent="0.4">
      <c r="A70" t="s">
        <v>292</v>
      </c>
      <c r="B70" t="s">
        <v>296</v>
      </c>
      <c r="C70" t="s">
        <v>423</v>
      </c>
      <c r="D70" s="1" t="str">
        <f>Countries!$G$3</f>
        <v>IFTS</v>
      </c>
      <c r="E70" s="1" t="str">
        <f>Countries!$E$3&amp;Countries!$Q69&amp;Countries!$F$3</f>
        <v>96434...ZF...</v>
      </c>
      <c r="F70" t="s">
        <v>312</v>
      </c>
      <c r="G70">
        <v>37439</v>
      </c>
      <c r="H70">
        <v>52330.9</v>
      </c>
      <c r="I70">
        <v>61686.245419999999</v>
      </c>
      <c r="J70">
        <v>71669.666129999998</v>
      </c>
      <c r="K70">
        <v>88200.88171999999</v>
      </c>
      <c r="L70">
        <v>82574.246369999993</v>
      </c>
      <c r="M70">
        <v>94157.825949999999</v>
      </c>
      <c r="N70" s="51" t="s">
        <v>163</v>
      </c>
    </row>
    <row r="71" spans="1:14" x14ac:dyDescent="0.4">
      <c r="A71" t="s">
        <v>292</v>
      </c>
      <c r="B71" t="s">
        <v>293</v>
      </c>
      <c r="C71" t="s">
        <v>280</v>
      </c>
      <c r="D71" s="1" t="str">
        <f>Countries!$G$3</f>
        <v>IFTS</v>
      </c>
      <c r="E71" s="1" t="str">
        <f>Countries!$E$3&amp;Countries!$Q70&amp;Countries!$F$3</f>
        <v>96834...ZF...</v>
      </c>
      <c r="F71" t="s">
        <v>312</v>
      </c>
      <c r="G71">
        <v>6771.4</v>
      </c>
      <c r="H71">
        <v>10748.8</v>
      </c>
      <c r="I71">
        <v>17942.099999999999</v>
      </c>
      <c r="J71">
        <v>21115.3</v>
      </c>
      <c r="K71">
        <v>28430.7</v>
      </c>
      <c r="L71">
        <v>44320.4</v>
      </c>
      <c r="M71">
        <v>61602.9</v>
      </c>
      <c r="N71" s="51" t="s">
        <v>163</v>
      </c>
    </row>
    <row r="72" spans="1:14" x14ac:dyDescent="0.4">
      <c r="A72" t="s">
        <v>292</v>
      </c>
      <c r="B72" t="s">
        <v>293</v>
      </c>
      <c r="C72" t="s">
        <v>95</v>
      </c>
      <c r="D72" s="1" t="str">
        <f>Countries!$G$3</f>
        <v>IFTS</v>
      </c>
      <c r="E72" s="1" t="str">
        <f>Countries!$E$3&amp;Countries!$Q71&amp;Countries!$F$3</f>
        <v>45634...ZF...</v>
      </c>
      <c r="F72" t="s">
        <v>312</v>
      </c>
      <c r="G72">
        <v>125.41010000000001</v>
      </c>
      <c r="H72">
        <v>133.11410000000001</v>
      </c>
      <c r="I72">
        <v>141.29060000000001</v>
      </c>
      <c r="J72">
        <v>140.40690000000001</v>
      </c>
      <c r="K72">
        <v>156.8158</v>
      </c>
      <c r="L72">
        <v>165.7099</v>
      </c>
      <c r="M72">
        <v>179.6994</v>
      </c>
      <c r="N72" s="51" t="s">
        <v>163</v>
      </c>
    </row>
    <row r="73" spans="1:14" x14ac:dyDescent="0.4">
      <c r="A73" t="s">
        <v>292</v>
      </c>
      <c r="B73" t="s">
        <v>296</v>
      </c>
      <c r="C73" t="s">
        <v>425</v>
      </c>
      <c r="D73" s="1" t="str">
        <f>Countries!$G$3</f>
        <v>IFTS</v>
      </c>
      <c r="E73" s="1" t="str">
        <f>Countries!$E$3&amp;Countries!$Q72&amp;Countries!$F$3</f>
        <v>93634...ZF...</v>
      </c>
      <c r="F73" t="s">
        <v>312</v>
      </c>
      <c r="G73">
        <v>149657</v>
      </c>
      <c r="H73">
        <v>173350</v>
      </c>
      <c r="I73">
        <v>165658</v>
      </c>
      <c r="J73">
        <v>146833</v>
      </c>
      <c r="K73">
        <v>153058</v>
      </c>
      <c r="L73">
        <v>185964</v>
      </c>
      <c r="M73">
        <v>225566</v>
      </c>
      <c r="N73" s="51" t="s">
        <v>163</v>
      </c>
    </row>
    <row r="74" spans="1:14" x14ac:dyDescent="0.4">
      <c r="A74" t="s">
        <v>292</v>
      </c>
      <c r="B74" t="s">
        <v>296</v>
      </c>
      <c r="C74" t="s">
        <v>426</v>
      </c>
      <c r="D74" s="1" t="str">
        <f>Countries!$G$3</f>
        <v>IFTS</v>
      </c>
      <c r="E74" s="1" t="str">
        <f>Countries!$E$3&amp;Countries!$Q73&amp;Countries!$F$3</f>
        <v>81334...ZF...</v>
      </c>
      <c r="F74" t="s">
        <v>312</v>
      </c>
      <c r="G74">
        <v>170.95599999999999</v>
      </c>
      <c r="H74">
        <v>197.75199999999998</v>
      </c>
      <c r="I74">
        <v>212.44799999999998</v>
      </c>
      <c r="J74">
        <v>212.101</v>
      </c>
      <c r="K74">
        <v>266.54399999999998</v>
      </c>
      <c r="L74" s="51" t="s">
        <v>163</v>
      </c>
      <c r="M74" s="51" t="s">
        <v>163</v>
      </c>
      <c r="N74" s="51" t="s">
        <v>163</v>
      </c>
    </row>
    <row r="75" spans="1:14" x14ac:dyDescent="0.4">
      <c r="A75" t="s">
        <v>292</v>
      </c>
      <c r="B75" t="s">
        <v>296</v>
      </c>
      <c r="C75" t="s">
        <v>283</v>
      </c>
      <c r="D75" s="1" t="str">
        <f>Countries!$G$3</f>
        <v>IFTS</v>
      </c>
      <c r="E75" s="1" t="str">
        <f>Countries!$E$3&amp;Countries!$Q74&amp;Countries!$F$3</f>
        <v>36134...ZF...</v>
      </c>
      <c r="F75" t="s">
        <v>311</v>
      </c>
      <c r="G75">
        <v>83.169561000000002</v>
      </c>
      <c r="H75">
        <v>88.792853999999991</v>
      </c>
      <c r="I75">
        <v>87.880648999999991</v>
      </c>
      <c r="J75">
        <v>107.735095</v>
      </c>
      <c r="K75">
        <v>114.07883099999999</v>
      </c>
      <c r="L75">
        <v>120.981612</v>
      </c>
      <c r="M75">
        <v>114.75255899999999</v>
      </c>
      <c r="N75" s="51" t="s">
        <v>163</v>
      </c>
    </row>
    <row r="76" spans="1:14" x14ac:dyDescent="0.4">
      <c r="A76" t="s">
        <v>292</v>
      </c>
      <c r="B76" t="s">
        <v>296</v>
      </c>
      <c r="C76" t="s">
        <v>428</v>
      </c>
      <c r="D76" s="1" t="str">
        <f>Countries!$G$3</f>
        <v>IFTS</v>
      </c>
      <c r="E76" s="1" t="str">
        <f>Countries!$E$3&amp;Countries!$Q75&amp;Countries!$F$3</f>
        <v>36934...ZF...</v>
      </c>
      <c r="F76" t="s">
        <v>312</v>
      </c>
      <c r="G76">
        <v>3923.4</v>
      </c>
      <c r="H76">
        <v>3685.0283209999998</v>
      </c>
      <c r="I76">
        <v>4464.0869999999995</v>
      </c>
      <c r="J76">
        <v>4724.8279999999995</v>
      </c>
      <c r="K76">
        <v>5306.8183859999999</v>
      </c>
      <c r="L76">
        <v>5657.9640469999995</v>
      </c>
      <c r="M76">
        <v>6766.565047</v>
      </c>
      <c r="N76" s="51" t="s">
        <v>163</v>
      </c>
    </row>
    <row r="77" spans="1:14" x14ac:dyDescent="0.4">
      <c r="A77" t="s">
        <v>292</v>
      </c>
      <c r="B77" t="s">
        <v>296</v>
      </c>
      <c r="C77" t="s">
        <v>300</v>
      </c>
      <c r="D77" s="1" t="str">
        <f>Countries!$G$3</f>
        <v>IFTS</v>
      </c>
      <c r="E77" s="1" t="str">
        <f>Countries!$E$3&amp;Countries!$Q76&amp;Countries!$F$3</f>
        <v>46634...ZF...</v>
      </c>
      <c r="F77" t="s">
        <v>312</v>
      </c>
      <c r="G77">
        <v>20824</v>
      </c>
      <c r="H77">
        <v>22266</v>
      </c>
      <c r="I77">
        <v>25368</v>
      </c>
      <c r="J77">
        <v>27784</v>
      </c>
      <c r="K77">
        <v>30252</v>
      </c>
      <c r="L77">
        <v>34067</v>
      </c>
      <c r="M77">
        <v>39464</v>
      </c>
      <c r="N77" s="51" t="s">
        <v>163</v>
      </c>
    </row>
    <row r="78" spans="1:14" x14ac:dyDescent="0.4">
      <c r="A78" t="s">
        <v>292</v>
      </c>
      <c r="B78" t="s">
        <v>293</v>
      </c>
      <c r="C78" t="s">
        <v>288</v>
      </c>
      <c r="D78" s="1" t="str">
        <f>Countries!$G$3</f>
        <v>IFTS</v>
      </c>
      <c r="E78" s="1" t="str">
        <f>Countries!$E$3&amp;Countries!$Q77&amp;Countries!$F$3</f>
        <v>74634...ZF...</v>
      </c>
      <c r="F78" t="s">
        <v>312</v>
      </c>
      <c r="G78">
        <v>408.70070000000004</v>
      </c>
      <c r="H78">
        <v>450.83600000000001</v>
      </c>
      <c r="I78">
        <v>512.53200000000004</v>
      </c>
      <c r="J78">
        <v>612.43720000000008</v>
      </c>
      <c r="K78">
        <v>689.35762800000009</v>
      </c>
      <c r="L78">
        <v>805.49229497700003</v>
      </c>
      <c r="M78">
        <v>908.79634550900005</v>
      </c>
      <c r="N78" s="51" t="s">
        <v>163</v>
      </c>
    </row>
    <row r="79" spans="1:14" x14ac:dyDescent="0.4">
      <c r="A79" t="s">
        <v>292</v>
      </c>
      <c r="B79" t="s">
        <v>296</v>
      </c>
      <c r="C79" t="s">
        <v>120</v>
      </c>
      <c r="D79" s="1" t="str">
        <f>Countries!$G$3</f>
        <v>IFTS</v>
      </c>
      <c r="E79" s="1" t="str">
        <f>Countries!$E$3&amp;Countries!$Q78&amp;Countries!$F$3</f>
        <v>92634...ZF...</v>
      </c>
      <c r="F79" t="s">
        <v>312</v>
      </c>
      <c r="G79">
        <v>4681.8858300000002</v>
      </c>
      <c r="H79">
        <v>6315.46558</v>
      </c>
      <c r="I79">
        <v>9050.3995209999994</v>
      </c>
      <c r="J79">
        <v>10385.967829040001</v>
      </c>
      <c r="K79">
        <v>14161.847154059999</v>
      </c>
      <c r="L79">
        <v>20825.26623809</v>
      </c>
      <c r="M79">
        <v>29795.620610669997</v>
      </c>
      <c r="N79" s="51" t="s">
        <v>163</v>
      </c>
    </row>
    <row r="80" spans="1:14" x14ac:dyDescent="0.4">
      <c r="D80" s="1" t="str">
        <f>Countries!$G$3</f>
        <v>IFTS</v>
      </c>
      <c r="E80" s="1" t="str">
        <f>Countries!$E$3&amp;Countries!$Q79&amp;Countries!$F$3</f>
        <v>92734...ZF...</v>
      </c>
    </row>
    <row r="81" spans="1:14" x14ac:dyDescent="0.4">
      <c r="A81" t="s">
        <v>292</v>
      </c>
      <c r="B81" t="s">
        <v>293</v>
      </c>
      <c r="C81" t="s">
        <v>290</v>
      </c>
      <c r="D81" s="1" t="str">
        <f>Countries!$G$3</f>
        <v>IFTS</v>
      </c>
      <c r="E81" s="1" t="str">
        <f>Countries!$E$3&amp;Countries!$Q80&amp;Countries!$F$3</f>
        <v>29934...ZF...</v>
      </c>
      <c r="F81" t="s">
        <v>312</v>
      </c>
      <c r="G81">
        <v>1343.9640000000002</v>
      </c>
      <c r="H81">
        <v>2777.6502469532797</v>
      </c>
      <c r="I81">
        <v>4917.7823411466707</v>
      </c>
      <c r="J81">
        <v>5149.1719606031002</v>
      </c>
      <c r="K81">
        <v>6412.6371221150002</v>
      </c>
      <c r="L81">
        <v>8037.2210016323006</v>
      </c>
      <c r="M81">
        <v>9287.0086061474012</v>
      </c>
      <c r="N81" s="51" t="s">
        <v>163</v>
      </c>
    </row>
    <row r="82" spans="1:14" x14ac:dyDescent="0.4">
      <c r="A82" t="s">
        <v>292</v>
      </c>
      <c r="B82" t="s">
        <v>293</v>
      </c>
      <c r="C82" t="s">
        <v>375</v>
      </c>
      <c r="D82" s="1" t="str">
        <f>Countries!$G$3</f>
        <v>IFTS</v>
      </c>
      <c r="E82" s="1" t="str">
        <f>Countries!$E$3&amp;Countries!$Q81&amp;Countries!$F$3</f>
        <v>92434...ZF...</v>
      </c>
      <c r="F82" t="s">
        <v>312</v>
      </c>
      <c r="G82">
        <v>2308.35</v>
      </c>
      <c r="H82">
        <v>2756.38</v>
      </c>
      <c r="I82">
        <v>3480.654</v>
      </c>
      <c r="J82">
        <v>3869.0480000000002</v>
      </c>
      <c r="K82">
        <v>4697.6410000000005</v>
      </c>
      <c r="L82">
        <v>5454.098</v>
      </c>
      <c r="M82">
        <v>6168.8540000000003</v>
      </c>
      <c r="N82" s="51" t="s">
        <v>163</v>
      </c>
    </row>
    <row r="83" spans="1:14" x14ac:dyDescent="0.4">
      <c r="A83" t="s">
        <v>292</v>
      </c>
      <c r="B83" t="s">
        <v>296</v>
      </c>
      <c r="C83" t="s">
        <v>243</v>
      </c>
      <c r="D83" s="1" t="str">
        <f>Countries!$G$3</f>
        <v>IFTS</v>
      </c>
      <c r="E83" s="1" t="str">
        <f>Countries!$E$3&amp;Countries!$Q82&amp;Countries!$F$3</f>
        <v>81934...ZF...</v>
      </c>
      <c r="F83" t="s">
        <v>312</v>
      </c>
      <c r="G83">
        <v>386.15499999999997</v>
      </c>
      <c r="H83">
        <v>456.29500000000002</v>
      </c>
      <c r="I83">
        <v>445.32099999999997</v>
      </c>
      <c r="J83">
        <v>493.93099999999998</v>
      </c>
      <c r="K83">
        <v>694.46100000000001</v>
      </c>
      <c r="L83">
        <v>593.74</v>
      </c>
      <c r="M83">
        <v>620.94399999999996</v>
      </c>
      <c r="N83" s="51" t="s">
        <v>163</v>
      </c>
    </row>
    <row r="84" spans="1:14" x14ac:dyDescent="0.4">
      <c r="A84" t="s">
        <v>292</v>
      </c>
      <c r="B84" t="s">
        <v>293</v>
      </c>
      <c r="C84" t="s">
        <v>267</v>
      </c>
      <c r="D84" s="1" t="str">
        <f>Countries!$G$3</f>
        <v>IFTS</v>
      </c>
      <c r="E84" s="1" t="str">
        <f>Countries!$E$3&amp;Countries!$Q83&amp;Countries!$F$3</f>
        <v>54234...ZF...</v>
      </c>
      <c r="F84" t="s">
        <v>312</v>
      </c>
      <c r="G84">
        <v>38872.800000000003</v>
      </c>
      <c r="H84">
        <v>39542.1</v>
      </c>
      <c r="I84">
        <v>35036.1</v>
      </c>
      <c r="J84">
        <v>35582.5</v>
      </c>
      <c r="K84">
        <v>44374.5</v>
      </c>
      <c r="L84">
        <v>46997</v>
      </c>
      <c r="M84">
        <v>53505.521000000001</v>
      </c>
      <c r="N84" s="51" t="s">
        <v>163</v>
      </c>
    </row>
    <row r="85" spans="1:14" x14ac:dyDescent="0.4">
      <c r="A85" t="s">
        <v>292</v>
      </c>
      <c r="B85" t="s">
        <v>296</v>
      </c>
      <c r="C85" t="s">
        <v>61</v>
      </c>
      <c r="D85" s="1" t="str">
        <f>Countries!$G$3</f>
        <v>IFTS</v>
      </c>
      <c r="E85" s="1" t="str">
        <f>Countries!$E$3&amp;Countries!$Q84&amp;Countries!$F$3</f>
        <v>44334...ZF...</v>
      </c>
      <c r="F85" t="s">
        <v>312</v>
      </c>
      <c r="G85">
        <v>1185</v>
      </c>
      <c r="H85">
        <v>1242.5999999999999</v>
      </c>
      <c r="I85">
        <v>1247.5</v>
      </c>
      <c r="J85">
        <v>1143.4000000000001</v>
      </c>
      <c r="K85">
        <v>1371.4</v>
      </c>
      <c r="L85">
        <v>1467.7</v>
      </c>
      <c r="M85">
        <v>1641.4088999999999</v>
      </c>
      <c r="N85" s="51" t="s">
        <v>163</v>
      </c>
    </row>
    <row r="86" spans="1:14" x14ac:dyDescent="0.4">
      <c r="A86" t="s">
        <v>292</v>
      </c>
      <c r="B86" t="s">
        <v>296</v>
      </c>
      <c r="C86" t="s">
        <v>274</v>
      </c>
      <c r="D86" s="1" t="str">
        <f>Countries!$G$3</f>
        <v>IFTS</v>
      </c>
      <c r="E86" s="1" t="str">
        <f>Countries!$E$3&amp;Countries!$Q85&amp;Countries!$F$3</f>
        <v>35334...ZF...</v>
      </c>
      <c r="F86" t="s">
        <v>312</v>
      </c>
      <c r="G86">
        <v>964.9</v>
      </c>
      <c r="H86">
        <v>923.7</v>
      </c>
      <c r="I86">
        <v>923.8</v>
      </c>
      <c r="J86">
        <v>947.8</v>
      </c>
      <c r="K86">
        <v>979</v>
      </c>
      <c r="L86">
        <v>1000</v>
      </c>
      <c r="M86">
        <v>1142.9000000000001</v>
      </c>
      <c r="N86" s="51" t="s">
        <v>163</v>
      </c>
    </row>
    <row r="87" spans="1:14" x14ac:dyDescent="0.4">
      <c r="A87" t="s">
        <v>292</v>
      </c>
      <c r="B87" t="s">
        <v>296</v>
      </c>
      <c r="C87" t="s">
        <v>430</v>
      </c>
      <c r="D87" s="1" t="str">
        <f>Countries!$G$3</f>
        <v>IFTS</v>
      </c>
      <c r="E87" s="1" t="str">
        <f>Countries!$E$3&amp;Countries!$Q86&amp;Countries!$F$3</f>
        <v>44934...ZF...</v>
      </c>
      <c r="F87" t="s">
        <v>312</v>
      </c>
      <c r="G87">
        <v>471.32399999999996</v>
      </c>
      <c r="H87">
        <v>503.35399999999998</v>
      </c>
      <c r="I87">
        <v>549.67200000000003</v>
      </c>
      <c r="J87">
        <v>505.81399999999996</v>
      </c>
      <c r="K87">
        <v>511.22699999999998</v>
      </c>
      <c r="L87">
        <v>549.33699999999999</v>
      </c>
      <c r="M87">
        <v>701.56399999999996</v>
      </c>
      <c r="N87" s="51" t="s">
        <v>163</v>
      </c>
    </row>
    <row r="88" spans="1:14" x14ac:dyDescent="0.4">
      <c r="A88" t="s">
        <v>292</v>
      </c>
      <c r="B88" t="s">
        <v>296</v>
      </c>
      <c r="C88" t="s">
        <v>282</v>
      </c>
      <c r="D88" s="1" t="str">
        <f>Countries!$G$3</f>
        <v>IFTS</v>
      </c>
      <c r="E88" s="1" t="str">
        <f>Countries!$E$3&amp;Countries!$Q87&amp;Countries!$F$3</f>
        <v>57634...ZF...</v>
      </c>
      <c r="F88" t="s">
        <v>312</v>
      </c>
      <c r="G88">
        <v>25350</v>
      </c>
      <c r="H88">
        <v>27040</v>
      </c>
      <c r="I88">
        <v>27511</v>
      </c>
      <c r="J88">
        <v>27239</v>
      </c>
      <c r="K88">
        <v>31109</v>
      </c>
      <c r="L88">
        <v>33262</v>
      </c>
      <c r="M88">
        <v>36083</v>
      </c>
      <c r="N88" s="51" t="s">
        <v>163</v>
      </c>
    </row>
    <row r="89" spans="1:14" x14ac:dyDescent="0.4">
      <c r="A89" t="s">
        <v>292</v>
      </c>
      <c r="B89" t="s">
        <v>293</v>
      </c>
      <c r="C89" t="s">
        <v>100</v>
      </c>
      <c r="D89" s="1" t="str">
        <f>Countries!$G$3</f>
        <v>IFTS</v>
      </c>
      <c r="E89" s="1" t="str">
        <f>Countries!$E$3&amp;Countries!$Q88&amp;Countries!$F$3</f>
        <v>96134...ZF...</v>
      </c>
      <c r="F89" t="s">
        <v>312</v>
      </c>
      <c r="G89">
        <v>164.063309</v>
      </c>
      <c r="H89">
        <v>194.29302900000002</v>
      </c>
      <c r="I89">
        <v>229.47922100000002</v>
      </c>
      <c r="J89">
        <v>287.26193700000005</v>
      </c>
      <c r="K89">
        <v>363.70280321439003</v>
      </c>
      <c r="L89">
        <v>385.88144747762004</v>
      </c>
      <c r="M89">
        <v>462.53232464684999</v>
      </c>
      <c r="N89" s="51" t="s">
        <v>163</v>
      </c>
    </row>
    <row r="90" spans="1:14" x14ac:dyDescent="0.4">
      <c r="A90" t="s">
        <v>292</v>
      </c>
      <c r="B90" t="s">
        <v>296</v>
      </c>
      <c r="C90" t="s">
        <v>431</v>
      </c>
      <c r="D90" s="1" t="str">
        <f>Countries!$G$3</f>
        <v>IFTS</v>
      </c>
      <c r="E90" s="1" t="str">
        <f>Countries!$E$3&amp;Countries!$Q89&amp;Countries!$F$3</f>
        <v>19934...ZF...</v>
      </c>
      <c r="F90" t="s">
        <v>312</v>
      </c>
      <c r="G90">
        <v>111844</v>
      </c>
      <c r="H90">
        <v>147664</v>
      </c>
      <c r="I90">
        <v>173335</v>
      </c>
      <c r="J90">
        <v>213532</v>
      </c>
      <c r="K90">
        <v>259935</v>
      </c>
      <c r="L90">
        <v>266185</v>
      </c>
      <c r="M90">
        <v>312364.21999999997</v>
      </c>
      <c r="N90" s="51" t="s">
        <v>163</v>
      </c>
    </row>
    <row r="91" spans="1:14" x14ac:dyDescent="0.4">
      <c r="D91" s="1" t="str">
        <f>Countries!$G$3</f>
        <v>IFTS</v>
      </c>
      <c r="E91" s="1" t="str">
        <f>Countries!$E$3&amp;Countries!$Q90&amp;Countries!$F$3</f>
        <v>52834...ZF...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topLeftCell="A22" workbookViewId="0">
      <selection activeCell="E41" sqref="E41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" t="s">
        <v>184</v>
      </c>
      <c r="H1" s="1" t="s">
        <v>185</v>
      </c>
      <c r="I1" s="1" t="s">
        <v>186</v>
      </c>
      <c r="J1" s="1" t="s">
        <v>187</v>
      </c>
      <c r="K1" s="1" t="s">
        <v>188</v>
      </c>
      <c r="L1" s="1" t="s">
        <v>189</v>
      </c>
      <c r="M1" s="1" t="s">
        <v>190</v>
      </c>
      <c r="N1" s="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316</v>
      </c>
      <c r="G2" s="35">
        <f>IF('M1'!$B2='M1-Adj'!$B2,'M1'!G2,'M1'!G2/1000)</f>
        <v>2.6890234832E-3</v>
      </c>
      <c r="H2" s="35">
        <f>IF('M1'!$B2='M1-Adj'!$B2,'M1'!H2,'M1'!H2/1000)</f>
        <v>9.3917885699999995E-2</v>
      </c>
      <c r="I2" s="35">
        <f>IF('M1'!$B2='M1-Adj'!$B2,'M1'!I2,'M1'!I2/1000)</f>
        <v>0.19491012230000002</v>
      </c>
      <c r="J2" s="35">
        <f>IF('M1'!$B2='M1-Adj'!$B2,'M1'!J2,'M1'!J2/1000)</f>
        <v>0.27243152760000006</v>
      </c>
      <c r="K2" s="35">
        <f>IF('M1'!$B2='M1-Adj'!$B2,'M1'!K2,'M1'!K2/1000)</f>
        <v>1.2065455134899998</v>
      </c>
      <c r="L2" s="35">
        <f>IF('M1'!$B2='M1-Adj'!$B2,'M1'!L2,'M1'!L2/1000)</f>
        <v>5.332815266569999</v>
      </c>
      <c r="M2" s="35">
        <f>IF('M1'!$B2='M1-Adj'!$B2,'M1'!M2,'M1'!M2/1000)</f>
        <v>14.298657553239998</v>
      </c>
      <c r="N2" s="15" t="s">
        <v>163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316</v>
      </c>
      <c r="G3" s="35">
        <f>IF('M1'!$B3='M1-Adj'!$B3,'M1'!G3,'M1'!G3/1000)</f>
        <v>16.618714000000001</v>
      </c>
      <c r="H3" s="35">
        <f>IF('M1'!$B3='M1-Adj'!$B3,'M1'!H3,'M1'!H3/1000)</f>
        <v>19.041632999999997</v>
      </c>
      <c r="I3" s="35">
        <f>IF('M1'!$B3='M1-Adj'!$B3,'M1'!I3,'M1'!I3/1000)</f>
        <v>21.482147999999999</v>
      </c>
      <c r="J3" s="35">
        <f>IF('M1'!$B3='M1-Adj'!$B3,'M1'!J3,'M1'!J3/1000)</f>
        <v>21.488659999999999</v>
      </c>
      <c r="K3" s="35">
        <f>IF('M1'!$B3='M1-Adj'!$B3,'M1'!K3,'M1'!K3/1000)</f>
        <v>21.835509999999999</v>
      </c>
      <c r="L3" s="35">
        <f>IF('M1'!$B3='M1-Adj'!$B3,'M1'!L3,'M1'!L3/1000)</f>
        <v>19.838345999999998</v>
      </c>
      <c r="M3" s="35">
        <f>IF('M1'!$B3='M1-Adj'!$B3,'M1'!M3,'M1'!M3/1000)</f>
        <v>15.701152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316</v>
      </c>
      <c r="G4" s="35">
        <f>IF('M1'!$B4='M1-Adj'!$B4,'M1'!G4,'M1'!G4/1000)</f>
        <v>3.9129999999999998</v>
      </c>
      <c r="H4" s="35">
        <f>IF('M1'!$B4='M1-Adj'!$B4,'M1'!H4,'M1'!H4/1000)</f>
        <v>3.0554319351000001</v>
      </c>
      <c r="I4" s="35">
        <f>IF('M1'!$B4='M1-Adj'!$B4,'M1'!I4,'M1'!I4/1000)</f>
        <v>3.6363534795199999</v>
      </c>
      <c r="J4" s="35">
        <f>IF('M1'!$B4='M1-Adj'!$B4,'M1'!J4,'M1'!J4/1000)</f>
        <v>3.895070563</v>
      </c>
      <c r="K4" s="35">
        <f>IF('M1'!$B4='M1-Adj'!$B4,'M1'!K4,'M1'!K4/1000)</f>
        <v>3.67005026035</v>
      </c>
      <c r="L4" s="35">
        <f>IF('M1'!$B4='M1-Adj'!$B4,'M1'!L4,'M1'!L4/1000)</f>
        <v>3.9948002099199997</v>
      </c>
      <c r="M4" s="35">
        <f>IF('M1'!$B4='M1-Adj'!$B4,'M1'!M4,'M1'!M4/1000)</f>
        <v>4.7431012069300005</v>
      </c>
      <c r="N4" s="15" t="s">
        <v>163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316</v>
      </c>
      <c r="G5" s="35">
        <f>IF('M1'!$B5='M1-Adj'!$B5,'M1'!G5,'M1'!G5/1000)</f>
        <v>0.111914</v>
      </c>
      <c r="H5" s="35">
        <f>IF('M1'!$B5='M1-Adj'!$B5,'M1'!H5,'M1'!H5/1000)</f>
        <v>0.24134899999999998</v>
      </c>
      <c r="I5" s="35">
        <f>IF('M1'!$B5='M1-Adj'!$B5,'M1'!I5,'M1'!I5/1000)</f>
        <v>2.4339110000000002</v>
      </c>
      <c r="J5" s="35">
        <f>IF('M1'!$B5='M1-Adj'!$B5,'M1'!J5,'M1'!J5/1000)</f>
        <v>2.9608379999999999</v>
      </c>
      <c r="K5" s="35">
        <f>IF('M1'!$B5='M1-Adj'!$B5,'M1'!K5,'M1'!K5/1000)</f>
        <v>3.3020919999999996</v>
      </c>
      <c r="L5" s="35">
        <f>IF('M1'!$B5='M1-Adj'!$B5,'M1'!L5,'M1'!L5/1000)</f>
        <v>3.9762869999999997</v>
      </c>
      <c r="M5" s="35">
        <f>IF('M1'!$B5='M1-Adj'!$B5,'M1'!M5,'M1'!M5/1000)</f>
        <v>4.8838419999999996</v>
      </c>
      <c r="N5" s="15" t="s">
        <v>163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6"/>
      <c r="E6" s="16"/>
      <c r="F6" s="15" t="s">
        <v>316</v>
      </c>
      <c r="G6" s="35">
        <f>IF('M1'!$B6='M1-Adj'!$B6,'M1'!G6,'M1'!G6/1000)</f>
        <v>278.49</v>
      </c>
      <c r="H6" s="35">
        <f>IF('M1'!$B6='M1-Adj'!$B6,'M1'!H6,'M1'!H6/1000)</f>
        <v>328.92600000000004</v>
      </c>
      <c r="I6" s="35">
        <f>IF('M1'!$B6='M1-Adj'!$B6,'M1'!I6,'M1'!I6/1000)</f>
        <v>384.76100000000002</v>
      </c>
      <c r="J6" s="35">
        <f>IF('M1'!$B6='M1-Adj'!$B6,'M1'!J6,'M1'!J6/1000)</f>
        <v>543.27200000000005</v>
      </c>
      <c r="K6" s="35">
        <f>IF('M1'!$B6='M1-Adj'!$B6,'M1'!K6,'M1'!K6/1000)</f>
        <v>531.95400000000006</v>
      </c>
      <c r="L6" s="35">
        <f>IF('M1'!$B6='M1-Adj'!$B6,'M1'!L6,'M1'!L6/1000)</f>
        <v>539.64100000000008</v>
      </c>
      <c r="M6" s="35">
        <f>IF('M1'!$B6='M1-Adj'!$B6,'M1'!M6,'M1'!M6/1000)</f>
        <v>609.72</v>
      </c>
      <c r="N6" s="35" t="str">
        <f>IF('M1'!$B6='M1-Adj'!$B6,'M1'!N6,'M1'!N6/1000)</f>
        <v>n.a.</v>
      </c>
      <c r="O6" s="16"/>
    </row>
    <row r="7" spans="1:15" x14ac:dyDescent="0.4">
      <c r="A7" s="15"/>
      <c r="B7" s="16" t="s">
        <v>293</v>
      </c>
      <c r="C7" s="53" t="s">
        <v>31</v>
      </c>
      <c r="D7" s="16"/>
      <c r="E7" s="16"/>
      <c r="F7" s="16" t="s">
        <v>316</v>
      </c>
      <c r="G7" s="35">
        <f>'M1'!G7*ENDA!G7/1000</f>
        <v>3640.7624778518948</v>
      </c>
      <c r="H7" s="35">
        <f>'M1'!H7*ENDA!H7/1000</f>
        <v>4693.1499345424991</v>
      </c>
      <c r="I7" s="35">
        <f>'M1'!I7*ENDA!I7/1000</f>
        <v>6280.439690740739</v>
      </c>
      <c r="J7" s="35">
        <f>'M1'!J7*ENDA!J7/1000</f>
        <v>7241.5358417582529</v>
      </c>
      <c r="K7" s="35">
        <f>'M1'!K7*ENDA!K7/1000</f>
        <v>16130.089689999999</v>
      </c>
      <c r="L7" s="35">
        <f>'M1'!L7*ENDA!L7/1000</f>
        <v>34540.5</v>
      </c>
      <c r="M7" s="35">
        <f>'M1'!M7*ENDA!M7/1000</f>
        <v>48322.000850000004</v>
      </c>
      <c r="N7" s="35" t="s">
        <v>163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316</v>
      </c>
      <c r="G8" s="35">
        <f>IF('M1'!$B8='M1-Adj'!$B8,'M1'!G8,'M1'!G8/1000)</f>
        <v>7.2106153846153802</v>
      </c>
      <c r="H8" s="35">
        <f>IF('M1'!$B8='M1-Adj'!$B8,'M1'!H8,'M1'!H8/1000)</f>
        <v>10.8912307692308</v>
      </c>
      <c r="I8" s="35">
        <f>IF('M1'!$B8='M1-Adj'!$B8,'M1'!I8,'M1'!I8/1000)</f>
        <v>36.625099999999996</v>
      </c>
      <c r="J8" s="35">
        <f>IF('M1'!$B8='M1-Adj'!$B8,'M1'!J8,'M1'!J8/1000)</f>
        <v>32.193599999999996</v>
      </c>
      <c r="K8" s="35">
        <f>IF('M1'!$B8='M1-Adj'!$B8,'M1'!K8,'M1'!K8/1000)</f>
        <v>39.419599999999996</v>
      </c>
      <c r="L8" s="35">
        <f>IF('M1'!$B8='M1-Adj'!$B8,'M1'!L8,'M1'!L8/1000)</f>
        <v>64.524199999999993</v>
      </c>
      <c r="M8" s="35">
        <f>IF('M1'!$B8='M1-Adj'!$B8,'M1'!M8,'M1'!M8/1000)</f>
        <v>69.535200000000003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316</v>
      </c>
      <c r="G9" s="35">
        <f>IF('M1'!$B9='M1-Adj'!$B9,'M1'!G9,'M1'!G9/1000)</f>
        <v>67.177000000000007</v>
      </c>
      <c r="H9" s="35">
        <f>IF('M1'!$B9='M1-Adj'!$B9,'M1'!H9,'M1'!H9/1000)</f>
        <v>75.558000000000007</v>
      </c>
      <c r="I9" s="35">
        <f>IF('M1'!$B9='M1-Adj'!$B9,'M1'!I9,'M1'!I9/1000)</f>
        <v>79.935000000000002</v>
      </c>
      <c r="J9" s="35">
        <f>IF('M1'!$B9='M1-Adj'!$B9,'M1'!J9,'M1'!J9/1000)</f>
        <v>168.982</v>
      </c>
      <c r="K9" s="35">
        <f>IF('M1'!$B9='M1-Adj'!$B9,'M1'!K9,'M1'!K9/1000)</f>
        <v>218.98100000000002</v>
      </c>
      <c r="L9" s="35">
        <f>IF('M1'!$B9='M1-Adj'!$B9,'M1'!L9,'M1'!L9/1000)</f>
        <v>344.351</v>
      </c>
      <c r="M9" s="35">
        <f>IF('M1'!$B9='M1-Adj'!$B9,'M1'!M9,'M1'!M9/1000)</f>
        <v>371.84</v>
      </c>
      <c r="N9" s="35" t="str">
        <f>IF('M1'!$B9='M1-Adj'!$B9,'M1'!N9,'M1'!N9/1000)</f>
        <v>n.a.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316</v>
      </c>
      <c r="G10" s="35">
        <f>IF('M1'!$B10='M1-Adj'!$B10,'M1'!G10,'M1'!G10/1000)</f>
        <v>3264</v>
      </c>
      <c r="H10" s="35">
        <f>IF('M1'!$B10='M1-Adj'!$B10,'M1'!H10,'M1'!H10/1000)</f>
        <v>3917.2350000000001</v>
      </c>
      <c r="I10" s="35">
        <f>IF('M1'!$B10='M1-Adj'!$B10,'M1'!I10,'M1'!I10/1000)</f>
        <v>4901.6580000000004</v>
      </c>
      <c r="J10" s="35">
        <f>IF('M1'!$B10='M1-Adj'!$B10,'M1'!J10,'M1'!J10/1000)</f>
        <v>5612.951</v>
      </c>
      <c r="K10" s="35">
        <f>IF('M1'!$B10='M1-Adj'!$B10,'M1'!K10,'M1'!K10/1000)</f>
        <v>6994.3870000000006</v>
      </c>
      <c r="L10" s="35">
        <f>IF('M1'!$B10='M1-Adj'!$B10,'M1'!L10,'M1'!L10/1000)</f>
        <v>8557.1610000000001</v>
      </c>
      <c r="M10" s="35">
        <f>IF('M1'!$B10='M1-Adj'!$B10,'M1'!M10,'M1'!M10/1000)</f>
        <v>10066.004239306501</v>
      </c>
      <c r="N10" s="35" t="str">
        <f>IF('M1'!$B10='M1-Adj'!$B10,'M1'!N10,'M1'!N10/1000)</f>
        <v>n.a.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316</v>
      </c>
      <c r="G11" s="35">
        <f>IF('M1'!$B11='M1-Adj'!$B11,'M1'!G11,'M1'!G11/1000)</f>
        <v>1.2424000000000002</v>
      </c>
      <c r="H11" s="35">
        <f>IF('M1'!$B11='M1-Adj'!$B11,'M1'!H11,'M1'!H11/1000)</f>
        <v>1.65485123021</v>
      </c>
      <c r="I11" s="35">
        <f>IF('M1'!$B11='M1-Adj'!$B11,'M1'!I11,'M1'!I11/1000)</f>
        <v>2.0644032134299999</v>
      </c>
      <c r="J11" s="35">
        <f>IF('M1'!$B11='M1-Adj'!$B11,'M1'!J11,'M1'!J11/1000)</f>
        <v>2.5511995236999998</v>
      </c>
      <c r="K11" s="35">
        <f>IF('M1'!$B11='M1-Adj'!$B11,'M1'!K11,'M1'!K11/1000)</f>
        <v>3.1510145179400002</v>
      </c>
      <c r="L11" s="35">
        <f>IF('M1'!$B11='M1-Adj'!$B11,'M1'!L11,'M1'!L11/1000)</f>
        <v>3.41172440848</v>
      </c>
      <c r="M11" s="35">
        <f>IF('M1'!$B11='M1-Adj'!$B11,'M1'!M11,'M1'!M11/1000)</f>
        <v>4.5294917144099998</v>
      </c>
      <c r="N11" s="15" t="s">
        <v>163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316</v>
      </c>
      <c r="G12" s="35">
        <f>IF('M1'!$B12='M1-Adj'!$B12,'M1'!G12,'M1'!G12/1000)</f>
        <v>1699.9316370000001</v>
      </c>
      <c r="H12" s="35">
        <f>IF('M1'!$B12='M1-Adj'!$B12,'M1'!H12,'M1'!H12/1000)</f>
        <v>1708.8528990000002</v>
      </c>
      <c r="I12" s="35">
        <f>IF('M1'!$B12='M1-Adj'!$B12,'M1'!I12,'M1'!I12/1000)</f>
        <v>1886.184197</v>
      </c>
      <c r="J12" s="35">
        <f>IF('M1'!$B12='M1-Adj'!$B12,'M1'!J12,'M1'!J12/1000)</f>
        <v>1984.4470560000002</v>
      </c>
      <c r="K12" s="35">
        <f>IF('M1'!$B12='M1-Adj'!$B12,'M1'!K12,'M1'!K12/1000)</f>
        <v>2166.8895313000003</v>
      </c>
      <c r="L12" s="35">
        <f>IF('M1'!$B12='M1-Adj'!$B12,'M1'!L12,'M1'!L12/1000)</f>
        <v>2562.249988</v>
      </c>
      <c r="M12" s="35">
        <f>IF('M1'!$B12='M1-Adj'!$B12,'M1'!M12,'M1'!M12/1000)</f>
        <v>2743.1543020000004</v>
      </c>
      <c r="N12" s="35" t="str">
        <f>IF('M1'!$B12='M1-Adj'!$B12,'M1'!N12,'M1'!N12/1000)</f>
        <v>n.a.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316</v>
      </c>
      <c r="G13" s="35">
        <f>IF('M1'!$B13='M1-Adj'!$B13,'M1'!G13,'M1'!G13/1000)</f>
        <v>7.4981999999999998</v>
      </c>
      <c r="H13" s="35">
        <f>IF('M1'!$B13='M1-Adj'!$B13,'M1'!H13,'M1'!H13/1000)</f>
        <v>8.9724000000000004</v>
      </c>
      <c r="I13" s="35">
        <f>IF('M1'!$B13='M1-Adj'!$B13,'M1'!I13,'M1'!I13/1000)</f>
        <v>15.1751</v>
      </c>
      <c r="J13" s="35">
        <f>IF('M1'!$B13='M1-Adj'!$B13,'M1'!J13,'M1'!J13/1000)</f>
        <v>19.165200000000002</v>
      </c>
      <c r="K13" s="35">
        <f>IF('M1'!$B13='M1-Adj'!$B13,'M1'!K13,'M1'!K13/1000)</f>
        <v>22.273400000000002</v>
      </c>
      <c r="L13" s="35">
        <f>IF('M1'!$B13='M1-Adj'!$B13,'M1'!L13,'M1'!L13/1000)</f>
        <v>21.07188</v>
      </c>
      <c r="M13" s="35">
        <f>IF('M1'!$B13='M1-Adj'!$B13,'M1'!M13,'M1'!M13/1000)</f>
        <v>21.445167087506</v>
      </c>
      <c r="N13" s="15" t="s">
        <v>163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316</v>
      </c>
      <c r="G14" s="35">
        <f>IF('M1'!$B14='M1-Adj'!$B14,'M1'!G14,'M1'!G14/1000)</f>
        <v>14.225339699999999</v>
      </c>
      <c r="H14" s="35">
        <f>IF('M1'!$B14='M1-Adj'!$B14,'M1'!H14,'M1'!H14/1000)</f>
        <v>23.682675499999998</v>
      </c>
      <c r="I14" s="35">
        <f>IF('M1'!$B14='M1-Adj'!$B14,'M1'!I14,'M1'!I14/1000)</f>
        <v>49.202458</v>
      </c>
      <c r="J14" s="35">
        <f>IF('M1'!$B14='M1-Adj'!$B14,'M1'!J14,'M1'!J14/1000)</f>
        <v>47.583546999999996</v>
      </c>
      <c r="K14" s="35">
        <f>IF('M1'!$B14='M1-Adj'!$B14,'M1'!K14,'M1'!K14/1000)</f>
        <v>50.122900000000001</v>
      </c>
      <c r="L14" s="35">
        <f>IF('M1'!$B14='M1-Adj'!$B14,'M1'!L14,'M1'!L14/1000)</f>
        <v>61.884699999999995</v>
      </c>
      <c r="M14" s="35">
        <f>IF('M1'!$B14='M1-Adj'!$B14,'M1'!M14,'M1'!M14/1000)</f>
        <v>95.483414999999994</v>
      </c>
      <c r="N14" s="15" t="s">
        <v>163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6"/>
      <c r="E15" s="16"/>
      <c r="F15" s="15" t="s">
        <v>316</v>
      </c>
      <c r="G15" s="35">
        <f>IF('M1'!$B15='M1-Adj'!$B15,'M1'!G15,'M1'!G15/1000)</f>
        <v>7.0662979999999997</v>
      </c>
      <c r="H15" s="35">
        <f>IF('M1'!$B15='M1-Adj'!$B15,'M1'!H15,'M1'!H15/1000)</f>
        <v>8.8190532929999996</v>
      </c>
      <c r="I15" s="35">
        <f>IF('M1'!$B15='M1-Adj'!$B15,'M1'!I15,'M1'!I15/1000)</f>
        <v>10.29455827</v>
      </c>
      <c r="J15" s="35">
        <f>IF('M1'!$B15='M1-Adj'!$B15,'M1'!J15,'M1'!J15/1000)</f>
        <v>14.420335609709998</v>
      </c>
      <c r="K15" s="35">
        <f>IF('M1'!$B15='M1-Adj'!$B15,'M1'!K15,'M1'!K15/1000)</f>
        <v>14.873870485200001</v>
      </c>
      <c r="L15" s="35">
        <f>IF('M1'!$B15='M1-Adj'!$B15,'M1'!L15,'M1'!L15/1000)</f>
        <v>14.355814960949999</v>
      </c>
      <c r="M15" s="35">
        <f>IF('M1'!$B15='M1-Adj'!$B15,'M1'!M15,'M1'!M15/1000)</f>
        <v>13.75515303057</v>
      </c>
      <c r="N15" s="15" t="s">
        <v>163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316</v>
      </c>
      <c r="G16" s="35">
        <f>IF('M1'!$B16='M1-Adj'!$B16,'M1'!G16,'M1'!G16/1000)</f>
        <v>0.33247100000000002</v>
      </c>
      <c r="H16" s="35">
        <f>IF('M1'!$B16='M1-Adj'!$B16,'M1'!H16,'M1'!H16/1000)</f>
        <v>0.33527099999999999</v>
      </c>
      <c r="I16" s="35">
        <f>IF('M1'!$B16='M1-Adj'!$B16,'M1'!I16,'M1'!I16/1000)</f>
        <v>0.34770000000000001</v>
      </c>
      <c r="J16" s="35">
        <f>IF('M1'!$B16='M1-Adj'!$B16,'M1'!J16,'M1'!J16/1000)</f>
        <v>0.36560000000000004</v>
      </c>
      <c r="K16" s="35">
        <f>IF('M1'!$B16='M1-Adj'!$B16,'M1'!K16,'M1'!K16/1000)</f>
        <v>0.42619999999999997</v>
      </c>
      <c r="L16" s="35">
        <f>IF('M1'!$B16='M1-Adj'!$B16,'M1'!L16,'M1'!L16/1000)</f>
        <v>0.44580000000000003</v>
      </c>
      <c r="M16" s="35">
        <f>IF('M1'!$B16='M1-Adj'!$B16,'M1'!M16,'M1'!M16/1000)</f>
        <v>0.55200000000000005</v>
      </c>
      <c r="N16" s="15" t="s">
        <v>163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316</v>
      </c>
      <c r="G17" s="15" t="s">
        <v>163</v>
      </c>
      <c r="H17" s="15" t="s">
        <v>163</v>
      </c>
      <c r="I17" s="35">
        <f>IF('M1'!$B17='M1-Adj'!$B17,'M1'!I17,'M1'!I17/1000)</f>
        <v>0.34290686399999998</v>
      </c>
      <c r="J17" s="35">
        <f>IF('M1'!$B17='M1-Adj'!$B17,'M1'!J17,'M1'!J17/1000)</f>
        <v>0.38372655599999994</v>
      </c>
      <c r="K17" s="35">
        <f>IF('M1'!$B17='M1-Adj'!$B17,'M1'!K17,'M1'!K17/1000)</f>
        <v>1.1487443409999998</v>
      </c>
      <c r="L17" s="35">
        <f>IF('M1'!$B17='M1-Adj'!$B17,'M1'!L17,'M1'!L17/1000)</f>
        <v>1.4634668199999998</v>
      </c>
      <c r="M17" s="35">
        <f>IF('M1'!$B17='M1-Adj'!$B17,'M1'!M17,'M1'!M17/1000)</f>
        <v>2.7900873579999996</v>
      </c>
      <c r="N17" s="15" t="s">
        <v>163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316</v>
      </c>
      <c r="G18" s="35">
        <f>IF('M1'!$B18='M1-Adj'!$B18,'M1'!G18,'M1'!G18/1000)</f>
        <v>1.8894729999999998E-2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316</v>
      </c>
      <c r="G19" s="35">
        <f>IF('M1'!$B19='M1-Adj'!$B19,'M1'!G19,'M1'!G19/1000)</f>
        <v>151.899</v>
      </c>
      <c r="H19" s="35">
        <f>IF('M1'!$B19='M1-Adj'!$B19,'M1'!H19,'M1'!H19/1000)</f>
        <v>177.51499999999999</v>
      </c>
      <c r="I19" s="35">
        <f>IF('M1'!$B19='M1-Adj'!$B19,'M1'!I19,'M1'!I19/1000)</f>
        <v>354.64546268700002</v>
      </c>
      <c r="J19" s="35">
        <f>IF('M1'!$B19='M1-Adj'!$B19,'M1'!J19,'M1'!J19/1000)</f>
        <v>415.43464244258007</v>
      </c>
      <c r="K19" s="35">
        <f>IF('M1'!$B19='M1-Adj'!$B19,'M1'!K19,'M1'!K19/1000)</f>
        <v>534.09136066832002</v>
      </c>
      <c r="L19" s="35">
        <f>IF('M1'!$B19='M1-Adj'!$B19,'M1'!L19,'M1'!L19/1000)</f>
        <v>639.71654788375008</v>
      </c>
      <c r="M19" s="35">
        <f>IF('M1'!$B19='M1-Adj'!$B19,'M1'!M19,'M1'!M19/1000)</f>
        <v>724.19390298106998</v>
      </c>
      <c r="N19" s="35" t="str">
        <f>IF('M1'!$B19='M1-Adj'!$B19,'M1'!N19,'M1'!N19/1000)</f>
        <v>n.a.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316</v>
      </c>
      <c r="G20" s="35">
        <f>IF('M1'!$B20='M1-Adj'!$B20,'M1'!G20,'M1'!G20/1000)</f>
        <v>944.51930000000004</v>
      </c>
      <c r="H20" s="35">
        <f>IF('M1'!$B20='M1-Adj'!$B20,'M1'!H20,'M1'!H20/1000)</f>
        <v>966.44350000000009</v>
      </c>
      <c r="I20" s="35">
        <f>IF('M1'!$B20='M1-Adj'!$B20,'M1'!I20,'M1'!I20/1000)</f>
        <v>1079.9738</v>
      </c>
      <c r="J20" s="35">
        <f>IF('M1'!$B20='M1-Adj'!$B20,'M1'!J20,'M1'!J20/1000)</f>
        <v>1219.3289</v>
      </c>
      <c r="K20" s="35">
        <f>IF('M1'!$B20='M1-Adj'!$B20,'M1'!K20,'M1'!K20/1000)</f>
        <v>1197.9925000000001</v>
      </c>
      <c r="L20" s="35">
        <f>IF('M1'!$B20='M1-Adj'!$B20,'M1'!L20,'M1'!L20/1000)</f>
        <v>1153.9945</v>
      </c>
      <c r="M20" s="35">
        <f>IF('M1'!$B20='M1-Adj'!$B20,'M1'!M20,'M1'!M20/1000)</f>
        <v>1324.8102000000001</v>
      </c>
      <c r="N20" s="35" t="str">
        <f>IF('M1'!$B20='M1-Adj'!$B20,'M1'!N20,'M1'!N20/1000)</f>
        <v>n.a.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316</v>
      </c>
      <c r="G21" s="35">
        <f>IF('M1'!$B21='M1-Adj'!$B21,'M1'!G21,'M1'!G21/1000)</f>
        <v>8.2835696999999993</v>
      </c>
      <c r="H21" s="35">
        <f>IF('M1'!$B21='M1-Adj'!$B21,'M1'!H21,'M1'!H21/1000)</f>
        <v>11.419620999999999</v>
      </c>
      <c r="I21" s="35">
        <f>IF('M1'!$B21='M1-Adj'!$B21,'M1'!I21,'M1'!I21/1000)</f>
        <v>13.814299999999999</v>
      </c>
      <c r="J21" s="35">
        <f>IF('M1'!$B21='M1-Adj'!$B21,'M1'!J21,'M1'!J21/1000)</f>
        <v>13.6211</v>
      </c>
      <c r="K21" s="35">
        <f>IF('M1'!$B21='M1-Adj'!$B21,'M1'!K21,'M1'!K21/1000)</f>
        <v>13.8589</v>
      </c>
      <c r="L21" s="35">
        <f>IF('M1'!$B21='M1-Adj'!$B21,'M1'!L21,'M1'!L21/1000)</f>
        <v>18.030200000000001</v>
      </c>
      <c r="M21" s="35">
        <f>IF('M1'!$B21='M1-Adj'!$B21,'M1'!M21,'M1'!M21/1000)</f>
        <v>23.703599999999998</v>
      </c>
      <c r="N21" s="15" t="s">
        <v>163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316</v>
      </c>
      <c r="G22" s="35">
        <f>IF('M1'!$B22='M1-Adj'!$B22,'M1'!G22,'M1'!G22/1000)</f>
        <v>8.2032099999999986</v>
      </c>
      <c r="H22" s="35">
        <f>IF('M1'!$B22='M1-Adj'!$B22,'M1'!H22,'M1'!H22/1000)</f>
        <v>11.289696592129998</v>
      </c>
      <c r="I22" s="35">
        <f>IF('M1'!$B22='M1-Adj'!$B22,'M1'!I22,'M1'!I22/1000)</f>
        <v>13.998043019929998</v>
      </c>
      <c r="J22" s="35">
        <f>IF('M1'!$B22='M1-Adj'!$B22,'M1'!J22,'M1'!J22/1000)</f>
        <v>13.11981436302</v>
      </c>
      <c r="K22" s="35">
        <f>IF('M1'!$B22='M1-Adj'!$B22,'M1'!K22,'M1'!K22/1000)</f>
        <v>17.335528484529998</v>
      </c>
      <c r="L22" s="35">
        <f>IF('M1'!$B22='M1-Adj'!$B22,'M1'!L22,'M1'!L22/1000)</f>
        <v>20.884071524689997</v>
      </c>
      <c r="M22" s="35">
        <f>IF('M1'!$B22='M1-Adj'!$B22,'M1'!M22,'M1'!M22/1000)</f>
        <v>24.94815952231</v>
      </c>
      <c r="N22" s="15" t="s">
        <v>163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316</v>
      </c>
      <c r="G23" s="35">
        <f>IF('M1'!$B23='M1-Adj'!$B23,'M1'!G23,'M1'!G23/1000)</f>
        <v>925.28670000000011</v>
      </c>
      <c r="H23" s="35">
        <f>IF('M1'!$B23='M1-Adj'!$B23,'M1'!H23,'M1'!H23/1000)</f>
        <v>1215.7170000000001</v>
      </c>
      <c r="I23" s="35">
        <f>IF('M1'!$B23='M1-Adj'!$B23,'M1'!I23,'M1'!I23/1000)</f>
        <v>1767.2617</v>
      </c>
      <c r="J23" s="35">
        <f>IF('M1'!$B23='M1-Adj'!$B23,'M1'!J23,'M1'!J23/1000)</f>
        <v>2073.1188999999999</v>
      </c>
      <c r="K23" s="35">
        <f>IF('M1'!$B23='M1-Adj'!$B23,'M1'!K23,'M1'!K23/1000)</f>
        <v>2129.4103</v>
      </c>
      <c r="L23" s="35">
        <f>IF('M1'!$B23='M1-Adj'!$B23,'M1'!L23,'M1'!L23/1000)</f>
        <v>2607.4711000000002</v>
      </c>
      <c r="M23" s="35" t="str">
        <f>IF('M1'!$B23='M1-Adj'!$B23,'M1'!M23,'M1'!M23/1000)</f>
        <v>n.a.</v>
      </c>
      <c r="N23" s="35" t="str">
        <f>IF('M1'!$B23='M1-Adj'!$B23,'M1'!N23,'M1'!N23/1000)</f>
        <v>n.a.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316</v>
      </c>
      <c r="G24" s="35">
        <f>IF('M1'!$B24='M1-Adj'!$B24,'M1'!G24,'M1'!G24/1000)</f>
        <v>274.125</v>
      </c>
      <c r="H24" s="35">
        <f>IF('M1'!$B24='M1-Adj'!$B24,'M1'!H24,'M1'!H24/1000)</f>
        <v>273.46499999999997</v>
      </c>
      <c r="I24" s="35">
        <f>IF('M1'!$B24='M1-Adj'!$B24,'M1'!I24,'M1'!I24/1000)</f>
        <v>331.666</v>
      </c>
      <c r="J24" s="35">
        <f>IF('M1'!$B24='M1-Adj'!$B24,'M1'!J24,'M1'!J24/1000)</f>
        <v>361.46888399999995</v>
      </c>
      <c r="K24" s="15" t="s">
        <v>163</v>
      </c>
      <c r="L24" s="35">
        <f>IF('M1'!$B24='M1-Adj'!$B24,'M1'!L24,'M1'!L24/1000)</f>
        <v>499.88499999999999</v>
      </c>
      <c r="M24" s="35">
        <f>IF('M1'!$B24='M1-Adj'!$B24,'M1'!M24,'M1'!M24/1000)</f>
        <v>559.99300000000005</v>
      </c>
      <c r="N24" s="15" t="s">
        <v>163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316</v>
      </c>
      <c r="G25" s="35">
        <f>IF('M1'!$B25='M1-Adj'!$B25,'M1'!G25,'M1'!G25/1000)</f>
        <v>4.6778999999999993</v>
      </c>
      <c r="H25" s="35">
        <f>IF('M1'!$B25='M1-Adj'!$B25,'M1'!H25,'M1'!H25/1000)</f>
        <v>6.0533000000000001</v>
      </c>
      <c r="I25" s="35">
        <f>IF('M1'!$B25='M1-Adj'!$B25,'M1'!I25,'M1'!I25/1000)</f>
        <v>8.2936960000000006</v>
      </c>
      <c r="J25" s="35">
        <f>IF('M1'!$B25='M1-Adj'!$B25,'M1'!J25,'M1'!J25/1000)</f>
        <v>9.3493140064400002</v>
      </c>
      <c r="K25" s="35">
        <f>IF('M1'!$B25='M1-Adj'!$B25,'M1'!K25,'M1'!K25/1000)</f>
        <v>11.049957574399999</v>
      </c>
      <c r="L25" s="35">
        <f>IF('M1'!$B25='M1-Adj'!$B25,'M1'!L25,'M1'!L25/1000)</f>
        <v>11.95361995289</v>
      </c>
      <c r="M25" s="35">
        <f>IF('M1'!$B25='M1-Adj'!$B25,'M1'!M25,'M1'!M25/1000)</f>
        <v>12.388228345629999</v>
      </c>
      <c r="N25" s="15" t="s">
        <v>163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316</v>
      </c>
      <c r="G26" s="35">
        <f>IF('M1'!$B26='M1-Adj'!$B26,'M1'!G26,'M1'!G26/1000)</f>
        <v>49572</v>
      </c>
      <c r="H26" s="35">
        <f>IF('M1'!$B26='M1-Adj'!$B26,'M1'!H26,'M1'!H26/1000)</f>
        <v>54534</v>
      </c>
      <c r="I26" s="35">
        <f>IF('M1'!$B26='M1-Adj'!$B26,'M1'!I26,'M1'!I26/1000)</f>
        <v>72431</v>
      </c>
      <c r="J26" s="35">
        <f>IF('M1'!$B26='M1-Adj'!$B26,'M1'!J26,'M1'!J26/1000)</f>
        <v>90768</v>
      </c>
      <c r="K26" s="35">
        <f>IF('M1'!$B26='M1-Adj'!$B26,'M1'!K26,'M1'!K26/1000)</f>
        <v>116880</v>
      </c>
      <c r="L26" s="35">
        <f>IF('M1'!$B26='M1-Adj'!$B26,'M1'!L26,'M1'!L26/1000)</f>
        <v>160923.09450000001</v>
      </c>
      <c r="M26" s="35">
        <f>IF('M1'!$B26='M1-Adj'!$B26,'M1'!M26,'M1'!M26/1000)</f>
        <v>175109.87420000002</v>
      </c>
      <c r="N26" s="35" t="str">
        <f>IF('M1'!$B26='M1-Adj'!$B26,'M1'!N26,'M1'!N26/1000)</f>
        <v>n.a.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316</v>
      </c>
      <c r="G27" s="35">
        <f>IF('M1'!$B27='M1-Adj'!$B27,'M1'!G27,'M1'!G27/1000)</f>
        <v>29.320171999999999</v>
      </c>
      <c r="H27" s="35">
        <f>IF('M1'!$B27='M1-Adj'!$B27,'M1'!H27,'M1'!H27/1000)</f>
        <v>33.547600999999993</v>
      </c>
      <c r="I27" s="35">
        <f>IF('M1'!$B27='M1-Adj'!$B27,'M1'!I27,'M1'!I27/1000)</f>
        <v>34.470351999999998</v>
      </c>
      <c r="J27" s="35">
        <f>IF('M1'!$B27='M1-Adj'!$B27,'M1'!J27,'M1'!J27/1000)</f>
        <v>36.664120000000004</v>
      </c>
      <c r="K27" s="35">
        <f>IF('M1'!$B27='M1-Adj'!$B27,'M1'!K27,'M1'!K27/1000)</f>
        <v>45.041655999999996</v>
      </c>
      <c r="L27" s="35">
        <f>IF('M1'!$B27='M1-Adj'!$B27,'M1'!L27,'M1'!L27/1000)</f>
        <v>47.896704999999997</v>
      </c>
      <c r="M27" s="35">
        <f>IF('M1'!$B27='M1-Adj'!$B27,'M1'!M27,'M1'!M27/1000)</f>
        <v>54.141738999999994</v>
      </c>
      <c r="N27" s="15" t="s">
        <v>163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316</v>
      </c>
      <c r="G28" s="35">
        <f>IF('M1'!$B28='M1-Adj'!$B28,'M1'!G28,'M1'!G28/1000)</f>
        <v>1.7386579999999998</v>
      </c>
      <c r="H28" s="35">
        <f>IF('M1'!$B28='M1-Adj'!$B28,'M1'!H28,'M1'!H28/1000)</f>
        <v>1.5328309999999998</v>
      </c>
      <c r="I28" s="35">
        <f>IF('M1'!$B28='M1-Adj'!$B28,'M1'!I28,'M1'!I28/1000)</f>
        <v>1.6261219999999998</v>
      </c>
      <c r="J28" s="35">
        <f>IF('M1'!$B28='M1-Adj'!$B28,'M1'!J28,'M1'!J28/1000)</f>
        <v>1.612643</v>
      </c>
      <c r="K28" s="35">
        <f>IF('M1'!$B28='M1-Adj'!$B28,'M1'!K28,'M1'!K28/1000)</f>
        <v>1.76614</v>
      </c>
      <c r="L28" s="35">
        <f>IF('M1'!$B28='M1-Adj'!$B28,'M1'!L28,'M1'!L28/1000)</f>
        <v>2.0173989999999997</v>
      </c>
      <c r="M28" s="35">
        <f>IF('M1'!$B28='M1-Adj'!$B28,'M1'!M28,'M1'!M28/1000)</f>
        <v>2.0947640000000001</v>
      </c>
      <c r="N28" s="15" t="s">
        <v>163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316</v>
      </c>
      <c r="G29" s="35">
        <f>IF('M1'!$B29='M1-Adj'!$B29,'M1'!G29,'M1'!G29/1000)</f>
        <v>2.4824319999999997</v>
      </c>
      <c r="H29" s="35">
        <f>IF('M1'!$B29='M1-Adj'!$B29,'M1'!H29,'M1'!H29/1000)</f>
        <v>2.8934869999999999</v>
      </c>
      <c r="I29" s="35">
        <f>IF('M1'!$B29='M1-Adj'!$B29,'M1'!I29,'M1'!I29/1000)</f>
        <v>3.1192500000000001</v>
      </c>
      <c r="J29" s="35">
        <f>IF('M1'!$B29='M1-Adj'!$B29,'M1'!J29,'M1'!J29/1000)</f>
        <v>3.2082800000000002</v>
      </c>
      <c r="K29" s="35">
        <f>IF('M1'!$B29='M1-Adj'!$B29,'M1'!K29,'M1'!K29/1000)</f>
        <v>4.2027709999999994</v>
      </c>
      <c r="L29" s="35">
        <f>IF('M1'!$B29='M1-Adj'!$B29,'M1'!L29,'M1'!L29/1000)</f>
        <v>4.6058089999999998</v>
      </c>
      <c r="M29" s="35">
        <f>IF('M1'!$B29='M1-Adj'!$B29,'M1'!M29,'M1'!M29/1000)</f>
        <v>5.5579999999999998</v>
      </c>
      <c r="N29" s="15" t="s">
        <v>163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316</v>
      </c>
      <c r="G30" s="35">
        <f>IF('M1'!$B30='M1-Adj'!$B30,'M1'!G30,'M1'!G30/1000)</f>
        <v>1560.6110000000001</v>
      </c>
      <c r="H30" s="35">
        <f>IF('M1'!$B30='M1-Adj'!$B30,'M1'!H30,'M1'!H30/1000)</f>
        <v>1753.44</v>
      </c>
      <c r="I30" s="35">
        <f>IF('M1'!$B30='M1-Adj'!$B30,'M1'!I30,'M1'!I30/1000)</f>
        <v>1929.36</v>
      </c>
      <c r="J30" s="35">
        <f>IF('M1'!$B30='M1-Adj'!$B30,'M1'!J30,'M1'!J30/1000)</f>
        <v>2051.5300000000002</v>
      </c>
      <c r="K30" s="35">
        <f>IF('M1'!$B30='M1-Adj'!$B30,'M1'!K30,'M1'!K30/1000)</f>
        <v>2260.8000000000002</v>
      </c>
      <c r="L30" s="35">
        <f>IF('M1'!$B30='M1-Adj'!$B30,'M1'!L30,'M1'!L30/1000)</f>
        <v>2389.3000000000002</v>
      </c>
      <c r="M30" s="35">
        <f>IF('M1'!$B30='M1-Adj'!$B30,'M1'!M30,'M1'!M30/1000)</f>
        <v>2365.3000000000002</v>
      </c>
      <c r="N30" s="35" t="str">
        <f>IF('M1'!$B30='M1-Adj'!$B30,'M1'!N30,'M1'!N30/1000)</f>
        <v>n.a.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316</v>
      </c>
      <c r="G31" s="35">
        <f>IF('M1'!$B31='M1-Adj'!$B31,'M1'!G31,'M1'!G31/1000)</f>
        <v>2.2112099999999999</v>
      </c>
      <c r="H31" s="35">
        <f>IF('M1'!$B31='M1-Adj'!$B31,'M1'!H31,'M1'!H31/1000)</f>
        <v>2.7568429999999999</v>
      </c>
      <c r="I31" s="35">
        <f>IF('M1'!$B31='M1-Adj'!$B31,'M1'!I31,'M1'!I31/1000)</f>
        <v>3.2129819999999998</v>
      </c>
      <c r="J31" s="35">
        <f>IF('M1'!$B31='M1-Adj'!$B31,'M1'!J31,'M1'!J31/1000)</f>
        <v>5.0361759999999993</v>
      </c>
      <c r="K31" s="35">
        <f>IF('M1'!$B31='M1-Adj'!$B31,'M1'!K31,'M1'!K31/1000)</f>
        <v>6.7055810000000005</v>
      </c>
      <c r="L31" s="35">
        <f>IF('M1'!$B31='M1-Adj'!$B31,'M1'!L31,'M1'!L31/1000)</f>
        <v>9.1980409999999999</v>
      </c>
      <c r="M31" s="35">
        <f>IF('M1'!$B31='M1-Adj'!$B31,'M1'!M31,'M1'!M31/1000)</f>
        <v>10.014446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316</v>
      </c>
      <c r="G32" s="35">
        <f>IF('M1'!$B32='M1-Adj'!$B32,'M1'!G32,'M1'!G32/1000)</f>
        <v>0.88503580000000004</v>
      </c>
      <c r="H32" s="35">
        <f>IF('M1'!$B32='M1-Adj'!$B32,'M1'!H32,'M1'!H32/1000)</f>
        <v>0.99451159999999994</v>
      </c>
      <c r="I32" s="35">
        <f>IF('M1'!$B32='M1-Adj'!$B32,'M1'!I32,'M1'!I32/1000)</f>
        <v>1.2988347999999998</v>
      </c>
      <c r="J32" s="35">
        <f>IF('M1'!$B32='M1-Adj'!$B32,'M1'!J32,'M1'!J32/1000)</f>
        <v>1.065455305</v>
      </c>
      <c r="K32" s="35">
        <f>IF('M1'!$B32='M1-Adj'!$B32,'M1'!K32,'M1'!K32/1000)</f>
        <v>1.47983727</v>
      </c>
      <c r="L32" s="35">
        <f>IF('M1'!$B32='M1-Adj'!$B32,'M1'!L32,'M1'!L32/1000)</f>
        <v>2.0232194129999996</v>
      </c>
      <c r="M32" s="35">
        <f>IF('M1'!$B32='M1-Adj'!$B32,'M1'!M32,'M1'!M32/1000)</f>
        <v>2.4999959209999996</v>
      </c>
      <c r="N32" s="15" t="s">
        <v>163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316</v>
      </c>
      <c r="G33" s="35">
        <f>IF('M1'!$B33='M1-Adj'!$B33,'M1'!G33,'M1'!G33/1000)</f>
        <v>42.636499999999998</v>
      </c>
      <c r="H33" s="35">
        <f>IF('M1'!$B33='M1-Adj'!$B33,'M1'!H33,'M1'!H33/1000)</f>
        <v>60.837499999999999</v>
      </c>
      <c r="I33" s="35">
        <f>IF('M1'!$B33='M1-Adj'!$B33,'M1'!I33,'M1'!I33/1000)</f>
        <v>76.108999999999995</v>
      </c>
      <c r="J33" s="35">
        <f>IF('M1'!$B33='M1-Adj'!$B33,'M1'!J33,'M1'!J33/1000)</f>
        <v>82.581999999999994</v>
      </c>
      <c r="K33" s="35">
        <f>IF('M1'!$B33='M1-Adj'!$B33,'M1'!K33,'M1'!K33/1000)</f>
        <v>114.82560000000001</v>
      </c>
      <c r="L33" s="35">
        <f>IF('M1'!$B33='M1-Adj'!$B33,'M1'!L33,'M1'!L33/1000)</f>
        <v>130.75130000000001</v>
      </c>
      <c r="M33" s="35">
        <f>IF('M1'!$B33='M1-Adj'!$B33,'M1'!M33,'M1'!M33/1000)</f>
        <v>156.1259254</v>
      </c>
      <c r="N33" s="15" t="s">
        <v>163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316</v>
      </c>
      <c r="G34" s="35">
        <f>IF('M1'!$B34='M1-Adj'!$B34,'M1'!G34,'M1'!G34/1000)</f>
        <v>490.96100000000001</v>
      </c>
      <c r="H34" s="35">
        <f>IF('M1'!$B34='M1-Adj'!$B34,'M1'!H34,'M1'!H34/1000)</f>
        <v>528.01099999999997</v>
      </c>
      <c r="I34" s="35">
        <f>IF('M1'!$B34='M1-Adj'!$B34,'M1'!I34,'M1'!I34/1000)</f>
        <v>699.80600000000004</v>
      </c>
      <c r="J34" s="35">
        <f>IF('M1'!$B34='M1-Adj'!$B34,'M1'!J34,'M1'!J34/1000)</f>
        <v>732.29100000000005</v>
      </c>
      <c r="K34" s="35">
        <f>IF('M1'!$B34='M1-Adj'!$B34,'M1'!K34,'M1'!K34/1000)</f>
        <v>795.37</v>
      </c>
      <c r="L34" s="35">
        <f>IF('M1'!$B34='M1-Adj'!$B34,'M1'!L34,'M1'!L34/1000)</f>
        <v>876.01400000000001</v>
      </c>
      <c r="M34" s="35">
        <f>IF('M1'!$B34='M1-Adj'!$B34,'M1'!M34,'M1'!M34/1000)</f>
        <v>964.92100000000005</v>
      </c>
      <c r="N34" s="15" t="s">
        <v>163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316</v>
      </c>
      <c r="G35" s="35">
        <f>IF('M1'!$B35='M1-Adj'!$B35,'M1'!G35,'M1'!G35/1000)</f>
        <v>194.625</v>
      </c>
      <c r="H35" s="35">
        <f>IF('M1'!$B35='M1-Adj'!$B35,'M1'!H35,'M1'!H35/1000)</f>
        <v>233.12100000000001</v>
      </c>
      <c r="I35" s="35">
        <f>IF('M1'!$B35='M1-Adj'!$B35,'M1'!I35,'M1'!I35/1000)</f>
        <v>266.327</v>
      </c>
      <c r="J35" s="35">
        <f>IF('M1'!$B35='M1-Adj'!$B35,'M1'!J35,'M1'!J35/1000)</f>
        <v>285.95</v>
      </c>
      <c r="K35" s="35">
        <f>IF('M1'!$B35='M1-Adj'!$B35,'M1'!K35,'M1'!K35/1000)</f>
        <v>395.55700000000002</v>
      </c>
      <c r="L35" s="35">
        <f>IF('M1'!$B35='M1-Adj'!$B35,'M1'!L35,'M1'!L35/1000)</f>
        <v>390.548</v>
      </c>
      <c r="M35" s="35">
        <f>IF('M1'!$B35='M1-Adj'!$B35,'M1'!M35,'M1'!M35/1000)</f>
        <v>392.24900000000002</v>
      </c>
      <c r="N35" s="35" t="str">
        <f>IF('M1'!$B35='M1-Adj'!$B35,'M1'!N35,'M1'!N35/1000)</f>
        <v>n.a.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316</v>
      </c>
      <c r="G36" s="35">
        <f>IF('M1'!$B36='M1-Adj'!$B36,'M1'!G36,'M1'!G36/1000)</f>
        <v>151.267</v>
      </c>
      <c r="H36" s="35">
        <f>IF('M1'!$B36='M1-Adj'!$B36,'M1'!H36,'M1'!H36/1000)</f>
        <v>192.40199999999999</v>
      </c>
      <c r="I36" s="35">
        <f>IF('M1'!$B36='M1-Adj'!$B36,'M1'!I36,'M1'!I36/1000)</f>
        <v>298.28899999999999</v>
      </c>
      <c r="J36" s="35">
        <f>IF('M1'!$B36='M1-Adj'!$B36,'M1'!J36,'M1'!J36/1000)</f>
        <v>342.81700000000001</v>
      </c>
      <c r="K36" s="35">
        <f>IF('M1'!$B36='M1-Adj'!$B36,'M1'!K36,'M1'!K36/1000)</f>
        <v>526.77099999999996</v>
      </c>
      <c r="L36" s="35">
        <f>IF('M1'!$B36='M1-Adj'!$B36,'M1'!L36,'M1'!L36/1000)</f>
        <v>879.30899999999997</v>
      </c>
      <c r="M36" s="35">
        <f>IF('M1'!$B36='M1-Adj'!$B36,'M1'!M36,'M1'!M36/1000)</f>
        <v>1192.627</v>
      </c>
      <c r="N36" s="15" t="s">
        <v>163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316</v>
      </c>
      <c r="G37" s="35">
        <f>IF('M1'!$B37='M1-Adj'!$B37,'M1'!G37,'M1'!G37/1000)</f>
        <v>49.901699999999998</v>
      </c>
      <c r="H37" s="35">
        <f>IF('M1'!$B37='M1-Adj'!$B37,'M1'!H37,'M1'!H37/1000)</f>
        <v>53.207583999999997</v>
      </c>
      <c r="I37" s="35">
        <f>IF('M1'!$B37='M1-Adj'!$B37,'M1'!I37,'M1'!I37/1000)</f>
        <v>83.611000000000004</v>
      </c>
      <c r="J37" s="35">
        <f>IF('M1'!$B37='M1-Adj'!$B37,'M1'!J37,'M1'!J37/1000)</f>
        <v>89.744436023229994</v>
      </c>
      <c r="K37" s="35">
        <f>IF('M1'!$B37='M1-Adj'!$B37,'M1'!K37,'M1'!K37/1000)</f>
        <v>134.07847870388002</v>
      </c>
      <c r="L37" s="35">
        <f>IF('M1'!$B37='M1-Adj'!$B37,'M1'!L37,'M1'!L37/1000)</f>
        <v>139.95663249417001</v>
      </c>
      <c r="M37" s="35">
        <f>IF('M1'!$B37='M1-Adj'!$B37,'M1'!M37,'M1'!M37/1000)</f>
        <v>189.43726566066499</v>
      </c>
      <c r="N37" s="15" t="s">
        <v>163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316</v>
      </c>
      <c r="G38" s="15" t="s">
        <v>163</v>
      </c>
      <c r="H38" s="15" t="s">
        <v>163</v>
      </c>
      <c r="I38" s="15" t="s">
        <v>163</v>
      </c>
      <c r="J38" s="35">
        <f>IF('M1'!$B38='M1-Adj'!$B38,'M1'!J38,'M1'!J38/1000)</f>
        <v>59431.618999999999</v>
      </c>
      <c r="K38" s="35">
        <f>IF('M1'!$B38='M1-Adj'!$B38,'M1'!K38,'M1'!K38/1000)</f>
        <v>69900.497000000003</v>
      </c>
      <c r="L38" s="35">
        <f>IF('M1'!$B38='M1-Adj'!$B38,'M1'!L38,'M1'!L38/1000)</f>
        <v>102715.42</v>
      </c>
      <c r="M38" s="35">
        <f>IF('M1'!$B38='M1-Adj'!$B38,'M1'!M38,'M1'!M38/1000)</f>
        <v>128829.827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316</v>
      </c>
      <c r="G39" s="35">
        <f>IF('M1'!$B39='M1-Adj'!$B39,'M1'!G39,'M1'!G39/1000)</f>
        <v>428.28399999999999</v>
      </c>
      <c r="H39" s="35">
        <f>IF('M1'!$B39='M1-Adj'!$B39,'M1'!H39,'M1'!H39/1000)</f>
        <v>449.214</v>
      </c>
      <c r="I39" s="35">
        <f>IF('M1'!$B39='M1-Adj'!$B39,'M1'!I39,'M1'!I39/1000)</f>
        <v>493.86900000000003</v>
      </c>
      <c r="J39" s="35">
        <f>IF('M1'!$B39='M1-Adj'!$B39,'M1'!J39,'M1'!J39/1000)</f>
        <v>545.51700000000005</v>
      </c>
      <c r="K39" s="35">
        <f>IF('M1'!$B39='M1-Adj'!$B39,'M1'!K39,'M1'!K39/1000)</f>
        <v>632.58199999999999</v>
      </c>
      <c r="L39" s="35">
        <f>IF('M1'!$B39='M1-Adj'!$B39,'M1'!L39,'M1'!L39/1000)</f>
        <v>695.00645499999996</v>
      </c>
      <c r="M39" s="35">
        <f>IF('M1'!$B39='M1-Adj'!$B39,'M1'!M39,'M1'!M39/1000)</f>
        <v>766.01989691860001</v>
      </c>
      <c r="N39" s="15" t="s">
        <v>163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316</v>
      </c>
      <c r="G40" s="35">
        <f>IF('M1'!$B40='M1-Adj'!$B40,'M1'!G40,'M1'!G40/1000)</f>
        <v>388.27606900000001</v>
      </c>
      <c r="H40" s="35">
        <f>IF('M1'!$B40='M1-Adj'!$B40,'M1'!H40,'M1'!H40/1000)</f>
        <v>423.68630000000002</v>
      </c>
      <c r="I40" s="35">
        <f>IF('M1'!$B40='M1-Adj'!$B40,'M1'!I40,'M1'!I40/1000)</f>
        <v>430.12360000000001</v>
      </c>
      <c r="J40" s="35">
        <f>IF('M1'!$B40='M1-Adj'!$B40,'M1'!J40,'M1'!J40/1000)</f>
        <v>451.01749999999998</v>
      </c>
      <c r="K40" s="35">
        <f>IF('M1'!$B40='M1-Adj'!$B40,'M1'!K40,'M1'!K40/1000)</f>
        <v>739.65980000000002</v>
      </c>
      <c r="L40" s="35">
        <f>IF('M1'!$B40='M1-Adj'!$B40,'M1'!L40,'M1'!L40/1000)</f>
        <v>684.25630000000001</v>
      </c>
      <c r="M40" s="35">
        <f>IF('M1'!$B40='M1-Adj'!$B40,'M1'!M40,'M1'!M40/1000)</f>
        <v>639.95480000000009</v>
      </c>
      <c r="N40" s="35" t="str">
        <f>IF('M1'!$B40='M1-Adj'!$B40,'M1'!N40,'M1'!N40/1000)</f>
        <v>n.a.</v>
      </c>
      <c r="O40" s="15"/>
    </row>
    <row r="41" spans="1:15" x14ac:dyDescent="0.4">
      <c r="A41" s="15"/>
      <c r="B41" s="16" t="s">
        <v>293</v>
      </c>
      <c r="C41" s="53" t="s">
        <v>115</v>
      </c>
      <c r="D41" s="16"/>
      <c r="E41" s="16"/>
      <c r="F41" s="16" t="s">
        <v>316</v>
      </c>
      <c r="G41" s="35">
        <f>IF('M1'!$B41='M1-Adj'!$B41,'M1'!G41,'M1'!G41*1000)</f>
        <v>384390.69999999995</v>
      </c>
      <c r="H41" s="35">
        <f>IF('M1'!$B41='M1-Adj'!$B41,'M1'!H41,'M1'!H41*1000)</f>
        <v>882291.79999999993</v>
      </c>
      <c r="I41" s="35">
        <f>IF('M1'!$B41='M1-Adj'!$B41,'M1'!I41,'M1'!I41*1000)</f>
        <v>1491705.0999999999</v>
      </c>
      <c r="J41" s="35">
        <f>IF('M1'!$B41='M1-Adj'!$B41,'M1'!J41,'M1'!J41*1000)</f>
        <v>2432969</v>
      </c>
      <c r="K41" s="35">
        <f>IF('M1'!$B41='M1-Adj'!$B41,'M1'!K41,'M1'!K41*1000)</f>
        <v>4709815</v>
      </c>
      <c r="L41" s="35">
        <f>IF('M1'!$B41='M1-Adj'!$B41,'M1'!L41,'M1'!L41*1000)</f>
        <v>7406914.2350000003</v>
      </c>
      <c r="M41" s="35">
        <f>IF('M1'!$B41='M1-Adj'!$B41,'M1'!M41,'M1'!M41*1000)</f>
        <v>10839562.367999999</v>
      </c>
      <c r="N41" s="35" t="s">
        <v>163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316</v>
      </c>
      <c r="G42" s="35">
        <f>IF('M1'!$B42='M1-Adj'!$B42,'M1'!G42,'M1'!G42/1000)</f>
        <v>105.15139400000001</v>
      </c>
      <c r="H42" s="35">
        <f>IF('M1'!$B42='M1-Adj'!$B42,'M1'!H42,'M1'!H42/1000)</f>
        <v>395.55571900000001</v>
      </c>
      <c r="I42" s="35">
        <f>IF('M1'!$B42='M1-Adj'!$B42,'M1'!I42,'M1'!I42/1000)</f>
        <v>808.24420200000009</v>
      </c>
      <c r="J42" s="35">
        <f>IF('M1'!$B42='M1-Adj'!$B42,'M1'!J42,'M1'!J42/1000)</f>
        <v>1283.5795270000001</v>
      </c>
      <c r="K42" s="35">
        <f>IF('M1'!$B42='M1-Adj'!$B42,'M1'!K42,'M1'!K42/1000)</f>
        <v>1672.1312070000001</v>
      </c>
      <c r="L42" s="35">
        <f>IF('M1'!$B42='M1-Adj'!$B42,'M1'!L42,'M1'!L42/1000)</f>
        <v>2651.1187250000003</v>
      </c>
      <c r="M42" s="35" t="str">
        <f>IF('M1'!$B42='M1-Adj'!$B42,'M1'!M42,'M1'!M42/1000)</f>
        <v>n.a.</v>
      </c>
      <c r="N42" s="35" t="str">
        <f>IF('M1'!$B42='M1-Adj'!$B42,'M1'!N42,'M1'!N42/1000)</f>
        <v>n.a.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316</v>
      </c>
      <c r="G43" s="35">
        <f>IF('M1'!$B43='M1-Adj'!$B43,'M1'!G43,'M1'!G43/1000)</f>
        <v>26736.437000000002</v>
      </c>
      <c r="H43" s="35">
        <f>IF('M1'!$B43='M1-Adj'!$B43,'M1'!H43,'M1'!H43/1000)</f>
        <v>33439.129000000001</v>
      </c>
      <c r="I43" s="35">
        <f>IF('M1'!$B43='M1-Adj'!$B43,'M1'!I43,'M1'!I43/1000)</f>
        <v>39971.856</v>
      </c>
      <c r="J43" s="35">
        <f>IF('M1'!$B43='M1-Adj'!$B43,'M1'!J43,'M1'!J43/1000)</f>
        <v>45206.843000000001</v>
      </c>
      <c r="K43" s="35">
        <f>IF('M1'!$B43='M1-Adj'!$B43,'M1'!K43,'M1'!K43/1000)</f>
        <v>68360.13900000001</v>
      </c>
      <c r="L43" s="35">
        <f>IF('M1'!$B43='M1-Adj'!$B43,'M1'!L43,'M1'!L43/1000)</f>
        <v>90989.04</v>
      </c>
      <c r="M43" s="35">
        <f>IF('M1'!$B43='M1-Adj'!$B43,'M1'!M43,'M1'!M43/1000)</f>
        <v>112408.3</v>
      </c>
      <c r="N43" s="35" t="str">
        <f>IF('M1'!$B43='M1-Adj'!$B43,'M1'!N43,'M1'!N43/1000)</f>
        <v>n.a.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316</v>
      </c>
      <c r="G44" s="35">
        <f>IF('M1'!$B44='M1-Adj'!$B44,'M1'!G44,'M1'!G44/1000)</f>
        <v>164.01929999999999</v>
      </c>
      <c r="H44" s="35">
        <f>IF('M1'!$B44='M1-Adj'!$B44,'M1'!H44,'M1'!H44/1000)</f>
        <v>156.5788</v>
      </c>
      <c r="I44" s="35">
        <f>IF('M1'!$B44='M1-Adj'!$B44,'M1'!I44,'M1'!I44/1000)</f>
        <v>166.38399999999999</v>
      </c>
      <c r="J44" s="35">
        <f>IF('M1'!$B44='M1-Adj'!$B44,'M1'!J44,'M1'!J44/1000)</f>
        <v>179.9272</v>
      </c>
      <c r="K44" s="35">
        <f>IF('M1'!$B44='M1-Adj'!$B44,'M1'!K44,'M1'!K44/1000)</f>
        <v>207.19649999999999</v>
      </c>
      <c r="L44" s="35">
        <f>IF('M1'!$B44='M1-Adj'!$B44,'M1'!L44,'M1'!L44/1000)</f>
        <v>247.2483</v>
      </c>
      <c r="M44" s="35">
        <f>IF('M1'!$B44='M1-Adj'!$B44,'M1'!M44,'M1'!M44/1000)</f>
        <v>282.68340000000001</v>
      </c>
      <c r="N44" s="15" t="s">
        <v>163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316</v>
      </c>
      <c r="G45" s="35">
        <f>IF('M1'!$B45='M1-Adj'!$B45,'M1'!G45,'M1'!G45/1000)</f>
        <v>227.058233</v>
      </c>
      <c r="H45" s="35">
        <f>IF('M1'!$B45='M1-Adj'!$B45,'M1'!H45,'M1'!H45/1000)</f>
        <v>271.13479900000004</v>
      </c>
      <c r="I45" s="35">
        <f>IF('M1'!$B45='M1-Adj'!$B45,'M1'!I45,'M1'!I45/1000)</f>
        <v>355.22071900000003</v>
      </c>
      <c r="J45" s="35">
        <f>IF('M1'!$B45='M1-Adj'!$B45,'M1'!J45,'M1'!J45/1000)</f>
        <v>414.94066612300003</v>
      </c>
      <c r="K45" s="35">
        <f>IF('M1'!$B45='M1-Adj'!$B45,'M1'!K45,'M1'!K45/1000)</f>
        <v>513.02290676400003</v>
      </c>
      <c r="L45" s="35">
        <f>IF('M1'!$B45='M1-Adj'!$B45,'M1'!L45,'M1'!L45/1000)</f>
        <v>775.85102521800002</v>
      </c>
      <c r="M45" s="35">
        <f>IF('M1'!$B45='M1-Adj'!$B45,'M1'!M45,'M1'!M45/1000)</f>
        <v>1041.39778461982</v>
      </c>
      <c r="N45" s="35" t="str">
        <f>IF('M1'!$B45='M1-Adj'!$B45,'M1'!N45,'M1'!N45/1000)</f>
        <v>n.a.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316</v>
      </c>
      <c r="G46" s="35">
        <f>IF('M1'!$B46='M1-Adj'!$B46,'M1'!G46,'M1'!G46/1000)</f>
        <v>59.252600000000001</v>
      </c>
      <c r="H46" s="35">
        <f>IF('M1'!$B46='M1-Adj'!$B46,'M1'!H46,'M1'!H46/1000)</f>
        <v>90.405100000000004</v>
      </c>
      <c r="I46" s="35">
        <f>IF('M1'!$B46='M1-Adj'!$B46,'M1'!I46,'M1'!I46/1000)</f>
        <v>91.667200000000008</v>
      </c>
      <c r="J46" s="35">
        <f>IF('M1'!$B46='M1-Adj'!$B46,'M1'!J46,'M1'!J46/1000)</f>
        <v>83.728543000000002</v>
      </c>
      <c r="K46" s="35">
        <f>IF('M1'!$B46='M1-Adj'!$B46,'M1'!K46,'M1'!K46/1000)</f>
        <v>103.003466</v>
      </c>
      <c r="L46" s="35">
        <f>IF('M1'!$B46='M1-Adj'!$B46,'M1'!L46,'M1'!L46/1000)</f>
        <v>124.04115400000001</v>
      </c>
      <c r="M46" s="35">
        <f>IF('M1'!$B46='M1-Adj'!$B46,'M1'!M46,'M1'!M46/1000)</f>
        <v>143.02828160300001</v>
      </c>
      <c r="N46" s="35" t="str">
        <f>IF('M1'!$B46='M1-Adj'!$B46,'M1'!N46,'M1'!N46/1000)</f>
        <v>n.a.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316</v>
      </c>
      <c r="G47" s="35">
        <f>IF('M1'!$B47='M1-Adj'!$B47,'M1'!G47,'M1'!G47/1000)</f>
        <v>30.078302999999998</v>
      </c>
      <c r="H47" s="35">
        <f>IF('M1'!$B47='M1-Adj'!$B47,'M1'!H47,'M1'!H47/1000)</f>
        <v>39.830202420099994</v>
      </c>
      <c r="I47" s="35">
        <f>IF('M1'!$B47='M1-Adj'!$B47,'M1'!I47,'M1'!I47/1000)</f>
        <v>44.054736678499999</v>
      </c>
      <c r="J47" s="35">
        <f>IF('M1'!$B47='M1-Adj'!$B47,'M1'!J47,'M1'!J47/1000)</f>
        <v>52.677818424599998</v>
      </c>
      <c r="K47" s="35">
        <f>IF('M1'!$B47='M1-Adj'!$B47,'M1'!K47,'M1'!K47/1000)</f>
        <v>52.226942188899997</v>
      </c>
      <c r="L47" s="35">
        <f>IF('M1'!$B47='M1-Adj'!$B47,'M1'!L47,'M1'!L47/1000)</f>
        <v>71.394550001499994</v>
      </c>
      <c r="M47" s="35">
        <f>IF('M1'!$B47='M1-Adj'!$B47,'M1'!M47,'M1'!M47/1000)</f>
        <v>77.296636596100001</v>
      </c>
      <c r="N47" s="15" t="s">
        <v>163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316</v>
      </c>
      <c r="G48" s="35">
        <f>IF('M1'!$B48='M1-Adj'!$B48,'M1'!G48,'M1'!G48/1000)</f>
        <v>858.38256100000001</v>
      </c>
      <c r="H48" s="35">
        <f>IF('M1'!$B48='M1-Adj'!$B48,'M1'!H48,'M1'!H48/1000)</f>
        <v>1119.740761</v>
      </c>
      <c r="I48" s="35">
        <f>IF('M1'!$B48='M1-Adj'!$B48,'M1'!I48,'M1'!I48/1000)</f>
        <v>1524.0788400000001</v>
      </c>
      <c r="J48" s="35">
        <f>IF('M1'!$B48='M1-Adj'!$B48,'M1'!J48,'M1'!J48/1000)</f>
        <v>1183.2567265616001</v>
      </c>
      <c r="K48" s="35">
        <f>IF('M1'!$B48='M1-Adj'!$B48,'M1'!K48,'M1'!K48/1000)</f>
        <v>1390.08364860495</v>
      </c>
      <c r="L48" s="35">
        <f>IF('M1'!$B48='M1-Adj'!$B48,'M1'!L48,'M1'!L48/1000)</f>
        <v>1569.805356867</v>
      </c>
      <c r="M48" s="35">
        <f>IF('M1'!$B48='M1-Adj'!$B48,'M1'!M48,'M1'!M48/1000)</f>
        <v>1693.10266527916</v>
      </c>
      <c r="N48" s="35" t="str">
        <f>IF('M1'!$B48='M1-Adj'!$B48,'M1'!N48,'M1'!N48/1000)</f>
        <v>n.a.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316</v>
      </c>
      <c r="G49" s="35">
        <f>IF('M1'!$B49='M1-Adj'!$B49,'M1'!G49,'M1'!G49/1000)</f>
        <v>10.026595799999999</v>
      </c>
      <c r="H49" s="35">
        <f>IF('M1'!$B49='M1-Adj'!$B49,'M1'!H49,'M1'!H49/1000)</f>
        <v>15.708354699999999</v>
      </c>
      <c r="I49" s="35">
        <f>IF('M1'!$B49='M1-Adj'!$B49,'M1'!I49,'M1'!I49/1000)</f>
        <v>33.852263999999998</v>
      </c>
      <c r="J49" s="35">
        <f>IF('M1'!$B49='M1-Adj'!$B49,'M1'!J49,'M1'!J49/1000)</f>
        <v>80.932274100000001</v>
      </c>
      <c r="K49" s="35">
        <f>IF('M1'!$B49='M1-Adj'!$B49,'M1'!K49,'M1'!K49/1000)</f>
        <v>233.41519919999999</v>
      </c>
      <c r="L49" s="35">
        <f>IF('M1'!$B49='M1-Adj'!$B49,'M1'!L49,'M1'!L49/1000)</f>
        <v>508.43193730000002</v>
      </c>
      <c r="M49" s="35">
        <f>IF('M1'!$B49='M1-Adj'!$B49,'M1'!M49,'M1'!M49/1000)</f>
        <v>889.55344899999989</v>
      </c>
      <c r="N49" s="15" t="s">
        <v>163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316</v>
      </c>
      <c r="G50" s="35">
        <f>IF('M1'!$B50='M1-Adj'!$B50,'M1'!G50,'M1'!G50/1000)</f>
        <v>32.094000000000001</v>
      </c>
      <c r="H50" s="35">
        <f>IF('M1'!$B50='M1-Adj'!$B50,'M1'!H50,'M1'!H50/1000)</f>
        <v>41.683</v>
      </c>
      <c r="I50" s="35">
        <f>IF('M1'!$B50='M1-Adj'!$B50,'M1'!I50,'M1'!I50/1000)</f>
        <v>50.999000000000002</v>
      </c>
      <c r="J50" s="35">
        <f>IF('M1'!$B50='M1-Adj'!$B50,'M1'!J50,'M1'!J50/1000)</f>
        <v>54.819000000000003</v>
      </c>
      <c r="K50" s="35">
        <f>IF('M1'!$B50='M1-Adj'!$B50,'M1'!K50,'M1'!K50/1000)</f>
        <v>62.286999999999999</v>
      </c>
      <c r="L50" s="35">
        <f>IF('M1'!$B50='M1-Adj'!$B50,'M1'!L50,'M1'!L50/1000)</f>
        <v>74.081000000000003</v>
      </c>
      <c r="M50" s="35">
        <f>IF('M1'!$B50='M1-Adj'!$B50,'M1'!M50,'M1'!M50/1000)</f>
        <v>83.55</v>
      </c>
      <c r="N50" s="15" t="s">
        <v>163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316</v>
      </c>
      <c r="G51" s="35">
        <f>IF('M1'!$B51='M1-Adj'!$B51,'M1'!G51,'M1'!G51/1000)</f>
        <v>2312.9030000000002</v>
      </c>
      <c r="H51" s="35">
        <f>IF('M1'!$B51='M1-Adj'!$B51,'M1'!H51,'M1'!H51/1000)</f>
        <v>2686.7463299999999</v>
      </c>
      <c r="I51" s="35">
        <f>IF('M1'!$B51='M1-Adj'!$B51,'M1'!I51,'M1'!I51/1000)</f>
        <v>3228.13697</v>
      </c>
      <c r="J51" s="35">
        <f>IF('M1'!$B51='M1-Adj'!$B51,'M1'!J51,'M1'!J51/1000)</f>
        <v>2799.4379200000003</v>
      </c>
      <c r="K51" s="35">
        <f>IF('M1'!$B51='M1-Adj'!$B51,'M1'!K51,'M1'!K51/1000)</f>
        <v>3718.8580000000002</v>
      </c>
      <c r="L51" s="35">
        <f>IF('M1'!$B51='M1-Adj'!$B51,'M1'!L51,'M1'!L51/1000)</f>
        <v>3905.3893500000004</v>
      </c>
      <c r="M51" s="35">
        <f>IF('M1'!$B51='M1-Adj'!$B51,'M1'!M51,'M1'!M51/1000)</f>
        <v>4106.5605700000006</v>
      </c>
      <c r="N51" s="35" t="str">
        <f>IF('M1'!$B51='M1-Adj'!$B51,'M1'!N51,'M1'!N51/1000)</f>
        <v>n.a.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316</v>
      </c>
      <c r="G52" s="35">
        <f>IF('M1'!$B52='M1-Adj'!$B52,'M1'!G52,'M1'!G52/1000)</f>
        <v>151.186046261916</v>
      </c>
      <c r="H52" s="35">
        <f>IF('M1'!$B52='M1-Adj'!$B52,'M1'!H52,'M1'!H52/1000)</f>
        <v>174.376266881231</v>
      </c>
      <c r="I52" s="35">
        <f>IF('M1'!$B52='M1-Adj'!$B52,'M1'!I52,'M1'!I52/1000)</f>
        <v>167.78177662155102</v>
      </c>
      <c r="J52" s="35">
        <f>IF('M1'!$B52='M1-Adj'!$B52,'M1'!J52,'M1'!J52/1000)</f>
        <v>159.990638251337</v>
      </c>
      <c r="K52" s="35">
        <f>IF('M1'!$B52='M1-Adj'!$B52,'M1'!K52,'M1'!K52/1000)</f>
        <v>184.61523838045002</v>
      </c>
      <c r="L52" s="35">
        <f>IF('M1'!$B52='M1-Adj'!$B52,'M1'!L52,'M1'!L52/1000)</f>
        <v>184.56097916201003</v>
      </c>
      <c r="M52" s="35">
        <f>IF('M1'!$B52='M1-Adj'!$B52,'M1'!M52,'M1'!M52/1000)</f>
        <v>210.88419813406699</v>
      </c>
      <c r="N52" s="35" t="str">
        <f>IF('M1'!$B52='M1-Adj'!$B52,'M1'!N52,'M1'!N52/1000)</f>
        <v>n.a.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316</v>
      </c>
      <c r="G53" s="35">
        <f>IF('M1'!$B53='M1-Adj'!$B53,'M1'!G53,'M1'!G53/1000)</f>
        <v>8078.5</v>
      </c>
      <c r="H53" s="35">
        <f>IF('M1'!$B53='M1-Adj'!$B53,'M1'!H53,'M1'!H53/1000)</f>
        <v>9965.98</v>
      </c>
      <c r="I53" s="35">
        <f>IF('M1'!$B53='M1-Adj'!$B53,'M1'!I53,'M1'!I53/1000)</f>
        <v>11697.928996980001</v>
      </c>
      <c r="J53" s="35">
        <f>IF('M1'!$B53='M1-Adj'!$B53,'M1'!J53,'M1'!J53/1000)</f>
        <v>10771.98393</v>
      </c>
      <c r="K53" s="35">
        <f>IF('M1'!$B53='M1-Adj'!$B53,'M1'!K53,'M1'!K53/1000)</f>
        <v>13376.737927670001</v>
      </c>
      <c r="L53" s="35">
        <f>IF('M1'!$B53='M1-Adj'!$B53,'M1'!L53,'M1'!L53/1000)</f>
        <v>16837.006773500001</v>
      </c>
      <c r="M53" s="35">
        <f>IF('M1'!$B53='M1-Adj'!$B53,'M1'!M53,'M1'!M53/1000)</f>
        <v>18450.620037000001</v>
      </c>
      <c r="N53" s="35" t="str">
        <f>IF('M1'!$B53='M1-Adj'!$B53,'M1'!N53,'M1'!N53/1000)</f>
        <v>n.a.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316</v>
      </c>
      <c r="G54" s="35">
        <f>IF('M1'!$B54='M1-Adj'!$B54,'M1'!G54,'M1'!G54/1000)</f>
        <v>431.08300000000003</v>
      </c>
      <c r="H54" s="35">
        <f>IF('M1'!$B54='M1-Adj'!$B54,'M1'!H54,'M1'!H54/1000)</f>
        <v>451.54700000000003</v>
      </c>
      <c r="I54" s="35">
        <f>IF('M1'!$B54='M1-Adj'!$B54,'M1'!I54,'M1'!I54/1000)</f>
        <v>418.38900000000001</v>
      </c>
      <c r="J54" s="35">
        <f>IF('M1'!$B54='M1-Adj'!$B54,'M1'!J54,'M1'!J54/1000)</f>
        <v>403.9966</v>
      </c>
      <c r="K54" s="35">
        <f>IF('M1'!$B54='M1-Adj'!$B54,'M1'!K54,'M1'!K54/1000)</f>
        <v>447.81070000000005</v>
      </c>
      <c r="L54" s="35">
        <f>IF('M1'!$B54='M1-Adj'!$B54,'M1'!L54,'M1'!L54/1000)</f>
        <v>498.96180000000004</v>
      </c>
      <c r="M54" s="35">
        <f>IF('M1'!$B54='M1-Adj'!$B54,'M1'!M54,'M1'!M54/1000)</f>
        <v>583.54759999999999</v>
      </c>
      <c r="N54" s="35" t="str">
        <f>IF('M1'!$B54='M1-Adj'!$B54,'M1'!N54,'M1'!N54/1000)</f>
        <v>n.a.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316</v>
      </c>
      <c r="G55" s="35">
        <f>IF('M1'!$B55='M1-Adj'!$B55,'M1'!G55,'M1'!G55/1000)</f>
        <v>41.5398</v>
      </c>
      <c r="H55" s="35">
        <f>IF('M1'!$B55='M1-Adj'!$B55,'M1'!H55,'M1'!H55/1000)</f>
        <v>44.5212</v>
      </c>
      <c r="I55" s="35">
        <f>IF('M1'!$B55='M1-Adj'!$B55,'M1'!I55,'M1'!I55/1000)</f>
        <v>48.707900000000002</v>
      </c>
      <c r="J55" s="35">
        <f>IF('M1'!$B55='M1-Adj'!$B55,'M1'!J55,'M1'!J55/1000)</f>
        <v>58.577100000000002</v>
      </c>
      <c r="K55" s="35">
        <f>IF('M1'!$B55='M1-Adj'!$B55,'M1'!K55,'M1'!K55/1000)</f>
        <v>59.0655</v>
      </c>
      <c r="L55" s="35">
        <f>IF('M1'!$B55='M1-Adj'!$B55,'M1'!L55,'M1'!L55/1000)</f>
        <v>62.194900000000004</v>
      </c>
      <c r="M55" s="35">
        <f>IF('M1'!$B55='M1-Adj'!$B55,'M1'!M55,'M1'!M55/1000)</f>
        <v>67.077500000000001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316</v>
      </c>
      <c r="G56" s="35">
        <f>IF('M1'!$B56='M1-Adj'!$B56,'M1'!G56,'M1'!G56/1000)</f>
        <v>8.7662999999999993</v>
      </c>
      <c r="H56" s="35">
        <f>IF('M1'!$B56='M1-Adj'!$B56,'M1'!H56,'M1'!H56/1000)</f>
        <v>9.8977250000000012</v>
      </c>
      <c r="I56" s="35">
        <f>IF('M1'!$B56='M1-Adj'!$B56,'M1'!I56,'M1'!I56/1000)</f>
        <v>9.693230999999999</v>
      </c>
      <c r="J56" s="35">
        <f>IF('M1'!$B56='M1-Adj'!$B56,'M1'!J56,'M1'!J56/1000)</f>
        <v>10.064135</v>
      </c>
      <c r="K56" s="35">
        <f>IF('M1'!$B56='M1-Adj'!$B56,'M1'!K56,'M1'!K56/1000)</f>
        <v>10.880173999999998</v>
      </c>
      <c r="L56" s="35">
        <f>IF('M1'!$B56='M1-Adj'!$B56,'M1'!L56,'M1'!L56/1000)</f>
        <v>9.6076132785800006</v>
      </c>
      <c r="M56" s="15" t="s">
        <v>163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316</v>
      </c>
      <c r="G57" s="35">
        <f>IF('M1'!$B57='M1-Adj'!$B57,'M1'!G57,'M1'!G57/1000)</f>
        <v>0.15480202199999998</v>
      </c>
      <c r="H57" s="35">
        <f>IF('M1'!$B57='M1-Adj'!$B57,'M1'!H57,'M1'!H57/1000)</f>
        <v>0.21254023999999999</v>
      </c>
      <c r="I57" s="35">
        <f>IF('M1'!$B57='M1-Adj'!$B57,'M1'!I57,'M1'!I57/1000)</f>
        <v>0.27853735799999996</v>
      </c>
      <c r="J57" s="35">
        <f>IF('M1'!$B57='M1-Adj'!$B57,'M1'!J57,'M1'!J57/1000)</f>
        <v>0.25057808999999998</v>
      </c>
      <c r="K57" s="35">
        <f>IF('M1'!$B57='M1-Adj'!$B57,'M1'!K57,'M1'!K57/1000)</f>
        <v>0.27550366199999998</v>
      </c>
      <c r="L57" s="35">
        <f>IF('M1'!$B57='M1-Adj'!$B57,'M1'!L57,'M1'!L57/1000)</f>
        <v>0.36837464399999997</v>
      </c>
      <c r="M57" s="35">
        <f>IF('M1'!$B57='M1-Adj'!$B57,'M1'!M57,'M1'!M57/1000)</f>
        <v>0.39423023099999999</v>
      </c>
      <c r="N57" s="15" t="s">
        <v>163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316</v>
      </c>
      <c r="G58" s="35">
        <f>IF('M1'!$B58='M1-Adj'!$B58,'M1'!G58,'M1'!G58/1000)</f>
        <v>7.7717999999999998</v>
      </c>
      <c r="H58" s="35">
        <f>IF('M1'!$B58='M1-Adj'!$B58,'M1'!H58,'M1'!H58/1000)</f>
        <v>8.8224</v>
      </c>
      <c r="I58" s="35">
        <f>IF('M1'!$B58='M1-Adj'!$B58,'M1'!I58,'M1'!I58/1000)</f>
        <v>11.9975</v>
      </c>
      <c r="J58" s="35">
        <f>IF('M1'!$B58='M1-Adj'!$B58,'M1'!J58,'M1'!J58/1000)</f>
        <v>13.6135</v>
      </c>
      <c r="K58" s="35">
        <f>IF('M1'!$B58='M1-Adj'!$B58,'M1'!K58,'M1'!K58/1000)</f>
        <v>15.467600000000001</v>
      </c>
      <c r="L58" s="35">
        <f>IF('M1'!$B58='M1-Adj'!$B58,'M1'!L58,'M1'!L58/1000)</f>
        <v>18.8322</v>
      </c>
      <c r="M58" s="35">
        <f>IF('M1'!$B58='M1-Adj'!$B58,'M1'!M58,'M1'!M58/1000)</f>
        <v>21.059000000000001</v>
      </c>
      <c r="N58" s="15" t="s">
        <v>163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316</v>
      </c>
      <c r="G59" s="35">
        <f>IF('M1'!$B59='M1-Adj'!$B59,'M1'!G59,'M1'!G59/1000)</f>
        <v>6.7038702999999993</v>
      </c>
      <c r="H59" s="35">
        <f>IF('M1'!$B59='M1-Adj'!$B59,'M1'!H59,'M1'!H59/1000)</f>
        <v>5.8239074000000004</v>
      </c>
      <c r="I59" s="35">
        <f>IF('M1'!$B59='M1-Adj'!$B59,'M1'!I59,'M1'!I59/1000)</f>
        <v>6.6334802999999996</v>
      </c>
      <c r="J59" s="35">
        <f>IF('M1'!$B59='M1-Adj'!$B59,'M1'!J59,'M1'!J59/1000)</f>
        <v>6.6508799999999999</v>
      </c>
      <c r="K59" s="35">
        <f>IF('M1'!$B59='M1-Adj'!$B59,'M1'!K59,'M1'!K59/1000)</f>
        <v>8.4228199999999998</v>
      </c>
      <c r="L59" s="35">
        <f>IF('M1'!$B59='M1-Adj'!$B59,'M1'!L59,'M1'!L59/1000)</f>
        <v>9.2201699999999995</v>
      </c>
      <c r="M59" s="35">
        <f>IF('M1'!$B59='M1-Adj'!$B59,'M1'!M59,'M1'!M59/1000)</f>
        <v>10.610201</v>
      </c>
      <c r="N59" s="15" t="s">
        <v>163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316</v>
      </c>
      <c r="G60" s="35">
        <f>IF('M1'!$B60='M1-Adj'!$B60,'M1'!G60,'M1'!G60/1000)</f>
        <v>1011.3180000000001</v>
      </c>
      <c r="H60" s="35">
        <f>IF('M1'!$B60='M1-Adj'!$B60,'M1'!H60,'M1'!H60/1000)</f>
        <v>1237.1970000000001</v>
      </c>
      <c r="I60" s="35">
        <f>IF('M1'!$B60='M1-Adj'!$B60,'M1'!I60,'M1'!I60/1000)</f>
        <v>1528.308</v>
      </c>
      <c r="J60" s="35">
        <f>IF('M1'!$B60='M1-Adj'!$B60,'M1'!J60,'M1'!J60/1000)</f>
        <v>1790.6524327340001</v>
      </c>
      <c r="K60" s="35">
        <f>IF('M1'!$B60='M1-Adj'!$B60,'M1'!K60,'M1'!K60/1000)</f>
        <v>2135.8347718210002</v>
      </c>
      <c r="L60" s="35">
        <f>IF('M1'!$B60='M1-Adj'!$B60,'M1'!L60,'M1'!L60/1000)</f>
        <v>2378.3553524566501</v>
      </c>
      <c r="M60" s="35">
        <f>IF('M1'!$B60='M1-Adj'!$B60,'M1'!M60,'M1'!M60/1000)</f>
        <v>2775.9359383400001</v>
      </c>
      <c r="N60" s="35" t="str">
        <f>IF('M1'!$B60='M1-Adj'!$B60,'M1'!N60,'M1'!N60/1000)</f>
        <v>n.a.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316</v>
      </c>
      <c r="G61" s="35">
        <f>IF('M1'!$B61='M1-Adj'!$B61,'M1'!G61,'M1'!G61/1000)</f>
        <v>16.715636</v>
      </c>
      <c r="H61" s="35">
        <f>IF('M1'!$B61='M1-Adj'!$B61,'M1'!H61,'M1'!H61/1000)</f>
        <v>20.131057999999999</v>
      </c>
      <c r="I61" s="35">
        <f>IF('M1'!$B61='M1-Adj'!$B61,'M1'!I61,'M1'!I61/1000)</f>
        <v>22.400942999999998</v>
      </c>
      <c r="J61" s="35">
        <f>IF('M1'!$B61='M1-Adj'!$B61,'M1'!J61,'M1'!J61/1000)</f>
        <v>25.145414999999996</v>
      </c>
      <c r="K61" s="35">
        <f>IF('M1'!$B61='M1-Adj'!$B61,'M1'!K61,'M1'!K61/1000)</f>
        <v>30.262647999999999</v>
      </c>
      <c r="L61" s="35">
        <f>IF('M1'!$B61='M1-Adj'!$B61,'M1'!L61,'M1'!L61/1000)</f>
        <v>31.030322999999999</v>
      </c>
      <c r="M61" s="35">
        <f>IF('M1'!$B61='M1-Adj'!$B61,'M1'!M61,'M1'!M61/1000)</f>
        <v>37.795999999999999</v>
      </c>
      <c r="N61" s="15" t="s">
        <v>163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316</v>
      </c>
      <c r="G62" s="35">
        <f>IF('M1'!$B62='M1-Adj'!$B62,'M1'!G62,'M1'!G62/1000)</f>
        <v>115.384</v>
      </c>
      <c r="H62" s="35">
        <f>IF('M1'!$B62='M1-Adj'!$B62,'M1'!H62,'M1'!H62/1000)</f>
        <v>139.452</v>
      </c>
      <c r="I62" s="35">
        <f>IF('M1'!$B62='M1-Adj'!$B62,'M1'!I62,'M1'!I62/1000)</f>
        <v>150.907873</v>
      </c>
      <c r="J62" s="35">
        <f>IF('M1'!$B62='M1-Adj'!$B62,'M1'!J62,'M1'!J62/1000)</f>
        <v>118.734595</v>
      </c>
      <c r="K62" s="35">
        <f>IF('M1'!$B62='M1-Adj'!$B62,'M1'!K62,'M1'!K62/1000)</f>
        <v>205.92921099999998</v>
      </c>
      <c r="L62" s="35">
        <f>IF('M1'!$B62='M1-Adj'!$B62,'M1'!L62,'M1'!L62/1000)</f>
        <v>236.16339199999999</v>
      </c>
      <c r="M62" s="35">
        <f>IF('M1'!$B62='M1-Adj'!$B62,'M1'!M62,'M1'!M62/1000)</f>
        <v>270.00928299999998</v>
      </c>
      <c r="N62" s="15" t="s">
        <v>163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316</v>
      </c>
      <c r="G63" s="35">
        <f>IF('M1'!$B63='M1-Adj'!$B63,'M1'!G63,'M1'!G63/1000)</f>
        <v>0.35378199999999999</v>
      </c>
      <c r="H63" s="35">
        <f>IF('M1'!$B63='M1-Adj'!$B63,'M1'!H63,'M1'!H63/1000)</f>
        <v>0.42565099999999995</v>
      </c>
      <c r="I63" s="35">
        <f>IF('M1'!$B63='M1-Adj'!$B63,'M1'!I63,'M1'!I63/1000)</f>
        <v>0.56727199999999989</v>
      </c>
      <c r="J63" s="35">
        <f>IF('M1'!$B63='M1-Adj'!$B63,'M1'!J63,'M1'!J63/1000)</f>
        <v>0.60127199999999992</v>
      </c>
      <c r="K63" s="35">
        <f>IF('M1'!$B63='M1-Adj'!$B63,'M1'!K63,'M1'!K63/1000)</f>
        <v>0.63933700000000004</v>
      </c>
      <c r="L63" s="35">
        <f>IF('M1'!$B63='M1-Adj'!$B63,'M1'!L63,'M1'!L63/1000)</f>
        <v>0.76457399999999998</v>
      </c>
      <c r="M63" s="35">
        <f>IF('M1'!$B63='M1-Adj'!$B63,'M1'!M63,'M1'!M63/1000)</f>
        <v>0.86359399999999997</v>
      </c>
      <c r="N63" s="15" t="s">
        <v>163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316</v>
      </c>
      <c r="G64" s="35">
        <f>IF('M1'!$B64='M1-Adj'!$B64,'M1'!G64,'M1'!G64/1000)</f>
        <v>3.4883999999999999</v>
      </c>
      <c r="H64" s="35">
        <f>IF('M1'!$B64='M1-Adj'!$B64,'M1'!H64,'M1'!H64/1000)</f>
        <v>3.6109</v>
      </c>
      <c r="I64" s="35">
        <f>IF('M1'!$B64='M1-Adj'!$B64,'M1'!I64,'M1'!I64/1000)</f>
        <v>5.1098999999999997</v>
      </c>
      <c r="J64" s="35">
        <f>IF('M1'!$B64='M1-Adj'!$B64,'M1'!J64,'M1'!J64/1000)</f>
        <v>5.5709</v>
      </c>
      <c r="K64" s="35">
        <f>IF('M1'!$B64='M1-Adj'!$B64,'M1'!K64,'M1'!K64/1000)</f>
        <v>5.2750000000000004</v>
      </c>
      <c r="L64" s="35">
        <f>IF('M1'!$B64='M1-Adj'!$B64,'M1'!L64,'M1'!L64/1000)</f>
        <v>5.6726000000000001</v>
      </c>
      <c r="M64" s="35">
        <f>IF('M1'!$B64='M1-Adj'!$B64,'M1'!M64,'M1'!M64/1000)</f>
        <v>6.7445000000000004</v>
      </c>
      <c r="N64" s="15" t="s">
        <v>163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316</v>
      </c>
      <c r="G65" s="35">
        <f>IF('M1'!$B65='M1-Adj'!$B65,'M1'!G65,'M1'!G65/1000)</f>
        <v>12.223000000000001</v>
      </c>
      <c r="H65" s="35">
        <f>IF('M1'!$B65='M1-Adj'!$B65,'M1'!H65,'M1'!H65/1000)</f>
        <v>11.788</v>
      </c>
      <c r="I65" s="35">
        <f>IF('M1'!$B65='M1-Adj'!$B65,'M1'!I65,'M1'!I65/1000)</f>
        <v>13.702</v>
      </c>
      <c r="J65" s="35">
        <f>IF('M1'!$B65='M1-Adj'!$B65,'M1'!J65,'M1'!J65/1000)</f>
        <v>14.952</v>
      </c>
      <c r="K65" s="35">
        <f>IF('M1'!$B65='M1-Adj'!$B65,'M1'!K65,'M1'!K65/1000)</f>
        <v>19.795000000000002</v>
      </c>
      <c r="L65" s="35">
        <f>IF('M1'!$B65='M1-Adj'!$B65,'M1'!L65,'M1'!L65/1000)</f>
        <v>22.391999999999999</v>
      </c>
      <c r="M65" s="35">
        <f>IF('M1'!$B65='M1-Adj'!$B65,'M1'!M65,'M1'!M65/1000)</f>
        <v>11.167999999999999</v>
      </c>
      <c r="N65" s="15" t="s">
        <v>163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316</v>
      </c>
      <c r="G66" s="35">
        <f>IF('M1'!$B66='M1-Adj'!$B66,'M1'!G66,'M1'!G66/1000)</f>
        <v>63.593900000000005</v>
      </c>
      <c r="H66" s="35">
        <f>IF('M1'!$B66='M1-Adj'!$B66,'M1'!H66,'M1'!H66/1000)</f>
        <v>74.182100000000005</v>
      </c>
      <c r="I66" s="35">
        <f>IF('M1'!$B66='M1-Adj'!$B66,'M1'!I66,'M1'!I66/1000)</f>
        <v>82.83958831999999</v>
      </c>
      <c r="J66" s="35">
        <f>IF('M1'!$B66='M1-Adj'!$B66,'M1'!J66,'M1'!J66/1000)</f>
        <v>58.521867489999998</v>
      </c>
      <c r="K66" s="35">
        <f>IF('M1'!$B66='M1-Adj'!$B66,'M1'!K66,'M1'!K66/1000)</f>
        <v>75.602340999999996</v>
      </c>
      <c r="L66" s="35">
        <f>IF('M1'!$B66='M1-Adj'!$B66,'M1'!L66,'M1'!L66/1000)</f>
        <v>80.655881999999991</v>
      </c>
      <c r="M66" s="35">
        <f>IF('M1'!$B66='M1-Adj'!$B66,'M1'!M66,'M1'!M66/1000)</f>
        <v>83.882234886089989</v>
      </c>
      <c r="N66" s="15" t="s">
        <v>163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316</v>
      </c>
      <c r="G67" s="35">
        <f>IF('M1'!$B67='M1-Adj'!$B67,'M1'!G67,'M1'!G67/1000)</f>
        <v>9.5727999999999991</v>
      </c>
      <c r="H67" s="35">
        <f>IF('M1'!$B67='M1-Adj'!$B67,'M1'!H67,'M1'!H67/1000)</f>
        <v>9.8297999999999988</v>
      </c>
      <c r="I67" s="35">
        <f>IF('M1'!$B67='M1-Adj'!$B67,'M1'!I67,'M1'!I67/1000)</f>
        <v>10.611000000000001</v>
      </c>
      <c r="J67" s="35">
        <f>IF('M1'!$B67='M1-Adj'!$B67,'M1'!J67,'M1'!J67/1000)</f>
        <v>11.59</v>
      </c>
      <c r="K67" s="35">
        <f>IF('M1'!$B67='M1-Adj'!$B67,'M1'!K67,'M1'!K67/1000)</f>
        <v>12.001799999999999</v>
      </c>
      <c r="L67" s="35">
        <f>IF('M1'!$B67='M1-Adj'!$B67,'M1'!L67,'M1'!L67/1000)</f>
        <v>13.2971</v>
      </c>
      <c r="M67" s="35">
        <f>IF('M1'!$B67='M1-Adj'!$B67,'M1'!M67,'M1'!M67/1000)</f>
        <v>15.451700000000001</v>
      </c>
      <c r="N67" s="15" t="s">
        <v>163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316</v>
      </c>
      <c r="G68" s="35">
        <f>IF('M1'!$B68='M1-Adj'!$B68,'M1'!G68,'M1'!G68/1000)</f>
        <v>150.572</v>
      </c>
      <c r="H68" s="35">
        <f>IF('M1'!$B68='M1-Adj'!$B68,'M1'!H68,'M1'!H68/1000)</f>
        <v>206.18</v>
      </c>
      <c r="I68" s="35">
        <f>IF('M1'!$B68='M1-Adj'!$B68,'M1'!I68,'M1'!I68/1000)</f>
        <v>267.11342345255997</v>
      </c>
      <c r="J68" s="35">
        <f>IF('M1'!$B68='M1-Adj'!$B68,'M1'!J68,'M1'!J68/1000)</f>
        <v>308.13619117171004</v>
      </c>
      <c r="K68" s="35">
        <f>IF('M1'!$B68='M1-Adj'!$B68,'M1'!K68,'M1'!K68/1000)</f>
        <v>395.47566104301001</v>
      </c>
      <c r="L68" s="35">
        <f>IF('M1'!$B68='M1-Adj'!$B68,'M1'!L68,'M1'!L68/1000)</f>
        <v>450.73791745744001</v>
      </c>
      <c r="M68" s="35">
        <f>IF('M1'!$B68='M1-Adj'!$B68,'M1'!M68,'M1'!M68/1000)</f>
        <v>527.67150051843998</v>
      </c>
      <c r="N68" s="15" t="s">
        <v>163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316</v>
      </c>
      <c r="G69" s="35">
        <f>IF('M1'!$B69='M1-Adj'!$B69,'M1'!G69,'M1'!G69/1000)</f>
        <v>0.70064099999999996</v>
      </c>
      <c r="H69" s="35">
        <f>IF('M1'!$B69='M1-Adj'!$B69,'M1'!H69,'M1'!H69/1000)</f>
        <v>1.0648660000000001</v>
      </c>
      <c r="I69" s="35">
        <f>IF('M1'!$B69='M1-Adj'!$B69,'M1'!I69,'M1'!I69/1000)</f>
        <v>1.0066619999999999</v>
      </c>
      <c r="J69" s="35">
        <f>IF('M1'!$B69='M1-Adj'!$B69,'M1'!J69,'M1'!J69/1000)</f>
        <v>1.1107899999999999</v>
      </c>
      <c r="K69" s="35">
        <f>IF('M1'!$B69='M1-Adj'!$B69,'M1'!K69,'M1'!K69/1000)</f>
        <v>1.343558</v>
      </c>
      <c r="L69" s="35">
        <f>IF('M1'!$B69='M1-Adj'!$B69,'M1'!L69,'M1'!L69/1000)</f>
        <v>1.3726910000000001</v>
      </c>
      <c r="M69" s="35">
        <f>IF('M1'!$B69='M1-Adj'!$B69,'M1'!M69,'M1'!M69/1000)</f>
        <v>1.416952</v>
      </c>
      <c r="N69" s="15" t="s">
        <v>163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316</v>
      </c>
      <c r="G70" s="35">
        <f>IF('M1'!$B70='M1-Adj'!$B70,'M1'!G70,'M1'!G70/1000)</f>
        <v>37.439</v>
      </c>
      <c r="H70" s="35">
        <f>IF('M1'!$B70='M1-Adj'!$B70,'M1'!H70,'M1'!H70/1000)</f>
        <v>52.3309</v>
      </c>
      <c r="I70" s="35">
        <f>IF('M1'!$B70='M1-Adj'!$B70,'M1'!I70,'M1'!I70/1000)</f>
        <v>61.686245419999999</v>
      </c>
      <c r="J70" s="35">
        <f>IF('M1'!$B70='M1-Adj'!$B70,'M1'!J70,'M1'!J70/1000)</f>
        <v>71.669666129999996</v>
      </c>
      <c r="K70" s="35">
        <f>IF('M1'!$B70='M1-Adj'!$B70,'M1'!K70,'M1'!K70/1000)</f>
        <v>88.200881719999984</v>
      </c>
      <c r="L70" s="35">
        <f>IF('M1'!$B70='M1-Adj'!$B70,'M1'!L70,'M1'!L70/1000)</f>
        <v>82.574246369999997</v>
      </c>
      <c r="M70" s="35">
        <f>IF('M1'!$B70='M1-Adj'!$B70,'M1'!M70,'M1'!M70/1000)</f>
        <v>94.157825950000003</v>
      </c>
      <c r="N70" s="15" t="s">
        <v>163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316</v>
      </c>
      <c r="G71" s="35">
        <f>IF('M1'!$B71='M1-Adj'!$B71,'M1'!G71,'M1'!G71/1000)</f>
        <v>6771.4</v>
      </c>
      <c r="H71" s="35">
        <f>IF('M1'!$B71='M1-Adj'!$B71,'M1'!H71,'M1'!H71/1000)</f>
        <v>10748.8</v>
      </c>
      <c r="I71" s="35">
        <f>IF('M1'!$B71='M1-Adj'!$B71,'M1'!I71,'M1'!I71/1000)</f>
        <v>17942.099999999999</v>
      </c>
      <c r="J71" s="35">
        <f>IF('M1'!$B71='M1-Adj'!$B71,'M1'!J71,'M1'!J71/1000)</f>
        <v>21115.3</v>
      </c>
      <c r="K71" s="35">
        <f>IF('M1'!$B71='M1-Adj'!$B71,'M1'!K71,'M1'!K71/1000)</f>
        <v>28430.7</v>
      </c>
      <c r="L71" s="35">
        <f>IF('M1'!$B71='M1-Adj'!$B71,'M1'!L71,'M1'!L71/1000)</f>
        <v>44320.4</v>
      </c>
      <c r="M71" s="35">
        <f>IF('M1'!$B71='M1-Adj'!$B71,'M1'!M71,'M1'!M71/1000)</f>
        <v>61602.9</v>
      </c>
      <c r="N71" s="35" t="str">
        <f>IF('M1'!$B71='M1-Adj'!$B71,'M1'!N71,'M1'!N71/1000)</f>
        <v>n.a.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316</v>
      </c>
      <c r="G72" s="35">
        <f>IF('M1'!$B72='M1-Adj'!$B72,'M1'!G72,'M1'!G72/1000)</f>
        <v>125.41010000000001</v>
      </c>
      <c r="H72" s="35">
        <f>IF('M1'!$B72='M1-Adj'!$B72,'M1'!H72,'M1'!H72/1000)</f>
        <v>133.11410000000001</v>
      </c>
      <c r="I72" s="35">
        <f>IF('M1'!$B72='M1-Adj'!$B72,'M1'!I72,'M1'!I72/1000)</f>
        <v>141.29060000000001</v>
      </c>
      <c r="J72" s="35">
        <f>IF('M1'!$B72='M1-Adj'!$B72,'M1'!J72,'M1'!J72/1000)</f>
        <v>140.40690000000001</v>
      </c>
      <c r="K72" s="35">
        <f>IF('M1'!$B72='M1-Adj'!$B72,'M1'!K72,'M1'!K72/1000)</f>
        <v>156.8158</v>
      </c>
      <c r="L72" s="35">
        <f>IF('M1'!$B72='M1-Adj'!$B72,'M1'!L72,'M1'!L72/1000)</f>
        <v>165.7099</v>
      </c>
      <c r="M72" s="35">
        <f>IF('M1'!$B72='M1-Adj'!$B72,'M1'!M72,'M1'!M72/1000)</f>
        <v>179.6994</v>
      </c>
      <c r="N72" s="35" t="str">
        <f>IF('M1'!$B72='M1-Adj'!$B72,'M1'!N72,'M1'!N72/1000)</f>
        <v>n.a.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316</v>
      </c>
      <c r="G73" s="35">
        <f>IF('M1'!$B73='M1-Adj'!$B73,'M1'!G73,'M1'!G73/1000)</f>
        <v>149.65700000000001</v>
      </c>
      <c r="H73" s="35">
        <f>IF('M1'!$B73='M1-Adj'!$B73,'M1'!H73,'M1'!H73/1000)</f>
        <v>173.35</v>
      </c>
      <c r="I73" s="35">
        <f>IF('M1'!$B73='M1-Adj'!$B73,'M1'!I73,'M1'!I73/1000)</f>
        <v>165.65799999999999</v>
      </c>
      <c r="J73" s="35">
        <f>IF('M1'!$B73='M1-Adj'!$B73,'M1'!J73,'M1'!J73/1000)</f>
        <v>146.833</v>
      </c>
      <c r="K73" s="35">
        <f>IF('M1'!$B73='M1-Adj'!$B73,'M1'!K73,'M1'!K73/1000)</f>
        <v>153.05799999999999</v>
      </c>
      <c r="L73" s="35">
        <f>IF('M1'!$B73='M1-Adj'!$B73,'M1'!L73,'M1'!L73/1000)</f>
        <v>185.964</v>
      </c>
      <c r="M73" s="35">
        <f>IF('M1'!$B73='M1-Adj'!$B73,'M1'!M73,'M1'!M73/1000)</f>
        <v>225.566</v>
      </c>
      <c r="N73" s="15" t="s">
        <v>163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316</v>
      </c>
      <c r="G74" s="35">
        <f>IF('M1'!$B74='M1-Adj'!$B74,'M1'!G74,'M1'!G74/1000)</f>
        <v>0.170956</v>
      </c>
      <c r="H74" s="35">
        <f>IF('M1'!$B74='M1-Adj'!$B74,'M1'!H74,'M1'!H74/1000)</f>
        <v>0.19775199999999998</v>
      </c>
      <c r="I74" s="35">
        <f>IF('M1'!$B74='M1-Adj'!$B74,'M1'!I74,'M1'!I74/1000)</f>
        <v>0.21244799999999997</v>
      </c>
      <c r="J74" s="35">
        <f>IF('M1'!$B74='M1-Adj'!$B74,'M1'!J74,'M1'!J74/1000)</f>
        <v>0.21210100000000001</v>
      </c>
      <c r="K74" s="35">
        <f>IF('M1'!$B74='M1-Adj'!$B74,'M1'!K74,'M1'!K74/1000)</f>
        <v>0.266544</v>
      </c>
      <c r="L74" s="15" t="s">
        <v>163</v>
      </c>
      <c r="M74" s="15" t="s">
        <v>163</v>
      </c>
      <c r="N74" s="15" t="s">
        <v>163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316</v>
      </c>
      <c r="G75" s="35">
        <f>IF('M1'!$B75='M1-Adj'!$B75,'M1'!G75,'M1'!G75/1000)</f>
        <v>8.3169561000000003E-2</v>
      </c>
      <c r="H75" s="35">
        <f>IF('M1'!$B75='M1-Adj'!$B75,'M1'!H75,'M1'!H75/1000)</f>
        <v>8.8792853999999991E-2</v>
      </c>
      <c r="I75" s="35">
        <f>IF('M1'!$B75='M1-Adj'!$B75,'M1'!I75,'M1'!I75/1000)</f>
        <v>8.7880648999999991E-2</v>
      </c>
      <c r="J75" s="35">
        <f>IF('M1'!$B75='M1-Adj'!$B75,'M1'!J75,'M1'!J75/1000)</f>
        <v>0.107735095</v>
      </c>
      <c r="K75" s="35">
        <f>IF('M1'!$B75='M1-Adj'!$B75,'M1'!K75,'M1'!K75/1000)</f>
        <v>0.11407883099999999</v>
      </c>
      <c r="L75" s="35">
        <f>IF('M1'!$B75='M1-Adj'!$B75,'M1'!L75,'M1'!L75/1000)</f>
        <v>0.120981612</v>
      </c>
      <c r="M75" s="35">
        <f>IF('M1'!$B75='M1-Adj'!$B75,'M1'!M75,'M1'!M75/1000)</f>
        <v>0.11475255899999999</v>
      </c>
      <c r="N75" s="15" t="s">
        <v>163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316</v>
      </c>
      <c r="G76" s="35">
        <f>IF('M1'!$B76='M1-Adj'!$B76,'M1'!G76,'M1'!G76/1000)</f>
        <v>3.9234</v>
      </c>
      <c r="H76" s="35">
        <f>IF('M1'!$B76='M1-Adj'!$B76,'M1'!H76,'M1'!H76/1000)</f>
        <v>3.6850283209999999</v>
      </c>
      <c r="I76" s="35">
        <f>IF('M1'!$B76='M1-Adj'!$B76,'M1'!I76,'M1'!I76/1000)</f>
        <v>4.4640869999999993</v>
      </c>
      <c r="J76" s="35">
        <f>IF('M1'!$B76='M1-Adj'!$B76,'M1'!J76,'M1'!J76/1000)</f>
        <v>4.7248279999999996</v>
      </c>
      <c r="K76" s="35">
        <f>IF('M1'!$B76='M1-Adj'!$B76,'M1'!K76,'M1'!K76/1000)</f>
        <v>5.3068183859999998</v>
      </c>
      <c r="L76" s="35">
        <f>IF('M1'!$B76='M1-Adj'!$B76,'M1'!L76,'M1'!L76/1000)</f>
        <v>5.6579640469999992</v>
      </c>
      <c r="M76" s="35">
        <f>IF('M1'!$B76='M1-Adj'!$B76,'M1'!M76,'M1'!M76/1000)</f>
        <v>6.7665650470000003</v>
      </c>
      <c r="N76" s="15" t="s">
        <v>163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316</v>
      </c>
      <c r="G77" s="35">
        <f>IF('M1'!$B77='M1-Adj'!$B77,'M1'!G77,'M1'!G77/1000)</f>
        <v>20.824000000000002</v>
      </c>
      <c r="H77" s="35">
        <f>IF('M1'!$B77='M1-Adj'!$B77,'M1'!H77,'M1'!H77/1000)</f>
        <v>22.265999999999998</v>
      </c>
      <c r="I77" s="35">
        <f>IF('M1'!$B77='M1-Adj'!$B77,'M1'!I77,'M1'!I77/1000)</f>
        <v>25.367999999999999</v>
      </c>
      <c r="J77" s="35">
        <f>IF('M1'!$B77='M1-Adj'!$B77,'M1'!J77,'M1'!J77/1000)</f>
        <v>27.783999999999999</v>
      </c>
      <c r="K77" s="35">
        <f>IF('M1'!$B77='M1-Adj'!$B77,'M1'!K77,'M1'!K77/1000)</f>
        <v>30.251999999999999</v>
      </c>
      <c r="L77" s="35">
        <f>IF('M1'!$B77='M1-Adj'!$B77,'M1'!L77,'M1'!L77/1000)</f>
        <v>34.067</v>
      </c>
      <c r="M77" s="35">
        <f>IF('M1'!$B77='M1-Adj'!$B77,'M1'!M77,'M1'!M77/1000)</f>
        <v>39.463999999999999</v>
      </c>
      <c r="N77" s="15" t="s">
        <v>163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316</v>
      </c>
      <c r="G78" s="35">
        <f>IF('M1'!$B78='M1-Adj'!$B78,'M1'!G78,'M1'!G78/1000)</f>
        <v>408.70070000000004</v>
      </c>
      <c r="H78" s="35">
        <f>IF('M1'!$B78='M1-Adj'!$B78,'M1'!H78,'M1'!H78/1000)</f>
        <v>450.83600000000001</v>
      </c>
      <c r="I78" s="35">
        <f>IF('M1'!$B78='M1-Adj'!$B78,'M1'!I78,'M1'!I78/1000)</f>
        <v>512.53200000000004</v>
      </c>
      <c r="J78" s="35">
        <f>IF('M1'!$B78='M1-Adj'!$B78,'M1'!J78,'M1'!J78/1000)</f>
        <v>612.43720000000008</v>
      </c>
      <c r="K78" s="35">
        <f>IF('M1'!$B78='M1-Adj'!$B78,'M1'!K78,'M1'!K78/1000)</f>
        <v>689.35762800000009</v>
      </c>
      <c r="L78" s="35">
        <f>IF('M1'!$B78='M1-Adj'!$B78,'M1'!L78,'M1'!L78/1000)</f>
        <v>805.49229497700003</v>
      </c>
      <c r="M78" s="35">
        <f>IF('M1'!$B78='M1-Adj'!$B78,'M1'!M78,'M1'!M78/1000)</f>
        <v>908.79634550900005</v>
      </c>
      <c r="N78" s="35" t="str">
        <f>IF('M1'!$B78='M1-Adj'!$B78,'M1'!N78,'M1'!N78/1000)</f>
        <v>n.a.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316</v>
      </c>
      <c r="G79" s="35">
        <f>IF('M1'!$B79='M1-Adj'!$B79,'M1'!G79,'M1'!G79/1000)</f>
        <v>4.6818858300000006</v>
      </c>
      <c r="H79" s="35">
        <f>IF('M1'!$B79='M1-Adj'!$B79,'M1'!H79,'M1'!H79/1000)</f>
        <v>6.3154655799999997</v>
      </c>
      <c r="I79" s="35">
        <f>IF('M1'!$B79='M1-Adj'!$B79,'M1'!I79,'M1'!I79/1000)</f>
        <v>9.0503995209999992</v>
      </c>
      <c r="J79" s="35">
        <f>IF('M1'!$B79='M1-Adj'!$B79,'M1'!J79,'M1'!J79/1000)</f>
        <v>10.38596782904</v>
      </c>
      <c r="K79" s="35">
        <f>IF('M1'!$B79='M1-Adj'!$B79,'M1'!K79,'M1'!K79/1000)</f>
        <v>14.161847154059998</v>
      </c>
      <c r="L79" s="35">
        <f>IF('M1'!$B79='M1-Adj'!$B79,'M1'!L79,'M1'!L79/1000)</f>
        <v>20.825266238089998</v>
      </c>
      <c r="M79" s="35">
        <f>IF('M1'!$B79='M1-Adj'!$B79,'M1'!M79,'M1'!M79/1000)</f>
        <v>29.795620610669996</v>
      </c>
      <c r="N79" s="15" t="s">
        <v>163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316</v>
      </c>
      <c r="G80" s="35">
        <f>IF('M1'!$B80='M1-Adj'!$B80,'M1'!G80,'M1'!G80/1000)</f>
        <v>0</v>
      </c>
      <c r="H80" s="35">
        <f>IF('M1'!$B80='M1-Adj'!$B80,'M1'!H80,'M1'!H80/1000)</f>
        <v>0</v>
      </c>
      <c r="I80" s="35">
        <f>IF('M1'!$B80='M1-Adj'!$B80,'M1'!I80,'M1'!I80/1000)</f>
        <v>0</v>
      </c>
      <c r="J80" s="35">
        <f>IF('M1'!$B80='M1-Adj'!$B80,'M1'!J80,'M1'!J80/1000)</f>
        <v>0</v>
      </c>
      <c r="K80" s="35">
        <f>IF('M1'!$B80='M1-Adj'!$B80,'M1'!K80,'M1'!K80/1000)</f>
        <v>0</v>
      </c>
      <c r="L80" s="35">
        <f>IF('M1'!$B80='M1-Adj'!$B80,'M1'!L80,'M1'!L80/1000)</f>
        <v>0</v>
      </c>
      <c r="M80" s="35">
        <f>IF('M1'!$B80='M1-Adj'!$B80,'M1'!M80,'M1'!M80/1000)</f>
        <v>0</v>
      </c>
      <c r="N80" s="35">
        <f>IF('M1'!$B80='M1-Adj'!$B80,'M1'!N80,'M1'!N80/1000)</f>
        <v>0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316</v>
      </c>
      <c r="G81" s="35">
        <f>IF('M1'!$B81='M1-Adj'!$B81,'M1'!G81,'M1'!G81/1000)</f>
        <v>1343.9640000000002</v>
      </c>
      <c r="H81" s="35">
        <f>IF('M1'!$B81='M1-Adj'!$B81,'M1'!H81,'M1'!H81/1000)</f>
        <v>2777.6502469532797</v>
      </c>
      <c r="I81" s="35">
        <f>IF('M1'!$B81='M1-Adj'!$B81,'M1'!I81,'M1'!I81/1000)</f>
        <v>4917.7823411466707</v>
      </c>
      <c r="J81" s="35">
        <f>IF('M1'!$B81='M1-Adj'!$B81,'M1'!J81,'M1'!J81/1000)</f>
        <v>5149.1719606031002</v>
      </c>
      <c r="K81" s="35">
        <f>IF('M1'!$B81='M1-Adj'!$B81,'M1'!K81,'M1'!K81/1000)</f>
        <v>6412.6371221150002</v>
      </c>
      <c r="L81" s="35">
        <f>IF('M1'!$B81='M1-Adj'!$B81,'M1'!L81,'M1'!L81/1000)</f>
        <v>8037.2210016323006</v>
      </c>
      <c r="M81" s="35">
        <f>IF('M1'!$B81='M1-Adj'!$B81,'M1'!M81,'M1'!M81/1000)</f>
        <v>9287.0086061474012</v>
      </c>
      <c r="N81" s="35" t="str">
        <f>IF('M1'!$B81='M1-Adj'!$B81,'M1'!N81,'M1'!N81/1000)</f>
        <v>n.a.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316</v>
      </c>
      <c r="G82" s="35">
        <f>IF('M1'!$B82='M1-Adj'!$B82,'M1'!G82,'M1'!G82/1000)</f>
        <v>2308.35</v>
      </c>
      <c r="H82" s="35">
        <f>IF('M1'!$B82='M1-Adj'!$B82,'M1'!H82,'M1'!H82/1000)</f>
        <v>2756.38</v>
      </c>
      <c r="I82" s="35">
        <f>IF('M1'!$B82='M1-Adj'!$B82,'M1'!I82,'M1'!I82/1000)</f>
        <v>3480.654</v>
      </c>
      <c r="J82" s="35">
        <f>IF('M1'!$B82='M1-Adj'!$B82,'M1'!J82,'M1'!J82/1000)</f>
        <v>3869.0480000000002</v>
      </c>
      <c r="K82" s="35">
        <f>IF('M1'!$B82='M1-Adj'!$B82,'M1'!K82,'M1'!K82/1000)</f>
        <v>4697.6410000000005</v>
      </c>
      <c r="L82" s="35">
        <f>IF('M1'!$B82='M1-Adj'!$B82,'M1'!L82,'M1'!L82/1000)</f>
        <v>5454.098</v>
      </c>
      <c r="M82" s="35">
        <f>IF('M1'!$B82='M1-Adj'!$B82,'M1'!M82,'M1'!M82/1000)</f>
        <v>6168.8540000000003</v>
      </c>
      <c r="N82" s="35" t="str">
        <f>IF('M1'!$B82='M1-Adj'!$B82,'M1'!N82,'M1'!N82/1000)</f>
        <v>n.a.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316</v>
      </c>
      <c r="G83" s="35">
        <f>IF('M1'!$B83='M1-Adj'!$B83,'M1'!G83,'M1'!G83/1000)</f>
        <v>0.38615499999999997</v>
      </c>
      <c r="H83" s="35">
        <f>IF('M1'!$B83='M1-Adj'!$B83,'M1'!H83,'M1'!H83/1000)</f>
        <v>0.45629500000000001</v>
      </c>
      <c r="I83" s="35">
        <f>IF('M1'!$B83='M1-Adj'!$B83,'M1'!I83,'M1'!I83/1000)</f>
        <v>0.44532099999999997</v>
      </c>
      <c r="J83" s="35">
        <f>IF('M1'!$B83='M1-Adj'!$B83,'M1'!J83,'M1'!J83/1000)</f>
        <v>0.49393100000000001</v>
      </c>
      <c r="K83" s="35">
        <f>IF('M1'!$B83='M1-Adj'!$B83,'M1'!K83,'M1'!K83/1000)</f>
        <v>0.69446099999999999</v>
      </c>
      <c r="L83" s="35">
        <f>IF('M1'!$B83='M1-Adj'!$B83,'M1'!L83,'M1'!L83/1000)</f>
        <v>0.59374000000000005</v>
      </c>
      <c r="M83" s="35">
        <f>IF('M1'!$B83='M1-Adj'!$B83,'M1'!M83,'M1'!M83/1000)</f>
        <v>0.62094399999999994</v>
      </c>
      <c r="N83" s="15" t="s">
        <v>163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316</v>
      </c>
      <c r="G84" s="35">
        <f>IF('M1'!$B84='M1-Adj'!$B84,'M1'!G84,'M1'!G84/1000)</f>
        <v>38872.800000000003</v>
      </c>
      <c r="H84" s="35">
        <f>IF('M1'!$B84='M1-Adj'!$B84,'M1'!H84,'M1'!H84/1000)</f>
        <v>39542.1</v>
      </c>
      <c r="I84" s="35">
        <f>IF('M1'!$B84='M1-Adj'!$B84,'M1'!I84,'M1'!I84/1000)</f>
        <v>35036.1</v>
      </c>
      <c r="J84" s="35">
        <f>IF('M1'!$B84='M1-Adj'!$B84,'M1'!J84,'M1'!J84/1000)</f>
        <v>35582.5</v>
      </c>
      <c r="K84" s="35">
        <f>IF('M1'!$B84='M1-Adj'!$B84,'M1'!K84,'M1'!K84/1000)</f>
        <v>44374.5</v>
      </c>
      <c r="L84" s="35">
        <f>IF('M1'!$B84='M1-Adj'!$B84,'M1'!L84,'M1'!L84/1000)</f>
        <v>46997</v>
      </c>
      <c r="M84" s="35">
        <f>IF('M1'!$B84='M1-Adj'!$B84,'M1'!M84,'M1'!M84/1000)</f>
        <v>53505.521000000001</v>
      </c>
      <c r="N84" s="35" t="str">
        <f>IF('M1'!$B84='M1-Adj'!$B84,'M1'!N84,'M1'!N84/1000)</f>
        <v>n.a.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316</v>
      </c>
      <c r="G85" s="35">
        <f>IF('M1'!$B85='M1-Adj'!$B85,'M1'!G85,'M1'!G85/1000)</f>
        <v>1.1850000000000001</v>
      </c>
      <c r="H85" s="35">
        <f>IF('M1'!$B85='M1-Adj'!$B85,'M1'!H85,'M1'!H85/1000)</f>
        <v>1.2425999999999999</v>
      </c>
      <c r="I85" s="35">
        <f>IF('M1'!$B85='M1-Adj'!$B85,'M1'!I85,'M1'!I85/1000)</f>
        <v>1.2475000000000001</v>
      </c>
      <c r="J85" s="35">
        <f>IF('M1'!$B85='M1-Adj'!$B85,'M1'!J85,'M1'!J85/1000)</f>
        <v>1.1434000000000002</v>
      </c>
      <c r="K85" s="35">
        <f>IF('M1'!$B85='M1-Adj'!$B85,'M1'!K85,'M1'!K85/1000)</f>
        <v>1.3714000000000002</v>
      </c>
      <c r="L85" s="35">
        <f>IF('M1'!$B85='M1-Adj'!$B85,'M1'!L85,'M1'!L85/1000)</f>
        <v>1.4677</v>
      </c>
      <c r="M85" s="35">
        <f>IF('M1'!$B85='M1-Adj'!$B85,'M1'!M85,'M1'!M85/1000)</f>
        <v>1.6414088999999998</v>
      </c>
      <c r="N85" s="15" t="s">
        <v>163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316</v>
      </c>
      <c r="G86" s="35">
        <f>IF('M1'!$B86='M1-Adj'!$B86,'M1'!G86,'M1'!G86/1000)</f>
        <v>0.96489999999999998</v>
      </c>
      <c r="H86" s="35">
        <f>IF('M1'!$B86='M1-Adj'!$B86,'M1'!H86,'M1'!H86/1000)</f>
        <v>0.92370000000000008</v>
      </c>
      <c r="I86" s="35">
        <f>IF('M1'!$B86='M1-Adj'!$B86,'M1'!I86,'M1'!I86/1000)</f>
        <v>0.92379999999999995</v>
      </c>
      <c r="J86" s="35">
        <f>IF('M1'!$B86='M1-Adj'!$B86,'M1'!J86,'M1'!J86/1000)</f>
        <v>0.94779999999999998</v>
      </c>
      <c r="K86" s="35">
        <f>IF('M1'!$B86='M1-Adj'!$B86,'M1'!K86,'M1'!K86/1000)</f>
        <v>0.97899999999999998</v>
      </c>
      <c r="L86" s="35">
        <f>IF('M1'!$B86='M1-Adj'!$B86,'M1'!L86,'M1'!L86/1000)</f>
        <v>1</v>
      </c>
      <c r="M86" s="35">
        <f>IF('M1'!$B86='M1-Adj'!$B86,'M1'!M86,'M1'!M86/1000)</f>
        <v>1.1429</v>
      </c>
      <c r="N86" s="15" t="s">
        <v>163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316</v>
      </c>
      <c r="G87" s="35">
        <f>IF('M1'!$B87='M1-Adj'!$B87,'M1'!G87,'M1'!G87/1000)</f>
        <v>0.47132399999999997</v>
      </c>
      <c r="H87" s="35">
        <f>IF('M1'!$B87='M1-Adj'!$B87,'M1'!H87,'M1'!H87/1000)</f>
        <v>0.50335399999999997</v>
      </c>
      <c r="I87" s="35">
        <f>IF('M1'!$B87='M1-Adj'!$B87,'M1'!I87,'M1'!I87/1000)</f>
        <v>0.54967200000000005</v>
      </c>
      <c r="J87" s="35">
        <f>IF('M1'!$B87='M1-Adj'!$B87,'M1'!J87,'M1'!J87/1000)</f>
        <v>0.50581399999999999</v>
      </c>
      <c r="K87" s="35">
        <f>IF('M1'!$B87='M1-Adj'!$B87,'M1'!K87,'M1'!K87/1000)</f>
        <v>0.51122699999999999</v>
      </c>
      <c r="L87" s="35">
        <f>IF('M1'!$B87='M1-Adj'!$B87,'M1'!L87,'M1'!L87/1000)</f>
        <v>0.54933699999999996</v>
      </c>
      <c r="M87" s="35">
        <f>IF('M1'!$B87='M1-Adj'!$B87,'M1'!M87,'M1'!M87/1000)</f>
        <v>0.70156399999999997</v>
      </c>
      <c r="N87" s="15" t="s">
        <v>163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316</v>
      </c>
      <c r="G88" s="35">
        <f>IF('M1'!$B88='M1-Adj'!$B88,'M1'!G88,'M1'!G88/1000)</f>
        <v>25.35</v>
      </c>
      <c r="H88" s="35">
        <f>IF('M1'!$B88='M1-Adj'!$B88,'M1'!H88,'M1'!H88/1000)</f>
        <v>27.04</v>
      </c>
      <c r="I88" s="35">
        <f>IF('M1'!$B88='M1-Adj'!$B88,'M1'!I88,'M1'!I88/1000)</f>
        <v>27.510999999999999</v>
      </c>
      <c r="J88" s="35">
        <f>IF('M1'!$B88='M1-Adj'!$B88,'M1'!J88,'M1'!J88/1000)</f>
        <v>27.239000000000001</v>
      </c>
      <c r="K88" s="35">
        <f>IF('M1'!$B88='M1-Adj'!$B88,'M1'!K88,'M1'!K88/1000)</f>
        <v>31.109000000000002</v>
      </c>
      <c r="L88" s="35">
        <f>IF('M1'!$B88='M1-Adj'!$B88,'M1'!L88,'M1'!L88/1000)</f>
        <v>33.262</v>
      </c>
      <c r="M88" s="35">
        <f>IF('M1'!$B88='M1-Adj'!$B88,'M1'!M88,'M1'!M88/1000)</f>
        <v>36.082999999999998</v>
      </c>
      <c r="N88" s="15" t="s">
        <v>163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316</v>
      </c>
      <c r="G89" s="35">
        <f>IF('M1'!$B89='M1-Adj'!$B89,'M1'!G89,'M1'!G89/1000)</f>
        <v>164.063309</v>
      </c>
      <c r="H89" s="35">
        <f>IF('M1'!$B89='M1-Adj'!$B89,'M1'!H89,'M1'!H89/1000)</f>
        <v>194.29302900000002</v>
      </c>
      <c r="I89" s="35">
        <f>IF('M1'!$B89='M1-Adj'!$B89,'M1'!I89,'M1'!I89/1000)</f>
        <v>229.47922100000002</v>
      </c>
      <c r="J89" s="35">
        <f>IF('M1'!$B89='M1-Adj'!$B89,'M1'!J89,'M1'!J89/1000)</f>
        <v>287.26193700000005</v>
      </c>
      <c r="K89" s="35">
        <f>IF('M1'!$B89='M1-Adj'!$B89,'M1'!K89,'M1'!K89/1000)</f>
        <v>363.70280321439003</v>
      </c>
      <c r="L89" s="35">
        <f>IF('M1'!$B89='M1-Adj'!$B89,'M1'!L89,'M1'!L89/1000)</f>
        <v>385.88144747762004</v>
      </c>
      <c r="M89" s="35">
        <f>IF('M1'!$B89='M1-Adj'!$B89,'M1'!M89,'M1'!M89/1000)</f>
        <v>462.53232464684999</v>
      </c>
      <c r="N89" s="35" t="str">
        <f>IF('M1'!$B89='M1-Adj'!$B89,'M1'!N89,'M1'!N89/1000)</f>
        <v>n.a.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316</v>
      </c>
      <c r="G90" s="35">
        <f>IF('M1'!$B90='M1-Adj'!$B90,'M1'!G90,'M1'!G90/1000)</f>
        <v>111.84399999999999</v>
      </c>
      <c r="H90" s="35">
        <f>IF('M1'!$B90='M1-Adj'!$B90,'M1'!H90,'M1'!H90/1000)</f>
        <v>147.66399999999999</v>
      </c>
      <c r="I90" s="35">
        <f>IF('M1'!$B90='M1-Adj'!$B90,'M1'!I90,'M1'!I90/1000)</f>
        <v>173.33500000000001</v>
      </c>
      <c r="J90" s="35">
        <f>IF('M1'!$B90='M1-Adj'!$B90,'M1'!J90,'M1'!J90/1000)</f>
        <v>213.53200000000001</v>
      </c>
      <c r="K90" s="35">
        <f>IF('M1'!$B90='M1-Adj'!$B90,'M1'!K90,'M1'!K90/1000)</f>
        <v>259.935</v>
      </c>
      <c r="L90" s="35">
        <f>IF('M1'!$B90='M1-Adj'!$B90,'M1'!L90,'M1'!L90/1000)</f>
        <v>266.185</v>
      </c>
      <c r="M90" s="35">
        <f>IF('M1'!$B90='M1-Adj'!$B90,'M1'!M90,'M1'!M90/1000)</f>
        <v>312.36421999999999</v>
      </c>
      <c r="N90" s="15" t="s">
        <v>163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316</v>
      </c>
      <c r="G91" s="35">
        <f>IF('M1'!$B91='M1-Adj'!$B91,'M1'!G91,'M1'!G91/1000)</f>
        <v>0</v>
      </c>
      <c r="H91" s="35">
        <f>IF('M1'!$B91='M1-Adj'!$B91,'M1'!H91,'M1'!H91/1000)</f>
        <v>0</v>
      </c>
      <c r="I91" s="35">
        <f>IF('M1'!$B91='M1-Adj'!$B91,'M1'!I91,'M1'!I91/1000)</f>
        <v>0</v>
      </c>
      <c r="J91" s="35">
        <f>IF('M1'!$B91='M1-Adj'!$B91,'M1'!J91,'M1'!J91/1000)</f>
        <v>0</v>
      </c>
      <c r="K91" s="35">
        <f>IF('M1'!$B91='M1-Adj'!$B91,'M1'!K91,'M1'!K91/1000)</f>
        <v>0</v>
      </c>
      <c r="L91" s="35">
        <f>IF('M1'!$B91='M1-Adj'!$B91,'M1'!L91,'M1'!L91/1000)</f>
        <v>0</v>
      </c>
      <c r="M91" s="35">
        <f>IF('M1'!$B91='M1-Adj'!$B91,'M1'!M91,'M1'!M91/1000)</f>
        <v>0</v>
      </c>
      <c r="N91" s="35">
        <f>IF('M1'!$B91='M1-Adj'!$B91,'M1'!N91,'M1'!N91/1000)</f>
        <v>0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AW256"/>
  <sheetViews>
    <sheetView topLeftCell="AF1" workbookViewId="0">
      <selection activeCell="O1" sqref="O1:AF65536"/>
    </sheetView>
  </sheetViews>
  <sheetFormatPr defaultRowHeight="13.15" x14ac:dyDescent="0.4"/>
  <cols>
    <col min="1" max="6" width="9.35546875" style="1" customWidth="1"/>
    <col min="7" max="7" width="10.35546875" style="1" bestFit="1" customWidth="1"/>
    <col min="8" max="13" width="9.5" style="1" bestFit="1" customWidth="1"/>
    <col min="15" max="32" width="9.35546875" style="3" customWidth="1"/>
  </cols>
  <sheetData>
    <row r="1" spans="1:49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3"/>
      <c r="O1" s="16" t="s">
        <v>247</v>
      </c>
      <c r="P1" s="16" t="s">
        <v>248</v>
      </c>
      <c r="Q1" s="16" t="s">
        <v>247</v>
      </c>
      <c r="R1" s="16" t="s">
        <v>248</v>
      </c>
      <c r="S1" s="16" t="s">
        <v>194</v>
      </c>
      <c r="T1" s="16"/>
      <c r="U1" s="16"/>
      <c r="V1" s="16" t="s">
        <v>247</v>
      </c>
      <c r="W1" s="16" t="s">
        <v>248</v>
      </c>
      <c r="X1" s="16" t="s">
        <v>247</v>
      </c>
      <c r="Y1" s="16" t="s">
        <v>248</v>
      </c>
      <c r="Z1" s="16" t="s">
        <v>194</v>
      </c>
      <c r="AA1" s="16"/>
      <c r="AB1" s="16" t="s">
        <v>247</v>
      </c>
      <c r="AC1" s="16" t="s">
        <v>248</v>
      </c>
      <c r="AD1" s="16" t="s">
        <v>247</v>
      </c>
      <c r="AE1" s="16" t="s">
        <v>248</v>
      </c>
      <c r="AF1" s="16" t="s">
        <v>194</v>
      </c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x14ac:dyDescent="0.4">
      <c r="A2" s="15" t="s">
        <v>163</v>
      </c>
      <c r="B2" s="15"/>
      <c r="C2" s="48" t="s">
        <v>1</v>
      </c>
      <c r="D2" s="15"/>
      <c r="E2" s="15"/>
      <c r="F2" s="15" t="s">
        <v>315</v>
      </c>
      <c r="G2" s="35">
        <f>LN('M1-Adj'!H2)-LN('M1-Adj'!G2)</f>
        <v>3.5532427338050869</v>
      </c>
      <c r="H2" s="35">
        <f>LN('M1-Adj'!I2)-LN('M1-Adj'!H2)</f>
        <v>0.73011769691514217</v>
      </c>
      <c r="I2" s="35">
        <f>LN('M1-Adj'!J2)-LN('M1-Adj'!I2)</f>
        <v>0.3348487666366553</v>
      </c>
      <c r="J2" s="35">
        <f>LN('M1-Adj'!K2)-LN('M1-Adj'!J2)</f>
        <v>1.4881293002597908</v>
      </c>
      <c r="K2" s="35">
        <f>LN('M1-Adj'!L2)-LN('M1-Adj'!K2)</f>
        <v>1.4861179623916423</v>
      </c>
      <c r="L2" s="35">
        <f>LN('M1-Adj'!M2)-LN('M1-Adj'!L2)</f>
        <v>0.98628636412790671</v>
      </c>
      <c r="M2" s="15" t="s">
        <v>163</v>
      </c>
      <c r="N2" s="13"/>
      <c r="O2" s="16">
        <f>CORREL('log Inflation'!$G2:$L15,$G2:$L15)</f>
        <v>0.93628132903395944</v>
      </c>
      <c r="P2" s="16">
        <f>O2*SQRT((MIN(COUNT($G2:$L15),COUNT('log Inflation'!$G2:$L15))-2)/(1-O2^2))</f>
        <v>23.541605680413625</v>
      </c>
      <c r="Q2" s="16">
        <f>CORREL('log Inflation'!$H2:$L15,$G2:$K15)</f>
        <v>0.51459245966443834</v>
      </c>
      <c r="R2" s="16">
        <f>Q2*SQRT((MIN(COUNT($G2:$K15),COUNT('log Inflation'!$H$2:$L$15))-2)/(1-Q2^2))</f>
        <v>4.8012271225512189</v>
      </c>
      <c r="S2" s="16">
        <f>MIN(COUNT($G2:$K15),COUNT('log Inflation'!$H2:$L15))</f>
        <v>66</v>
      </c>
      <c r="T2" s="61"/>
      <c r="U2" s="16"/>
      <c r="V2" s="16">
        <f>CORREL(Growth!$G2:$L15,$G2:$L15)</f>
        <v>9.7935870639615438E-2</v>
      </c>
      <c r="W2" s="16">
        <f>V2*SQRT((MIN(COUNT($G2:$L15),COUNT(Growth!$G2:$L15))-2)/(1-V2^2))</f>
        <v>0.8911309365586646</v>
      </c>
      <c r="X2" s="16">
        <f>CORREL(Growth!$H2:$L15,$G2:$K15)</f>
        <v>-4.5580040853424722E-2</v>
      </c>
      <c r="Y2" s="16">
        <f>X2*SQRT((MIN(COUNT($G2:$K15),COUNT(Growth!$H$2:$L$15))-2)/(1-X2^2))</f>
        <v>-0.37625368999433939</v>
      </c>
      <c r="Z2" s="16">
        <f>MIN(COUNT($G2:$K15),COUNT(Growth!$H2:$L15))</f>
        <v>70</v>
      </c>
      <c r="AA2" s="61"/>
      <c r="AB2" s="16">
        <f>CORREL('log dC'!$G2:$L15,$G2:$L15)</f>
        <v>-0.1344544658737816</v>
      </c>
      <c r="AC2" s="16">
        <f>AB2*SQRT((MIN(COUNT($G2:$L15),COUNT('log dC'!$G2:$L15))-2)/(1-AB2^2))</f>
        <v>-1.206008261691274</v>
      </c>
      <c r="AD2" s="16">
        <f>CORREL('log dC'!$H2:$L15,$G2:$K15)</f>
        <v>-0.49102972290663605</v>
      </c>
      <c r="AE2" s="16">
        <f>AD2*SQRT((MIN(COUNT($G2:$K15),COUNT('log dC'!$H$2:$L$15))-2)/(1-AD2^2))</f>
        <v>-4.57920818420655</v>
      </c>
      <c r="AF2" s="16">
        <f>MIN(COUNT($G2:$K15),COUNT('log dC'!$H2:$L15))</f>
        <v>68</v>
      </c>
      <c r="AG2" s="13"/>
      <c r="AH2" s="13"/>
      <c r="AI2" s="13"/>
      <c r="AJ2" s="13"/>
      <c r="AL2" s="13"/>
      <c r="AM2" s="13"/>
      <c r="AN2" s="13"/>
      <c r="AO2" s="13"/>
      <c r="AP2" s="13"/>
      <c r="AQ2" s="13"/>
      <c r="AR2" s="17"/>
      <c r="AS2" s="13"/>
      <c r="AT2" s="13"/>
      <c r="AU2" s="13"/>
      <c r="AV2" s="13"/>
    </row>
    <row r="3" spans="1:49" x14ac:dyDescent="0.4">
      <c r="A3" s="15"/>
      <c r="B3" s="15"/>
      <c r="C3" s="49" t="s">
        <v>2</v>
      </c>
      <c r="D3" s="15"/>
      <c r="E3" s="15"/>
      <c r="F3" s="15" t="s">
        <v>315</v>
      </c>
      <c r="G3" s="35">
        <f>LN('M1-Adj'!H3)-LN('M1-Adj'!G3)</f>
        <v>0.13609838271323804</v>
      </c>
      <c r="H3" s="35">
        <f>LN('M1-Adj'!I3)-LN('M1-Adj'!H3)</f>
        <v>0.12059447214881791</v>
      </c>
      <c r="I3" s="35">
        <f>LN('M1-Adj'!J3)-LN('M1-Adj'!I3)</f>
        <v>3.0308948576696082E-4</v>
      </c>
      <c r="J3" s="35">
        <f>LN('M1-Adj'!K3)-LN('M1-Adj'!J3)</f>
        <v>1.6012189533638921E-2</v>
      </c>
      <c r="K3" s="35">
        <f>LN('M1-Adj'!L3)-LN('M1-Adj'!K3)</f>
        <v>-9.592081221437665E-2</v>
      </c>
      <c r="L3" s="35">
        <f>LN('M1-Adj'!M3)-LN('M1-Adj'!L3)</f>
        <v>-0.23388264598745767</v>
      </c>
      <c r="M3" s="15" t="s">
        <v>163</v>
      </c>
      <c r="N3" s="13"/>
      <c r="O3" s="16"/>
      <c r="P3" s="16"/>
      <c r="Q3" s="16"/>
      <c r="R3" s="16"/>
      <c r="S3" s="16"/>
      <c r="T3" s="61"/>
      <c r="U3" s="16"/>
      <c r="V3" s="16"/>
      <c r="W3" s="16"/>
      <c r="X3" s="16"/>
      <c r="Y3" s="16"/>
      <c r="Z3" s="16"/>
      <c r="AA3" s="61"/>
      <c r="AB3" s="16"/>
      <c r="AC3" s="16"/>
      <c r="AD3" s="16"/>
      <c r="AE3" s="16"/>
      <c r="AF3" s="16"/>
      <c r="AG3" s="13"/>
      <c r="AH3" s="13"/>
      <c r="AI3" s="13"/>
      <c r="AJ3" s="13"/>
      <c r="AL3" s="13"/>
      <c r="AM3" s="13"/>
      <c r="AN3" s="13"/>
      <c r="AO3" s="13"/>
      <c r="AP3" s="13"/>
      <c r="AQ3" s="13"/>
      <c r="AR3" s="17"/>
      <c r="AS3" s="13"/>
      <c r="AT3" s="13"/>
      <c r="AU3" s="13"/>
      <c r="AV3" s="13"/>
    </row>
    <row r="4" spans="1:49" x14ac:dyDescent="0.4">
      <c r="A4" s="15"/>
      <c r="B4" s="15"/>
      <c r="C4" s="49" t="s">
        <v>12</v>
      </c>
      <c r="D4" s="15"/>
      <c r="E4" s="15"/>
      <c r="F4" s="15" t="s">
        <v>315</v>
      </c>
      <c r="G4" s="35">
        <f>LN('M1-Adj'!H4)-LN('M1-Adj'!G4)</f>
        <v>-0.24738337431403634</v>
      </c>
      <c r="H4" s="35">
        <f>LN('M1-Adj'!I4)-LN('M1-Adj'!H4)</f>
        <v>0.17406041926542604</v>
      </c>
      <c r="I4" s="35">
        <f>LN('M1-Adj'!J4)-LN('M1-Adj'!I4)</f>
        <v>6.8730407281900829E-2</v>
      </c>
      <c r="J4" s="35">
        <f>LN('M1-Adj'!K4)-LN('M1-Adj'!J4)</f>
        <v>-5.9506438570605225E-2</v>
      </c>
      <c r="K4" s="35">
        <f>LN('M1-Adj'!L4)-LN('M1-Adj'!K4)</f>
        <v>8.4788211044193318E-2</v>
      </c>
      <c r="L4" s="35">
        <f>LN('M1-Adj'!M4)-LN('M1-Adj'!L4)</f>
        <v>0.17169761690046159</v>
      </c>
      <c r="M4" s="15" t="s">
        <v>163</v>
      </c>
      <c r="N4" s="13"/>
      <c r="O4" s="16"/>
      <c r="P4" s="16"/>
      <c r="Q4" s="16"/>
      <c r="R4" s="16"/>
      <c r="S4" s="16"/>
      <c r="T4" s="61"/>
      <c r="U4" s="16"/>
      <c r="V4" s="16"/>
      <c r="W4" s="16"/>
      <c r="X4" s="16"/>
      <c r="Y4" s="16"/>
      <c r="Z4" s="16"/>
      <c r="AA4" s="61"/>
      <c r="AB4" s="16"/>
      <c r="AC4" s="16"/>
      <c r="AD4" s="16"/>
      <c r="AE4" s="16"/>
      <c r="AF4" s="16"/>
      <c r="AG4" s="13"/>
      <c r="AH4" s="13"/>
      <c r="AI4" s="13"/>
      <c r="AJ4" s="13"/>
      <c r="AL4" s="13"/>
      <c r="AM4" s="13"/>
      <c r="AN4" s="13"/>
      <c r="AO4" s="13"/>
      <c r="AP4" s="13"/>
      <c r="AQ4" s="13"/>
      <c r="AR4" s="17"/>
      <c r="AS4" s="13"/>
      <c r="AT4" s="13"/>
      <c r="AU4" s="13"/>
      <c r="AV4" s="13"/>
    </row>
    <row r="5" spans="1:49" x14ac:dyDescent="0.4">
      <c r="A5" s="15"/>
      <c r="B5" s="15"/>
      <c r="C5" s="49" t="s">
        <v>15</v>
      </c>
      <c r="D5" s="15"/>
      <c r="E5" s="15"/>
      <c r="F5" s="15" t="s">
        <v>315</v>
      </c>
      <c r="G5" s="35">
        <f>LN('M1-Adj'!H5)-LN('M1-Adj'!G5)</f>
        <v>0.76851329953870917</v>
      </c>
      <c r="H5" s="35">
        <f>LN('M1-Adj'!I5)-LN('M1-Adj'!H5)</f>
        <v>2.3110106888167232</v>
      </c>
      <c r="I5" s="35">
        <f>LN('M1-Adj'!J5)-LN('M1-Adj'!I5)</f>
        <v>0.19597290780429977</v>
      </c>
      <c r="J5" s="35">
        <f>LN('M1-Adj'!K5)-LN('M1-Adj'!J5)</f>
        <v>0.10908387063513936</v>
      </c>
      <c r="K5" s="35">
        <f>LN('M1-Adj'!L5)-LN('M1-Adj'!K5)</f>
        <v>0.1857922622761663</v>
      </c>
      <c r="L5" s="35">
        <f>LN('M1-Adj'!M5)-LN('M1-Adj'!L5)</f>
        <v>0.20558373590497347</v>
      </c>
      <c r="M5" s="15" t="s">
        <v>163</v>
      </c>
      <c r="N5" s="13"/>
      <c r="O5" s="16"/>
      <c r="P5" s="16"/>
      <c r="Q5" s="16"/>
      <c r="R5" s="16"/>
      <c r="S5" s="16"/>
      <c r="T5" s="61"/>
      <c r="U5" s="16"/>
      <c r="V5" s="16"/>
      <c r="W5" s="16"/>
      <c r="X5" s="16"/>
      <c r="Y5" s="16"/>
      <c r="Z5" s="16"/>
      <c r="AA5" s="61"/>
      <c r="AB5" s="16"/>
      <c r="AC5" s="16"/>
      <c r="AD5" s="16"/>
      <c r="AE5" s="16"/>
      <c r="AF5" s="16"/>
      <c r="AG5" s="13"/>
      <c r="AH5" s="13"/>
      <c r="AI5" s="13"/>
      <c r="AJ5" s="13"/>
      <c r="AL5" s="13"/>
      <c r="AM5" s="13"/>
      <c r="AN5" s="13"/>
      <c r="AO5" s="13"/>
      <c r="AP5" s="13"/>
      <c r="AQ5" s="13"/>
      <c r="AR5" s="17"/>
      <c r="AS5" s="13"/>
      <c r="AT5" s="13"/>
      <c r="AU5" s="13"/>
      <c r="AV5" s="13"/>
    </row>
    <row r="6" spans="1:49" x14ac:dyDescent="0.4">
      <c r="A6" s="15"/>
      <c r="B6" s="15"/>
      <c r="C6" s="49" t="s">
        <v>16</v>
      </c>
      <c r="D6" s="15"/>
      <c r="E6" s="15"/>
      <c r="F6" s="15" t="s">
        <v>315</v>
      </c>
      <c r="G6" s="35">
        <f>LN('M1-Adj'!H6)-LN('M1-Adj'!G6)</f>
        <v>0.16645064937406406</v>
      </c>
      <c r="H6" s="35">
        <f>LN('M1-Adj'!I6)-LN('M1-Adj'!H6)</f>
        <v>0.15678956084978957</v>
      </c>
      <c r="I6" s="35">
        <f>LN('M1-Adj'!J6)-LN('M1-Adj'!I6)</f>
        <v>0.34498775302149642</v>
      </c>
      <c r="J6" s="35">
        <f>LN('M1-Adj'!K6)-LN('M1-Adj'!J6)</f>
        <v>-2.105309588748483E-2</v>
      </c>
      <c r="K6" s="35">
        <f>LN('M1-Adj'!L6)-LN('M1-Adj'!K6)</f>
        <v>1.4347084218326422E-2</v>
      </c>
      <c r="L6" s="35">
        <f>LN('M1-Adj'!M6)-LN('M1-Adj'!L6)</f>
        <v>0.12209573173749799</v>
      </c>
      <c r="M6" s="15" t="s">
        <v>163</v>
      </c>
      <c r="N6" s="13"/>
      <c r="O6" s="16"/>
      <c r="P6" s="16"/>
      <c r="Q6" s="16"/>
      <c r="R6" s="16"/>
      <c r="S6" s="16"/>
      <c r="T6" s="61"/>
      <c r="U6" s="16"/>
      <c r="V6" s="16"/>
      <c r="W6" s="16"/>
      <c r="X6" s="16"/>
      <c r="Y6" s="16"/>
      <c r="Z6" s="16"/>
      <c r="AA6" s="61"/>
      <c r="AB6" s="16"/>
      <c r="AC6" s="16"/>
      <c r="AD6" s="16"/>
      <c r="AE6" s="16"/>
      <c r="AF6" s="16"/>
      <c r="AG6" s="13"/>
      <c r="AH6" s="13"/>
      <c r="AI6" s="13"/>
      <c r="AJ6" s="13"/>
      <c r="AL6" s="13"/>
      <c r="AM6" s="13"/>
      <c r="AN6" s="13"/>
      <c r="AO6" s="13"/>
      <c r="AP6" s="13"/>
      <c r="AQ6" s="13"/>
      <c r="AR6" s="17"/>
      <c r="AS6" s="13"/>
      <c r="AT6" s="13"/>
      <c r="AU6" s="13"/>
      <c r="AV6" s="13"/>
    </row>
    <row r="7" spans="1:49" x14ac:dyDescent="0.4">
      <c r="A7" s="15"/>
      <c r="B7" s="15"/>
      <c r="C7" s="49" t="s">
        <v>31</v>
      </c>
      <c r="D7" s="15"/>
      <c r="E7" s="15"/>
      <c r="F7" s="15" t="s">
        <v>315</v>
      </c>
      <c r="G7" s="35">
        <f>LN('M1-Adj'!H7)-LN('M1-Adj'!G7)</f>
        <v>0.25391085320157281</v>
      </c>
      <c r="H7" s="35">
        <f>LN('M1-Adj'!I7)-LN('M1-Adj'!H7)</f>
        <v>0.29133600762700063</v>
      </c>
      <c r="I7" s="35">
        <f>LN('M1-Adj'!J7)-LN('M1-Adj'!I7)</f>
        <v>0.14239332426179985</v>
      </c>
      <c r="J7" s="35">
        <f>LN('M1-Adj'!K7)-LN('M1-Adj'!J7)</f>
        <v>0.80085313582785922</v>
      </c>
      <c r="K7" s="35">
        <f>LN('M1-Adj'!L7)-LN('M1-Adj'!K7)</f>
        <v>0.76144609601561442</v>
      </c>
      <c r="L7" s="35">
        <f>LN('M1-Adj'!M7)-LN('M1-Adj'!L7)</f>
        <v>0.3357544125051497</v>
      </c>
      <c r="M7" s="15" t="s">
        <v>163</v>
      </c>
      <c r="N7" s="13"/>
      <c r="O7" s="16"/>
      <c r="P7" s="16"/>
      <c r="Q7" s="16"/>
      <c r="R7" s="16"/>
      <c r="S7" s="16"/>
      <c r="T7" s="61"/>
      <c r="U7" s="16"/>
      <c r="V7" s="16"/>
      <c r="W7" s="16"/>
      <c r="X7" s="16"/>
      <c r="Y7" s="16"/>
      <c r="Z7" s="16"/>
      <c r="AA7" s="61"/>
      <c r="AB7" s="16"/>
      <c r="AC7" s="16"/>
      <c r="AD7" s="16"/>
      <c r="AE7" s="16"/>
      <c r="AF7" s="16"/>
      <c r="AG7" s="13"/>
      <c r="AH7" s="13"/>
      <c r="AI7" s="13"/>
      <c r="AJ7" s="13"/>
      <c r="AL7" s="13"/>
      <c r="AM7" s="13"/>
      <c r="AN7" s="13"/>
      <c r="AO7" s="13"/>
      <c r="AP7" s="13"/>
      <c r="AQ7" s="13"/>
      <c r="AR7" s="17"/>
      <c r="AS7" s="13"/>
      <c r="AT7" s="13"/>
      <c r="AU7" s="13"/>
      <c r="AV7" s="13"/>
    </row>
    <row r="8" spans="1:49" x14ac:dyDescent="0.4">
      <c r="A8" s="15"/>
      <c r="B8" s="15"/>
      <c r="C8" s="49" t="s">
        <v>382</v>
      </c>
      <c r="D8" s="15"/>
      <c r="E8" s="15"/>
      <c r="F8" s="15" t="s">
        <v>315</v>
      </c>
      <c r="G8" s="35">
        <f>LN('M1-Adj'!H8)-LN('M1-Adj'!G8)</f>
        <v>0.41240364965733822</v>
      </c>
      <c r="H8" s="35">
        <f>LN('M1-Adj'!I8)-LN('M1-Adj'!H8)</f>
        <v>1.2127758488553084</v>
      </c>
      <c r="I8" s="35">
        <f>LN('M1-Adj'!J8)-LN('M1-Adj'!I8)</f>
        <v>-0.1289661226774852</v>
      </c>
      <c r="J8" s="35">
        <f>LN('M1-Adj'!K8)-LN('M1-Adj'!J8)</f>
        <v>0.20249547950821167</v>
      </c>
      <c r="K8" s="35">
        <f>LN('M1-Adj'!L8)-LN('M1-Adj'!K8)</f>
        <v>0.4927771926929263</v>
      </c>
      <c r="L8" s="35">
        <f>LN('M1-Adj'!M8)-LN('M1-Adj'!L8)</f>
        <v>7.4792751943225433E-2</v>
      </c>
      <c r="M8" s="15" t="s">
        <v>163</v>
      </c>
      <c r="N8" s="13"/>
      <c r="O8" s="16"/>
      <c r="P8" s="16"/>
      <c r="Q8" s="16"/>
      <c r="R8" s="16"/>
      <c r="S8" s="16"/>
      <c r="T8" s="61"/>
      <c r="U8" s="16"/>
      <c r="V8" s="16"/>
      <c r="W8" s="16"/>
      <c r="X8" s="16"/>
      <c r="Y8" s="16"/>
      <c r="Z8" s="16"/>
      <c r="AA8" s="61"/>
      <c r="AB8" s="16"/>
      <c r="AC8" s="16"/>
      <c r="AD8" s="16"/>
      <c r="AE8" s="16"/>
      <c r="AF8" s="16"/>
      <c r="AG8" s="13"/>
      <c r="AH8" s="13"/>
      <c r="AI8" s="13"/>
      <c r="AJ8" s="13"/>
      <c r="AL8" s="13"/>
      <c r="AM8" s="13"/>
      <c r="AN8" s="13"/>
      <c r="AO8" s="13"/>
      <c r="AP8" s="13"/>
      <c r="AQ8" s="13"/>
      <c r="AR8" s="17"/>
      <c r="AS8" s="13"/>
      <c r="AT8" s="13"/>
      <c r="AU8" s="13"/>
      <c r="AV8" s="13"/>
    </row>
    <row r="9" spans="1:49" x14ac:dyDescent="0.4">
      <c r="A9" s="15"/>
      <c r="B9" s="15"/>
      <c r="C9" s="49" t="s">
        <v>63</v>
      </c>
      <c r="D9" s="15"/>
      <c r="E9" s="15"/>
      <c r="F9" s="15" t="s">
        <v>315</v>
      </c>
      <c r="G9" s="35">
        <f>LN('M1-Adj'!H9)-LN('M1-Adj'!G9)</f>
        <v>0.11756964621239607</v>
      </c>
      <c r="H9" s="35">
        <f>LN('M1-Adj'!I9)-LN('M1-Adj'!H9)</f>
        <v>5.6313231165090905E-2</v>
      </c>
      <c r="I9" s="35">
        <f>LN('M1-Adj'!J9)-LN('M1-Adj'!I9)</f>
        <v>0.74857839595800524</v>
      </c>
      <c r="J9" s="35">
        <f>LN('M1-Adj'!K9)-LN('M1-Adj'!J9)</f>
        <v>0.25919276768708066</v>
      </c>
      <c r="K9" s="35">
        <f>LN('M1-Adj'!L9)-LN('M1-Adj'!K9)</f>
        <v>0.45267651794661923</v>
      </c>
      <c r="L9" s="35">
        <f>LN('M1-Adj'!M9)-LN('M1-Adj'!L9)</f>
        <v>7.6802168214930688E-2</v>
      </c>
      <c r="M9" s="15" t="s">
        <v>163</v>
      </c>
      <c r="N9" s="13"/>
      <c r="O9" s="16"/>
      <c r="P9" s="16"/>
      <c r="Q9" s="16"/>
      <c r="R9" s="16"/>
      <c r="S9" s="16"/>
      <c r="T9" s="61"/>
      <c r="U9" s="16"/>
      <c r="V9" s="16"/>
      <c r="W9" s="16"/>
      <c r="X9" s="16"/>
      <c r="Y9" s="16"/>
      <c r="Z9" s="16"/>
      <c r="AA9" s="61"/>
      <c r="AB9" s="16"/>
      <c r="AC9" s="16"/>
      <c r="AD9" s="16"/>
      <c r="AE9" s="16"/>
      <c r="AF9" s="16"/>
      <c r="AG9" s="13"/>
      <c r="AH9" s="13"/>
      <c r="AI9" s="13"/>
      <c r="AJ9" s="13"/>
      <c r="AL9" s="13"/>
      <c r="AM9" s="13"/>
      <c r="AN9" s="13"/>
      <c r="AO9" s="13"/>
      <c r="AP9" s="13"/>
      <c r="AQ9" s="13"/>
      <c r="AR9" s="17"/>
      <c r="AS9" s="13"/>
      <c r="AT9" s="13"/>
      <c r="AU9" s="13"/>
      <c r="AV9" s="13"/>
    </row>
    <row r="10" spans="1:49" x14ac:dyDescent="0.4">
      <c r="A10" s="15"/>
      <c r="B10" s="15"/>
      <c r="C10" s="49" t="s">
        <v>76</v>
      </c>
      <c r="D10" s="15"/>
      <c r="E10" s="15"/>
      <c r="F10" s="15" t="s">
        <v>315</v>
      </c>
      <c r="G10" s="35">
        <f>LN('M1-Adj'!H10)-LN('M1-Adj'!G10)</f>
        <v>0.18243261067626371</v>
      </c>
      <c r="H10" s="35">
        <f>LN('M1-Adj'!I10)-LN('M1-Adj'!H10)</f>
        <v>0.22418746745207585</v>
      </c>
      <c r="I10" s="35">
        <f>LN('M1-Adj'!J10)-LN('M1-Adj'!I10)</f>
        <v>0.13550309095721325</v>
      </c>
      <c r="J10" s="35">
        <f>LN('M1-Adj'!K10)-LN('M1-Adj'!J10)</f>
        <v>0.22003136406564394</v>
      </c>
      <c r="K10" s="35">
        <f>LN('M1-Adj'!L10)-LN('M1-Adj'!K10)</f>
        <v>0.20166050601111962</v>
      </c>
      <c r="L10" s="35">
        <f>LN('M1-Adj'!M10)-LN('M1-Adj'!L10)</f>
        <v>0.16239535324095655</v>
      </c>
      <c r="M10" s="15" t="s">
        <v>163</v>
      </c>
      <c r="N10" s="13"/>
      <c r="O10" s="16"/>
      <c r="P10" s="16"/>
      <c r="Q10" s="16"/>
      <c r="R10" s="16"/>
      <c r="S10" s="16"/>
      <c r="T10" s="61"/>
      <c r="U10" s="16"/>
      <c r="V10" s="16"/>
      <c r="W10" s="16"/>
      <c r="X10" s="16"/>
      <c r="Y10" s="16"/>
      <c r="Z10" s="16"/>
      <c r="AA10" s="61"/>
      <c r="AB10" s="16"/>
      <c r="AC10" s="16"/>
      <c r="AD10" s="16"/>
      <c r="AE10" s="16"/>
      <c r="AF10" s="16"/>
      <c r="AG10" s="13"/>
      <c r="AH10" s="13"/>
      <c r="AI10" s="13"/>
      <c r="AJ10" s="13"/>
      <c r="AL10" s="13"/>
      <c r="AM10" s="13"/>
      <c r="AN10" s="13"/>
      <c r="AO10" s="13"/>
      <c r="AP10" s="13"/>
      <c r="AQ10" s="13"/>
      <c r="AR10" s="17"/>
      <c r="AS10" s="13"/>
      <c r="AT10" s="13"/>
      <c r="AU10" s="13"/>
      <c r="AV10" s="13"/>
    </row>
    <row r="11" spans="1:49" x14ac:dyDescent="0.4">
      <c r="A11" s="15"/>
      <c r="B11" s="15"/>
      <c r="C11" s="49" t="s">
        <v>80</v>
      </c>
      <c r="D11" s="15"/>
      <c r="E11" s="15"/>
      <c r="F11" s="15" t="s">
        <v>315</v>
      </c>
      <c r="G11" s="35">
        <f>LN('M1-Adj'!H11)-LN('M1-Adj'!G11)</f>
        <v>0.28666612082445525</v>
      </c>
      <c r="H11" s="35">
        <f>LN('M1-Adj'!I11)-LN('M1-Adj'!H11)</f>
        <v>0.22113007020714237</v>
      </c>
      <c r="I11" s="35">
        <f>LN('M1-Adj'!J11)-LN('M1-Adj'!I11)</f>
        <v>0.2117224661332987</v>
      </c>
      <c r="J11" s="35">
        <f>LN('M1-Adj'!K11)-LN('M1-Adj'!J11)</f>
        <v>0.21116082015445925</v>
      </c>
      <c r="K11" s="35">
        <f>LN('M1-Adj'!L11)-LN('M1-Adj'!K11)</f>
        <v>7.9493384941166978E-2</v>
      </c>
      <c r="L11" s="35">
        <f>LN('M1-Adj'!M11)-LN('M1-Adj'!L11)</f>
        <v>0.2833918737622001</v>
      </c>
      <c r="M11" s="15" t="s">
        <v>163</v>
      </c>
      <c r="N11" s="13"/>
      <c r="O11" s="16"/>
      <c r="P11" s="16"/>
      <c r="Q11" s="16"/>
      <c r="R11" s="16"/>
      <c r="S11" s="16"/>
      <c r="T11" s="61"/>
      <c r="U11" s="16"/>
      <c r="V11" s="16"/>
      <c r="W11" s="16"/>
      <c r="X11" s="16"/>
      <c r="Y11" s="16"/>
      <c r="Z11" s="16"/>
      <c r="AA11" s="61"/>
      <c r="AB11" s="16"/>
      <c r="AC11" s="16"/>
      <c r="AD11" s="16"/>
      <c r="AE11" s="16"/>
      <c r="AF11" s="16"/>
      <c r="AG11" s="13"/>
      <c r="AH11" s="13"/>
      <c r="AI11" s="13"/>
      <c r="AJ11" s="13"/>
      <c r="AL11" s="13"/>
      <c r="AM11" s="13"/>
      <c r="AN11" s="13"/>
      <c r="AO11" s="13"/>
      <c r="AP11" s="13"/>
      <c r="AQ11" s="13"/>
      <c r="AR11" s="17"/>
      <c r="AS11" s="13"/>
      <c r="AT11" s="13"/>
      <c r="AU11" s="13"/>
      <c r="AV11" s="13"/>
    </row>
    <row r="12" spans="1:49" x14ac:dyDescent="0.4">
      <c r="A12" s="15"/>
      <c r="B12" s="15"/>
      <c r="C12" s="49" t="s">
        <v>86</v>
      </c>
      <c r="D12" s="15"/>
      <c r="E12" s="15"/>
      <c r="F12" s="15" t="s">
        <v>315</v>
      </c>
      <c r="G12" s="35">
        <f>LN('M1-Adj'!H12)-LN('M1-Adj'!G12)</f>
        <v>5.2342893922112665E-3</v>
      </c>
      <c r="H12" s="35">
        <f>LN('M1-Adj'!I12)-LN('M1-Adj'!H12)</f>
        <v>9.8733518755405036E-2</v>
      </c>
      <c r="I12" s="35">
        <f>LN('M1-Adj'!J12)-LN('M1-Adj'!I12)</f>
        <v>5.0784469252916686E-2</v>
      </c>
      <c r="J12" s="35">
        <f>LN('M1-Adj'!K12)-LN('M1-Adj'!J12)</f>
        <v>8.7952429418987066E-2</v>
      </c>
      <c r="K12" s="35">
        <f>LN('M1-Adj'!L12)-LN('M1-Adj'!K12)</f>
        <v>0.16759303050245844</v>
      </c>
      <c r="L12" s="35">
        <f>LN('M1-Adj'!M12)-LN('M1-Adj'!L12)</f>
        <v>6.8222689334829667E-2</v>
      </c>
      <c r="M12" s="15" t="s">
        <v>163</v>
      </c>
      <c r="N12" s="13"/>
      <c r="O12" s="16"/>
      <c r="P12" s="16"/>
      <c r="Q12" s="16"/>
      <c r="R12" s="16"/>
      <c r="S12" s="16"/>
      <c r="T12" s="61"/>
      <c r="U12" s="16"/>
      <c r="V12" s="16"/>
      <c r="W12" s="16"/>
      <c r="X12" s="16"/>
      <c r="Y12" s="16"/>
      <c r="Z12" s="16"/>
      <c r="AA12" s="61"/>
      <c r="AB12" s="16"/>
      <c r="AC12" s="16"/>
      <c r="AD12" s="16"/>
      <c r="AE12" s="16"/>
      <c r="AF12" s="16"/>
      <c r="AG12" s="13"/>
      <c r="AH12" s="13"/>
      <c r="AI12" s="13"/>
      <c r="AJ12" s="13"/>
      <c r="AL12" s="13"/>
      <c r="AM12" s="13"/>
      <c r="AN12" s="13"/>
      <c r="AO12" s="13"/>
      <c r="AP12" s="13"/>
      <c r="AQ12" s="13"/>
      <c r="AR12" s="17"/>
      <c r="AS12" s="13"/>
      <c r="AT12" s="13"/>
      <c r="AU12" s="13"/>
      <c r="AV12" s="13"/>
    </row>
    <row r="13" spans="1:49" x14ac:dyDescent="0.4">
      <c r="A13" s="15"/>
      <c r="B13" s="15"/>
      <c r="C13" s="49" t="s">
        <v>87</v>
      </c>
      <c r="D13" s="15"/>
      <c r="E13" s="15"/>
      <c r="F13" s="15" t="s">
        <v>315</v>
      </c>
      <c r="G13" s="35">
        <f>LN('M1-Adj'!H13)-LN('M1-Adj'!G13)</f>
        <v>0.17949020707407737</v>
      </c>
      <c r="H13" s="35">
        <f>LN('M1-Adj'!I13)-LN('M1-Adj'!H13)</f>
        <v>0.52550272789794805</v>
      </c>
      <c r="I13" s="35">
        <f>LN('M1-Adj'!J13)-LN('M1-Adj'!I13)</f>
        <v>0.23344020775844587</v>
      </c>
      <c r="J13" s="35">
        <f>LN('M1-Adj'!K13)-LN('M1-Adj'!J13)</f>
        <v>0.15029700690372794</v>
      </c>
      <c r="K13" s="35">
        <f>LN('M1-Adj'!L13)-LN('M1-Adj'!K13)</f>
        <v>-5.5453691147965056E-2</v>
      </c>
      <c r="L13" s="35">
        <f>LN('M1-Adj'!M13)-LN('M1-Adj'!L13)</f>
        <v>1.7559859158107205E-2</v>
      </c>
      <c r="M13" s="15" t="s">
        <v>163</v>
      </c>
      <c r="N13" s="13"/>
      <c r="O13" s="16"/>
      <c r="P13" s="16"/>
      <c r="Q13" s="16"/>
      <c r="R13" s="16"/>
      <c r="S13" s="16"/>
      <c r="T13" s="61"/>
      <c r="U13" s="16"/>
      <c r="V13" s="16"/>
      <c r="W13" s="16"/>
      <c r="X13" s="16"/>
      <c r="Y13" s="16"/>
      <c r="Z13" s="16"/>
      <c r="AA13" s="61"/>
      <c r="AB13" s="16"/>
      <c r="AC13" s="16"/>
      <c r="AD13" s="16"/>
      <c r="AE13" s="16"/>
      <c r="AF13" s="16"/>
      <c r="AG13" s="13"/>
      <c r="AH13" s="13"/>
      <c r="AI13" s="13"/>
      <c r="AJ13" s="13"/>
      <c r="AL13" s="13"/>
      <c r="AM13" s="13"/>
      <c r="AN13" s="13"/>
      <c r="AO13" s="13"/>
      <c r="AP13" s="13"/>
      <c r="AQ13" s="13"/>
      <c r="AR13" s="17"/>
      <c r="AS13" s="13"/>
      <c r="AT13" s="13"/>
      <c r="AU13" s="13"/>
      <c r="AV13" s="13"/>
    </row>
    <row r="14" spans="1:49" x14ac:dyDescent="0.4">
      <c r="A14" s="15"/>
      <c r="B14" s="15"/>
      <c r="C14" s="49" t="s">
        <v>383</v>
      </c>
      <c r="D14" s="15"/>
      <c r="E14" s="15"/>
      <c r="F14" s="15" t="s">
        <v>315</v>
      </c>
      <c r="G14" s="35">
        <f>LN('M1-Adj'!H14)-LN('M1-Adj'!G14)</f>
        <v>0.50971892905594851</v>
      </c>
      <c r="H14" s="35">
        <f>LN('M1-Adj'!I14)-LN('M1-Adj'!H14)</f>
        <v>0.73119979232462917</v>
      </c>
      <c r="I14" s="35">
        <f>LN('M1-Adj'!J14)-LN('M1-Adj'!I14)</f>
        <v>-3.3456531374225218E-2</v>
      </c>
      <c r="J14" s="35">
        <f>LN('M1-Adj'!K14)-LN('M1-Adj'!J14)</f>
        <v>5.199093926155296E-2</v>
      </c>
      <c r="K14" s="35">
        <f>LN('M1-Adj'!L14)-LN('M1-Adj'!K14)</f>
        <v>0.21079498679159725</v>
      </c>
      <c r="L14" s="35">
        <f>LN('M1-Adj'!M14)-LN('M1-Adj'!L14)</f>
        <v>0.4336795912048661</v>
      </c>
      <c r="M14" s="15" t="s">
        <v>163</v>
      </c>
      <c r="N14" s="13"/>
      <c r="O14" s="16"/>
      <c r="P14" s="16"/>
      <c r="Q14" s="16"/>
      <c r="R14" s="16"/>
      <c r="S14" s="16"/>
      <c r="T14" s="61"/>
      <c r="U14" s="16"/>
      <c r="V14" s="16"/>
      <c r="W14" s="16"/>
      <c r="X14" s="16"/>
      <c r="Y14" s="16"/>
      <c r="Z14" s="16"/>
      <c r="AA14" s="61"/>
      <c r="AB14" s="16"/>
      <c r="AC14" s="16"/>
      <c r="AD14" s="16"/>
      <c r="AE14" s="16"/>
      <c r="AF14" s="16"/>
      <c r="AG14" s="13"/>
      <c r="AH14" s="13"/>
      <c r="AI14" s="13"/>
      <c r="AJ14" s="13"/>
      <c r="AL14" s="13"/>
      <c r="AM14" s="13"/>
      <c r="AN14" s="13"/>
      <c r="AO14" s="13"/>
      <c r="AP14" s="13"/>
      <c r="AQ14" s="13"/>
      <c r="AR14" s="17"/>
      <c r="AS14" s="13"/>
      <c r="AT14" s="13"/>
      <c r="AU14" s="13"/>
      <c r="AV14" s="13"/>
    </row>
    <row r="15" spans="1:49" x14ac:dyDescent="0.4">
      <c r="A15" s="15"/>
      <c r="B15" s="15"/>
      <c r="C15" s="49" t="s">
        <v>121</v>
      </c>
      <c r="D15" s="15"/>
      <c r="E15" s="15"/>
      <c r="F15" s="15" t="s">
        <v>315</v>
      </c>
      <c r="G15" s="35">
        <f>LN('M1-Adj'!H15)-LN('M1-Adj'!G15)</f>
        <v>0.22157780602553467</v>
      </c>
      <c r="H15" s="35">
        <f>LN('M1-Adj'!I15)-LN('M1-Adj'!H15)</f>
        <v>0.15470090445950957</v>
      </c>
      <c r="I15" s="35">
        <f>LN('M1-Adj'!J15)-LN('M1-Adj'!I15)</f>
        <v>0.33702397316827426</v>
      </c>
      <c r="J15" s="35">
        <f>LN('M1-Adj'!K15)-LN('M1-Adj'!J15)</f>
        <v>3.0966609289548863E-2</v>
      </c>
      <c r="K15" s="35">
        <f>LN('M1-Adj'!L15)-LN('M1-Adj'!K15)</f>
        <v>-3.5450930896273825E-2</v>
      </c>
      <c r="L15" s="35">
        <f>LN('M1-Adj'!M15)-LN('M1-Adj'!L15)</f>
        <v>-4.2741564119205488E-2</v>
      </c>
      <c r="M15" s="15" t="s">
        <v>163</v>
      </c>
      <c r="N15" s="13"/>
      <c r="O15" s="16"/>
      <c r="P15" s="16"/>
      <c r="Q15" s="16"/>
      <c r="R15" s="16"/>
      <c r="S15" s="16"/>
      <c r="T15" s="61"/>
      <c r="U15" s="16"/>
      <c r="V15" s="16"/>
      <c r="W15" s="16"/>
      <c r="X15" s="16"/>
      <c r="Y15" s="16"/>
      <c r="Z15" s="16"/>
      <c r="AA15" s="61"/>
      <c r="AB15" s="16"/>
      <c r="AC15" s="16"/>
      <c r="AD15" s="16"/>
      <c r="AE15" s="16"/>
      <c r="AF15" s="16"/>
      <c r="AG15" s="13"/>
      <c r="AH15" s="13"/>
      <c r="AI15" s="13"/>
      <c r="AJ15" s="13"/>
      <c r="AL15" s="13"/>
      <c r="AM15" s="13"/>
      <c r="AN15" s="13"/>
      <c r="AO15" s="13"/>
      <c r="AP15" s="13"/>
      <c r="AQ15" s="13"/>
      <c r="AR15" s="17"/>
      <c r="AS15" s="13"/>
      <c r="AT15" s="13"/>
      <c r="AU15" s="13"/>
      <c r="AV15" s="13"/>
    </row>
    <row r="16" spans="1:49" x14ac:dyDescent="0.4">
      <c r="A16" s="15"/>
      <c r="B16" s="15"/>
      <c r="C16" s="50" t="s">
        <v>384</v>
      </c>
      <c r="D16" s="15"/>
      <c r="E16" s="15"/>
      <c r="F16" s="15" t="s">
        <v>315</v>
      </c>
      <c r="G16" s="35">
        <f>LN('M1-Adj'!H16)-LN('M1-Adj'!G16)</f>
        <v>8.3865217739440556E-3</v>
      </c>
      <c r="H16" s="35">
        <f>LN('M1-Adj'!I16)-LN('M1-Adj'!H16)</f>
        <v>3.6400878992790542E-2</v>
      </c>
      <c r="I16" s="35">
        <f>LN('M1-Adj'!J16)-LN('M1-Adj'!I16)</f>
        <v>5.0199800566179231E-2</v>
      </c>
      <c r="J16" s="35">
        <f>LN('M1-Adj'!K16)-LN('M1-Adj'!J16)</f>
        <v>0.15336888008452176</v>
      </c>
      <c r="K16" s="35">
        <f>LN('M1-Adj'!L16)-LN('M1-Adj'!K16)</f>
        <v>4.4961701287251854E-2</v>
      </c>
      <c r="L16" s="35">
        <f>LN('M1-Adj'!M16)-LN('M1-Adj'!L16)</f>
        <v>0.21367762532532686</v>
      </c>
      <c r="M16" s="15" t="s">
        <v>163</v>
      </c>
      <c r="N16" s="13"/>
      <c r="O16" s="16">
        <f>CORREL('log Inflation'!$G16:$L45,$G16:$L45)</f>
        <v>0.69856388382213608</v>
      </c>
      <c r="P16" s="16">
        <f>O16*SQRT((MIN(COUNT($G16:$L45),COUNT('log Inflation'!$G16:$L45))-2)/(1-O16^2))</f>
        <v>12.464112069790803</v>
      </c>
      <c r="Q16" s="16">
        <f>CORREL('log Inflation'!$H16:$L45,$G16:$K45)</f>
        <v>0.5481198329822079</v>
      </c>
      <c r="R16" s="16">
        <f>Q16*SQRT((MIN(COUNT($G16:$K45),COUNT('log Inflation'!$H16:$L$45))-2)/(1-Q16^2))</f>
        <v>7.6142735193882842</v>
      </c>
      <c r="S16" s="16">
        <f>MIN(COUNT($G16:$K45),COUNT('log Inflation'!$H16:$L45))</f>
        <v>137</v>
      </c>
      <c r="T16" s="61"/>
      <c r="U16" s="16"/>
      <c r="V16" s="16">
        <f>CORREL(Growth!$G16:$L45,$G16:$L45)</f>
        <v>2.2569360251200321E-3</v>
      </c>
      <c r="W16" s="16">
        <f>V16*SQRT((MIN(COUNT($G16:$L45),COUNT(Growth!$G16:$L45))-2)/(1-V16^2))</f>
        <v>2.8814703631750666E-2</v>
      </c>
      <c r="X16" s="16">
        <f>CORREL(Growth!$H16:$L45,$G16:$K45)</f>
        <v>7.935889337834906E-2</v>
      </c>
      <c r="Y16" s="16">
        <f>X16*SQRT((MIN(COUNT($G16:$K45),COUNT(Growth!$H16:$L$45))-2)/(1-X16^2))</f>
        <v>0.92840386355236915</v>
      </c>
      <c r="Z16" s="16">
        <f>MIN(COUNT($G16:$K45),COUNT(Growth!$H16:$L45))</f>
        <v>138</v>
      </c>
      <c r="AA16" s="61"/>
      <c r="AB16" s="16">
        <f>CORREL('log dC'!$G16:$L45,$G16:$L45)</f>
        <v>1.4033126928245227E-2</v>
      </c>
      <c r="AC16" s="16">
        <f>AB16*SQRT((MIN(COUNT($G16:$L45),COUNT('log dC'!$G16:$L45))-2)/(1-AB16^2))</f>
        <v>0.17073716967212937</v>
      </c>
      <c r="AD16" s="16">
        <f>CORREL('log dC'!$H16:$L45,$G16:$K45)</f>
        <v>0.16727882128631091</v>
      </c>
      <c r="AE16" s="16">
        <f>AD16*SQRT((MIN(COUNT($G16:$K45),COUNT('log dC'!$H16:$L$45))-2)/(1-AD16^2))</f>
        <v>1.8817260935820939</v>
      </c>
      <c r="AF16" s="16">
        <f>MIN(COUNT($G16:$K45),COUNT('log dC'!$H16:$L45))</f>
        <v>125</v>
      </c>
      <c r="AG16" s="13"/>
      <c r="AH16" s="13"/>
      <c r="AI16" s="13"/>
      <c r="AJ16" s="13"/>
      <c r="AL16" s="13"/>
      <c r="AM16" s="13"/>
      <c r="AN16" s="13"/>
      <c r="AO16" s="13"/>
      <c r="AP16" s="13"/>
      <c r="AQ16" s="13"/>
      <c r="AR16" s="17"/>
      <c r="AS16" s="13"/>
      <c r="AT16" s="13"/>
      <c r="AU16" s="13"/>
      <c r="AV16" s="13"/>
    </row>
    <row r="17" spans="1:48" x14ac:dyDescent="0.4">
      <c r="A17" s="15"/>
      <c r="B17" s="15"/>
      <c r="C17" s="49" t="s">
        <v>13</v>
      </c>
      <c r="D17" s="15"/>
      <c r="E17" s="15"/>
      <c r="F17" s="15" t="s">
        <v>315</v>
      </c>
      <c r="G17" s="15" t="s">
        <v>163</v>
      </c>
      <c r="H17" s="15" t="s">
        <v>163</v>
      </c>
      <c r="I17" s="35">
        <f>LN('M1-Adj'!J17)-LN('M1-Adj'!I17)</f>
        <v>0.11247132841220575</v>
      </c>
      <c r="J17" s="35">
        <f>LN('M1-Adj'!K17)-LN('M1-Adj'!J17)</f>
        <v>1.0964945422550603</v>
      </c>
      <c r="K17" s="35">
        <f>LN('M1-Adj'!L17)-LN('M1-Adj'!K17)</f>
        <v>0.24213868676384254</v>
      </c>
      <c r="L17" s="35">
        <f>LN('M1-Adj'!M17)-LN('M1-Adj'!L17)</f>
        <v>0.64526475123889115</v>
      </c>
      <c r="M17" s="15" t="s">
        <v>163</v>
      </c>
      <c r="N17" s="13"/>
      <c r="O17" s="16"/>
      <c r="P17" s="16"/>
      <c r="Q17" s="16"/>
      <c r="R17" s="16"/>
      <c r="S17" s="16"/>
      <c r="T17" s="61"/>
      <c r="U17" s="16"/>
      <c r="V17" s="16"/>
      <c r="W17" s="16"/>
      <c r="X17" s="16"/>
      <c r="Y17" s="16"/>
      <c r="Z17" s="16"/>
      <c r="AA17" s="61"/>
      <c r="AB17" s="16"/>
      <c r="AC17" s="16"/>
      <c r="AD17" s="16"/>
      <c r="AE17" s="16"/>
      <c r="AF17" s="16"/>
      <c r="AG17" s="13"/>
      <c r="AH17" s="13"/>
      <c r="AI17" s="13"/>
      <c r="AJ17" s="13"/>
      <c r="AL17" s="13"/>
      <c r="AM17" s="13"/>
      <c r="AN17" s="13"/>
      <c r="AO17" s="13"/>
      <c r="AP17" s="13"/>
      <c r="AQ17" s="13"/>
      <c r="AR17" s="17"/>
      <c r="AS17" s="13"/>
      <c r="AT17" s="13"/>
      <c r="AU17" s="13"/>
      <c r="AV17" s="13"/>
    </row>
    <row r="18" spans="1:48" x14ac:dyDescent="0.4">
      <c r="A18" s="15"/>
      <c r="B18" s="15"/>
      <c r="C18" s="49" t="s">
        <v>23</v>
      </c>
      <c r="D18" s="15"/>
      <c r="E18" s="15"/>
      <c r="F18" s="15" t="s">
        <v>315</v>
      </c>
      <c r="G18" s="15" t="s">
        <v>163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3"/>
      <c r="O18" s="16"/>
      <c r="P18" s="16"/>
      <c r="Q18" s="16"/>
      <c r="R18" s="16"/>
      <c r="S18" s="16"/>
      <c r="T18" s="61"/>
      <c r="U18" s="16"/>
      <c r="V18" s="16"/>
      <c r="W18" s="16"/>
      <c r="X18" s="16"/>
      <c r="Y18" s="16"/>
      <c r="Z18" s="16"/>
      <c r="AA18" s="61"/>
      <c r="AB18" s="16"/>
      <c r="AC18" s="16"/>
      <c r="AD18" s="16"/>
      <c r="AE18" s="16"/>
      <c r="AF18" s="16"/>
      <c r="AG18" s="13"/>
      <c r="AH18" s="13"/>
      <c r="AI18" s="13"/>
      <c r="AJ18" s="13"/>
      <c r="AL18" s="13"/>
      <c r="AM18" s="13"/>
      <c r="AN18" s="13"/>
      <c r="AO18" s="13"/>
      <c r="AP18" s="13"/>
      <c r="AQ18" s="13"/>
      <c r="AR18" s="17"/>
      <c r="AS18" s="13"/>
      <c r="AT18" s="13"/>
      <c r="AU18" s="13"/>
      <c r="AV18" s="13"/>
    </row>
    <row r="19" spans="1:48" x14ac:dyDescent="0.4">
      <c r="A19" s="15"/>
      <c r="B19" s="15"/>
      <c r="C19" s="49" t="s">
        <v>24</v>
      </c>
      <c r="D19" s="15"/>
      <c r="E19" s="15"/>
      <c r="F19" s="15" t="s">
        <v>315</v>
      </c>
      <c r="G19" s="35">
        <f>LN('M1-Adj'!H19)-LN('M1-Adj'!G19)</f>
        <v>0.15583928608562037</v>
      </c>
      <c r="H19" s="35">
        <f>LN('M1-Adj'!I19)-LN('M1-Adj'!H19)</f>
        <v>0.69206348140208629</v>
      </c>
      <c r="I19" s="35">
        <f>LN('M1-Adj'!J19)-LN('M1-Adj'!I19)</f>
        <v>0.15820670955967842</v>
      </c>
      <c r="J19" s="35">
        <f>LN('M1-Adj'!K19)-LN('M1-Adj'!J19)</f>
        <v>0.25124160837130383</v>
      </c>
      <c r="K19" s="35">
        <f>LN('M1-Adj'!L19)-LN('M1-Adj'!K19)</f>
        <v>0.18045827259531766</v>
      </c>
      <c r="L19" s="35">
        <f>LN('M1-Adj'!M19)-LN('M1-Adj'!L19)</f>
        <v>0.12403399400932802</v>
      </c>
      <c r="M19" s="15" t="s">
        <v>163</v>
      </c>
      <c r="N19" s="13"/>
      <c r="O19" s="16"/>
      <c r="P19" s="16"/>
      <c r="Q19" s="16"/>
      <c r="R19" s="16"/>
      <c r="S19" s="16"/>
      <c r="T19" s="61"/>
      <c r="U19" s="16"/>
      <c r="V19" s="16"/>
      <c r="W19" s="16"/>
      <c r="X19" s="16"/>
      <c r="Y19" s="16"/>
      <c r="Z19" s="16"/>
      <c r="AA19" s="61"/>
      <c r="AB19" s="16"/>
      <c r="AC19" s="16"/>
      <c r="AD19" s="16"/>
      <c r="AE19" s="16"/>
      <c r="AF19" s="16"/>
      <c r="AG19" s="13"/>
      <c r="AH19" s="13"/>
      <c r="AI19" s="13"/>
      <c r="AJ19" s="13"/>
      <c r="AL19" s="13"/>
      <c r="AM19" s="13"/>
      <c r="AN19" s="13"/>
      <c r="AO19" s="13"/>
      <c r="AP19" s="13"/>
      <c r="AQ19" s="13"/>
      <c r="AR19" s="17"/>
      <c r="AS19" s="13"/>
      <c r="AT19" s="13"/>
      <c r="AU19" s="13"/>
      <c r="AV19" s="13"/>
    </row>
    <row r="20" spans="1:48" x14ac:dyDescent="0.4">
      <c r="A20" s="15"/>
      <c r="B20" s="15"/>
      <c r="C20" s="49" t="s">
        <v>370</v>
      </c>
      <c r="D20" s="15"/>
      <c r="E20" s="15"/>
      <c r="F20" s="15" t="s">
        <v>315</v>
      </c>
      <c r="G20" s="35">
        <f>LN('M1-Adj'!H20)-LN('M1-Adj'!G20)</f>
        <v>2.2946717759837476E-2</v>
      </c>
      <c r="H20" s="35">
        <f>LN('M1-Adj'!I20)-LN('M1-Adj'!H20)</f>
        <v>0.11106922198000468</v>
      </c>
      <c r="I20" s="35">
        <f>LN('M1-Adj'!J20)-LN('M1-Adj'!I20)</f>
        <v>0.12136384384475285</v>
      </c>
      <c r="J20" s="35">
        <f>LN('M1-Adj'!K20)-LN('M1-Adj'!J20)</f>
        <v>-1.7653386187756581E-2</v>
      </c>
      <c r="K20" s="35">
        <f>LN('M1-Adj'!L20)-LN('M1-Adj'!K20)</f>
        <v>-3.7417837196249693E-2</v>
      </c>
      <c r="L20" s="35">
        <f>LN('M1-Adj'!M20)-LN('M1-Adj'!L20)</f>
        <v>0.13803980185122633</v>
      </c>
      <c r="M20" s="15" t="s">
        <v>163</v>
      </c>
      <c r="N20" s="13"/>
      <c r="O20" s="16"/>
      <c r="P20" s="16"/>
      <c r="Q20" s="16"/>
      <c r="R20" s="16"/>
      <c r="S20" s="16"/>
      <c r="T20" s="61"/>
      <c r="U20" s="16"/>
      <c r="V20" s="16"/>
      <c r="W20" s="16"/>
      <c r="X20" s="16"/>
      <c r="Y20" s="16"/>
      <c r="Z20" s="16"/>
      <c r="AA20" s="61"/>
      <c r="AB20" s="16"/>
      <c r="AC20" s="16"/>
      <c r="AD20" s="16"/>
      <c r="AE20" s="16"/>
      <c r="AF20" s="16"/>
      <c r="AG20" s="13"/>
      <c r="AH20" s="13"/>
      <c r="AI20" s="13"/>
      <c r="AJ20" s="13"/>
      <c r="AL20" s="13"/>
      <c r="AM20" s="13"/>
      <c r="AN20" s="13"/>
      <c r="AO20" s="13"/>
      <c r="AP20" s="13"/>
      <c r="AQ20" s="13"/>
      <c r="AR20" s="17"/>
      <c r="AS20" s="13"/>
      <c r="AT20" s="13"/>
      <c r="AU20" s="13"/>
      <c r="AV20" s="13"/>
    </row>
    <row r="21" spans="1:48" x14ac:dyDescent="0.4">
      <c r="A21" s="15"/>
      <c r="B21" s="15"/>
      <c r="C21" s="49" t="s">
        <v>26</v>
      </c>
      <c r="D21" s="15"/>
      <c r="E21" s="15"/>
      <c r="F21" s="15" t="s">
        <v>315</v>
      </c>
      <c r="G21" s="35">
        <f>LN('M1-Adj'!H21)-LN('M1-Adj'!G21)</f>
        <v>0.32105901760793332</v>
      </c>
      <c r="H21" s="35">
        <f>LN('M1-Adj'!I21)-LN('M1-Adj'!H21)</f>
        <v>0.19037127124295639</v>
      </c>
      <c r="I21" s="35">
        <f>LN('M1-Adj'!J21)-LN('M1-Adj'!I21)</f>
        <v>-1.4084226486434037E-2</v>
      </c>
      <c r="J21" s="35">
        <f>LN('M1-Adj'!K21)-LN('M1-Adj'!J21)</f>
        <v>1.7307564489687621E-2</v>
      </c>
      <c r="K21" s="35">
        <f>LN('M1-Adj'!L21)-LN('M1-Adj'!K21)</f>
        <v>0.26312050424429101</v>
      </c>
      <c r="L21" s="35">
        <f>LN('M1-Adj'!M21)-LN('M1-Adj'!L21)</f>
        <v>0.27357880556270953</v>
      </c>
      <c r="M21" s="15" t="s">
        <v>163</v>
      </c>
      <c r="N21" s="13"/>
      <c r="O21" s="16"/>
      <c r="P21" s="16"/>
      <c r="Q21" s="16"/>
      <c r="R21" s="16"/>
      <c r="S21" s="16"/>
      <c r="T21" s="61"/>
      <c r="U21" s="16"/>
      <c r="V21" s="16"/>
      <c r="W21" s="16"/>
      <c r="X21" s="16"/>
      <c r="Y21" s="16"/>
      <c r="Z21" s="16"/>
      <c r="AA21" s="61"/>
      <c r="AB21" s="16"/>
      <c r="AC21" s="16"/>
      <c r="AD21" s="16"/>
      <c r="AE21" s="16"/>
      <c r="AF21" s="16"/>
      <c r="AG21" s="13"/>
      <c r="AH21" s="13"/>
      <c r="AI21" s="13"/>
      <c r="AJ21" s="13"/>
      <c r="AL21" s="13"/>
      <c r="AM21" s="13"/>
      <c r="AN21" s="13"/>
      <c r="AO21" s="13"/>
      <c r="AP21" s="13"/>
      <c r="AQ21" s="13"/>
      <c r="AR21" s="17"/>
      <c r="AS21" s="13"/>
      <c r="AT21" s="13"/>
      <c r="AU21" s="13"/>
      <c r="AV21" s="13"/>
    </row>
    <row r="22" spans="1:48" x14ac:dyDescent="0.4">
      <c r="A22" s="15"/>
      <c r="B22" s="15"/>
      <c r="C22" s="49" t="s">
        <v>34</v>
      </c>
      <c r="D22" s="15"/>
      <c r="E22" s="15"/>
      <c r="F22" s="15" t="s">
        <v>315</v>
      </c>
      <c r="G22" s="35">
        <f>LN('M1-Adj'!H22)-LN('M1-Adj'!G22)</f>
        <v>0.31936496268111236</v>
      </c>
      <c r="H22" s="35">
        <f>LN('M1-Adj'!I22)-LN('M1-Adj'!H22)</f>
        <v>0.21502703178966787</v>
      </c>
      <c r="I22" s="35">
        <f>LN('M1-Adj'!J22)-LN('M1-Adj'!I22)</f>
        <v>-6.4793901298027645E-2</v>
      </c>
      <c r="J22" s="35">
        <f>LN('M1-Adj'!K22)-LN('M1-Adj'!J22)</f>
        <v>0.27863443097721419</v>
      </c>
      <c r="K22" s="35">
        <f>LN('M1-Adj'!L22)-LN('M1-Adj'!K22)</f>
        <v>0.18622867516531549</v>
      </c>
      <c r="L22" s="35">
        <f>LN('M1-Adj'!M22)-LN('M1-Adj'!L22)</f>
        <v>0.17781331243744214</v>
      </c>
      <c r="M22" s="15" t="s">
        <v>163</v>
      </c>
      <c r="N22" s="13"/>
      <c r="O22" s="16"/>
      <c r="P22" s="16"/>
      <c r="Q22" s="16"/>
      <c r="R22" s="16"/>
      <c r="S22" s="16"/>
      <c r="T22" s="61"/>
      <c r="U22" s="16"/>
      <c r="V22" s="16"/>
      <c r="W22" s="16"/>
      <c r="X22" s="16"/>
      <c r="Y22" s="16"/>
      <c r="Z22" s="16"/>
      <c r="AA22" s="61"/>
      <c r="AB22" s="16"/>
      <c r="AC22" s="16"/>
      <c r="AD22" s="16"/>
      <c r="AE22" s="16"/>
      <c r="AF22" s="16"/>
      <c r="AG22" s="13"/>
      <c r="AH22" s="13"/>
      <c r="AI22" s="13"/>
      <c r="AJ22" s="13"/>
      <c r="AL22" s="13"/>
      <c r="AM22" s="13"/>
      <c r="AN22" s="13"/>
      <c r="AO22" s="13"/>
      <c r="AP22" s="13"/>
      <c r="AQ22" s="13"/>
      <c r="AR22" s="17"/>
      <c r="AS22" s="13"/>
      <c r="AT22" s="13"/>
      <c r="AU22" s="13"/>
      <c r="AV22" s="13"/>
    </row>
    <row r="23" spans="1:48" x14ac:dyDescent="0.4">
      <c r="A23" s="15"/>
      <c r="B23" s="15"/>
      <c r="C23" s="49" t="s">
        <v>40</v>
      </c>
      <c r="D23" s="15"/>
      <c r="E23" s="15"/>
      <c r="F23" s="15" t="s">
        <v>315</v>
      </c>
      <c r="G23" s="35">
        <f>LN('M1-Adj'!H23)-LN('M1-Adj'!G23)</f>
        <v>0.2729856697420141</v>
      </c>
      <c r="H23" s="35">
        <f>LN('M1-Adj'!I23)-LN('M1-Adj'!H23)</f>
        <v>0.37409726030759405</v>
      </c>
      <c r="I23" s="35">
        <f>LN('M1-Adj'!J23)-LN('M1-Adj'!I23)</f>
        <v>0.15962290179448235</v>
      </c>
      <c r="J23" s="35">
        <f>LN('M1-Adj'!K23)-LN('M1-Adj'!J23)</f>
        <v>2.6790898632965465E-2</v>
      </c>
      <c r="K23" s="35">
        <f>LN('M1-Adj'!L23)-LN('M1-Adj'!K23)</f>
        <v>0.20253573748816933</v>
      </c>
      <c r="L23" s="15" t="s">
        <v>163</v>
      </c>
      <c r="M23" s="15" t="s">
        <v>163</v>
      </c>
      <c r="N23" s="13"/>
      <c r="O23" s="16"/>
      <c r="P23" s="16"/>
      <c r="Q23" s="16"/>
      <c r="R23" s="16"/>
      <c r="S23" s="16"/>
      <c r="T23" s="61"/>
      <c r="U23" s="16"/>
      <c r="V23" s="16"/>
      <c r="W23" s="16"/>
      <c r="X23" s="16"/>
      <c r="Y23" s="16"/>
      <c r="Z23" s="16"/>
      <c r="AA23" s="61"/>
      <c r="AB23" s="16"/>
      <c r="AC23" s="16"/>
      <c r="AD23" s="16"/>
      <c r="AE23" s="16"/>
      <c r="AF23" s="16"/>
      <c r="AG23" s="13"/>
      <c r="AH23" s="13"/>
      <c r="AI23" s="13"/>
      <c r="AJ23" s="13"/>
      <c r="AL23" s="13"/>
      <c r="AM23" s="13"/>
      <c r="AN23" s="13"/>
      <c r="AO23" s="13"/>
      <c r="AP23" s="13"/>
      <c r="AQ23" s="13"/>
      <c r="AR23" s="17"/>
      <c r="AS23" s="13"/>
      <c r="AT23" s="13"/>
      <c r="AU23" s="13"/>
      <c r="AV23" s="13"/>
    </row>
    <row r="24" spans="1:48" x14ac:dyDescent="0.4">
      <c r="A24" s="15"/>
      <c r="B24" s="15"/>
      <c r="C24" s="49" t="s">
        <v>42</v>
      </c>
      <c r="D24" s="15"/>
      <c r="E24" s="15"/>
      <c r="F24" s="15" t="s">
        <v>315</v>
      </c>
      <c r="G24" s="35">
        <f>LN('M1-Adj'!H24)-LN('M1-Adj'!G24)</f>
        <v>-2.4105638145144326E-3</v>
      </c>
      <c r="H24" s="35">
        <f>LN('M1-Adj'!I24)-LN('M1-Adj'!H24)</f>
        <v>0.19295479551467398</v>
      </c>
      <c r="I24" s="35">
        <f>LN('M1-Adj'!J24)-LN('M1-Adj'!I24)</f>
        <v>8.604752476717259E-2</v>
      </c>
      <c r="J24" s="15" t="s">
        <v>163</v>
      </c>
      <c r="K24" s="15" t="s">
        <v>163</v>
      </c>
      <c r="L24" s="35">
        <f>LN('M1-Adj'!M24)-LN('M1-Adj'!L24)</f>
        <v>0.11354621168293377</v>
      </c>
      <c r="M24" s="15" t="s">
        <v>163</v>
      </c>
      <c r="N24" s="13"/>
      <c r="O24" s="16"/>
      <c r="P24" s="16"/>
      <c r="Q24" s="16"/>
      <c r="R24" s="16"/>
      <c r="S24" s="16"/>
      <c r="T24" s="61"/>
      <c r="U24" s="16"/>
      <c r="V24" s="16"/>
      <c r="W24" s="16"/>
      <c r="X24" s="16"/>
      <c r="Y24" s="16"/>
      <c r="Z24" s="16"/>
      <c r="AA24" s="61"/>
      <c r="AB24" s="16"/>
      <c r="AC24" s="16"/>
      <c r="AD24" s="16"/>
      <c r="AE24" s="16"/>
      <c r="AF24" s="16"/>
      <c r="AG24" s="13"/>
      <c r="AH24" s="13"/>
      <c r="AI24" s="13"/>
      <c r="AJ24" s="13"/>
      <c r="AL24" s="13"/>
      <c r="AM24" s="13"/>
      <c r="AN24" s="13"/>
      <c r="AO24" s="13"/>
      <c r="AP24" s="13"/>
      <c r="AQ24" s="13"/>
      <c r="AR24" s="17"/>
      <c r="AS24" s="13"/>
      <c r="AT24" s="13"/>
      <c r="AU24" s="13"/>
      <c r="AV24" s="13"/>
    </row>
    <row r="25" spans="1:48" x14ac:dyDescent="0.4">
      <c r="A25" s="15"/>
      <c r="B25" s="15"/>
      <c r="C25" s="49" t="s">
        <v>46</v>
      </c>
      <c r="D25" s="15"/>
      <c r="E25" s="15"/>
      <c r="F25" s="15" t="s">
        <v>315</v>
      </c>
      <c r="G25" s="35">
        <f>LN('M1-Adj'!H25)-LN('M1-Adj'!G25)</f>
        <v>0.25775428660513433</v>
      </c>
      <c r="H25" s="35">
        <f>LN('M1-Adj'!I25)-LN('M1-Adj'!H25)</f>
        <v>0.31489213026833496</v>
      </c>
      <c r="I25" s="35">
        <f>LN('M1-Adj'!J25)-LN('M1-Adj'!I25)</f>
        <v>0.11980726416354193</v>
      </c>
      <c r="J25" s="35">
        <f>LN('M1-Adj'!K25)-LN('M1-Adj'!J25)</f>
        <v>0.16712361622175287</v>
      </c>
      <c r="K25" s="35">
        <f>LN('M1-Adj'!L25)-LN('M1-Adj'!K25)</f>
        <v>7.8607568897484548E-2</v>
      </c>
      <c r="L25" s="35">
        <f>LN('M1-Adj'!M25)-LN('M1-Adj'!L25)</f>
        <v>3.5712537316376025E-2</v>
      </c>
      <c r="M25" s="15" t="s">
        <v>163</v>
      </c>
      <c r="N25" s="13"/>
      <c r="O25" s="16"/>
      <c r="P25" s="16"/>
      <c r="Q25" s="16"/>
      <c r="R25" s="16"/>
      <c r="S25" s="16"/>
      <c r="T25" s="61"/>
      <c r="U25" s="16"/>
      <c r="V25" s="16"/>
      <c r="W25" s="16"/>
      <c r="X25" s="16"/>
      <c r="Y25" s="16"/>
      <c r="Z25" s="16"/>
      <c r="AA25" s="61"/>
      <c r="AB25" s="16"/>
      <c r="AC25" s="16"/>
      <c r="AD25" s="16"/>
      <c r="AE25" s="16"/>
      <c r="AF25" s="16"/>
      <c r="AG25" s="13"/>
      <c r="AH25" s="13"/>
      <c r="AI25" s="13"/>
      <c r="AJ25" s="13"/>
      <c r="AL25" s="13"/>
      <c r="AM25" s="13"/>
      <c r="AN25" s="13"/>
      <c r="AO25" s="13"/>
      <c r="AP25" s="13"/>
      <c r="AQ25" s="13"/>
      <c r="AR25" s="17"/>
      <c r="AS25" s="13"/>
      <c r="AT25" s="13"/>
      <c r="AU25" s="13"/>
      <c r="AV25" s="13"/>
    </row>
    <row r="26" spans="1:48" x14ac:dyDescent="0.4">
      <c r="A26" s="15"/>
      <c r="B26" s="15"/>
      <c r="C26" s="49" t="s">
        <v>50</v>
      </c>
      <c r="D26" s="15"/>
      <c r="E26" s="15"/>
      <c r="F26" s="15" t="s">
        <v>315</v>
      </c>
      <c r="G26" s="35">
        <f>LN('M1-Adj'!H26)-LN('M1-Adj'!G26)</f>
        <v>9.5398202162060741E-2</v>
      </c>
      <c r="H26" s="35">
        <f>LN('M1-Adj'!I26)-LN('M1-Adj'!H26)</f>
        <v>0.28381002418103662</v>
      </c>
      <c r="I26" s="35">
        <f>LN('M1-Adj'!J26)-LN('M1-Adj'!I26)</f>
        <v>0.22567241603848665</v>
      </c>
      <c r="J26" s="35">
        <f>LN('M1-Adj'!K26)-LN('M1-Adj'!J26)</f>
        <v>0.25284096685823343</v>
      </c>
      <c r="K26" s="35">
        <f>LN('M1-Adj'!L26)-LN('M1-Adj'!K26)</f>
        <v>0.3197788095064471</v>
      </c>
      <c r="L26" s="35">
        <f>LN('M1-Adj'!M26)-LN('M1-Adj'!L26)</f>
        <v>8.4487052529086171E-2</v>
      </c>
      <c r="M26" s="15" t="s">
        <v>163</v>
      </c>
      <c r="N26" s="13"/>
      <c r="O26" s="16"/>
      <c r="P26" s="16"/>
      <c r="Q26" s="16"/>
      <c r="R26" s="16"/>
      <c r="S26" s="16"/>
      <c r="T26" s="61"/>
      <c r="U26" s="16"/>
      <c r="V26" s="16"/>
      <c r="W26" s="16"/>
      <c r="X26" s="16"/>
      <c r="Y26" s="16"/>
      <c r="Z26" s="16"/>
      <c r="AA26" s="61"/>
      <c r="AB26" s="16"/>
      <c r="AC26" s="16"/>
      <c r="AD26" s="16"/>
      <c r="AE26" s="16"/>
      <c r="AF26" s="16"/>
      <c r="AG26" s="13"/>
      <c r="AH26" s="13"/>
      <c r="AI26" s="13"/>
      <c r="AJ26" s="13"/>
      <c r="AL26" s="13"/>
      <c r="AM26" s="13"/>
      <c r="AN26" s="13"/>
      <c r="AO26" s="13"/>
      <c r="AP26" s="13"/>
      <c r="AQ26" s="13"/>
      <c r="AR26" s="17"/>
      <c r="AS26" s="13"/>
      <c r="AT26" s="13"/>
      <c r="AU26" s="13"/>
      <c r="AV26" s="13"/>
    </row>
    <row r="27" spans="1:48" x14ac:dyDescent="0.4">
      <c r="A27" s="15"/>
      <c r="B27" s="15"/>
      <c r="C27" s="49" t="s">
        <v>55</v>
      </c>
      <c r="D27" s="15"/>
      <c r="E27" s="15"/>
      <c r="F27" s="15" t="s">
        <v>315</v>
      </c>
      <c r="G27" s="35">
        <f>LN('M1-Adj'!H27)-LN('M1-Adj'!G27)</f>
        <v>0.13468961234086674</v>
      </c>
      <c r="H27" s="35">
        <f>LN('M1-Adj'!I27)-LN('M1-Adj'!H27)</f>
        <v>2.7134236610016682E-2</v>
      </c>
      <c r="I27" s="35">
        <f>LN('M1-Adj'!J27)-LN('M1-Adj'!I27)</f>
        <v>6.1699027911781279E-2</v>
      </c>
      <c r="J27" s="35">
        <f>LN('M1-Adj'!K27)-LN('M1-Adj'!J27)</f>
        <v>0.20578913030669987</v>
      </c>
      <c r="K27" s="35">
        <f>LN('M1-Adj'!L27)-LN('M1-Adj'!K27)</f>
        <v>6.1458962433264208E-2</v>
      </c>
      <c r="L27" s="35">
        <f>LN('M1-Adj'!M27)-LN('M1-Adj'!L27)</f>
        <v>0.12255869119208596</v>
      </c>
      <c r="M27" s="15" t="s">
        <v>163</v>
      </c>
      <c r="N27" s="13"/>
      <c r="O27" s="16"/>
      <c r="P27" s="16"/>
      <c r="Q27" s="16"/>
      <c r="R27" s="16"/>
      <c r="S27" s="16"/>
      <c r="T27" s="61"/>
      <c r="U27" s="16"/>
      <c r="V27" s="16"/>
      <c r="W27" s="16"/>
      <c r="X27" s="16"/>
      <c r="Y27" s="16"/>
      <c r="Z27" s="16"/>
      <c r="AA27" s="61"/>
      <c r="AB27" s="16"/>
      <c r="AC27" s="16"/>
      <c r="AD27" s="16"/>
      <c r="AE27" s="16"/>
      <c r="AF27" s="16"/>
      <c r="AG27" s="13"/>
      <c r="AH27" s="13"/>
      <c r="AI27" s="13"/>
      <c r="AJ27" s="13"/>
      <c r="AL27" s="13"/>
      <c r="AM27" s="13"/>
      <c r="AN27" s="13"/>
      <c r="AO27" s="13"/>
      <c r="AP27" s="13"/>
      <c r="AQ27" s="13"/>
      <c r="AR27" s="17"/>
      <c r="AS27" s="13"/>
      <c r="AT27" s="13"/>
      <c r="AU27" s="13"/>
      <c r="AV27" s="13"/>
    </row>
    <row r="28" spans="1:48" x14ac:dyDescent="0.4">
      <c r="A28" s="15"/>
      <c r="B28" s="15"/>
      <c r="C28" s="49" t="s">
        <v>57</v>
      </c>
      <c r="D28" s="15"/>
      <c r="E28" s="15"/>
      <c r="F28" s="15" t="s">
        <v>315</v>
      </c>
      <c r="G28" s="35">
        <f>LN('M1-Adj'!H28)-LN('M1-Adj'!G28)</f>
        <v>-0.12599719882540661</v>
      </c>
      <c r="H28" s="35">
        <f>LN('M1-Adj'!I28)-LN('M1-Adj'!H28)</f>
        <v>5.9081686605425066E-2</v>
      </c>
      <c r="I28" s="35">
        <f>LN('M1-Adj'!J28)-LN('M1-Adj'!I28)</f>
        <v>-8.3235911349583414E-3</v>
      </c>
      <c r="J28" s="35">
        <f>LN('M1-Adj'!K28)-LN('M1-Adj'!J28)</f>
        <v>9.0921926311541834E-2</v>
      </c>
      <c r="K28" s="35">
        <f>LN('M1-Adj'!L28)-LN('M1-Adj'!K28)</f>
        <v>0.13301268371311259</v>
      </c>
      <c r="L28" s="35">
        <f>LN('M1-Adj'!M28)-LN('M1-Adj'!L28)</f>
        <v>3.7631839913073173E-2</v>
      </c>
      <c r="M28" s="15" t="s">
        <v>163</v>
      </c>
      <c r="N28" s="13"/>
      <c r="O28" s="16"/>
      <c r="P28" s="16"/>
      <c r="Q28" s="16"/>
      <c r="R28" s="16"/>
      <c r="S28" s="16"/>
      <c r="T28" s="61"/>
      <c r="U28" s="16"/>
      <c r="V28" s="16"/>
      <c r="W28" s="16"/>
      <c r="X28" s="16"/>
      <c r="Y28" s="16"/>
      <c r="Z28" s="16"/>
      <c r="AA28" s="61"/>
      <c r="AB28" s="16"/>
      <c r="AC28" s="16"/>
      <c r="AD28" s="16"/>
      <c r="AE28" s="16"/>
      <c r="AF28" s="16"/>
      <c r="AG28" s="13"/>
      <c r="AH28" s="13"/>
      <c r="AI28" s="13"/>
      <c r="AJ28" s="13"/>
      <c r="AL28" s="13"/>
      <c r="AM28" s="13"/>
      <c r="AN28" s="13"/>
      <c r="AO28" s="13"/>
      <c r="AP28" s="13"/>
      <c r="AQ28" s="13"/>
      <c r="AR28" s="17"/>
      <c r="AS28" s="13"/>
      <c r="AT28" s="13"/>
      <c r="AU28" s="13"/>
      <c r="AV28" s="13"/>
    </row>
    <row r="29" spans="1:48" x14ac:dyDescent="0.4">
      <c r="A29" s="15"/>
      <c r="B29" s="15"/>
      <c r="C29" s="49" t="s">
        <v>369</v>
      </c>
      <c r="D29" s="15"/>
      <c r="E29" s="15"/>
      <c r="F29" s="15" t="s">
        <v>315</v>
      </c>
      <c r="G29" s="35">
        <f>LN('M1-Adj'!H29)-LN('M1-Adj'!G29)</f>
        <v>0.15322362437307502</v>
      </c>
      <c r="H29" s="35">
        <f>LN('M1-Adj'!I29)-LN('M1-Adj'!H29)</f>
        <v>7.5130239116084185E-2</v>
      </c>
      <c r="I29" s="35">
        <f>LN('M1-Adj'!J29)-LN('M1-Adj'!I29)</f>
        <v>2.8142379681951324E-2</v>
      </c>
      <c r="J29" s="35">
        <f>LN('M1-Adj'!K29)-LN('M1-Adj'!J29)</f>
        <v>0.27000910165593495</v>
      </c>
      <c r="K29" s="35">
        <f>LN('M1-Adj'!L29)-LN('M1-Adj'!K29)</f>
        <v>9.1574263240916443E-2</v>
      </c>
      <c r="L29" s="35">
        <f>LN('M1-Adj'!M29)-LN('M1-Adj'!L29)</f>
        <v>0.1879199984325155</v>
      </c>
      <c r="M29" s="15" t="s">
        <v>163</v>
      </c>
      <c r="N29" s="13"/>
      <c r="O29" s="16"/>
      <c r="P29" s="16"/>
      <c r="Q29" s="16"/>
      <c r="R29" s="16"/>
      <c r="S29" s="16"/>
      <c r="T29" s="61"/>
      <c r="U29" s="16"/>
      <c r="V29" s="16"/>
      <c r="W29" s="16"/>
      <c r="X29" s="16"/>
      <c r="Y29" s="16"/>
      <c r="Z29" s="16"/>
      <c r="AA29" s="61"/>
      <c r="AB29" s="16"/>
      <c r="AC29" s="16"/>
      <c r="AD29" s="16"/>
      <c r="AE29" s="16"/>
      <c r="AF29" s="16"/>
      <c r="AG29" s="13"/>
      <c r="AH29" s="13"/>
      <c r="AI29" s="13"/>
      <c r="AJ29" s="13"/>
      <c r="AL29" s="13"/>
      <c r="AM29" s="13"/>
      <c r="AN29" s="13"/>
      <c r="AO29" s="13"/>
      <c r="AP29" s="13"/>
      <c r="AQ29" s="13"/>
      <c r="AR29" s="17"/>
      <c r="AS29" s="13"/>
      <c r="AT29" s="13"/>
      <c r="AU29" s="13"/>
      <c r="AV29" s="13"/>
    </row>
    <row r="30" spans="1:48" x14ac:dyDescent="0.4">
      <c r="A30" s="15"/>
      <c r="B30" s="15"/>
      <c r="C30" s="49" t="s">
        <v>65</v>
      </c>
      <c r="D30" s="15"/>
      <c r="E30" s="15"/>
      <c r="F30" s="15" t="s">
        <v>315</v>
      </c>
      <c r="G30" s="35">
        <f>LN('M1-Adj'!H30)-LN('M1-Adj'!G30)</f>
        <v>0.11650216148620007</v>
      </c>
      <c r="H30" s="35">
        <f>LN('M1-Adj'!I30)-LN('M1-Adj'!H30)</f>
        <v>9.560876897273296E-2</v>
      </c>
      <c r="I30" s="35">
        <f>LN('M1-Adj'!J30)-LN('M1-Adj'!I30)</f>
        <v>6.1397514533762632E-2</v>
      </c>
      <c r="J30" s="35">
        <f>LN('M1-Adj'!K30)-LN('M1-Adj'!J30)</f>
        <v>9.7132876708685423E-2</v>
      </c>
      <c r="K30" s="35">
        <f>LN('M1-Adj'!L30)-LN('M1-Adj'!K30)</f>
        <v>5.5281703066222043E-2</v>
      </c>
      <c r="L30" s="35">
        <f>LN('M1-Adj'!M30)-LN('M1-Adj'!L30)</f>
        <v>-1.0095572220928162E-2</v>
      </c>
      <c r="M30" s="15" t="s">
        <v>163</v>
      </c>
      <c r="N30" s="13"/>
      <c r="O30" s="16"/>
      <c r="P30" s="16"/>
      <c r="Q30" s="16"/>
      <c r="R30" s="16"/>
      <c r="S30" s="16"/>
      <c r="T30" s="61"/>
      <c r="U30" s="16"/>
      <c r="V30" s="16"/>
      <c r="W30" s="16"/>
      <c r="X30" s="16"/>
      <c r="Y30" s="16"/>
      <c r="Z30" s="16"/>
      <c r="AA30" s="61"/>
      <c r="AB30" s="16"/>
      <c r="AC30" s="16"/>
      <c r="AD30" s="16"/>
      <c r="AE30" s="16"/>
      <c r="AF30" s="16"/>
      <c r="AG30" s="13"/>
      <c r="AH30" s="13"/>
      <c r="AI30" s="13"/>
      <c r="AJ30" s="13"/>
      <c r="AL30" s="13"/>
      <c r="AM30" s="13"/>
      <c r="AN30" s="13"/>
      <c r="AO30" s="13"/>
      <c r="AP30" s="13"/>
      <c r="AQ30" s="13"/>
      <c r="AR30" s="17"/>
      <c r="AS30" s="13"/>
      <c r="AT30" s="13"/>
      <c r="AU30" s="13"/>
      <c r="AV30" s="13"/>
    </row>
    <row r="31" spans="1:48" x14ac:dyDescent="0.4">
      <c r="A31" s="15"/>
      <c r="B31" s="15"/>
      <c r="C31" s="49" t="s">
        <v>69</v>
      </c>
      <c r="D31" s="15"/>
      <c r="E31" s="15"/>
      <c r="F31" s="15" t="s">
        <v>315</v>
      </c>
      <c r="G31" s="35">
        <f>LN('M1-Adj'!H31)-LN('M1-Adj'!G31)</f>
        <v>0.22054630745218162</v>
      </c>
      <c r="H31" s="35">
        <f>LN('M1-Adj'!I31)-LN('M1-Adj'!H31)</f>
        <v>0.15311329341270419</v>
      </c>
      <c r="I31" s="35">
        <f>LN('M1-Adj'!J31)-LN('M1-Adj'!I31)</f>
        <v>0.44944758606601165</v>
      </c>
      <c r="J31" s="35">
        <f>LN('M1-Adj'!K31)-LN('M1-Adj'!J31)</f>
        <v>0.28629310078887515</v>
      </c>
      <c r="K31" s="35">
        <f>LN('M1-Adj'!L31)-LN('M1-Adj'!K31)</f>
        <v>0.31605036186653734</v>
      </c>
      <c r="L31" s="35">
        <f>LN('M1-Adj'!M31)-LN('M1-Adj'!L31)</f>
        <v>8.5038123964718437E-2</v>
      </c>
      <c r="M31" s="15" t="s">
        <v>163</v>
      </c>
      <c r="N31" s="13"/>
      <c r="O31" s="16"/>
      <c r="P31" s="16"/>
      <c r="Q31" s="16"/>
      <c r="R31" s="16"/>
      <c r="S31" s="16"/>
      <c r="T31" s="61"/>
      <c r="U31" s="16"/>
      <c r="V31" s="16"/>
      <c r="W31" s="16"/>
      <c r="X31" s="16"/>
      <c r="Y31" s="16"/>
      <c r="Z31" s="16"/>
      <c r="AA31" s="61"/>
      <c r="AB31" s="16"/>
      <c r="AC31" s="16"/>
      <c r="AD31" s="16"/>
      <c r="AE31" s="16"/>
      <c r="AF31" s="16"/>
      <c r="AG31" s="13"/>
      <c r="AH31" s="13"/>
      <c r="AI31" s="13"/>
      <c r="AJ31" s="13"/>
      <c r="AL31" s="13"/>
      <c r="AM31" s="13"/>
      <c r="AN31" s="13"/>
      <c r="AO31" s="13"/>
      <c r="AP31" s="13"/>
      <c r="AQ31" s="13"/>
      <c r="AR31" s="17"/>
      <c r="AS31" s="13"/>
      <c r="AT31" s="13"/>
      <c r="AU31" s="13"/>
      <c r="AV31" s="13"/>
    </row>
    <row r="32" spans="1:48" x14ac:dyDescent="0.4">
      <c r="A32" s="15"/>
      <c r="B32" s="15"/>
      <c r="C32" s="49" t="s">
        <v>73</v>
      </c>
      <c r="D32" s="15"/>
      <c r="E32" s="15"/>
      <c r="F32" s="15" t="s">
        <v>315</v>
      </c>
      <c r="G32" s="35">
        <f>LN('M1-Adj'!H32)-LN('M1-Adj'!G32)</f>
        <v>0.11662366621167024</v>
      </c>
      <c r="H32" s="35">
        <f>LN('M1-Adj'!I32)-LN('M1-Adj'!H32)</f>
        <v>0.26697107145455595</v>
      </c>
      <c r="I32" s="35">
        <f>LN('M1-Adj'!J32)-LN('M1-Adj'!I32)</f>
        <v>-0.19806533061705975</v>
      </c>
      <c r="J32" s="35">
        <f>LN('M1-Adj'!K32)-LN('M1-Adj'!J32)</f>
        <v>0.32852990479387856</v>
      </c>
      <c r="K32" s="35">
        <f>LN('M1-Adj'!L32)-LN('M1-Adj'!K32)</f>
        <v>0.31275788249523467</v>
      </c>
      <c r="L32" s="35">
        <f>LN('M1-Adj'!M32)-LN('M1-Adj'!L32)</f>
        <v>0.21159908874950972</v>
      </c>
      <c r="M32" s="15" t="s">
        <v>163</v>
      </c>
      <c r="N32" s="13"/>
      <c r="O32" s="16"/>
      <c r="P32" s="16"/>
      <c r="Q32" s="16"/>
      <c r="R32" s="16"/>
      <c r="S32" s="16"/>
      <c r="T32" s="61"/>
      <c r="U32" s="16"/>
      <c r="V32" s="16"/>
      <c r="W32" s="16"/>
      <c r="X32" s="16"/>
      <c r="Y32" s="16"/>
      <c r="Z32" s="16"/>
      <c r="AA32" s="61"/>
      <c r="AB32" s="16"/>
      <c r="AC32" s="16"/>
      <c r="AD32" s="16"/>
      <c r="AE32" s="16"/>
      <c r="AF32" s="16"/>
      <c r="AG32" s="13"/>
      <c r="AH32" s="13"/>
      <c r="AI32" s="13"/>
      <c r="AJ32" s="13"/>
      <c r="AL32" s="13"/>
      <c r="AM32" s="13"/>
      <c r="AN32" s="13"/>
      <c r="AO32" s="13"/>
      <c r="AP32" s="13"/>
      <c r="AQ32" s="13"/>
      <c r="AR32" s="17"/>
      <c r="AS32" s="13"/>
      <c r="AT32" s="13"/>
      <c r="AU32" s="13"/>
      <c r="AV32" s="13"/>
    </row>
    <row r="33" spans="1:49" x14ac:dyDescent="0.4">
      <c r="A33" s="15"/>
      <c r="B33" s="15"/>
      <c r="C33" s="49" t="s">
        <v>74</v>
      </c>
      <c r="D33" s="15"/>
      <c r="E33" s="15"/>
      <c r="F33" s="15" t="s">
        <v>315</v>
      </c>
      <c r="G33" s="35">
        <f>LN('M1-Adj'!H33)-LN('M1-Adj'!G33)</f>
        <v>0.35549568122253561</v>
      </c>
      <c r="H33" s="35">
        <f>LN('M1-Adj'!I33)-LN('M1-Adj'!H33)</f>
        <v>0.22396014815547183</v>
      </c>
      <c r="I33" s="35">
        <f>LN('M1-Adj'!J33)-LN('M1-Adj'!I33)</f>
        <v>8.1625215788836414E-2</v>
      </c>
      <c r="J33" s="35">
        <f>LN('M1-Adj'!K33)-LN('M1-Adj'!J33)</f>
        <v>0.32962271643723717</v>
      </c>
      <c r="K33" s="35">
        <f>LN('M1-Adj'!L33)-LN('M1-Adj'!K33)</f>
        <v>0.12988258999310975</v>
      </c>
      <c r="L33" s="35">
        <f>LN('M1-Adj'!M33)-LN('M1-Adj'!L33)</f>
        <v>0.17736585019578932</v>
      </c>
      <c r="M33" s="15" t="s">
        <v>163</v>
      </c>
      <c r="N33" s="13"/>
      <c r="O33" s="16"/>
      <c r="P33" s="16"/>
      <c r="Q33" s="16"/>
      <c r="R33" s="16"/>
      <c r="S33" s="16"/>
      <c r="T33" s="61"/>
      <c r="U33" s="16"/>
      <c r="V33" s="16"/>
      <c r="W33" s="16"/>
      <c r="X33" s="16"/>
      <c r="Y33" s="16"/>
      <c r="Z33" s="16"/>
      <c r="AA33" s="61"/>
      <c r="AB33" s="16"/>
      <c r="AC33" s="16"/>
      <c r="AD33" s="16"/>
      <c r="AE33" s="16"/>
      <c r="AF33" s="16"/>
      <c r="AG33" s="13"/>
      <c r="AH33" s="13"/>
      <c r="AI33" s="13"/>
      <c r="AJ33" s="13"/>
      <c r="AL33" s="13"/>
      <c r="AM33" s="13"/>
      <c r="AN33" s="13"/>
      <c r="AO33" s="13"/>
      <c r="AP33" s="13"/>
      <c r="AQ33" s="13"/>
      <c r="AR33" s="17"/>
      <c r="AS33" s="13"/>
      <c r="AT33" s="13"/>
      <c r="AU33" s="13"/>
      <c r="AV33" s="13"/>
    </row>
    <row r="34" spans="1:49" x14ac:dyDescent="0.4">
      <c r="A34" s="15"/>
      <c r="B34" s="15"/>
      <c r="C34" s="49" t="s">
        <v>84</v>
      </c>
      <c r="D34" s="15"/>
      <c r="E34" s="15"/>
      <c r="F34" s="15" t="s">
        <v>315</v>
      </c>
      <c r="G34" s="35">
        <f>LN('M1-Adj'!H34)-LN('M1-Adj'!G34)</f>
        <v>7.2752421918005794E-2</v>
      </c>
      <c r="H34" s="35">
        <f>LN('M1-Adj'!I34)-LN('M1-Adj'!H34)</f>
        <v>0.28168603695249939</v>
      </c>
      <c r="I34" s="35">
        <f>LN('M1-Adj'!J34)-LN('M1-Adj'!I34)</f>
        <v>4.5374822171353912E-2</v>
      </c>
      <c r="J34" s="35">
        <f>LN('M1-Adj'!K34)-LN('M1-Adj'!J34)</f>
        <v>8.2629439243839364E-2</v>
      </c>
      <c r="K34" s="35">
        <f>LN('M1-Adj'!L34)-LN('M1-Adj'!K34)</f>
        <v>9.6574657353567517E-2</v>
      </c>
      <c r="L34" s="35">
        <f>LN('M1-Adj'!M34)-LN('M1-Adj'!L34)</f>
        <v>9.6664160159022572E-2</v>
      </c>
      <c r="M34" s="15" t="s">
        <v>163</v>
      </c>
      <c r="N34" s="13"/>
      <c r="O34" s="16"/>
      <c r="P34" s="16"/>
      <c r="Q34" s="16"/>
      <c r="R34" s="16"/>
      <c r="S34" s="16"/>
      <c r="T34" s="61"/>
      <c r="U34" s="16"/>
      <c r="V34" s="16"/>
      <c r="W34" s="16"/>
      <c r="X34" s="16"/>
      <c r="Y34" s="16"/>
      <c r="Z34" s="16"/>
      <c r="AA34" s="61"/>
      <c r="AB34" s="16"/>
      <c r="AC34" s="16"/>
      <c r="AD34" s="16"/>
      <c r="AE34" s="16"/>
      <c r="AF34" s="16"/>
      <c r="AG34" s="13"/>
      <c r="AH34" s="13"/>
      <c r="AI34" s="13"/>
      <c r="AJ34" s="13"/>
      <c r="AL34" s="13"/>
      <c r="AM34" s="13"/>
      <c r="AN34" s="13"/>
      <c r="AO34" s="13"/>
      <c r="AP34" s="13"/>
      <c r="AQ34" s="13"/>
      <c r="AR34" s="17"/>
      <c r="AS34" s="13"/>
      <c r="AT34" s="13"/>
      <c r="AU34" s="13"/>
      <c r="AV34" s="13"/>
    </row>
    <row r="35" spans="1:49" x14ac:dyDescent="0.4">
      <c r="A35" s="15"/>
      <c r="B35" s="15"/>
      <c r="C35" s="49" t="s">
        <v>88</v>
      </c>
      <c r="D35" s="15"/>
      <c r="E35" s="15"/>
      <c r="F35" s="15" t="s">
        <v>315</v>
      </c>
      <c r="G35" s="35">
        <f>LN('M1-Adj'!H35)-LN('M1-Adj'!G35)</f>
        <v>0.18048300191977074</v>
      </c>
      <c r="H35" s="35">
        <f>LN('M1-Adj'!I35)-LN('M1-Adj'!H35)</f>
        <v>0.13316724501683375</v>
      </c>
      <c r="I35" s="35">
        <f>LN('M1-Adj'!J35)-LN('M1-Adj'!I35)</f>
        <v>7.1092093270558543E-2</v>
      </c>
      <c r="J35" s="35">
        <f>LN('M1-Adj'!K35)-LN('M1-Adj'!J35)</f>
        <v>0.3244779278272576</v>
      </c>
      <c r="K35" s="35">
        <f>LN('M1-Adj'!L35)-LN('M1-Adj'!K35)</f>
        <v>-1.274401712861728E-2</v>
      </c>
      <c r="L35" s="35">
        <f>LN('M1-Adj'!M35)-LN('M1-Adj'!L35)</f>
        <v>4.3459611554075295E-3</v>
      </c>
      <c r="M35" s="15" t="s">
        <v>163</v>
      </c>
      <c r="N35" s="13"/>
      <c r="O35" s="16"/>
      <c r="P35" s="16"/>
      <c r="Q35" s="16"/>
      <c r="R35" s="16"/>
      <c r="S35" s="16"/>
      <c r="T35" s="61"/>
      <c r="U35" s="16"/>
      <c r="V35" s="16"/>
      <c r="W35" s="16"/>
      <c r="X35" s="16"/>
      <c r="Y35" s="16"/>
      <c r="Z35" s="16"/>
      <c r="AA35" s="61"/>
      <c r="AB35" s="16"/>
      <c r="AC35" s="16"/>
      <c r="AD35" s="16"/>
      <c r="AE35" s="16"/>
      <c r="AF35" s="16"/>
      <c r="AG35" s="13"/>
      <c r="AH35" s="13"/>
      <c r="AI35" s="13"/>
      <c r="AJ35" s="13"/>
      <c r="AL35" s="13"/>
      <c r="AM35" s="13"/>
      <c r="AN35" s="13"/>
      <c r="AO35" s="13"/>
      <c r="AP35" s="13"/>
      <c r="AQ35" s="13"/>
      <c r="AR35" s="17"/>
      <c r="AS35" s="13"/>
      <c r="AT35" s="13"/>
      <c r="AU35" s="13"/>
      <c r="AV35" s="13"/>
    </row>
    <row r="36" spans="1:49" x14ac:dyDescent="0.4">
      <c r="A36" s="15"/>
      <c r="B36" s="15"/>
      <c r="C36" s="49" t="s">
        <v>93</v>
      </c>
      <c r="D36" s="15"/>
      <c r="E36" s="15"/>
      <c r="F36" s="15" t="s">
        <v>315</v>
      </c>
      <c r="G36" s="35">
        <f>LN('M1-Adj'!H36)-LN('M1-Adj'!G36)</f>
        <v>0.24054044589884338</v>
      </c>
      <c r="H36" s="35">
        <f>LN('M1-Adj'!I36)-LN('M1-Adj'!H36)</f>
        <v>0.43847588202424426</v>
      </c>
      <c r="I36" s="35">
        <f>LN('M1-Adj'!J36)-LN('M1-Adj'!I36)</f>
        <v>0.13913396188038352</v>
      </c>
      <c r="J36" s="35">
        <f>LN('M1-Adj'!K36)-LN('M1-Adj'!J36)</f>
        <v>0.42956914190665962</v>
      </c>
      <c r="K36" s="35">
        <f>LN('M1-Adj'!L36)-LN('M1-Adj'!K36)</f>
        <v>0.51237045274784787</v>
      </c>
      <c r="L36" s="35">
        <f>LN('M1-Adj'!M36)-LN('M1-Adj'!L36)</f>
        <v>0.30477734429655889</v>
      </c>
      <c r="M36" s="15" t="s">
        <v>163</v>
      </c>
      <c r="N36" s="13"/>
      <c r="O36" s="16"/>
      <c r="P36" s="16"/>
      <c r="Q36" s="16"/>
      <c r="R36" s="16"/>
      <c r="S36" s="16"/>
      <c r="T36" s="61"/>
      <c r="U36" s="16"/>
      <c r="V36" s="16"/>
      <c r="W36" s="16"/>
      <c r="X36" s="16"/>
      <c r="Y36" s="16"/>
      <c r="Z36" s="16"/>
      <c r="AA36" s="61"/>
      <c r="AB36" s="16"/>
      <c r="AC36" s="16"/>
      <c r="AD36" s="16"/>
      <c r="AE36" s="16"/>
      <c r="AF36" s="16"/>
      <c r="AG36" s="13"/>
      <c r="AH36" s="13"/>
      <c r="AI36" s="13"/>
      <c r="AJ36" s="13"/>
      <c r="AL36" s="13"/>
      <c r="AM36" s="13"/>
      <c r="AN36" s="13"/>
      <c r="AO36" s="13"/>
      <c r="AP36" s="13"/>
      <c r="AQ36" s="13"/>
      <c r="AR36" s="17"/>
      <c r="AS36" s="13"/>
      <c r="AT36" s="13"/>
      <c r="AU36" s="13"/>
      <c r="AV36" s="13"/>
    </row>
    <row r="37" spans="1:49" x14ac:dyDescent="0.4">
      <c r="A37" s="15"/>
      <c r="B37" s="15"/>
      <c r="C37" s="49" t="s">
        <v>97</v>
      </c>
      <c r="D37" s="15"/>
      <c r="E37" s="15"/>
      <c r="F37" s="15" t="s">
        <v>315</v>
      </c>
      <c r="G37" s="35">
        <f>LN('M1-Adj'!H37)-LN('M1-Adj'!G37)</f>
        <v>6.4145872264939729E-2</v>
      </c>
      <c r="H37" s="35">
        <f>LN('M1-Adj'!I37)-LN('M1-Adj'!H37)</f>
        <v>0.45197414780389433</v>
      </c>
      <c r="I37" s="35">
        <f>LN('M1-Adj'!J37)-LN('M1-Adj'!I37)</f>
        <v>7.0790940894257304E-2</v>
      </c>
      <c r="J37" s="35">
        <f>LN('M1-Adj'!K37)-LN('M1-Adj'!J37)</f>
        <v>0.40145925921059433</v>
      </c>
      <c r="K37" s="35">
        <f>LN('M1-Adj'!L37)-LN('M1-Adj'!K37)</f>
        <v>4.2907316235407222E-2</v>
      </c>
      <c r="L37" s="35">
        <f>LN('M1-Adj'!M37)-LN('M1-Adj'!L37)</f>
        <v>0.30272531106755185</v>
      </c>
      <c r="M37" s="15" t="s">
        <v>163</v>
      </c>
      <c r="N37" s="13"/>
      <c r="O37" s="16"/>
      <c r="P37" s="16"/>
      <c r="Q37" s="16"/>
      <c r="R37" s="16"/>
      <c r="S37" s="16"/>
      <c r="T37" s="61"/>
      <c r="U37" s="16"/>
      <c r="V37" s="16"/>
      <c r="W37" s="16"/>
      <c r="X37" s="16"/>
      <c r="Y37" s="16"/>
      <c r="Z37" s="16"/>
      <c r="AA37" s="61"/>
      <c r="AB37" s="16"/>
      <c r="AC37" s="16"/>
      <c r="AD37" s="16"/>
      <c r="AE37" s="16"/>
      <c r="AF37" s="16"/>
      <c r="AG37" s="13"/>
      <c r="AH37" s="13"/>
      <c r="AI37" s="13"/>
      <c r="AJ37" s="13"/>
      <c r="AL37" s="13"/>
      <c r="AM37" s="13"/>
      <c r="AN37" s="13"/>
      <c r="AO37" s="13"/>
      <c r="AP37" s="13"/>
      <c r="AQ37" s="13"/>
      <c r="AR37" s="17"/>
      <c r="AS37" s="13"/>
      <c r="AT37" s="13"/>
      <c r="AU37" s="13"/>
      <c r="AV37" s="13"/>
    </row>
    <row r="38" spans="1:49" x14ac:dyDescent="0.4">
      <c r="A38" s="15"/>
      <c r="B38" s="15"/>
      <c r="C38" s="49" t="s">
        <v>110</v>
      </c>
      <c r="D38" s="15"/>
      <c r="E38" s="15"/>
      <c r="F38" s="15" t="s">
        <v>315</v>
      </c>
      <c r="G38" s="15" t="s">
        <v>163</v>
      </c>
      <c r="H38" s="15" t="s">
        <v>163</v>
      </c>
      <c r="I38" s="15" t="s">
        <v>163</v>
      </c>
      <c r="J38" s="35">
        <f>LN('M1-Adj'!K38)-LN('M1-Adj'!J38)</f>
        <v>0.16224636823074334</v>
      </c>
      <c r="K38" s="35">
        <f>LN('M1-Adj'!L38)-LN('M1-Adj'!K38)</f>
        <v>0.38488949234834102</v>
      </c>
      <c r="L38" s="35">
        <f>LN('M1-Adj'!M38)-LN('M1-Adj'!L38)</f>
        <v>0.22653011122740985</v>
      </c>
      <c r="M38" s="15" t="s">
        <v>163</v>
      </c>
      <c r="N38" s="13"/>
      <c r="O38" s="16"/>
      <c r="P38" s="16"/>
      <c r="Q38" s="16"/>
      <c r="R38" s="16"/>
      <c r="S38" s="16"/>
      <c r="T38" s="61"/>
      <c r="U38" s="16"/>
      <c r="V38" s="16"/>
      <c r="W38" s="16"/>
      <c r="X38" s="16"/>
      <c r="Y38" s="16"/>
      <c r="Z38" s="16"/>
      <c r="AA38" s="61"/>
      <c r="AB38" s="16"/>
      <c r="AC38" s="16"/>
      <c r="AD38" s="16"/>
      <c r="AE38" s="16"/>
      <c r="AF38" s="16"/>
      <c r="AG38" s="13"/>
      <c r="AH38" s="13"/>
      <c r="AI38" s="13"/>
      <c r="AJ38" s="13"/>
      <c r="AL38" s="13"/>
      <c r="AM38" s="13"/>
      <c r="AN38" s="13"/>
      <c r="AO38" s="13"/>
      <c r="AP38" s="13"/>
      <c r="AQ38" s="13"/>
      <c r="AR38" s="17"/>
      <c r="AS38" s="13"/>
      <c r="AT38" s="13"/>
      <c r="AU38" s="13"/>
      <c r="AV38" s="13"/>
    </row>
    <row r="39" spans="1:49" x14ac:dyDescent="0.4">
      <c r="A39" s="15"/>
      <c r="B39" s="15"/>
      <c r="C39" s="49" t="s">
        <v>111</v>
      </c>
      <c r="D39" s="15"/>
      <c r="E39" s="15"/>
      <c r="F39" s="15" t="s">
        <v>315</v>
      </c>
      <c r="G39" s="35">
        <f>LN('M1-Adj'!H39)-LN('M1-Adj'!G39)</f>
        <v>4.7712861966103581E-2</v>
      </c>
      <c r="H39" s="35">
        <f>LN('M1-Adj'!I39)-LN('M1-Adj'!H39)</f>
        <v>9.4770910937797659E-2</v>
      </c>
      <c r="I39" s="35">
        <f>LN('M1-Adj'!J39)-LN('M1-Adj'!I39)</f>
        <v>9.9463669022521906E-2</v>
      </c>
      <c r="J39" s="35">
        <f>LN('M1-Adj'!K39)-LN('M1-Adj'!J39)</f>
        <v>0.14807588761016088</v>
      </c>
      <c r="K39" s="35">
        <f>LN('M1-Adj'!L39)-LN('M1-Adj'!K39)</f>
        <v>9.411127682408793E-2</v>
      </c>
      <c r="L39" s="35">
        <f>LN('M1-Adj'!M39)-LN('M1-Adj'!L39)</f>
        <v>9.7287011201355078E-2</v>
      </c>
      <c r="M39" s="15" t="s">
        <v>163</v>
      </c>
      <c r="N39" s="13"/>
      <c r="O39" s="16"/>
      <c r="P39" s="16"/>
      <c r="Q39" s="16"/>
      <c r="R39" s="16"/>
      <c r="S39" s="16"/>
      <c r="T39" s="61"/>
      <c r="U39" s="16"/>
      <c r="V39" s="16"/>
      <c r="W39" s="16"/>
      <c r="X39" s="16"/>
      <c r="Y39" s="16"/>
      <c r="Z39" s="16"/>
      <c r="AA39" s="61"/>
      <c r="AB39" s="16"/>
      <c r="AC39" s="16"/>
      <c r="AD39" s="16"/>
      <c r="AE39" s="16"/>
      <c r="AF39" s="16"/>
      <c r="AG39" s="13"/>
      <c r="AH39" s="13"/>
      <c r="AI39" s="13"/>
      <c r="AJ39" s="13"/>
      <c r="AL39" s="13"/>
      <c r="AM39" s="13"/>
      <c r="AN39" s="13"/>
      <c r="AO39" s="13"/>
      <c r="AP39" s="13"/>
      <c r="AQ39" s="13"/>
      <c r="AR39" s="17"/>
      <c r="AS39" s="13"/>
      <c r="AT39" s="13"/>
      <c r="AU39" s="13"/>
      <c r="AV39" s="13"/>
    </row>
    <row r="40" spans="1:49" x14ac:dyDescent="0.4">
      <c r="A40" s="15"/>
      <c r="B40" s="15"/>
      <c r="C40" s="49" t="s">
        <v>112</v>
      </c>
      <c r="D40" s="15"/>
      <c r="E40" s="15"/>
      <c r="F40" s="15" t="s">
        <v>315</v>
      </c>
      <c r="G40" s="35">
        <f>LN('M1-Adj'!H40)-LN('M1-Adj'!G40)</f>
        <v>8.7276718255470342E-2</v>
      </c>
      <c r="H40" s="35">
        <f>LN('M1-Adj'!I40)-LN('M1-Adj'!H40)</f>
        <v>1.5079286333549824E-2</v>
      </c>
      <c r="I40" s="35">
        <f>LN('M1-Adj'!J40)-LN('M1-Adj'!I40)</f>
        <v>4.7433532166052395E-2</v>
      </c>
      <c r="J40" s="35">
        <f>LN('M1-Adj'!K40)-LN('M1-Adj'!J40)</f>
        <v>0.49468420934974588</v>
      </c>
      <c r="K40" s="35">
        <f>LN('M1-Adj'!L40)-LN('M1-Adj'!K40)</f>
        <v>-7.785779572084639E-2</v>
      </c>
      <c r="L40" s="35">
        <f>LN('M1-Adj'!M40)-LN('M1-Adj'!L40)</f>
        <v>-6.693500617987258E-2</v>
      </c>
      <c r="M40" s="15" t="s">
        <v>163</v>
      </c>
      <c r="N40" s="13"/>
      <c r="O40" s="16"/>
      <c r="P40" s="16"/>
      <c r="Q40" s="16"/>
      <c r="R40" s="16"/>
      <c r="S40" s="16"/>
      <c r="T40" s="61"/>
      <c r="U40" s="16"/>
      <c r="V40" s="16"/>
      <c r="W40" s="16"/>
      <c r="X40" s="16"/>
      <c r="Y40" s="16"/>
      <c r="Z40" s="16"/>
      <c r="AA40" s="61"/>
      <c r="AB40" s="16"/>
      <c r="AC40" s="16"/>
      <c r="AD40" s="16"/>
      <c r="AE40" s="16"/>
      <c r="AF40" s="16"/>
      <c r="AG40" s="13"/>
      <c r="AH40" s="13"/>
      <c r="AI40" s="13"/>
      <c r="AJ40" s="13"/>
      <c r="AL40" s="13"/>
      <c r="AM40" s="13"/>
      <c r="AN40" s="13"/>
      <c r="AO40" s="13"/>
      <c r="AP40" s="13"/>
      <c r="AQ40" s="13"/>
      <c r="AR40" s="17"/>
      <c r="AS40" s="13"/>
      <c r="AT40" s="13"/>
      <c r="AU40" s="13"/>
      <c r="AV40" s="13"/>
    </row>
    <row r="41" spans="1:49" x14ac:dyDescent="0.4">
      <c r="A41" s="15"/>
      <c r="B41" s="15"/>
      <c r="C41" s="49" t="s">
        <v>115</v>
      </c>
      <c r="D41" s="15"/>
      <c r="E41" s="15"/>
      <c r="F41" s="15" t="s">
        <v>315</v>
      </c>
      <c r="G41" s="35">
        <f>LN('M1-Adj'!H41)-LN('M1-Adj'!G41)</f>
        <v>0.83086335703882241</v>
      </c>
      <c r="H41" s="35">
        <f>LN('M1-Adj'!I41)-LN('M1-Adj'!H41)</f>
        <v>0.52515226677815008</v>
      </c>
      <c r="I41" s="35">
        <f>LN('M1-Adj'!J41)-LN('M1-Adj'!I41)</f>
        <v>0.48919249415886057</v>
      </c>
      <c r="J41" s="35">
        <f>LN('M1-Adj'!K41)-LN('M1-Adj'!J41)</f>
        <v>0.66053630687650866</v>
      </c>
      <c r="K41" s="35">
        <f>LN('M1-Adj'!L41)-LN('M1-Adj'!K41)</f>
        <v>0.45276529092699036</v>
      </c>
      <c r="L41" s="35">
        <f>LN('M1-Adj'!M41)-LN('M1-Adj'!L41)</f>
        <v>0.38078870318853575</v>
      </c>
      <c r="M41" s="15" t="s">
        <v>163</v>
      </c>
      <c r="N41" s="13"/>
      <c r="O41" s="16"/>
      <c r="P41" s="16"/>
      <c r="Q41" s="16"/>
      <c r="R41" s="16"/>
      <c r="S41" s="16"/>
      <c r="T41" s="61"/>
      <c r="U41" s="16"/>
      <c r="V41" s="16"/>
      <c r="W41" s="16"/>
      <c r="X41" s="16"/>
      <c r="Y41" s="16"/>
      <c r="Z41" s="16"/>
      <c r="AA41" s="61"/>
      <c r="AB41" s="16"/>
      <c r="AC41" s="16"/>
      <c r="AD41" s="16"/>
      <c r="AE41" s="16"/>
      <c r="AF41" s="16"/>
      <c r="AG41" s="13"/>
      <c r="AH41" s="13"/>
      <c r="AI41" s="13"/>
      <c r="AJ41" s="13"/>
      <c r="AL41" s="13"/>
      <c r="AM41" s="13"/>
      <c r="AN41" s="13"/>
      <c r="AO41" s="13"/>
      <c r="AP41" s="13"/>
      <c r="AQ41" s="13"/>
      <c r="AR41" s="17"/>
      <c r="AS41" s="13"/>
      <c r="AT41" s="13"/>
      <c r="AU41" s="13"/>
      <c r="AV41" s="13"/>
    </row>
    <row r="42" spans="1:49" x14ac:dyDescent="0.4">
      <c r="A42" s="15"/>
      <c r="B42" s="15"/>
      <c r="C42" s="49" t="s">
        <v>116</v>
      </c>
      <c r="D42" s="15"/>
      <c r="E42" s="15"/>
      <c r="F42" s="15" t="s">
        <v>315</v>
      </c>
      <c r="G42" s="35">
        <f>LN('M1-Adj'!H42)-LN('M1-Adj'!G42)</f>
        <v>1.3248905003996407</v>
      </c>
      <c r="H42" s="35">
        <f>LN('M1-Adj'!I42)-LN('M1-Adj'!H42)</f>
        <v>0.71457258334475071</v>
      </c>
      <c r="I42" s="35">
        <f>LN('M1-Adj'!J42)-LN('M1-Adj'!I42)</f>
        <v>0.46254371637894032</v>
      </c>
      <c r="J42" s="35">
        <f>LN('M1-Adj'!K42)-LN('M1-Adj'!J42)</f>
        <v>0.26444630421620996</v>
      </c>
      <c r="K42" s="35">
        <f>LN('M1-Adj'!L42)-LN('M1-Adj'!K42)</f>
        <v>0.46088272662108576</v>
      </c>
      <c r="L42" s="15" t="s">
        <v>163</v>
      </c>
      <c r="M42" s="15" t="s">
        <v>163</v>
      </c>
      <c r="N42" s="13"/>
      <c r="O42" s="16"/>
      <c r="P42" s="16"/>
      <c r="Q42" s="16"/>
      <c r="R42" s="16"/>
      <c r="S42" s="16"/>
      <c r="T42" s="61"/>
      <c r="U42" s="16"/>
      <c r="V42" s="16"/>
      <c r="W42" s="16"/>
      <c r="X42" s="16"/>
      <c r="Y42" s="16"/>
      <c r="Z42" s="16"/>
      <c r="AA42" s="61"/>
      <c r="AB42" s="16"/>
      <c r="AC42" s="16"/>
      <c r="AD42" s="16"/>
      <c r="AE42" s="16"/>
      <c r="AF42" s="16"/>
      <c r="AG42" s="13"/>
      <c r="AH42" s="13"/>
      <c r="AI42" s="13"/>
      <c r="AJ42" s="13"/>
      <c r="AL42" s="13"/>
      <c r="AM42" s="13"/>
      <c r="AN42" s="13"/>
      <c r="AO42" s="13"/>
      <c r="AP42" s="13"/>
      <c r="AQ42" s="13"/>
      <c r="AR42" s="17"/>
      <c r="AS42" s="13"/>
      <c r="AT42" s="13"/>
      <c r="AU42" s="13"/>
      <c r="AV42" s="13"/>
    </row>
    <row r="43" spans="1:49" x14ac:dyDescent="0.4">
      <c r="A43" s="15"/>
      <c r="B43" s="15"/>
      <c r="C43" s="49" t="s">
        <v>125</v>
      </c>
      <c r="D43" s="15"/>
      <c r="E43" s="15"/>
      <c r="F43" s="15" t="s">
        <v>315</v>
      </c>
      <c r="G43" s="35">
        <f>LN('M1-Adj'!H43)-LN('M1-Adj'!G43)</f>
        <v>0.22369942450411173</v>
      </c>
      <c r="H43" s="35">
        <f>LN('M1-Adj'!I43)-LN('M1-Adj'!H43)</f>
        <v>0.17844886524472514</v>
      </c>
      <c r="I43" s="35">
        <f>LN('M1-Adj'!J43)-LN('M1-Adj'!I43)</f>
        <v>0.12307286271332174</v>
      </c>
      <c r="J43" s="35">
        <f>LN('M1-Adj'!K43)-LN('M1-Adj'!J43)</f>
        <v>0.41354142241355163</v>
      </c>
      <c r="K43" s="35">
        <f>LN('M1-Adj'!L43)-LN('M1-Adj'!K43)</f>
        <v>0.28594916810482296</v>
      </c>
      <c r="L43" s="35">
        <f>LN('M1-Adj'!M43)-LN('M1-Adj'!L43)</f>
        <v>0.21139871844668612</v>
      </c>
      <c r="M43" s="15" t="s">
        <v>163</v>
      </c>
      <c r="N43" s="13"/>
      <c r="O43" s="16"/>
      <c r="P43" s="16"/>
      <c r="Q43" s="16"/>
      <c r="R43" s="16"/>
      <c r="S43" s="16"/>
      <c r="T43" s="61"/>
      <c r="U43" s="16"/>
      <c r="V43" s="16"/>
      <c r="W43" s="16"/>
      <c r="X43" s="16"/>
      <c r="Y43" s="16"/>
      <c r="Z43" s="16"/>
      <c r="AA43" s="61"/>
      <c r="AB43" s="16"/>
      <c r="AC43" s="16"/>
      <c r="AD43" s="16"/>
      <c r="AE43" s="16"/>
      <c r="AF43" s="16"/>
      <c r="AG43" s="13"/>
      <c r="AH43" s="13"/>
      <c r="AI43" s="13"/>
      <c r="AJ43" s="13"/>
      <c r="AL43" s="13"/>
      <c r="AM43" s="13"/>
      <c r="AN43" s="13"/>
      <c r="AO43" s="13"/>
      <c r="AP43" s="13"/>
      <c r="AQ43" s="13"/>
      <c r="AR43" s="17"/>
      <c r="AS43" s="13"/>
      <c r="AT43" s="13"/>
      <c r="AU43" s="13"/>
      <c r="AV43" s="13"/>
    </row>
    <row r="44" spans="1:49" x14ac:dyDescent="0.4">
      <c r="A44" s="15"/>
      <c r="B44" s="15"/>
      <c r="C44" s="49" t="s">
        <v>126</v>
      </c>
      <c r="D44" s="15"/>
      <c r="E44" s="15"/>
      <c r="F44" s="15" t="s">
        <v>315</v>
      </c>
      <c r="G44" s="35">
        <f>LN('M1-Adj'!H44)-LN('M1-Adj'!G44)</f>
        <v>-4.6424706190559384E-2</v>
      </c>
      <c r="H44" s="35">
        <f>LN('M1-Adj'!I44)-LN('M1-Adj'!H44)</f>
        <v>6.0738972281500381E-2</v>
      </c>
      <c r="I44" s="35">
        <f>LN('M1-Adj'!J44)-LN('M1-Adj'!I44)</f>
        <v>7.8253954718175756E-2</v>
      </c>
      <c r="J44" s="35">
        <f>LN('M1-Adj'!K44)-LN('M1-Adj'!J44)</f>
        <v>0.14111529371471399</v>
      </c>
      <c r="K44" s="35">
        <f>LN('M1-Adj'!L44)-LN('M1-Adj'!K44)</f>
        <v>0.17672547649646653</v>
      </c>
      <c r="L44" s="35">
        <f>LN('M1-Adj'!M44)-LN('M1-Adj'!L44)</f>
        <v>0.13393444863762927</v>
      </c>
      <c r="M44" s="15" t="s">
        <v>163</v>
      </c>
      <c r="N44" s="13"/>
      <c r="O44" s="16"/>
      <c r="P44" s="16"/>
      <c r="Q44" s="16"/>
      <c r="R44" s="16"/>
      <c r="S44" s="16"/>
      <c r="T44" s="61"/>
      <c r="U44" s="16"/>
      <c r="V44" s="16"/>
      <c r="W44" s="16"/>
      <c r="X44" s="16"/>
      <c r="Y44" s="16"/>
      <c r="Z44" s="16"/>
      <c r="AA44" s="61"/>
      <c r="AB44" s="16"/>
      <c r="AC44" s="16"/>
      <c r="AD44" s="16"/>
      <c r="AE44" s="16"/>
      <c r="AF44" s="16"/>
      <c r="AG44" s="13"/>
      <c r="AH44" s="13"/>
      <c r="AI44" s="13"/>
      <c r="AJ44" s="13"/>
      <c r="AL44" s="13"/>
      <c r="AM44" s="13"/>
      <c r="AN44" s="13"/>
      <c r="AO44" s="13"/>
      <c r="AP44" s="13"/>
      <c r="AQ44" s="13"/>
      <c r="AR44" s="17"/>
      <c r="AS44" s="13"/>
      <c r="AT44" s="13"/>
      <c r="AU44" s="13"/>
      <c r="AV44" s="13"/>
    </row>
    <row r="45" spans="1:49" x14ac:dyDescent="0.4">
      <c r="A45" s="15"/>
      <c r="B45" s="15"/>
      <c r="C45" s="49" t="s">
        <v>365</v>
      </c>
      <c r="D45" s="15"/>
      <c r="E45" s="15"/>
      <c r="F45" s="15" t="s">
        <v>315</v>
      </c>
      <c r="G45" s="35">
        <f>LN('M1-Adj'!H45)-LN('M1-Adj'!G45)</f>
        <v>0.17740959287277835</v>
      </c>
      <c r="H45" s="35">
        <f>LN('M1-Adj'!I45)-LN('M1-Adj'!H45)</f>
        <v>0.27012322944001976</v>
      </c>
      <c r="I45" s="35">
        <f>LN('M1-Adj'!J45)-LN('M1-Adj'!I45)</f>
        <v>0.15539619687659201</v>
      </c>
      <c r="J45" s="35">
        <f>LN('M1-Adj'!K45)-LN('M1-Adj'!J45)</f>
        <v>0.21218495992381126</v>
      </c>
      <c r="K45" s="35">
        <f>LN('M1-Adj'!L45)-LN('M1-Adj'!K45)</f>
        <v>0.4136400272059868</v>
      </c>
      <c r="L45" s="35">
        <f>LN('M1-Adj'!M45)-LN('M1-Adj'!L45)</f>
        <v>0.29435858947570726</v>
      </c>
      <c r="M45" s="15" t="s">
        <v>163</v>
      </c>
      <c r="N45" s="13"/>
      <c r="O45" s="16"/>
      <c r="P45" s="16"/>
      <c r="Q45" s="16"/>
      <c r="R45" s="16"/>
      <c r="S45" s="16"/>
      <c r="T45" s="61"/>
      <c r="U45" s="16"/>
      <c r="V45" s="16"/>
      <c r="W45" s="16"/>
      <c r="X45" s="16"/>
      <c r="Y45" s="16"/>
      <c r="Z45" s="16"/>
      <c r="AA45" s="61"/>
      <c r="AB45" s="16"/>
      <c r="AC45" s="16"/>
      <c r="AD45" s="16"/>
      <c r="AE45" s="16"/>
      <c r="AF45" s="16"/>
      <c r="AG45" s="13"/>
      <c r="AH45" s="13"/>
      <c r="AI45" s="13"/>
      <c r="AJ45" s="13"/>
      <c r="AL45" s="13"/>
      <c r="AM45" s="13"/>
      <c r="AN45" s="13"/>
      <c r="AO45" s="13"/>
      <c r="AP45" s="13"/>
      <c r="AQ45" s="13"/>
      <c r="AR45" s="17"/>
      <c r="AS45" s="13"/>
      <c r="AT45" s="13"/>
      <c r="AU45" s="13"/>
      <c r="AV45" s="13"/>
    </row>
    <row r="46" spans="1:49" x14ac:dyDescent="0.4">
      <c r="A46" s="15"/>
      <c r="B46" s="15"/>
      <c r="C46" s="49" t="s">
        <v>0</v>
      </c>
      <c r="D46" s="15"/>
      <c r="E46" s="15"/>
      <c r="F46" s="15" t="s">
        <v>315</v>
      </c>
      <c r="G46" s="35">
        <f>LN('M1-Adj'!H46)-LN('M1-Adj'!G46)</f>
        <v>0.42249102082701562</v>
      </c>
      <c r="H46" s="35">
        <f>LN('M1-Adj'!I46)-LN('M1-Adj'!H46)</f>
        <v>1.386394542733882E-2</v>
      </c>
      <c r="I46" s="35">
        <f>LN('M1-Adj'!J46)-LN('M1-Adj'!I46)</f>
        <v>-9.0584692268844691E-2</v>
      </c>
      <c r="J46" s="35">
        <f>LN('M1-Adj'!K46)-LN('M1-Adj'!J46)</f>
        <v>0.20718270325439825</v>
      </c>
      <c r="K46" s="35">
        <f>LN('M1-Adj'!L46)-LN('M1-Adj'!K46)</f>
        <v>0.18585075949056318</v>
      </c>
      <c r="L46" s="35">
        <f>LN('M1-Adj'!M46)-LN('M1-Adj'!L46)</f>
        <v>0.14242898651339875</v>
      </c>
      <c r="M46" s="15" t="s">
        <v>163</v>
      </c>
      <c r="N46" s="13"/>
      <c r="O46" s="16">
        <f>CORREL('log Inflation'!$G46:$L81,$G46:$L81)</f>
        <v>0.68883346541745372</v>
      </c>
      <c r="P46" s="16">
        <f>O46*SQRT((MIN(COUNT($G46:$L81),COUNT('log Inflation'!$G46:$L81))-2)/(1-O46^2))</f>
        <v>13.605086708155145</v>
      </c>
      <c r="Q46" s="16">
        <f>CORREL('log Inflation'!$H46:$L81,$G46:$K81)</f>
        <v>0.68285578220130227</v>
      </c>
      <c r="R46" s="16">
        <f>Q46*SQRT((MIN(COUNT($G46:$K81),COUNT('log Inflation'!$H46:$L81))-2)/(1-Q46^2))</f>
        <v>12.151237098537765</v>
      </c>
      <c r="S46" s="16">
        <f>MIN(COUNT($G46:$K81),COUNT('log Inflation'!$H46:$L81))</f>
        <v>171</v>
      </c>
      <c r="T46" s="61"/>
      <c r="U46" s="16"/>
      <c r="V46" s="16">
        <f>CORREL(Growth!$G46:$L81,$G46:$L81)</f>
        <v>0.19140765147481584</v>
      </c>
      <c r="W46" s="16">
        <f>V46*SQRT((MIN(COUNT($G46:$L81),COUNT(Growth!$G46:$L81))-2)/(1-V46^2))</f>
        <v>2.7921659007134405</v>
      </c>
      <c r="X46" s="16">
        <f>CORREL(Growth!$H46:$L81,$G46:$K81)</f>
        <v>0.1181266593686215</v>
      </c>
      <c r="Y46" s="16">
        <f>X46*SQRT((MIN(COUNT($G46:$K81),COUNT(Growth!$H46:$L81))-2)/(1-X46^2))</f>
        <v>1.5601398770853721</v>
      </c>
      <c r="Z46" s="16">
        <f>MIN(COUNT($G46:$K81),COUNT(Growth!$H46:$L81))</f>
        <v>174</v>
      </c>
      <c r="AA46" s="61"/>
      <c r="AB46" s="16">
        <f>CORREL('log dC'!$G46:$L81,$G46:$L81)</f>
        <v>0.12910496723414372</v>
      </c>
      <c r="AC46" s="16">
        <f>AB46*SQRT((MIN(COUNT($G46:$L81),COUNT('log dC'!$G46:$L81))-2)/(1-AB46^2))</f>
        <v>1.7564208345747385</v>
      </c>
      <c r="AD46" s="16">
        <f>CORREL('log dC'!$H46:$L81,$G46:$K81)</f>
        <v>0.1287323943131124</v>
      </c>
      <c r="AE46" s="16">
        <f>AD46*SQRT((MIN(COUNT($G46:$K81),COUNT('log dC'!$H46:$L81))-2)/(1-AD46^2))</f>
        <v>1.6056921496507299</v>
      </c>
      <c r="AF46" s="16">
        <f>MIN(COUNT($G46:$K81),COUNT('log dC'!$H46:$L81))</f>
        <v>155</v>
      </c>
      <c r="AG46" s="13"/>
      <c r="AH46" s="13"/>
      <c r="AI46" s="13"/>
      <c r="AJ46" s="13"/>
      <c r="AL46" s="13"/>
      <c r="AM46" s="13"/>
      <c r="AN46" s="13"/>
      <c r="AO46" s="13"/>
      <c r="AP46" s="13"/>
      <c r="AQ46" s="13"/>
      <c r="AR46" s="17"/>
      <c r="AS46" s="13"/>
      <c r="AT46" s="13"/>
      <c r="AU46" s="13"/>
      <c r="AV46" s="13"/>
    </row>
    <row r="47" spans="1:49" x14ac:dyDescent="0.4">
      <c r="A47" s="15"/>
      <c r="B47" s="15"/>
      <c r="C47" s="49" t="s">
        <v>3</v>
      </c>
      <c r="D47" s="15"/>
      <c r="E47" s="15"/>
      <c r="F47" s="15" t="s">
        <v>315</v>
      </c>
      <c r="G47" s="35">
        <f>LN('M1-Adj'!H47)-LN('M1-Adj'!G47)</f>
        <v>0.28082139801529049</v>
      </c>
      <c r="H47" s="35">
        <f>LN('M1-Adj'!I47)-LN('M1-Adj'!H47)</f>
        <v>0.10080739691059959</v>
      </c>
      <c r="I47" s="35">
        <f>LN('M1-Adj'!J47)-LN('M1-Adj'!I47)</f>
        <v>0.1787615879912039</v>
      </c>
      <c r="J47" s="35">
        <f>LN('M1-Adj'!K47)-LN('M1-Adj'!J47)</f>
        <v>-8.5959685595882185E-3</v>
      </c>
      <c r="K47" s="35">
        <f>LN('M1-Adj'!L47)-LN('M1-Adj'!K47)</f>
        <v>0.31262304029672672</v>
      </c>
      <c r="L47" s="35">
        <f>LN('M1-Adj'!M47)-LN('M1-Adj'!L47)</f>
        <v>7.9428907679159444E-2</v>
      </c>
      <c r="M47" s="15" t="s">
        <v>163</v>
      </c>
      <c r="N47" s="13"/>
      <c r="O47" s="16"/>
      <c r="P47" s="16"/>
      <c r="Q47" s="16"/>
      <c r="R47" s="16"/>
      <c r="S47" s="16"/>
      <c r="T47" s="61"/>
      <c r="U47" s="16"/>
      <c r="V47" s="16"/>
      <c r="W47" s="16"/>
      <c r="X47" s="16"/>
      <c r="Y47" s="16"/>
      <c r="Z47" s="16"/>
      <c r="AA47" s="61"/>
      <c r="AB47" s="16"/>
      <c r="AC47" s="16"/>
      <c r="AD47" s="16"/>
      <c r="AE47" s="16"/>
      <c r="AF47" s="16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7"/>
      <c r="AS47" s="13"/>
      <c r="AT47" s="13"/>
      <c r="AU47" s="13"/>
      <c r="AV47" s="13"/>
      <c r="AW47" s="13"/>
    </row>
    <row r="48" spans="1:49" x14ac:dyDescent="0.4">
      <c r="A48" s="15"/>
      <c r="B48" s="15"/>
      <c r="C48" s="49" t="s">
        <v>6</v>
      </c>
      <c r="D48" s="15"/>
      <c r="E48" s="15"/>
      <c r="F48" s="15" t="s">
        <v>315</v>
      </c>
      <c r="G48" s="35">
        <f>LN('M1-Adj'!H48)-LN('M1-Adj'!G48)</f>
        <v>0.26580259869801015</v>
      </c>
      <c r="H48" s="35">
        <f>LN('M1-Adj'!I48)-LN('M1-Adj'!H48)</f>
        <v>0.30829299308749025</v>
      </c>
      <c r="I48" s="35">
        <f>LN('M1-Adj'!J48)-LN('M1-Adj'!I48)</f>
        <v>-0.25311961360319568</v>
      </c>
      <c r="J48" s="35">
        <f>LN('M1-Adj'!K48)-LN('M1-Adj'!J48)</f>
        <v>0.16109334957775268</v>
      </c>
      <c r="K48" s="35">
        <f>LN('M1-Adj'!L48)-LN('M1-Adj'!K48)</f>
        <v>0.12158771097225074</v>
      </c>
      <c r="L48" s="35">
        <f>LN('M1-Adj'!M48)-LN('M1-Adj'!L48)</f>
        <v>7.5611107194824889E-2</v>
      </c>
      <c r="M48" s="15" t="s">
        <v>163</v>
      </c>
      <c r="N48" s="13"/>
      <c r="O48" s="16"/>
      <c r="P48" s="16"/>
      <c r="Q48" s="16"/>
      <c r="R48" s="16"/>
      <c r="S48" s="16"/>
      <c r="T48" s="61"/>
      <c r="U48" s="16"/>
      <c r="V48" s="16"/>
      <c r="W48" s="16"/>
      <c r="X48" s="16"/>
      <c r="Y48" s="16"/>
      <c r="Z48" s="16"/>
      <c r="AA48" s="61"/>
      <c r="AB48" s="16"/>
      <c r="AC48" s="16"/>
      <c r="AD48" s="16"/>
      <c r="AE48" s="16"/>
      <c r="AF48" s="16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7"/>
      <c r="AS48" s="13"/>
      <c r="AT48" s="13"/>
      <c r="AU48" s="13"/>
      <c r="AV48" s="13"/>
      <c r="AW48" s="13"/>
    </row>
    <row r="49" spans="1:49" x14ac:dyDescent="0.4">
      <c r="A49" s="15"/>
      <c r="B49" s="15"/>
      <c r="C49" s="49" t="s">
        <v>8</v>
      </c>
      <c r="D49" s="15"/>
      <c r="E49" s="15"/>
      <c r="F49" s="15" t="s">
        <v>315</v>
      </c>
      <c r="G49" s="35">
        <f>LN('M1-Adj'!H49)-LN('M1-Adj'!G49)</f>
        <v>0.44895157474193859</v>
      </c>
      <c r="H49" s="35">
        <f>LN('M1-Adj'!I49)-LN('M1-Adj'!H49)</f>
        <v>0.76781316311906833</v>
      </c>
      <c r="I49" s="35">
        <f>LN('M1-Adj'!J49)-LN('M1-Adj'!I49)</f>
        <v>0.87160680227465503</v>
      </c>
      <c r="J49" s="35">
        <f>LN('M1-Adj'!K49)-LN('M1-Adj'!J49)</f>
        <v>1.0592061558497443</v>
      </c>
      <c r="K49" s="35">
        <f>LN('M1-Adj'!L49)-LN('M1-Adj'!K49)</f>
        <v>0.77851251802426535</v>
      </c>
      <c r="L49" s="35">
        <f>LN('M1-Adj'!M49)-LN('M1-Adj'!L49)</f>
        <v>0.5593882375354946</v>
      </c>
      <c r="M49" s="15" t="s">
        <v>163</v>
      </c>
      <c r="N49" s="13"/>
      <c r="O49" s="16"/>
      <c r="P49" s="16"/>
      <c r="Q49" s="16"/>
      <c r="R49" s="16"/>
      <c r="S49" s="16"/>
      <c r="T49" s="61"/>
      <c r="U49" s="16"/>
      <c r="V49" s="16"/>
      <c r="W49" s="16"/>
      <c r="X49" s="16"/>
      <c r="Y49" s="16"/>
      <c r="Z49" s="16"/>
      <c r="AA49" s="61"/>
      <c r="AB49" s="16"/>
      <c r="AC49" s="16"/>
      <c r="AD49" s="16"/>
      <c r="AE49" s="16"/>
      <c r="AF49" s="16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7"/>
      <c r="AS49" s="13"/>
      <c r="AT49" s="13"/>
      <c r="AU49" s="13"/>
      <c r="AV49" s="13"/>
      <c r="AW49" s="13"/>
    </row>
    <row r="50" spans="1:49" x14ac:dyDescent="0.4">
      <c r="A50" s="15"/>
      <c r="B50" s="15"/>
      <c r="C50" s="49" t="s">
        <v>14</v>
      </c>
      <c r="D50" s="15"/>
      <c r="E50" s="15"/>
      <c r="F50" s="15" t="s">
        <v>315</v>
      </c>
      <c r="G50" s="35">
        <f>LN('M1-Adj'!H50)-LN('M1-Adj'!G50)</f>
        <v>0.26142427504509591</v>
      </c>
      <c r="H50" s="35">
        <f>LN('M1-Adj'!I50)-LN('M1-Adj'!H50)</f>
        <v>0.20171265286668794</v>
      </c>
      <c r="I50" s="35">
        <f>LN('M1-Adj'!J50)-LN('M1-Adj'!I50)</f>
        <v>7.2230824501614777E-2</v>
      </c>
      <c r="J50" s="35">
        <f>LN('M1-Adj'!K50)-LN('M1-Adj'!J50)</f>
        <v>0.12771588709194148</v>
      </c>
      <c r="K50" s="35">
        <f>LN('M1-Adj'!L50)-LN('M1-Adj'!K50)</f>
        <v>0.17340635288439277</v>
      </c>
      <c r="L50" s="35">
        <f>LN('M1-Adj'!M50)-LN('M1-Adj'!L50)</f>
        <v>0.1202861658745018</v>
      </c>
      <c r="M50" s="15" t="s">
        <v>163</v>
      </c>
      <c r="N50" s="13"/>
      <c r="O50" s="16"/>
      <c r="P50" s="16"/>
      <c r="Q50" s="16"/>
      <c r="R50" s="16"/>
      <c r="S50" s="16"/>
      <c r="T50" s="61"/>
      <c r="U50" s="16"/>
      <c r="V50" s="16"/>
      <c r="W50" s="16"/>
      <c r="X50" s="16"/>
      <c r="Y50" s="16"/>
      <c r="Z50" s="16"/>
      <c r="AA50" s="61"/>
      <c r="AB50" s="16"/>
      <c r="AC50" s="16"/>
      <c r="AD50" s="16"/>
      <c r="AE50" s="16"/>
      <c r="AF50" s="16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7"/>
      <c r="AS50" s="13"/>
      <c r="AT50" s="13"/>
      <c r="AU50" s="13"/>
      <c r="AV50" s="13"/>
      <c r="AW50" s="13"/>
    </row>
    <row r="51" spans="1:49" x14ac:dyDescent="0.4">
      <c r="A51" s="15"/>
      <c r="B51" s="15"/>
      <c r="C51" s="49" t="s">
        <v>19</v>
      </c>
      <c r="D51" s="15"/>
      <c r="E51" s="15"/>
      <c r="F51" s="15" t="s">
        <v>315</v>
      </c>
      <c r="G51" s="35">
        <f>LN('M1-Adj'!H51)-LN('M1-Adj'!G51)</f>
        <v>0.14982747328418444</v>
      </c>
      <c r="H51" s="35">
        <f>LN('M1-Adj'!I51)-LN('M1-Adj'!H51)</f>
        <v>0.18357426257824194</v>
      </c>
      <c r="I51" s="35">
        <f>LN('M1-Adj'!J51)-LN('M1-Adj'!I51)</f>
        <v>-0.14248652718136956</v>
      </c>
      <c r="J51" s="35">
        <f>LN('M1-Adj'!K51)-LN('M1-Adj'!J51)</f>
        <v>0.28399797773442703</v>
      </c>
      <c r="K51" s="35">
        <f>LN('M1-Adj'!L51)-LN('M1-Adj'!K51)</f>
        <v>4.8940851920249884E-2</v>
      </c>
      <c r="L51" s="35">
        <f>LN('M1-Adj'!M51)-LN('M1-Adj'!L51)</f>
        <v>5.0228350049108528E-2</v>
      </c>
      <c r="M51" s="15" t="s">
        <v>163</v>
      </c>
      <c r="N51" s="13"/>
      <c r="O51" s="16"/>
      <c r="P51" s="16"/>
      <c r="Q51" s="16"/>
      <c r="R51" s="16"/>
      <c r="S51" s="16"/>
      <c r="T51" s="61"/>
      <c r="U51" s="16"/>
      <c r="V51" s="16"/>
      <c r="W51" s="16"/>
      <c r="X51" s="16"/>
      <c r="Y51" s="16"/>
      <c r="Z51" s="16"/>
      <c r="AA51" s="61"/>
      <c r="AB51" s="16"/>
      <c r="AC51" s="16"/>
      <c r="AD51" s="16"/>
      <c r="AE51" s="16"/>
      <c r="AF51" s="16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7"/>
      <c r="AS51" s="13"/>
      <c r="AT51" s="13"/>
      <c r="AU51" s="13"/>
      <c r="AV51" s="13"/>
      <c r="AW51" s="13"/>
    </row>
    <row r="52" spans="1:49" x14ac:dyDescent="0.4">
      <c r="A52" s="15"/>
      <c r="B52" s="15"/>
      <c r="C52" s="49" t="s">
        <v>264</v>
      </c>
      <c r="D52" s="15"/>
      <c r="E52" s="15"/>
      <c r="F52" s="15" t="s">
        <v>315</v>
      </c>
      <c r="G52" s="35">
        <f>LN('M1-Adj'!H52)-LN('M1-Adj'!G52)</f>
        <v>0.14270424495872636</v>
      </c>
      <c r="H52" s="35">
        <f>LN('M1-Adj'!I52)-LN('M1-Adj'!H52)</f>
        <v>-3.8551231461040558E-2</v>
      </c>
      <c r="I52" s="35">
        <f>LN('M1-Adj'!J52)-LN('M1-Adj'!I52)</f>
        <v>-4.7548883764053862E-2</v>
      </c>
      <c r="J52" s="35">
        <f>LN('M1-Adj'!K52)-LN('M1-Adj'!J52)</f>
        <v>0.14315856417543849</v>
      </c>
      <c r="K52" s="35">
        <f>LN('M1-Adj'!L52)-LN('M1-Adj'!K52)</f>
        <v>-2.9394753102973681E-4</v>
      </c>
      <c r="L52" s="35">
        <f>LN('M1-Adj'!M52)-LN('M1-Adj'!L52)</f>
        <v>0.13332923957062182</v>
      </c>
      <c r="M52" s="15" t="s">
        <v>163</v>
      </c>
      <c r="N52" s="13"/>
      <c r="O52" s="16"/>
      <c r="P52" s="16"/>
      <c r="Q52" s="16"/>
      <c r="R52" s="16"/>
      <c r="S52" s="16"/>
      <c r="T52" s="61"/>
      <c r="U52" s="16"/>
      <c r="V52" s="16"/>
      <c r="W52" s="16"/>
      <c r="X52" s="16"/>
      <c r="Y52" s="16"/>
      <c r="Z52" s="16"/>
      <c r="AA52" s="61"/>
      <c r="AB52" s="16"/>
      <c r="AC52" s="16"/>
      <c r="AD52" s="16"/>
      <c r="AE52" s="16"/>
      <c r="AF52" s="16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7"/>
      <c r="AS52" s="13"/>
      <c r="AT52" s="13"/>
      <c r="AU52" s="13"/>
      <c r="AV52" s="13"/>
      <c r="AW52" s="13"/>
    </row>
    <row r="53" spans="1:49" x14ac:dyDescent="0.4">
      <c r="A53" s="15"/>
      <c r="B53" s="15"/>
      <c r="C53" s="49" t="s">
        <v>21</v>
      </c>
      <c r="D53" s="15"/>
      <c r="E53" s="15"/>
      <c r="F53" s="15" t="s">
        <v>315</v>
      </c>
      <c r="G53" s="35">
        <f>LN('M1-Adj'!H53)-LN('M1-Adj'!G53)</f>
        <v>0.20997108129925302</v>
      </c>
      <c r="H53" s="35">
        <f>LN('M1-Adj'!I53)-LN('M1-Adj'!H53)</f>
        <v>0.16023452429667451</v>
      </c>
      <c r="I53" s="35">
        <f>LN('M1-Adj'!J53)-LN('M1-Adj'!I53)</f>
        <v>-8.2463134213107026E-2</v>
      </c>
      <c r="J53" s="35">
        <f>LN('M1-Adj'!K53)-LN('M1-Adj'!J53)</f>
        <v>0.2165685397406083</v>
      </c>
      <c r="K53" s="35">
        <f>LN('M1-Adj'!L53)-LN('M1-Adj'!K53)</f>
        <v>0.23006202511591489</v>
      </c>
      <c r="L53" s="35">
        <f>LN('M1-Adj'!M53)-LN('M1-Adj'!L53)</f>
        <v>9.151872828922869E-2</v>
      </c>
      <c r="M53" s="15" t="s">
        <v>163</v>
      </c>
      <c r="N53" s="13"/>
      <c r="O53" s="16"/>
      <c r="P53" s="16"/>
      <c r="Q53" s="16"/>
      <c r="R53" s="16"/>
      <c r="S53" s="16"/>
      <c r="T53" s="61"/>
      <c r="U53" s="16"/>
      <c r="V53" s="16"/>
      <c r="W53" s="16"/>
      <c r="X53" s="16"/>
      <c r="Y53" s="16"/>
      <c r="Z53" s="16"/>
      <c r="AA53" s="61"/>
      <c r="AB53" s="16"/>
      <c r="AC53" s="16"/>
      <c r="AD53" s="16"/>
      <c r="AE53" s="16"/>
      <c r="AF53" s="16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7"/>
      <c r="AS53" s="13"/>
      <c r="AT53" s="13"/>
      <c r="AU53" s="13"/>
      <c r="AV53" s="13"/>
      <c r="AW53" s="13"/>
    </row>
    <row r="54" spans="1:49" x14ac:dyDescent="0.4">
      <c r="A54" s="15"/>
      <c r="B54" s="15"/>
      <c r="C54" s="49" t="s">
        <v>373</v>
      </c>
      <c r="D54" s="15"/>
      <c r="E54" s="15"/>
      <c r="F54" s="15" t="s">
        <v>315</v>
      </c>
      <c r="G54" s="35">
        <f>LN('M1-Adj'!H54)-LN('M1-Adj'!G54)</f>
        <v>4.6378817922693827E-2</v>
      </c>
      <c r="H54" s="35">
        <f>LN('M1-Adj'!I54)-LN('M1-Adj'!H54)</f>
        <v>-7.6267843118077217E-2</v>
      </c>
      <c r="I54" s="35">
        <f>LN('M1-Adj'!J54)-LN('M1-Adj'!I54)</f>
        <v>-3.5005159689981191E-2</v>
      </c>
      <c r="J54" s="35">
        <f>LN('M1-Adj'!K54)-LN('M1-Adj'!J54)</f>
        <v>0.10296413639083202</v>
      </c>
      <c r="K54" s="35">
        <f>LN('M1-Adj'!L54)-LN('M1-Adj'!K54)</f>
        <v>0.10815894123998326</v>
      </c>
      <c r="L54" s="35">
        <f>LN('M1-Adj'!M54)-LN('M1-Adj'!L54)</f>
        <v>0.15659648537681914</v>
      </c>
      <c r="M54" s="15" t="s">
        <v>163</v>
      </c>
      <c r="N54" s="13"/>
      <c r="O54" s="16"/>
      <c r="P54" s="16"/>
      <c r="Q54" s="16"/>
      <c r="R54" s="16"/>
      <c r="S54" s="16"/>
      <c r="T54" s="61"/>
      <c r="U54" s="16"/>
      <c r="V54" s="16"/>
      <c r="W54" s="16"/>
      <c r="X54" s="16"/>
      <c r="Y54" s="16"/>
      <c r="Z54" s="16"/>
      <c r="AA54" s="61"/>
      <c r="AB54" s="16"/>
      <c r="AC54" s="16"/>
      <c r="AD54" s="16"/>
      <c r="AE54" s="16"/>
      <c r="AF54" s="16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7"/>
      <c r="AS54" s="13"/>
      <c r="AT54" s="13"/>
      <c r="AU54" s="13"/>
      <c r="AV54" s="13"/>
      <c r="AW54" s="13"/>
    </row>
    <row r="55" spans="1:49" x14ac:dyDescent="0.4">
      <c r="A55" s="15"/>
      <c r="B55" s="15"/>
      <c r="C55" s="50" t="s">
        <v>32</v>
      </c>
      <c r="D55" s="15"/>
      <c r="E55" s="15"/>
      <c r="F55" s="15" t="s">
        <v>315</v>
      </c>
      <c r="G55" s="35">
        <f>LN('M1-Adj'!H55)-LN('M1-Adj'!G55)</f>
        <v>6.9313476422103282E-2</v>
      </c>
      <c r="H55" s="35">
        <f>LN('M1-Adj'!I55)-LN('M1-Adj'!H55)</f>
        <v>8.9875754369835636E-2</v>
      </c>
      <c r="I55" s="35">
        <f>LN('M1-Adj'!J55)-LN('M1-Adj'!I55)</f>
        <v>0.18450260063186175</v>
      </c>
      <c r="J55" s="35">
        <f>LN('M1-Adj'!K55)-LN('M1-Adj'!J55)</f>
        <v>8.3031623911198338E-3</v>
      </c>
      <c r="K55" s="35">
        <f>LN('M1-Adj'!L55)-LN('M1-Adj'!K55)</f>
        <v>5.1626005199544522E-2</v>
      </c>
      <c r="L55" s="35">
        <f>LN('M1-Adj'!M55)-LN('M1-Adj'!L55)</f>
        <v>7.5575664513540808E-2</v>
      </c>
      <c r="M55" s="15" t="s">
        <v>163</v>
      </c>
      <c r="N55" s="13"/>
      <c r="O55" s="16"/>
      <c r="P55" s="16"/>
      <c r="Q55" s="16"/>
      <c r="R55" s="16"/>
      <c r="S55" s="16"/>
      <c r="T55" s="61"/>
      <c r="U55" s="16"/>
      <c r="V55" s="16"/>
      <c r="W55" s="16"/>
      <c r="X55" s="16"/>
      <c r="Y55" s="16"/>
      <c r="Z55" s="16"/>
      <c r="AA55" s="61"/>
      <c r="AB55" s="16"/>
      <c r="AC55" s="16"/>
      <c r="AD55" s="16"/>
      <c r="AE55" s="16"/>
      <c r="AF55" s="16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7"/>
      <c r="AS55" s="13"/>
      <c r="AT55" s="13"/>
      <c r="AU55" s="13"/>
      <c r="AV55" s="13"/>
      <c r="AW55" s="13"/>
    </row>
    <row r="56" spans="1:49" x14ac:dyDescent="0.4">
      <c r="A56" s="15"/>
      <c r="B56" s="15"/>
      <c r="C56" s="49" t="s">
        <v>33</v>
      </c>
      <c r="D56" s="15"/>
      <c r="E56" s="15"/>
      <c r="F56" s="15" t="s">
        <v>315</v>
      </c>
      <c r="G56" s="35">
        <f>LN('M1-Adj'!H56)-LN('M1-Adj'!G56)</f>
        <v>0.12139010820728657</v>
      </c>
      <c r="H56" s="35">
        <f>LN('M1-Adj'!I56)-LN('M1-Adj'!H56)</f>
        <v>-2.0877125895569115E-2</v>
      </c>
      <c r="I56" s="35">
        <f>LN('M1-Adj'!J56)-LN('M1-Adj'!I56)</f>
        <v>3.7550307159983642E-2</v>
      </c>
      <c r="J56" s="35">
        <f>LN('M1-Adj'!K56)-LN('M1-Adj'!J56)</f>
        <v>7.7964119929414544E-2</v>
      </c>
      <c r="K56" s="35">
        <f>LN('M1-Adj'!L56)-LN('M1-Adj'!K56)</f>
        <v>-0.12438639991897604</v>
      </c>
      <c r="L56" s="15" t="s">
        <v>163</v>
      </c>
      <c r="M56" s="15" t="s">
        <v>163</v>
      </c>
      <c r="N56" s="13"/>
      <c r="O56" s="16"/>
      <c r="P56" s="16"/>
      <c r="Q56" s="16"/>
      <c r="R56" s="16"/>
      <c r="S56" s="16"/>
      <c r="T56" s="61"/>
      <c r="U56" s="16"/>
      <c r="V56" s="16"/>
      <c r="W56" s="16"/>
      <c r="X56" s="16"/>
      <c r="Y56" s="16"/>
      <c r="Z56" s="16"/>
      <c r="AA56" s="61"/>
      <c r="AB56" s="16"/>
      <c r="AC56" s="16"/>
      <c r="AD56" s="16"/>
      <c r="AE56" s="16"/>
      <c r="AF56" s="16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7"/>
      <c r="AS56" s="13"/>
      <c r="AT56" s="13"/>
      <c r="AU56" s="13"/>
      <c r="AV56" s="13"/>
      <c r="AW56" s="13"/>
    </row>
    <row r="57" spans="1:49" x14ac:dyDescent="0.4">
      <c r="A57" s="15"/>
      <c r="B57" s="15"/>
      <c r="C57" s="49" t="s">
        <v>38</v>
      </c>
      <c r="D57" s="15"/>
      <c r="E57" s="15"/>
      <c r="F57" s="15" t="s">
        <v>315</v>
      </c>
      <c r="G57" s="35">
        <f>LN('M1-Adj'!H57)-LN('M1-Adj'!G57)</f>
        <v>0.31698431205729793</v>
      </c>
      <c r="H57" s="35">
        <f>LN('M1-Adj'!I57)-LN('M1-Adj'!H57)</f>
        <v>0.27042085526415383</v>
      </c>
      <c r="I57" s="35">
        <f>LN('M1-Adj'!J57)-LN('M1-Adj'!I57)</f>
        <v>-0.10578158193514486</v>
      </c>
      <c r="J57" s="35">
        <f>LN('M1-Adj'!K57)-LN('M1-Adj'!J57)</f>
        <v>9.4830312228505909E-2</v>
      </c>
      <c r="K57" s="35">
        <f>LN('M1-Adj'!L57)-LN('M1-Adj'!K57)</f>
        <v>0.29049955395024063</v>
      </c>
      <c r="L57" s="35">
        <f>LN('M1-Adj'!M57)-LN('M1-Adj'!L57)</f>
        <v>6.7834606624970872E-2</v>
      </c>
      <c r="M57" s="15" t="s">
        <v>163</v>
      </c>
      <c r="N57" s="13"/>
      <c r="O57" s="16"/>
      <c r="P57" s="16"/>
      <c r="Q57" s="16"/>
      <c r="R57" s="16"/>
      <c r="S57" s="16"/>
      <c r="T57" s="61"/>
      <c r="U57" s="16"/>
      <c r="V57" s="16"/>
      <c r="W57" s="16"/>
      <c r="X57" s="16"/>
      <c r="Y57" s="16"/>
      <c r="Z57" s="16"/>
      <c r="AA57" s="61"/>
      <c r="AB57" s="16"/>
      <c r="AC57" s="16"/>
      <c r="AD57" s="16"/>
      <c r="AE57" s="16"/>
      <c r="AF57" s="16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7"/>
      <c r="AS57" s="13"/>
      <c r="AT57" s="13"/>
      <c r="AU57" s="13"/>
      <c r="AV57" s="13"/>
      <c r="AW57" s="13"/>
    </row>
    <row r="58" spans="1:49" x14ac:dyDescent="0.4">
      <c r="A58" s="15"/>
      <c r="B58" s="15"/>
      <c r="C58" s="49" t="s">
        <v>329</v>
      </c>
      <c r="D58" s="15"/>
      <c r="E58" s="15"/>
      <c r="F58" s="15" t="s">
        <v>315</v>
      </c>
      <c r="G58" s="35">
        <f>LN('M1-Adj'!H58)-LN('M1-Adj'!G58)</f>
        <v>0.12679214406521266</v>
      </c>
      <c r="H58" s="35">
        <f>LN('M1-Adj'!I58)-LN('M1-Adj'!H58)</f>
        <v>0.30740435290292289</v>
      </c>
      <c r="I58" s="35">
        <f>LN('M1-Adj'!J58)-LN('M1-Adj'!I58)</f>
        <v>0.12636365270226646</v>
      </c>
      <c r="J58" s="35">
        <f>LN('M1-Adj'!K58)-LN('M1-Adj'!J58)</f>
        <v>0.12768556611848014</v>
      </c>
      <c r="K58" s="35">
        <f>LN('M1-Adj'!L58)-LN('M1-Adj'!K58)</f>
        <v>0.19682065711141705</v>
      </c>
      <c r="L58" s="35">
        <f>LN('M1-Adj'!M58)-LN('M1-Adj'!L58)</f>
        <v>0.11175985151521406</v>
      </c>
      <c r="M58" s="15" t="s">
        <v>163</v>
      </c>
      <c r="N58" s="13"/>
      <c r="O58" s="16"/>
      <c r="P58" s="16"/>
      <c r="Q58" s="16"/>
      <c r="R58" s="16"/>
      <c r="S58" s="16"/>
      <c r="T58" s="61"/>
      <c r="U58" s="16"/>
      <c r="V58" s="16"/>
      <c r="W58" s="16"/>
      <c r="X58" s="16"/>
      <c r="Y58" s="16"/>
      <c r="Z58" s="16"/>
      <c r="AA58" s="61"/>
      <c r="AB58" s="16"/>
      <c r="AC58" s="16"/>
      <c r="AD58" s="16"/>
      <c r="AE58" s="16"/>
      <c r="AF58" s="16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7"/>
      <c r="AS58" s="13"/>
      <c r="AT58" s="13"/>
      <c r="AU58" s="13"/>
      <c r="AV58" s="13"/>
      <c r="AW58" s="13"/>
    </row>
    <row r="59" spans="1:49" x14ac:dyDescent="0.4">
      <c r="A59" s="15"/>
      <c r="B59" s="15"/>
      <c r="C59" s="49" t="s">
        <v>45</v>
      </c>
      <c r="D59" s="15"/>
      <c r="E59" s="15"/>
      <c r="F59" s="15" t="s">
        <v>315</v>
      </c>
      <c r="G59" s="35">
        <f>LN('M1-Adj'!H59)-LN('M1-Adj'!G59)</f>
        <v>-0.14071360529121324</v>
      </c>
      <c r="H59" s="35">
        <f>LN('M1-Adj'!I59)-LN('M1-Adj'!H59)</f>
        <v>0.1301581875530875</v>
      </c>
      <c r="I59" s="35">
        <f>LN('M1-Adj'!J59)-LN('M1-Adj'!I59)</f>
        <v>2.6195781440832011E-3</v>
      </c>
      <c r="J59" s="35">
        <f>LN('M1-Adj'!K59)-LN('M1-Adj'!J59)</f>
        <v>0.23619551230683045</v>
      </c>
      <c r="K59" s="35">
        <f>LN('M1-Adj'!L59)-LN('M1-Adj'!K59)</f>
        <v>9.0448786529686132E-2</v>
      </c>
      <c r="L59" s="35">
        <f>LN('M1-Adj'!M59)-LN('M1-Adj'!L59)</f>
        <v>0.14042242126213633</v>
      </c>
      <c r="M59" s="15" t="s">
        <v>163</v>
      </c>
      <c r="N59" s="13"/>
      <c r="O59" s="16"/>
      <c r="P59" s="16"/>
      <c r="Q59" s="16"/>
      <c r="R59" s="16"/>
      <c r="S59" s="16"/>
      <c r="T59" s="61"/>
      <c r="U59" s="16"/>
      <c r="V59" s="16"/>
      <c r="W59" s="16"/>
      <c r="X59" s="16"/>
      <c r="Y59" s="16"/>
      <c r="Z59" s="16"/>
      <c r="AA59" s="61"/>
      <c r="AB59" s="16"/>
      <c r="AC59" s="16"/>
      <c r="AD59" s="16"/>
      <c r="AE59" s="16"/>
      <c r="AF59" s="16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7"/>
      <c r="AS59" s="13"/>
      <c r="AT59" s="13"/>
      <c r="AU59" s="13"/>
      <c r="AV59" s="13"/>
      <c r="AW59" s="13"/>
    </row>
    <row r="60" spans="1:49" x14ac:dyDescent="0.4">
      <c r="A60" s="15"/>
      <c r="B60" s="15"/>
      <c r="C60" s="49" t="s">
        <v>48</v>
      </c>
      <c r="D60" s="15"/>
      <c r="E60" s="15"/>
      <c r="F60" s="15" t="s">
        <v>315</v>
      </c>
      <c r="G60" s="35">
        <f>LN('M1-Adj'!H60)-LN('M1-Adj'!G60)</f>
        <v>0.20159390635524854</v>
      </c>
      <c r="H60" s="35">
        <f>LN('M1-Adj'!I60)-LN('M1-Adj'!H60)</f>
        <v>0.21131290411674097</v>
      </c>
      <c r="I60" s="35">
        <f>LN('M1-Adj'!J60)-LN('M1-Adj'!I60)</f>
        <v>0.15841879989178587</v>
      </c>
      <c r="J60" s="35">
        <f>LN('M1-Adj'!K60)-LN('M1-Adj'!J60)</f>
        <v>0.17627752308548317</v>
      </c>
      <c r="K60" s="35">
        <f>LN('M1-Adj'!L60)-LN('M1-Adj'!K60)</f>
        <v>0.10755165634407682</v>
      </c>
      <c r="L60" s="35">
        <f>LN('M1-Adj'!M60)-LN('M1-Adj'!L60)</f>
        <v>0.15457874497775936</v>
      </c>
      <c r="M60" s="15" t="s">
        <v>163</v>
      </c>
      <c r="N60" s="13"/>
      <c r="O60" s="16"/>
      <c r="P60" s="16"/>
      <c r="Q60" s="16"/>
      <c r="R60" s="16"/>
      <c r="S60" s="16"/>
      <c r="T60" s="61"/>
      <c r="U60" s="16"/>
      <c r="V60" s="16"/>
      <c r="W60" s="16"/>
      <c r="X60" s="16"/>
      <c r="Y60" s="16"/>
      <c r="Z60" s="16"/>
      <c r="AA60" s="61"/>
      <c r="AB60" s="16"/>
      <c r="AC60" s="16"/>
      <c r="AD60" s="16"/>
      <c r="AE60" s="16"/>
      <c r="AF60" s="16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7"/>
      <c r="AS60" s="13"/>
      <c r="AT60" s="13"/>
      <c r="AU60" s="13"/>
      <c r="AV60" s="13"/>
      <c r="AW60" s="13"/>
    </row>
    <row r="61" spans="1:49" x14ac:dyDescent="0.4">
      <c r="A61" s="15"/>
      <c r="B61" s="15"/>
      <c r="C61" s="50" t="s">
        <v>53</v>
      </c>
      <c r="D61" s="15"/>
      <c r="E61" s="15"/>
      <c r="F61" s="15" t="s">
        <v>315</v>
      </c>
      <c r="G61" s="35">
        <f>LN('M1-Adj'!H61)-LN('M1-Adj'!G61)</f>
        <v>0.18591922783695836</v>
      </c>
      <c r="H61" s="35">
        <f>LN('M1-Adj'!I61)-LN('M1-Adj'!H61)</f>
        <v>0.10683925954802653</v>
      </c>
      <c r="I61" s="35">
        <f>LN('M1-Adj'!J61)-LN('M1-Adj'!I61)</f>
        <v>0.11557251757376275</v>
      </c>
      <c r="J61" s="35">
        <f>LN('M1-Adj'!K61)-LN('M1-Adj'!J61)</f>
        <v>0.18523863903037929</v>
      </c>
      <c r="K61" s="35">
        <f>LN('M1-Adj'!L61)-LN('M1-Adj'!K61)</f>
        <v>2.5050674894136371E-2</v>
      </c>
      <c r="L61" s="35">
        <f>LN('M1-Adj'!M61)-LN('M1-Adj'!L61)</f>
        <v>0.19723838923292636</v>
      </c>
      <c r="M61" s="15" t="s">
        <v>163</v>
      </c>
      <c r="N61" s="13"/>
      <c r="O61" s="16"/>
      <c r="P61" s="16"/>
      <c r="Q61" s="16"/>
      <c r="R61" s="16"/>
      <c r="S61" s="16"/>
      <c r="T61" s="61"/>
      <c r="U61" s="16"/>
      <c r="V61" s="16"/>
      <c r="W61" s="16"/>
      <c r="X61" s="16"/>
      <c r="Y61" s="16"/>
      <c r="Z61" s="16"/>
      <c r="AA61" s="61"/>
      <c r="AB61" s="16"/>
      <c r="AC61" s="16"/>
      <c r="AD61" s="16"/>
      <c r="AE61" s="16"/>
      <c r="AF61" s="16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7"/>
      <c r="AS61" s="13"/>
      <c r="AT61" s="13"/>
      <c r="AU61" s="13"/>
      <c r="AV61" s="13"/>
      <c r="AW61" s="13"/>
    </row>
    <row r="62" spans="1:49" x14ac:dyDescent="0.4">
      <c r="A62" s="15"/>
      <c r="B62" s="15"/>
      <c r="C62" s="49" t="s">
        <v>58</v>
      </c>
      <c r="D62" s="15"/>
      <c r="E62" s="15"/>
      <c r="F62" s="15" t="s">
        <v>315</v>
      </c>
      <c r="G62" s="35">
        <f>LN('M1-Adj'!H62)-LN('M1-Adj'!G62)</f>
        <v>0.18945475974752757</v>
      </c>
      <c r="H62" s="35">
        <f>LN('M1-Adj'!I62)-LN('M1-Adj'!H62)</f>
        <v>7.8949082008986871E-2</v>
      </c>
      <c r="I62" s="35">
        <f>LN('M1-Adj'!J62)-LN('M1-Adj'!I62)</f>
        <v>-0.23977882985394938</v>
      </c>
      <c r="J62" s="35">
        <f>LN('M1-Adj'!K62)-LN('M1-Adj'!J62)</f>
        <v>0.55064176562712319</v>
      </c>
      <c r="K62" s="35">
        <f>LN('M1-Adj'!L62)-LN('M1-Adj'!K62)</f>
        <v>0.13699143064169217</v>
      </c>
      <c r="L62" s="35">
        <f>LN('M1-Adj'!M62)-LN('M1-Adj'!L62)</f>
        <v>0.13393243543623701</v>
      </c>
      <c r="M62" s="15" t="s">
        <v>163</v>
      </c>
      <c r="N62" s="13"/>
      <c r="O62" s="16"/>
      <c r="P62" s="16"/>
      <c r="Q62" s="16"/>
      <c r="R62" s="16"/>
      <c r="S62" s="16"/>
      <c r="T62" s="61"/>
      <c r="U62" s="16"/>
      <c r="V62" s="16"/>
      <c r="W62" s="16"/>
      <c r="X62" s="16"/>
      <c r="Y62" s="16"/>
      <c r="Z62" s="16"/>
      <c r="AA62" s="61"/>
      <c r="AB62" s="16"/>
      <c r="AC62" s="16"/>
      <c r="AD62" s="16"/>
      <c r="AE62" s="16"/>
      <c r="AF62" s="16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7"/>
      <c r="AS62" s="13"/>
      <c r="AT62" s="13"/>
      <c r="AU62" s="13"/>
      <c r="AV62" s="13"/>
      <c r="AW62" s="13"/>
    </row>
    <row r="63" spans="1:49" x14ac:dyDescent="0.4">
      <c r="A63" s="15"/>
      <c r="B63" s="15"/>
      <c r="C63" s="49" t="s">
        <v>64</v>
      </c>
      <c r="D63" s="15"/>
      <c r="E63" s="15"/>
      <c r="F63" s="15" t="s">
        <v>315</v>
      </c>
      <c r="G63" s="35">
        <f>LN('M1-Adj'!H63)-LN('M1-Adj'!G63)</f>
        <v>0.18493885744515881</v>
      </c>
      <c r="H63" s="35">
        <f>LN('M1-Adj'!I63)-LN('M1-Adj'!H63)</f>
        <v>0.28721914483763666</v>
      </c>
      <c r="I63" s="35">
        <f>LN('M1-Adj'!J63)-LN('M1-Adj'!I63)</f>
        <v>5.8208504674148731E-2</v>
      </c>
      <c r="J63" s="35">
        <f>LN('M1-Adj'!K63)-LN('M1-Adj'!J63)</f>
        <v>6.1384290712452216E-2</v>
      </c>
      <c r="K63" s="35">
        <f>LN('M1-Adj'!L63)-LN('M1-Adj'!K63)</f>
        <v>0.17888711407619523</v>
      </c>
      <c r="L63" s="35">
        <f>LN('M1-Adj'!M63)-LN('M1-Adj'!L63)</f>
        <v>0.12178393497976805</v>
      </c>
      <c r="M63" s="15" t="s">
        <v>163</v>
      </c>
      <c r="N63" s="13"/>
      <c r="O63" s="16"/>
      <c r="P63" s="16"/>
      <c r="Q63" s="16"/>
      <c r="R63" s="16"/>
      <c r="S63" s="16"/>
      <c r="T63" s="61"/>
      <c r="U63" s="16"/>
      <c r="V63" s="16"/>
      <c r="W63" s="16"/>
      <c r="X63" s="16"/>
      <c r="Y63" s="16"/>
      <c r="Z63" s="16"/>
      <c r="AA63" s="61"/>
      <c r="AB63" s="16"/>
      <c r="AC63" s="16"/>
      <c r="AD63" s="16"/>
      <c r="AE63" s="16"/>
      <c r="AF63" s="16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7"/>
      <c r="AS63" s="13"/>
      <c r="AT63" s="13"/>
      <c r="AU63" s="13"/>
      <c r="AV63" s="13"/>
      <c r="AW63" s="13"/>
    </row>
    <row r="64" spans="1:49" x14ac:dyDescent="0.4">
      <c r="A64" s="15"/>
      <c r="B64" s="15"/>
      <c r="C64" s="49" t="s">
        <v>66</v>
      </c>
      <c r="D64" s="15"/>
      <c r="E64" s="15"/>
      <c r="F64" s="15" t="s">
        <v>315</v>
      </c>
      <c r="G64" s="35">
        <f>LN('M1-Adj'!H64)-LN('M1-Adj'!G64)</f>
        <v>3.4513870381375211E-2</v>
      </c>
      <c r="H64" s="35">
        <f>LN('M1-Adj'!I64)-LN('M1-Adj'!H64)</f>
        <v>0.34722278580043553</v>
      </c>
      <c r="I64" s="35">
        <f>LN('M1-Adj'!J64)-LN('M1-Adj'!I64)</f>
        <v>8.6376786226343816E-2</v>
      </c>
      <c r="J64" s="35">
        <f>LN('M1-Adj'!K64)-LN('M1-Adj'!J64)</f>
        <v>-5.457794141671779E-2</v>
      </c>
      <c r="K64" s="35">
        <f>LN('M1-Adj'!L64)-LN('M1-Adj'!K64)</f>
        <v>7.2668887065756804E-2</v>
      </c>
      <c r="L64" s="35">
        <f>LN('M1-Adj'!M64)-LN('M1-Adj'!L64)</f>
        <v>0.17307979149971042</v>
      </c>
      <c r="M64" s="15" t="s">
        <v>163</v>
      </c>
      <c r="N64" s="13"/>
      <c r="O64" s="16"/>
      <c r="P64" s="16"/>
      <c r="Q64" s="16"/>
      <c r="R64" s="16"/>
      <c r="S64" s="16"/>
      <c r="T64" s="61"/>
      <c r="U64" s="16"/>
      <c r="V64" s="16"/>
      <c r="W64" s="16"/>
      <c r="X64" s="16"/>
      <c r="Y64" s="16"/>
      <c r="Z64" s="16"/>
      <c r="AA64" s="61"/>
      <c r="AB64" s="16"/>
      <c r="AC64" s="16"/>
      <c r="AD64" s="16"/>
      <c r="AE64" s="16"/>
      <c r="AF64" s="16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7"/>
      <c r="AS64" s="13"/>
      <c r="AT64" s="13"/>
      <c r="AU64" s="13"/>
      <c r="AV64" s="13"/>
      <c r="AW64" s="13"/>
    </row>
    <row r="65" spans="1:49" x14ac:dyDescent="0.4">
      <c r="A65" s="15"/>
      <c r="B65" s="15"/>
      <c r="C65" s="49" t="s">
        <v>68</v>
      </c>
      <c r="D65" s="15"/>
      <c r="E65" s="15"/>
      <c r="F65" s="15" t="s">
        <v>315</v>
      </c>
      <c r="G65" s="35">
        <f>LN('M1-Adj'!H65)-LN('M1-Adj'!G65)</f>
        <v>-3.6237357919677748E-2</v>
      </c>
      <c r="H65" s="35">
        <f>LN('M1-Adj'!I65)-LN('M1-Adj'!H65)</f>
        <v>0.15045974270525919</v>
      </c>
      <c r="I65" s="35">
        <f>LN('M1-Adj'!J65)-LN('M1-Adj'!I65)</f>
        <v>8.7303262572554274E-2</v>
      </c>
      <c r="J65" s="35">
        <f>LN('M1-Adj'!K65)-LN('M1-Adj'!J65)</f>
        <v>0.28058431040483223</v>
      </c>
      <c r="K65" s="35">
        <f>LN('M1-Adj'!L65)-LN('M1-Adj'!K65)</f>
        <v>0.12327437165505861</v>
      </c>
      <c r="L65" s="35">
        <f>LN('M1-Adj'!M65)-LN('M1-Adj'!L65)</f>
        <v>-0.6956512061931357</v>
      </c>
      <c r="M65" s="15" t="s">
        <v>163</v>
      </c>
      <c r="N65" s="13"/>
      <c r="O65" s="16"/>
      <c r="P65" s="16"/>
      <c r="Q65" s="16"/>
      <c r="R65" s="16"/>
      <c r="S65" s="16"/>
      <c r="T65" s="61"/>
      <c r="U65" s="16"/>
      <c r="V65" s="16"/>
      <c r="W65" s="16"/>
      <c r="X65" s="16"/>
      <c r="Y65" s="16"/>
      <c r="Z65" s="16"/>
      <c r="AA65" s="61"/>
      <c r="AB65" s="16"/>
      <c r="AC65" s="16"/>
      <c r="AD65" s="16"/>
      <c r="AE65" s="16"/>
      <c r="AF65" s="16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7"/>
      <c r="AS65" s="13"/>
      <c r="AT65" s="13"/>
      <c r="AU65" s="13"/>
      <c r="AV65" s="13"/>
      <c r="AW65" s="13"/>
    </row>
    <row r="66" spans="1:49" x14ac:dyDescent="0.4">
      <c r="A66" s="15"/>
      <c r="B66" s="15"/>
      <c r="C66" s="49" t="s">
        <v>70</v>
      </c>
      <c r="D66" s="15"/>
      <c r="E66" s="15"/>
      <c r="F66" s="15" t="s">
        <v>315</v>
      </c>
      <c r="G66" s="35">
        <f>LN('M1-Adj'!H66)-LN('M1-Adj'!G66)</f>
        <v>0.15400532738158201</v>
      </c>
      <c r="H66" s="35">
        <f>LN('M1-Adj'!I66)-LN('M1-Adj'!H66)</f>
        <v>0.11038318575699346</v>
      </c>
      <c r="I66" s="35">
        <f>LN('M1-Adj'!J66)-LN('M1-Adj'!I66)</f>
        <v>-0.34750557929647563</v>
      </c>
      <c r="J66" s="35">
        <f>LN('M1-Adj'!K66)-LN('M1-Adj'!J66)</f>
        <v>0.2560867606758821</v>
      </c>
      <c r="K66" s="35">
        <f>LN('M1-Adj'!L66)-LN('M1-Adj'!K66)</f>
        <v>6.4704486021304852E-2</v>
      </c>
      <c r="L66" s="35">
        <f>LN('M1-Adj'!M66)-LN('M1-Adj'!L66)</f>
        <v>3.922211519237262E-2</v>
      </c>
      <c r="M66" s="15" t="s">
        <v>163</v>
      </c>
      <c r="N66" s="13"/>
      <c r="O66" s="16"/>
      <c r="P66" s="16"/>
      <c r="Q66" s="16"/>
      <c r="R66" s="16"/>
      <c r="S66" s="16"/>
      <c r="T66" s="61"/>
      <c r="U66" s="16"/>
      <c r="V66" s="16"/>
      <c r="W66" s="16"/>
      <c r="X66" s="16"/>
      <c r="Y66" s="16"/>
      <c r="Z66" s="16"/>
      <c r="AA66" s="61"/>
      <c r="AB66" s="16"/>
      <c r="AC66" s="16"/>
      <c r="AD66" s="16"/>
      <c r="AE66" s="16"/>
      <c r="AF66" s="16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7"/>
      <c r="AS66" s="13"/>
      <c r="AT66" s="13"/>
      <c r="AU66" s="13"/>
      <c r="AV66" s="13"/>
      <c r="AW66" s="13"/>
    </row>
    <row r="67" spans="1:49" x14ac:dyDescent="0.4">
      <c r="A67" s="15"/>
      <c r="B67" s="15"/>
      <c r="C67" s="49" t="s">
        <v>71</v>
      </c>
      <c r="D67" s="15"/>
      <c r="E67" s="15"/>
      <c r="F67" s="15" t="s">
        <v>315</v>
      </c>
      <c r="G67" s="35">
        <f>LN('M1-Adj'!H67)-LN('M1-Adj'!G67)</f>
        <v>2.6492844418505079E-2</v>
      </c>
      <c r="H67" s="35">
        <f>LN('M1-Adj'!I67)-LN('M1-Adj'!H67)</f>
        <v>7.647261081931811E-2</v>
      </c>
      <c r="I67" s="35">
        <f>LN('M1-Adj'!J67)-LN('M1-Adj'!I67)</f>
        <v>8.8251458460206766E-2</v>
      </c>
      <c r="J67" s="35">
        <f>LN('M1-Adj'!K67)-LN('M1-Adj'!J67)</f>
        <v>3.4913981187465026E-2</v>
      </c>
      <c r="K67" s="35">
        <f>LN('M1-Adj'!L67)-LN('M1-Adj'!K67)</f>
        <v>0.10248932780050923</v>
      </c>
      <c r="L67" s="35">
        <f>LN('M1-Adj'!M67)-LN('M1-Adj'!L67)</f>
        <v>0.15017306331346303</v>
      </c>
      <c r="M67" s="15" t="s">
        <v>163</v>
      </c>
      <c r="N67" s="13"/>
      <c r="O67" s="16"/>
      <c r="P67" s="16"/>
      <c r="Q67" s="16"/>
      <c r="R67" s="16"/>
      <c r="S67" s="16"/>
      <c r="T67" s="61"/>
      <c r="U67" s="16"/>
      <c r="V67" s="16"/>
      <c r="W67" s="16"/>
      <c r="X67" s="16"/>
      <c r="Y67" s="16"/>
      <c r="Z67" s="16"/>
      <c r="AA67" s="61"/>
      <c r="AB67" s="16"/>
      <c r="AC67" s="16"/>
      <c r="AD67" s="16"/>
      <c r="AE67" s="16"/>
      <c r="AF67" s="16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7"/>
      <c r="AS67" s="13"/>
      <c r="AT67" s="13"/>
      <c r="AU67" s="13"/>
      <c r="AV67" s="13"/>
      <c r="AW67" s="13"/>
    </row>
    <row r="68" spans="1:49" x14ac:dyDescent="0.4">
      <c r="A68" s="15"/>
      <c r="B68" s="15"/>
      <c r="C68" s="49" t="s">
        <v>72</v>
      </c>
      <c r="D68" s="15"/>
      <c r="E68" s="15"/>
      <c r="F68" s="15" t="s">
        <v>315</v>
      </c>
      <c r="G68" s="35">
        <f>LN('M1-Adj'!H68)-LN('M1-Adj'!G68)</f>
        <v>0.31430819856303138</v>
      </c>
      <c r="H68" s="35">
        <f>LN('M1-Adj'!I68)-LN('M1-Adj'!H68)</f>
        <v>0.25892380146551641</v>
      </c>
      <c r="I68" s="35">
        <f>LN('M1-Adj'!J68)-LN('M1-Adj'!I68)</f>
        <v>0.14286848923636608</v>
      </c>
      <c r="J68" s="35">
        <f>LN('M1-Adj'!K68)-LN('M1-Adj'!J68)</f>
        <v>0.24954738122968134</v>
      </c>
      <c r="K68" s="35">
        <f>LN('M1-Adj'!L68)-LN('M1-Adj'!K68)</f>
        <v>0.13079681070547267</v>
      </c>
      <c r="L68" s="35">
        <f>LN('M1-Adj'!M68)-LN('M1-Adj'!L68)</f>
        <v>0.15758787567130206</v>
      </c>
      <c r="M68" s="15" t="s">
        <v>163</v>
      </c>
      <c r="N68" s="13"/>
      <c r="O68" s="16"/>
      <c r="P68" s="16"/>
      <c r="Q68" s="16"/>
      <c r="R68" s="16"/>
      <c r="S68" s="16"/>
      <c r="T68" s="61"/>
      <c r="U68" s="16"/>
      <c r="V68" s="16"/>
      <c r="W68" s="16"/>
      <c r="X68" s="16"/>
      <c r="Y68" s="16"/>
      <c r="Z68" s="16"/>
      <c r="AA68" s="61"/>
      <c r="AB68" s="16"/>
      <c r="AC68" s="16"/>
      <c r="AD68" s="16"/>
      <c r="AE68" s="16"/>
      <c r="AF68" s="16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7"/>
      <c r="AS68" s="13"/>
      <c r="AT68" s="13"/>
      <c r="AU68" s="13"/>
      <c r="AV68" s="13"/>
      <c r="AW68" s="13"/>
    </row>
    <row r="69" spans="1:49" x14ac:dyDescent="0.4">
      <c r="A69" s="15"/>
      <c r="B69" s="15"/>
      <c r="C69" s="49" t="s">
        <v>371</v>
      </c>
      <c r="D69" s="15"/>
      <c r="E69" s="15"/>
      <c r="F69" s="15" t="s">
        <v>315</v>
      </c>
      <c r="G69" s="35">
        <f>LN('M1-Adj'!H69)-LN('M1-Adj'!G69)</f>
        <v>0.41860861831251156</v>
      </c>
      <c r="H69" s="35">
        <f>LN('M1-Adj'!I69)-LN('M1-Adj'!H69)</f>
        <v>-5.6209062702609378E-2</v>
      </c>
      <c r="I69" s="35">
        <f>LN('M1-Adj'!J69)-LN('M1-Adj'!I69)</f>
        <v>9.8431566942944707E-2</v>
      </c>
      <c r="J69" s="35">
        <f>LN('M1-Adj'!K69)-LN('M1-Adj'!J69)</f>
        <v>0.19024984507477569</v>
      </c>
      <c r="K69" s="35">
        <f>LN('M1-Adj'!L69)-LN('M1-Adj'!K69)</f>
        <v>2.1451727868278425E-2</v>
      </c>
      <c r="L69" s="35">
        <f>LN('M1-Adj'!M69)-LN('M1-Adj'!L69)</f>
        <v>3.1735038919962544E-2</v>
      </c>
      <c r="M69" s="15" t="s">
        <v>163</v>
      </c>
      <c r="N69" s="13"/>
      <c r="O69" s="16"/>
      <c r="P69" s="16"/>
      <c r="Q69" s="16"/>
      <c r="R69" s="16"/>
      <c r="S69" s="16"/>
      <c r="T69" s="61"/>
      <c r="U69" s="16"/>
      <c r="V69" s="16"/>
      <c r="W69" s="16"/>
      <c r="X69" s="16"/>
      <c r="Y69" s="16"/>
      <c r="Z69" s="16"/>
      <c r="AA69" s="61"/>
      <c r="AB69" s="16"/>
      <c r="AC69" s="16"/>
      <c r="AD69" s="16"/>
      <c r="AE69" s="16"/>
      <c r="AF69" s="16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7"/>
      <c r="AS69" s="13"/>
      <c r="AT69" s="13"/>
      <c r="AU69" s="13"/>
      <c r="AV69" s="13"/>
      <c r="AW69" s="13"/>
    </row>
    <row r="70" spans="1:49" x14ac:dyDescent="0.4">
      <c r="A70" s="15"/>
      <c r="B70" s="15"/>
      <c r="C70" s="49" t="s">
        <v>90</v>
      </c>
      <c r="D70" s="15"/>
      <c r="E70" s="15"/>
      <c r="F70" s="15" t="s">
        <v>315</v>
      </c>
      <c r="G70" s="35">
        <f>LN('M1-Adj'!H70)-LN('M1-Adj'!G70)</f>
        <v>0.33487407693292193</v>
      </c>
      <c r="H70" s="35">
        <f>LN('M1-Adj'!I70)-LN('M1-Adj'!H70)</f>
        <v>0.16447396053327923</v>
      </c>
      <c r="I70" s="35">
        <f>LN('M1-Adj'!J70)-LN('M1-Adj'!I70)</f>
        <v>0.15000661224330525</v>
      </c>
      <c r="J70" s="35">
        <f>LN('M1-Adj'!K70)-LN('M1-Adj'!J70)</f>
        <v>0.20754936822768855</v>
      </c>
      <c r="K70" s="35">
        <f>LN('M1-Adj'!L70)-LN('M1-Adj'!K70)</f>
        <v>-6.5919115165139708E-2</v>
      </c>
      <c r="L70" s="35">
        <f>LN('M1-Adj'!M70)-LN('M1-Adj'!L70)</f>
        <v>0.13127452917118543</v>
      </c>
      <c r="M70" s="15" t="s">
        <v>163</v>
      </c>
      <c r="N70" s="13"/>
      <c r="O70" s="16"/>
      <c r="P70" s="16"/>
      <c r="Q70" s="16"/>
      <c r="R70" s="16"/>
      <c r="S70" s="16"/>
      <c r="T70" s="61"/>
      <c r="U70" s="16"/>
      <c r="V70" s="16"/>
      <c r="W70" s="16"/>
      <c r="X70" s="16"/>
      <c r="Y70" s="16"/>
      <c r="Z70" s="16"/>
      <c r="AA70" s="61"/>
      <c r="AB70" s="16"/>
      <c r="AC70" s="16"/>
      <c r="AD70" s="16"/>
      <c r="AE70" s="16"/>
      <c r="AF70" s="16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7"/>
      <c r="AS70" s="13"/>
      <c r="AT70" s="13"/>
      <c r="AU70" s="13"/>
      <c r="AV70" s="13"/>
      <c r="AW70" s="13"/>
    </row>
    <row r="71" spans="1:49" x14ac:dyDescent="0.4">
      <c r="A71" s="15"/>
      <c r="B71" s="15"/>
      <c r="C71" s="49" t="s">
        <v>92</v>
      </c>
      <c r="D71" s="15"/>
      <c r="E71" s="15"/>
      <c r="F71" s="15" t="s">
        <v>315</v>
      </c>
      <c r="G71" s="35">
        <f>LN('M1-Adj'!H71)-LN('M1-Adj'!G71)</f>
        <v>0.46208626020830401</v>
      </c>
      <c r="H71" s="35">
        <f>LN('M1-Adj'!I71)-LN('M1-Adj'!H71)</f>
        <v>0.51235578620038069</v>
      </c>
      <c r="I71" s="35">
        <f>LN('M1-Adj'!J71)-LN('M1-Adj'!I71)</f>
        <v>0.16284798955782698</v>
      </c>
      <c r="J71" s="35">
        <f>LN('M1-Adj'!K71)-LN('M1-Adj'!J71)</f>
        <v>0.29747165104404871</v>
      </c>
      <c r="K71" s="35">
        <f>LN('M1-Adj'!L71)-LN('M1-Adj'!K71)</f>
        <v>0.44397552043096589</v>
      </c>
      <c r="L71" s="35">
        <f>LN('M1-Adj'!M71)-LN('M1-Adj'!L71)</f>
        <v>0.32926387968436188</v>
      </c>
      <c r="M71" s="15" t="s">
        <v>163</v>
      </c>
      <c r="N71" s="13"/>
      <c r="O71" s="16"/>
      <c r="P71" s="16"/>
      <c r="Q71" s="16"/>
      <c r="R71" s="16"/>
      <c r="S71" s="16"/>
      <c r="T71" s="61"/>
      <c r="U71" s="16"/>
      <c r="V71" s="16"/>
      <c r="W71" s="16"/>
      <c r="X71" s="16"/>
      <c r="Y71" s="16"/>
      <c r="Z71" s="16"/>
      <c r="AA71" s="61"/>
      <c r="AB71" s="16"/>
      <c r="AC71" s="16"/>
      <c r="AD71" s="16"/>
      <c r="AE71" s="16"/>
      <c r="AF71" s="16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7"/>
      <c r="AS71" s="13"/>
      <c r="AT71" s="13"/>
      <c r="AU71" s="13"/>
      <c r="AV71" s="13"/>
      <c r="AW71" s="13"/>
    </row>
    <row r="72" spans="1:49" x14ac:dyDescent="0.4">
      <c r="A72" s="15"/>
      <c r="B72" s="15"/>
      <c r="C72" s="49" t="s">
        <v>95</v>
      </c>
      <c r="D72" s="15"/>
      <c r="E72" s="15"/>
      <c r="F72" s="15" t="s">
        <v>315</v>
      </c>
      <c r="G72" s="35">
        <f>LN('M1-Adj'!H72)-LN('M1-Adj'!G72)</f>
        <v>5.9617487957017268E-2</v>
      </c>
      <c r="H72" s="35">
        <f>LN('M1-Adj'!I72)-LN('M1-Adj'!H72)</f>
        <v>5.9612107176501006E-2</v>
      </c>
      <c r="I72" s="35">
        <f>LN('M1-Adj'!J72)-LN('M1-Adj'!I72)</f>
        <v>-6.2741266704717802E-3</v>
      </c>
      <c r="J72" s="35">
        <f>LN('M1-Adj'!K72)-LN('M1-Adj'!J72)</f>
        <v>0.11052723246268226</v>
      </c>
      <c r="K72" s="35">
        <f>LN('M1-Adj'!L72)-LN('M1-Adj'!K72)</f>
        <v>5.5166801031689694E-2</v>
      </c>
      <c r="L72" s="35">
        <f>LN('M1-Adj'!M72)-LN('M1-Adj'!L72)</f>
        <v>8.104678570813828E-2</v>
      </c>
      <c r="M72" s="15" t="s">
        <v>163</v>
      </c>
      <c r="N72" s="13"/>
      <c r="O72" s="16"/>
      <c r="P72" s="16"/>
      <c r="Q72" s="16"/>
      <c r="R72" s="16"/>
      <c r="S72" s="16"/>
      <c r="T72" s="61"/>
      <c r="U72" s="16"/>
      <c r="V72" s="16"/>
      <c r="W72" s="16"/>
      <c r="X72" s="16"/>
      <c r="Y72" s="16"/>
      <c r="Z72" s="16"/>
      <c r="AA72" s="61"/>
      <c r="AB72" s="16"/>
      <c r="AC72" s="16"/>
      <c r="AD72" s="16"/>
      <c r="AE72" s="16"/>
      <c r="AF72" s="16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7"/>
      <c r="AS72" s="13"/>
      <c r="AT72" s="13"/>
      <c r="AU72" s="13"/>
      <c r="AV72" s="13"/>
      <c r="AW72" s="13"/>
    </row>
    <row r="73" spans="1:49" x14ac:dyDescent="0.4">
      <c r="A73" s="15"/>
      <c r="B73" s="15"/>
      <c r="C73" s="49" t="s">
        <v>372</v>
      </c>
      <c r="D73" s="15"/>
      <c r="E73" s="15"/>
      <c r="F73" s="15" t="s">
        <v>315</v>
      </c>
      <c r="G73" s="35">
        <f>LN('M1-Adj'!H73)-LN('M1-Adj'!G73)</f>
        <v>0.14696666311605444</v>
      </c>
      <c r="H73" s="35">
        <f>LN('M1-Adj'!I73)-LN('M1-Adj'!H73)</f>
        <v>-4.5387249954231379E-2</v>
      </c>
      <c r="I73" s="35">
        <f>LN('M1-Adj'!J73)-LN('M1-Adj'!I73)</f>
        <v>-0.12062953561881251</v>
      </c>
      <c r="J73" s="35">
        <f>LN('M1-Adj'!K73)-LN('M1-Adj'!J73)</f>
        <v>4.1521047967214564E-2</v>
      </c>
      <c r="K73" s="35">
        <f>LN('M1-Adj'!L73)-LN('M1-Adj'!K73)</f>
        <v>0.19473617206799521</v>
      </c>
      <c r="L73" s="35">
        <f>LN('M1-Adj'!M73)-LN('M1-Adj'!L73)</f>
        <v>0.19305969245307253</v>
      </c>
      <c r="M73" s="15" t="s">
        <v>163</v>
      </c>
      <c r="N73" s="13"/>
      <c r="O73" s="16"/>
      <c r="P73" s="16"/>
      <c r="Q73" s="16"/>
      <c r="R73" s="16"/>
      <c r="S73" s="16"/>
      <c r="T73" s="61"/>
      <c r="U73" s="16"/>
      <c r="V73" s="16"/>
      <c r="W73" s="16"/>
      <c r="X73" s="16"/>
      <c r="Y73" s="16"/>
      <c r="Z73" s="16"/>
      <c r="AA73" s="61"/>
      <c r="AB73" s="16"/>
      <c r="AC73" s="16"/>
      <c r="AD73" s="16"/>
      <c r="AE73" s="16"/>
      <c r="AF73" s="16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7"/>
      <c r="AS73" s="13"/>
      <c r="AT73" s="13"/>
      <c r="AU73" s="13"/>
      <c r="AV73" s="13"/>
      <c r="AW73" s="13"/>
    </row>
    <row r="74" spans="1:49" x14ac:dyDescent="0.4">
      <c r="A74" s="15"/>
      <c r="B74" s="15"/>
      <c r="C74" s="49" t="s">
        <v>374</v>
      </c>
      <c r="D74" s="15"/>
      <c r="E74" s="15"/>
      <c r="F74" s="15" t="s">
        <v>315</v>
      </c>
      <c r="G74" s="35">
        <f>LN('M1-Adj'!H74)-LN('M1-Adj'!G74)</f>
        <v>0.14560750692538793</v>
      </c>
      <c r="H74" s="35">
        <f>LN('M1-Adj'!I74)-LN('M1-Adj'!H74)</f>
        <v>7.1683532160104146E-2</v>
      </c>
      <c r="I74" s="35">
        <f>LN('M1-Adj'!J74)-LN('M1-Adj'!I74)</f>
        <v>-1.6346762200363241E-3</v>
      </c>
      <c r="J74" s="35">
        <f>LN('M1-Adj'!K74)-LN('M1-Adj'!J74)</f>
        <v>0.22847675685064872</v>
      </c>
      <c r="K74" s="15" t="s">
        <v>163</v>
      </c>
      <c r="L74" s="15" t="s">
        <v>163</v>
      </c>
      <c r="M74" s="15" t="s">
        <v>163</v>
      </c>
      <c r="N74" s="13"/>
      <c r="O74" s="16"/>
      <c r="P74" s="16"/>
      <c r="Q74" s="16"/>
      <c r="R74" s="16"/>
      <c r="S74" s="16"/>
      <c r="T74" s="61"/>
      <c r="U74" s="16"/>
      <c r="V74" s="16"/>
      <c r="W74" s="16"/>
      <c r="X74" s="16"/>
      <c r="Y74" s="16"/>
      <c r="Z74" s="16"/>
      <c r="AA74" s="61"/>
      <c r="AB74" s="16"/>
      <c r="AC74" s="16"/>
      <c r="AD74" s="16"/>
      <c r="AE74" s="16"/>
      <c r="AF74" s="16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7"/>
      <c r="AS74" s="13"/>
      <c r="AT74" s="13"/>
      <c r="AU74" s="13"/>
      <c r="AV74" s="13"/>
      <c r="AW74" s="13"/>
    </row>
    <row r="75" spans="1:49" x14ac:dyDescent="0.4">
      <c r="A75" s="15"/>
      <c r="B75" s="15"/>
      <c r="C75" s="49" t="s">
        <v>105</v>
      </c>
      <c r="D75" s="15"/>
      <c r="E75" s="15"/>
      <c r="F75" s="15" t="s">
        <v>315</v>
      </c>
      <c r="G75" s="35">
        <f>LN('M1-Adj'!H75)-LN('M1-Adj'!G75)</f>
        <v>6.5424746265919431E-2</v>
      </c>
      <c r="H75" s="35">
        <f>LN('M1-Adj'!I75)-LN('M1-Adj'!H75)</f>
        <v>-1.0326541227337227E-2</v>
      </c>
      <c r="I75" s="35">
        <f>LN('M1-Adj'!J75)-LN('M1-Adj'!I75)</f>
        <v>0.20369575738940604</v>
      </c>
      <c r="J75" s="35">
        <f>LN('M1-Adj'!K75)-LN('M1-Adj'!J75)</f>
        <v>5.7214319469435004E-2</v>
      </c>
      <c r="K75" s="35">
        <f>LN('M1-Adj'!L75)-LN('M1-Adj'!K75)</f>
        <v>5.8748857687914935E-2</v>
      </c>
      <c r="L75" s="35">
        <f>LN('M1-Adj'!M75)-LN('M1-Adj'!L75)</f>
        <v>-5.2860417760853373E-2</v>
      </c>
      <c r="M75" s="15" t="s">
        <v>163</v>
      </c>
      <c r="N75" s="13"/>
      <c r="O75" s="16"/>
      <c r="P75" s="16"/>
      <c r="Q75" s="16"/>
      <c r="R75" s="16"/>
      <c r="S75" s="16"/>
      <c r="T75" s="61"/>
      <c r="U75" s="16"/>
      <c r="V75" s="16"/>
      <c r="W75" s="16"/>
      <c r="X75" s="16"/>
      <c r="Y75" s="16"/>
      <c r="Z75" s="16"/>
      <c r="AA75" s="61"/>
      <c r="AB75" s="16"/>
      <c r="AC75" s="16"/>
      <c r="AD75" s="16"/>
      <c r="AE75" s="16"/>
      <c r="AF75" s="16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7"/>
      <c r="AS75" s="13"/>
      <c r="AT75" s="13"/>
      <c r="AU75" s="13"/>
      <c r="AV75" s="13"/>
      <c r="AW75" s="13"/>
    </row>
    <row r="76" spans="1:49" x14ac:dyDescent="0.4">
      <c r="A76" s="15"/>
      <c r="B76" s="15"/>
      <c r="C76" s="49" t="s">
        <v>113</v>
      </c>
      <c r="D76" s="15"/>
      <c r="E76" s="15"/>
      <c r="F76" s="15" t="s">
        <v>315</v>
      </c>
      <c r="G76" s="35">
        <f>LN('M1-Adj'!H76)-LN('M1-Adj'!G76)</f>
        <v>-6.2680413719699013E-2</v>
      </c>
      <c r="H76" s="35">
        <f>LN('M1-Adj'!I76)-LN('M1-Adj'!H76)</f>
        <v>0.1917865030429593</v>
      </c>
      <c r="I76" s="35">
        <f>LN('M1-Adj'!J76)-LN('M1-Adj'!I76)</f>
        <v>5.6766444030322161E-2</v>
      </c>
      <c r="J76" s="35">
        <f>LN('M1-Adj'!K76)-LN('M1-Adj'!J76)</f>
        <v>0.11616132349933417</v>
      </c>
      <c r="K76" s="35">
        <f>LN('M1-Adj'!L76)-LN('M1-Adj'!K76)</f>
        <v>6.4071636827621292E-2</v>
      </c>
      <c r="L76" s="35">
        <f>LN('M1-Adj'!M76)-LN('M1-Adj'!L76)</f>
        <v>0.1789294610884502</v>
      </c>
      <c r="M76" s="15" t="s">
        <v>163</v>
      </c>
      <c r="N76" s="13"/>
      <c r="O76" s="16"/>
      <c r="P76" s="16"/>
      <c r="Q76" s="16"/>
      <c r="R76" s="16"/>
      <c r="S76" s="16"/>
      <c r="T76" s="61"/>
      <c r="U76" s="16"/>
      <c r="V76" s="16"/>
      <c r="W76" s="16"/>
      <c r="X76" s="16"/>
      <c r="Y76" s="16"/>
      <c r="Z76" s="16"/>
      <c r="AA76" s="61"/>
      <c r="AB76" s="16"/>
      <c r="AC76" s="16"/>
      <c r="AD76" s="16"/>
      <c r="AE76" s="16"/>
      <c r="AF76" s="16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7"/>
      <c r="AS76" s="13"/>
      <c r="AT76" s="13"/>
      <c r="AU76" s="13"/>
      <c r="AV76" s="13"/>
      <c r="AW76" s="13"/>
    </row>
    <row r="77" spans="1:49" x14ac:dyDescent="0.4">
      <c r="A77" s="15"/>
      <c r="B77" s="15"/>
      <c r="C77" s="49" t="s">
        <v>117</v>
      </c>
      <c r="D77" s="15"/>
      <c r="E77" s="15"/>
      <c r="F77" s="15" t="s">
        <v>315</v>
      </c>
      <c r="G77" s="35">
        <f>LN('M1-Adj'!H77)-LN('M1-Adj'!G77)</f>
        <v>6.6954683614251387E-2</v>
      </c>
      <c r="H77" s="35">
        <f>LN('M1-Adj'!I77)-LN('M1-Adj'!H77)</f>
        <v>0.13042768592953058</v>
      </c>
      <c r="I77" s="35">
        <f>LN('M1-Adj'!J77)-LN('M1-Adj'!I77)</f>
        <v>9.0971778205726661E-2</v>
      </c>
      <c r="J77" s="35">
        <f>LN('M1-Adj'!K77)-LN('M1-Adj'!J77)</f>
        <v>8.5101982552010291E-2</v>
      </c>
      <c r="K77" s="35">
        <f>LN('M1-Adj'!L77)-LN('M1-Adj'!K77)</f>
        <v>0.11876687579565326</v>
      </c>
      <c r="L77" s="35">
        <f>LN('M1-Adj'!M77)-LN('M1-Adj'!L77)</f>
        <v>0.14705969014200049</v>
      </c>
      <c r="M77" s="15" t="s">
        <v>163</v>
      </c>
      <c r="N77" s="13"/>
      <c r="O77" s="16"/>
      <c r="P77" s="16"/>
      <c r="Q77" s="16"/>
      <c r="R77" s="16"/>
      <c r="S77" s="16"/>
      <c r="T77" s="61"/>
      <c r="U77" s="16"/>
      <c r="V77" s="16"/>
      <c r="W77" s="16"/>
      <c r="X77" s="16"/>
      <c r="Y77" s="16"/>
      <c r="Z77" s="16"/>
      <c r="AA77" s="61"/>
      <c r="AB77" s="16"/>
      <c r="AC77" s="16"/>
      <c r="AD77" s="16"/>
      <c r="AE77" s="16"/>
      <c r="AF77" s="16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7"/>
      <c r="AS77" s="13"/>
      <c r="AT77" s="13"/>
      <c r="AU77" s="13"/>
      <c r="AV77" s="13"/>
      <c r="AW77" s="13"/>
    </row>
    <row r="78" spans="1:49" x14ac:dyDescent="0.4">
      <c r="A78" s="15"/>
      <c r="B78" s="15"/>
      <c r="C78" s="49" t="s">
        <v>118</v>
      </c>
      <c r="D78" s="15"/>
      <c r="E78" s="15"/>
      <c r="F78" s="15" t="s">
        <v>315</v>
      </c>
      <c r="G78" s="35">
        <f>LN('M1-Adj'!H78)-LN('M1-Adj'!G78)</f>
        <v>9.8120533690805978E-2</v>
      </c>
      <c r="H78" s="35">
        <f>LN('M1-Adj'!I78)-LN('M1-Adj'!H78)</f>
        <v>0.12825951108041167</v>
      </c>
      <c r="I78" s="35">
        <f>LN('M1-Adj'!J78)-LN('M1-Adj'!I78)</f>
        <v>0.178083258462296</v>
      </c>
      <c r="J78" s="35">
        <f>LN('M1-Adj'!K78)-LN('M1-Adj'!J78)</f>
        <v>0.11831378350288357</v>
      </c>
      <c r="K78" s="35">
        <f>LN('M1-Adj'!L78)-LN('M1-Adj'!K78)</f>
        <v>0.15569344700255172</v>
      </c>
      <c r="L78" s="35">
        <f>LN('M1-Adj'!M78)-LN('M1-Adj'!L78)</f>
        <v>0.12066738967645918</v>
      </c>
      <c r="M78" s="15" t="s">
        <v>163</v>
      </c>
      <c r="N78" s="13"/>
      <c r="O78" s="16"/>
      <c r="P78" s="16"/>
      <c r="Q78" s="16"/>
      <c r="R78" s="16"/>
      <c r="S78" s="16"/>
      <c r="T78" s="61"/>
      <c r="U78" s="16"/>
      <c r="V78" s="16"/>
      <c r="W78" s="16"/>
      <c r="X78" s="16"/>
      <c r="Y78" s="16"/>
      <c r="Z78" s="16"/>
      <c r="AA78" s="61"/>
      <c r="AB78" s="16"/>
      <c r="AC78" s="16"/>
      <c r="AD78" s="16"/>
      <c r="AE78" s="16"/>
      <c r="AF78" s="16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7"/>
      <c r="AS78" s="13"/>
      <c r="AT78" s="13"/>
      <c r="AU78" s="13"/>
      <c r="AV78" s="13"/>
      <c r="AW78" s="13"/>
    </row>
    <row r="79" spans="1:49" x14ac:dyDescent="0.4">
      <c r="A79" s="15"/>
      <c r="B79" s="15"/>
      <c r="C79" s="49" t="s">
        <v>120</v>
      </c>
      <c r="D79" s="15"/>
      <c r="E79" s="15"/>
      <c r="F79" s="15" t="s">
        <v>315</v>
      </c>
      <c r="G79" s="35">
        <f>LN('M1-Adj'!H79)-LN('M1-Adj'!G79)</f>
        <v>0.2993004952407663</v>
      </c>
      <c r="H79" s="35">
        <f>LN('M1-Adj'!I79)-LN('M1-Adj'!H79)</f>
        <v>0.35980742357036855</v>
      </c>
      <c r="I79" s="35">
        <f>LN('M1-Adj'!J79)-LN('M1-Adj'!I79)</f>
        <v>0.1376467451817569</v>
      </c>
      <c r="J79" s="35">
        <f>LN('M1-Adj'!K79)-LN('M1-Adj'!J79)</f>
        <v>0.31009588060489079</v>
      </c>
      <c r="K79" s="35">
        <f>LN('M1-Adj'!L79)-LN('M1-Adj'!K79)</f>
        <v>0.38561544402239312</v>
      </c>
      <c r="L79" s="35">
        <f>LN('M1-Adj'!M79)-LN('M1-Adj'!L79)</f>
        <v>0.35819445082496015</v>
      </c>
      <c r="M79" s="15" t="s">
        <v>163</v>
      </c>
      <c r="N79" s="13"/>
      <c r="O79" s="16"/>
      <c r="P79" s="16"/>
      <c r="Q79" s="16"/>
      <c r="R79" s="16"/>
      <c r="S79" s="16"/>
      <c r="T79" s="61"/>
      <c r="U79" s="16"/>
      <c r="V79" s="16"/>
      <c r="W79" s="16"/>
      <c r="X79" s="16"/>
      <c r="Y79" s="16"/>
      <c r="Z79" s="16"/>
      <c r="AA79" s="61"/>
      <c r="AB79" s="16"/>
      <c r="AC79" s="16"/>
      <c r="AD79" s="16"/>
      <c r="AE79" s="16"/>
      <c r="AF79" s="16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7"/>
      <c r="AS79" s="13"/>
      <c r="AT79" s="13"/>
      <c r="AU79" s="13"/>
      <c r="AV79" s="13"/>
      <c r="AW79" s="13"/>
    </row>
    <row r="80" spans="1:49" x14ac:dyDescent="0.4">
      <c r="A80" s="15"/>
      <c r="B80" s="15"/>
      <c r="C80" s="49" t="s">
        <v>123</v>
      </c>
      <c r="D80" s="15"/>
      <c r="E80" s="15"/>
      <c r="F80" s="15" t="s">
        <v>315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3"/>
      <c r="O80" s="16"/>
      <c r="P80" s="16"/>
      <c r="Q80" s="16"/>
      <c r="R80" s="16"/>
      <c r="S80" s="16"/>
      <c r="T80" s="61"/>
      <c r="U80" s="16"/>
      <c r="V80" s="16"/>
      <c r="W80" s="16"/>
      <c r="X80" s="16"/>
      <c r="Y80" s="16"/>
      <c r="Z80" s="16"/>
      <c r="AA80" s="61"/>
      <c r="AB80" s="16"/>
      <c r="AC80" s="16"/>
      <c r="AD80" s="16"/>
      <c r="AE80" s="16"/>
      <c r="AF80" s="16"/>
      <c r="AG80" s="15"/>
      <c r="AH80" s="15"/>
      <c r="AI80" s="15"/>
      <c r="AJ80" s="15"/>
      <c r="AK80" s="13"/>
      <c r="AL80" s="13"/>
      <c r="AM80" s="15"/>
      <c r="AN80" s="15"/>
      <c r="AO80" s="15"/>
      <c r="AP80" s="15"/>
      <c r="AQ80" s="13"/>
      <c r="AR80" s="17"/>
      <c r="AS80" s="15"/>
      <c r="AT80" s="15"/>
      <c r="AU80" s="15"/>
      <c r="AV80" s="15"/>
      <c r="AW80" s="13"/>
    </row>
    <row r="81" spans="1:49" x14ac:dyDescent="0.4">
      <c r="A81" s="15"/>
      <c r="B81" s="15"/>
      <c r="C81" s="49" t="s">
        <v>290</v>
      </c>
      <c r="D81" s="15"/>
      <c r="E81" s="15"/>
      <c r="F81" s="15" t="s">
        <v>315</v>
      </c>
      <c r="G81" s="35">
        <f>LN('M1-Adj'!H81)-LN('M1-Adj'!G81)</f>
        <v>0.72598187935328617</v>
      </c>
      <c r="H81" s="35">
        <f>LN('M1-Adj'!I81)-LN('M1-Adj'!H81)</f>
        <v>0.57125234983816142</v>
      </c>
      <c r="I81" s="35">
        <f>LN('M1-Adj'!J81)-LN('M1-Adj'!I81)</f>
        <v>4.5978232180166501E-2</v>
      </c>
      <c r="J81" s="35">
        <f>LN('M1-Adj'!K81)-LN('M1-Adj'!J81)</f>
        <v>0.21943467643441217</v>
      </c>
      <c r="K81" s="35">
        <f>LN('M1-Adj'!L81)-LN('M1-Adj'!K81)</f>
        <v>0.22581278304423158</v>
      </c>
      <c r="L81" s="35">
        <f>LN('M1-Adj'!M81)-LN('M1-Adj'!L81)</f>
        <v>0.1445331226028177</v>
      </c>
      <c r="M81" s="15" t="s">
        <v>163</v>
      </c>
      <c r="N81" s="13"/>
      <c r="O81" s="16"/>
      <c r="P81" s="16"/>
      <c r="Q81" s="16"/>
      <c r="R81" s="16"/>
      <c r="S81" s="16"/>
      <c r="T81" s="61"/>
      <c r="U81" s="16"/>
      <c r="V81" s="16"/>
      <c r="W81" s="16"/>
      <c r="X81" s="16"/>
      <c r="Y81" s="16"/>
      <c r="Z81" s="16"/>
      <c r="AA81" s="61"/>
      <c r="AB81" s="16"/>
      <c r="AC81" s="16"/>
      <c r="AD81" s="16"/>
      <c r="AE81" s="16"/>
      <c r="AF81" s="16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7"/>
      <c r="AS81" s="13"/>
      <c r="AT81" s="13"/>
      <c r="AU81" s="13"/>
      <c r="AV81" s="13"/>
      <c r="AW81" s="13"/>
    </row>
    <row r="82" spans="1:49" x14ac:dyDescent="0.4">
      <c r="A82" s="15"/>
      <c r="B82" s="15"/>
      <c r="C82" s="49" t="s">
        <v>20</v>
      </c>
      <c r="D82" s="15"/>
      <c r="E82" s="15"/>
      <c r="F82" s="15" t="s">
        <v>315</v>
      </c>
      <c r="G82" s="35">
        <f>LN('M1-Adj'!H82)-LN('M1-Adj'!G82)</f>
        <v>0.17738524103780673</v>
      </c>
      <c r="H82" s="35">
        <f>LN('M1-Adj'!I82)-LN('M1-Adj'!H82)</f>
        <v>0.23330198253040102</v>
      </c>
      <c r="I82" s="35">
        <f>LN('M1-Adj'!J82)-LN('M1-Adj'!I82)</f>
        <v>0.10578827478391695</v>
      </c>
      <c r="J82" s="35">
        <f>LN('M1-Adj'!K82)-LN('M1-Adj'!J82)</f>
        <v>0.19405198587299566</v>
      </c>
      <c r="K82" s="35">
        <f>LN('M1-Adj'!L82)-LN('M1-Adj'!K82)</f>
        <v>0.14930678490452465</v>
      </c>
      <c r="L82" s="35">
        <f>LN('M1-Adj'!M82)-LN('M1-Adj'!L82)</f>
        <v>0.1231458305012616</v>
      </c>
      <c r="M82" s="15" t="s">
        <v>163</v>
      </c>
      <c r="N82" s="13"/>
      <c r="O82" s="16">
        <f>CORREL('log Inflation'!$G82:$L91,$G82:$L91)</f>
        <v>0.25750203505294789</v>
      </c>
      <c r="P82" s="16">
        <f>O82*SQRT((MIN(COUNT($G82:$L91),COUNT('log Inflation'!$G82:$L91))-2)/(1-O82^2))</f>
        <v>1.9216768368177226</v>
      </c>
      <c r="Q82" s="16">
        <f>CORREL('log Inflation'!$H82:$L91,$G82:$K91)</f>
        <v>0.17281178484463455</v>
      </c>
      <c r="R82" s="16">
        <f>Q82*SQRT((MIN(COUNT($G82:$K91),COUNT('log Inflation'!$H82:$L91))-2)/(1-Q82^2))</f>
        <v>1.1505122672290931</v>
      </c>
      <c r="S82" s="16">
        <f>MIN(COUNT($G82:$K91),COUNT('log Inflation'!$H82:$L91))</f>
        <v>45</v>
      </c>
      <c r="T82" s="61"/>
      <c r="U82" s="16"/>
      <c r="V82" s="16">
        <f>CORREL(Growth!$G82:$L91,$G82:$L91)</f>
        <v>0.39487843101587522</v>
      </c>
      <c r="W82" s="16">
        <f>V82*SQRT((MIN(COUNT($G82:$L91),COUNT(Growth!$G82:$L91))-2)/(1-V82^2))</f>
        <v>3.0993854378013563</v>
      </c>
      <c r="X82" s="16">
        <f>CORREL(Growth!$H82:$L91,$G82:$K91)</f>
        <v>0.31727048756183068</v>
      </c>
      <c r="Y82" s="16">
        <f>X82*SQRT((MIN(COUNT($G82:$K91),COUNT(Growth!$H82:$L91))-2)/(1-X82^2))</f>
        <v>2.1938255219262497</v>
      </c>
      <c r="Z82" s="16">
        <f>MIN(COUNT($G82:$K91),COUNT(Growth!$H82:$L91))</f>
        <v>45</v>
      </c>
      <c r="AA82" s="61"/>
      <c r="AB82" s="16">
        <f>CORREL('log dC'!$G82:$L91,$G82:$L91)</f>
        <v>0.15993089750939227</v>
      </c>
      <c r="AC82" s="16">
        <f>AB82*SQRT((MIN(COUNT($G82:$L91),COUNT('log dC'!$G82:$L91))-2)/(1-AB82^2))</f>
        <v>1.0988482626776854</v>
      </c>
      <c r="AD82" s="16">
        <f>CORREL('log dC'!$H82:$L91,$G82:$K91)</f>
        <v>0.167526921810391</v>
      </c>
      <c r="AE82" s="16">
        <f>AD82*SQRT((MIN(COUNT($G82:$K91),COUNT('log dC'!$H82:$L91))-2)/(1-AD82^2))</f>
        <v>1.047509225260969</v>
      </c>
      <c r="AF82" s="16">
        <f>MIN(COUNT($G82:$K91),COUNT('log dC'!$H82:$L91))</f>
        <v>40</v>
      </c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7"/>
      <c r="AS82" s="13"/>
      <c r="AT82" s="13"/>
      <c r="AU82" s="13"/>
      <c r="AV82" s="13"/>
      <c r="AW82" s="13"/>
    </row>
    <row r="83" spans="1:49" x14ac:dyDescent="0.4">
      <c r="A83" s="15"/>
      <c r="B83" s="15"/>
      <c r="C83" s="49" t="s">
        <v>35</v>
      </c>
      <c r="D83" s="15"/>
      <c r="E83" s="15"/>
      <c r="F83" s="15" t="s">
        <v>315</v>
      </c>
      <c r="G83" s="35">
        <f>LN('M1-Adj'!H83)-LN('M1-Adj'!G83)</f>
        <v>0.16690068690247284</v>
      </c>
      <c r="H83" s="35">
        <f>LN('M1-Adj'!I83)-LN('M1-Adj'!H83)</f>
        <v>-2.4344159735855464E-2</v>
      </c>
      <c r="I83" s="35">
        <f>LN('M1-Adj'!J83)-LN('M1-Adj'!I83)</f>
        <v>0.1036004608847455</v>
      </c>
      <c r="J83" s="35">
        <f>LN('M1-Adj'!K83)-LN('M1-Adj'!J83)</f>
        <v>0.34074017379111404</v>
      </c>
      <c r="K83" s="35">
        <f>LN('M1-Adj'!L83)-LN('M1-Adj'!K83)</f>
        <v>-0.15669449200830149</v>
      </c>
      <c r="L83" s="35">
        <f>LN('M1-Adj'!M83)-LN('M1-Adj'!L83)</f>
        <v>4.4799387631863086E-2</v>
      </c>
      <c r="M83" s="15" t="s">
        <v>163</v>
      </c>
      <c r="N83" s="13"/>
      <c r="O83" s="16"/>
      <c r="P83" s="16"/>
      <c r="Q83" s="16"/>
      <c r="R83" s="16"/>
      <c r="S83" s="16"/>
      <c r="T83" s="61"/>
      <c r="U83" s="16"/>
      <c r="V83" s="16"/>
      <c r="W83" s="16"/>
      <c r="X83" s="16"/>
      <c r="Y83" s="16"/>
      <c r="Z83" s="16"/>
      <c r="AA83" s="61"/>
      <c r="AB83" s="16"/>
      <c r="AC83" s="16"/>
      <c r="AD83" s="16"/>
      <c r="AE83" s="16"/>
      <c r="AF83" s="16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7"/>
      <c r="AS83" s="13"/>
      <c r="AT83" s="13"/>
      <c r="AU83" s="13"/>
      <c r="AV83" s="13"/>
      <c r="AW83" s="13"/>
    </row>
    <row r="84" spans="1:49" x14ac:dyDescent="0.4">
      <c r="A84" s="15"/>
      <c r="B84" s="15"/>
      <c r="C84" s="49" t="s">
        <v>60</v>
      </c>
      <c r="D84" s="15"/>
      <c r="E84" s="15"/>
      <c r="F84" s="15" t="s">
        <v>315</v>
      </c>
      <c r="G84" s="35">
        <f>LN('M1-Adj'!H84)-LN('M1-Adj'!G84)</f>
        <v>1.7071149847883049E-2</v>
      </c>
      <c r="H84" s="35">
        <f>LN('M1-Adj'!I84)-LN('M1-Adj'!H84)</f>
        <v>-0.12098696860217295</v>
      </c>
      <c r="I84" s="35">
        <f>LN('M1-Adj'!J84)-LN('M1-Adj'!I84)</f>
        <v>1.547498545877346E-2</v>
      </c>
      <c r="J84" s="35">
        <f>LN('M1-Adj'!K84)-LN('M1-Adj'!J84)</f>
        <v>0.22081103616382158</v>
      </c>
      <c r="K84" s="35">
        <f>LN('M1-Adj'!L84)-LN('M1-Adj'!K84)</f>
        <v>5.7418789759152489E-2</v>
      </c>
      <c r="L84" s="35">
        <f>LN('M1-Adj'!M84)-LN('M1-Adj'!L84)</f>
        <v>0.12970107495365824</v>
      </c>
      <c r="M84" s="15" t="s">
        <v>163</v>
      </c>
      <c r="N84" s="13"/>
      <c r="O84" s="16"/>
      <c r="P84" s="16"/>
      <c r="Q84" s="16"/>
      <c r="R84" s="16"/>
      <c r="S84" s="16"/>
      <c r="T84" s="61"/>
      <c r="U84" s="16"/>
      <c r="V84" s="16"/>
      <c r="W84" s="16"/>
      <c r="X84" s="16"/>
      <c r="Y84" s="16"/>
      <c r="Z84" s="16"/>
      <c r="AA84" s="61"/>
      <c r="AB84" s="16"/>
      <c r="AC84" s="16"/>
      <c r="AD84" s="16"/>
      <c r="AE84" s="16"/>
      <c r="AF84" s="16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7"/>
      <c r="AS84" s="13"/>
      <c r="AT84" s="13"/>
      <c r="AU84" s="13"/>
      <c r="AV84" s="13"/>
      <c r="AW84" s="13"/>
    </row>
    <row r="85" spans="1:49" x14ac:dyDescent="0.4">
      <c r="A85" s="15"/>
      <c r="B85" s="15"/>
      <c r="C85" s="49" t="s">
        <v>61</v>
      </c>
      <c r="D85" s="15"/>
      <c r="E85" s="15"/>
      <c r="F85" s="15" t="s">
        <v>315</v>
      </c>
      <c r="G85" s="35">
        <f>LN('M1-Adj'!H85)-LN('M1-Adj'!G85)</f>
        <v>4.7463184060361818E-2</v>
      </c>
      <c r="H85" s="35">
        <f>LN('M1-Adj'!I85)-LN('M1-Adj'!H85)</f>
        <v>3.9355899960803464E-3</v>
      </c>
      <c r="I85" s="35">
        <f>LN('M1-Adj'!J85)-LN('M1-Adj'!I85)</f>
        <v>-8.7135268795802689E-2</v>
      </c>
      <c r="J85" s="35">
        <f>LN('M1-Adj'!K85)-LN('M1-Adj'!J85)</f>
        <v>0.18182583602039312</v>
      </c>
      <c r="K85" s="35">
        <f>LN('M1-Adj'!L85)-LN('M1-Adj'!K85)</f>
        <v>6.7864433766888888E-2</v>
      </c>
      <c r="L85" s="35">
        <f>LN('M1-Adj'!M85)-LN('M1-Adj'!L85)</f>
        <v>0.11185840876431852</v>
      </c>
      <c r="M85" s="15" t="s">
        <v>163</v>
      </c>
      <c r="N85" s="13"/>
      <c r="O85" s="16"/>
      <c r="P85" s="16"/>
      <c r="Q85" s="16"/>
      <c r="R85" s="16"/>
      <c r="S85" s="16"/>
      <c r="T85" s="61"/>
      <c r="U85" s="16"/>
      <c r="V85" s="16"/>
      <c r="W85" s="16"/>
      <c r="X85" s="16"/>
      <c r="Y85" s="16"/>
      <c r="Z85" s="16"/>
      <c r="AA85" s="61"/>
      <c r="AB85" s="16"/>
      <c r="AC85" s="16"/>
      <c r="AD85" s="16"/>
      <c r="AE85" s="16"/>
      <c r="AF85" s="16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7"/>
      <c r="AS85" s="13"/>
      <c r="AT85" s="13"/>
      <c r="AU85" s="13"/>
      <c r="AV85" s="13"/>
      <c r="AW85" s="13"/>
    </row>
    <row r="86" spans="1:49" x14ac:dyDescent="0.4">
      <c r="A86" s="15"/>
      <c r="B86" s="15"/>
      <c r="C86" s="49" t="s">
        <v>274</v>
      </c>
      <c r="D86" s="15"/>
      <c r="E86" s="15"/>
      <c r="F86" s="15" t="s">
        <v>315</v>
      </c>
      <c r="G86" s="35">
        <f>LN('M1-Adj'!H86)-LN('M1-Adj'!G86)</f>
        <v>-4.3637125427773642E-2</v>
      </c>
      <c r="H86" s="35">
        <f>LN('M1-Adj'!I86)-LN('M1-Adj'!H86)</f>
        <v>1.0825439794050207E-4</v>
      </c>
      <c r="I86" s="35">
        <f>LN('M1-Adj'!J86)-LN('M1-Adj'!I86)</f>
        <v>2.5647911536982933E-2</v>
      </c>
      <c r="J86" s="35">
        <f>LN('M1-Adj'!K86)-LN('M1-Adj'!J86)</f>
        <v>3.2388132997022465E-2</v>
      </c>
      <c r="K86" s="35">
        <f>LN('M1-Adj'!L86)-LN('M1-Adj'!K86)</f>
        <v>2.1223636451626688E-2</v>
      </c>
      <c r="L86" s="35">
        <f>LN('M1-Adj'!M86)-LN('M1-Adj'!L86)</f>
        <v>0.13356889192141522</v>
      </c>
      <c r="M86" s="15" t="s">
        <v>163</v>
      </c>
      <c r="N86" s="13"/>
      <c r="O86" s="16"/>
      <c r="P86" s="16"/>
      <c r="Q86" s="16"/>
      <c r="R86" s="16"/>
      <c r="S86" s="16"/>
      <c r="T86" s="61"/>
      <c r="U86" s="16"/>
      <c r="V86" s="16"/>
      <c r="W86" s="16"/>
      <c r="X86" s="16"/>
      <c r="Y86" s="16"/>
      <c r="Z86" s="16"/>
      <c r="AA86" s="61"/>
      <c r="AB86" s="16"/>
      <c r="AC86" s="16"/>
      <c r="AD86" s="16"/>
      <c r="AE86" s="16"/>
      <c r="AF86" s="16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7"/>
      <c r="AS86" s="13"/>
      <c r="AT86" s="13"/>
      <c r="AU86" s="13"/>
      <c r="AV86" s="13"/>
      <c r="AW86" s="13"/>
    </row>
    <row r="87" spans="1:49" x14ac:dyDescent="0.4">
      <c r="A87" s="15"/>
      <c r="B87" s="15"/>
      <c r="C87" s="49" t="s">
        <v>376</v>
      </c>
      <c r="D87" s="15"/>
      <c r="E87" s="15"/>
      <c r="F87" s="15" t="s">
        <v>315</v>
      </c>
      <c r="G87" s="35">
        <f>LN('M1-Adj'!H87)-LN('M1-Adj'!G87)</f>
        <v>6.5747944288438442E-2</v>
      </c>
      <c r="H87" s="35">
        <f>LN('M1-Adj'!I87)-LN('M1-Adj'!H87)</f>
        <v>8.8028036794042253E-2</v>
      </c>
      <c r="I87" s="35">
        <f>LN('M1-Adj'!J87)-LN('M1-Adj'!I87)</f>
        <v>-8.3152723917342741E-2</v>
      </c>
      <c r="J87" s="35">
        <f>LN('M1-Adj'!K87)-LN('M1-Adj'!J87)</f>
        <v>1.0644705792683617E-2</v>
      </c>
      <c r="K87" s="35">
        <f>LN('M1-Adj'!L87)-LN('M1-Adj'!K87)</f>
        <v>7.1898377966342686E-2</v>
      </c>
      <c r="L87" s="35">
        <f>LN('M1-Adj'!M87)-LN('M1-Adj'!L87)</f>
        <v>0.24460003191670787</v>
      </c>
      <c r="M87" s="15" t="s">
        <v>163</v>
      </c>
      <c r="N87" s="13"/>
      <c r="O87" s="16"/>
      <c r="P87" s="16"/>
      <c r="Q87" s="16"/>
      <c r="R87" s="16"/>
      <c r="S87" s="16"/>
      <c r="T87" s="61"/>
      <c r="U87" s="16"/>
      <c r="V87" s="16"/>
      <c r="W87" s="16"/>
      <c r="X87" s="16"/>
      <c r="Y87" s="16"/>
      <c r="Z87" s="16"/>
      <c r="AA87" s="61"/>
      <c r="AB87" s="16"/>
      <c r="AC87" s="16"/>
      <c r="AD87" s="16"/>
      <c r="AE87" s="16"/>
      <c r="AF87" s="16"/>
      <c r="AG87" s="15"/>
      <c r="AH87" s="15"/>
      <c r="AI87" s="15"/>
      <c r="AJ87" s="15"/>
      <c r="AK87" s="13"/>
      <c r="AL87" s="13"/>
      <c r="AM87" s="15"/>
      <c r="AN87" s="15"/>
      <c r="AO87" s="15"/>
      <c r="AP87" s="15"/>
      <c r="AQ87" s="13"/>
      <c r="AR87" s="17"/>
      <c r="AS87" s="15"/>
      <c r="AT87" s="15"/>
      <c r="AU87" s="15"/>
      <c r="AV87" s="15"/>
      <c r="AW87" s="13"/>
    </row>
    <row r="88" spans="1:49" x14ac:dyDescent="0.4">
      <c r="A88" s="15"/>
      <c r="B88" s="15"/>
      <c r="C88" s="49" t="s">
        <v>98</v>
      </c>
      <c r="D88" s="15"/>
      <c r="E88" s="15"/>
      <c r="F88" s="15" t="s">
        <v>315</v>
      </c>
      <c r="G88" s="35">
        <f>LN('M1-Adj'!H88)-LN('M1-Adj'!G88)</f>
        <v>6.4538521137571081E-2</v>
      </c>
      <c r="H88" s="35">
        <f>LN('M1-Adj'!I88)-LN('M1-Adj'!H88)</f>
        <v>1.726867351908945E-2</v>
      </c>
      <c r="I88" s="35">
        <f>LN('M1-Adj'!J88)-LN('M1-Adj'!I88)</f>
        <v>-9.936154805926023E-3</v>
      </c>
      <c r="J88" s="35">
        <f>LN('M1-Adj'!K88)-LN('M1-Adj'!J88)</f>
        <v>0.13284739649984623</v>
      </c>
      <c r="K88" s="35">
        <f>LN('M1-Adj'!L88)-LN('M1-Adj'!K88)</f>
        <v>6.6918437860175484E-2</v>
      </c>
      <c r="L88" s="35">
        <f>LN('M1-Adj'!M88)-LN('M1-Adj'!L88)</f>
        <v>8.140623604858277E-2</v>
      </c>
      <c r="M88" s="15" t="s">
        <v>163</v>
      </c>
      <c r="N88" s="13"/>
      <c r="O88" s="16"/>
      <c r="P88" s="16"/>
      <c r="Q88" s="16"/>
      <c r="R88" s="16"/>
      <c r="S88" s="16"/>
      <c r="T88" s="61"/>
      <c r="U88" s="16"/>
      <c r="V88" s="16"/>
      <c r="W88" s="16"/>
      <c r="X88" s="16"/>
      <c r="Y88" s="16"/>
      <c r="Z88" s="16"/>
      <c r="AA88" s="61"/>
      <c r="AB88" s="16"/>
      <c r="AC88" s="16"/>
      <c r="AD88" s="16"/>
      <c r="AE88" s="16"/>
      <c r="AF88" s="16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7"/>
      <c r="AS88" s="13"/>
      <c r="AT88" s="13"/>
      <c r="AU88" s="13"/>
      <c r="AV88" s="13"/>
      <c r="AW88" s="13"/>
    </row>
    <row r="89" spans="1:49" x14ac:dyDescent="0.4">
      <c r="A89" s="15"/>
      <c r="B89" s="15"/>
      <c r="C89" s="49" t="s">
        <v>100</v>
      </c>
      <c r="D89" s="15"/>
      <c r="E89" s="15"/>
      <c r="F89" s="15" t="s">
        <v>315</v>
      </c>
      <c r="G89" s="35">
        <f>LN('M1-Adj'!H89)-LN('M1-Adj'!G89)</f>
        <v>0.16911509440937067</v>
      </c>
      <c r="H89" s="35">
        <f>LN('M1-Adj'!I89)-LN('M1-Adj'!H89)</f>
        <v>0.16644500686579367</v>
      </c>
      <c r="I89" s="35">
        <f>LN('M1-Adj'!J89)-LN('M1-Adj'!I89)</f>
        <v>0.22458198690463504</v>
      </c>
      <c r="J89" s="35">
        <f>LN('M1-Adj'!K89)-LN('M1-Adj'!J89)</f>
        <v>0.23594258745279895</v>
      </c>
      <c r="K89" s="35">
        <f>LN('M1-Adj'!L89)-LN('M1-Adj'!K89)</f>
        <v>5.9193131949482947E-2</v>
      </c>
      <c r="L89" s="35">
        <f>LN('M1-Adj'!M89)-LN('M1-Adj'!L89)</f>
        <v>0.18118625423504753</v>
      </c>
      <c r="M89" s="15" t="s">
        <v>163</v>
      </c>
      <c r="N89" s="13"/>
      <c r="O89" s="16"/>
      <c r="P89" s="16"/>
      <c r="Q89" s="16"/>
      <c r="R89" s="16"/>
      <c r="S89" s="16"/>
      <c r="T89" s="61"/>
      <c r="U89" s="16"/>
      <c r="V89" s="16"/>
      <c r="W89" s="16"/>
      <c r="X89" s="16"/>
      <c r="Y89" s="16"/>
      <c r="Z89" s="16"/>
      <c r="AA89" s="61"/>
      <c r="AB89" s="16"/>
      <c r="AC89" s="16"/>
      <c r="AD89" s="16"/>
      <c r="AE89" s="16"/>
      <c r="AF89" s="16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7"/>
      <c r="AS89" s="13"/>
      <c r="AT89" s="13"/>
      <c r="AU89" s="13"/>
      <c r="AV89" s="13"/>
      <c r="AW89" s="13"/>
    </row>
    <row r="90" spans="1:49" x14ac:dyDescent="0.4">
      <c r="A90" s="15"/>
      <c r="B90" s="15"/>
      <c r="C90" s="49" t="s">
        <v>102</v>
      </c>
      <c r="D90" s="15"/>
      <c r="E90" s="15"/>
      <c r="F90" s="15" t="s">
        <v>315</v>
      </c>
      <c r="G90" s="35">
        <f>LN('M1-Adj'!H90)-LN('M1-Adj'!G90)</f>
        <v>0.27783437929817367</v>
      </c>
      <c r="H90" s="35">
        <f>LN('M1-Adj'!I90)-LN('M1-Adj'!H90)</f>
        <v>0.16028671572253117</v>
      </c>
      <c r="I90" s="35">
        <f>LN('M1-Adj'!J90)-LN('M1-Adj'!I90)</f>
        <v>0.20856056609558848</v>
      </c>
      <c r="J90" s="35">
        <f>LN('M1-Adj'!K90)-LN('M1-Adj'!J90)</f>
        <v>0.19664489541897812</v>
      </c>
      <c r="K90" s="35">
        <f>LN('M1-Adj'!L90)-LN('M1-Adj'!K90)</f>
        <v>2.3759956002982641E-2</v>
      </c>
      <c r="L90" s="35">
        <f>LN('M1-Adj'!M90)-LN('M1-Adj'!L90)</f>
        <v>0.15997832299241743</v>
      </c>
      <c r="M90" s="15" t="s">
        <v>163</v>
      </c>
      <c r="N90" s="13"/>
      <c r="O90" s="16"/>
      <c r="P90" s="16"/>
      <c r="Q90" s="16"/>
      <c r="R90" s="16"/>
      <c r="S90" s="16"/>
      <c r="T90" s="61"/>
      <c r="U90" s="16"/>
      <c r="V90" s="16"/>
      <c r="W90" s="16"/>
      <c r="X90" s="16"/>
      <c r="Y90" s="16"/>
      <c r="Z90" s="16"/>
      <c r="AA90" s="61"/>
      <c r="AB90" s="16"/>
      <c r="AC90" s="16"/>
      <c r="AD90" s="16"/>
      <c r="AE90" s="16"/>
      <c r="AF90" s="16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7"/>
      <c r="AS90" s="13"/>
      <c r="AT90" s="13"/>
      <c r="AU90" s="13"/>
      <c r="AV90" s="13"/>
      <c r="AW90" s="13"/>
    </row>
    <row r="91" spans="1:49" x14ac:dyDescent="0.4">
      <c r="A91" s="15"/>
      <c r="B91" s="15"/>
      <c r="C91" s="49" t="s">
        <v>109</v>
      </c>
      <c r="D91" s="15"/>
      <c r="E91" s="15"/>
      <c r="F91" s="15" t="s">
        <v>315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3"/>
      <c r="O91" s="16"/>
      <c r="P91" s="16"/>
      <c r="Q91" s="16"/>
      <c r="R91" s="16"/>
      <c r="S91" s="16"/>
      <c r="T91" s="61"/>
      <c r="U91" s="16"/>
      <c r="V91" s="16"/>
      <c r="W91" s="16"/>
      <c r="X91" s="16"/>
      <c r="Y91" s="16"/>
      <c r="Z91" s="16"/>
      <c r="AA91" s="61"/>
      <c r="AB91" s="16"/>
      <c r="AC91" s="16"/>
      <c r="AD91" s="16"/>
      <c r="AE91" s="16"/>
      <c r="AF91" s="16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7"/>
      <c r="AS91" s="13"/>
      <c r="AT91" s="13"/>
      <c r="AU91" s="13"/>
      <c r="AV91" s="13"/>
      <c r="AW91" s="13"/>
    </row>
    <row r="92" spans="1:49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3"/>
      <c r="O92" s="16"/>
      <c r="P92" s="16"/>
      <c r="Q92" s="16"/>
      <c r="R92" s="16"/>
      <c r="S92" s="16"/>
      <c r="T92" s="61"/>
      <c r="U92" s="16"/>
      <c r="V92" s="16"/>
      <c r="W92" s="16"/>
      <c r="X92" s="16"/>
      <c r="Y92" s="16"/>
      <c r="Z92" s="16"/>
      <c r="AA92" s="61"/>
      <c r="AB92" s="16"/>
      <c r="AC92" s="16"/>
      <c r="AD92" s="16"/>
      <c r="AE92" s="16"/>
      <c r="AF92" s="16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7"/>
      <c r="AS92" s="13"/>
      <c r="AT92" s="13"/>
      <c r="AU92" s="13"/>
      <c r="AV92" s="13"/>
      <c r="AW92" s="13"/>
    </row>
    <row r="93" spans="1:49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3"/>
      <c r="O93" s="16"/>
      <c r="P93" s="16"/>
      <c r="Q93" s="16"/>
      <c r="R93" s="16"/>
      <c r="S93" s="16"/>
      <c r="T93" s="61"/>
      <c r="U93" s="16"/>
      <c r="V93" s="16"/>
      <c r="W93" s="16"/>
      <c r="X93" s="16"/>
      <c r="Y93" s="16"/>
      <c r="Z93" s="16"/>
      <c r="AA93" s="61"/>
      <c r="AB93" s="16"/>
      <c r="AC93" s="16"/>
      <c r="AD93" s="16"/>
      <c r="AE93" s="16"/>
      <c r="AF93" s="16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7"/>
      <c r="AS93" s="13"/>
      <c r="AT93" s="13"/>
      <c r="AU93" s="13"/>
      <c r="AV93" s="13"/>
      <c r="AW93" s="13"/>
    </row>
    <row r="94" spans="1:49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3"/>
      <c r="O94" s="16"/>
      <c r="P94" s="16"/>
      <c r="Q94" s="16"/>
      <c r="R94" s="16"/>
      <c r="S94" s="16"/>
      <c r="T94" s="61"/>
      <c r="U94" s="16"/>
      <c r="V94" s="16"/>
      <c r="W94" s="16"/>
      <c r="X94" s="16"/>
      <c r="Y94" s="16"/>
      <c r="Z94" s="16"/>
      <c r="AA94" s="61"/>
      <c r="AB94" s="16"/>
      <c r="AC94" s="16"/>
      <c r="AD94" s="16"/>
      <c r="AE94" s="16"/>
      <c r="AF94" s="16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7"/>
      <c r="AS94" s="13"/>
      <c r="AT94" s="13"/>
      <c r="AU94" s="13"/>
      <c r="AV94" s="13"/>
      <c r="AW94" s="13"/>
    </row>
    <row r="95" spans="1:49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3"/>
      <c r="O95" s="16"/>
      <c r="P95" s="16"/>
      <c r="Q95" s="16"/>
      <c r="R95" s="16"/>
      <c r="S95" s="16"/>
      <c r="T95" s="61"/>
      <c r="U95" s="16"/>
      <c r="V95" s="16"/>
      <c r="W95" s="16"/>
      <c r="X95" s="16"/>
      <c r="Y95" s="16"/>
      <c r="Z95" s="16"/>
      <c r="AA95" s="61"/>
      <c r="AB95" s="16"/>
      <c r="AC95" s="16"/>
      <c r="AD95" s="16"/>
      <c r="AE95" s="16"/>
      <c r="AF95" s="16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7"/>
      <c r="AS95" s="13"/>
      <c r="AT95" s="13"/>
      <c r="AU95" s="13"/>
      <c r="AV95" s="13"/>
      <c r="AW95" s="13"/>
    </row>
    <row r="96" spans="1:49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3"/>
      <c r="O96" s="16"/>
      <c r="P96" s="16"/>
      <c r="Q96" s="16"/>
      <c r="R96" s="16"/>
      <c r="S96" s="16"/>
      <c r="T96" s="61"/>
      <c r="U96" s="16"/>
      <c r="V96" s="16"/>
      <c r="W96" s="16"/>
      <c r="X96" s="16"/>
      <c r="Y96" s="16"/>
      <c r="Z96" s="16"/>
      <c r="AA96" s="61"/>
      <c r="AB96" s="16"/>
      <c r="AC96" s="16"/>
      <c r="AD96" s="16"/>
      <c r="AE96" s="16"/>
      <c r="AF96" s="16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7"/>
      <c r="AS96" s="13"/>
      <c r="AT96" s="13"/>
      <c r="AU96" s="13"/>
      <c r="AV96" s="13"/>
      <c r="AW96" s="13"/>
    </row>
    <row r="97" spans="1:49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3"/>
      <c r="O97" s="16"/>
      <c r="P97" s="16"/>
      <c r="Q97" s="16"/>
      <c r="R97" s="16"/>
      <c r="S97" s="16"/>
      <c r="T97" s="61"/>
      <c r="U97" s="16"/>
      <c r="V97" s="16"/>
      <c r="W97" s="16"/>
      <c r="X97" s="16"/>
      <c r="Y97" s="16"/>
      <c r="Z97" s="16"/>
      <c r="AA97" s="61"/>
      <c r="AB97" s="16"/>
      <c r="AC97" s="16"/>
      <c r="AD97" s="16"/>
      <c r="AE97" s="16"/>
      <c r="AF97" s="16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7"/>
      <c r="AS97" s="13"/>
      <c r="AT97" s="13"/>
      <c r="AU97" s="13"/>
      <c r="AV97" s="13"/>
      <c r="AW97" s="13"/>
    </row>
    <row r="98" spans="1:49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3"/>
      <c r="O98" s="16"/>
      <c r="P98" s="16"/>
      <c r="Q98" s="16"/>
      <c r="R98" s="16"/>
      <c r="S98" s="16"/>
      <c r="T98" s="61"/>
      <c r="U98" s="16"/>
      <c r="V98" s="16"/>
      <c r="W98" s="16"/>
      <c r="X98" s="16"/>
      <c r="Y98" s="16"/>
      <c r="Z98" s="16"/>
      <c r="AA98" s="61"/>
      <c r="AB98" s="16"/>
      <c r="AC98" s="16"/>
      <c r="AD98" s="16"/>
      <c r="AE98" s="16"/>
      <c r="AF98" s="16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7"/>
      <c r="AS98" s="13"/>
      <c r="AT98" s="13"/>
      <c r="AU98" s="13"/>
      <c r="AV98" s="13"/>
      <c r="AW98" s="13"/>
    </row>
    <row r="99" spans="1:49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3"/>
      <c r="O99" s="16"/>
      <c r="P99" s="16"/>
      <c r="Q99" s="16"/>
      <c r="R99" s="16"/>
      <c r="S99" s="16"/>
      <c r="T99" s="61"/>
      <c r="U99" s="16"/>
      <c r="V99" s="16"/>
      <c r="W99" s="16"/>
      <c r="X99" s="16"/>
      <c r="Y99" s="16"/>
      <c r="Z99" s="16"/>
      <c r="AA99" s="61"/>
      <c r="AB99" s="16"/>
      <c r="AC99" s="16"/>
      <c r="AD99" s="16"/>
      <c r="AE99" s="16"/>
      <c r="AF99" s="16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7"/>
      <c r="AS99" s="13"/>
      <c r="AT99" s="13"/>
      <c r="AU99" s="13"/>
      <c r="AV99" s="13"/>
      <c r="AW99" s="13"/>
    </row>
    <row r="100" spans="1:49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3"/>
      <c r="O100" s="16"/>
      <c r="P100" s="16"/>
      <c r="Q100" s="16"/>
      <c r="R100" s="16"/>
      <c r="S100" s="16"/>
      <c r="T100" s="61"/>
      <c r="U100" s="16"/>
      <c r="V100" s="16"/>
      <c r="W100" s="16"/>
      <c r="X100" s="16"/>
      <c r="Y100" s="16"/>
      <c r="Z100" s="16"/>
      <c r="AA100" s="61"/>
      <c r="AB100" s="16"/>
      <c r="AC100" s="16"/>
      <c r="AD100" s="16"/>
      <c r="AE100" s="16"/>
      <c r="AF100" s="16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7"/>
      <c r="AS100" s="13"/>
      <c r="AT100" s="13"/>
      <c r="AU100" s="13"/>
      <c r="AV100" s="13"/>
      <c r="AW100" s="13"/>
    </row>
    <row r="101" spans="1:49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3"/>
      <c r="O101" s="16"/>
      <c r="P101" s="16"/>
      <c r="Q101" s="16"/>
      <c r="R101" s="16"/>
      <c r="S101" s="16"/>
      <c r="T101" s="61"/>
      <c r="U101" s="16"/>
      <c r="V101" s="16"/>
      <c r="W101" s="16"/>
      <c r="X101" s="16"/>
      <c r="Y101" s="16"/>
      <c r="Z101" s="16"/>
      <c r="AA101" s="61"/>
      <c r="AB101" s="16"/>
      <c r="AC101" s="16"/>
      <c r="AD101" s="16"/>
      <c r="AE101" s="16"/>
      <c r="AF101" s="16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7"/>
      <c r="AS101" s="13"/>
      <c r="AT101" s="13"/>
      <c r="AU101" s="13"/>
      <c r="AV101" s="13"/>
      <c r="AW101" s="13"/>
    </row>
    <row r="102" spans="1:49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3"/>
      <c r="O102" s="16"/>
      <c r="P102" s="16"/>
      <c r="Q102" s="16"/>
      <c r="R102" s="16"/>
      <c r="S102" s="16"/>
      <c r="T102" s="61"/>
      <c r="U102" s="16"/>
      <c r="V102" s="16"/>
      <c r="W102" s="16"/>
      <c r="X102" s="16"/>
      <c r="Y102" s="16"/>
      <c r="Z102" s="16"/>
      <c r="AA102" s="61"/>
      <c r="AB102" s="16"/>
      <c r="AC102" s="16"/>
      <c r="AD102" s="16"/>
      <c r="AE102" s="16"/>
      <c r="AF102" s="16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7"/>
      <c r="AS102" s="13"/>
      <c r="AT102" s="13"/>
      <c r="AU102" s="13"/>
      <c r="AV102" s="13"/>
      <c r="AW102" s="13"/>
    </row>
    <row r="103" spans="1:49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3"/>
      <c r="O103" s="16"/>
      <c r="P103" s="16"/>
      <c r="Q103" s="16"/>
      <c r="R103" s="16"/>
      <c r="S103" s="16"/>
      <c r="T103" s="61"/>
      <c r="U103" s="16"/>
      <c r="V103" s="16"/>
      <c r="W103" s="16"/>
      <c r="X103" s="16"/>
      <c r="Y103" s="16"/>
      <c r="Z103" s="16"/>
      <c r="AA103" s="61"/>
      <c r="AB103" s="16"/>
      <c r="AC103" s="16"/>
      <c r="AD103" s="16"/>
      <c r="AE103" s="16"/>
      <c r="AF103" s="16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7"/>
      <c r="AS103" s="13"/>
      <c r="AT103" s="13"/>
      <c r="AU103" s="13"/>
      <c r="AV103" s="13"/>
      <c r="AW103" s="13"/>
    </row>
    <row r="104" spans="1:49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3"/>
      <c r="O104" s="16"/>
      <c r="P104" s="16"/>
      <c r="Q104" s="16"/>
      <c r="R104" s="16"/>
      <c r="S104" s="16"/>
      <c r="T104" s="61"/>
      <c r="U104" s="16"/>
      <c r="V104" s="16"/>
      <c r="W104" s="16"/>
      <c r="X104" s="16"/>
      <c r="Y104" s="16"/>
      <c r="Z104" s="16"/>
      <c r="AA104" s="61"/>
      <c r="AB104" s="16"/>
      <c r="AC104" s="16"/>
      <c r="AD104" s="16"/>
      <c r="AE104" s="16"/>
      <c r="AF104" s="16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7"/>
      <c r="AS104" s="13"/>
      <c r="AT104" s="13"/>
      <c r="AU104" s="13"/>
      <c r="AV104" s="13"/>
      <c r="AW104" s="13"/>
    </row>
    <row r="105" spans="1:49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3"/>
      <c r="O105" s="16"/>
      <c r="P105" s="16"/>
      <c r="Q105" s="16"/>
      <c r="R105" s="16"/>
      <c r="S105" s="16"/>
      <c r="T105" s="61"/>
      <c r="U105" s="16"/>
      <c r="V105" s="16"/>
      <c r="W105" s="16"/>
      <c r="X105" s="16"/>
      <c r="Y105" s="16"/>
      <c r="Z105" s="16"/>
      <c r="AA105" s="61"/>
      <c r="AB105" s="16"/>
      <c r="AC105" s="16"/>
      <c r="AD105" s="16"/>
      <c r="AE105" s="16"/>
      <c r="AF105" s="16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7"/>
      <c r="AS105" s="13"/>
      <c r="AT105" s="13"/>
      <c r="AU105" s="13"/>
      <c r="AV105" s="13"/>
      <c r="AW105" s="13"/>
    </row>
    <row r="106" spans="1:49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3"/>
      <c r="O106" s="16"/>
      <c r="P106" s="16"/>
      <c r="Q106" s="16"/>
      <c r="R106" s="16"/>
      <c r="S106" s="16"/>
      <c r="T106" s="61"/>
      <c r="U106" s="16"/>
      <c r="V106" s="16"/>
      <c r="W106" s="16"/>
      <c r="X106" s="16"/>
      <c r="Y106" s="16"/>
      <c r="Z106" s="16"/>
      <c r="AA106" s="61"/>
      <c r="AB106" s="16"/>
      <c r="AC106" s="16"/>
      <c r="AD106" s="16"/>
      <c r="AE106" s="16"/>
      <c r="AF106" s="16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7"/>
      <c r="AS106" s="13"/>
      <c r="AT106" s="13"/>
      <c r="AU106" s="13"/>
      <c r="AV106" s="13"/>
      <c r="AW106" s="13"/>
    </row>
    <row r="107" spans="1:49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3"/>
      <c r="O107" s="16"/>
      <c r="P107" s="16"/>
      <c r="Q107" s="16"/>
      <c r="R107" s="16"/>
      <c r="S107" s="16"/>
      <c r="T107" s="61"/>
      <c r="U107" s="16"/>
      <c r="V107" s="16"/>
      <c r="W107" s="16"/>
      <c r="X107" s="16"/>
      <c r="Y107" s="16"/>
      <c r="Z107" s="16"/>
      <c r="AA107" s="61"/>
      <c r="AB107" s="16"/>
      <c r="AC107" s="16"/>
      <c r="AD107" s="16"/>
      <c r="AE107" s="16"/>
      <c r="AF107" s="16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7"/>
      <c r="AS107" s="13"/>
      <c r="AT107" s="13"/>
      <c r="AU107" s="13"/>
      <c r="AV107" s="13"/>
      <c r="AW107" s="13"/>
    </row>
    <row r="108" spans="1:49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3"/>
      <c r="O108" s="16"/>
      <c r="P108" s="16"/>
      <c r="Q108" s="16"/>
      <c r="R108" s="16"/>
      <c r="S108" s="16"/>
      <c r="T108" s="61"/>
      <c r="U108" s="16"/>
      <c r="V108" s="16"/>
      <c r="W108" s="16"/>
      <c r="X108" s="16"/>
      <c r="Y108" s="16"/>
      <c r="Z108" s="16"/>
      <c r="AA108" s="61"/>
      <c r="AB108" s="16"/>
      <c r="AC108" s="16"/>
      <c r="AD108" s="16"/>
      <c r="AE108" s="16"/>
      <c r="AF108" s="16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7"/>
      <c r="AS108" s="13"/>
      <c r="AT108" s="13"/>
      <c r="AU108" s="13"/>
      <c r="AV108" s="13"/>
      <c r="AW108" s="13"/>
    </row>
    <row r="109" spans="1:49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3"/>
      <c r="O109" s="16"/>
      <c r="P109" s="16"/>
      <c r="Q109" s="16"/>
      <c r="R109" s="16"/>
      <c r="S109" s="16"/>
      <c r="T109" s="61"/>
      <c r="U109" s="16"/>
      <c r="V109" s="16"/>
      <c r="W109" s="16"/>
      <c r="X109" s="16"/>
      <c r="Y109" s="16"/>
      <c r="Z109" s="16"/>
      <c r="AA109" s="61"/>
      <c r="AB109" s="16"/>
      <c r="AC109" s="16"/>
      <c r="AD109" s="16"/>
      <c r="AE109" s="16"/>
      <c r="AF109" s="16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7"/>
      <c r="AS109" s="13"/>
      <c r="AT109" s="13"/>
      <c r="AU109" s="13"/>
      <c r="AV109" s="13"/>
      <c r="AW109" s="13"/>
    </row>
    <row r="110" spans="1:49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3"/>
      <c r="O110" s="16"/>
      <c r="P110" s="16"/>
      <c r="Q110" s="16"/>
      <c r="R110" s="16"/>
      <c r="S110" s="16"/>
      <c r="T110" s="61"/>
      <c r="U110" s="16"/>
      <c r="V110" s="16"/>
      <c r="W110" s="16"/>
      <c r="X110" s="16"/>
      <c r="Y110" s="16"/>
      <c r="Z110" s="16"/>
      <c r="AA110" s="61"/>
      <c r="AB110" s="16"/>
      <c r="AC110" s="16"/>
      <c r="AD110" s="16"/>
      <c r="AE110" s="16"/>
      <c r="AF110" s="16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7"/>
      <c r="AS110" s="13"/>
      <c r="AT110" s="13"/>
      <c r="AU110" s="13"/>
      <c r="AV110" s="13"/>
      <c r="AW110" s="13"/>
    </row>
    <row r="111" spans="1:49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3"/>
      <c r="O111" s="16"/>
      <c r="P111" s="16"/>
      <c r="Q111" s="16"/>
      <c r="R111" s="16"/>
      <c r="S111" s="16"/>
      <c r="T111" s="61"/>
      <c r="U111" s="16"/>
      <c r="V111" s="16"/>
      <c r="W111" s="16"/>
      <c r="X111" s="16"/>
      <c r="Y111" s="16"/>
      <c r="Z111" s="16"/>
      <c r="AA111" s="61"/>
      <c r="AB111" s="16"/>
      <c r="AC111" s="16"/>
      <c r="AD111" s="16"/>
      <c r="AE111" s="16"/>
      <c r="AF111" s="16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7"/>
      <c r="AS111" s="13"/>
      <c r="AT111" s="13"/>
      <c r="AU111" s="13"/>
      <c r="AV111" s="13"/>
      <c r="AW111" s="13"/>
    </row>
    <row r="112" spans="1:49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3"/>
      <c r="O112" s="16"/>
      <c r="P112" s="16"/>
      <c r="Q112" s="16"/>
      <c r="R112" s="16"/>
      <c r="S112" s="16"/>
      <c r="T112" s="61"/>
      <c r="U112" s="16"/>
      <c r="V112" s="16"/>
      <c r="W112" s="16"/>
      <c r="X112" s="16"/>
      <c r="Y112" s="16"/>
      <c r="Z112" s="16"/>
      <c r="AA112" s="61"/>
      <c r="AB112" s="16"/>
      <c r="AC112" s="16"/>
      <c r="AD112" s="16"/>
      <c r="AE112" s="16"/>
      <c r="AF112" s="16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7"/>
      <c r="AS112" s="13"/>
      <c r="AT112" s="13"/>
      <c r="AU112" s="13"/>
      <c r="AV112" s="13"/>
      <c r="AW112" s="13"/>
    </row>
    <row r="113" spans="1:49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3"/>
      <c r="O113" s="16"/>
      <c r="P113" s="16"/>
      <c r="Q113" s="16"/>
      <c r="R113" s="16"/>
      <c r="S113" s="16"/>
      <c r="T113" s="61"/>
      <c r="U113" s="16"/>
      <c r="V113" s="16"/>
      <c r="W113" s="16"/>
      <c r="X113" s="16"/>
      <c r="Y113" s="16"/>
      <c r="Z113" s="16"/>
      <c r="AA113" s="61"/>
      <c r="AB113" s="16"/>
      <c r="AC113" s="16"/>
      <c r="AD113" s="16"/>
      <c r="AE113" s="16"/>
      <c r="AF113" s="16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7"/>
      <c r="AS113" s="13"/>
      <c r="AT113" s="13"/>
      <c r="AU113" s="13"/>
      <c r="AV113" s="13"/>
      <c r="AW113" s="13"/>
    </row>
    <row r="114" spans="1:49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3"/>
      <c r="O114" s="16"/>
      <c r="P114" s="16"/>
      <c r="Q114" s="16"/>
      <c r="R114" s="16"/>
      <c r="S114" s="16"/>
      <c r="T114" s="61"/>
      <c r="U114" s="16"/>
      <c r="V114" s="16"/>
      <c r="W114" s="16"/>
      <c r="X114" s="16"/>
      <c r="Y114" s="16"/>
      <c r="Z114" s="16"/>
      <c r="AA114" s="61"/>
      <c r="AB114" s="16"/>
      <c r="AC114" s="16"/>
      <c r="AD114" s="16"/>
      <c r="AE114" s="16"/>
      <c r="AF114" s="16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7"/>
      <c r="AS114" s="13"/>
      <c r="AT114" s="13"/>
      <c r="AU114" s="13"/>
      <c r="AV114" s="13"/>
      <c r="AW114" s="13"/>
    </row>
    <row r="115" spans="1:49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3"/>
      <c r="O115" s="16"/>
      <c r="P115" s="16"/>
      <c r="Q115" s="16"/>
      <c r="R115" s="16"/>
      <c r="S115" s="16"/>
      <c r="T115" s="61"/>
      <c r="U115" s="16"/>
      <c r="V115" s="16"/>
      <c r="W115" s="16"/>
      <c r="X115" s="16"/>
      <c r="Y115" s="16"/>
      <c r="Z115" s="16"/>
      <c r="AA115" s="61"/>
      <c r="AB115" s="16"/>
      <c r="AC115" s="16"/>
      <c r="AD115" s="16"/>
      <c r="AE115" s="16"/>
      <c r="AF115" s="16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7"/>
      <c r="AS115" s="13"/>
      <c r="AT115" s="13"/>
      <c r="AU115" s="13"/>
      <c r="AV115" s="13"/>
      <c r="AW115" s="13"/>
    </row>
    <row r="116" spans="1:49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3"/>
      <c r="O116" s="16"/>
      <c r="P116" s="16"/>
      <c r="Q116" s="16"/>
      <c r="R116" s="16"/>
      <c r="S116" s="16"/>
      <c r="T116" s="61"/>
      <c r="U116" s="16"/>
      <c r="V116" s="16"/>
      <c r="W116" s="16"/>
      <c r="X116" s="16"/>
      <c r="Y116" s="16"/>
      <c r="Z116" s="16"/>
      <c r="AA116" s="61"/>
      <c r="AB116" s="16"/>
      <c r="AC116" s="16"/>
      <c r="AD116" s="16"/>
      <c r="AE116" s="16"/>
      <c r="AF116" s="16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7"/>
      <c r="AS116" s="13"/>
      <c r="AT116" s="13"/>
      <c r="AU116" s="13"/>
      <c r="AV116" s="13"/>
      <c r="AW116" s="13"/>
    </row>
    <row r="117" spans="1:49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3"/>
      <c r="O117" s="16"/>
      <c r="P117" s="16"/>
      <c r="Q117" s="16"/>
      <c r="R117" s="16"/>
      <c r="S117" s="16"/>
      <c r="T117" s="61"/>
      <c r="U117" s="16"/>
      <c r="V117" s="16"/>
      <c r="W117" s="16"/>
      <c r="X117" s="16"/>
      <c r="Y117" s="16"/>
      <c r="Z117" s="16"/>
      <c r="AA117" s="61"/>
      <c r="AB117" s="16"/>
      <c r="AC117" s="16"/>
      <c r="AD117" s="16"/>
      <c r="AE117" s="16"/>
      <c r="AF117" s="16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7"/>
      <c r="AS117" s="13"/>
      <c r="AT117" s="13"/>
      <c r="AU117" s="13"/>
      <c r="AV117" s="13"/>
      <c r="AW117" s="13"/>
    </row>
    <row r="118" spans="1:49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3"/>
      <c r="O118" s="16"/>
      <c r="P118" s="16"/>
      <c r="Q118" s="16"/>
      <c r="R118" s="16"/>
      <c r="S118" s="16"/>
      <c r="T118" s="61"/>
      <c r="U118" s="16"/>
      <c r="V118" s="16"/>
      <c r="W118" s="16"/>
      <c r="X118" s="16"/>
      <c r="Y118" s="16"/>
      <c r="Z118" s="16"/>
      <c r="AA118" s="61"/>
      <c r="AB118" s="16"/>
      <c r="AC118" s="16"/>
      <c r="AD118" s="16"/>
      <c r="AE118" s="16"/>
      <c r="AF118" s="16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7"/>
      <c r="AS118" s="13"/>
      <c r="AT118" s="13"/>
      <c r="AU118" s="13"/>
      <c r="AV118" s="13"/>
      <c r="AW118" s="13"/>
    </row>
    <row r="119" spans="1:49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3"/>
      <c r="O119" s="16"/>
      <c r="P119" s="16"/>
      <c r="Q119" s="16"/>
      <c r="R119" s="16"/>
      <c r="S119" s="16"/>
      <c r="T119" s="61"/>
      <c r="U119" s="16"/>
      <c r="V119" s="16"/>
      <c r="W119" s="16"/>
      <c r="X119" s="16"/>
      <c r="Y119" s="16"/>
      <c r="Z119" s="16"/>
      <c r="AA119" s="61"/>
      <c r="AB119" s="16"/>
      <c r="AC119" s="16"/>
      <c r="AD119" s="16"/>
      <c r="AE119" s="16"/>
      <c r="AF119" s="16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7"/>
      <c r="AS119" s="13"/>
      <c r="AT119" s="13"/>
      <c r="AU119" s="13"/>
      <c r="AV119" s="13"/>
      <c r="AW119" s="13"/>
    </row>
    <row r="120" spans="1:49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3"/>
      <c r="O120" s="16"/>
      <c r="P120" s="16"/>
      <c r="Q120" s="16"/>
      <c r="R120" s="16"/>
      <c r="S120" s="16"/>
      <c r="T120" s="61"/>
      <c r="U120" s="16"/>
      <c r="V120" s="16"/>
      <c r="W120" s="16"/>
      <c r="X120" s="16"/>
      <c r="Y120" s="16"/>
      <c r="Z120" s="16"/>
      <c r="AA120" s="61"/>
      <c r="AB120" s="16"/>
      <c r="AC120" s="16"/>
      <c r="AD120" s="16"/>
      <c r="AE120" s="16"/>
      <c r="AF120" s="16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7"/>
      <c r="AS120" s="13"/>
      <c r="AT120" s="13"/>
      <c r="AU120" s="13"/>
      <c r="AV120" s="13"/>
      <c r="AW120" s="13"/>
    </row>
    <row r="121" spans="1:49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3"/>
      <c r="O121" s="16"/>
      <c r="P121" s="16"/>
      <c r="Q121" s="16"/>
      <c r="R121" s="16"/>
      <c r="S121" s="16"/>
      <c r="T121" s="61"/>
      <c r="U121" s="16"/>
      <c r="V121" s="16"/>
      <c r="W121" s="16"/>
      <c r="X121" s="16"/>
      <c r="Y121" s="16"/>
      <c r="Z121" s="16"/>
      <c r="AA121" s="61"/>
      <c r="AB121" s="16"/>
      <c r="AC121" s="16"/>
      <c r="AD121" s="16"/>
      <c r="AE121" s="16"/>
      <c r="AF121" s="16"/>
      <c r="AG121" s="15"/>
      <c r="AH121" s="15"/>
      <c r="AI121" s="15"/>
      <c r="AJ121" s="15"/>
      <c r="AK121" s="13"/>
      <c r="AL121" s="13"/>
      <c r="AM121" s="15"/>
      <c r="AN121" s="15"/>
      <c r="AO121" s="15"/>
      <c r="AP121" s="15"/>
      <c r="AQ121" s="13"/>
      <c r="AR121" s="17"/>
      <c r="AS121" s="15"/>
      <c r="AT121" s="15"/>
      <c r="AU121" s="15"/>
      <c r="AV121" s="15"/>
      <c r="AW121" s="13"/>
    </row>
    <row r="122" spans="1:49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3"/>
      <c r="O122" s="16"/>
      <c r="P122" s="16"/>
      <c r="Q122" s="16"/>
      <c r="R122" s="16"/>
      <c r="S122" s="16"/>
      <c r="T122" s="61"/>
      <c r="U122" s="16"/>
      <c r="V122" s="16"/>
      <c r="W122" s="16"/>
      <c r="X122" s="16"/>
      <c r="Y122" s="16"/>
      <c r="Z122" s="16"/>
      <c r="AA122" s="61"/>
      <c r="AB122" s="16"/>
      <c r="AC122" s="16"/>
      <c r="AD122" s="16"/>
      <c r="AE122" s="16"/>
      <c r="AF122" s="16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7"/>
      <c r="AS122" s="13"/>
      <c r="AT122" s="13"/>
      <c r="AU122" s="13"/>
      <c r="AV122" s="13"/>
      <c r="AW122" s="13"/>
    </row>
    <row r="123" spans="1:49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3"/>
      <c r="O123" s="16"/>
      <c r="P123" s="16"/>
      <c r="Q123" s="16"/>
      <c r="R123" s="16"/>
      <c r="S123" s="16"/>
      <c r="T123" s="61"/>
      <c r="U123" s="16"/>
      <c r="V123" s="16"/>
      <c r="W123" s="16"/>
      <c r="X123" s="16"/>
      <c r="Y123" s="16"/>
      <c r="Z123" s="16"/>
      <c r="AA123" s="61"/>
      <c r="AB123" s="16"/>
      <c r="AC123" s="16"/>
      <c r="AD123" s="16"/>
      <c r="AE123" s="16"/>
      <c r="AF123" s="16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7"/>
      <c r="AS123" s="13"/>
      <c r="AT123" s="13"/>
      <c r="AU123" s="13"/>
      <c r="AV123" s="13"/>
      <c r="AW123" s="13"/>
    </row>
    <row r="124" spans="1:49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3"/>
      <c r="O124" s="16"/>
      <c r="P124" s="16"/>
      <c r="Q124" s="16"/>
      <c r="R124" s="16"/>
      <c r="S124" s="16"/>
      <c r="T124" s="61"/>
      <c r="U124" s="16"/>
      <c r="V124" s="16"/>
      <c r="W124" s="16"/>
      <c r="X124" s="16"/>
      <c r="Y124" s="16"/>
      <c r="Z124" s="16"/>
      <c r="AA124" s="61"/>
      <c r="AB124" s="16"/>
      <c r="AC124" s="16"/>
      <c r="AD124" s="16"/>
      <c r="AE124" s="16"/>
      <c r="AF124" s="16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7"/>
      <c r="AS124" s="13"/>
      <c r="AT124" s="13"/>
      <c r="AU124" s="13"/>
      <c r="AV124" s="13"/>
      <c r="AW124" s="13"/>
    </row>
    <row r="125" spans="1:49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3"/>
      <c r="O125" s="16"/>
      <c r="P125" s="16"/>
      <c r="Q125" s="16"/>
      <c r="R125" s="16"/>
      <c r="S125" s="16"/>
      <c r="T125" s="61"/>
      <c r="U125" s="16"/>
      <c r="V125" s="16"/>
      <c r="W125" s="16"/>
      <c r="X125" s="16"/>
      <c r="Y125" s="16"/>
      <c r="Z125" s="16"/>
      <c r="AA125" s="61"/>
      <c r="AB125" s="16"/>
      <c r="AC125" s="16"/>
      <c r="AD125" s="16"/>
      <c r="AE125" s="16"/>
      <c r="AF125" s="16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7"/>
      <c r="AS125" s="13"/>
      <c r="AT125" s="13"/>
      <c r="AU125" s="13"/>
      <c r="AV125" s="13"/>
      <c r="AW125" s="13"/>
    </row>
    <row r="126" spans="1:49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3"/>
      <c r="O126" s="16"/>
      <c r="P126" s="16"/>
      <c r="Q126" s="16"/>
      <c r="R126" s="16"/>
      <c r="S126" s="16"/>
      <c r="T126" s="61"/>
      <c r="U126" s="16"/>
      <c r="V126" s="16"/>
      <c r="W126" s="16"/>
      <c r="X126" s="16"/>
      <c r="Y126" s="16"/>
      <c r="Z126" s="16"/>
      <c r="AA126" s="61"/>
      <c r="AB126" s="16"/>
      <c r="AC126" s="16"/>
      <c r="AD126" s="16"/>
      <c r="AE126" s="16"/>
      <c r="AF126" s="16"/>
      <c r="AG126" s="15"/>
      <c r="AH126" s="15"/>
      <c r="AI126" s="15"/>
      <c r="AJ126" s="15"/>
      <c r="AK126" s="13"/>
      <c r="AL126" s="13"/>
      <c r="AM126" s="15"/>
      <c r="AN126" s="15"/>
      <c r="AO126" s="15"/>
      <c r="AP126" s="15"/>
      <c r="AQ126" s="13"/>
      <c r="AR126" s="17"/>
      <c r="AS126" s="15"/>
      <c r="AT126" s="15"/>
      <c r="AU126" s="15"/>
      <c r="AV126" s="15"/>
      <c r="AW126" s="13"/>
    </row>
    <row r="127" spans="1:49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3"/>
      <c r="O127" s="16"/>
      <c r="P127" s="16"/>
      <c r="Q127" s="16"/>
      <c r="R127" s="16"/>
      <c r="S127" s="16"/>
      <c r="T127" s="61"/>
      <c r="U127" s="16"/>
      <c r="V127" s="16"/>
      <c r="W127" s="16"/>
      <c r="X127" s="16"/>
      <c r="Y127" s="16"/>
      <c r="Z127" s="16"/>
      <c r="AA127" s="61"/>
      <c r="AB127" s="16"/>
      <c r="AC127" s="16"/>
      <c r="AD127" s="16"/>
      <c r="AE127" s="16"/>
      <c r="AF127" s="16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7"/>
      <c r="AS127" s="13"/>
      <c r="AT127" s="13"/>
      <c r="AU127" s="13"/>
      <c r="AV127" s="13"/>
      <c r="AW127" s="13"/>
    </row>
    <row r="128" spans="1:49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3"/>
      <c r="O128" s="16"/>
      <c r="P128" s="16"/>
      <c r="Q128" s="16"/>
      <c r="R128" s="16"/>
      <c r="S128" s="16"/>
      <c r="T128" s="61"/>
      <c r="U128" s="16"/>
      <c r="V128" s="16"/>
      <c r="W128" s="16"/>
      <c r="X128" s="16"/>
      <c r="Y128" s="16"/>
      <c r="Z128" s="16"/>
      <c r="AA128" s="61"/>
      <c r="AB128" s="16"/>
      <c r="AC128" s="16"/>
      <c r="AD128" s="16"/>
      <c r="AE128" s="16"/>
      <c r="AF128" s="16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7"/>
      <c r="AS128" s="13"/>
      <c r="AT128" s="13"/>
      <c r="AU128" s="13"/>
      <c r="AV128" s="13"/>
      <c r="AW128" s="13"/>
    </row>
    <row r="129" spans="1:13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</row>
    <row r="130" spans="1:13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</row>
    <row r="131" spans="1:13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</row>
    <row r="132" spans="1:13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</row>
    <row r="133" spans="1:13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</row>
    <row r="134" spans="1:13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</row>
    <row r="135" spans="1:13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17" sqref="A17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NGDP!G2/'M1-Adj'!G2</f>
        <v>5.107802176444749</v>
      </c>
      <c r="H2" s="35">
        <f>NGDP!H2/'M1-Adj'!H2</f>
        <v>8.8959945570836041</v>
      </c>
      <c r="I2" s="35">
        <f>NGDP!I2/'M1-Adj'!I2</f>
        <v>8.9876553322546435</v>
      </c>
      <c r="J2" s="35">
        <f>NGDP!J2/'M1-Adj'!J2</f>
        <v>9.2932122148405831</v>
      </c>
      <c r="K2" s="35">
        <f>NGDP!K2/'M1-Adj'!K2</f>
        <v>14.081971057066816</v>
      </c>
      <c r="L2" s="35">
        <f>NGDP!L2/'M1-Adj'!L2</f>
        <v>16.678599867796962</v>
      </c>
      <c r="M2" s="35">
        <f>NGDP!M2/'M1-Adj'!M2</f>
        <v>14.611231804251416</v>
      </c>
      <c r="N2" s="15" t="s">
        <v>163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NGDP!G3/'M1-Adj'!G3</f>
        <v>15.556896981004797</v>
      </c>
      <c r="H3" s="35">
        <f>NGDP!H3/'M1-Adj'!H3</f>
        <v>14.615094630713395</v>
      </c>
      <c r="I3" s="35">
        <f>NGDP!I3/'M1-Adj'!I3</f>
        <v>13.943713669947217</v>
      </c>
      <c r="J3" s="35">
        <f>NGDP!J3/'M1-Adj'!J3</f>
        <v>13.911908150591035</v>
      </c>
      <c r="K3" s="35">
        <f>NGDP!K3/'M1-Adj'!K3</f>
        <v>12.984492391825039</v>
      </c>
      <c r="L3" s="35">
        <f>NGDP!L3/'M1-Adj'!L3</f>
        <v>14.325980779796533</v>
      </c>
      <c r="M3" s="35">
        <f>NGDP!M3/'M1-Adj'!M3</f>
        <v>17.113187794272068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NGDP!G4/'M1-Adj'!G4</f>
        <v>8.2379432660362877</v>
      </c>
      <c r="H4" s="35">
        <f>NGDP!H4/'M1-Adj'!H4</f>
        <v>12.285218194124647</v>
      </c>
      <c r="I4" s="35">
        <f>NGDP!I4/'M1-Adj'!I4</f>
        <v>11.452094587211858</v>
      </c>
      <c r="J4" s="35">
        <f>NGDP!J4/'M1-Adj'!J4</f>
        <v>11.930828786887883</v>
      </c>
      <c r="K4" s="35">
        <f>NGDP!K4/'M1-Adj'!K4</f>
        <v>13.151525613002631</v>
      </c>
      <c r="L4" s="35">
        <f>NGDP!L4/'M1-Adj'!L4</f>
        <v>12.832048990261409</v>
      </c>
      <c r="M4" s="35">
        <f>NGDP!M4/'M1-Adj'!M4</f>
        <v>11.100807594632684</v>
      </c>
      <c r="N4" s="15" t="s">
        <v>163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NGDP!G5/'M1-Adj'!G5</f>
        <v>7.8660584314511697</v>
      </c>
      <c r="H5" s="35">
        <f>NGDP!H5/'M1-Adj'!H5</f>
        <v>7.297200654328333</v>
      </c>
      <c r="I5" s="35">
        <f>NGDP!I5/'M1-Adj'!I5</f>
        <v>7.1623635849880687</v>
      </c>
      <c r="J5" s="35">
        <f>NGDP!J5/'M1-Adj'!J5</f>
        <v>7.5725668351568372</v>
      </c>
      <c r="K5" s="35">
        <f>NGDP!K5/'M1-Adj'!K5</f>
        <v>7.2046571031667836</v>
      </c>
      <c r="L5" s="35">
        <f>NGDP!L5/'M1-Adj'!L5</f>
        <v>6.7280941496278572</v>
      </c>
      <c r="M5" s="35">
        <f>NGDP!M5/'M1-Adj'!M5</f>
        <v>6.0645064378687401</v>
      </c>
      <c r="N5" s="15" t="s">
        <v>163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NGDP!G6/'M1-Adj'!G6</f>
        <v>29.123756687852346</v>
      </c>
      <c r="H6" s="35">
        <f>NGDP!H6/'M1-Adj'!H6</f>
        <v>27.013857220165018</v>
      </c>
      <c r="I6" s="35">
        <f>NGDP!I6/'M1-Adj'!I6</f>
        <v>25.413305922377788</v>
      </c>
      <c r="J6" s="35">
        <f>NGDP!J6/'M1-Adj'!J6</f>
        <v>20.917036033515437</v>
      </c>
      <c r="K6" s="35">
        <f>NGDP!K6/'M1-Adj'!K6</f>
        <v>23.661998969835732</v>
      </c>
      <c r="L6" s="35">
        <f>NGDP!L6/'M1-Adj'!L6</f>
        <v>23.963234817221075</v>
      </c>
      <c r="M6" s="35">
        <f>NGDP!M6/'M1-Adj'!M6</f>
        <v>21.906776881191366</v>
      </c>
      <c r="N6" s="15" t="s">
        <v>163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35">
        <f>NGDP!G7/'M1-Adj'!G7</f>
        <v>12.636209524754252</v>
      </c>
      <c r="H7" s="35">
        <f>NGDP!H7/'M1-Adj'!H7</f>
        <v>12.939443005387341</v>
      </c>
      <c r="I7" s="35">
        <f>NGDP!I7/'M1-Adj'!I7</f>
        <v>12.585108609756862</v>
      </c>
      <c r="J7" s="35">
        <f>NGDP!J7/'M1-Adj'!J7</f>
        <v>14.83400791591167</v>
      </c>
      <c r="K7" s="35">
        <f>NGDP!K7/'M1-Adj'!K7</f>
        <v>10.003044192620358</v>
      </c>
      <c r="L7" s="35">
        <f>NGDP!L7/'M1-Adj'!L7</f>
        <v>9.8441539641869689</v>
      </c>
      <c r="M7" s="35">
        <f>NGDP!M7/'M1-Adj'!M7</f>
        <v>9.2586124112467072</v>
      </c>
      <c r="N7" s="15" t="s">
        <v>163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NGDP!G8/'M1-Adj'!G8</f>
        <v>17.576575078302739</v>
      </c>
      <c r="H8" s="35">
        <f>NGDP!H8/'M1-Adj'!H8</f>
        <v>12.707260364835648</v>
      </c>
      <c r="I8" s="35">
        <f>NGDP!I8/'M1-Adj'!I8</f>
        <v>4.2798451296890665</v>
      </c>
      <c r="J8" s="35">
        <f>NGDP!J8/'M1-Adj'!J8</f>
        <v>3.768684055807459</v>
      </c>
      <c r="K8" s="35">
        <f>NGDP!K8/'M1-Adj'!K8</f>
        <v>3.5058700988402216</v>
      </c>
      <c r="L8" s="35">
        <f>NGDP!L8/'M1-Adj'!L8</f>
        <v>2.3774024923437103</v>
      </c>
      <c r="M8" s="35">
        <f>NGDP!M8/'M1-Adj'!M8</f>
        <v>2.0982177932397406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NGDP!G9/'M1-Adj'!G9</f>
        <v>21.12330112985099</v>
      </c>
      <c r="H9" s="35">
        <f>NGDP!H9/'M1-Adj'!H9</f>
        <v>22.843378596574816</v>
      </c>
      <c r="I9" s="35">
        <f>NGDP!I9/'M1-Adj'!I9</f>
        <v>27.53121160943266</v>
      </c>
      <c r="J9" s="35">
        <f>NGDP!J9/'M1-Adj'!J9</f>
        <v>25.091429856434413</v>
      </c>
      <c r="K9" s="35">
        <f>NGDP!K9/'M1-Adj'!K9</f>
        <v>47.166722683703142</v>
      </c>
      <c r="L9" s="35">
        <f>NGDP!L9/'M1-Adj'!L9</f>
        <v>39.701619568405491</v>
      </c>
      <c r="M9" s="35">
        <f>NGDP!M9/'M1-Adj'!M9</f>
        <v>41.950213914341653</v>
      </c>
      <c r="N9" s="15" t="s">
        <v>163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35">
        <f>NGDP!G10/'M1-Adj'!G10</f>
        <v>6.3154872097572001</v>
      </c>
      <c r="H10" s="35">
        <f>NGDP!H10/'M1-Adj'!H10</f>
        <v>8.352472574024203</v>
      </c>
      <c r="I10" s="35">
        <f>NGDP!I10/'M1-Adj'!I10</f>
        <v>8.1236340538635901</v>
      </c>
      <c r="J10" s="35">
        <f>NGDP!J10/'M1-Adj'!J10</f>
        <v>8.3570510955574537</v>
      </c>
      <c r="K10" s="35">
        <f>NGDP!K10/'M1-Adj'!K10</f>
        <v>7.4223858549534496</v>
      </c>
      <c r="L10" s="35">
        <f>NGDP!L10/'M1-Adj'!L10</f>
        <v>6.88374409389509</v>
      </c>
      <c r="M10" s="35">
        <f>NGDP!M10/'M1-Adj'!M10</f>
        <v>7.4185016819606284</v>
      </c>
      <c r="N10" s="15" t="s">
        <v>163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35">
        <f>NGDP!G11/'M1-Adj'!G11</f>
        <v>11.429491153626126</v>
      </c>
      <c r="H11" s="35">
        <f>NGDP!H11/'M1-Adj'!H11</f>
        <v>9.791817039025446</v>
      </c>
      <c r="I11" s="35">
        <f>NGDP!I11/'M1-Adj'!I11</f>
        <v>9.0103521013454504</v>
      </c>
      <c r="J11" s="35">
        <f>NGDP!J11/'M1-Adj'!J11</f>
        <v>8.5767500015305842</v>
      </c>
      <c r="K11" s="35">
        <f>NGDP!K11/'M1-Adj'!K11</f>
        <v>8.2912977080675816</v>
      </c>
      <c r="L11" s="35">
        <f>NGDP!L11/'M1-Adj'!L11</f>
        <v>9.0376376113961694</v>
      </c>
      <c r="M11" s="35">
        <f>NGDP!M11/'M1-Adj'!M11</f>
        <v>7.5284385423457572</v>
      </c>
      <c r="N11" s="15" t="s">
        <v>163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NGDP!G12/'M1-Adj'!G12</f>
        <v>10.411382603072878</v>
      </c>
      <c r="H12" s="35">
        <f>NGDP!H12/'M1-Adj'!H12</f>
        <v>11.589532751598766</v>
      </c>
      <c r="I12" s="35">
        <f>NGDP!I12/'M1-Adj'!I12</f>
        <v>11.098794660164359</v>
      </c>
      <c r="J12" s="35">
        <f>NGDP!J12/'M1-Adj'!J12</f>
        <v>11.810334926365503</v>
      </c>
      <c r="K12" s="35">
        <f>NGDP!K12/'M1-Adj'!K12</f>
        <v>11.142372819134859</v>
      </c>
      <c r="L12" s="35">
        <f>NGDP!L12/'M1-Adj'!L12</f>
        <v>10.226480680151338</v>
      </c>
      <c r="M12" s="35">
        <f>NGDP!M12/'M1-Adj'!M12</f>
        <v>10.499117741572817</v>
      </c>
      <c r="N12" s="15" t="s">
        <v>163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NGDP!G13/'M1-Adj'!G13</f>
        <v>16.118294155991535</v>
      </c>
      <c r="H13" s="35">
        <f>NGDP!H13/'M1-Adj'!H13</f>
        <v>15.261113972155659</v>
      </c>
      <c r="I13" s="35">
        <f>NGDP!I13/'M1-Adj'!I13</f>
        <v>10.363982854817182</v>
      </c>
      <c r="J13" s="35">
        <f>NGDP!J13/'M1-Adj'!J13</f>
        <v>8.6883783059406685</v>
      </c>
      <c r="K13" s="35">
        <f>NGDP!K13/'M1-Adj'!K13</f>
        <v>7.8442944632930622</v>
      </c>
      <c r="L13" s="35">
        <f>NGDP!L13/'M1-Adj'!L13</f>
        <v>8.8628166480847117</v>
      </c>
      <c r="M13" s="35">
        <f>NGDP!M13/'M1-Adj'!M13</f>
        <v>8.8379823868431604</v>
      </c>
      <c r="N13" s="15" t="s">
        <v>163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NGDP!G14/'M1-Adj'!G14</f>
        <v>4.5421059435227411</v>
      </c>
      <c r="H14" s="35">
        <f>NGDP!H14/'M1-Adj'!H14</f>
        <v>4.176048436757072</v>
      </c>
      <c r="I14" s="35">
        <f>NGDP!I14/'M1-Adj'!I14</f>
        <v>4.0648375737651152</v>
      </c>
      <c r="J14" s="35">
        <f>NGDP!J14/'M1-Adj'!J14</f>
        <v>5.9054025543745201</v>
      </c>
      <c r="K14" s="35">
        <f>NGDP!K14/'M1-Adj'!K14</f>
        <v>6.6657954747231303</v>
      </c>
      <c r="L14" s="35">
        <f>NGDP!L14/'M1-Adj'!L14</f>
        <v>5.9713091095004094</v>
      </c>
      <c r="M14" s="35">
        <f>NGDP!M14/'M1-Adj'!M14</f>
        <v>4.4195117698229796</v>
      </c>
      <c r="N14" s="15" t="s">
        <v>163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NGDP!G15/'M1-Adj'!G15</f>
        <v>17.338763355214933</v>
      </c>
      <c r="H15" s="35">
        <f>NGDP!H15/'M1-Adj'!H15</f>
        <v>18.544599781228325</v>
      </c>
      <c r="I15" s="35">
        <f>NGDP!I15/'M1-Adj'!I15</f>
        <v>19.906203875753263</v>
      </c>
      <c r="J15" s="35">
        <f>NGDP!J15/'M1-Adj'!J15</f>
        <v>16.24558744453434</v>
      </c>
      <c r="K15" s="35">
        <f>NGDP!K15/'M1-Adj'!K15</f>
        <v>15.943600389666882</v>
      </c>
      <c r="L15" s="35">
        <f>NGDP!L15/'M1-Adj'!L15</f>
        <v>16.928825232439731</v>
      </c>
      <c r="M15" s="35">
        <f>NGDP!M15/'M1-Adj'!M15</f>
        <v>18.074638737660447</v>
      </c>
      <c r="N15" s="15" t="s">
        <v>163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NGDP!G16/'M1-Adj'!G16</f>
        <v>6.6152837390328774</v>
      </c>
      <c r="H16" s="35">
        <f>NGDP!H16/'M1-Adj'!H16</f>
        <v>6.8425244056300718</v>
      </c>
      <c r="I16" s="35">
        <f>NGDP!I16/'M1-Adj'!I16</f>
        <v>6.866407822835777</v>
      </c>
      <c r="J16" s="35">
        <f>NGDP!J16/'M1-Adj'!J16</f>
        <v>6.3604485776805246</v>
      </c>
      <c r="K16" s="35">
        <f>NGDP!K16/'M1-Adj'!K16</f>
        <v>5.8407555138432663</v>
      </c>
      <c r="L16" s="35">
        <f>NGDP!L16/'M1-Adj'!L16</f>
        <v>6.7225886047554946</v>
      </c>
      <c r="M16" s="35">
        <f>NGDP!M16/'M1-Adj'!M16</f>
        <v>5.4049002858900721</v>
      </c>
      <c r="N16" s="15" t="s">
        <v>163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15" t="s">
        <v>163</v>
      </c>
      <c r="I17" s="35">
        <f>NGDP!I17/'M1-Adj'!I17</f>
        <v>17.836038697668066</v>
      </c>
      <c r="J17" s="35">
        <f>NGDP!J17/'M1-Adj'!J17</f>
        <v>19.11908391349386</v>
      </c>
      <c r="K17" s="35">
        <f>NGDP!K17/'M1-Adj'!K17</f>
        <v>7.2452152066793092</v>
      </c>
      <c r="L17" s="35">
        <f>NGDP!L17/'M1-Adj'!L17</f>
        <v>6.2973754334929168</v>
      </c>
      <c r="M17" s="15" t="s">
        <v>163</v>
      </c>
      <c r="N17" s="15" t="s">
        <v>163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35">
        <f>NGDP!G18/'M1-Adj'!G18</f>
        <v>20.989979745675118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NGDP!G19/'M1-Adj'!G19</f>
        <v>13.820093654085937</v>
      </c>
      <c r="H19" s="35">
        <f>NGDP!H19/'M1-Adj'!H19</f>
        <v>13.890622071357914</v>
      </c>
      <c r="I19" s="35">
        <f>NGDP!I19/'M1-Adj'!I19</f>
        <v>8.4387875831114201</v>
      </c>
      <c r="J19" s="35">
        <f>NGDP!J19/'M1-Adj'!J19</f>
        <v>8.7355317568772897</v>
      </c>
      <c r="K19" s="35">
        <f>NGDP!K19/'M1-Adj'!K19</f>
        <v>8.4494907282398959</v>
      </c>
      <c r="L19" s="35">
        <f>NGDP!L19/'M1-Adj'!L19</f>
        <v>7.6832466133003283</v>
      </c>
      <c r="M19" s="35">
        <f>NGDP!M19/'M1-Adj'!M19</f>
        <v>7.3365710179679349</v>
      </c>
      <c r="N19" s="15" t="s">
        <v>163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35">
        <f>NGDP!G20/'M1-Adj'!G20</f>
        <v>5.8132277968020656</v>
      </c>
      <c r="H20" s="35">
        <f>NGDP!H20/'M1-Adj'!H20</f>
        <v>6.4254713286394898</v>
      </c>
      <c r="I20" s="35">
        <f>NGDP!I20/'M1-Adj'!I20</f>
        <v>6.3352055392454893</v>
      </c>
      <c r="J20" s="35">
        <f>NGDP!J20/'M1-Adj'!J20</f>
        <v>6.1845495501664889</v>
      </c>
      <c r="K20" s="35">
        <f>NGDP!K20/'M1-Adj'!K20</f>
        <v>6.453295826142484</v>
      </c>
      <c r="L20" s="35">
        <f>NGDP!L20/'M1-Adj'!L20</f>
        <v>6.5354365848364093</v>
      </c>
      <c r="M20" s="35">
        <f>NGDP!M20/'M1-Adj'!M20</f>
        <v>5.8157340999226301</v>
      </c>
      <c r="N20" s="15" t="s">
        <v>163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NGDP!G21/'M1-Adj'!G21</f>
        <v>11.876884994755537</v>
      </c>
      <c r="H21" s="35">
        <f>NGDP!H21/'M1-Adj'!H21</f>
        <v>9.4556557637748799</v>
      </c>
      <c r="I21" s="35">
        <f>NGDP!I21/'M1-Adj'!I21</f>
        <v>8.9626043940524696</v>
      </c>
      <c r="J21" s="35">
        <f>NGDP!J21/'M1-Adj'!J21</f>
        <v>10.102260943377138</v>
      </c>
      <c r="K21" s="35">
        <f>NGDP!K21/'M1-Adj'!K21</f>
        <v>10.29662576235353</v>
      </c>
      <c r="L21" s="35">
        <f>NGDP!L21/'M1-Adj'!L21</f>
        <v>8.7358907544739512</v>
      </c>
      <c r="M21" s="35">
        <f>NGDP!M21/'M1-Adj'!M21</f>
        <v>7.1285799636252145</v>
      </c>
      <c r="N21" s="15" t="s">
        <v>163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NGDP!G22/'M1-Adj'!G22</f>
        <v>4.985463007773788</v>
      </c>
      <c r="H22" s="35">
        <f>NGDP!H22/'M1-Adj'!H22</f>
        <v>4.6434197387150089</v>
      </c>
      <c r="I22" s="35">
        <f>NGDP!I22/'M1-Adj'!I22</f>
        <v>4.5752609781820963</v>
      </c>
      <c r="J22" s="35">
        <f>NGDP!J22/'M1-Adj'!J22</f>
        <v>5.605102173341467</v>
      </c>
      <c r="K22" s="35">
        <f>NGDP!K22/'M1-Adj'!K22</f>
        <v>4.4029289368428151</v>
      </c>
      <c r="L22" s="35">
        <f>NGDP!L22/'M1-Adj'!L22</f>
        <v>4.1771308768439459</v>
      </c>
      <c r="M22" s="35">
        <f>NGDP!M22/'M1-Adj'!M22</f>
        <v>3.8708546782235072</v>
      </c>
      <c r="N22" s="15" t="s">
        <v>163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NGDP!G23/'M1-Adj'!G23</f>
        <v>8.3776196069823534</v>
      </c>
      <c r="H23" s="35">
        <f>NGDP!H23/'M1-Adj'!H23</f>
        <v>9.3267594349671832</v>
      </c>
      <c r="I23" s="35">
        <f>NGDP!I23/'M1-Adj'!I23</f>
        <v>7.9860271967643497</v>
      </c>
      <c r="J23" s="35">
        <f>NGDP!J23/'M1-Adj'!J23</f>
        <v>8.342985055029887</v>
      </c>
      <c r="K23" s="35">
        <f>NGDP!K23/'M1-Adj'!K23</f>
        <v>9.6645536090437805</v>
      </c>
      <c r="L23" s="35">
        <f>NGDP!L23/'M1-Adj'!L23</f>
        <v>10.413346479659927</v>
      </c>
      <c r="M23" s="15" t="s">
        <v>163</v>
      </c>
      <c r="N23" s="15" t="s">
        <v>163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NGDP!G24/'M1-Adj'!G24</f>
        <v>13.358910895975413</v>
      </c>
      <c r="H24" s="35">
        <f>NGDP!H24/'M1-Adj'!H24</f>
        <v>14.204546857855853</v>
      </c>
      <c r="I24" s="35">
        <f>NGDP!I24/'M1-Adj'!I24</f>
        <v>12.495757919372561</v>
      </c>
      <c r="J24" s="35">
        <f>NGDP!J24/'M1-Adj'!J24</f>
        <v>12.27843706723924</v>
      </c>
      <c r="K24" s="15" t="s">
        <v>163</v>
      </c>
      <c r="L24" s="35">
        <f>NGDP!L24/'M1-Adj'!L24</f>
        <v>10.70541930369477</v>
      </c>
      <c r="M24" s="35">
        <f>NGDP!M24/'M1-Adj'!M24</f>
        <v>10.398092980993583</v>
      </c>
      <c r="N24" s="15" t="s">
        <v>163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NGDP!G25/'M1-Adj'!G25</f>
        <v>8.017914402079322</v>
      </c>
      <c r="H25" s="35">
        <f>NGDP!H25/'M1-Adj'!H25</f>
        <v>7.8904072602746771</v>
      </c>
      <c r="I25" s="35">
        <f>NGDP!I25/'M1-Adj'!I25</f>
        <v>7.3937697612588194</v>
      </c>
      <c r="J25" s="35">
        <f>NGDP!J25/'M1-Adj'!J25</f>
        <v>7.5340290525172477</v>
      </c>
      <c r="K25" s="35">
        <f>NGDP!K25/'M1-Adj'!K25</f>
        <v>6.9770406938462513</v>
      </c>
      <c r="L25" s="35">
        <f>NGDP!L25/'M1-Adj'!L25</f>
        <v>7.3540906036712768</v>
      </c>
      <c r="M25" s="35">
        <f>NGDP!M25/'M1-Adj'!M25</f>
        <v>7.9762821556461212</v>
      </c>
      <c r="N25" s="15" t="s">
        <v>163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NGDP!G26/'M1-Adj'!G26</f>
        <v>9.1687784939078512</v>
      </c>
      <c r="H26" s="35">
        <f>NGDP!H26/'M1-Adj'!H26</f>
        <v>9.7669584571093271</v>
      </c>
      <c r="I26" s="35">
        <f>NGDP!I26/'M1-Adj'!I26</f>
        <v>8.6661153373555528</v>
      </c>
      <c r="J26" s="35">
        <f>NGDP!J26/'M1-Adj'!J26</f>
        <v>10.529630486515071</v>
      </c>
      <c r="K26" s="35">
        <f>NGDP!K26/'M1-Adj'!K26</f>
        <v>9.4967445242984265</v>
      </c>
      <c r="L26" s="35">
        <f>NGDP!L26/'M1-Adj'!L26</f>
        <v>7.9666476958035384</v>
      </c>
      <c r="M26" s="35">
        <f>NGDP!M26/'M1-Adj'!M26</f>
        <v>8.5145067164921748</v>
      </c>
      <c r="N26" s="15" t="s">
        <v>163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NGDP!G27/'M1-Adj'!G27</f>
        <v>6.6599101942448691</v>
      </c>
      <c r="H27" s="35">
        <f>NGDP!H27/'M1-Adj'!H27</f>
        <v>7.0962037287635411</v>
      </c>
      <c r="I27" s="35">
        <f>NGDP!I27/'M1-Adj'!I27</f>
        <v>7.479250929768039</v>
      </c>
      <c r="J27" s="35">
        <f>NGDP!J27/'M1-Adj'!J27</f>
        <v>7.4539826124492787</v>
      </c>
      <c r="K27" s="35">
        <f>NGDP!K27/'M1-Adj'!K27</f>
        <v>6.5747230533824936</v>
      </c>
      <c r="L27" s="35">
        <f>NGDP!L27/'M1-Adj'!L27</f>
        <v>6.8423457431182335</v>
      </c>
      <c r="M27" s="35">
        <f>NGDP!M27/'M1-Adj'!M27</f>
        <v>6.6374376535780959</v>
      </c>
      <c r="N27" s="15" t="s">
        <v>163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35">
        <f>NGDP!G28/'M1-Adj'!G28</f>
        <v>2.7116891303522603</v>
      </c>
      <c r="H28" s="35">
        <f>NGDP!H28/'M1-Adj'!H28</f>
        <v>3.2047890471943745</v>
      </c>
      <c r="I28" s="35">
        <f>NGDP!I28/'M1-Adj'!I28</f>
        <v>3.159406243811965</v>
      </c>
      <c r="J28" s="35">
        <f>NGDP!J28/'M1-Adj'!J28</f>
        <v>3.4786372433328392</v>
      </c>
      <c r="K28" s="35">
        <f>NGDP!K28/'M1-Adj'!K28</f>
        <v>3.2654829175490052</v>
      </c>
      <c r="L28" s="35">
        <f>NGDP!L28/'M1-Adj'!L28</f>
        <v>2.9702602212056219</v>
      </c>
      <c r="M28" s="35">
        <f>NGDP!M28/'M1-Adj'!M28</f>
        <v>2.9877828719607553</v>
      </c>
      <c r="N28" s="15" t="s">
        <v>163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NGDP!G29/'M1-Adj'!G29</f>
        <v>6.5039448278441583</v>
      </c>
      <c r="H29" s="35">
        <f>NGDP!H29/'M1-Adj'!H29</f>
        <v>8.0870247944525353</v>
      </c>
      <c r="I29" s="35">
        <f>NGDP!I29/'M1-Adj'!I29</f>
        <v>9.8370124442707336</v>
      </c>
      <c r="J29" s="35">
        <f>NGDP!J29/'M1-Adj'!J29</f>
        <v>10.654244173996094</v>
      </c>
      <c r="K29" s="35">
        <f>NGDP!K29/'M1-Adj'!K29</f>
        <v>11.598069383025392</v>
      </c>
      <c r="L29" s="35">
        <f>NGDP!L29/'M1-Adj'!L29</f>
        <v>14.190317015552091</v>
      </c>
      <c r="M29" s="35">
        <f>NGDP!M29/'M1-Adj'!M29</f>
        <v>13.294287863812501</v>
      </c>
      <c r="N29" s="15" t="s">
        <v>163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NGDP!G30/'M1-Adj'!G30</f>
        <v>11.551634213698993</v>
      </c>
      <c r="H30" s="35">
        <f>NGDP!H30/'M1-Adj'!H30</f>
        <v>11.644165584864609</v>
      </c>
      <c r="I30" s="35">
        <f>NGDP!I30/'M1-Adj'!I30</f>
        <v>11.858958006152299</v>
      </c>
      <c r="J30" s="35">
        <f>NGDP!J30/'M1-Adj'!J30</f>
        <v>12.009867248694485</v>
      </c>
      <c r="K30" s="35">
        <f>NGDP!K30/'M1-Adj'!K30</f>
        <v>11.033704883227175</v>
      </c>
      <c r="L30" s="35">
        <f>NGDP!L30/'M1-Adj'!L30</f>
        <v>10.346545013183777</v>
      </c>
      <c r="M30" s="35">
        <f>NGDP!M30/'M1-Adj'!M30</f>
        <v>10.618103411829365</v>
      </c>
      <c r="N30" s="15" t="s">
        <v>163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NGDP!G31/'M1-Adj'!G31</f>
        <v>9.8745031001126069</v>
      </c>
      <c r="H31" s="35">
        <f>NGDP!H31/'M1-Adj'!H31</f>
        <v>13.505810813310735</v>
      </c>
      <c r="I31" s="35">
        <f>NGDP!I31/'M1-Adj'!I31</f>
        <v>12.966583690789429</v>
      </c>
      <c r="J31" s="35">
        <f>NGDP!J31/'M1-Adj'!J31</f>
        <v>10.713942483344507</v>
      </c>
      <c r="K31" s="35">
        <f>NGDP!K31/'M1-Adj'!K31</f>
        <v>11.901116398414992</v>
      </c>
      <c r="L31" s="35">
        <f>NGDP!L31/'M1-Adj'!L31</f>
        <v>11.049534763508882</v>
      </c>
      <c r="M31" s="35">
        <f>NGDP!M31/'M1-Adj'!M31</f>
        <v>12.608368739057358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NGDP!G32/'M1-Adj'!G32</f>
        <v>8.5255312365751301</v>
      </c>
      <c r="H32" s="35">
        <f>NGDP!H32/'M1-Adj'!H32</f>
        <v>8.8769808409674038</v>
      </c>
      <c r="I32" s="35">
        <f>NGDP!I32/'M1-Adj'!I32</f>
        <v>7.7900595830810824</v>
      </c>
      <c r="J32" s="35">
        <f>NGDP!J32/'M1-Adj'!J32</f>
        <v>9.729174413710922</v>
      </c>
      <c r="K32" s="35">
        <f>NGDP!K32/'M1-Adj'!K32</f>
        <v>9.3280531146879415</v>
      </c>
      <c r="L32" s="35">
        <f>NGDP!L32/'M1-Adj'!L32</f>
        <v>8.8052737788588402</v>
      </c>
      <c r="M32" s="35">
        <f>NGDP!M32/'M1-Adj'!M32</f>
        <v>8.3016139392181358</v>
      </c>
      <c r="N32" s="15" t="s">
        <v>163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NGDP!G33/'M1-Adj'!G33</f>
        <v>12.905694091579816</v>
      </c>
      <c r="H33" s="35">
        <f>NGDP!H33/'M1-Adj'!H33</f>
        <v>10.627644638749423</v>
      </c>
      <c r="I33" s="35">
        <f>NGDP!I33/'M1-Adj'!I33</f>
        <v>10.940037834527502</v>
      </c>
      <c r="J33" s="35">
        <f>NGDP!J33/'M1-Adj'!J33</f>
        <v>9.8979576520802102</v>
      </c>
      <c r="K33" s="35">
        <f>NGDP!K33/'M1-Adj'!K33</f>
        <v>8.0587024492059438</v>
      </c>
      <c r="L33" s="35">
        <f>NGDP!L33/'M1-Adj'!L33</f>
        <v>7.9890429702402734</v>
      </c>
      <c r="M33" s="35">
        <f>NGDP!M33/'M1-Adj'!M33</f>
        <v>7.2410065323224337</v>
      </c>
      <c r="N33" s="15" t="s">
        <v>163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35">
        <f>NGDP!G34/'M1-Adj'!G34</f>
        <v>4.0594823214063842</v>
      </c>
      <c r="H34" s="35">
        <f>NGDP!H34/'M1-Adj'!H34</f>
        <v>4.3071877290435241</v>
      </c>
      <c r="I34" s="35">
        <f>NGDP!I34/'M1-Adj'!I34</f>
        <v>3.6481310534633882</v>
      </c>
      <c r="J34" s="35">
        <f>NGDP!J34/'M1-Adj'!J34</f>
        <v>3.8345650840990806</v>
      </c>
      <c r="K34" s="35">
        <f>NGDP!K34/'M1-Adj'!K34</f>
        <v>3.8480210468084035</v>
      </c>
      <c r="L34" s="35">
        <f>NGDP!L34/'M1-Adj'!L34</f>
        <v>3.7984387235820427</v>
      </c>
      <c r="M34" s="35">
        <f>NGDP!M34/'M1-Adj'!M34</f>
        <v>3.7528966435859719</v>
      </c>
      <c r="N34" s="15" t="s">
        <v>163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NGDP!G35/'M1-Adj'!G35</f>
        <v>9.7929402697495185</v>
      </c>
      <c r="H35" s="35">
        <f>NGDP!H35/'M1-Adj'!H35</f>
        <v>9.3167153538291263</v>
      </c>
      <c r="I35" s="35">
        <f>NGDP!I35/'M1-Adj'!I35</f>
        <v>9.1118925231013002</v>
      </c>
      <c r="J35" s="35">
        <f>NGDP!J35/'M1-Adj'!J35</f>
        <v>9.3200209826892824</v>
      </c>
      <c r="K35" s="35">
        <f>NGDP!K35/'M1-Adj'!K35</f>
        <v>7.5258559449080664</v>
      </c>
      <c r="L35" s="35">
        <f>NGDP!L35/'M1-Adj'!L35</f>
        <v>8.4709638763993169</v>
      </c>
      <c r="M35" s="35">
        <f>NGDP!M35/'M1-Adj'!M35</f>
        <v>9.2797687183396249</v>
      </c>
      <c r="N35" s="15" t="s">
        <v>163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NGDP!G36/'M1-Adj'!G36</f>
        <v>10.183931723376546</v>
      </c>
      <c r="H36" s="35">
        <f>NGDP!H36/'M1-Adj'!H36</f>
        <v>11.151939169031508</v>
      </c>
      <c r="I36" s="35">
        <f>NGDP!I36/'M1-Adj'!I36</f>
        <v>8.3107322093674263</v>
      </c>
      <c r="J36" s="35">
        <f>NGDP!J36/'M1-Adj'!J36</f>
        <v>7.9958111762252155</v>
      </c>
      <c r="K36" s="35">
        <f>NGDP!K36/'M1-Adj'!K36</f>
        <v>9.0308692012278584</v>
      </c>
      <c r="L36" s="35">
        <f>NGDP!L36/'M1-Adj'!L36</f>
        <v>8.3044754460604864</v>
      </c>
      <c r="M36" s="35">
        <f>NGDP!M36/'M1-Adj'!M36</f>
        <v>7.5804086273411562</v>
      </c>
      <c r="N36" s="15" t="s">
        <v>163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35">
        <f>NGDP!G37/'M1-Adj'!G37</f>
        <v>13.104617437648036</v>
      </c>
      <c r="H37" s="35">
        <f>NGDP!H37/'M1-Adj'!H37</f>
        <v>16.296034813817705</v>
      </c>
      <c r="I37" s="35">
        <f>NGDP!I37/'M1-Adj'!I37</f>
        <v>9.9807271875984007</v>
      </c>
      <c r="J37" s="35">
        <f>NGDP!J37/'M1-Adj'!J37</f>
        <v>11.714764170666092</v>
      </c>
      <c r="K37" s="35">
        <f>NGDP!K37/'M1-Adj'!K37</f>
        <v>9.0075666940820565</v>
      </c>
      <c r="L37" s="35">
        <f>NGDP!L37/'M1-Adj'!L37</f>
        <v>9.5052263523587239</v>
      </c>
      <c r="M37" s="35">
        <f>NGDP!M37/'M1-Adj'!M37</f>
        <v>7.8533878325996822</v>
      </c>
      <c r="N37" s="15" t="s">
        <v>163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15" t="s">
        <v>163</v>
      </c>
      <c r="I38" s="15" t="s">
        <v>163</v>
      </c>
      <c r="J38" s="35">
        <f>NGDP!J38/'M1-Adj'!J38</f>
        <v>1.7250077752288488E-2</v>
      </c>
      <c r="K38" s="35">
        <f>NGDP!K38/'M1-Adj'!K38</f>
        <v>1.9241638065664542E-2</v>
      </c>
      <c r="L38" s="35">
        <f>NGDP!L38/'M1-Adj'!L38</f>
        <v>1.758937543957512E-2</v>
      </c>
      <c r="M38" s="35">
        <f>NGDP!M38/'M1-Adj'!M38</f>
        <v>1.9498591108979713E-2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NGDP!G39/'M1-Adj'!G39</f>
        <v>7.0525655873205633</v>
      </c>
      <c r="H39" s="35">
        <f>NGDP!H39/'M1-Adj'!H39</f>
        <v>8.387185172323214</v>
      </c>
      <c r="I39" s="35">
        <f>NGDP!I39/'M1-Adj'!I39</f>
        <v>9.5236975797225565</v>
      </c>
      <c r="J39" s="35">
        <f>NGDP!J39/'M1-Adj'!J39</f>
        <v>10.213505720261695</v>
      </c>
      <c r="K39" s="35">
        <f>NGDP!K39/'M1-Adj'!K39</f>
        <v>10.169292992845197</v>
      </c>
      <c r="L39" s="35">
        <f>NGDP!L39/'M1-Adj'!L39</f>
        <v>10.456209216071239</v>
      </c>
      <c r="M39" s="35">
        <f>NGDP!M39/'M1-Adj'!M39</f>
        <v>10.687038330115236</v>
      </c>
      <c r="N39" s="15" t="s">
        <v>163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NGDP!G40/'M1-Adj'!G40</f>
        <v>10.781534928952833</v>
      </c>
      <c r="H40" s="35">
        <f>NGDP!H40/'M1-Adj'!H40</f>
        <v>10.883148688074172</v>
      </c>
      <c r="I40" s="35">
        <f>NGDP!I40/'M1-Adj'!I40</f>
        <v>11.002907071362742</v>
      </c>
      <c r="J40" s="35">
        <f>NGDP!J40/'M1-Adj'!J40</f>
        <v>10.257799309339438</v>
      </c>
      <c r="K40" s="35">
        <f>NGDP!K40/'M1-Adj'!K40</f>
        <v>6.2625169030411003</v>
      </c>
      <c r="L40" s="35">
        <f>NGDP!L40/'M1-Adj'!L40</f>
        <v>7.1679646939312072</v>
      </c>
      <c r="M40" s="35">
        <f>NGDP!M40/'M1-Adj'!M40</f>
        <v>7.9703707199320935</v>
      </c>
      <c r="N40" s="15" t="s">
        <v>163</v>
      </c>
      <c r="O40" s="15"/>
    </row>
    <row r="41" spans="1:15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NGDP!G41/'M1-Adj'!G41</f>
        <v>20.650596539029486</v>
      </c>
      <c r="H41" s="35">
        <f>NGDP!H41/'M1-Adj'!H41</f>
        <v>16.393762130516571</v>
      </c>
      <c r="I41" s="35">
        <f>NGDP!I41/'M1-Adj'!I41</f>
        <v>19.363883789675722</v>
      </c>
      <c r="J41" s="35">
        <f>NGDP!J41/'M1-Adj'!J41</f>
        <v>22.045750970123869</v>
      </c>
      <c r="K41" s="35">
        <f>NGDP!K41/'M1-Adj'!K41</f>
        <v>17.395556341326273</v>
      </c>
      <c r="L41" s="35">
        <f>NGDP!L41/'M1-Adj'!L41</f>
        <v>16.97582532413351</v>
      </c>
      <c r="M41" s="35">
        <f>NGDP!M41/'M1-Adj'!M41</f>
        <v>16.802406722600999</v>
      </c>
      <c r="N41" s="15" t="s">
        <v>163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NGDP!G42/'M1-Adj'!G42</f>
        <v>6.2005838074608635</v>
      </c>
      <c r="H42" s="35">
        <f>NGDP!H42/'M1-Adj'!H42</f>
        <v>19.596987215310577</v>
      </c>
      <c r="I42" s="35">
        <f>NGDP!I42/'M1-Adj'!I42</f>
        <v>13.744361543393628</v>
      </c>
      <c r="J42" s="35">
        <f>NGDP!J42/'M1-Adj'!J42</f>
        <v>10.902324608889867</v>
      </c>
      <c r="K42" s="35">
        <f>NGDP!K42/'M1-Adj'!K42</f>
        <v>10.346078554890511</v>
      </c>
      <c r="L42" s="35">
        <f>NGDP!L42/'M1-Adj'!L42</f>
        <v>8.6378632807897358</v>
      </c>
      <c r="M42" s="15" t="s">
        <v>163</v>
      </c>
      <c r="N42" s="15" t="s">
        <v>163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NGDP!G43/'M1-Adj'!G43</f>
        <v>8.5610509732467346</v>
      </c>
      <c r="H43" s="35">
        <f>NGDP!H43/'M1-Adj'!H43</f>
        <v>8.1352597431589793</v>
      </c>
      <c r="I43" s="35">
        <f>NGDP!I43/'M1-Adj'!I43</f>
        <v>7.8460955128028083</v>
      </c>
      <c r="J43" s="35">
        <f>NGDP!J43/'M1-Adj'!J43</f>
        <v>7.9762481976456527</v>
      </c>
      <c r="K43" s="35">
        <f>NGDP!K43/'M1-Adj'!K43</f>
        <v>5.8115479735657347</v>
      </c>
      <c r="L43" s="35">
        <f>NGDP!L43/'M1-Adj'!L43</f>
        <v>4.7222047168484362</v>
      </c>
      <c r="M43" s="35">
        <f>NGDP!M43/'M1-Adj'!M43</f>
        <v>4.0641892197070684</v>
      </c>
      <c r="N43" s="15" t="s">
        <v>163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NGDP!G44/'M1-Adj'!G44</f>
        <v>3.1248944483972316</v>
      </c>
      <c r="H44" s="35">
        <f>NGDP!H44/'M1-Adj'!H44</f>
        <v>4.7031526617907407</v>
      </c>
      <c r="I44" s="35">
        <f>NGDP!I44/'M1-Adj'!I44</f>
        <v>5.3419078757572844</v>
      </c>
      <c r="J44" s="35">
        <f>NGDP!J44/'M1-Adj'!J44</f>
        <v>4.7018849845937698</v>
      </c>
      <c r="K44" s="35">
        <f>NGDP!K44/'M1-Adj'!K44</f>
        <v>5.4785384888258255</v>
      </c>
      <c r="L44" s="35">
        <f>NGDP!L44/'M1-Adj'!L44</f>
        <v>5.8562505788715233</v>
      </c>
      <c r="M44" s="35">
        <f>NGDP!M44/'M1-Adj'!M44</f>
        <v>5.2160567234315494</v>
      </c>
      <c r="N44" s="15" t="s">
        <v>163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NGDP!G45/'M1-Adj'!G45</f>
        <v>13.208946270624768</v>
      </c>
      <c r="H45" s="35">
        <f>NGDP!H45/'M1-Adj'!H45</f>
        <v>14.570612162550184</v>
      </c>
      <c r="I45" s="35">
        <f>NGDP!I45/'M1-Adj'!I45</f>
        <v>14.47325486664532</v>
      </c>
      <c r="J45" s="35">
        <f>NGDP!J45/'M1-Adj'!J45</f>
        <v>14.528824220407827</v>
      </c>
      <c r="K45" s="35">
        <f>NGDP!K45/'M1-Adj'!K45</f>
        <v>14.579271025495764</v>
      </c>
      <c r="L45" s="35">
        <f>NGDP!L45/'M1-Adj'!L45</f>
        <v>12.985224833812936</v>
      </c>
      <c r="M45" s="35">
        <f>NGDP!M45/'M1-Adj'!M45</f>
        <v>12.522810549631545</v>
      </c>
      <c r="N45" s="15" t="s">
        <v>163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NGDP!G46/'M1-Adj'!G46</f>
        <v>3.7929981131629669</v>
      </c>
      <c r="H46" s="35">
        <f>NGDP!H46/'M1-Adj'!H46</f>
        <v>3.1082097508513176</v>
      </c>
      <c r="I46" s="35">
        <f>NGDP!I46/'M1-Adj'!I46</f>
        <v>3.7278408741715983</v>
      </c>
      <c r="J46" s="35">
        <f>NGDP!J46/'M1-Adj'!J46</f>
        <v>5.5014813989871749</v>
      </c>
      <c r="K46" s="35">
        <f>NGDP!K46/'M1-Adj'!K46</f>
        <v>4.9144456002426384</v>
      </c>
      <c r="L46" s="35">
        <f>NGDP!L46/'M1-Adj'!L46</f>
        <v>4.3470236145262762</v>
      </c>
      <c r="M46" s="35">
        <f>NGDP!M46/'M1-Adj'!M46</f>
        <v>4.1267155098252415</v>
      </c>
      <c r="N46" s="15" t="s">
        <v>163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NGDP!G47/'M1-Adj'!G47</f>
        <v>17.363223583458151</v>
      </c>
      <c r="H47" s="35">
        <f>NGDP!H47/'M1-Adj'!H47</f>
        <v>16.600693941397751</v>
      </c>
      <c r="I47" s="35">
        <f>NGDP!I47/'M1-Adj'!I47</f>
        <v>18.257641757566997</v>
      </c>
      <c r="J47" s="35">
        <f>NGDP!J47/'M1-Adj'!J47</f>
        <v>18.201042273084234</v>
      </c>
      <c r="K47" s="35">
        <f>NGDP!K47/'M1-Adj'!K47</f>
        <v>18.900551298402384</v>
      </c>
      <c r="L47" s="35">
        <f>NGDP!L47/'M1-Adj'!L47</f>
        <v>14.445616646905563</v>
      </c>
      <c r="M47" s="35">
        <f>NGDP!M47/'M1-Adj'!M47</f>
        <v>15.230090879004655</v>
      </c>
      <c r="N47" s="15" t="s">
        <v>163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35">
        <f>NGDP!G48/'M1-Adj'!G48</f>
        <v>12.429190065989703</v>
      </c>
      <c r="H48" s="35">
        <f>NGDP!H48/'M1-Adj'!H48</f>
        <v>12.202110230505845</v>
      </c>
      <c r="I48" s="35">
        <f>NGDP!I48/'M1-Adj'!I48</f>
        <v>10.36127526750847</v>
      </c>
      <c r="J48" s="35">
        <f>NGDP!J48/'M1-Adj'!J48</f>
        <v>14.538687686137076</v>
      </c>
      <c r="K48" s="35">
        <f>NGDP!K48/'M1-Adj'!K48</f>
        <v>13.578319562957549</v>
      </c>
      <c r="L48" s="35">
        <f>NGDP!L48/'M1-Adj'!L48</f>
        <v>15.011415203112037</v>
      </c>
      <c r="M48" s="35">
        <f>NGDP!M48/'M1-Adj'!M48</f>
        <v>15.656463452338457</v>
      </c>
      <c r="N48" s="15" t="s">
        <v>163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35">
        <f>NGDP!G49/'M1-Adj'!G49</f>
        <v>12.108057966135826</v>
      </c>
      <c r="H49" s="35">
        <f>NGDP!H49/'M1-Adj'!H49</f>
        <v>12.212558638038585</v>
      </c>
      <c r="I49" s="35">
        <f>NGDP!I49/'M1-Adj'!I49</f>
        <v>10.836206070074901</v>
      </c>
      <c r="J49" s="35">
        <f>NGDP!J49/'M1-Adj'!J49</f>
        <v>8.6759093277145904</v>
      </c>
      <c r="K49" s="35">
        <f>NGDP!K49/'M1-Adj'!K49</f>
        <v>12.964295945913406</v>
      </c>
      <c r="L49" s="35">
        <f>NGDP!L49/'M1-Adj'!L49</f>
        <v>17.948517667548575</v>
      </c>
      <c r="M49" s="35">
        <f>NGDP!M49/'M1-Adj'!M49</f>
        <v>19.012537119340653</v>
      </c>
      <c r="N49" s="15" t="s">
        <v>163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35">
        <f>NGDP!G50/'M1-Adj'!G50</f>
        <v>20.134340281672586</v>
      </c>
      <c r="H50" s="35">
        <f>NGDP!H50/'M1-Adj'!H50</f>
        <v>18.685956553031211</v>
      </c>
      <c r="I50" s="35">
        <f>NGDP!I50/'M1-Adj'!I50</f>
        <v>17.073726935822272</v>
      </c>
      <c r="J50" s="35">
        <f>NGDP!J50/'M1-Adj'!J50</f>
        <v>16.668217223955196</v>
      </c>
      <c r="K50" s="35">
        <f>NGDP!K50/'M1-Adj'!K50</f>
        <v>15.474641578499527</v>
      </c>
      <c r="L50" s="35">
        <f>NGDP!L50/'M1-Adj'!L50</f>
        <v>14.669078441165752</v>
      </c>
      <c r="M50" s="35">
        <f>NGDP!M50/'M1-Adj'!M50</f>
        <v>14.18035906642729</v>
      </c>
      <c r="N50" s="15" t="s">
        <v>163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NGDP!G51/'M1-Adj'!G51</f>
        <v>12.362542675589809</v>
      </c>
      <c r="H51" s="35">
        <f>NGDP!H51/'M1-Adj'!H51</f>
        <v>11.626437687001474</v>
      </c>
      <c r="I51" s="35">
        <f>NGDP!I51/'M1-Adj'!I51</f>
        <v>10.756246217782884</v>
      </c>
      <c r="J51" s="35">
        <f>NGDP!J51/'M1-Adj'!J51</f>
        <v>13.050788803388645</v>
      </c>
      <c r="K51" s="35">
        <f>NGDP!K51/'M1-Adj'!K51</f>
        <v>9.9934942442649586</v>
      </c>
      <c r="L51" s="35">
        <f>NGDP!L51/'M1-Adj'!L51</f>
        <v>10.35395249705528</v>
      </c>
      <c r="M51" s="35">
        <f>NGDP!M51/'M1-Adj'!M51</f>
        <v>10.274237294937523</v>
      </c>
      <c r="N51" s="15" t="s">
        <v>163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NGDP!G52/'M1-Adj'!G52</f>
        <v>7.2510858449252948</v>
      </c>
      <c r="H52" s="35">
        <f>NGDP!H52/'M1-Adj'!H52</f>
        <v>6.944333776939791</v>
      </c>
      <c r="I52" s="35">
        <f>NGDP!I52/'M1-Adj'!I52</f>
        <v>8.0136712524672191</v>
      </c>
      <c r="J52" s="35">
        <f>NGDP!J52/'M1-Adj'!J52</f>
        <v>7.9995368103314926</v>
      </c>
      <c r="K52" s="35">
        <f>NGDP!K52/'M1-Adj'!K52</f>
        <v>6.7499086799757944</v>
      </c>
      <c r="L52" s="35">
        <f>NGDP!L52/'M1-Adj'!L52</f>
        <v>6.980560061230924</v>
      </c>
      <c r="M52" s="35">
        <f>NGDP!M52/'M1-Adj'!M52</f>
        <v>6.064911507437345</v>
      </c>
      <c r="N52" s="15" t="s">
        <v>163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35">
        <f>NGDP!G53/'M1-Adj'!G53</f>
        <v>10.452325184130716</v>
      </c>
      <c r="H53" s="35">
        <f>NGDP!H53/'M1-Adj'!H53</f>
        <v>10.105517871799863</v>
      </c>
      <c r="I53" s="35">
        <f>NGDP!I53/'M1-Adj'!I53</f>
        <v>10.404192146440678</v>
      </c>
      <c r="J53" s="35">
        <f>NGDP!J53/'M1-Adj'!J53</f>
        <v>13.041545820427155</v>
      </c>
      <c r="K53" s="35">
        <f>NGDP!K53/'M1-Adj'!K53</f>
        <v>11.330490723488371</v>
      </c>
      <c r="L53" s="35">
        <f>NGDP!L53/'M1-Adj'!L53</f>
        <v>10.318330825490655</v>
      </c>
      <c r="M53" s="35">
        <f>NGDP!M53/'M1-Adj'!M53</f>
        <v>10.272055119011391</v>
      </c>
      <c r="N53" s="15" t="s">
        <v>163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NGDP!G54/'M1-Adj'!G54</f>
        <v>3.2036729590248512</v>
      </c>
      <c r="H54" s="35">
        <f>NGDP!H54/'M1-Adj'!H54</f>
        <v>3.4702213005027827</v>
      </c>
      <c r="I54" s="35">
        <f>NGDP!I54/'M1-Adj'!I54</f>
        <v>4.0152131150675565</v>
      </c>
      <c r="J54" s="35">
        <f>NGDP!J54/'M1-Adj'!J54</f>
        <v>4.5522363307017928</v>
      </c>
      <c r="K54" s="35">
        <f>NGDP!K54/'M1-Adj'!K54</f>
        <v>4.2479846953188023</v>
      </c>
      <c r="L54" s="35">
        <f>NGDP!L54/'M1-Adj'!L54</f>
        <v>3.9779257650585675</v>
      </c>
      <c r="M54" s="35">
        <f>NGDP!M54/'M1-Adj'!M54</f>
        <v>3.6977754685307591</v>
      </c>
      <c r="N54" s="15" t="s">
        <v>163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NGDP!G55/'M1-Adj'!G55</f>
        <v>4.930211507999557</v>
      </c>
      <c r="H55" s="35">
        <f>NGDP!H55/'M1-Adj'!H55</f>
        <v>5.1551395739557782</v>
      </c>
      <c r="I55" s="35">
        <f>NGDP!I55/'M1-Adj'!I55</f>
        <v>5.2619800894721394</v>
      </c>
      <c r="J55" s="35">
        <f>NGDP!J55/'M1-Adj'!J55</f>
        <v>4.7834392621007185</v>
      </c>
      <c r="K55" s="35">
        <f>NGDP!K55/'M1-Adj'!K55</f>
        <v>5.1146608426238673</v>
      </c>
      <c r="L55" s="35">
        <f>NGDP!L55/'M1-Adj'!L55</f>
        <v>5.4457841398571256</v>
      </c>
      <c r="M55" s="35">
        <f>NGDP!M55/'M1-Adj'!M55</f>
        <v>5.3937609481569826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NGDP!G56/'M1-Adj'!G56</f>
        <v>9.4817657103432467</v>
      </c>
      <c r="H56" s="35">
        <f>NGDP!H56/'M1-Adj'!H56</f>
        <v>9.153618634585218</v>
      </c>
      <c r="I56" s="35">
        <f>NGDP!I56/'M1-Adj'!I56</f>
        <v>10.048249133854338</v>
      </c>
      <c r="J56" s="35">
        <f>NGDP!J56/'M1-Adj'!J56</f>
        <v>10.44040631269354</v>
      </c>
      <c r="K56" s="35">
        <f>NGDP!K56/'M1-Adj'!K56</f>
        <v>10.024260641419891</v>
      </c>
      <c r="L56" s="35">
        <f>NGDP!L56/'M1-Adj'!L56</f>
        <v>11.966291384387624</v>
      </c>
      <c r="M56" s="15" t="s">
        <v>163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NGDP!G57/'M1-Adj'!G57</f>
        <v>15.782592561205071</v>
      </c>
      <c r="H57" s="35">
        <f>NGDP!H57/'M1-Adj'!H57</f>
        <v>18.097245543427242</v>
      </c>
      <c r="I57" s="35">
        <f>NGDP!I57/'M1-Adj'!I57</f>
        <v>16.653730137981228</v>
      </c>
      <c r="J57" s="35">
        <f>NGDP!J57/'M1-Adj'!J57</f>
        <v>20.115757387820256</v>
      </c>
      <c r="K57" s="35">
        <f>NGDP!K57/'M1-Adj'!K57</f>
        <v>20.565840028749385</v>
      </c>
      <c r="L57" s="35">
        <f>NGDP!L57/'M1-Adj'!L57</f>
        <v>16.329949481110528</v>
      </c>
      <c r="M57" s="35">
        <f>NGDP!M57/'M1-Adj'!M57</f>
        <v>16.879896061242189</v>
      </c>
      <c r="N57" s="15" t="s">
        <v>163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35">
        <f>NGDP!G58/'M1-Adj'!G58</f>
        <v>10.957139833400998</v>
      </c>
      <c r="H58" s="35">
        <f>NGDP!H58/'M1-Adj'!H58</f>
        <v>10.824157099912817</v>
      </c>
      <c r="I58" s="35">
        <f>NGDP!I58/'M1-Adj'!I58</f>
        <v>8.9913234891611875</v>
      </c>
      <c r="J58" s="35">
        <f>NGDP!J58/'M1-Adj'!J58</f>
        <v>9.1102586322953307</v>
      </c>
      <c r="K58" s="35">
        <f>NGDP!K58/'M1-Adj'!K58</f>
        <v>8.746476921163433</v>
      </c>
      <c r="L58" s="35">
        <f>NGDP!L58/'M1-Adj'!L58</f>
        <v>7.8649869391300431</v>
      </c>
      <c r="M58" s="35">
        <f>NGDP!M58/'M1-Adj'!M58</f>
        <v>7.7041173705320194</v>
      </c>
      <c r="N58" s="15" t="s">
        <v>163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35">
        <f>NGDP!G59/'M1-Adj'!G59</f>
        <v>6.0754308406024542</v>
      </c>
      <c r="H59" s="35">
        <f>NGDP!H59/'M1-Adj'!H59</f>
        <v>8.0095351924901017</v>
      </c>
      <c r="I59" s="35">
        <f>NGDP!I59/'M1-Adj'!I59</f>
        <v>8.1413391280244358</v>
      </c>
      <c r="J59" s="35">
        <f>NGDP!J59/'M1-Adj'!J59</f>
        <v>9.4719524932697823</v>
      </c>
      <c r="K59" s="35">
        <f>NGDP!K59/'M1-Adj'!K59</f>
        <v>8.2221649981098377</v>
      </c>
      <c r="L59" s="35">
        <f>NGDP!L59/'M1-Adj'!L59</f>
        <v>8.414176365225206</v>
      </c>
      <c r="M59" s="35">
        <f>NGDP!M59/'M1-Adj'!M59</f>
        <v>8.3878628196700618</v>
      </c>
      <c r="N59" s="15" t="s">
        <v>163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NGDP!G60/'M1-Adj'!G60</f>
        <v>5.5512133593859687</v>
      </c>
      <c r="H60" s="35">
        <f>NGDP!H60/'M1-Adj'!H60</f>
        <v>5.5722118855162108</v>
      </c>
      <c r="I60" s="35">
        <f>NGDP!I60/'M1-Adj'!I60</f>
        <v>5.5883165862591175</v>
      </c>
      <c r="J60" s="35">
        <f>NGDP!J60/'M1-Adj'!J60</f>
        <v>5.6333844633088992</v>
      </c>
      <c r="K60" s="35">
        <f>NGDP!K60/'M1-Adj'!K60</f>
        <v>5.3344482215194802</v>
      </c>
      <c r="L60" s="35">
        <f>NGDP!L60/'M1-Adj'!L60</f>
        <v>5.5293518936484061</v>
      </c>
      <c r="M60" s="35">
        <f>NGDP!M60/'M1-Adj'!M60</f>
        <v>5.3590642132067883</v>
      </c>
      <c r="N60" s="15" t="s">
        <v>163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NGDP!G61/'M1-Adj'!G61</f>
        <v>16.229295732450744</v>
      </c>
      <c r="H61" s="35">
        <f>NGDP!H61/'M1-Adj'!H61</f>
        <v>15.658640494702267</v>
      </c>
      <c r="I61" s="35">
        <f>NGDP!I61/'M1-Adj'!I61</f>
        <v>15.843931213074379</v>
      </c>
      <c r="J61" s="35">
        <f>NGDP!J61/'M1-Adj'!J61</f>
        <v>15.538140849932287</v>
      </c>
      <c r="K61" s="35">
        <f>NGDP!K61/'M1-Adj'!K61</f>
        <v>14.104482859530336</v>
      </c>
      <c r="L61" s="35">
        <f>NGDP!L61/'M1-Adj'!L61</f>
        <v>14.967133922518306</v>
      </c>
      <c r="M61" s="35">
        <f>NGDP!M61/'M1-Adj'!M61</f>
        <v>12.439199915334957</v>
      </c>
      <c r="N61" s="15" t="s">
        <v>163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35">
        <f>NGDP!G62/'M1-Adj'!G62</f>
        <v>8.7993140142841373</v>
      </c>
      <c r="H62" s="35">
        <f>NGDP!H62/'M1-Adj'!H62</f>
        <v>10.08805945285412</v>
      </c>
      <c r="I62" s="35">
        <f>NGDP!I62/'M1-Adj'!I62</f>
        <v>11.080270672296111</v>
      </c>
      <c r="J62" s="35">
        <f>NGDP!J62/'M1-Adj'!J62</f>
        <v>14.597262763414323</v>
      </c>
      <c r="K62" s="35">
        <f>NGDP!K62/'M1-Adj'!K62</f>
        <v>9.7919862374454514</v>
      </c>
      <c r="L62" s="35">
        <f>NGDP!L62/'M1-Adj'!L62</f>
        <v>11.008911999366948</v>
      </c>
      <c r="M62" s="35">
        <f>NGDP!M62/'M1-Adj'!M62</f>
        <v>12.167803875098622</v>
      </c>
      <c r="N62" s="15" t="s">
        <v>163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NGDP!G63/'M1-Adj'!G63</f>
        <v>6.6403123957691461</v>
      </c>
      <c r="H63" s="35">
        <f>NGDP!H63/'M1-Adj'!H63</f>
        <v>6.646607512672821</v>
      </c>
      <c r="I63" s="35">
        <f>NGDP!I63/'M1-Adj'!I63</f>
        <v>5.774048702519794</v>
      </c>
      <c r="J63" s="35">
        <f>NGDP!J63/'M1-Adj'!J63</f>
        <v>5.9698042990376354</v>
      </c>
      <c r="K63" s="35">
        <f>NGDP!K63/'M1-Adj'!K63</f>
        <v>6.0953615778487515</v>
      </c>
      <c r="L63" s="35">
        <f>NGDP!L63/'M1-Adj'!L63</f>
        <v>5.6712708069512923</v>
      </c>
      <c r="M63" s="35">
        <f>NGDP!M63/'M1-Adj'!M63</f>
        <v>5.4896169093068163</v>
      </c>
      <c r="N63" s="15" t="s">
        <v>163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NGDP!G64/'M1-Adj'!G64</f>
        <v>6.9094717190778114</v>
      </c>
      <c r="H64" s="35">
        <f>NGDP!H64/'M1-Adj'!H64</f>
        <v>8.7426961420828597</v>
      </c>
      <c r="I64" s="35">
        <f>NGDP!I64/'M1-Adj'!I64</f>
        <v>7.5030826084761415</v>
      </c>
      <c r="J64" s="35">
        <f>NGDP!J64/'M1-Adj'!J64</f>
        <v>7.71688632750819</v>
      </c>
      <c r="K64" s="35">
        <f>NGDP!K64/'M1-Adj'!K64</f>
        <v>8.0861748508973115</v>
      </c>
      <c r="L64" s="35">
        <f>NGDP!L64/'M1-Adj'!L64</f>
        <v>7.9588904813305845</v>
      </c>
      <c r="M64" s="35">
        <f>NGDP!M64/'M1-Adj'!M64</f>
        <v>7.1121213252788831</v>
      </c>
      <c r="N64" s="15" t="s">
        <v>163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35">
        <f>NGDP!G65/'M1-Adj'!G65</f>
        <v>13.869018084906751</v>
      </c>
      <c r="H65" s="35">
        <f>NGDP!H65/'M1-Adj'!H65</f>
        <v>14.968103866698343</v>
      </c>
      <c r="I65" s="35">
        <f>NGDP!I65/'M1-Adj'!I65</f>
        <v>13.576047937193705</v>
      </c>
      <c r="J65" s="35">
        <f>NGDP!J65/'M1-Adj'!J65</f>
        <v>13.040463433727949</v>
      </c>
      <c r="K65" s="35">
        <f>NGDP!K65/'M1-Adj'!K65</f>
        <v>10.55872745276292</v>
      </c>
      <c r="L65" s="35">
        <f>NGDP!L65/'M1-Adj'!L65</f>
        <v>10.556851162373826</v>
      </c>
      <c r="M65" s="35">
        <f>NGDP!M65/'M1-Adj'!M65</f>
        <v>21.017013892237326</v>
      </c>
      <c r="N65" s="15" t="s">
        <v>163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35">
        <f>NGDP!G66/'M1-Adj'!G66</f>
        <v>3.498291502801369</v>
      </c>
      <c r="H66" s="35">
        <f>NGDP!H66/'M1-Adj'!H66</f>
        <v>3.4204343096245591</v>
      </c>
      <c r="I66" s="35">
        <f>NGDP!I66/'M1-Adj'!I66</f>
        <v>3.4017069098829151</v>
      </c>
      <c r="J66" s="35">
        <f>NGDP!J66/'M1-Adj'!J66</f>
        <v>4.8399514941726611</v>
      </c>
      <c r="K66" s="35">
        <f>NGDP!K66/'M1-Adj'!K66</f>
        <v>3.9782498269464965</v>
      </c>
      <c r="L66" s="35">
        <f>NGDP!L66/'M1-Adj'!L66</f>
        <v>4.2421952561376743</v>
      </c>
      <c r="M66" s="35">
        <f>NGDP!M66/'M1-Adj'!M66</f>
        <v>3.9888183767917766</v>
      </c>
      <c r="N66" s="15" t="s">
        <v>163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35">
        <f>NGDP!G67/'M1-Adj'!G67</f>
        <v>6.8467950860772202</v>
      </c>
      <c r="H67" s="35">
        <f>NGDP!H67/'M1-Adj'!H67</f>
        <v>7.4043724185639599</v>
      </c>
      <c r="I67" s="35">
        <f>NGDP!I67/'M1-Adj'!I67</f>
        <v>7.8939699092590043</v>
      </c>
      <c r="J67" s="35">
        <f>NGDP!J67/'M1-Adj'!J67</f>
        <v>8.1248276214628561</v>
      </c>
      <c r="K67" s="35">
        <f>NGDP!K67/'M1-Adj'!K67</f>
        <v>8.835466346714659</v>
      </c>
      <c r="L67" s="35">
        <f>NGDP!L67/'M1-Adj'!L67</f>
        <v>8.4446984680870276</v>
      </c>
      <c r="M67" s="35">
        <f>NGDP!M67/'M1-Adj'!M67</f>
        <v>8.0680442928609803</v>
      </c>
      <c r="N67" s="15" t="s">
        <v>163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NGDP!G68/'M1-Adj'!G68</f>
        <v>12.200270662896962</v>
      </c>
      <c r="H68" s="35">
        <f>NGDP!H68/'M1-Adj'!H68</f>
        <v>12.249370205443659</v>
      </c>
      <c r="I68" s="35">
        <f>NGDP!I68/'M1-Adj'!I68</f>
        <v>11.883623543665665</v>
      </c>
      <c r="J68" s="35">
        <f>NGDP!J68/'M1-Adj'!J68</f>
        <v>12.477981151786151</v>
      </c>
      <c r="K68" s="35">
        <f>NGDP!K68/'M1-Adj'!K68</f>
        <v>11.630169501662134</v>
      </c>
      <c r="L68" s="35">
        <f>NGDP!L68/'M1-Adj'!L68</f>
        <v>12.182286546988452</v>
      </c>
      <c r="M68" s="35">
        <f>NGDP!M68/'M1-Adj'!M68</f>
        <v>10.93835371623751</v>
      </c>
      <c r="N68" s="15" t="s">
        <v>163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NGDP!G69/'M1-Adj'!G69</f>
        <v>8.4041617314419739</v>
      </c>
      <c r="H69" s="35">
        <f>NGDP!H69/'M1-Adj'!H69</f>
        <v>6.4621166671145778</v>
      </c>
      <c r="I69" s="35">
        <f>NGDP!I69/'M1-Adj'!I69</f>
        <v>7.0169931272955939</v>
      </c>
      <c r="J69" s="35">
        <f>NGDP!J69/'M1-Adj'!J69</f>
        <v>7.0116783891898278</v>
      </c>
      <c r="K69" s="35">
        <f>NGDP!K69/'M1-Adj'!K69</f>
        <v>6.5354715712580873</v>
      </c>
      <c r="L69" s="35">
        <f>NGDP!L69/'M1-Adj'!L69</f>
        <v>6.8581069686071183</v>
      </c>
      <c r="M69" s="35">
        <f>NGDP!M69/'M1-Adj'!M69</f>
        <v>6.9721496121188782</v>
      </c>
      <c r="N69" s="15" t="s">
        <v>163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NGDP!G70/'M1-Adj'!G70</f>
        <v>8.229471941024066</v>
      </c>
      <c r="H70" s="35">
        <f>NGDP!H70/'M1-Adj'!H70</f>
        <v>7.4110267547471951</v>
      </c>
      <c r="I70" s="35">
        <f>NGDP!I70/'M1-Adj'!I70</f>
        <v>7.6573034520731902</v>
      </c>
      <c r="J70" s="35">
        <f>NGDP!J70/'M1-Adj'!J70</f>
        <v>7.7237669699187705</v>
      </c>
      <c r="K70" s="35">
        <f>NGDP!K70/'M1-Adj'!K70</f>
        <v>6.9790606170371072</v>
      </c>
      <c r="L70" s="35">
        <f>NGDP!L70/'M1-Adj'!L70</f>
        <v>8.3016989498877347</v>
      </c>
      <c r="M70" s="35">
        <f>NGDP!M70/'M1-Adj'!M70</f>
        <v>7.6642433925014597</v>
      </c>
      <c r="N70" s="15" t="s">
        <v>163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NGDP!G71/'M1-Adj'!G71</f>
        <v>10.652966890155655</v>
      </c>
      <c r="H71" s="35">
        <f>NGDP!H71/'M1-Adj'!H71</f>
        <v>10.133186960404883</v>
      </c>
      <c r="I71" s="35">
        <f>NGDP!I71/'M1-Adj'!I71</f>
        <v>14.096772395650456</v>
      </c>
      <c r="J71" s="35">
        <f>NGDP!J71/'M1-Adj'!J71</f>
        <v>17.702717934388808</v>
      </c>
      <c r="K71" s="35">
        <f>NGDP!K71/'M1-Adj'!K71</f>
        <v>19.195102477251702</v>
      </c>
      <c r="L71" s="35">
        <f>NGDP!L71/'M1-Adj'!L71</f>
        <v>18.057330258752177</v>
      </c>
      <c r="M71" s="35">
        <f>NGDP!M71/'M1-Adj'!M71</f>
        <v>18.734936179952566</v>
      </c>
      <c r="N71" s="15" t="s">
        <v>163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NGDP!G72/'M1-Adj'!G72</f>
        <v>3.8166941897024236</v>
      </c>
      <c r="H72" s="35">
        <f>NGDP!H72/'M1-Adj'!H72</f>
        <v>4.4379145409840133</v>
      </c>
      <c r="I72" s="35">
        <f>NGDP!I72/'M1-Adj'!I72</f>
        <v>4.373263331035468</v>
      </c>
      <c r="J72" s="35">
        <f>NGDP!J72/'M1-Adj'!J72</f>
        <v>3.8933129354753935</v>
      </c>
      <c r="K72" s="35">
        <f>NGDP!K72/'M1-Adj'!K72</f>
        <v>3.8490317939901471</v>
      </c>
      <c r="L72" s="35">
        <f>NGDP!L72/'M1-Adj'!L72</f>
        <v>4.2644163082591922</v>
      </c>
      <c r="M72" s="35">
        <f>NGDP!M72/'M1-Adj'!M72</f>
        <v>3.886507133579745</v>
      </c>
      <c r="N72" s="15" t="s">
        <v>163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NGDP!G73/'M1-Adj'!G73</f>
        <v>3.8015127925857124</v>
      </c>
      <c r="H73" s="35">
        <f>NGDP!H73/'M1-Adj'!H73</f>
        <v>3.6261205653302566</v>
      </c>
      <c r="I73" s="35">
        <f>NGDP!I73/'M1-Adj'!I73</f>
        <v>4.2775899745258306</v>
      </c>
      <c r="J73" s="35">
        <f>NGDP!J73/'M1-Adj'!J73</f>
        <v>5.2781186790435388</v>
      </c>
      <c r="K73" s="35">
        <f>NGDP!K73/'M1-Adj'!K73</f>
        <v>5.4601588940140342</v>
      </c>
      <c r="L73" s="35">
        <f>NGDP!L73/'M1-Adj'!L73</f>
        <v>4.8869727474134779</v>
      </c>
      <c r="M73" s="35">
        <f>NGDP!M73/'M1-Adj'!M73</f>
        <v>4.3858427245240863</v>
      </c>
      <c r="N73" s="15" t="s">
        <v>163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35">
        <f>NGDP!G74/'M1-Adj'!G74</f>
        <v>7.3112383266282723</v>
      </c>
      <c r="H74" s="35">
        <f>NGDP!H74/'M1-Adj'!H74</f>
        <v>7.39057035791053</v>
      </c>
      <c r="I74" s="35">
        <f>NGDP!I74/'M1-Adj'!I74</f>
        <v>7.5882101811767546</v>
      </c>
      <c r="J74" s="35">
        <f>NGDP!J74/'M1-Adj'!J74</f>
        <v>8.1475338733921241</v>
      </c>
      <c r="K74" s="35">
        <f>NGDP!K74/'M1-Adj'!K74</f>
        <v>6.5231259476252186</v>
      </c>
      <c r="L74" s="15" t="s">
        <v>163</v>
      </c>
      <c r="M74" s="15" t="s">
        <v>163</v>
      </c>
      <c r="N74" s="15" t="s">
        <v>163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NGDP!G75/'M1-Adj'!G75</f>
        <v>7.4871145415407705</v>
      </c>
      <c r="H75" s="35">
        <f>NGDP!H75/'M1-Adj'!H75</f>
        <v>7.4723359102083062</v>
      </c>
      <c r="I75" s="35">
        <f>NGDP!I75/'M1-Adj'!I75</f>
        <v>8.4465697932759021</v>
      </c>
      <c r="J75" s="35">
        <f>NGDP!J75/'M1-Adj'!J75</f>
        <v>7.1957056966576038</v>
      </c>
      <c r="K75" s="35">
        <f>NGDP!K75/'M1-Adj'!K75</f>
        <v>7.211504815255358</v>
      </c>
      <c r="L75" s="35">
        <f>NGDP!L75/'M1-Adj'!L75</f>
        <v>7.3298745773017862</v>
      </c>
      <c r="M75" s="35">
        <f>NGDP!M75/'M1-Adj'!M75</f>
        <v>8.0661037281436556</v>
      </c>
      <c r="N75" s="15" t="s">
        <v>163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35">
        <f>NGDP!G76/'M1-Adj'!G76</f>
        <v>8.0789625084178702</v>
      </c>
      <c r="H76" s="35">
        <f>NGDP!H76/'M1-Adj'!H76</f>
        <v>9.3717058953166283</v>
      </c>
      <c r="I76" s="35">
        <f>NGDP!I76/'M1-Adj'!I76</f>
        <v>8.2115339018065789</v>
      </c>
      <c r="J76" s="35">
        <f>NGDP!J76/'M1-Adj'!J76</f>
        <v>8.123682348456839</v>
      </c>
      <c r="K76" s="35">
        <f>NGDP!K76/'M1-Adj'!K76</f>
        <v>8.119743113942155</v>
      </c>
      <c r="L76" s="35">
        <f>NGDP!L76/'M1-Adj'!L76</f>
        <v>8.5765837148772643</v>
      </c>
      <c r="M76" s="35">
        <f>NGDP!M76/'M1-Adj'!M76</f>
        <v>7.7491315203976621</v>
      </c>
      <c r="N76" s="15" t="s">
        <v>163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NGDP!G77/'M1-Adj'!G77</f>
        <v>7.5462927391471375</v>
      </c>
      <c r="H77" s="35">
        <f>NGDP!H77/'M1-Adj'!H77</f>
        <v>7.9126919967663705</v>
      </c>
      <c r="I77" s="35">
        <f>NGDP!I77/'M1-Adj'!I77</f>
        <v>7.4105171870072537</v>
      </c>
      <c r="J77" s="35">
        <f>NGDP!J77/'M1-Adj'!J77</f>
        <v>6.410811978116902</v>
      </c>
      <c r="K77" s="35">
        <f>NGDP!K77/'M1-Adj'!K77</f>
        <v>6.6721539071796911</v>
      </c>
      <c r="L77" s="35">
        <f>NGDP!L77/'M1-Adj'!L77</f>
        <v>7.3158564006223026</v>
      </c>
      <c r="M77" s="35">
        <f>NGDP!M77/'M1-Adj'!M77</f>
        <v>6.28041139388767</v>
      </c>
      <c r="N77" s="15" t="s">
        <v>163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NGDP!G78/'M1-Adj'!G78</f>
        <v>13.044758670587056</v>
      </c>
      <c r="H78" s="35">
        <f>NGDP!H78/'M1-Adj'!H78</f>
        <v>13.467398344409052</v>
      </c>
      <c r="I78" s="35">
        <f>NGDP!I78/'M1-Adj'!I78</f>
        <v>12.942475786877697</v>
      </c>
      <c r="J78" s="35">
        <f>NGDP!J78/'M1-Adj'!J78</f>
        <v>12.480193887634519</v>
      </c>
      <c r="K78" s="35">
        <f>NGDP!K78/'M1-Adj'!K78</f>
        <v>11.748305481868112</v>
      </c>
      <c r="L78" s="35">
        <f>NGDP!L78/'M1-Adj'!L78</f>
        <v>10.986028116200265</v>
      </c>
      <c r="M78" s="35">
        <f>NGDP!M78/'M1-Adj'!M78</f>
        <v>10.962274344293496</v>
      </c>
      <c r="N78" s="15" t="s">
        <v>163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NGDP!G79/'M1-Adj'!G79</f>
        <v>11.64411658974414</v>
      </c>
      <c r="H79" s="35">
        <f>NGDP!H79/'M1-Adj'!H79</f>
        <v>12.907837567843199</v>
      </c>
      <c r="I79" s="35">
        <f>NGDP!I79/'M1-Adj'!I79</f>
        <v>10.316119660569781</v>
      </c>
      <c r="J79" s="35">
        <f>NGDP!J79/'M1-Adj'!J79</f>
        <v>9.8780399247961856</v>
      </c>
      <c r="K79" s="35">
        <f>NGDP!K79/'M1-Adj'!K79</f>
        <v>9.210804549480434</v>
      </c>
      <c r="L79" s="35">
        <f>NGDP!L79/'M1-Adj'!L79</f>
        <v>8.1665226333014882</v>
      </c>
      <c r="M79" s="35">
        <f>NGDP!M79/'M1-Adj'!M79</f>
        <v>6.7770701013257728</v>
      </c>
      <c r="N79" s="15" t="s">
        <v>163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5" t="s">
        <v>163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35">
        <f>NGDP!G81/'M1-Adj'!G81</f>
        <v>10.18307484426666</v>
      </c>
      <c r="H81" s="35">
        <f>NGDP!H81/'M1-Adj'!H81</f>
        <v>10.598052088195518</v>
      </c>
      <c r="I81" s="35">
        <f>NGDP!I81/'M1-Adj'!I81</f>
        <v>8.8136615232738489</v>
      </c>
      <c r="J81" s="35">
        <f>NGDP!J81/'M1-Adj'!J81</f>
        <v>10.192408876912504</v>
      </c>
      <c r="K81" s="35">
        <f>NGDP!K81/'M1-Adj'!K81</f>
        <v>9.7583939038423235</v>
      </c>
      <c r="L81" s="35">
        <f>NGDP!L81/'M1-Adj'!L81</f>
        <v>10.258603562506851</v>
      </c>
      <c r="M81" s="35">
        <f>NGDP!M81/'M1-Adj'!M81</f>
        <v>9.8336048638469968</v>
      </c>
      <c r="N81" s="15" t="s">
        <v>163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35">
        <f>NGDP!G82/'M1-Adj'!G82</f>
        <v>2.5333290012346485</v>
      </c>
      <c r="H82" s="35">
        <f>NGDP!H82/'M1-Adj'!H82</f>
        <v>2.4628171732489714</v>
      </c>
      <c r="I82" s="35">
        <f>NGDP!I82/'M1-Adj'!I82</f>
        <v>2.139327838963597</v>
      </c>
      <c r="J82" s="35">
        <f>NGDP!J82/'M1-Adj'!J82</f>
        <v>2.0249167237005072</v>
      </c>
      <c r="K82" s="35">
        <f>NGDP!K82/'M1-Adj'!K82</f>
        <v>1.7469832198756781</v>
      </c>
      <c r="L82" s="35">
        <f>NGDP!L82/'M1-Adj'!L82</f>
        <v>1.6392078030134405</v>
      </c>
      <c r="M82" s="35">
        <f>NGDP!M82/'M1-Adj'!M82</f>
        <v>1.555118665476602</v>
      </c>
      <c r="N82" s="15" t="s">
        <v>163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35">
        <f>NGDP!G83/'M1-Adj'!G83</f>
        <v>7.250715730699099</v>
      </c>
      <c r="H83" s="35">
        <f>NGDP!H83/'M1-Adj'!H83</f>
        <v>6.4920723231718434</v>
      </c>
      <c r="I83" s="35">
        <f>NGDP!I83/'M1-Adj'!I83</f>
        <v>6.8714481134781362</v>
      </c>
      <c r="J83" s="35">
        <f>NGDP!J83/'M1-Adj'!J83</f>
        <v>6.6436408240480596</v>
      </c>
      <c r="K83" s="35">
        <f>NGDP!K83/'M1-Adj'!K83</f>
        <v>5.2881301821551325</v>
      </c>
      <c r="L83" s="35">
        <f>NGDP!L83/'M1-Adj'!L83</f>
        <v>5.752518210374137</v>
      </c>
      <c r="M83" s="35">
        <f>NGDP!M83/'M1-Adj'!M83</f>
        <v>6.1831665695484777</v>
      </c>
      <c r="N83" s="15" t="s">
        <v>163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35">
        <f>NGDP!G84/'M1-Adj'!G84</f>
        <v>9.7072966187153984</v>
      </c>
      <c r="H84" s="35">
        <f>NGDP!H84/'M1-Adj'!H84</f>
        <v>10.583125327182927</v>
      </c>
      <c r="I84" s="35">
        <f>NGDP!I84/'M1-Adj'!I84</f>
        <v>12.93741027112036</v>
      </c>
      <c r="J84" s="35">
        <f>NGDP!J84/'M1-Adj'!J84</f>
        <v>12.488343989320594</v>
      </c>
      <c r="K84" s="35">
        <f>NGDP!K84/'M1-Adj'!K84</f>
        <v>10.878865113973115</v>
      </c>
      <c r="L84" s="35">
        <f>NGDP!L84/'M1-Adj'!L84</f>
        <v>11.106225929314636</v>
      </c>
      <c r="M84" s="35">
        <f>NGDP!M84/'M1-Adj'!M84</f>
        <v>10.186113317165907</v>
      </c>
      <c r="N84" s="15" t="s">
        <v>163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35">
        <f>NGDP!G85/'M1-Adj'!G85</f>
        <v>6.6875949367088605</v>
      </c>
      <c r="H85" s="35">
        <f>NGDP!H85/'M1-Adj'!H85</f>
        <v>7.4867535812007091</v>
      </c>
      <c r="I85" s="35">
        <f>NGDP!I85/'M1-Adj'!I85</f>
        <v>7.2624609218436866</v>
      </c>
      <c r="J85" s="35">
        <f>NGDP!J85/'M1-Adj'!J85</f>
        <v>6.6960818611159691</v>
      </c>
      <c r="K85" s="35">
        <f>NGDP!K85/'M1-Adj'!K85</f>
        <v>6.4780516260755423</v>
      </c>
      <c r="L85" s="35">
        <f>NGDP!L85/'M1-Adj'!L85</f>
        <v>7.8973904748926902</v>
      </c>
      <c r="M85" s="35">
        <f>NGDP!M85/'M1-Adj'!M85</f>
        <v>6.1270534112493245</v>
      </c>
      <c r="N85" s="15" t="s">
        <v>163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NGDP!G86/'M1-Adj'!G86</f>
        <v>4.3776557156181992</v>
      </c>
      <c r="H86" s="35">
        <f>NGDP!H86/'M1-Adj'!H86</f>
        <v>4.7877016347298902</v>
      </c>
      <c r="I86" s="35">
        <f>NGDP!I86/'M1-Adj'!I86</f>
        <v>4.9113444468499674</v>
      </c>
      <c r="J86" s="35">
        <f>NGDP!J86/'M1-Adj'!J86</f>
        <v>4.6844434066564888</v>
      </c>
      <c r="K86" s="35">
        <f>NGDP!K86/'M1-Adj'!K86</f>
        <v>4.5268389855400821</v>
      </c>
      <c r="L86" s="35">
        <f>NGDP!L86/'M1-Adj'!L86</f>
        <v>4.5486837939198601</v>
      </c>
      <c r="M86" s="35">
        <f>NGDP!M86/'M1-Adj'!M86</f>
        <v>3.9242251487232651</v>
      </c>
      <c r="N86" s="15" t="s">
        <v>163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35">
        <f>NGDP!G87/'M1-Adj'!G87</f>
        <v>11.25998251733415</v>
      </c>
      <c r="H87" s="35">
        <f>NGDP!H87/'M1-Adj'!H87</f>
        <v>11.6699181887896</v>
      </c>
      <c r="I87" s="35">
        <f>NGDP!I87/'M1-Adj'!I87</f>
        <v>11.079334584988866</v>
      </c>
      <c r="J87" s="35">
        <f>NGDP!J87/'M1-Adj'!J87</f>
        <v>10.706702463751499</v>
      </c>
      <c r="K87" s="35">
        <f>NGDP!K87/'M1-Adj'!K87</f>
        <v>11.816081701475079</v>
      </c>
      <c r="L87" s="35">
        <f>NGDP!L87/'M1-Adj'!L87</f>
        <v>13.876545726939929</v>
      </c>
      <c r="M87" s="35">
        <f>NGDP!M87/'M1-Adj'!M87</f>
        <v>10.932003352509536</v>
      </c>
      <c r="N87" s="15" t="s">
        <v>163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35">
        <f>NGDP!G88/'M1-Adj'!G88</f>
        <v>4.6457593688362913</v>
      </c>
      <c r="H88" s="35">
        <f>NGDP!H88/'M1-Adj'!H88</f>
        <v>4.7427144970414199</v>
      </c>
      <c r="I88" s="35">
        <f>NGDP!I88/'M1-Adj'!I88</f>
        <v>5.0990149394787538</v>
      </c>
      <c r="J88" s="35">
        <f>NGDP!J88/'M1-Adj'!J88</f>
        <v>5.0522412717060092</v>
      </c>
      <c r="K88" s="35">
        <f>NGDP!K88/'M1-Adj'!K88</f>
        <v>4.5025555305538587</v>
      </c>
      <c r="L88" s="35">
        <f>NGDP!L88/'M1-Adj'!L88</f>
        <v>4.806956887739763</v>
      </c>
      <c r="M88" s="35">
        <f>NGDP!M88/'M1-Adj'!M88</f>
        <v>4.2528614583044657</v>
      </c>
      <c r="N88" s="15" t="s">
        <v>163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NGDP!G89/'M1-Adj'!G89</f>
        <v>13.54024870857932</v>
      </c>
      <c r="H89" s="35">
        <f>NGDP!H89/'M1-Adj'!H89</f>
        <v>13.152133831429843</v>
      </c>
      <c r="I89" s="35">
        <f>NGDP!I89/'M1-Adj'!I89</f>
        <v>12.669021129409272</v>
      </c>
      <c r="J89" s="35">
        <f>NGDP!J89/'M1-Adj'!J89</f>
        <v>11.326773781945567</v>
      </c>
      <c r="K89" s="35">
        <f>NGDP!K89/'M1-Adj'!K89</f>
        <v>10.031269615361325</v>
      </c>
      <c r="L89" s="35">
        <f>NGDP!L89/'M1-Adj'!L89</f>
        <v>10.45792260012948</v>
      </c>
      <c r="M89" s="35">
        <f>NGDP!M89/'M1-Adj'!M89</f>
        <v>9.8721552519709874</v>
      </c>
      <c r="N89" s="15" t="s">
        <v>163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35">
        <f>NGDP!G90/'M1-Adj'!G90</f>
        <v>4.9005758020099428</v>
      </c>
      <c r="H90" s="35">
        <f>NGDP!H90/'M1-Adj'!H90</f>
        <v>4.1848656409145084</v>
      </c>
      <c r="I90" s="35">
        <f>NGDP!I90/'M1-Adj'!I90</f>
        <v>3.9560965759944615</v>
      </c>
      <c r="J90" s="35">
        <f>NGDP!J90/'M1-Adj'!J90</f>
        <v>3.4631998950976901</v>
      </c>
      <c r="K90" s="35">
        <f>NGDP!K90/'M1-Adj'!K90</f>
        <v>3.0886183084232597</v>
      </c>
      <c r="L90" s="35">
        <f>NGDP!L90/'M1-Adj'!L90</f>
        <v>3.335255555346845</v>
      </c>
      <c r="M90" s="35">
        <f>NGDP!M90/'M1-Adj'!M90</f>
        <v>3.1219836894251207</v>
      </c>
      <c r="N90" s="15" t="s">
        <v>163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 t="s">
        <v>163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R256"/>
  <sheetViews>
    <sheetView workbookViewId="0">
      <selection activeCell="A17" sqref="A17"/>
    </sheetView>
  </sheetViews>
  <sheetFormatPr defaultRowHeight="13.15" x14ac:dyDescent="0.4"/>
  <cols>
    <col min="1" max="6" width="9.35546875" style="1" customWidth="1"/>
    <col min="7" max="11" width="10.35546875" style="1" bestFit="1" customWidth="1"/>
    <col min="12" max="12" width="9.5" style="1" bestFit="1" customWidth="1"/>
    <col min="13" max="14" width="9.35546875" style="1" customWidth="1"/>
  </cols>
  <sheetData>
    <row r="1" spans="1:18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s="15"/>
      <c r="O1" s="16" t="s">
        <v>194</v>
      </c>
      <c r="P1" s="16" t="s">
        <v>192</v>
      </c>
      <c r="Q1" s="16" t="s">
        <v>249</v>
      </c>
      <c r="R1" s="16"/>
    </row>
    <row r="2" spans="1:18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('VM1'!H2-'VM1'!G2)/'VM1'!G2</f>
        <v>0.74164821772240219</v>
      </c>
      <c r="H2" s="35">
        <f>('VM1'!I2-'VM1'!H2)/'VM1'!H2</f>
        <v>1.0303600635417746E-2</v>
      </c>
      <c r="I2" s="35">
        <f>('VM1'!J2-'VM1'!I2)/'VM1'!I2</f>
        <v>3.399739657231466E-2</v>
      </c>
      <c r="J2" s="35">
        <f>('VM1'!K2-'VM1'!J2)/'VM1'!J2</f>
        <v>0.51529640467899074</v>
      </c>
      <c r="K2" s="35">
        <f>('VM1'!L2-'VM1'!K2)/'VM1'!K2</f>
        <v>0.18439384658634614</v>
      </c>
      <c r="L2" s="35">
        <f>('VM1'!M2-'VM1'!L2)/'VM1'!L2</f>
        <v>-0.1239533342086598</v>
      </c>
      <c r="M2" s="15" t="s">
        <v>163</v>
      </c>
      <c r="N2" s="15"/>
      <c r="O2" s="16">
        <f t="shared" ref="O2:O46" si="0">COUNT($G2:$L2)</f>
        <v>6</v>
      </c>
      <c r="P2" s="27">
        <f t="shared" ref="P2:P46" si="1">AVERAGE($G2:$L2)</f>
        <v>0.22694768866446866</v>
      </c>
      <c r="Q2" s="16">
        <f t="shared" ref="Q2:Q46" si="2">STDEV($G2:$L2)</f>
        <v>0.33381685100220587</v>
      </c>
      <c r="R2" s="16"/>
    </row>
    <row r="3" spans="1:18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('VM1'!H3-'VM1'!G3)/'VM1'!G3</f>
        <v>-6.0539216235818545E-2</v>
      </c>
      <c r="H3" s="35">
        <f>('VM1'!I3-'VM1'!H3)/'VM1'!H3</f>
        <v>-4.5937503501022978E-2</v>
      </c>
      <c r="I3" s="35">
        <f>('VM1'!J3-'VM1'!I3)/'VM1'!I3</f>
        <v>-2.280993436112481E-3</v>
      </c>
      <c r="J3" s="35">
        <f>('VM1'!K3-'VM1'!J3)/'VM1'!J3</f>
        <v>-6.6663447510368679E-2</v>
      </c>
      <c r="K3" s="35">
        <f>('VM1'!L3-'VM1'!K3)/'VM1'!K3</f>
        <v>0.10331465778485777</v>
      </c>
      <c r="L3" s="35">
        <f>('VM1'!M3-'VM1'!L3)/'VM1'!L3</f>
        <v>0.19455610455699088</v>
      </c>
      <c r="M3" s="15" t="s">
        <v>163</v>
      </c>
      <c r="N3" s="15"/>
      <c r="O3" s="16">
        <f t="shared" si="0"/>
        <v>6</v>
      </c>
      <c r="P3" s="27">
        <f t="shared" si="1"/>
        <v>2.0408266943087658E-2</v>
      </c>
      <c r="Q3" s="16">
        <f t="shared" si="2"/>
        <v>0.10606741372471383</v>
      </c>
      <c r="R3" s="16"/>
    </row>
    <row r="4" spans="1:18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('VM1'!H4-'VM1'!G4)/'VM1'!G4</f>
        <v>0.49129677121893056</v>
      </c>
      <c r="H4" s="35">
        <f>('VM1'!I4-'VM1'!H4)/'VM1'!H4</f>
        <v>-6.7815124953273256E-2</v>
      </c>
      <c r="I4" s="35">
        <f>('VM1'!J4-'VM1'!I4)/'VM1'!I4</f>
        <v>4.180319993257911E-2</v>
      </c>
      <c r="J4" s="35">
        <f>('VM1'!K4-'VM1'!J4)/'VM1'!J4</f>
        <v>0.10231450370457987</v>
      </c>
      <c r="K4" s="35">
        <f>('VM1'!L4-'VM1'!K4)/'VM1'!K4</f>
        <v>-2.4291981945072771E-2</v>
      </c>
      <c r="L4" s="35">
        <f>('VM1'!M4-'VM1'!L4)/'VM1'!L4</f>
        <v>-0.13491542909028881</v>
      </c>
      <c r="M4" s="15" t="s">
        <v>163</v>
      </c>
      <c r="N4" s="30"/>
      <c r="O4" s="16">
        <f t="shared" si="0"/>
        <v>6</v>
      </c>
      <c r="P4" s="27">
        <f t="shared" si="1"/>
        <v>6.8065323144575779E-2</v>
      </c>
      <c r="Q4" s="16">
        <f t="shared" si="2"/>
        <v>0.22324073010106166</v>
      </c>
      <c r="R4" s="16"/>
    </row>
    <row r="5" spans="1:18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('VM1'!H5-'VM1'!G5)/'VM1'!G5</f>
        <v>-7.2318020782600648E-2</v>
      </c>
      <c r="H5" s="35">
        <f>('VM1'!I5-'VM1'!H5)/'VM1'!H5</f>
        <v>-1.8477917180513011E-2</v>
      </c>
      <c r="I5" s="35">
        <f>('VM1'!J5-'VM1'!I5)/'VM1'!I5</f>
        <v>5.7272050671726936E-2</v>
      </c>
      <c r="J5" s="35">
        <f>('VM1'!K5-'VM1'!J5)/'VM1'!J5</f>
        <v>-4.8584547353477885E-2</v>
      </c>
      <c r="K5" s="35">
        <f>('VM1'!L5-'VM1'!K5)/'VM1'!K5</f>
        <v>-6.6146514221954403E-2</v>
      </c>
      <c r="L5" s="35">
        <f>('VM1'!M5-'VM1'!L5)/'VM1'!L5</f>
        <v>-9.8629373638569148E-2</v>
      </c>
      <c r="M5" s="15" t="s">
        <v>163</v>
      </c>
      <c r="N5" s="15"/>
      <c r="O5" s="16">
        <f t="shared" si="0"/>
        <v>6</v>
      </c>
      <c r="P5" s="27">
        <f t="shared" si="1"/>
        <v>-4.1147387084231359E-2</v>
      </c>
      <c r="Q5" s="16">
        <f t="shared" si="2"/>
        <v>5.505696229873934E-2</v>
      </c>
      <c r="R5" s="16"/>
    </row>
    <row r="6" spans="1:18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('VM1'!H6-'VM1'!G6)/'VM1'!G6</f>
        <v>-7.2445992812712121E-2</v>
      </c>
      <c r="H6" s="35">
        <f>('VM1'!I6-'VM1'!H6)/'VM1'!H6</f>
        <v>-5.9249269171100384E-2</v>
      </c>
      <c r="I6" s="35">
        <f>('VM1'!J6-'VM1'!I6)/'VM1'!I6</f>
        <v>-0.17692581605068322</v>
      </c>
      <c r="J6" s="35">
        <f>('VM1'!K6-'VM1'!J6)/'VM1'!J6</f>
        <v>0.13123097038806225</v>
      </c>
      <c r="K6" s="35">
        <f>('VM1'!L6-'VM1'!K6)/'VM1'!K6</f>
        <v>1.2730786091629762E-2</v>
      </c>
      <c r="L6" s="35">
        <f>('VM1'!M6-'VM1'!L6)/'VM1'!L6</f>
        <v>-8.5817209225519261E-2</v>
      </c>
      <c r="M6" s="15" t="s">
        <v>163</v>
      </c>
      <c r="N6" s="15"/>
      <c r="O6" s="16">
        <f t="shared" si="0"/>
        <v>6</v>
      </c>
      <c r="P6" s="27">
        <f t="shared" si="1"/>
        <v>-4.174608846338717E-2</v>
      </c>
      <c r="Q6" s="16">
        <f t="shared" si="2"/>
        <v>0.10426261136949469</v>
      </c>
      <c r="R6" s="16"/>
    </row>
    <row r="7" spans="1:18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35">
        <f>('VM1'!H7-'VM1'!G7)/'VM1'!G7</f>
        <v>2.3997186817696952E-2</v>
      </c>
      <c r="H7" s="35">
        <f>('VM1'!I7-'VM1'!H7)/'VM1'!H7</f>
        <v>-2.7384053199426897E-2</v>
      </c>
      <c r="I7" s="35">
        <f>('VM1'!J7-'VM1'!I7)/'VM1'!I7</f>
        <v>0.17869526405289049</v>
      </c>
      <c r="J7" s="35">
        <f>('VM1'!K7-'VM1'!J7)/'VM1'!J7</f>
        <v>-0.32566813707234094</v>
      </c>
      <c r="K7" s="35">
        <f>('VM1'!L7-'VM1'!K7)/'VM1'!K7</f>
        <v>-1.5884187390735383E-2</v>
      </c>
      <c r="L7" s="35">
        <f>('VM1'!M7-'VM1'!L7)/'VM1'!L7</f>
        <v>-5.9481145365103162E-2</v>
      </c>
      <c r="M7" s="15" t="s">
        <v>163</v>
      </c>
      <c r="N7" s="15"/>
      <c r="O7" s="16">
        <f t="shared" si="0"/>
        <v>6</v>
      </c>
      <c r="P7" s="27">
        <f t="shared" si="1"/>
        <v>-3.7620845359503156E-2</v>
      </c>
      <c r="Q7" s="16">
        <f t="shared" si="2"/>
        <v>0.16408280243433215</v>
      </c>
      <c r="R7" s="16"/>
    </row>
    <row r="8" spans="1:18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('VM1'!H8-'VM1'!G8)/'VM1'!G8</f>
        <v>-0.27703433073704881</v>
      </c>
      <c r="H8" s="35">
        <f>('VM1'!I8-'VM1'!H8)/'VM1'!H8</f>
        <v>-0.66319686487792995</v>
      </c>
      <c r="I8" s="35">
        <f>('VM1'!J8-'VM1'!I8)/'VM1'!I8</f>
        <v>-0.11943447914404876</v>
      </c>
      <c r="J8" s="35">
        <f>('VM1'!K8-'VM1'!J8)/'VM1'!J8</f>
        <v>-6.9736266844191125E-2</v>
      </c>
      <c r="K8" s="35">
        <f>('VM1'!L8-'VM1'!K8)/'VM1'!K8</f>
        <v>-0.32187946919933519</v>
      </c>
      <c r="L8" s="35">
        <f>('VM1'!M8-'VM1'!L8)/'VM1'!L8</f>
        <v>-0.11743266022605267</v>
      </c>
      <c r="M8" s="15" t="s">
        <v>163</v>
      </c>
      <c r="N8" s="15"/>
      <c r="O8" s="16">
        <f t="shared" si="0"/>
        <v>6</v>
      </c>
      <c r="P8" s="27">
        <f t="shared" si="1"/>
        <v>-0.2614523451714344</v>
      </c>
      <c r="Q8" s="16">
        <f t="shared" si="2"/>
        <v>0.22043533896295769</v>
      </c>
      <c r="R8" s="16"/>
    </row>
    <row r="9" spans="1:18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('VM1'!H9-'VM1'!G9)/'VM1'!G9</f>
        <v>8.1430334025444986E-2</v>
      </c>
      <c r="H9" s="35">
        <f>('VM1'!I9-'VM1'!H9)/'VM1'!H9</f>
        <v>0.20521627276101564</v>
      </c>
      <c r="I9" s="35">
        <f>('VM1'!J9-'VM1'!I9)/'VM1'!I9</f>
        <v>-8.8618757053261554E-2</v>
      </c>
      <c r="J9" s="35">
        <f>('VM1'!K9-'VM1'!J9)/'VM1'!J9</f>
        <v>0.87979413503243498</v>
      </c>
      <c r="K9" s="35">
        <f>('VM1'!L9-'VM1'!K9)/'VM1'!K9</f>
        <v>-0.1582705494583147</v>
      </c>
      <c r="L9" s="35">
        <f>('VM1'!M9-'VM1'!L9)/'VM1'!L9</f>
        <v>5.6637345538558113E-2</v>
      </c>
      <c r="M9" s="15" t="s">
        <v>163</v>
      </c>
      <c r="N9" s="15"/>
      <c r="O9" s="16">
        <f t="shared" si="0"/>
        <v>6</v>
      </c>
      <c r="P9" s="27">
        <f t="shared" si="1"/>
        <v>0.16269813014097959</v>
      </c>
      <c r="Q9" s="16">
        <f t="shared" si="2"/>
        <v>0.3741841494429764</v>
      </c>
      <c r="R9" s="16"/>
    </row>
    <row r="10" spans="1:18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35">
        <f>('VM1'!H10-'VM1'!G10)/'VM1'!G10</f>
        <v>0.32253811885169109</v>
      </c>
      <c r="H10" s="35">
        <f>('VM1'!I10-'VM1'!H10)/'VM1'!H10</f>
        <v>-2.7397697883174133E-2</v>
      </c>
      <c r="I10" s="35">
        <f>('VM1'!J10-'VM1'!I10)/'VM1'!I10</f>
        <v>2.8733081789036378E-2</v>
      </c>
      <c r="J10" s="35">
        <f>('VM1'!K10-'VM1'!J10)/'VM1'!J10</f>
        <v>-0.11184151322239315</v>
      </c>
      <c r="K10" s="35">
        <f>('VM1'!L10-'VM1'!K10)/'VM1'!K10</f>
        <v>-7.2569894853807451E-2</v>
      </c>
      <c r="L10" s="35">
        <f>('VM1'!M10-'VM1'!L10)/'VM1'!L10</f>
        <v>7.7684117940960792E-2</v>
      </c>
      <c r="M10" s="15" t="s">
        <v>163</v>
      </c>
      <c r="N10" s="15"/>
      <c r="O10" s="16">
        <f t="shared" si="0"/>
        <v>6</v>
      </c>
      <c r="P10" s="27">
        <f t="shared" si="1"/>
        <v>3.6191035437052259E-2</v>
      </c>
      <c r="Q10" s="16">
        <f t="shared" si="2"/>
        <v>0.15592180833608713</v>
      </c>
      <c r="R10" s="16"/>
    </row>
    <row r="11" spans="1:18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35">
        <f>('VM1'!H11-'VM1'!G11)/'VM1'!G11</f>
        <v>-0.14328495403586802</v>
      </c>
      <c r="H11" s="35">
        <f>('VM1'!I11-'VM1'!H11)/'VM1'!H11</f>
        <v>-7.980795949980013E-2</v>
      </c>
      <c r="I11" s="35">
        <f>('VM1'!J11-'VM1'!I11)/'VM1'!I11</f>
        <v>-4.8122658797109551E-2</v>
      </c>
      <c r="J11" s="35">
        <f>('VM1'!K11-'VM1'!J11)/'VM1'!J11</f>
        <v>-3.3282104924599827E-2</v>
      </c>
      <c r="K11" s="35">
        <f>('VM1'!L11-'VM1'!K11)/'VM1'!K11</f>
        <v>9.0014848049948276E-2</v>
      </c>
      <c r="L11" s="35">
        <f>('VM1'!M11-'VM1'!L11)/'VM1'!L11</f>
        <v>-0.16699043864597546</v>
      </c>
      <c r="M11" s="15" t="s">
        <v>163</v>
      </c>
      <c r="N11" s="15"/>
      <c r="O11" s="16">
        <f t="shared" si="0"/>
        <v>6</v>
      </c>
      <c r="P11" s="27">
        <f t="shared" si="1"/>
        <v>-6.3578877975567452E-2</v>
      </c>
      <c r="Q11" s="16">
        <f t="shared" si="2"/>
        <v>9.1715008991261227E-2</v>
      </c>
      <c r="R11" s="16"/>
    </row>
    <row r="12" spans="1:18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('VM1'!H12-'VM1'!G12)/'VM1'!G12</f>
        <v>0.1131598168506612</v>
      </c>
      <c r="H12" s="35">
        <f>('VM1'!I12-'VM1'!H12)/'VM1'!H12</f>
        <v>-4.2343216241112931E-2</v>
      </c>
      <c r="I12" s="35">
        <f>('VM1'!J12-'VM1'!I12)/'VM1'!I12</f>
        <v>6.4109688302910459E-2</v>
      </c>
      <c r="J12" s="35">
        <f>('VM1'!K12-'VM1'!J12)/'VM1'!J12</f>
        <v>-5.6557422917742857E-2</v>
      </c>
      <c r="K12" s="35">
        <f>('VM1'!L12-'VM1'!K12)/'VM1'!K12</f>
        <v>-8.2199021146613788E-2</v>
      </c>
      <c r="L12" s="35">
        <f>('VM1'!M12-'VM1'!L12)/'VM1'!L12</f>
        <v>2.6659910671971696E-2</v>
      </c>
      <c r="M12" s="15" t="s">
        <v>163</v>
      </c>
      <c r="N12" s="15"/>
      <c r="O12" s="16">
        <f t="shared" si="0"/>
        <v>6</v>
      </c>
      <c r="P12" s="27">
        <f t="shared" si="1"/>
        <v>3.8049592533456306E-3</v>
      </c>
      <c r="Q12" s="16">
        <f t="shared" si="2"/>
        <v>7.6534240647818344E-2</v>
      </c>
      <c r="R12" s="16"/>
    </row>
    <row r="13" spans="1:18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('VM1'!H13-'VM1'!G13)/'VM1'!G13</f>
        <v>-5.318057702261518E-2</v>
      </c>
      <c r="H13" s="35">
        <f>('VM1'!I13-'VM1'!H13)/'VM1'!H13</f>
        <v>-0.32088949248878118</v>
      </c>
      <c r="I13" s="35">
        <f>('VM1'!J13-'VM1'!I13)/'VM1'!I13</f>
        <v>-0.1616757353180773</v>
      </c>
      <c r="J13" s="35">
        <f>('VM1'!K13-'VM1'!J13)/'VM1'!J13</f>
        <v>-9.7150908135579792E-2</v>
      </c>
      <c r="K13" s="35">
        <f>('VM1'!L13-'VM1'!K13)/'VM1'!K13</f>
        <v>0.12984242108168773</v>
      </c>
      <c r="L13" s="35">
        <f>('VM1'!M13-'VM1'!L13)/'VM1'!L13</f>
        <v>-2.8020732265648393E-3</v>
      </c>
      <c r="M13" s="15" t="s">
        <v>163</v>
      </c>
      <c r="N13" s="15"/>
      <c r="O13" s="16">
        <f t="shared" si="0"/>
        <v>6</v>
      </c>
      <c r="P13" s="27">
        <f t="shared" si="1"/>
        <v>-8.4309394184988437E-2</v>
      </c>
      <c r="Q13" s="16">
        <f t="shared" si="2"/>
        <v>0.15204870584392191</v>
      </c>
      <c r="R13" s="16"/>
    </row>
    <row r="14" spans="1:18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('VM1'!H14-'VM1'!G14)/'VM1'!G14</f>
        <v>-8.0592023021322179E-2</v>
      </c>
      <c r="H14" s="35">
        <f>('VM1'!I14-'VM1'!H14)/'VM1'!H14</f>
        <v>-2.6630644897001739E-2</v>
      </c>
      <c r="I14" s="35">
        <f>('VM1'!J14-'VM1'!I14)/'VM1'!I14</f>
        <v>0.45280160577352535</v>
      </c>
      <c r="J14" s="35">
        <f>('VM1'!K14-'VM1'!J14)/'VM1'!J14</f>
        <v>0.12876225004937844</v>
      </c>
      <c r="K14" s="35">
        <f>('VM1'!L14-'VM1'!K14)/'VM1'!K14</f>
        <v>-0.10418656975843787</v>
      </c>
      <c r="L14" s="35">
        <f>('VM1'!M14-'VM1'!L14)/'VM1'!L14</f>
        <v>-0.25987556685158125</v>
      </c>
      <c r="M14" s="15" t="s">
        <v>163</v>
      </c>
      <c r="N14" s="15"/>
      <c r="O14" s="16">
        <f t="shared" si="0"/>
        <v>6</v>
      </c>
      <c r="P14" s="27">
        <f t="shared" si="1"/>
        <v>1.8379841882426796E-2</v>
      </c>
      <c r="Q14" s="16">
        <f t="shared" si="2"/>
        <v>0.24705323988560993</v>
      </c>
      <c r="R14" s="16"/>
    </row>
    <row r="15" spans="1:18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('VM1'!H15-'VM1'!G15)/'VM1'!G15</f>
        <v>6.9545699500576846E-2</v>
      </c>
      <c r="H15" s="35">
        <f>('VM1'!I15-'VM1'!H15)/'VM1'!H15</f>
        <v>7.342321271895097E-2</v>
      </c>
      <c r="I15" s="35">
        <f>('VM1'!J15-'VM1'!I15)/'VM1'!I15</f>
        <v>-0.18389324524490247</v>
      </c>
      <c r="J15" s="35">
        <f>('VM1'!K15-'VM1'!J15)/'VM1'!J15</f>
        <v>-1.8588866416711758E-2</v>
      </c>
      <c r="K15" s="35">
        <f>('VM1'!L15-'VM1'!K15)/'VM1'!K15</f>
        <v>6.1794376344967726E-2</v>
      </c>
      <c r="L15" s="35">
        <f>('VM1'!M15-'VM1'!L15)/'VM1'!L15</f>
        <v>6.7684171198427817E-2</v>
      </c>
      <c r="M15" s="15" t="s">
        <v>163</v>
      </c>
      <c r="N15" s="15"/>
      <c r="O15" s="16">
        <f t="shared" si="0"/>
        <v>6</v>
      </c>
      <c r="P15" s="27">
        <f t="shared" si="1"/>
        <v>1.1660891350218189E-2</v>
      </c>
      <c r="Q15" s="16">
        <f t="shared" si="2"/>
        <v>0.10195457590765516</v>
      </c>
      <c r="R15" s="16"/>
    </row>
    <row r="16" spans="1:18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('VM1'!H16-'VM1'!G16)/'VM1'!G16</f>
        <v>3.4350857130493385E-2</v>
      </c>
      <c r="H16" s="35">
        <f>('VM1'!I16-'VM1'!H16)/'VM1'!H16</f>
        <v>3.490439462087087E-3</v>
      </c>
      <c r="I16" s="35">
        <f>('VM1'!J16-'VM1'!I16)/'VM1'!I16</f>
        <v>-7.3686162868533911E-2</v>
      </c>
      <c r="J16" s="35">
        <f>('VM1'!K16-'VM1'!J16)/'VM1'!J16</f>
        <v>-8.1706983004455905E-2</v>
      </c>
      <c r="K16" s="35">
        <f>('VM1'!L16-'VM1'!K16)/'VM1'!K16</f>
        <v>0.1509792849267842</v>
      </c>
      <c r="L16" s="35">
        <f>('VM1'!M16-'VM1'!L16)/'VM1'!L16</f>
        <v>-0.19600906679508878</v>
      </c>
      <c r="M16" s="15" t="s">
        <v>163</v>
      </c>
      <c r="N16" s="15"/>
      <c r="O16" s="16">
        <f t="shared" si="0"/>
        <v>6</v>
      </c>
      <c r="P16" s="27">
        <f t="shared" si="1"/>
        <v>-2.7096938524785657E-2</v>
      </c>
      <c r="Q16" s="16">
        <f t="shared" si="2"/>
        <v>0.11841172281628638</v>
      </c>
      <c r="R16" s="16"/>
    </row>
    <row r="17" spans="1:18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15" t="s">
        <v>163</v>
      </c>
      <c r="I17" s="35">
        <f>('VM1'!J17-'VM1'!I17)/'VM1'!I17</f>
        <v>7.1935547885615597E-2</v>
      </c>
      <c r="J17" s="35">
        <f>('VM1'!K17-'VM1'!J17)/'VM1'!J17</f>
        <v>-0.62104799375006758</v>
      </c>
      <c r="K17" s="35">
        <f>('VM1'!L17-'VM1'!K17)/'VM1'!K17</f>
        <v>-0.13082285979753727</v>
      </c>
      <c r="L17" s="15" t="s">
        <v>163</v>
      </c>
      <c r="M17" s="15" t="s">
        <v>163</v>
      </c>
      <c r="N17" s="15"/>
      <c r="O17" s="16">
        <f t="shared" si="0"/>
        <v>3</v>
      </c>
      <c r="P17" s="27">
        <f t="shared" si="1"/>
        <v>-0.22664510188732975</v>
      </c>
      <c r="Q17" s="16">
        <f t="shared" si="2"/>
        <v>0.35629057495788424</v>
      </c>
      <c r="R17" s="16"/>
    </row>
    <row r="18" spans="1:18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15" t="s">
        <v>163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/>
      <c r="O18" s="16">
        <f t="shared" si="0"/>
        <v>0</v>
      </c>
      <c r="P18" s="27" t="e">
        <f t="shared" si="1"/>
        <v>#DIV/0!</v>
      </c>
      <c r="Q18" s="16" t="e">
        <f t="shared" si="2"/>
        <v>#DIV/0!</v>
      </c>
      <c r="R18" s="16"/>
    </row>
    <row r="19" spans="1:18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('VM1'!H19-'VM1'!G19)/'VM1'!G19</f>
        <v>5.1033241190174272E-3</v>
      </c>
      <c r="H19" s="35">
        <f>('VM1'!I19-'VM1'!H19)/'VM1'!H19</f>
        <v>-0.39248310552541982</v>
      </c>
      <c r="I19" s="35">
        <f>('VM1'!J19-'VM1'!I19)/'VM1'!I19</f>
        <v>3.5164313693562439E-2</v>
      </c>
      <c r="J19" s="35">
        <f>('VM1'!K19-'VM1'!J19)/'VM1'!J19</f>
        <v>-3.2744546823059745E-2</v>
      </c>
      <c r="K19" s="35">
        <f>('VM1'!L19-'VM1'!K19)/'VM1'!K19</f>
        <v>-9.0685242410956879E-2</v>
      </c>
      <c r="L19" s="35">
        <f>('VM1'!M19-'VM1'!L19)/'VM1'!L19</f>
        <v>-4.5120977209330969E-2</v>
      </c>
      <c r="M19" s="15" t="s">
        <v>163</v>
      </c>
      <c r="N19" s="15"/>
      <c r="O19" s="16">
        <f t="shared" si="0"/>
        <v>6</v>
      </c>
      <c r="P19" s="27">
        <f t="shared" si="1"/>
        <v>-8.6794372359364588E-2</v>
      </c>
      <c r="Q19" s="16">
        <f t="shared" si="2"/>
        <v>0.15584473278237618</v>
      </c>
      <c r="R19" s="16"/>
    </row>
    <row r="20" spans="1:18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35">
        <f>('VM1'!H20-'VM1'!G20)/'VM1'!G20</f>
        <v>0.1053190332871916</v>
      </c>
      <c r="H20" s="35">
        <f>('VM1'!I20-'VM1'!H20)/'VM1'!H20</f>
        <v>-1.4048119550649841E-2</v>
      </c>
      <c r="I20" s="35">
        <f>('VM1'!J20-'VM1'!I20)/'VM1'!I20</f>
        <v>-2.3780757884762062E-2</v>
      </c>
      <c r="J20" s="35">
        <f>('VM1'!K20-'VM1'!J20)/'VM1'!J20</f>
        <v>4.3454462414123665E-2</v>
      </c>
      <c r="K20" s="35">
        <f>('VM1'!L20-'VM1'!K20)/'VM1'!K20</f>
        <v>1.2728497330181394E-2</v>
      </c>
      <c r="L20" s="35">
        <f>('VM1'!M20-'VM1'!L20)/'VM1'!L20</f>
        <v>-0.11012309209512348</v>
      </c>
      <c r="M20" s="15" t="s">
        <v>163</v>
      </c>
      <c r="N20" s="15"/>
      <c r="O20" s="16">
        <f t="shared" si="0"/>
        <v>6</v>
      </c>
      <c r="P20" s="27">
        <f t="shared" si="1"/>
        <v>2.2583372501602133E-3</v>
      </c>
      <c r="Q20" s="16">
        <f t="shared" si="2"/>
        <v>7.2113483786036575E-2</v>
      </c>
      <c r="R20" s="16"/>
    </row>
    <row r="21" spans="1:18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('VM1'!H21-'VM1'!G21)/'VM1'!G21</f>
        <v>-0.20386062776980637</v>
      </c>
      <c r="H21" s="35">
        <f>('VM1'!I21-'VM1'!H21)/'VM1'!H21</f>
        <v>-5.2143540547585965E-2</v>
      </c>
      <c r="I21" s="35">
        <f>('VM1'!J21-'VM1'!I21)/'VM1'!I21</f>
        <v>0.12715685075656549</v>
      </c>
      <c r="J21" s="35">
        <f>('VM1'!K21-'VM1'!J21)/'VM1'!J21</f>
        <v>1.9239734557026544E-2</v>
      </c>
      <c r="K21" s="35">
        <f>('VM1'!L21-'VM1'!K21)/'VM1'!K21</f>
        <v>-0.15157732677688746</v>
      </c>
      <c r="L21" s="35">
        <f>('VM1'!M21-'VM1'!L21)/'VM1'!L21</f>
        <v>-0.18398934190260763</v>
      </c>
      <c r="M21" s="15" t="s">
        <v>163</v>
      </c>
      <c r="N21" s="15"/>
      <c r="O21" s="16">
        <f t="shared" si="0"/>
        <v>6</v>
      </c>
      <c r="P21" s="27">
        <f t="shared" si="1"/>
        <v>-7.4195708613882569E-2</v>
      </c>
      <c r="Q21" s="16">
        <f t="shared" si="2"/>
        <v>0.13008834023230104</v>
      </c>
      <c r="R21" s="16"/>
    </row>
    <row r="22" spans="1:18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('VM1'!H22-'VM1'!G22)/'VM1'!G22</f>
        <v>-6.8608124967617673E-2</v>
      </c>
      <c r="H22" s="35">
        <f>('VM1'!I22-'VM1'!H22)/'VM1'!H22</f>
        <v>-1.4678569754233421E-2</v>
      </c>
      <c r="I22" s="35">
        <f>('VM1'!J22-'VM1'!I22)/'VM1'!I22</f>
        <v>0.22508906050831681</v>
      </c>
      <c r="J22" s="35">
        <f>('VM1'!K22-'VM1'!J22)/'VM1'!J22</f>
        <v>-0.21447838046848297</v>
      </c>
      <c r="K22" s="35">
        <f>('VM1'!L22-'VM1'!K22)/'VM1'!K22</f>
        <v>-5.1283603082810818E-2</v>
      </c>
      <c r="L22" s="35">
        <f>('VM1'!M22-'VM1'!L22)/'VM1'!L22</f>
        <v>-7.3322145666608232E-2</v>
      </c>
      <c r="M22" s="15" t="s">
        <v>163</v>
      </c>
      <c r="N22" s="15"/>
      <c r="O22" s="16">
        <f t="shared" si="0"/>
        <v>6</v>
      </c>
      <c r="P22" s="27">
        <f t="shared" si="1"/>
        <v>-3.2880293905239388E-2</v>
      </c>
      <c r="Q22" s="16">
        <f t="shared" si="2"/>
        <v>0.14360226926970426</v>
      </c>
      <c r="R22" s="16"/>
    </row>
    <row r="23" spans="1:18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('VM1'!H23-'VM1'!G23)/'VM1'!G23</f>
        <v>0.11329469139345574</v>
      </c>
      <c r="H23" s="35">
        <f>('VM1'!I23-'VM1'!H23)/'VM1'!H23</f>
        <v>-0.14375113323672328</v>
      </c>
      <c r="I23" s="35">
        <f>('VM1'!J23-'VM1'!I23)/'VM1'!I23</f>
        <v>4.4697801481337771E-2</v>
      </c>
      <c r="J23" s="35">
        <f>('VM1'!K23-'VM1'!J23)/'VM1'!J23</f>
        <v>0.15840476104138956</v>
      </c>
      <c r="K23" s="35">
        <f>('VM1'!L23-'VM1'!K23)/'VM1'!K23</f>
        <v>7.7478267585525076E-2</v>
      </c>
      <c r="L23" s="15" t="s">
        <v>163</v>
      </c>
      <c r="M23" s="15" t="s">
        <v>163</v>
      </c>
      <c r="N23" s="15"/>
      <c r="O23" s="16">
        <f t="shared" si="0"/>
        <v>5</v>
      </c>
      <c r="P23" s="27">
        <f t="shared" si="1"/>
        <v>5.0024877652996971E-2</v>
      </c>
      <c r="Q23" s="16">
        <f t="shared" si="2"/>
        <v>0.11627604784487323</v>
      </c>
      <c r="R23" s="16"/>
    </row>
    <row r="24" spans="1:18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('VM1'!H24-'VM1'!G24)/'VM1'!G24</f>
        <v>6.3301265235267148E-2</v>
      </c>
      <c r="H24" s="35">
        <f>('VM1'!I24-'VM1'!H24)/'VM1'!H24</f>
        <v>-0.12029872938454507</v>
      </c>
      <c r="I24" s="35">
        <f>('VM1'!J24-'VM1'!I24)/'VM1'!I24</f>
        <v>-1.7391570286137019E-2</v>
      </c>
      <c r="J24" s="15" t="s">
        <v>163</v>
      </c>
      <c r="K24" s="15" t="s">
        <v>163</v>
      </c>
      <c r="L24" s="35">
        <f>('VM1'!M24-'VM1'!L24)/'VM1'!L24</f>
        <v>-2.8707546522266404E-2</v>
      </c>
      <c r="M24" s="15" t="s">
        <v>163</v>
      </c>
      <c r="N24" s="15"/>
      <c r="O24" s="16">
        <f t="shared" si="0"/>
        <v>4</v>
      </c>
      <c r="P24" s="27">
        <f t="shared" si="1"/>
        <v>-2.5774145239420336E-2</v>
      </c>
      <c r="Q24" s="16">
        <f t="shared" si="2"/>
        <v>7.5162486576253462E-2</v>
      </c>
      <c r="R24" s="16"/>
    </row>
    <row r="25" spans="1:18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('VM1'!H25-'VM1'!G25)/'VM1'!G25</f>
        <v>-1.5902781622559845E-2</v>
      </c>
      <c r="H25" s="35">
        <f>('VM1'!I25-'VM1'!H25)/'VM1'!H25</f>
        <v>-6.2941934761244378E-2</v>
      </c>
      <c r="I25" s="35">
        <f>('VM1'!J25-'VM1'!I25)/'VM1'!I25</f>
        <v>1.8969929520032645E-2</v>
      </c>
      <c r="J25" s="35">
        <f>('VM1'!K25-'VM1'!J25)/'VM1'!J25</f>
        <v>-7.3929680226664005E-2</v>
      </c>
      <c r="K25" s="35">
        <f>('VM1'!L25-'VM1'!K25)/'VM1'!K25</f>
        <v>5.4041523673150349E-2</v>
      </c>
      <c r="L25" s="35">
        <f>('VM1'!M25-'VM1'!L25)/'VM1'!L25</f>
        <v>8.4604825464651839E-2</v>
      </c>
      <c r="M25" s="15" t="s">
        <v>163</v>
      </c>
      <c r="N25" s="15"/>
      <c r="O25" s="16">
        <f t="shared" si="0"/>
        <v>6</v>
      </c>
      <c r="P25" s="27">
        <f t="shared" si="1"/>
        <v>8.0698034122776707E-4</v>
      </c>
      <c r="Q25" s="16">
        <f t="shared" si="2"/>
        <v>6.3426488044709642E-2</v>
      </c>
      <c r="R25" s="16"/>
    </row>
    <row r="26" spans="1:18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('VM1'!H26-'VM1'!G26)/'VM1'!G26</f>
        <v>6.5240965696677436E-2</v>
      </c>
      <c r="H26" s="35">
        <f>('VM1'!I26-'VM1'!H26)/'VM1'!H26</f>
        <v>-0.11271094523315754</v>
      </c>
      <c r="I26" s="35">
        <f>('VM1'!J26-'VM1'!I26)/'VM1'!I26</f>
        <v>0.21503465816186171</v>
      </c>
      <c r="J26" s="35">
        <f>('VM1'!K26-'VM1'!J26)/'VM1'!J26</f>
        <v>-9.8093277208485638E-2</v>
      </c>
      <c r="K26" s="35">
        <f>('VM1'!L26-'VM1'!K26)/'VM1'!K26</f>
        <v>-0.16111803624705007</v>
      </c>
      <c r="L26" s="35">
        <f>('VM1'!M26-'VM1'!L26)/'VM1'!L26</f>
        <v>6.8769078489214888E-2</v>
      </c>
      <c r="M26" s="15" t="s">
        <v>163</v>
      </c>
      <c r="N26" s="15"/>
      <c r="O26" s="16">
        <f t="shared" si="0"/>
        <v>6</v>
      </c>
      <c r="P26" s="27">
        <f t="shared" si="1"/>
        <v>-3.8129260568232023E-3</v>
      </c>
      <c r="Q26" s="16">
        <f t="shared" si="2"/>
        <v>0.14382163491933272</v>
      </c>
      <c r="R26" s="16"/>
    </row>
    <row r="27" spans="1:18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('VM1'!H27-'VM1'!G27)/'VM1'!G27</f>
        <v>6.5510423082835723E-2</v>
      </c>
      <c r="H27" s="35">
        <f>('VM1'!I27-'VM1'!H27)/'VM1'!H27</f>
        <v>5.397917191298577E-2</v>
      </c>
      <c r="I27" s="35">
        <f>('VM1'!J27-'VM1'!I27)/'VM1'!I27</f>
        <v>-3.3784556175525849E-3</v>
      </c>
      <c r="J27" s="35">
        <f>('VM1'!K27-'VM1'!J27)/'VM1'!J27</f>
        <v>-0.11795835928008319</v>
      </c>
      <c r="K27" s="35">
        <f>('VM1'!L27-'VM1'!K27)/'VM1'!K27</f>
        <v>4.070478521495384E-2</v>
      </c>
      <c r="L27" s="35">
        <f>('VM1'!M27-'VM1'!L27)/'VM1'!L27</f>
        <v>-2.99470528431315E-2</v>
      </c>
      <c r="M27" s="15" t="s">
        <v>163</v>
      </c>
      <c r="N27" s="15"/>
      <c r="O27" s="16">
        <f t="shared" si="0"/>
        <v>6</v>
      </c>
      <c r="P27" s="27">
        <f t="shared" si="1"/>
        <v>1.4850854116680086E-3</v>
      </c>
      <c r="Q27" s="16">
        <f t="shared" si="2"/>
        <v>6.8806144581160633E-2</v>
      </c>
      <c r="R27" s="16"/>
    </row>
    <row r="28" spans="1:18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35">
        <f>('VM1'!H28-'VM1'!G28)/'VM1'!G28</f>
        <v>0.1818423473851733</v>
      </c>
      <c r="H28" s="35">
        <f>('VM1'!I28-'VM1'!H28)/'VM1'!H28</f>
        <v>-1.4160933126671721E-2</v>
      </c>
      <c r="I28" s="35">
        <f>('VM1'!J28-'VM1'!I28)/'VM1'!I28</f>
        <v>0.10104145364215895</v>
      </c>
      <c r="J28" s="35">
        <f>('VM1'!K28-'VM1'!J28)/'VM1'!J28</f>
        <v>-6.1275238225073865E-2</v>
      </c>
      <c r="K28" s="35">
        <f>('VM1'!L28-'VM1'!K28)/'VM1'!K28</f>
        <v>-9.040705580079117E-2</v>
      </c>
      <c r="L28" s="35">
        <f>('VM1'!M28-'VM1'!L28)/'VM1'!L28</f>
        <v>5.8993655269776223E-3</v>
      </c>
      <c r="M28" s="15" t="s">
        <v>163</v>
      </c>
      <c r="N28" s="15"/>
      <c r="O28" s="16">
        <f t="shared" si="0"/>
        <v>6</v>
      </c>
      <c r="P28" s="27">
        <f t="shared" si="1"/>
        <v>2.0489989900295519E-2</v>
      </c>
      <c r="Q28" s="16">
        <f t="shared" si="2"/>
        <v>0.1028789595969275</v>
      </c>
      <c r="R28" s="16"/>
    </row>
    <row r="29" spans="1:18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('VM1'!H29-'VM1'!G29)/'VM1'!G29</f>
        <v>0.24340304361608731</v>
      </c>
      <c r="H29" s="35">
        <f>('VM1'!I29-'VM1'!H29)/'VM1'!H29</f>
        <v>0.21639449541673708</v>
      </c>
      <c r="I29" s="35">
        <f>('VM1'!J29-'VM1'!I29)/'VM1'!I29</f>
        <v>8.3077228412101092E-2</v>
      </c>
      <c r="J29" s="35">
        <f>('VM1'!K29-'VM1'!J29)/'VM1'!J29</f>
        <v>8.8586782282773252E-2</v>
      </c>
      <c r="K29" s="35">
        <f>('VM1'!L29-'VM1'!K29)/'VM1'!K29</f>
        <v>0.22350682229239296</v>
      </c>
      <c r="L29" s="35">
        <f>('VM1'!M29-'VM1'!L29)/'VM1'!L29</f>
        <v>-6.3143702199011734E-2</v>
      </c>
      <c r="M29" s="15" t="s">
        <v>163</v>
      </c>
      <c r="N29" s="15"/>
      <c r="O29" s="16">
        <f t="shared" si="0"/>
        <v>6</v>
      </c>
      <c r="P29" s="27">
        <f t="shared" si="1"/>
        <v>0.13197077830351331</v>
      </c>
      <c r="Q29" s="16">
        <f t="shared" si="2"/>
        <v>0.11854600115273521</v>
      </c>
      <c r="R29" s="16"/>
    </row>
    <row r="30" spans="1:18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('VM1'!H30-'VM1'!G30)/'VM1'!G30</f>
        <v>8.010240755016669E-3</v>
      </c>
      <c r="H30" s="35">
        <f>('VM1'!I30-'VM1'!H30)/'VM1'!H30</f>
        <v>1.8446355792714159E-2</v>
      </c>
      <c r="I30" s="35">
        <f>('VM1'!J30-'VM1'!I30)/'VM1'!I30</f>
        <v>1.2725337459150776E-2</v>
      </c>
      <c r="J30" s="35">
        <f>('VM1'!K30-'VM1'!J30)/'VM1'!J30</f>
        <v>-8.1280029600112561E-2</v>
      </c>
      <c r="K30" s="35">
        <f>('VM1'!L30-'VM1'!K30)/'VM1'!K30</f>
        <v>-6.2278253525520764E-2</v>
      </c>
      <c r="L30" s="35">
        <f>('VM1'!M30-'VM1'!L30)/'VM1'!L30</f>
        <v>2.6246287847736909E-2</v>
      </c>
      <c r="M30" s="15" t="s">
        <v>163</v>
      </c>
      <c r="N30" s="15"/>
      <c r="O30" s="16">
        <f t="shared" si="0"/>
        <v>6</v>
      </c>
      <c r="P30" s="27">
        <f t="shared" si="1"/>
        <v>-1.3021676878502466E-2</v>
      </c>
      <c r="Q30" s="16">
        <f t="shared" si="2"/>
        <v>4.630955300979641E-2</v>
      </c>
      <c r="R30" s="16"/>
    </row>
    <row r="31" spans="1:18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('VM1'!H31-'VM1'!G31)/'VM1'!G31</f>
        <v>0.36774586795731695</v>
      </c>
      <c r="H31" s="35">
        <f>('VM1'!I31-'VM1'!H31)/'VM1'!H31</f>
        <v>-3.9925564631030287E-2</v>
      </c>
      <c r="I31" s="35">
        <f>('VM1'!J31-'VM1'!I31)/'VM1'!I31</f>
        <v>-0.17372665469664489</v>
      </c>
      <c r="J31" s="35">
        <f>('VM1'!K31-'VM1'!J31)/'VM1'!J31</f>
        <v>0.1108064484120594</v>
      </c>
      <c r="K31" s="35">
        <f>('VM1'!L31-'VM1'!K31)/'VM1'!K31</f>
        <v>-7.1554769014739186E-2</v>
      </c>
      <c r="L31" s="35">
        <f>('VM1'!M31-'VM1'!L31)/'VM1'!L31</f>
        <v>0.14107688775246258</v>
      </c>
      <c r="M31" s="15" t="s">
        <v>163</v>
      </c>
      <c r="N31" s="15"/>
      <c r="O31" s="16">
        <f t="shared" si="0"/>
        <v>6</v>
      </c>
      <c r="P31" s="27">
        <f t="shared" si="1"/>
        <v>5.5737035963237425E-2</v>
      </c>
      <c r="Q31" s="16">
        <f t="shared" si="2"/>
        <v>0.19270348405331902</v>
      </c>
      <c r="R31" s="16"/>
    </row>
    <row r="32" spans="1:18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('VM1'!H32-'VM1'!G32)/'VM1'!G32</f>
        <v>4.1223191217050509E-2</v>
      </c>
      <c r="H32" s="35">
        <f>('VM1'!I32-'VM1'!H32)/'VM1'!H32</f>
        <v>-0.12244267249853273</v>
      </c>
      <c r="I32" s="35">
        <f>('VM1'!J32-'VM1'!I32)/'VM1'!I32</f>
        <v>0.24892169436564071</v>
      </c>
      <c r="J32" s="35">
        <f>('VM1'!K32-'VM1'!J32)/'VM1'!J32</f>
        <v>-4.1228708826279936E-2</v>
      </c>
      <c r="K32" s="35">
        <f>('VM1'!L32-'VM1'!K32)/'VM1'!K32</f>
        <v>-5.6043777774585524E-2</v>
      </c>
      <c r="L32" s="35">
        <f>('VM1'!M32-'VM1'!L32)/'VM1'!L32</f>
        <v>-5.7199793247766396E-2</v>
      </c>
      <c r="M32" s="15" t="s">
        <v>163</v>
      </c>
      <c r="N32" s="15"/>
      <c r="O32" s="16">
        <f t="shared" si="0"/>
        <v>6</v>
      </c>
      <c r="P32" s="27">
        <f t="shared" si="1"/>
        <v>2.2049888725877743E-3</v>
      </c>
      <c r="Q32" s="16">
        <f t="shared" si="2"/>
        <v>0.13170947226324234</v>
      </c>
      <c r="R32" s="16"/>
    </row>
    <row r="33" spans="1:18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('VM1'!H33-'VM1'!G33)/'VM1'!G33</f>
        <v>-0.17651506665702563</v>
      </c>
      <c r="H33" s="35">
        <f>('VM1'!I33-'VM1'!H33)/'VM1'!H33</f>
        <v>2.9394396067691467E-2</v>
      </c>
      <c r="I33" s="35">
        <f>('VM1'!J33-'VM1'!I33)/'VM1'!I33</f>
        <v>-9.5253800600068828E-2</v>
      </c>
      <c r="J33" s="35">
        <f>('VM1'!K33-'VM1'!J33)/'VM1'!J33</f>
        <v>-0.18582168842556304</v>
      </c>
      <c r="K33" s="35">
        <f>('VM1'!L33-'VM1'!K33)/'VM1'!K33</f>
        <v>-8.6440068242666281E-3</v>
      </c>
      <c r="L33" s="35">
        <f>('VM1'!M33-'VM1'!L33)/'VM1'!L33</f>
        <v>-9.3632796907505214E-2</v>
      </c>
      <c r="M33" s="15" t="s">
        <v>163</v>
      </c>
      <c r="N33" s="15"/>
      <c r="O33" s="16">
        <f t="shared" si="0"/>
        <v>6</v>
      </c>
      <c r="P33" s="27">
        <f t="shared" si="1"/>
        <v>-8.8412160557789651E-2</v>
      </c>
      <c r="Q33" s="16">
        <f t="shared" si="2"/>
        <v>8.6678883701770251E-2</v>
      </c>
      <c r="R33" s="16"/>
    </row>
    <row r="34" spans="1:18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35">
        <f>('VM1'!H34-'VM1'!G34)/'VM1'!G34</f>
        <v>6.1018964494793951E-2</v>
      </c>
      <c r="H34" s="35">
        <f>('VM1'!I34-'VM1'!H34)/'VM1'!H34</f>
        <v>-0.15301322278945323</v>
      </c>
      <c r="I34" s="35">
        <f>('VM1'!J34-'VM1'!I34)/'VM1'!I34</f>
        <v>5.1103983903949803E-2</v>
      </c>
      <c r="J34" s="35">
        <f>('VM1'!K34-'VM1'!J34)/'VM1'!J34</f>
        <v>3.5091235679167924E-3</v>
      </c>
      <c r="K34" s="35">
        <f>('VM1'!L34-'VM1'!K34)/'VM1'!K34</f>
        <v>-1.2885148657771765E-2</v>
      </c>
      <c r="L34" s="35">
        <f>('VM1'!M34-'VM1'!L34)/'VM1'!L34</f>
        <v>-1.1989684001832018E-2</v>
      </c>
      <c r="M34" s="15" t="s">
        <v>163</v>
      </c>
      <c r="N34" s="15"/>
      <c r="O34" s="16">
        <f t="shared" si="0"/>
        <v>6</v>
      </c>
      <c r="P34" s="27">
        <f t="shared" si="1"/>
        <v>-1.0375997247066079E-2</v>
      </c>
      <c r="Q34" s="16">
        <f t="shared" si="2"/>
        <v>7.6712584574725115E-2</v>
      </c>
      <c r="R34" s="16"/>
    </row>
    <row r="35" spans="1:18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('VM1'!H35-'VM1'!G35)/'VM1'!G35</f>
        <v>-4.8629410861562722E-2</v>
      </c>
      <c r="H35" s="35">
        <f>('VM1'!I35-'VM1'!H35)/'VM1'!H35</f>
        <v>-2.1984446551073917E-2</v>
      </c>
      <c r="I35" s="35">
        <f>('VM1'!J35-'VM1'!I35)/'VM1'!I35</f>
        <v>2.2841408528504477E-2</v>
      </c>
      <c r="J35" s="35">
        <f>('VM1'!K35-'VM1'!J35)/'VM1'!J35</f>
        <v>-0.19250654490087976</v>
      </c>
      <c r="K35" s="35">
        <f>('VM1'!L35-'VM1'!K35)/'VM1'!K35</f>
        <v>0.12558145391165809</v>
      </c>
      <c r="L35" s="35">
        <f>('VM1'!M35-'VM1'!L35)/'VM1'!L35</f>
        <v>9.5479670760218141E-2</v>
      </c>
      <c r="M35" s="15" t="s">
        <v>163</v>
      </c>
      <c r="N35" s="15"/>
      <c r="O35" s="16">
        <f t="shared" si="0"/>
        <v>6</v>
      </c>
      <c r="P35" s="27">
        <f t="shared" si="1"/>
        <v>-3.2029781855226133E-3</v>
      </c>
      <c r="Q35" s="16">
        <f t="shared" si="2"/>
        <v>0.11424022929217546</v>
      </c>
      <c r="R35" s="16"/>
    </row>
    <row r="36" spans="1:18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('VM1'!H36-'VM1'!G36)/'VM1'!G36</f>
        <v>9.5052428860355032E-2</v>
      </c>
      <c r="H36" s="35">
        <f>('VM1'!I36-'VM1'!H36)/'VM1'!H36</f>
        <v>-0.25477245854729913</v>
      </c>
      <c r="I36" s="35">
        <f>('VM1'!J36-'VM1'!I36)/'VM1'!I36</f>
        <v>-3.7893295705912426E-2</v>
      </c>
      <c r="J36" s="35">
        <f>('VM1'!K36-'VM1'!J36)/'VM1'!J36</f>
        <v>0.12945003354760171</v>
      </c>
      <c r="K36" s="35">
        <f>('VM1'!L36-'VM1'!K36)/'VM1'!K36</f>
        <v>-8.0434533928208124E-2</v>
      </c>
      <c r="L36" s="35">
        <f>('VM1'!M36-'VM1'!L36)/'VM1'!L36</f>
        <v>-8.7189952384387648E-2</v>
      </c>
      <c r="M36" s="15" t="s">
        <v>163</v>
      </c>
      <c r="N36" s="15"/>
      <c r="O36" s="16">
        <f t="shared" si="0"/>
        <v>6</v>
      </c>
      <c r="P36" s="27">
        <f t="shared" si="1"/>
        <v>-3.9297963026308433E-2</v>
      </c>
      <c r="Q36" s="16">
        <f t="shared" si="2"/>
        <v>0.13924295714208043</v>
      </c>
      <c r="R36" s="16"/>
    </row>
    <row r="37" spans="1:18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35">
        <f>('VM1'!H37-'VM1'!G37)/'VM1'!G37</f>
        <v>0.24353380717556083</v>
      </c>
      <c r="H37" s="35">
        <f>('VM1'!I37-'VM1'!H37)/'VM1'!H37</f>
        <v>-0.3875364589221692</v>
      </c>
      <c r="I37" s="35">
        <f>('VM1'!J37-'VM1'!I37)/'VM1'!I37</f>
        <v>0.17373854133818292</v>
      </c>
      <c r="J37" s="35">
        <f>('VM1'!K37-'VM1'!J37)/'VM1'!J37</f>
        <v>-0.23109278489471344</v>
      </c>
      <c r="K37" s="35">
        <f>('VM1'!L37-'VM1'!K37)/'VM1'!K37</f>
        <v>5.5249067276252124E-2</v>
      </c>
      <c r="L37" s="35">
        <f>('VM1'!M37-'VM1'!L37)/'VM1'!L37</f>
        <v>-0.17378213400979531</v>
      </c>
      <c r="M37" s="15" t="s">
        <v>163</v>
      </c>
      <c r="N37" s="15"/>
      <c r="O37" s="16">
        <f t="shared" si="0"/>
        <v>6</v>
      </c>
      <c r="P37" s="27">
        <f t="shared" si="1"/>
        <v>-5.3314993672780343E-2</v>
      </c>
      <c r="Q37" s="16">
        <f t="shared" si="2"/>
        <v>0.2487086393521519</v>
      </c>
      <c r="R37" s="16"/>
    </row>
    <row r="38" spans="1:18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15" t="s">
        <v>163</v>
      </c>
      <c r="I38" s="15" t="s">
        <v>163</v>
      </c>
      <c r="J38" s="35">
        <f>('VM1'!K38-'VM1'!J38)/'VM1'!J38</f>
        <v>0.11545225140285777</v>
      </c>
      <c r="K38" s="35">
        <f>('VM1'!L38-'VM1'!K38)/'VM1'!K38</f>
        <v>-8.586912509480038E-2</v>
      </c>
      <c r="L38" s="35">
        <f>('VM1'!M38-'VM1'!L38)/'VM1'!L38</f>
        <v>0.10854368740739728</v>
      </c>
      <c r="M38" s="15" t="s">
        <v>163</v>
      </c>
      <c r="N38" s="15"/>
      <c r="O38" s="16">
        <f t="shared" si="0"/>
        <v>3</v>
      </c>
      <c r="P38" s="27">
        <f t="shared" si="1"/>
        <v>4.6042271238484887E-2</v>
      </c>
      <c r="Q38" s="16">
        <f t="shared" si="2"/>
        <v>0.1142908326422887</v>
      </c>
      <c r="R38" s="16"/>
    </row>
    <row r="39" spans="1:18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('VM1'!H39-'VM1'!G39)/'VM1'!G39</f>
        <v>0.18923887604846854</v>
      </c>
      <c r="H39" s="35">
        <f>('VM1'!I39-'VM1'!H39)/'VM1'!H39</f>
        <v>0.13550582037340825</v>
      </c>
      <c r="I39" s="35">
        <f>('VM1'!J39-'VM1'!I39)/'VM1'!I39</f>
        <v>7.2430706116482349E-2</v>
      </c>
      <c r="J39" s="35">
        <f>('VM1'!K39-'VM1'!J39)/'VM1'!J39</f>
        <v>-4.3288493321924403E-3</v>
      </c>
      <c r="K39" s="35">
        <f>('VM1'!L39-'VM1'!K39)/'VM1'!K39</f>
        <v>2.8213979420979148E-2</v>
      </c>
      <c r="L39" s="35">
        <f>('VM1'!M39-'VM1'!L39)/'VM1'!L39</f>
        <v>2.2075793365841607E-2</v>
      </c>
      <c r="M39" s="15" t="s">
        <v>163</v>
      </c>
      <c r="N39" s="15"/>
      <c r="O39" s="16">
        <f t="shared" si="0"/>
        <v>6</v>
      </c>
      <c r="P39" s="27">
        <f t="shared" si="1"/>
        <v>7.3856054332164564E-2</v>
      </c>
      <c r="Q39" s="16">
        <f t="shared" si="2"/>
        <v>7.4824052826128015E-2</v>
      </c>
      <c r="R39" s="16"/>
    </row>
    <row r="40" spans="1:18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('VM1'!H40-'VM1'!G40)/'VM1'!G40</f>
        <v>9.4247952439929592E-3</v>
      </c>
      <c r="H40" s="35">
        <f>('VM1'!I40-'VM1'!H40)/'VM1'!H40</f>
        <v>1.100401976679799E-2</v>
      </c>
      <c r="I40" s="35">
        <f>('VM1'!J40-'VM1'!I40)/'VM1'!I40</f>
        <v>-6.7719172505109615E-2</v>
      </c>
      <c r="J40" s="35">
        <f>('VM1'!K40-'VM1'!J40)/'VM1'!J40</f>
        <v>-0.38948728531476973</v>
      </c>
      <c r="K40" s="35">
        <f>('VM1'!L40-'VM1'!K40)/'VM1'!K40</f>
        <v>0.1445820913394131</v>
      </c>
      <c r="L40" s="35">
        <f>('VM1'!M40-'VM1'!L40)/'VM1'!L40</f>
        <v>0.1119433563449674</v>
      </c>
      <c r="M40" s="15" t="s">
        <v>163</v>
      </c>
      <c r="N40" s="15"/>
      <c r="O40" s="16">
        <f t="shared" si="0"/>
        <v>6</v>
      </c>
      <c r="P40" s="27">
        <f t="shared" si="1"/>
        <v>-3.0042032520784644E-2</v>
      </c>
      <c r="Q40" s="16">
        <f t="shared" si="2"/>
        <v>0.19210221280403844</v>
      </c>
      <c r="R40" s="16"/>
    </row>
    <row r="41" spans="1:18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('VM1'!H41-'VM1'!G41)/'VM1'!G41</f>
        <v>-0.20613614722787924</v>
      </c>
      <c r="H41" s="35">
        <f>('VM1'!I41-'VM1'!H41)/'VM1'!H41</f>
        <v>0.18117389013656268</v>
      </c>
      <c r="I41" s="35">
        <f>('VM1'!J41-'VM1'!I41)/'VM1'!I41</f>
        <v>0.13849841331303814</v>
      </c>
      <c r="J41" s="35">
        <f>('VM1'!K41-'VM1'!J41)/'VM1'!J41</f>
        <v>-0.21093382734384883</v>
      </c>
      <c r="K41" s="35">
        <f>('VM1'!L41-'VM1'!K41)/'VM1'!K41</f>
        <v>-2.4128634287804682E-2</v>
      </c>
      <c r="L41" s="35">
        <f>('VM1'!M41-'VM1'!L41)/'VM1'!L41</f>
        <v>-1.0215621227320946E-2</v>
      </c>
      <c r="M41" s="15" t="s">
        <v>163</v>
      </c>
      <c r="N41" s="15"/>
      <c r="O41" s="16">
        <f t="shared" si="0"/>
        <v>6</v>
      </c>
      <c r="P41" s="27">
        <f t="shared" si="1"/>
        <v>-2.195698777287548E-2</v>
      </c>
      <c r="Q41" s="16">
        <f t="shared" si="2"/>
        <v>0.16539943996678372</v>
      </c>
      <c r="R41" s="16"/>
    </row>
    <row r="42" spans="1:18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('VM1'!H42-'VM1'!G42)/'VM1'!G42</f>
        <v>2.160506788365713</v>
      </c>
      <c r="H42" s="35">
        <f>('VM1'!I42-'VM1'!H42)/'VM1'!H42</f>
        <v>-0.2986492570319409</v>
      </c>
      <c r="I42" s="35">
        <f>('VM1'!J42-'VM1'!I42)/'VM1'!I42</f>
        <v>-0.2067783887618859</v>
      </c>
      <c r="J42" s="35">
        <f>('VM1'!K42-'VM1'!J42)/'VM1'!J42</f>
        <v>-5.1020867012690777E-2</v>
      </c>
      <c r="K42" s="35">
        <f>('VM1'!L42-'VM1'!K42)/'VM1'!K42</f>
        <v>-0.16510751054497985</v>
      </c>
      <c r="L42" s="15" t="s">
        <v>163</v>
      </c>
      <c r="M42" s="15" t="s">
        <v>163</v>
      </c>
      <c r="N42" s="15"/>
      <c r="O42" s="16">
        <f t="shared" si="0"/>
        <v>5</v>
      </c>
      <c r="P42" s="27">
        <f t="shared" si="1"/>
        <v>0.28779015300284316</v>
      </c>
      <c r="Q42" s="16">
        <f t="shared" si="2"/>
        <v>1.0506528948041198</v>
      </c>
      <c r="R42" s="16"/>
    </row>
    <row r="43" spans="1:18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('VM1'!H43-'VM1'!G43)/'VM1'!G43</f>
        <v>-4.9735859699743874E-2</v>
      </c>
      <c r="H43" s="35">
        <f>('VM1'!I43-'VM1'!H43)/'VM1'!H43</f>
        <v>-3.5544560282704196E-2</v>
      </c>
      <c r="I43" s="35">
        <f>('VM1'!J43-'VM1'!I43)/'VM1'!I43</f>
        <v>1.6588210611312187E-2</v>
      </c>
      <c r="J43" s="35">
        <f>('VM1'!K43-'VM1'!J43)/'VM1'!J43</f>
        <v>-0.27139328797703061</v>
      </c>
      <c r="K43" s="35">
        <f>('VM1'!L43-'VM1'!K43)/'VM1'!K43</f>
        <v>-0.18744459508417699</v>
      </c>
      <c r="L43" s="35">
        <f>('VM1'!M43-'VM1'!L43)/'VM1'!L43</f>
        <v>-0.13934497477282654</v>
      </c>
      <c r="M43" s="15" t="s">
        <v>163</v>
      </c>
      <c r="N43" s="15"/>
      <c r="O43" s="16">
        <f t="shared" si="0"/>
        <v>6</v>
      </c>
      <c r="P43" s="27">
        <f t="shared" si="1"/>
        <v>-0.111145844534195</v>
      </c>
      <c r="Q43" s="16">
        <f t="shared" si="2"/>
        <v>0.10779486321103264</v>
      </c>
      <c r="R43" s="16"/>
    </row>
    <row r="44" spans="1:18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('VM1'!H44-'VM1'!G44)/'VM1'!G44</f>
        <v>0.50505968744096386</v>
      </c>
      <c r="H44" s="35">
        <f>('VM1'!I44-'VM1'!H44)/'VM1'!H44</f>
        <v>0.13581426330382729</v>
      </c>
      <c r="I44" s="35">
        <f>('VM1'!J44-'VM1'!I44)/'VM1'!I44</f>
        <v>-0.11981166767552746</v>
      </c>
      <c r="J44" s="35">
        <f>('VM1'!K44-'VM1'!J44)/'VM1'!J44</f>
        <v>0.1651791795794334</v>
      </c>
      <c r="K44" s="35">
        <f>('VM1'!L44-'VM1'!K44)/'VM1'!K44</f>
        <v>6.8943951168014897E-2</v>
      </c>
      <c r="L44" s="35">
        <f>('VM1'!M44-'VM1'!L44)/'VM1'!L44</f>
        <v>-0.10931804348497275</v>
      </c>
      <c r="M44" s="15" t="s">
        <v>163</v>
      </c>
      <c r="N44" s="15"/>
      <c r="O44" s="16">
        <f t="shared" si="0"/>
        <v>6</v>
      </c>
      <c r="P44" s="27">
        <f t="shared" si="1"/>
        <v>0.10764456172195654</v>
      </c>
      <c r="Q44" s="16">
        <f t="shared" si="2"/>
        <v>0.22906304463907681</v>
      </c>
      <c r="R44" s="16"/>
    </row>
    <row r="45" spans="1:18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('VM1'!H45-'VM1'!G45)/'VM1'!G45</f>
        <v>0.1030866402230441</v>
      </c>
      <c r="H45" s="35">
        <f>('VM1'!I45-'VM1'!H45)/'VM1'!H45</f>
        <v>-6.6817574182019921E-3</v>
      </c>
      <c r="I45" s="35">
        <f>('VM1'!J45-'VM1'!I45)/'VM1'!I45</f>
        <v>3.8394510615971499E-3</v>
      </c>
      <c r="J45" s="35">
        <f>('VM1'!K45-'VM1'!J45)/'VM1'!J45</f>
        <v>3.4721877230145673E-3</v>
      </c>
      <c r="K45" s="35">
        <f>('VM1'!L45-'VM1'!K45)/'VM1'!K45</f>
        <v>-0.1093364811515755</v>
      </c>
      <c r="L45" s="35">
        <f>('VM1'!M45-'VM1'!L45)/'VM1'!L45</f>
        <v>-3.5610803054967867E-2</v>
      </c>
      <c r="M45" s="15" t="s">
        <v>163</v>
      </c>
      <c r="N45" s="15"/>
      <c r="O45" s="16">
        <f t="shared" si="0"/>
        <v>6</v>
      </c>
      <c r="P45" s="27">
        <f t="shared" si="1"/>
        <v>-6.8717937695149242E-3</v>
      </c>
      <c r="Q45" s="16">
        <f t="shared" si="2"/>
        <v>6.8756912167248108E-2</v>
      </c>
      <c r="R45" s="16"/>
    </row>
    <row r="46" spans="1:18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('VM1'!H46-'VM1'!G46)/'VM1'!G46</f>
        <v>-0.18054012732967242</v>
      </c>
      <c r="H46" s="35">
        <f>('VM1'!I46-'VM1'!H46)/'VM1'!H46</f>
        <v>0.1993530594743704</v>
      </c>
      <c r="I46" s="35">
        <f>('VM1'!J46-'VM1'!I46)/'VM1'!I46</f>
        <v>0.47578225162567206</v>
      </c>
      <c r="J46" s="35">
        <f>('VM1'!K46-'VM1'!J46)/'VM1'!J46</f>
        <v>-0.1067050410917703</v>
      </c>
      <c r="K46" s="35">
        <f>('VM1'!L46-'VM1'!K46)/'VM1'!K46</f>
        <v>-0.11546001967919783</v>
      </c>
      <c r="L46" s="35">
        <f>('VM1'!M46-'VM1'!L46)/'VM1'!L46</f>
        <v>-5.0680218061121142E-2</v>
      </c>
      <c r="M46" s="15" t="s">
        <v>163</v>
      </c>
      <c r="N46" s="15"/>
      <c r="O46" s="16">
        <f t="shared" si="0"/>
        <v>6</v>
      </c>
      <c r="P46" s="27">
        <f t="shared" si="1"/>
        <v>3.6958317489713462E-2</v>
      </c>
      <c r="Q46" s="16">
        <f t="shared" si="2"/>
        <v>0.25210914061628847</v>
      </c>
      <c r="R46" s="16"/>
    </row>
    <row r="47" spans="1:18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('VM1'!H47-'VM1'!G47)/'VM1'!G47</f>
        <v>-4.3916363709493325E-2</v>
      </c>
      <c r="H47" s="35">
        <f>('VM1'!I47-'VM1'!H47)/'VM1'!H47</f>
        <v>9.981196099503141E-2</v>
      </c>
      <c r="I47" s="35">
        <f>('VM1'!J47-'VM1'!I47)/'VM1'!I47</f>
        <v>-3.1000435452900434E-3</v>
      </c>
      <c r="J47" s="35">
        <f>('VM1'!K47-'VM1'!J47)/'VM1'!J47</f>
        <v>3.8432360895759611E-2</v>
      </c>
      <c r="K47" s="35">
        <f>('VM1'!L47-'VM1'!K47)/'VM1'!K47</f>
        <v>-0.23570395281926962</v>
      </c>
      <c r="L47" s="35">
        <f>('VM1'!M47-'VM1'!L47)/'VM1'!L47</f>
        <v>5.4305347516413284E-2</v>
      </c>
      <c r="M47" s="15" t="s">
        <v>163</v>
      </c>
      <c r="N47" s="15"/>
      <c r="O47" s="16">
        <f t="shared" ref="O47:O91" si="3">COUNT($G47:$L47)</f>
        <v>6</v>
      </c>
      <c r="P47" s="27">
        <f t="shared" ref="P47:P91" si="4">AVERAGE($G47:$L47)</f>
        <v>-1.5028448444474781E-2</v>
      </c>
      <c r="Q47" s="16">
        <f t="shared" ref="Q47:Q91" si="5">STDEV($G47:$L47)</f>
        <v>0.11876702384143525</v>
      </c>
      <c r="R47" s="13"/>
    </row>
    <row r="48" spans="1:18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35">
        <f>('VM1'!H48-'VM1'!G48)/'VM1'!G48</f>
        <v>-1.8269881969640325E-2</v>
      </c>
      <c r="H48" s="35">
        <f>('VM1'!I48-'VM1'!H48)/'VM1'!H48</f>
        <v>-0.15086201716119577</v>
      </c>
      <c r="I48" s="35">
        <f>('VM1'!J48-'VM1'!I48)/'VM1'!I48</f>
        <v>0.40317550791536205</v>
      </c>
      <c r="J48" s="35">
        <f>('VM1'!K48-'VM1'!J48)/'VM1'!J48</f>
        <v>-6.6056039163373451E-2</v>
      </c>
      <c r="K48" s="35">
        <f>('VM1'!L48-'VM1'!K48)/'VM1'!K48</f>
        <v>0.10554293066308855</v>
      </c>
      <c r="L48" s="35">
        <f>('VM1'!M48-'VM1'!L48)/'VM1'!L48</f>
        <v>4.2970515470966003E-2</v>
      </c>
      <c r="M48" s="15" t="s">
        <v>163</v>
      </c>
      <c r="N48" s="15"/>
      <c r="O48" s="16">
        <f t="shared" si="3"/>
        <v>6</v>
      </c>
      <c r="P48" s="27">
        <f t="shared" si="4"/>
        <v>5.275016929253451E-2</v>
      </c>
      <c r="Q48" s="16">
        <f t="shared" si="5"/>
        <v>0.19302710719085056</v>
      </c>
      <c r="R48" s="13"/>
    </row>
    <row r="49" spans="1:18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35">
        <f>('VM1'!H49-'VM1'!G49)/'VM1'!G49</f>
        <v>8.6306715903598733E-3</v>
      </c>
      <c r="H49" s="35">
        <f>('VM1'!I49-'VM1'!H49)/'VM1'!H49</f>
        <v>-0.11269977150216041</v>
      </c>
      <c r="I49" s="35">
        <f>('VM1'!J49-'VM1'!I49)/'VM1'!I49</f>
        <v>-0.19935914178728595</v>
      </c>
      <c r="J49" s="35">
        <f>('VM1'!K49-'VM1'!J49)/'VM1'!J49</f>
        <v>0.4942867031240013</v>
      </c>
      <c r="K49" s="35">
        <f>('VM1'!L49-'VM1'!K49)/'VM1'!K49</f>
        <v>0.38445757042489387</v>
      </c>
      <c r="L49" s="35">
        <f>('VM1'!M49-'VM1'!L49)/'VM1'!L49</f>
        <v>5.9281745239377327E-2</v>
      </c>
      <c r="M49" s="15" t="s">
        <v>163</v>
      </c>
      <c r="N49" s="15"/>
      <c r="O49" s="16">
        <f t="shared" si="3"/>
        <v>6</v>
      </c>
      <c r="P49" s="27">
        <f t="shared" si="4"/>
        <v>0.10576629618153101</v>
      </c>
      <c r="Q49" s="16">
        <f t="shared" si="5"/>
        <v>0.27605870086486323</v>
      </c>
      <c r="R49" s="13"/>
    </row>
    <row r="50" spans="1:18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35">
        <f>('VM1'!H50-'VM1'!G50)/'VM1'!G50</f>
        <v>-7.1935991364950519E-2</v>
      </c>
      <c r="H50" s="35">
        <f>('VM1'!I50-'VM1'!H50)/'VM1'!H50</f>
        <v>-8.6280282876254763E-2</v>
      </c>
      <c r="I50" s="35">
        <f>('VM1'!J50-'VM1'!I50)/'VM1'!I50</f>
        <v>-2.3750509387395591E-2</v>
      </c>
      <c r="J50" s="35">
        <f>('VM1'!K50-'VM1'!J50)/'VM1'!J50</f>
        <v>-7.1607876800422771E-2</v>
      </c>
      <c r="K50" s="35">
        <f>('VM1'!L50-'VM1'!K50)/'VM1'!K50</f>
        <v>-5.2056981949942245E-2</v>
      </c>
      <c r="L50" s="35">
        <f>('VM1'!M50-'VM1'!L50)/'VM1'!L50</f>
        <v>-3.3316297046102894E-2</v>
      </c>
      <c r="M50" s="15" t="s">
        <v>163</v>
      </c>
      <c r="N50" s="15"/>
      <c r="O50" s="16">
        <f t="shared" si="3"/>
        <v>6</v>
      </c>
      <c r="P50" s="27">
        <f t="shared" si="4"/>
        <v>-5.6491323237511465E-2</v>
      </c>
      <c r="Q50" s="16">
        <f t="shared" si="5"/>
        <v>2.4425954207526177E-2</v>
      </c>
      <c r="R50" s="13"/>
    </row>
    <row r="51" spans="1:18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('VM1'!H51-'VM1'!G51)/'VM1'!G51</f>
        <v>-5.954317068136767E-2</v>
      </c>
      <c r="H51" s="35">
        <f>('VM1'!I51-'VM1'!H51)/'VM1'!H51</f>
        <v>-7.4845923802737635E-2</v>
      </c>
      <c r="I51" s="35">
        <f>('VM1'!J51-'VM1'!I51)/'VM1'!I51</f>
        <v>0.21332187262618468</v>
      </c>
      <c r="J51" s="35">
        <f>('VM1'!K51-'VM1'!J51)/'VM1'!J51</f>
        <v>-0.2342612852895036</v>
      </c>
      <c r="K51" s="35">
        <f>('VM1'!L51-'VM1'!K51)/'VM1'!K51</f>
        <v>3.6069291078761605E-2</v>
      </c>
      <c r="L51" s="35">
        <f>('VM1'!M51-'VM1'!L51)/'VM1'!L51</f>
        <v>-7.6990117677697319E-3</v>
      </c>
      <c r="M51" s="15" t="s">
        <v>163</v>
      </c>
      <c r="N51" s="15"/>
      <c r="O51" s="16">
        <f t="shared" si="3"/>
        <v>6</v>
      </c>
      <c r="P51" s="27">
        <f t="shared" si="4"/>
        <v>-2.1159704639405391E-2</v>
      </c>
      <c r="Q51" s="16">
        <f t="shared" si="5"/>
        <v>0.14710930803281722</v>
      </c>
      <c r="R51" s="13"/>
    </row>
    <row r="52" spans="1:18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('VM1'!H52-'VM1'!G52)/'VM1'!G52</f>
        <v>-4.2304294080339103E-2</v>
      </c>
      <c r="H52" s="35">
        <f>('VM1'!I52-'VM1'!H52)/'VM1'!H52</f>
        <v>0.15398705043216696</v>
      </c>
      <c r="I52" s="35">
        <f>('VM1'!J52-'VM1'!I52)/'VM1'!I52</f>
        <v>-1.7637911127655638E-3</v>
      </c>
      <c r="J52" s="35">
        <f>('VM1'!K52-'VM1'!J52)/'VM1'!J52</f>
        <v>-0.15621256079999399</v>
      </c>
      <c r="K52" s="35">
        <f>('VM1'!L52-'VM1'!K52)/'VM1'!K52</f>
        <v>3.4171037297049296E-2</v>
      </c>
      <c r="L52" s="35">
        <f>('VM1'!M52-'VM1'!L52)/'VM1'!L52</f>
        <v>-0.13117121631528764</v>
      </c>
      <c r="M52" s="15" t="s">
        <v>163</v>
      </c>
      <c r="N52" s="15"/>
      <c r="O52" s="16">
        <f t="shared" si="3"/>
        <v>6</v>
      </c>
      <c r="P52" s="27">
        <f t="shared" si="4"/>
        <v>-2.3882295763195005E-2</v>
      </c>
      <c r="Q52" s="16">
        <f t="shared" si="5"/>
        <v>0.11389337433167902</v>
      </c>
      <c r="R52" s="13"/>
    </row>
    <row r="53" spans="1:18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35">
        <f>('VM1'!H53-'VM1'!G53)/'VM1'!G53</f>
        <v>-3.3179919895469229E-2</v>
      </c>
      <c r="H53" s="35">
        <f>('VM1'!I53-'VM1'!H53)/'VM1'!H53</f>
        <v>2.9555563448587431E-2</v>
      </c>
      <c r="I53" s="35">
        <f>('VM1'!J53-'VM1'!I53)/'VM1'!I53</f>
        <v>0.25348952007664788</v>
      </c>
      <c r="J53" s="35">
        <f>('VM1'!K53-'VM1'!J53)/'VM1'!J53</f>
        <v>-0.13120032858825176</v>
      </c>
      <c r="K53" s="35">
        <f>('VM1'!L53-'VM1'!K53)/'VM1'!K53</f>
        <v>-8.9330632070461408E-2</v>
      </c>
      <c r="L53" s="35">
        <f>('VM1'!M53-'VM1'!L53)/'VM1'!L53</f>
        <v>-4.4848054653319914E-3</v>
      </c>
      <c r="M53" s="15" t="s">
        <v>163</v>
      </c>
      <c r="N53" s="15"/>
      <c r="O53" s="16">
        <f t="shared" si="3"/>
        <v>6</v>
      </c>
      <c r="P53" s="27">
        <f t="shared" si="4"/>
        <v>4.1415662509534865E-3</v>
      </c>
      <c r="Q53" s="16">
        <f t="shared" si="5"/>
        <v>0.13516069051724433</v>
      </c>
      <c r="R53" s="13"/>
    </row>
    <row r="54" spans="1:18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('VM1'!H54-'VM1'!G54)/'VM1'!G54</f>
        <v>8.3200858791486851E-2</v>
      </c>
      <c r="H54" s="35">
        <f>('VM1'!I54-'VM1'!H54)/'VM1'!H54</f>
        <v>0.15704814401485367</v>
      </c>
      <c r="I54" s="35">
        <f>('VM1'!J54-'VM1'!I54)/'VM1'!I54</f>
        <v>0.1337471263029586</v>
      </c>
      <c r="J54" s="35">
        <f>('VM1'!K54-'VM1'!J54)/'VM1'!J54</f>
        <v>-6.6835641491417408E-2</v>
      </c>
      <c r="K54" s="35">
        <f>('VM1'!L54-'VM1'!K54)/'VM1'!K54</f>
        <v>-6.3573423547837765E-2</v>
      </c>
      <c r="L54" s="35">
        <f>('VM1'!M54-'VM1'!L54)/'VM1'!L54</f>
        <v>-7.0426225393294573E-2</v>
      </c>
      <c r="M54" s="15" t="s">
        <v>163</v>
      </c>
      <c r="N54" s="15"/>
      <c r="O54" s="16">
        <f t="shared" si="3"/>
        <v>6</v>
      </c>
      <c r="P54" s="27">
        <f t="shared" si="4"/>
        <v>2.8860139779458231E-2</v>
      </c>
      <c r="Q54" s="16">
        <f t="shared" si="5"/>
        <v>0.10765294850232453</v>
      </c>
      <c r="R54" s="13"/>
    </row>
    <row r="55" spans="1:18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('VM1'!H55-'VM1'!G55)/'VM1'!G55</f>
        <v>4.5622396846719905E-2</v>
      </c>
      <c r="H55" s="35">
        <f>('VM1'!I55-'VM1'!H55)/'VM1'!H55</f>
        <v>2.0725048077481538E-2</v>
      </c>
      <c r="I55" s="35">
        <f>('VM1'!J55-'VM1'!I55)/'VM1'!I55</f>
        <v>-9.0943108722295871E-2</v>
      </c>
      <c r="J55" s="35">
        <f>('VM1'!K55-'VM1'!J55)/'VM1'!J55</f>
        <v>6.9243396304291729E-2</v>
      </c>
      <c r="K55" s="35">
        <f>('VM1'!L55-'VM1'!K55)/'VM1'!K55</f>
        <v>6.4740030164617726E-2</v>
      </c>
      <c r="L55" s="35">
        <f>('VM1'!M55-'VM1'!L55)/'VM1'!L55</f>
        <v>-9.5529294522327304E-3</v>
      </c>
      <c r="M55" s="15" t="s">
        <v>163</v>
      </c>
      <c r="N55" s="15"/>
      <c r="O55" s="16">
        <f t="shared" si="3"/>
        <v>6</v>
      </c>
      <c r="P55" s="27">
        <f t="shared" si="4"/>
        <v>1.6639138869763717E-2</v>
      </c>
      <c r="Q55" s="16">
        <f t="shared" si="5"/>
        <v>6.0328421130596978E-2</v>
      </c>
      <c r="R55" s="13"/>
    </row>
    <row r="56" spans="1:18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('VM1'!H56-'VM1'!G56)/'VM1'!G56</f>
        <v>-3.460822443651685E-2</v>
      </c>
      <c r="H56" s="35">
        <f>('VM1'!I56-'VM1'!H56)/'VM1'!H56</f>
        <v>9.7735172829784209E-2</v>
      </c>
      <c r="I56" s="35">
        <f>('VM1'!J56-'VM1'!I56)/'VM1'!I56</f>
        <v>3.9027413991752552E-2</v>
      </c>
      <c r="J56" s="35">
        <f>('VM1'!K56-'VM1'!J56)/'VM1'!J56</f>
        <v>-3.9859145210440212E-2</v>
      </c>
      <c r="K56" s="35">
        <f>('VM1'!L56-'VM1'!K56)/'VM1'!K56</f>
        <v>0.19373306545355876</v>
      </c>
      <c r="L56" s="15" t="s">
        <v>163</v>
      </c>
      <c r="M56" s="15" t="s">
        <v>163</v>
      </c>
      <c r="N56" s="15"/>
      <c r="O56" s="16">
        <f t="shared" si="3"/>
        <v>5</v>
      </c>
      <c r="P56" s="27">
        <f t="shared" si="4"/>
        <v>5.1205656525627682E-2</v>
      </c>
      <c r="Q56" s="16">
        <f t="shared" si="5"/>
        <v>9.7831728053117822E-2</v>
      </c>
      <c r="R56" s="13"/>
    </row>
    <row r="57" spans="1:18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('VM1'!H57-'VM1'!G57)/'VM1'!G57</f>
        <v>0.14665860334706865</v>
      </c>
      <c r="H57" s="35">
        <f>('VM1'!I57-'VM1'!H57)/'VM1'!H57</f>
        <v>-7.9764370880754623E-2</v>
      </c>
      <c r="I57" s="35">
        <f>('VM1'!J57-'VM1'!I57)/'VM1'!I57</f>
        <v>0.20788299204773214</v>
      </c>
      <c r="J57" s="35">
        <f>('VM1'!K57-'VM1'!J57)/'VM1'!J57</f>
        <v>2.2374630606831925E-2</v>
      </c>
      <c r="K57" s="35">
        <f>('VM1'!L57-'VM1'!K57)/'VM1'!K57</f>
        <v>-0.20596730022782553</v>
      </c>
      <c r="L57" s="35">
        <f>('VM1'!M57-'VM1'!L57)/'VM1'!L57</f>
        <v>3.3677175839876561E-2</v>
      </c>
      <c r="M57" s="15" t="s">
        <v>163</v>
      </c>
      <c r="N57" s="15"/>
      <c r="O57" s="16">
        <f t="shared" si="3"/>
        <v>6</v>
      </c>
      <c r="P57" s="27">
        <f t="shared" si="4"/>
        <v>2.0810288455488189E-2</v>
      </c>
      <c r="Q57" s="16">
        <f t="shared" si="5"/>
        <v>0.15003022067390986</v>
      </c>
      <c r="R57" s="13"/>
    </row>
    <row r="58" spans="1:18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35">
        <f>('VM1'!H58-'VM1'!G58)/'VM1'!G58</f>
        <v>-1.2136628309041478E-2</v>
      </c>
      <c r="H58" s="35">
        <f>('VM1'!I58-'VM1'!H58)/'VM1'!H58</f>
        <v>-0.16932806811963141</v>
      </c>
      <c r="I58" s="35">
        <f>('VM1'!J58-'VM1'!I58)/'VM1'!I58</f>
        <v>1.3227768223167203E-2</v>
      </c>
      <c r="J58" s="35">
        <f>('VM1'!K58-'VM1'!J58)/'VM1'!J58</f>
        <v>-3.9930997111576279E-2</v>
      </c>
      <c r="K58" s="35">
        <f>('VM1'!L58-'VM1'!K58)/'VM1'!K58</f>
        <v>-0.10078229097026377</v>
      </c>
      <c r="L58" s="35">
        <f>('VM1'!M58-'VM1'!L58)/'VM1'!L58</f>
        <v>-2.0453888842162236E-2</v>
      </c>
      <c r="M58" s="15" t="s">
        <v>163</v>
      </c>
      <c r="N58" s="15"/>
      <c r="O58" s="16">
        <f t="shared" si="3"/>
        <v>6</v>
      </c>
      <c r="P58" s="27">
        <f t="shared" si="4"/>
        <v>-5.4900684188251329E-2</v>
      </c>
      <c r="Q58" s="16">
        <f t="shared" si="5"/>
        <v>6.7940667907053567E-2</v>
      </c>
      <c r="R58" s="13"/>
    </row>
    <row r="59" spans="1:18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35">
        <f>('VM1'!H59-'VM1'!G59)/'VM1'!G59</f>
        <v>0.31834850937021891</v>
      </c>
      <c r="H59" s="35">
        <f>('VM1'!I59-'VM1'!H59)/'VM1'!H59</f>
        <v>1.6455878196017678E-2</v>
      </c>
      <c r="I59" s="35">
        <f>('VM1'!J59-'VM1'!I59)/'VM1'!I59</f>
        <v>0.16343912768171726</v>
      </c>
      <c r="J59" s="35">
        <f>('VM1'!K59-'VM1'!J59)/'VM1'!J59</f>
        <v>-0.13194613212513162</v>
      </c>
      <c r="K59" s="35">
        <f>('VM1'!L59-'VM1'!K59)/'VM1'!K59</f>
        <v>2.3352896367259599E-2</v>
      </c>
      <c r="L59" s="35">
        <f>('VM1'!M59-'VM1'!L59)/'VM1'!L59</f>
        <v>-3.1272871417213177E-3</v>
      </c>
      <c r="M59" s="15" t="s">
        <v>163</v>
      </c>
      <c r="N59" s="15"/>
      <c r="O59" s="16">
        <f t="shared" si="3"/>
        <v>6</v>
      </c>
      <c r="P59" s="27">
        <f t="shared" si="4"/>
        <v>6.4420498724726757E-2</v>
      </c>
      <c r="Q59" s="16">
        <f t="shared" si="5"/>
        <v>0.15581645185508333</v>
      </c>
      <c r="R59" s="13"/>
    </row>
    <row r="60" spans="1:18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('VM1'!H60-'VM1'!G60)/'VM1'!G60</f>
        <v>3.782691237175723E-3</v>
      </c>
      <c r="H60" s="35">
        <f>('VM1'!I60-'VM1'!H60)/'VM1'!H60</f>
        <v>2.8901809683094569E-3</v>
      </c>
      <c r="I60" s="35">
        <f>('VM1'!J60-'VM1'!I60)/'VM1'!I60</f>
        <v>8.0646606816437722E-3</v>
      </c>
      <c r="J60" s="35">
        <f>('VM1'!K60-'VM1'!J60)/'VM1'!J60</f>
        <v>-5.3065123414962501E-2</v>
      </c>
      <c r="K60" s="35">
        <f>('VM1'!L60-'VM1'!K60)/'VM1'!K60</f>
        <v>3.6536800815250757E-2</v>
      </c>
      <c r="L60" s="35">
        <f>('VM1'!M60-'VM1'!L60)/'VM1'!L60</f>
        <v>-3.0797041627469594E-2</v>
      </c>
      <c r="M60" s="15" t="s">
        <v>163</v>
      </c>
      <c r="N60" s="15"/>
      <c r="O60" s="16">
        <f t="shared" si="3"/>
        <v>6</v>
      </c>
      <c r="P60" s="27">
        <f t="shared" si="4"/>
        <v>-5.4313052233420644E-3</v>
      </c>
      <c r="Q60" s="16">
        <f t="shared" si="5"/>
        <v>3.1654412337692908E-2</v>
      </c>
      <c r="R60" s="13"/>
    </row>
    <row r="61" spans="1:18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('VM1'!H61-'VM1'!G61)/'VM1'!G61</f>
        <v>-3.5162045670746066E-2</v>
      </c>
      <c r="H61" s="35">
        <f>('VM1'!I61-'VM1'!H61)/'VM1'!H61</f>
        <v>1.1833129347008187E-2</v>
      </c>
      <c r="I61" s="35">
        <f>('VM1'!J61-'VM1'!I61)/'VM1'!I61</f>
        <v>-1.9300157204024896E-2</v>
      </c>
      <c r="J61" s="35">
        <f>('VM1'!K61-'VM1'!J61)/'VM1'!J61</f>
        <v>-9.2267022435196841E-2</v>
      </c>
      <c r="K61" s="35">
        <f>('VM1'!L61-'VM1'!K61)/'VM1'!K61</f>
        <v>6.1161481181501137E-2</v>
      </c>
      <c r="L61" s="35">
        <f>('VM1'!M61-'VM1'!L61)/'VM1'!L61</f>
        <v>-0.1688990036616182</v>
      </c>
      <c r="M61" s="15" t="s">
        <v>163</v>
      </c>
      <c r="N61" s="15"/>
      <c r="O61" s="16">
        <f t="shared" si="3"/>
        <v>6</v>
      </c>
      <c r="P61" s="27">
        <f t="shared" si="4"/>
        <v>-4.0438936407179445E-2</v>
      </c>
      <c r="Q61" s="16">
        <f t="shared" si="5"/>
        <v>8.0892331719132515E-2</v>
      </c>
      <c r="R61" s="13"/>
    </row>
    <row r="62" spans="1:18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35">
        <f>('VM1'!H62-'VM1'!G62)/'VM1'!G62</f>
        <v>0.1464597622585046</v>
      </c>
      <c r="H62" s="35">
        <f>('VM1'!I62-'VM1'!H62)/'VM1'!H62</f>
        <v>9.8355013080466527E-2</v>
      </c>
      <c r="I62" s="35">
        <f>('VM1'!J62-'VM1'!I62)/'VM1'!I62</f>
        <v>0.31741030477817761</v>
      </c>
      <c r="J62" s="35">
        <f>('VM1'!K62-'VM1'!J62)/'VM1'!J62</f>
        <v>-0.32919024640787581</v>
      </c>
      <c r="K62" s="35">
        <f>('VM1'!L62-'VM1'!K62)/'VM1'!K62</f>
        <v>0.12427772388689241</v>
      </c>
      <c r="L62" s="35">
        <f>('VM1'!M62-'VM1'!L62)/'VM1'!L62</f>
        <v>0.10526852024962274</v>
      </c>
      <c r="M62" s="15" t="s">
        <v>163</v>
      </c>
      <c r="N62" s="15"/>
      <c r="O62" s="16">
        <f t="shared" si="3"/>
        <v>6</v>
      </c>
      <c r="P62" s="27">
        <f t="shared" si="4"/>
        <v>7.7096846307631334E-2</v>
      </c>
      <c r="Q62" s="16">
        <f t="shared" si="5"/>
        <v>0.21498956356757729</v>
      </c>
      <c r="R62" s="13"/>
    </row>
    <row r="63" spans="1:18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('VM1'!H63-'VM1'!G63)/'VM1'!G63</f>
        <v>9.4801517285328558E-4</v>
      </c>
      <c r="H63" s="35">
        <f>('VM1'!I63-'VM1'!H63)/'VM1'!H63</f>
        <v>-0.13127882284148026</v>
      </c>
      <c r="I63" s="35">
        <f>('VM1'!J63-'VM1'!I63)/'VM1'!I63</f>
        <v>3.3902657667645539E-2</v>
      </c>
      <c r="J63" s="35">
        <f>('VM1'!K63-'VM1'!J63)/'VM1'!J63</f>
        <v>2.1032059431388164E-2</v>
      </c>
      <c r="K63" s="35">
        <f>('VM1'!L63-'VM1'!K63)/'VM1'!K63</f>
        <v>-6.9575982569869882E-2</v>
      </c>
      <c r="L63" s="35">
        <f>('VM1'!M63-'VM1'!L63)/'VM1'!L63</f>
        <v>-3.2030545503456166E-2</v>
      </c>
      <c r="M63" s="15" t="s">
        <v>163</v>
      </c>
      <c r="N63" s="15"/>
      <c r="O63" s="16">
        <f t="shared" si="3"/>
        <v>6</v>
      </c>
      <c r="P63" s="27">
        <f t="shared" si="4"/>
        <v>-2.9500436440486551E-2</v>
      </c>
      <c r="Q63" s="16">
        <f t="shared" si="5"/>
        <v>6.2404942873148156E-2</v>
      </c>
      <c r="R63" s="13"/>
    </row>
    <row r="64" spans="1:18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('VM1'!H64-'VM1'!G64)/'VM1'!G64</f>
        <v>0.26532049012420356</v>
      </c>
      <c r="H64" s="35">
        <f>('VM1'!I64-'VM1'!H64)/'VM1'!H64</f>
        <v>-0.14178847273895909</v>
      </c>
      <c r="I64" s="35">
        <f>('VM1'!J64-'VM1'!I64)/'VM1'!I64</f>
        <v>2.8495450495309362E-2</v>
      </c>
      <c r="J64" s="35">
        <f>('VM1'!K64-'VM1'!J64)/'VM1'!J64</f>
        <v>4.7854601936110935E-2</v>
      </c>
      <c r="K64" s="35">
        <f>('VM1'!L64-'VM1'!K64)/'VM1'!K64</f>
        <v>-1.5740986549728438E-2</v>
      </c>
      <c r="L64" s="35">
        <f>('VM1'!M64-'VM1'!L64)/'VM1'!L64</f>
        <v>-0.10639286443732252</v>
      </c>
      <c r="M64" s="15" t="s">
        <v>163</v>
      </c>
      <c r="N64" s="15"/>
      <c r="O64" s="16">
        <f t="shared" si="3"/>
        <v>6</v>
      </c>
      <c r="P64" s="27">
        <f t="shared" si="4"/>
        <v>1.29580364716023E-2</v>
      </c>
      <c r="Q64" s="16">
        <f t="shared" si="5"/>
        <v>0.14433346328023128</v>
      </c>
      <c r="R64" s="13"/>
    </row>
    <row r="65" spans="1:18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35">
        <f>('VM1'!H65-'VM1'!G65)/'VM1'!G65</f>
        <v>7.9247555599317815E-2</v>
      </c>
      <c r="H65" s="35">
        <f>('VM1'!I65-'VM1'!H65)/'VM1'!H65</f>
        <v>-9.3001487823834619E-2</v>
      </c>
      <c r="I65" s="35">
        <f>('VM1'!J65-'VM1'!I65)/'VM1'!I65</f>
        <v>-3.9450693305114137E-2</v>
      </c>
      <c r="J65" s="35">
        <f>('VM1'!K65-'VM1'!J65)/'VM1'!J65</f>
        <v>-0.19031041293718512</v>
      </c>
      <c r="K65" s="35">
        <f>('VM1'!L65-'VM1'!K65)/'VM1'!K65</f>
        <v>-1.7770042815173288E-4</v>
      </c>
      <c r="L65" s="35">
        <f>('VM1'!M65-'VM1'!L65)/'VM1'!L65</f>
        <v>0.99084116740653327</v>
      </c>
      <c r="M65" s="15" t="s">
        <v>163</v>
      </c>
      <c r="N65" s="15"/>
      <c r="O65" s="16">
        <f t="shared" si="3"/>
        <v>6</v>
      </c>
      <c r="P65" s="27">
        <f t="shared" si="4"/>
        <v>0.12452473808526092</v>
      </c>
      <c r="Q65" s="16">
        <f t="shared" si="5"/>
        <v>0.43391972771798631</v>
      </c>
      <c r="R65" s="13"/>
    </row>
    <row r="66" spans="1:18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35">
        <f>('VM1'!H66-'VM1'!G66)/'VM1'!G66</f>
        <v>-2.2255776316657233E-2</v>
      </c>
      <c r="H66" s="35">
        <f>('VM1'!I66-'VM1'!H66)/'VM1'!H66</f>
        <v>-5.47515258192447E-3</v>
      </c>
      <c r="I66" s="35">
        <f>('VM1'!J66-'VM1'!I66)/'VM1'!I66</f>
        <v>0.42280085333373107</v>
      </c>
      <c r="J66" s="35">
        <f>('VM1'!K66-'VM1'!J66)/'VM1'!J66</f>
        <v>-0.17803931883690571</v>
      </c>
      <c r="K66" s="35">
        <f>('VM1'!L66-'VM1'!K66)/'VM1'!K66</f>
        <v>6.6347122647591239E-2</v>
      </c>
      <c r="L66" s="35">
        <f>('VM1'!M66-'VM1'!L66)/'VM1'!L66</f>
        <v>-5.9727773958378763E-2</v>
      </c>
      <c r="M66" s="15" t="s">
        <v>163</v>
      </c>
      <c r="N66" s="15"/>
      <c r="O66" s="16">
        <f t="shared" si="3"/>
        <v>6</v>
      </c>
      <c r="P66" s="27">
        <f t="shared" si="4"/>
        <v>3.727499238124269E-2</v>
      </c>
      <c r="Q66" s="16">
        <f t="shared" si="5"/>
        <v>0.20523969149772198</v>
      </c>
      <c r="R66" s="13"/>
    </row>
    <row r="67" spans="1:18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35">
        <f>('VM1'!H67-'VM1'!G67)/'VM1'!G67</f>
        <v>8.1436252359963088E-2</v>
      </c>
      <c r="H67" s="35">
        <f>('VM1'!I67-'VM1'!H67)/'VM1'!H67</f>
        <v>6.6122753289332703E-2</v>
      </c>
      <c r="I67" s="35">
        <f>('VM1'!J67-'VM1'!I67)/'VM1'!I67</f>
        <v>2.9244817861932039E-2</v>
      </c>
      <c r="J67" s="35">
        <f>('VM1'!K67-'VM1'!J67)/'VM1'!J67</f>
        <v>8.7465083366759983E-2</v>
      </c>
      <c r="K67" s="35">
        <f>('VM1'!L67-'VM1'!K67)/'VM1'!K67</f>
        <v>-4.4227193369700608E-2</v>
      </c>
      <c r="L67" s="35">
        <f>('VM1'!M67-'VM1'!L67)/'VM1'!L67</f>
        <v>-4.460244218895959E-2</v>
      </c>
      <c r="M67" s="15" t="s">
        <v>163</v>
      </c>
      <c r="N67" s="15"/>
      <c r="O67" s="16">
        <f t="shared" si="3"/>
        <v>6</v>
      </c>
      <c r="P67" s="27">
        <f t="shared" si="4"/>
        <v>2.9239878553221271E-2</v>
      </c>
      <c r="Q67" s="16">
        <f t="shared" si="5"/>
        <v>6.0539377890538322E-2</v>
      </c>
      <c r="R67" s="13"/>
    </row>
    <row r="68" spans="1:18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('VM1'!H68-'VM1'!G68)/'VM1'!G68</f>
        <v>4.0244633830966688E-3</v>
      </c>
      <c r="H68" s="35">
        <f>('VM1'!I68-'VM1'!H68)/'VM1'!H68</f>
        <v>-2.98584054236074E-2</v>
      </c>
      <c r="I68" s="35">
        <f>('VM1'!J68-'VM1'!I68)/'VM1'!I68</f>
        <v>5.0014846560609602E-2</v>
      </c>
      <c r="J68" s="35">
        <f>('VM1'!K68-'VM1'!J68)/'VM1'!J68</f>
        <v>-6.7944616986591419E-2</v>
      </c>
      <c r="K68" s="35">
        <f>('VM1'!L68-'VM1'!K68)/'VM1'!K68</f>
        <v>4.7472828770673679E-2</v>
      </c>
      <c r="L68" s="35">
        <f>('VM1'!M68-'VM1'!L68)/'VM1'!L68</f>
        <v>-0.10210996317915801</v>
      </c>
      <c r="M68" s="15" t="s">
        <v>163</v>
      </c>
      <c r="N68" s="15"/>
      <c r="O68" s="16">
        <f t="shared" si="3"/>
        <v>6</v>
      </c>
      <c r="P68" s="27">
        <f t="shared" si="4"/>
        <v>-1.640014114582948E-2</v>
      </c>
      <c r="Q68" s="16">
        <f t="shared" si="5"/>
        <v>6.1793208054313306E-2</v>
      </c>
      <c r="R68" s="13"/>
    </row>
    <row r="69" spans="1:18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('VM1'!H69-'VM1'!G69)/'VM1'!G69</f>
        <v>-0.23108135307079375</v>
      </c>
      <c r="H69" s="35">
        <f>('VM1'!I69-'VM1'!H69)/'VM1'!H69</f>
        <v>8.5866054230304689E-2</v>
      </c>
      <c r="I69" s="35">
        <f>('VM1'!J69-'VM1'!I69)/'VM1'!I69</f>
        <v>-7.5740962109427726E-4</v>
      </c>
      <c r="J69" s="35">
        <f>('VM1'!K69-'VM1'!J69)/'VM1'!J69</f>
        <v>-6.7916237953230527E-2</v>
      </c>
      <c r="K69" s="35">
        <f>('VM1'!L69-'VM1'!K69)/'VM1'!K69</f>
        <v>4.9366812146797119E-2</v>
      </c>
      <c r="L69" s="35">
        <f>('VM1'!M69-'VM1'!L69)/'VM1'!L69</f>
        <v>1.66288808316622E-2</v>
      </c>
      <c r="M69" s="15" t="s">
        <v>163</v>
      </c>
      <c r="N69" s="15"/>
      <c r="O69" s="16">
        <f t="shared" si="3"/>
        <v>6</v>
      </c>
      <c r="P69" s="27">
        <f t="shared" si="4"/>
        <v>-2.464887557272576E-2</v>
      </c>
      <c r="Q69" s="16">
        <f t="shared" si="5"/>
        <v>0.11353674248490389</v>
      </c>
      <c r="R69" s="13"/>
    </row>
    <row r="70" spans="1:18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('VM1'!H70-'VM1'!G70)/'VM1'!G70</f>
        <v>-9.9452940862087016E-2</v>
      </c>
      <c r="H70" s="35">
        <f>('VM1'!I70-'VM1'!H70)/'VM1'!H70</f>
        <v>3.3231117020086388E-2</v>
      </c>
      <c r="I70" s="35">
        <f>('VM1'!J70-'VM1'!I70)/'VM1'!I70</f>
        <v>8.6797549896740177E-3</v>
      </c>
      <c r="J70" s="35">
        <f>('VM1'!K70-'VM1'!J70)/'VM1'!J70</f>
        <v>-9.6417506610701809E-2</v>
      </c>
      <c r="K70" s="35">
        <f>('VM1'!L70-'VM1'!K70)/'VM1'!K70</f>
        <v>0.18951523785620031</v>
      </c>
      <c r="L70" s="35">
        <f>('VM1'!M70-'VM1'!L70)/'VM1'!L70</f>
        <v>-7.6786156813708054E-2</v>
      </c>
      <c r="M70" s="15" t="s">
        <v>163</v>
      </c>
      <c r="N70" s="15"/>
      <c r="O70" s="16">
        <f t="shared" si="3"/>
        <v>6</v>
      </c>
      <c r="P70" s="27">
        <f t="shared" si="4"/>
        <v>-6.8717490700893587E-3</v>
      </c>
      <c r="Q70" s="16">
        <f t="shared" si="5"/>
        <v>0.11126156745115885</v>
      </c>
      <c r="R70" s="13"/>
    </row>
    <row r="71" spans="1:18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('VM1'!H71-'VM1'!G71)/'VM1'!G71</f>
        <v>-4.8792034661357835E-2</v>
      </c>
      <c r="H71" s="35">
        <f>('VM1'!I71-'VM1'!H71)/'VM1'!H71</f>
        <v>0.39114894955882701</v>
      </c>
      <c r="I71" s="35">
        <f>('VM1'!J71-'VM1'!I71)/'VM1'!I71</f>
        <v>0.25579937290120131</v>
      </c>
      <c r="J71" s="35">
        <f>('VM1'!K71-'VM1'!J71)/'VM1'!J71</f>
        <v>8.4302565763860984E-2</v>
      </c>
      <c r="K71" s="35">
        <f>('VM1'!L71-'VM1'!K71)/'VM1'!K71</f>
        <v>-5.9274089307306849E-2</v>
      </c>
      <c r="L71" s="35">
        <f>('VM1'!M71-'VM1'!L71)/'VM1'!L71</f>
        <v>3.7525254923659657E-2</v>
      </c>
      <c r="M71" s="15" t="s">
        <v>163</v>
      </c>
      <c r="N71" s="15"/>
      <c r="O71" s="16">
        <f t="shared" si="3"/>
        <v>6</v>
      </c>
      <c r="P71" s="27">
        <f t="shared" si="4"/>
        <v>0.11011833652981405</v>
      </c>
      <c r="Q71" s="16">
        <f t="shared" si="5"/>
        <v>0.17893221025747311</v>
      </c>
      <c r="R71" s="13"/>
    </row>
    <row r="72" spans="1:18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('VM1'!H72-'VM1'!G72)/'VM1'!G72</f>
        <v>0.16276398380505944</v>
      </c>
      <c r="H72" s="35">
        <f>('VM1'!I72-'VM1'!H72)/'VM1'!H72</f>
        <v>-1.4567925847037649E-2</v>
      </c>
      <c r="I72" s="35">
        <f>('VM1'!J72-'VM1'!I72)/'VM1'!I72</f>
        <v>-0.10974651175337195</v>
      </c>
      <c r="J72" s="35">
        <f>('VM1'!K72-'VM1'!J72)/'VM1'!J72</f>
        <v>-1.1373640449438845E-2</v>
      </c>
      <c r="K72" s="35">
        <f>('VM1'!L72-'VM1'!K72)/'VM1'!K72</f>
        <v>0.10791922137863963</v>
      </c>
      <c r="L72" s="35">
        <f>('VM1'!M72-'VM1'!L72)/'VM1'!L72</f>
        <v>-8.8619203042518191E-2</v>
      </c>
      <c r="M72" s="15" t="s">
        <v>163</v>
      </c>
      <c r="N72" s="15"/>
      <c r="O72" s="16">
        <f t="shared" si="3"/>
        <v>6</v>
      </c>
      <c r="P72" s="27">
        <f t="shared" si="4"/>
        <v>7.7293206818887378E-3</v>
      </c>
      <c r="Q72" s="16">
        <f t="shared" si="5"/>
        <v>0.10772136513090298</v>
      </c>
      <c r="R72" s="13"/>
    </row>
    <row r="73" spans="1:18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('VM1'!H73-'VM1'!G73)/'VM1'!G73</f>
        <v>-4.6137481793440849E-2</v>
      </c>
      <c r="H73" s="35">
        <f>('VM1'!I73-'VM1'!H73)/'VM1'!H73</f>
        <v>0.17966016227489667</v>
      </c>
      <c r="I73" s="35">
        <f>('VM1'!J73-'VM1'!I73)/'VM1'!I73</f>
        <v>0.23390009572589213</v>
      </c>
      <c r="J73" s="35">
        <f>('VM1'!K73-'VM1'!J73)/'VM1'!J73</f>
        <v>3.4489602458784303E-2</v>
      </c>
      <c r="K73" s="35">
        <f>('VM1'!L73-'VM1'!K73)/'VM1'!K73</f>
        <v>-0.10497609277065904</v>
      </c>
      <c r="L73" s="35">
        <f>('VM1'!M73-'VM1'!L73)/'VM1'!L73</f>
        <v>-0.10254405923475306</v>
      </c>
      <c r="M73" s="15" t="s">
        <v>163</v>
      </c>
      <c r="N73" s="15"/>
      <c r="O73" s="16">
        <f t="shared" si="3"/>
        <v>6</v>
      </c>
      <c r="P73" s="27">
        <f t="shared" si="4"/>
        <v>3.2398704443453358E-2</v>
      </c>
      <c r="Q73" s="16">
        <f t="shared" si="5"/>
        <v>0.14528760197159141</v>
      </c>
      <c r="R73" s="13"/>
    </row>
    <row r="74" spans="1:18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35">
        <f>('VM1'!H74-'VM1'!G74)/'VM1'!G74</f>
        <v>1.0850696932327089E-2</v>
      </c>
      <c r="H74" s="35">
        <f>('VM1'!I74-'VM1'!H74)/'VM1'!H74</f>
        <v>2.6742161118144283E-2</v>
      </c>
      <c r="I74" s="35">
        <f>('VM1'!J74-'VM1'!I74)/'VM1'!I74</f>
        <v>7.3709567718988955E-2</v>
      </c>
      <c r="J74" s="35">
        <f>('VM1'!K74-'VM1'!J74)/'VM1'!J74</f>
        <v>-0.19937418499993342</v>
      </c>
      <c r="K74" s="15" t="s">
        <v>163</v>
      </c>
      <c r="L74" s="15" t="s">
        <v>163</v>
      </c>
      <c r="M74" s="15" t="s">
        <v>163</v>
      </c>
      <c r="N74" s="15"/>
      <c r="O74" s="16">
        <f t="shared" si="3"/>
        <v>4</v>
      </c>
      <c r="P74" s="27">
        <f t="shared" si="4"/>
        <v>-2.2017939807618275E-2</v>
      </c>
      <c r="Q74" s="16">
        <f t="shared" si="5"/>
        <v>0.12121178178351902</v>
      </c>
      <c r="R74" s="13"/>
    </row>
    <row r="75" spans="1:18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('VM1'!H75-'VM1'!G75)/'VM1'!G75</f>
        <v>-1.9738754162859349E-3</v>
      </c>
      <c r="H75" s="35">
        <f>('VM1'!I75-'VM1'!H75)/'VM1'!H75</f>
        <v>0.13037875903526361</v>
      </c>
      <c r="I75" s="35">
        <f>('VM1'!J75-'VM1'!I75)/'VM1'!I75</f>
        <v>-0.1480913704891279</v>
      </c>
      <c r="J75" s="35">
        <f>('VM1'!K75-'VM1'!J75)/'VM1'!J75</f>
        <v>2.1956315702423533E-3</v>
      </c>
      <c r="K75" s="35">
        <f>('VM1'!L75-'VM1'!K75)/'VM1'!K75</f>
        <v>1.6414016918636237E-2</v>
      </c>
      <c r="L75" s="35">
        <f>('VM1'!M75-'VM1'!L75)/'VM1'!L75</f>
        <v>0.10044225765086476</v>
      </c>
      <c r="M75" s="15" t="s">
        <v>163</v>
      </c>
      <c r="N75" s="15"/>
      <c r="O75" s="16">
        <f t="shared" si="3"/>
        <v>6</v>
      </c>
      <c r="P75" s="27">
        <f t="shared" si="4"/>
        <v>1.6560903211598851E-2</v>
      </c>
      <c r="Q75" s="16">
        <f t="shared" si="5"/>
        <v>9.7622618060958635E-2</v>
      </c>
      <c r="R75" s="13"/>
    </row>
    <row r="76" spans="1:18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35">
        <f>('VM1'!H76-'VM1'!G76)/'VM1'!G76</f>
        <v>0.16001353955434067</v>
      </c>
      <c r="H76" s="35">
        <f>('VM1'!I76-'VM1'!H76)/'VM1'!H76</f>
        <v>-0.12379517736358203</v>
      </c>
      <c r="I76" s="35">
        <f>('VM1'!J76-'VM1'!I76)/'VM1'!I76</f>
        <v>-1.0698555763182339E-2</v>
      </c>
      <c r="J76" s="35">
        <f>('VM1'!K76-'VM1'!J76)/'VM1'!J76</f>
        <v>-4.8490750200644192E-4</v>
      </c>
      <c r="K76" s="35">
        <f>('VM1'!L76-'VM1'!K76)/'VM1'!K76</f>
        <v>5.6262937696967628E-2</v>
      </c>
      <c r="L76" s="35">
        <f>('VM1'!M76-'VM1'!L76)/'VM1'!L76</f>
        <v>-9.6478064225534538E-2</v>
      </c>
      <c r="M76" s="15" t="s">
        <v>163</v>
      </c>
      <c r="N76" s="15"/>
      <c r="O76" s="16">
        <f t="shared" si="3"/>
        <v>6</v>
      </c>
      <c r="P76" s="27">
        <f t="shared" si="4"/>
        <v>-2.5300379338328433E-3</v>
      </c>
      <c r="Q76" s="16">
        <f t="shared" si="5"/>
        <v>0.10342088908263372</v>
      </c>
      <c r="R76" s="13"/>
    </row>
    <row r="77" spans="1:18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('VM1'!H77-'VM1'!G77)/'VM1'!G77</f>
        <v>4.855354414207929E-2</v>
      </c>
      <c r="H77" s="35">
        <f>('VM1'!I77-'VM1'!H77)/'VM1'!H77</f>
        <v>-6.3464470747039994E-2</v>
      </c>
      <c r="I77" s="35">
        <f>('VM1'!J77-'VM1'!I77)/'VM1'!I77</f>
        <v>-0.13490356795111677</v>
      </c>
      <c r="J77" s="35">
        <f>('VM1'!K77-'VM1'!J77)/'VM1'!J77</f>
        <v>4.0765807818864658E-2</v>
      </c>
      <c r="K77" s="35">
        <f>('VM1'!L77-'VM1'!K77)/'VM1'!K77</f>
        <v>9.647596599202303E-2</v>
      </c>
      <c r="L77" s="35">
        <f>('VM1'!M77-'VM1'!L77)/'VM1'!L77</f>
        <v>-0.14153435360575906</v>
      </c>
      <c r="M77" s="15" t="s">
        <v>163</v>
      </c>
      <c r="N77" s="15"/>
      <c r="O77" s="16">
        <f t="shared" si="3"/>
        <v>6</v>
      </c>
      <c r="P77" s="27">
        <f t="shared" si="4"/>
        <v>-2.5684512391824805E-2</v>
      </c>
      <c r="Q77" s="16">
        <f t="shared" si="5"/>
        <v>0.10161439822474386</v>
      </c>
      <c r="R77" s="13"/>
    </row>
    <row r="78" spans="1:18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('VM1'!H78-'VM1'!G78)/'VM1'!G78</f>
        <v>3.2399194534349758E-2</v>
      </c>
      <c r="H78" s="35">
        <f>('VM1'!I78-'VM1'!H78)/'VM1'!H78</f>
        <v>-3.8977280103196357E-2</v>
      </c>
      <c r="I78" s="35">
        <f>('VM1'!J78-'VM1'!I78)/'VM1'!I78</f>
        <v>-3.5718196955167071E-2</v>
      </c>
      <c r="J78" s="35">
        <f>('VM1'!K78-'VM1'!J78)/'VM1'!J78</f>
        <v>-5.8643993222859139E-2</v>
      </c>
      <c r="K78" s="35">
        <f>('VM1'!L78-'VM1'!K78)/'VM1'!K78</f>
        <v>-6.4884026623611132E-2</v>
      </c>
      <c r="L78" s="35">
        <f>('VM1'!M78-'VM1'!L78)/'VM1'!L78</f>
        <v>-2.1621801487783352E-3</v>
      </c>
      <c r="M78" s="15" t="s">
        <v>163</v>
      </c>
      <c r="N78" s="15"/>
      <c r="O78" s="16">
        <f t="shared" si="3"/>
        <v>6</v>
      </c>
      <c r="P78" s="27">
        <f t="shared" si="4"/>
        <v>-2.7997747086543717E-2</v>
      </c>
      <c r="Q78" s="16">
        <f t="shared" si="5"/>
        <v>3.6865193849823619E-2</v>
      </c>
      <c r="R78" s="13"/>
    </row>
    <row r="79" spans="1:18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('VM1'!H79-'VM1'!G79)/'VM1'!G79</f>
        <v>0.10852871219205364</v>
      </c>
      <c r="H79" s="35">
        <f>('VM1'!I79-'VM1'!H79)/'VM1'!H79</f>
        <v>-0.20078637445284139</v>
      </c>
      <c r="I79" s="35">
        <f>('VM1'!J79-'VM1'!I79)/'VM1'!I79</f>
        <v>-4.2465553927996898E-2</v>
      </c>
      <c r="J79" s="35">
        <f>('VM1'!K79-'VM1'!J79)/'VM1'!J79</f>
        <v>-6.7547345464846226E-2</v>
      </c>
      <c r="K79" s="35">
        <f>('VM1'!L79-'VM1'!K79)/'VM1'!K79</f>
        <v>-0.11337575459006477</v>
      </c>
      <c r="L79" s="35">
        <f>('VM1'!M79-'VM1'!L79)/'VM1'!L79</f>
        <v>-0.17014004544722605</v>
      </c>
      <c r="M79" s="15" t="s">
        <v>163</v>
      </c>
      <c r="N79" s="15"/>
      <c r="O79" s="16">
        <f t="shared" si="3"/>
        <v>6</v>
      </c>
      <c r="P79" s="27">
        <f t="shared" si="4"/>
        <v>-8.0964393615153618E-2</v>
      </c>
      <c r="Q79" s="16">
        <f t="shared" si="5"/>
        <v>0.11039014021059554</v>
      </c>
      <c r="R79" s="13"/>
    </row>
    <row r="80" spans="1:18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15" t="s">
        <v>163</v>
      </c>
      <c r="H80" s="15" t="s">
        <v>163</v>
      </c>
      <c r="I80" s="15" t="s">
        <v>163</v>
      </c>
      <c r="J80" s="15" t="s">
        <v>163</v>
      </c>
      <c r="K80" s="15" t="s">
        <v>163</v>
      </c>
      <c r="L80" s="15" t="s">
        <v>163</v>
      </c>
      <c r="M80" s="15" t="s">
        <v>163</v>
      </c>
      <c r="N80" s="15"/>
      <c r="O80" s="16">
        <f t="shared" si="3"/>
        <v>0</v>
      </c>
      <c r="P80" s="27" t="e">
        <f t="shared" si="4"/>
        <v>#DIV/0!</v>
      </c>
      <c r="Q80" s="16" t="e">
        <f t="shared" si="5"/>
        <v>#DIV/0!</v>
      </c>
      <c r="R80" s="13"/>
    </row>
    <row r="81" spans="1:18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35">
        <f>('VM1'!H81-'VM1'!G81)/'VM1'!G81</f>
        <v>4.0751663939944532E-2</v>
      </c>
      <c r="H81" s="35">
        <f>('VM1'!I81-'VM1'!H81)/'VM1'!H81</f>
        <v>-0.16836967303729197</v>
      </c>
      <c r="I81" s="35">
        <f>('VM1'!J81-'VM1'!I81)/'VM1'!I81</f>
        <v>0.15643298191085026</v>
      </c>
      <c r="J81" s="35">
        <f>('VM1'!K81-'VM1'!J81)/'VM1'!J81</f>
        <v>-4.2582178394873486E-2</v>
      </c>
      <c r="K81" s="35">
        <f>('VM1'!L81-'VM1'!K81)/'VM1'!K81</f>
        <v>5.1259424818624298E-2</v>
      </c>
      <c r="L81" s="35">
        <f>('VM1'!M81-'VM1'!L81)/'VM1'!L81</f>
        <v>-4.1428513741688919E-2</v>
      </c>
      <c r="M81" s="15" t="s">
        <v>163</v>
      </c>
      <c r="N81" s="15"/>
      <c r="O81" s="16">
        <f t="shared" si="3"/>
        <v>6</v>
      </c>
      <c r="P81" s="27">
        <f t="shared" si="4"/>
        <v>-6.5604908407254864E-4</v>
      </c>
      <c r="Q81" s="16">
        <f t="shared" si="5"/>
        <v>0.11012250690944993</v>
      </c>
      <c r="R81" s="13"/>
    </row>
    <row r="82" spans="1:18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35">
        <f>('VM1'!H82-'VM1'!G82)/'VM1'!G82</f>
        <v>-2.7833663906785235E-2</v>
      </c>
      <c r="H82" s="35">
        <f>('VM1'!I82-'VM1'!H82)/'VM1'!H82</f>
        <v>-0.13134930915664531</v>
      </c>
      <c r="I82" s="35">
        <f>('VM1'!J82-'VM1'!I82)/'VM1'!I82</f>
        <v>-5.3479935697240563E-2</v>
      </c>
      <c r="J82" s="35">
        <f>('VM1'!K82-'VM1'!J82)/'VM1'!J82</f>
        <v>-0.1372567575603354</v>
      </c>
      <c r="K82" s="35">
        <f>('VM1'!L82-'VM1'!K82)/'VM1'!K82</f>
        <v>-6.1692302270600678E-2</v>
      </c>
      <c r="L82" s="35">
        <f>('VM1'!M82-'VM1'!L82)/'VM1'!L82</f>
        <v>-5.1298644004898607E-2</v>
      </c>
      <c r="M82" s="15" t="s">
        <v>163</v>
      </c>
      <c r="N82" s="15"/>
      <c r="O82" s="16">
        <f t="shared" si="3"/>
        <v>6</v>
      </c>
      <c r="P82" s="27">
        <f t="shared" si="4"/>
        <v>-7.7151768766084303E-2</v>
      </c>
      <c r="Q82" s="16">
        <f t="shared" si="5"/>
        <v>4.5716503309719513E-2</v>
      </c>
      <c r="R82" s="13"/>
    </row>
    <row r="83" spans="1:18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35">
        <f>('VM1'!H83-'VM1'!G83)/'VM1'!G83</f>
        <v>-0.10463014076185674</v>
      </c>
      <c r="H83" s="35">
        <f>('VM1'!I83-'VM1'!H83)/'VM1'!H83</f>
        <v>5.8436778184402689E-2</v>
      </c>
      <c r="I83" s="35">
        <f>('VM1'!J83-'VM1'!I83)/'VM1'!I83</f>
        <v>-3.3152733698627458E-2</v>
      </c>
      <c r="J83" s="35">
        <f>('VM1'!K83-'VM1'!J83)/'VM1'!J83</f>
        <v>-0.20403129515767474</v>
      </c>
      <c r="K83" s="35">
        <f>('VM1'!L83-'VM1'!K83)/'VM1'!K83</f>
        <v>8.781705673322647E-2</v>
      </c>
      <c r="L83" s="35">
        <f>('VM1'!M83-'VM1'!L83)/'VM1'!L83</f>
        <v>7.486258077335696E-2</v>
      </c>
      <c r="M83" s="15" t="s">
        <v>163</v>
      </c>
      <c r="N83" s="15"/>
      <c r="O83" s="16">
        <f t="shared" si="3"/>
        <v>6</v>
      </c>
      <c r="P83" s="27">
        <f t="shared" si="4"/>
        <v>-2.0116292321195463E-2</v>
      </c>
      <c r="Q83" s="16">
        <f t="shared" si="5"/>
        <v>0.11660055463731957</v>
      </c>
      <c r="R83" s="13"/>
    </row>
    <row r="84" spans="1:18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35">
        <f>('VM1'!H84-'VM1'!G84)/'VM1'!G84</f>
        <v>9.0223750532043595E-2</v>
      </c>
      <c r="H84" s="35">
        <f>('VM1'!I84-'VM1'!H84)/'VM1'!H84</f>
        <v>0.22245649287459673</v>
      </c>
      <c r="I84" s="35">
        <f>('VM1'!J84-'VM1'!I84)/'VM1'!I84</f>
        <v>-3.4710677978744928E-2</v>
      </c>
      <c r="J84" s="35">
        <f>('VM1'!K84-'VM1'!J84)/'VM1'!J84</f>
        <v>-0.12887848674922991</v>
      </c>
      <c r="K84" s="35">
        <f>('VM1'!L84-'VM1'!K84)/'VM1'!K84</f>
        <v>2.0899313757415092E-2</v>
      </c>
      <c r="L84" s="35">
        <f>('VM1'!M84-'VM1'!L84)/'VM1'!L84</f>
        <v>-8.2846559938971956E-2</v>
      </c>
      <c r="M84" s="15" t="s">
        <v>163</v>
      </c>
      <c r="N84" s="15"/>
      <c r="O84" s="16">
        <f t="shared" si="3"/>
        <v>6</v>
      </c>
      <c r="P84" s="27">
        <f t="shared" si="4"/>
        <v>1.4523972082851442E-2</v>
      </c>
      <c r="Q84" s="16">
        <f t="shared" si="5"/>
        <v>0.12765294443413466</v>
      </c>
      <c r="R84" s="13"/>
    </row>
    <row r="85" spans="1:18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35">
        <f>('VM1'!H85-'VM1'!G85)/'VM1'!G85</f>
        <v>0.11949866163472146</v>
      </c>
      <c r="H85" s="35">
        <f>('VM1'!I85-'VM1'!H85)/'VM1'!H85</f>
        <v>-2.995860047006528E-2</v>
      </c>
      <c r="I85" s="35">
        <f>('VM1'!J85-'VM1'!I85)/'VM1'!I85</f>
        <v>-7.7987209407790317E-2</v>
      </c>
      <c r="J85" s="35">
        <f>('VM1'!K85-'VM1'!J85)/'VM1'!J85</f>
        <v>-3.2560867618199922E-2</v>
      </c>
      <c r="K85" s="35">
        <f>('VM1'!L85-'VM1'!K85)/'VM1'!K85</f>
        <v>0.21909965075054444</v>
      </c>
      <c r="L85" s="35">
        <f>('VM1'!M85-'VM1'!L85)/'VM1'!L85</f>
        <v>-0.22416734607103508</v>
      </c>
      <c r="M85" s="15" t="s">
        <v>163</v>
      </c>
      <c r="N85" s="15"/>
      <c r="O85" s="16">
        <f t="shared" si="3"/>
        <v>6</v>
      </c>
      <c r="P85" s="27">
        <f t="shared" si="4"/>
        <v>-4.3459518636374496E-3</v>
      </c>
      <c r="Q85" s="16">
        <f t="shared" si="5"/>
        <v>0.15521726387474721</v>
      </c>
      <c r="R85" s="13"/>
    </row>
    <row r="86" spans="1:18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('VM1'!H86-'VM1'!G86)/'VM1'!G86</f>
        <v>9.3667923141778076E-2</v>
      </c>
      <c r="H86" s="35">
        <f>('VM1'!I86-'VM1'!H86)/'VM1'!H86</f>
        <v>2.5825087182370508E-2</v>
      </c>
      <c r="I86" s="35">
        <f>('VM1'!J86-'VM1'!I86)/'VM1'!I86</f>
        <v>-4.6199374254641844E-2</v>
      </c>
      <c r="J86" s="35">
        <f>('VM1'!K86-'VM1'!J86)/'VM1'!J86</f>
        <v>-3.364421499733658E-2</v>
      </c>
      <c r="K86" s="35">
        <f>('VM1'!L86-'VM1'!K86)/'VM1'!K86</f>
        <v>4.8256208028507443E-3</v>
      </c>
      <c r="L86" s="35">
        <f>('VM1'!M86-'VM1'!L86)/'VM1'!L86</f>
        <v>-0.13728337107787028</v>
      </c>
      <c r="M86" s="15" t="s">
        <v>163</v>
      </c>
      <c r="N86" s="15"/>
      <c r="O86" s="16">
        <f t="shared" si="3"/>
        <v>6</v>
      </c>
      <c r="P86" s="27">
        <f t="shared" si="4"/>
        <v>-1.5468054867141564E-2</v>
      </c>
      <c r="Q86" s="16">
        <f t="shared" si="5"/>
        <v>7.7641968806024336E-2</v>
      </c>
      <c r="R86" s="13"/>
    </row>
    <row r="87" spans="1:18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35">
        <f>('VM1'!H87-'VM1'!G87)/'VM1'!G87</f>
        <v>3.6406421664010216E-2</v>
      </c>
      <c r="H87" s="35">
        <f>('VM1'!I87-'VM1'!H87)/'VM1'!H87</f>
        <v>-5.0607347390666628E-2</v>
      </c>
      <c r="I87" s="35">
        <f>('VM1'!J87-'VM1'!I87)/'VM1'!I87</f>
        <v>-3.3633077724923736E-2</v>
      </c>
      <c r="J87" s="35">
        <f>('VM1'!K87-'VM1'!J87)/'VM1'!J87</f>
        <v>0.10361539806298745</v>
      </c>
      <c r="K87" s="35">
        <f>('VM1'!L87-'VM1'!K87)/'VM1'!K87</f>
        <v>0.17437794334204951</v>
      </c>
      <c r="L87" s="35">
        <f>('VM1'!M87-'VM1'!L87)/'VM1'!L87</f>
        <v>-0.21219563084160473</v>
      </c>
      <c r="M87" s="15" t="s">
        <v>163</v>
      </c>
      <c r="N87" s="15"/>
      <c r="O87" s="16">
        <f t="shared" si="3"/>
        <v>6</v>
      </c>
      <c r="P87" s="27">
        <f t="shared" si="4"/>
        <v>2.9939511853086798E-3</v>
      </c>
      <c r="Q87" s="16">
        <f t="shared" si="5"/>
        <v>0.1350072118011249</v>
      </c>
      <c r="R87" s="13"/>
    </row>
    <row r="88" spans="1:18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35">
        <f>('VM1'!H88-'VM1'!G88)/'VM1'!G88</f>
        <v>2.0869597520591077E-2</v>
      </c>
      <c r="H88" s="35">
        <f>('VM1'!I88-'VM1'!H88)/'VM1'!H88</f>
        <v>7.5125846740215926E-2</v>
      </c>
      <c r="I88" s="35">
        <f>('VM1'!J88-'VM1'!I88)/'VM1'!I88</f>
        <v>-9.173079178608181E-3</v>
      </c>
      <c r="J88" s="35">
        <f>('VM1'!K88-'VM1'!J88)/'VM1'!J88</f>
        <v>-0.10880037424787041</v>
      </c>
      <c r="K88" s="35">
        <f>('VM1'!L88-'VM1'!K88)/'VM1'!K88</f>
        <v>6.760635268577353E-2</v>
      </c>
      <c r="L88" s="35">
        <f>('VM1'!M88-'VM1'!L88)/'VM1'!L88</f>
        <v>-0.11526948178972199</v>
      </c>
      <c r="M88" s="15" t="s">
        <v>163</v>
      </c>
      <c r="N88" s="15"/>
      <c r="O88" s="16">
        <f t="shared" si="3"/>
        <v>6</v>
      </c>
      <c r="P88" s="27">
        <f t="shared" si="4"/>
        <v>-1.160685637827001E-2</v>
      </c>
      <c r="Q88" s="16">
        <f t="shared" si="5"/>
        <v>8.3726289100651149E-2</v>
      </c>
      <c r="R88" s="13"/>
    </row>
    <row r="89" spans="1:18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('VM1'!H89-'VM1'!G89)/'VM1'!G89</f>
        <v>-2.8663792335185144E-2</v>
      </c>
      <c r="H89" s="35">
        <f>('VM1'!I89-'VM1'!H89)/'VM1'!H89</f>
        <v>-3.6732647965159106E-2</v>
      </c>
      <c r="I89" s="35">
        <f>('VM1'!J89-'VM1'!I89)/'VM1'!I89</f>
        <v>-0.10594720253073651</v>
      </c>
      <c r="J89" s="35">
        <f>('VM1'!K89-'VM1'!J89)/'VM1'!J89</f>
        <v>-0.11437538980863425</v>
      </c>
      <c r="K89" s="35">
        <f>('VM1'!L89-'VM1'!K89)/'VM1'!K89</f>
        <v>4.2532301605651517E-2</v>
      </c>
      <c r="L89" s="35">
        <f>('VM1'!M89-'VM1'!L89)/'VM1'!L89</f>
        <v>-5.6011826684511934E-2</v>
      </c>
      <c r="M89" s="15" t="s">
        <v>163</v>
      </c>
      <c r="N89" s="15"/>
      <c r="O89" s="16">
        <f t="shared" si="3"/>
        <v>6</v>
      </c>
      <c r="P89" s="27">
        <f t="shared" si="4"/>
        <v>-4.986642628642924E-2</v>
      </c>
      <c r="Q89" s="16">
        <f t="shared" si="5"/>
        <v>5.7452238460243624E-2</v>
      </c>
      <c r="R89" s="13"/>
    </row>
    <row r="90" spans="1:18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35">
        <f>('VM1'!H90-'VM1'!G90)/'VM1'!G90</f>
        <v>-0.14604613621156315</v>
      </c>
      <c r="H90" s="35">
        <f>('VM1'!I90-'VM1'!H90)/'VM1'!H90</f>
        <v>-5.4665808785692473E-2</v>
      </c>
      <c r="I90" s="35">
        <f>('VM1'!J90-'VM1'!I90)/'VM1'!I90</f>
        <v>-0.12459167045811306</v>
      </c>
      <c r="J90" s="35">
        <f>('VM1'!K90-'VM1'!J90)/'VM1'!J90</f>
        <v>-0.10816054458902789</v>
      </c>
      <c r="K90" s="35">
        <f>('VM1'!L90-'VM1'!K90)/'VM1'!K90</f>
        <v>7.985358574445986E-2</v>
      </c>
      <c r="L90" s="35">
        <f>('VM1'!M90-'VM1'!L90)/'VM1'!L90</f>
        <v>-6.3944685012164063E-2</v>
      </c>
      <c r="M90" s="15" t="s">
        <v>163</v>
      </c>
      <c r="N90" s="15"/>
      <c r="O90" s="16">
        <f t="shared" si="3"/>
        <v>6</v>
      </c>
      <c r="P90" s="27">
        <f t="shared" si="4"/>
        <v>-6.9592543218683453E-2</v>
      </c>
      <c r="Q90" s="16">
        <f t="shared" si="5"/>
        <v>8.1174377451933954E-2</v>
      </c>
      <c r="R90" s="13"/>
    </row>
    <row r="91" spans="1:18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/>
      <c r="O91" s="16">
        <f t="shared" si="3"/>
        <v>0</v>
      </c>
      <c r="P91" s="27" t="e">
        <f t="shared" si="4"/>
        <v>#DIV/0!</v>
      </c>
      <c r="Q91" s="16" t="e">
        <f t="shared" si="5"/>
        <v>#DIV/0!</v>
      </c>
      <c r="R91" s="13"/>
    </row>
    <row r="92" spans="1:18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15"/>
      <c r="N92" s="15"/>
      <c r="O92" s="13"/>
      <c r="P92" s="14"/>
      <c r="Q92" s="13"/>
      <c r="R92" s="13"/>
    </row>
    <row r="93" spans="1:18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15"/>
      <c r="N93" s="15"/>
      <c r="O93" s="13"/>
      <c r="P93" s="14"/>
      <c r="Q93" s="13"/>
      <c r="R93" s="13"/>
    </row>
    <row r="94" spans="1:18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15"/>
      <c r="N94" s="15"/>
      <c r="O94" s="13"/>
      <c r="P94" s="14"/>
      <c r="Q94" s="14"/>
      <c r="R94" s="13"/>
    </row>
    <row r="95" spans="1:18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15"/>
      <c r="N95" s="15"/>
      <c r="O95" s="13"/>
      <c r="P95" s="14"/>
      <c r="Q95" s="13"/>
      <c r="R95" s="13"/>
    </row>
    <row r="96" spans="1:18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15"/>
      <c r="N96" s="15"/>
      <c r="O96" s="13"/>
      <c r="P96" s="14"/>
      <c r="Q96" s="13"/>
      <c r="R96" s="13"/>
    </row>
    <row r="97" spans="1:18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15"/>
      <c r="N97" s="15"/>
      <c r="O97" s="13"/>
      <c r="P97" s="14"/>
      <c r="Q97" s="13"/>
      <c r="R97" s="13"/>
    </row>
    <row r="98" spans="1:18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15"/>
      <c r="N98" s="15"/>
      <c r="O98" s="13"/>
      <c r="P98" s="14"/>
      <c r="Q98" s="13"/>
      <c r="R98" s="13"/>
    </row>
    <row r="99" spans="1:18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15"/>
      <c r="N99" s="15"/>
      <c r="O99" s="13"/>
      <c r="P99" s="14"/>
      <c r="Q99" s="13"/>
      <c r="R99" s="13"/>
    </row>
    <row r="100" spans="1:18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15"/>
      <c r="N100" s="15"/>
      <c r="O100" s="13"/>
      <c r="P100" s="14"/>
      <c r="Q100" s="13"/>
      <c r="R100" s="13"/>
    </row>
    <row r="101" spans="1:18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15"/>
      <c r="N101" s="15"/>
      <c r="O101" s="13"/>
      <c r="P101" s="14"/>
      <c r="Q101" s="14"/>
      <c r="R101" s="13"/>
    </row>
    <row r="102" spans="1:18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15"/>
      <c r="N102" s="15"/>
      <c r="O102" s="13"/>
      <c r="P102" s="14"/>
      <c r="Q102" s="14"/>
      <c r="R102" s="13"/>
    </row>
    <row r="103" spans="1:18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15"/>
      <c r="N103" s="15"/>
      <c r="O103" s="13"/>
      <c r="P103" s="14"/>
      <c r="Q103" s="13"/>
      <c r="R103" s="13"/>
    </row>
    <row r="104" spans="1:18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15"/>
      <c r="N104" s="15"/>
      <c r="O104" s="13"/>
      <c r="P104" s="14"/>
      <c r="Q104" s="14"/>
      <c r="R104" s="13"/>
    </row>
    <row r="105" spans="1:18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15"/>
      <c r="N105" s="15"/>
      <c r="O105" s="13"/>
      <c r="P105" s="14"/>
      <c r="Q105" s="13"/>
      <c r="R105" s="13"/>
    </row>
    <row r="106" spans="1:18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15"/>
      <c r="N106" s="15"/>
      <c r="O106" s="13"/>
      <c r="P106" s="14"/>
      <c r="Q106" s="14"/>
      <c r="R106" s="13"/>
    </row>
    <row r="107" spans="1:18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15"/>
      <c r="N107" s="15"/>
      <c r="O107" s="13"/>
      <c r="P107" s="14"/>
      <c r="Q107" s="13"/>
      <c r="R107" s="13"/>
    </row>
    <row r="108" spans="1:18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15"/>
      <c r="N108" s="15"/>
      <c r="O108" s="13"/>
      <c r="P108" s="14"/>
      <c r="Q108" s="13"/>
      <c r="R108" s="13"/>
    </row>
    <row r="109" spans="1:18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15"/>
      <c r="N109" s="15"/>
      <c r="O109" s="13"/>
      <c r="P109" s="14"/>
      <c r="Q109" s="13"/>
      <c r="R109" s="13"/>
    </row>
    <row r="110" spans="1:18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15"/>
      <c r="N110" s="15"/>
      <c r="O110" s="13"/>
      <c r="P110" s="14"/>
      <c r="Q110" s="14"/>
      <c r="R110" s="13"/>
    </row>
    <row r="111" spans="1:18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15"/>
      <c r="N111" s="15"/>
      <c r="O111" s="13"/>
      <c r="P111" s="14"/>
      <c r="Q111" s="14"/>
      <c r="R111" s="13"/>
    </row>
    <row r="112" spans="1:18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15"/>
      <c r="N112" s="15"/>
      <c r="O112" s="13"/>
      <c r="P112" s="14"/>
      <c r="Q112" s="14"/>
      <c r="R112" s="13"/>
    </row>
    <row r="113" spans="1:18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15"/>
      <c r="N113" s="15"/>
      <c r="O113" s="13"/>
      <c r="P113" s="14"/>
      <c r="Q113" s="13"/>
      <c r="R113" s="13"/>
    </row>
    <row r="114" spans="1:18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15"/>
      <c r="N114" s="15"/>
      <c r="O114" s="13"/>
      <c r="P114" s="14"/>
      <c r="Q114" s="13"/>
      <c r="R114" s="13"/>
    </row>
    <row r="115" spans="1:18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15"/>
      <c r="N115" s="15"/>
      <c r="O115" s="13"/>
      <c r="P115" s="14"/>
      <c r="Q115" s="13"/>
      <c r="R115" s="13"/>
    </row>
    <row r="116" spans="1:18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15"/>
      <c r="N116" s="15"/>
      <c r="O116" s="13"/>
      <c r="P116" s="14"/>
      <c r="Q116" s="13"/>
      <c r="R116" s="13"/>
    </row>
    <row r="117" spans="1:18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15"/>
      <c r="N117" s="15"/>
      <c r="O117" s="13"/>
      <c r="P117" s="14"/>
      <c r="Q117" s="13"/>
      <c r="R117" s="13"/>
    </row>
    <row r="118" spans="1:18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15"/>
      <c r="N118" s="15"/>
      <c r="O118" s="13"/>
      <c r="P118" s="14"/>
      <c r="Q118" s="14"/>
      <c r="R118" s="13"/>
    </row>
    <row r="119" spans="1:18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15"/>
      <c r="N119" s="15"/>
      <c r="O119" s="13"/>
      <c r="P119" s="14"/>
      <c r="Q119" s="13"/>
      <c r="R119" s="13"/>
    </row>
    <row r="120" spans="1:18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15"/>
      <c r="N120" s="15"/>
      <c r="O120" s="13"/>
      <c r="P120" s="14"/>
      <c r="Q120" s="13"/>
      <c r="R120" s="13"/>
    </row>
    <row r="121" spans="1:18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15"/>
      <c r="N121" s="15"/>
      <c r="O121" s="13"/>
      <c r="P121" s="14"/>
      <c r="Q121" s="13"/>
      <c r="R121" s="13"/>
    </row>
    <row r="122" spans="1:18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15"/>
      <c r="N122" s="15"/>
      <c r="O122" s="13"/>
      <c r="P122" s="14"/>
      <c r="Q122" s="14"/>
      <c r="R122" s="13"/>
    </row>
    <row r="123" spans="1:18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15"/>
      <c r="N123" s="15"/>
      <c r="O123" s="13"/>
      <c r="P123" s="14"/>
      <c r="Q123" s="13"/>
      <c r="R123" s="13"/>
    </row>
    <row r="124" spans="1:18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15"/>
      <c r="N124" s="15"/>
      <c r="O124" s="13"/>
      <c r="P124" s="14"/>
      <c r="Q124" s="13"/>
      <c r="R124" s="13"/>
    </row>
    <row r="125" spans="1:18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15"/>
      <c r="N125" s="15"/>
      <c r="O125" s="13"/>
      <c r="P125" s="14"/>
      <c r="Q125" s="14"/>
      <c r="R125" s="13"/>
    </row>
    <row r="126" spans="1:18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15"/>
      <c r="N126" s="15"/>
      <c r="O126" s="13"/>
      <c r="P126" s="14"/>
      <c r="Q126" s="13"/>
      <c r="R126" s="13"/>
    </row>
    <row r="127" spans="1:18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15"/>
      <c r="N127" s="15"/>
      <c r="O127" s="13"/>
      <c r="P127" s="14"/>
      <c r="Q127" s="13"/>
      <c r="R127" s="13"/>
    </row>
    <row r="128" spans="1:18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15"/>
      <c r="N128" s="15"/>
      <c r="O128" s="13"/>
      <c r="P128" s="14"/>
      <c r="Q128" s="13"/>
      <c r="R128" s="13"/>
    </row>
    <row r="129" spans="1:18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15"/>
      <c r="N129" s="15"/>
      <c r="O129" s="13"/>
      <c r="P129" s="14"/>
      <c r="Q129" s="13"/>
      <c r="R129" s="13"/>
    </row>
    <row r="130" spans="1:18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15"/>
      <c r="N130" s="15"/>
      <c r="O130" s="13"/>
      <c r="P130" s="14"/>
      <c r="Q130" s="14"/>
      <c r="R130" s="13"/>
    </row>
    <row r="131" spans="1:18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15"/>
      <c r="N131" s="15"/>
      <c r="O131" s="13"/>
      <c r="P131" s="14"/>
      <c r="Q131" s="13"/>
      <c r="R131" s="13"/>
    </row>
    <row r="132" spans="1:18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15"/>
      <c r="N132" s="15"/>
      <c r="O132" s="13"/>
      <c r="P132" s="14"/>
      <c r="Q132" s="13"/>
      <c r="R132" s="13"/>
    </row>
    <row r="133" spans="1:18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15"/>
      <c r="N133" s="15"/>
      <c r="O133" s="13"/>
      <c r="P133" s="13"/>
      <c r="Q133" s="13"/>
      <c r="R133" s="13"/>
    </row>
    <row r="134" spans="1:18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15"/>
      <c r="N134" s="15"/>
      <c r="O134" s="13"/>
      <c r="P134" s="13"/>
      <c r="Q134" s="13"/>
      <c r="R134" s="13"/>
    </row>
    <row r="135" spans="1:18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3"/>
      <c r="P135" s="13"/>
      <c r="Q135" s="13"/>
      <c r="R135" s="13"/>
    </row>
    <row r="136" spans="1:18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3"/>
      <c r="P136" s="13"/>
      <c r="Q136" s="13"/>
      <c r="R136" s="13"/>
    </row>
    <row r="137" spans="1:18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3"/>
      <c r="P137" s="13"/>
      <c r="Q137" s="13"/>
      <c r="R137" s="13"/>
    </row>
    <row r="138" spans="1:18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3"/>
      <c r="P138" s="13"/>
      <c r="Q138" s="13"/>
      <c r="R138" s="13"/>
    </row>
    <row r="139" spans="1:18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3"/>
      <c r="P139" s="13"/>
      <c r="Q139" s="13"/>
      <c r="R139" s="13"/>
    </row>
    <row r="140" spans="1:18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3"/>
      <c r="P140" s="13"/>
      <c r="Q140" s="13"/>
      <c r="R140" s="13"/>
    </row>
    <row r="141" spans="1:18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3"/>
      <c r="P141" s="13"/>
      <c r="Q141" s="13"/>
      <c r="R141" s="13"/>
    </row>
    <row r="142" spans="1:18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3"/>
      <c r="P142" s="13"/>
      <c r="Q142" s="13"/>
      <c r="R142" s="13"/>
    </row>
    <row r="143" spans="1:18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3"/>
      <c r="P143" s="13"/>
      <c r="Q143" s="13"/>
      <c r="R143" s="13"/>
    </row>
    <row r="144" spans="1:18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3"/>
      <c r="P144" s="13"/>
      <c r="Q144" s="13"/>
      <c r="R144" s="13"/>
    </row>
    <row r="145" spans="1:18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3"/>
      <c r="P145" s="13"/>
      <c r="Q145" s="13"/>
      <c r="R145" s="13"/>
    </row>
    <row r="146" spans="1:18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3"/>
      <c r="P146" s="13"/>
      <c r="Q146" s="13"/>
      <c r="R146" s="13"/>
    </row>
    <row r="147" spans="1:18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3"/>
      <c r="P147" s="13"/>
      <c r="Q147" s="13"/>
      <c r="R147" s="13"/>
    </row>
    <row r="148" spans="1:18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3"/>
      <c r="P148" s="13"/>
      <c r="Q148" s="13"/>
      <c r="R148" s="13"/>
    </row>
    <row r="149" spans="1:18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3"/>
      <c r="P149" s="13"/>
      <c r="Q149" s="13"/>
      <c r="R149" s="13"/>
    </row>
    <row r="150" spans="1:18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3"/>
      <c r="P150" s="13"/>
      <c r="Q150" s="13"/>
      <c r="R150" s="13"/>
    </row>
    <row r="151" spans="1:18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3"/>
      <c r="P151" s="13"/>
      <c r="Q151" s="13"/>
      <c r="R151" s="13"/>
    </row>
    <row r="152" spans="1:18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3"/>
      <c r="P152" s="13"/>
      <c r="Q152" s="13"/>
      <c r="R152" s="13"/>
    </row>
    <row r="153" spans="1:18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3"/>
      <c r="P153" s="13"/>
      <c r="Q153" s="13"/>
      <c r="R153" s="13"/>
    </row>
    <row r="154" spans="1:18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3"/>
      <c r="P154" s="13"/>
      <c r="Q154" s="13"/>
      <c r="R154" s="13"/>
    </row>
    <row r="155" spans="1:18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3"/>
      <c r="P155" s="13"/>
      <c r="Q155" s="13"/>
      <c r="R155" s="13"/>
    </row>
    <row r="156" spans="1:18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3"/>
      <c r="P156" s="13"/>
      <c r="Q156" s="13"/>
      <c r="R156" s="13"/>
    </row>
    <row r="157" spans="1:18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3"/>
      <c r="P157" s="13"/>
      <c r="Q157" s="13"/>
      <c r="R157" s="13"/>
    </row>
    <row r="158" spans="1:18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3"/>
      <c r="P158" s="13"/>
      <c r="Q158" s="13"/>
      <c r="R158" s="13"/>
    </row>
    <row r="159" spans="1:18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3"/>
      <c r="P159" s="13"/>
      <c r="Q159" s="13"/>
      <c r="R159" s="13"/>
    </row>
    <row r="160" spans="1:18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3"/>
      <c r="P160" s="13"/>
      <c r="Q160" s="13"/>
      <c r="R160" s="13"/>
    </row>
    <row r="161" spans="1:18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3"/>
      <c r="P161" s="13"/>
      <c r="Q161" s="13"/>
      <c r="R161" s="13"/>
    </row>
    <row r="162" spans="1:18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3"/>
      <c r="P162" s="13"/>
      <c r="Q162" s="13"/>
      <c r="R162" s="13"/>
    </row>
    <row r="163" spans="1:18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3"/>
      <c r="P163" s="13"/>
      <c r="Q163" s="13"/>
      <c r="R163" s="13"/>
    </row>
    <row r="164" spans="1:18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3"/>
      <c r="P164" s="13"/>
      <c r="Q164" s="13"/>
      <c r="R164" s="13"/>
    </row>
    <row r="165" spans="1:18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3"/>
      <c r="P165" s="13"/>
      <c r="Q165" s="13"/>
      <c r="R165" s="13"/>
    </row>
    <row r="166" spans="1:18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3"/>
      <c r="P166" s="13"/>
      <c r="Q166" s="13"/>
      <c r="R166" s="13"/>
    </row>
    <row r="167" spans="1:18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3"/>
      <c r="P167" s="13"/>
      <c r="Q167" s="13"/>
      <c r="R167" s="13"/>
    </row>
    <row r="168" spans="1:18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3"/>
      <c r="P168" s="13"/>
      <c r="Q168" s="13"/>
      <c r="R168" s="13"/>
    </row>
    <row r="169" spans="1:18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3"/>
      <c r="P169" s="13"/>
      <c r="Q169" s="13"/>
      <c r="R169" s="13"/>
    </row>
    <row r="170" spans="1:18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3"/>
      <c r="P170" s="13"/>
      <c r="Q170" s="13"/>
      <c r="R170" s="13"/>
    </row>
    <row r="171" spans="1:18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3"/>
      <c r="P171" s="13"/>
      <c r="Q171" s="13"/>
      <c r="R171" s="13"/>
    </row>
    <row r="172" spans="1:18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3"/>
      <c r="P172" s="13"/>
      <c r="Q172" s="13"/>
      <c r="R172" s="13"/>
    </row>
    <row r="173" spans="1:18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3"/>
      <c r="P173" s="13"/>
      <c r="Q173" s="13"/>
      <c r="R173" s="13"/>
    </row>
    <row r="174" spans="1:18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3"/>
      <c r="P174" s="13"/>
      <c r="Q174" s="13"/>
      <c r="R174" s="13"/>
    </row>
    <row r="175" spans="1:18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3"/>
      <c r="P175" s="13"/>
      <c r="Q175" s="13"/>
      <c r="R175" s="13"/>
    </row>
    <row r="176" spans="1:18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3"/>
      <c r="P176" s="13"/>
      <c r="Q176" s="13"/>
      <c r="R176" s="13"/>
    </row>
    <row r="177" spans="1:18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3"/>
      <c r="P177" s="13"/>
      <c r="Q177" s="13"/>
      <c r="R177" s="13"/>
    </row>
    <row r="178" spans="1:18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3"/>
      <c r="P178" s="13"/>
      <c r="Q178" s="13"/>
      <c r="R178" s="13"/>
    </row>
    <row r="179" spans="1:18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3"/>
      <c r="P179" s="13"/>
      <c r="Q179" s="13"/>
      <c r="R179" s="13"/>
    </row>
    <row r="180" spans="1:18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3"/>
      <c r="P180" s="13"/>
      <c r="Q180" s="13"/>
      <c r="R180" s="13"/>
    </row>
    <row r="181" spans="1:18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3"/>
      <c r="P181" s="13"/>
      <c r="Q181" s="13"/>
      <c r="R181" s="13"/>
    </row>
    <row r="182" spans="1:18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3"/>
      <c r="P182" s="13"/>
      <c r="Q182" s="13"/>
      <c r="R182" s="13"/>
    </row>
    <row r="183" spans="1:18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3"/>
      <c r="P183" s="13"/>
      <c r="Q183" s="13"/>
      <c r="R183" s="13"/>
    </row>
    <row r="184" spans="1:18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3"/>
      <c r="P184" s="13"/>
      <c r="Q184" s="13"/>
      <c r="R184" s="13"/>
    </row>
    <row r="185" spans="1:18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3"/>
      <c r="P185" s="13"/>
      <c r="Q185" s="13"/>
      <c r="R185" s="13"/>
    </row>
    <row r="186" spans="1:18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3"/>
      <c r="P186" s="13"/>
      <c r="Q186" s="13"/>
      <c r="R186" s="13"/>
    </row>
    <row r="187" spans="1:18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3"/>
      <c r="P187" s="13"/>
      <c r="Q187" s="13"/>
      <c r="R187" s="13"/>
    </row>
    <row r="188" spans="1:18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3"/>
      <c r="P188" s="13"/>
      <c r="Q188" s="13"/>
      <c r="R188" s="13"/>
    </row>
    <row r="189" spans="1:18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3"/>
      <c r="P189" s="13"/>
      <c r="Q189" s="13"/>
      <c r="R189" s="13"/>
    </row>
    <row r="190" spans="1:18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3"/>
      <c r="P190" s="13"/>
      <c r="Q190" s="13"/>
      <c r="R190" s="13"/>
    </row>
    <row r="191" spans="1:18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3"/>
      <c r="P191" s="13"/>
      <c r="Q191" s="13"/>
      <c r="R191" s="13"/>
    </row>
    <row r="192" spans="1:18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3"/>
      <c r="P192" s="13"/>
      <c r="Q192" s="13"/>
      <c r="R192" s="13"/>
    </row>
    <row r="193" spans="1:18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3"/>
      <c r="P193" s="13"/>
      <c r="Q193" s="13"/>
      <c r="R193" s="13"/>
    </row>
    <row r="194" spans="1:18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3"/>
      <c r="P194" s="13"/>
      <c r="Q194" s="13"/>
      <c r="R194" s="13"/>
    </row>
    <row r="195" spans="1:18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3"/>
      <c r="P195" s="13"/>
      <c r="Q195" s="13"/>
      <c r="R195" s="13"/>
    </row>
    <row r="196" spans="1:18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3"/>
      <c r="P196" s="13"/>
      <c r="Q196" s="13"/>
      <c r="R196" s="13"/>
    </row>
    <row r="197" spans="1:18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3"/>
      <c r="P197" s="13"/>
      <c r="Q197" s="13"/>
      <c r="R197" s="13"/>
    </row>
    <row r="198" spans="1:18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3"/>
      <c r="P198" s="13"/>
      <c r="Q198" s="13"/>
      <c r="R198" s="13"/>
    </row>
    <row r="199" spans="1:18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3"/>
      <c r="P199" s="13"/>
      <c r="Q199" s="13"/>
      <c r="R199" s="13"/>
    </row>
    <row r="200" spans="1:18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3"/>
      <c r="P200" s="13"/>
      <c r="Q200" s="13"/>
      <c r="R200" s="13"/>
    </row>
    <row r="201" spans="1:18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3"/>
      <c r="P201" s="13"/>
      <c r="Q201" s="13"/>
      <c r="R201" s="13"/>
    </row>
    <row r="202" spans="1:18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3"/>
      <c r="P202" s="13"/>
      <c r="Q202" s="13"/>
      <c r="R202" s="13"/>
    </row>
    <row r="203" spans="1:18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3"/>
      <c r="P203" s="13"/>
      <c r="Q203" s="13"/>
      <c r="R203" s="13"/>
    </row>
    <row r="204" spans="1:18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3"/>
      <c r="P204" s="13"/>
      <c r="Q204" s="13"/>
      <c r="R204" s="13"/>
    </row>
    <row r="205" spans="1:18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3"/>
      <c r="P205" s="13"/>
      <c r="Q205" s="13"/>
      <c r="R205" s="13"/>
    </row>
    <row r="206" spans="1:18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3"/>
      <c r="P206" s="13"/>
      <c r="Q206" s="13"/>
      <c r="R206" s="13"/>
    </row>
    <row r="207" spans="1:18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3"/>
      <c r="P207" s="13"/>
      <c r="Q207" s="13"/>
      <c r="R207" s="13"/>
    </row>
    <row r="208" spans="1:18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3"/>
      <c r="P208" s="13"/>
      <c r="Q208" s="13"/>
      <c r="R208" s="13"/>
    </row>
    <row r="209" spans="1:18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3"/>
      <c r="P209" s="13"/>
      <c r="Q209" s="13"/>
      <c r="R209" s="13"/>
    </row>
    <row r="210" spans="1:18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3"/>
      <c r="P210" s="13"/>
      <c r="Q210" s="13"/>
      <c r="R210" s="13"/>
    </row>
    <row r="211" spans="1:18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3"/>
      <c r="P211" s="13"/>
      <c r="Q211" s="13"/>
      <c r="R211" s="13"/>
    </row>
    <row r="212" spans="1:18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3"/>
      <c r="P212" s="13"/>
      <c r="Q212" s="13"/>
      <c r="R212" s="13"/>
    </row>
    <row r="213" spans="1:18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3"/>
      <c r="P213" s="13"/>
      <c r="Q213" s="13"/>
      <c r="R213" s="13"/>
    </row>
    <row r="214" spans="1:18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3"/>
      <c r="P214" s="13"/>
      <c r="Q214" s="13"/>
      <c r="R214" s="13"/>
    </row>
    <row r="215" spans="1:18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3"/>
      <c r="P215" s="13"/>
      <c r="Q215" s="13"/>
      <c r="R215" s="13"/>
    </row>
    <row r="216" spans="1:18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3"/>
      <c r="P216" s="13"/>
      <c r="Q216" s="13"/>
      <c r="R216" s="13"/>
    </row>
    <row r="217" spans="1:18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3"/>
      <c r="P217" s="13"/>
      <c r="Q217" s="13"/>
      <c r="R217" s="13"/>
    </row>
    <row r="218" spans="1:18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3"/>
      <c r="P218" s="13"/>
      <c r="Q218" s="13"/>
      <c r="R218" s="13"/>
    </row>
    <row r="219" spans="1:18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3"/>
      <c r="P219" s="13"/>
      <c r="Q219" s="13"/>
      <c r="R219" s="13"/>
    </row>
    <row r="220" spans="1:18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3"/>
      <c r="P220" s="13"/>
      <c r="Q220" s="13"/>
      <c r="R220" s="13"/>
    </row>
    <row r="221" spans="1:18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3"/>
      <c r="P221" s="13"/>
      <c r="Q221" s="13"/>
      <c r="R221" s="13"/>
    </row>
    <row r="222" spans="1:18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3"/>
      <c r="P222" s="13"/>
      <c r="Q222" s="13"/>
      <c r="R222" s="13"/>
    </row>
    <row r="223" spans="1:18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3"/>
      <c r="P223" s="13"/>
      <c r="Q223" s="13"/>
      <c r="R223" s="13"/>
    </row>
    <row r="224" spans="1:18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3"/>
      <c r="P224" s="13"/>
      <c r="Q224" s="13"/>
      <c r="R224" s="13"/>
    </row>
    <row r="225" spans="1:18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3"/>
      <c r="P225" s="13"/>
      <c r="Q225" s="13"/>
      <c r="R225" s="13"/>
    </row>
    <row r="226" spans="1:18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3"/>
      <c r="P226" s="13"/>
      <c r="Q226" s="13"/>
      <c r="R226" s="13"/>
    </row>
    <row r="227" spans="1:18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3"/>
      <c r="P227" s="13"/>
      <c r="Q227" s="13"/>
      <c r="R227" s="13"/>
    </row>
    <row r="228" spans="1:18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3"/>
      <c r="P228" s="13"/>
      <c r="Q228" s="13"/>
      <c r="R228" s="13"/>
    </row>
    <row r="229" spans="1:18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3"/>
      <c r="P229" s="13"/>
      <c r="Q229" s="13"/>
      <c r="R229" s="13"/>
    </row>
    <row r="230" spans="1:18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3"/>
      <c r="P230" s="13"/>
      <c r="Q230" s="13"/>
      <c r="R230" s="13"/>
    </row>
    <row r="231" spans="1:18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3"/>
      <c r="P231" s="13"/>
      <c r="Q231" s="13"/>
      <c r="R231" s="13"/>
    </row>
    <row r="232" spans="1:18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3"/>
      <c r="P232" s="13"/>
      <c r="Q232" s="13"/>
      <c r="R232" s="13"/>
    </row>
    <row r="233" spans="1:18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3"/>
      <c r="P233" s="13"/>
      <c r="Q233" s="13"/>
      <c r="R233" s="13"/>
    </row>
    <row r="234" spans="1:18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3"/>
      <c r="P234" s="13"/>
      <c r="Q234" s="13"/>
      <c r="R234" s="13"/>
    </row>
    <row r="235" spans="1:18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3"/>
      <c r="P235" s="13"/>
      <c r="Q235" s="13"/>
      <c r="R235" s="13"/>
    </row>
    <row r="236" spans="1:18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3"/>
      <c r="P236" s="13"/>
      <c r="Q236" s="13"/>
      <c r="R236" s="13"/>
    </row>
    <row r="237" spans="1:18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3"/>
      <c r="P237" s="13"/>
      <c r="Q237" s="13"/>
      <c r="R237" s="13"/>
    </row>
    <row r="238" spans="1:18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3"/>
      <c r="P238" s="13"/>
      <c r="Q238" s="13"/>
      <c r="R238" s="13"/>
    </row>
    <row r="239" spans="1:18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3"/>
      <c r="P239" s="13"/>
      <c r="Q239" s="13"/>
      <c r="R239" s="13"/>
    </row>
    <row r="240" spans="1:18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3"/>
      <c r="P240" s="13"/>
      <c r="Q240" s="13"/>
      <c r="R240" s="13"/>
    </row>
    <row r="241" spans="1:18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3"/>
      <c r="P241" s="13"/>
      <c r="Q241" s="13"/>
      <c r="R241" s="13"/>
    </row>
    <row r="242" spans="1:18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3"/>
      <c r="P242" s="13"/>
      <c r="Q242" s="13"/>
      <c r="R242" s="13"/>
    </row>
    <row r="243" spans="1:18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3"/>
      <c r="P243" s="13"/>
      <c r="Q243" s="13"/>
      <c r="R243" s="13"/>
    </row>
    <row r="244" spans="1:18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3"/>
      <c r="P244" s="13"/>
      <c r="Q244" s="13"/>
      <c r="R244" s="13"/>
    </row>
    <row r="245" spans="1:18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3"/>
      <c r="P245" s="13"/>
      <c r="Q245" s="13"/>
      <c r="R245" s="13"/>
    </row>
    <row r="246" spans="1:18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3"/>
      <c r="P246" s="13"/>
      <c r="Q246" s="13"/>
      <c r="R246" s="13"/>
    </row>
    <row r="247" spans="1:18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3"/>
      <c r="P247" s="13"/>
      <c r="Q247" s="13"/>
      <c r="R247" s="13"/>
    </row>
    <row r="248" spans="1:18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3"/>
      <c r="P248" s="13"/>
      <c r="Q248" s="13"/>
      <c r="R248" s="13"/>
    </row>
    <row r="249" spans="1:18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3"/>
      <c r="P249" s="13"/>
      <c r="Q249" s="13"/>
      <c r="R249" s="13"/>
    </row>
    <row r="250" spans="1:18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3"/>
      <c r="P250" s="13"/>
      <c r="Q250" s="13"/>
      <c r="R250" s="13"/>
    </row>
    <row r="251" spans="1:18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3"/>
      <c r="P251" s="13"/>
      <c r="Q251" s="13"/>
      <c r="R251" s="13"/>
    </row>
    <row r="252" spans="1:18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3"/>
      <c r="P252" s="13"/>
      <c r="Q252" s="13"/>
      <c r="R252" s="13"/>
    </row>
    <row r="253" spans="1:18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3"/>
      <c r="P253" s="13"/>
      <c r="Q253" s="13"/>
      <c r="R253" s="13"/>
    </row>
    <row r="254" spans="1:18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3"/>
      <c r="P254" s="13"/>
      <c r="Q254" s="13"/>
      <c r="R254" s="13"/>
    </row>
    <row r="255" spans="1:18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3"/>
      <c r="P255" s="13"/>
      <c r="Q255" s="13"/>
      <c r="R255" s="13"/>
    </row>
    <row r="256" spans="1:18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3"/>
      <c r="P256" s="13"/>
      <c r="Q256" s="13"/>
      <c r="R256" s="13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workbookViewId="0">
      <selection activeCell="G2" sqref="G2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314</v>
      </c>
      <c r="B2" t="s">
        <v>314</v>
      </c>
      <c r="C2" s="1" t="s">
        <v>2</v>
      </c>
      <c r="D2" s="1" t="str">
        <f>Countries!$G$4</f>
        <v>u:\ken\$data2.bnk, Type = LAREMOS</v>
      </c>
      <c r="E2" s="1" t="str">
        <f>Countries!$E$4&amp;Countries!$Q1&amp;Countries!$F$4</f>
        <v>M614FMB</v>
      </c>
      <c r="F2" t="s">
        <v>314</v>
      </c>
      <c r="G2" s="4">
        <v>5.4786520430000003</v>
      </c>
      <c r="H2" s="4">
        <v>230.4087011</v>
      </c>
      <c r="I2" s="4">
        <v>396.17464889999997</v>
      </c>
      <c r="J2" s="4">
        <v>624.56194290000008</v>
      </c>
      <c r="K2" s="4">
        <v>3940.5488090200001</v>
      </c>
      <c r="L2" s="4">
        <v>16115.522173999998</v>
      </c>
      <c r="M2" s="4">
        <v>41995.752999689998</v>
      </c>
      <c r="N2" s="33">
        <v>60992.154908919001</v>
      </c>
    </row>
    <row r="3" spans="1:14" x14ac:dyDescent="0.4">
      <c r="A3" t="s">
        <v>314</v>
      </c>
      <c r="B3" t="s">
        <v>314</v>
      </c>
      <c r="C3" s="1" t="s">
        <v>225</v>
      </c>
      <c r="D3" s="1" t="str">
        <f>Countries!$G$4</f>
        <v>u:\ken\$data2.bnk, Type = LAREMOS</v>
      </c>
      <c r="E3" s="1" t="str">
        <f>Countries!$E$4&amp;Countries!$Q2&amp;Countries!$F$4</f>
        <v>M213FMB</v>
      </c>
      <c r="F3" t="s">
        <v>314</v>
      </c>
      <c r="G3" s="4">
        <v>51970.875</v>
      </c>
      <c r="H3" s="4">
        <v>61752.084999999992</v>
      </c>
      <c r="I3" s="4">
        <v>77520.317999999999</v>
      </c>
      <c r="J3" s="4">
        <v>85650.72099999999</v>
      </c>
      <c r="K3" s="4">
        <v>89150.05799999999</v>
      </c>
      <c r="L3" s="4">
        <v>90514.975000000006</v>
      </c>
      <c r="M3" s="4">
        <v>73145.476999999999</v>
      </c>
      <c r="N3" s="33" t="s">
        <v>163</v>
      </c>
    </row>
    <row r="4" spans="1:14" x14ac:dyDescent="0.4">
      <c r="A4" t="s">
        <v>314</v>
      </c>
      <c r="B4" t="s">
        <v>314</v>
      </c>
      <c r="C4" s="1" t="s">
        <v>228</v>
      </c>
      <c r="D4" s="1" t="str">
        <f>Countries!$G$4</f>
        <v>u:\ken\$data2.bnk, Type = LAREMOS</v>
      </c>
      <c r="E4" s="1" t="str">
        <f>Countries!$E$4&amp;Countries!$Q3&amp;Countries!$F$4</f>
        <v>M218FMB</v>
      </c>
      <c r="F4" t="s">
        <v>314</v>
      </c>
      <c r="G4" s="4">
        <v>13697</v>
      </c>
      <c r="H4" s="4">
        <v>17144.927984999998</v>
      </c>
      <c r="I4" s="4">
        <v>20004.384054909999</v>
      </c>
      <c r="J4" s="4">
        <v>22582.985239999998</v>
      </c>
      <c r="K4" s="4">
        <v>23867.316847029997</v>
      </c>
      <c r="L4" s="4">
        <v>23960.843142139998</v>
      </c>
      <c r="M4" s="4">
        <v>24497.379914038898</v>
      </c>
      <c r="N4" s="33">
        <v>21165.285397200001</v>
      </c>
    </row>
    <row r="5" spans="1:14" x14ac:dyDescent="0.4">
      <c r="A5" t="s">
        <v>314</v>
      </c>
      <c r="B5" t="s">
        <v>314</v>
      </c>
      <c r="C5" s="1" t="s">
        <v>235</v>
      </c>
      <c r="D5" s="1" t="str">
        <f>Countries!$G$4</f>
        <v>u:\ken\$data2.bnk, Type = LAREMOS</v>
      </c>
      <c r="E5" s="1" t="str">
        <f>Countries!$E$4&amp;Countries!$Q4&amp;Countries!$F$4</f>
        <v>M918FMB</v>
      </c>
      <c r="F5" t="s">
        <v>314</v>
      </c>
      <c r="G5" s="4">
        <v>575.38</v>
      </c>
      <c r="H5" s="4">
        <v>1249.7180000000001</v>
      </c>
      <c r="I5" s="4">
        <v>5709.2920000000004</v>
      </c>
      <c r="J5" s="4">
        <v>6387.55</v>
      </c>
      <c r="K5" s="4">
        <v>7220.1760000000004</v>
      </c>
      <c r="L5" s="4">
        <v>9548.3330000000005</v>
      </c>
      <c r="M5" s="4">
        <v>12100.796</v>
      </c>
      <c r="N5" s="33">
        <v>12521.467000000001</v>
      </c>
    </row>
    <row r="6" spans="1:14" x14ac:dyDescent="0.4">
      <c r="A6" t="s">
        <v>314</v>
      </c>
      <c r="B6" t="s">
        <v>314</v>
      </c>
      <c r="C6" s="1" t="s">
        <v>31</v>
      </c>
      <c r="D6" s="1" t="str">
        <f>Countries!$G$4</f>
        <v>u:\ken\$data2.bnk, Type = LAREMOS</v>
      </c>
      <c r="E6" s="1" t="str">
        <f>Countries!$E$4&amp;Countries!$Q5&amp;Countries!$F$4</f>
        <v>M522FMB</v>
      </c>
      <c r="F6" t="s">
        <v>314</v>
      </c>
      <c r="G6" s="4">
        <v>649106</v>
      </c>
      <c r="H6" s="4">
        <v>911618</v>
      </c>
      <c r="I6" s="4">
        <v>1062871</v>
      </c>
      <c r="J6" s="4">
        <v>1230067</v>
      </c>
      <c r="K6" s="4">
        <v>1442503</v>
      </c>
      <c r="L6" s="4">
        <v>1830508</v>
      </c>
      <c r="M6" s="4">
        <v>2203871</v>
      </c>
      <c r="N6" s="33">
        <v>2693450</v>
      </c>
    </row>
    <row r="7" spans="1:14" x14ac:dyDescent="0.4">
      <c r="C7" s="1" t="s">
        <v>239</v>
      </c>
      <c r="D7" s="1" t="str">
        <f>Countries!$G$4</f>
        <v>u:\ken\$data2.bnk, Type = LAREMOS</v>
      </c>
      <c r="E7" s="1" t="str">
        <f>Countries!$E$4&amp;Countries!$Q6&amp;Countries!$F$4</f>
        <v>M248FMB</v>
      </c>
      <c r="G7" s="4"/>
      <c r="H7" s="4"/>
      <c r="I7" s="4"/>
      <c r="J7" s="4"/>
      <c r="K7" s="4"/>
      <c r="L7" s="4"/>
      <c r="M7" s="4"/>
      <c r="N7" s="33"/>
    </row>
    <row r="8" spans="1:14" x14ac:dyDescent="0.4">
      <c r="A8" t="s">
        <v>314</v>
      </c>
      <c r="B8" t="s">
        <v>314</v>
      </c>
      <c r="C8" s="1" t="s">
        <v>250</v>
      </c>
      <c r="D8" s="1" t="str">
        <f>Countries!$G$4</f>
        <v>u:\ken\$data2.bnk, Type = LAREMOS</v>
      </c>
      <c r="E8" s="1" t="str">
        <f>Countries!$E$4&amp;Countries!$Q7&amp;Countries!$F$4</f>
        <v>M654FMB</v>
      </c>
      <c r="F8" t="s">
        <v>314</v>
      </c>
      <c r="G8" s="4">
        <v>754.29210000000012</v>
      </c>
      <c r="H8" s="4">
        <v>1144.4712</v>
      </c>
      <c r="I8" s="33" t="s">
        <v>163</v>
      </c>
      <c r="J8" s="33" t="s">
        <v>163</v>
      </c>
      <c r="K8" s="33" t="s">
        <v>163</v>
      </c>
      <c r="L8" s="33" t="s">
        <v>163</v>
      </c>
      <c r="M8" s="33" t="s">
        <v>163</v>
      </c>
      <c r="N8" s="33" t="s">
        <v>163</v>
      </c>
    </row>
    <row r="9" spans="1:14" x14ac:dyDescent="0.4">
      <c r="A9" t="s">
        <v>314</v>
      </c>
      <c r="B9" t="s">
        <v>314</v>
      </c>
      <c r="C9" s="1" t="s">
        <v>252</v>
      </c>
      <c r="D9" s="1" t="str">
        <f>Countries!$G$4</f>
        <v>u:\ken\$data2.bnk, Type = LAREMOS</v>
      </c>
      <c r="E9" s="1" t="str">
        <f>Countries!$E$4&amp;Countries!$Q8&amp;Countries!$F$4</f>
        <v>M544FMB</v>
      </c>
      <c r="F9" t="s">
        <v>314</v>
      </c>
      <c r="G9" s="4">
        <v>193266</v>
      </c>
      <c r="H9" s="4">
        <v>244929</v>
      </c>
      <c r="I9" s="4">
        <v>406000</v>
      </c>
      <c r="J9" s="4">
        <v>865932</v>
      </c>
      <c r="K9" s="4">
        <v>1544504</v>
      </c>
      <c r="L9" s="4">
        <v>2255603</v>
      </c>
      <c r="M9" s="4">
        <v>2564990</v>
      </c>
      <c r="N9" s="33">
        <v>3135950</v>
      </c>
    </row>
    <row r="10" spans="1:14" x14ac:dyDescent="0.4">
      <c r="A10" t="s">
        <v>314</v>
      </c>
      <c r="B10" t="s">
        <v>314</v>
      </c>
      <c r="C10" s="1" t="s">
        <v>254</v>
      </c>
      <c r="D10" s="1" t="str">
        <f>Countries!$G$4</f>
        <v>u:\ken\$data2.bnk, Type = LAREMOS</v>
      </c>
      <c r="E10" s="1" t="str">
        <f>Countries!$E$4&amp;Countries!$Q9&amp;Countries!$F$4</f>
        <v>M688FMB</v>
      </c>
      <c r="F10" t="s">
        <v>314</v>
      </c>
      <c r="G10" s="4">
        <v>5645100</v>
      </c>
      <c r="H10" s="4">
        <v>6723217.0000000009</v>
      </c>
      <c r="I10" s="4">
        <v>8330289.0000000009</v>
      </c>
      <c r="J10" s="4">
        <v>9817668.0000000019</v>
      </c>
      <c r="K10" s="4">
        <v>12941321</v>
      </c>
      <c r="L10" s="4">
        <v>17904643</v>
      </c>
      <c r="M10" s="4">
        <v>22951417.252628203</v>
      </c>
      <c r="N10" s="33">
        <v>25702222.5578264</v>
      </c>
    </row>
    <row r="11" spans="1:14" x14ac:dyDescent="0.4">
      <c r="A11" t="s">
        <v>314</v>
      </c>
      <c r="B11" t="s">
        <v>314</v>
      </c>
      <c r="C11" s="1" t="s">
        <v>57</v>
      </c>
      <c r="D11" s="1" t="str">
        <f>Countries!$G$4</f>
        <v>u:\ken\$data2.bnk, Type = LAREMOS</v>
      </c>
      <c r="E11" s="1" t="str">
        <f>Countries!$E$4&amp;Countries!$Q10&amp;Countries!$F$4</f>
        <v>M278FMB</v>
      </c>
      <c r="F11" t="s">
        <v>314</v>
      </c>
      <c r="G11" s="33" t="s">
        <v>163</v>
      </c>
      <c r="H11" s="33">
        <v>7448.63110289</v>
      </c>
      <c r="I11" s="33">
        <v>11362.48114353</v>
      </c>
      <c r="J11" s="4">
        <v>15015.516182109999</v>
      </c>
      <c r="K11" s="4">
        <v>17839.894368369998</v>
      </c>
      <c r="L11" s="4">
        <v>19512.416576659998</v>
      </c>
      <c r="M11" s="4">
        <v>27508.608589349999</v>
      </c>
      <c r="N11" s="33">
        <v>27181.898479859999</v>
      </c>
    </row>
    <row r="12" spans="1:14" x14ac:dyDescent="0.4">
      <c r="A12" t="s">
        <v>314</v>
      </c>
      <c r="B12" t="s">
        <v>314</v>
      </c>
      <c r="C12" s="1" t="s">
        <v>257</v>
      </c>
      <c r="D12" s="1" t="str">
        <f>Countries!$G$4</f>
        <v>u:\ken\$data2.bnk, Type = LAREMOS</v>
      </c>
      <c r="E12" s="1" t="str">
        <f>Countries!$E$4&amp;Countries!$Q11&amp;Countries!$F$4</f>
        <v>M288FMB</v>
      </c>
      <c r="F12" t="s">
        <v>314</v>
      </c>
      <c r="G12" s="4">
        <v>5435430.665000001</v>
      </c>
      <c r="H12" s="4">
        <v>6202006.6830000002</v>
      </c>
      <c r="I12" s="4">
        <v>6678619.2050000001</v>
      </c>
      <c r="J12" s="4">
        <v>7340716.8558</v>
      </c>
      <c r="K12" s="4">
        <v>8677795.0133000016</v>
      </c>
      <c r="L12" s="4">
        <v>9096638.104700001</v>
      </c>
      <c r="M12" s="4">
        <v>10586833.187436001</v>
      </c>
      <c r="N12" s="33">
        <v>9088760.8711670116</v>
      </c>
    </row>
    <row r="13" spans="1:14" x14ac:dyDescent="0.4">
      <c r="A13" t="s">
        <v>314</v>
      </c>
      <c r="B13" t="s">
        <v>314</v>
      </c>
      <c r="C13" s="1" t="s">
        <v>258</v>
      </c>
      <c r="D13" s="1" t="str">
        <f>Countries!$G$4</f>
        <v>u:\ken\$data2.bnk, Type = LAREMOS</v>
      </c>
      <c r="E13" s="1" t="str">
        <f>Countries!$E$4&amp;Countries!$Q12&amp;Countries!$F$4</f>
        <v>M293FMB</v>
      </c>
      <c r="F13" t="s">
        <v>314</v>
      </c>
      <c r="G13" s="4">
        <v>24938</v>
      </c>
      <c r="H13" s="4">
        <v>34226.1</v>
      </c>
      <c r="I13" s="4">
        <v>44761.599999999999</v>
      </c>
      <c r="J13" s="4">
        <v>52517.5</v>
      </c>
      <c r="K13" s="4">
        <v>60127.4</v>
      </c>
      <c r="L13" s="4">
        <v>59887.225999999995</v>
      </c>
      <c r="M13" s="4">
        <v>61148.284686705992</v>
      </c>
      <c r="N13" s="33">
        <v>64348.300301200004</v>
      </c>
    </row>
    <row r="14" spans="1:14" x14ac:dyDescent="0.4">
      <c r="A14" t="s">
        <v>314</v>
      </c>
      <c r="B14" t="s">
        <v>314</v>
      </c>
      <c r="C14" s="1" t="s">
        <v>88</v>
      </c>
      <c r="D14" s="1" t="str">
        <f>Countries!$G$4</f>
        <v>u:\ken\$data2.bnk, Type = LAREMOS</v>
      </c>
      <c r="E14" s="1" t="str">
        <f>Countries!$E$4&amp;Countries!$Q13&amp;Countries!$F$4</f>
        <v>M716FMB</v>
      </c>
      <c r="F14" t="s">
        <v>314</v>
      </c>
      <c r="G14" s="4">
        <v>20334.983499999998</v>
      </c>
      <c r="H14" s="4">
        <v>37512.986199999999</v>
      </c>
      <c r="I14" s="4">
        <v>81194.553499999995</v>
      </c>
      <c r="J14" s="4">
        <v>83475.672999999995</v>
      </c>
      <c r="K14" s="4">
        <v>89915.9</v>
      </c>
      <c r="L14" s="4">
        <v>112285.6</v>
      </c>
      <c r="M14" s="4">
        <v>157297.91499999998</v>
      </c>
      <c r="N14" s="33">
        <v>178606.36499999999</v>
      </c>
    </row>
    <row r="15" spans="1:14" x14ac:dyDescent="0.4">
      <c r="A15" t="s">
        <v>314</v>
      </c>
      <c r="B15" s="6" t="s">
        <v>314</v>
      </c>
      <c r="C15" s="1" t="s">
        <v>261</v>
      </c>
      <c r="D15" s="1" t="str">
        <f>Countries!$G$4</f>
        <v>u:\ken\$data2.bnk, Type = LAREMOS</v>
      </c>
      <c r="E15" s="1" t="str">
        <f>Countries!$E$4&amp;Countries!$Q14&amp;Countries!$F$4</f>
        <v>M298FMB</v>
      </c>
      <c r="F15" s="7" t="s">
        <v>314</v>
      </c>
      <c r="G15" s="4">
        <v>63020.36099999999</v>
      </c>
      <c r="H15" s="4">
        <v>86850.540817000001</v>
      </c>
      <c r="I15" s="4">
        <v>111895.01717100001</v>
      </c>
      <c r="J15" s="4">
        <v>139195.29299211001</v>
      </c>
      <c r="K15" s="4">
        <v>170379.81457151999</v>
      </c>
      <c r="L15" s="4">
        <v>190671.66228145</v>
      </c>
      <c r="M15" s="4">
        <v>245753.5431350593</v>
      </c>
      <c r="N15" s="33">
        <v>200485.26097762439</v>
      </c>
    </row>
    <row r="16" spans="1:14" x14ac:dyDescent="0.4">
      <c r="A16" t="s">
        <v>314</v>
      </c>
      <c r="B16" t="s">
        <v>314</v>
      </c>
      <c r="C16" s="1" t="s">
        <v>121</v>
      </c>
      <c r="D16" s="1" t="str">
        <f>Countries!$G$4</f>
        <v>u:\ken\$data2.bnk, Type = LAREMOS</v>
      </c>
      <c r="E16" s="1" t="str">
        <f>Countries!$E$4&amp;Countries!$Q15&amp;Countries!$F$4</f>
        <v>M419FMB</v>
      </c>
      <c r="F16" s="1" t="s">
        <v>314</v>
      </c>
      <c r="G16" s="11">
        <v>1417.4949999999999</v>
      </c>
      <c r="H16" s="11">
        <v>1462.37</v>
      </c>
      <c r="I16" s="11">
        <v>1609.5530000000001</v>
      </c>
      <c r="J16" s="11">
        <v>1879.2</v>
      </c>
      <c r="K16" s="11">
        <v>1956.7</v>
      </c>
      <c r="L16" s="11">
        <v>2156.6999999999998</v>
      </c>
      <c r="M16" s="11">
        <v>2356</v>
      </c>
      <c r="N16" s="34">
        <v>2514.7939999999999</v>
      </c>
    </row>
    <row r="17" spans="1:14" x14ac:dyDescent="0.4">
      <c r="A17" t="s">
        <v>314</v>
      </c>
      <c r="B17" t="s">
        <v>314</v>
      </c>
      <c r="C17" s="1" t="s">
        <v>223</v>
      </c>
      <c r="D17" s="1" t="str">
        <f>Countries!$G$4</f>
        <v>u:\ken\$data2.bnk, Type = LAREMOS</v>
      </c>
      <c r="E17" s="1" t="str">
        <f>Countries!$E$4&amp;Countries!$Q16&amp;Countries!$F$4</f>
        <v>M963FMB</v>
      </c>
      <c r="F17" t="s">
        <v>314</v>
      </c>
      <c r="G17" s="33" t="s">
        <v>163</v>
      </c>
      <c r="H17" s="4">
        <v>775.33799999999997</v>
      </c>
      <c r="I17" s="4">
        <v>1494.9089999999999</v>
      </c>
      <c r="J17" s="4">
        <v>1823.962</v>
      </c>
      <c r="K17" s="4">
        <v>2325.9470000000001</v>
      </c>
      <c r="L17" s="4">
        <v>2564.9339999999997</v>
      </c>
      <c r="M17" s="4">
        <v>4916.3619339999996</v>
      </c>
      <c r="N17" s="33">
        <v>5340.6999340000002</v>
      </c>
    </row>
    <row r="18" spans="1:14" x14ac:dyDescent="0.4">
      <c r="A18" t="s">
        <v>314</v>
      </c>
      <c r="B18" t="s">
        <v>314</v>
      </c>
      <c r="C18" s="1" t="s">
        <v>226</v>
      </c>
      <c r="D18" s="1" t="str">
        <f>Countries!$G$4</f>
        <v>u:\ken\$data2.bnk, Type = LAREMOS</v>
      </c>
      <c r="E18" s="1" t="str">
        <f>Countries!$E$4&amp;Countries!$Q17&amp;Countries!$F$4</f>
        <v>M636FMB</v>
      </c>
      <c r="F18" t="s">
        <v>314</v>
      </c>
      <c r="G18" s="4">
        <v>26.720829999999999</v>
      </c>
      <c r="H18" s="4">
        <v>173</v>
      </c>
      <c r="I18" s="4">
        <v>296</v>
      </c>
      <c r="J18" s="4">
        <v>770</v>
      </c>
      <c r="K18" s="4">
        <v>3710</v>
      </c>
      <c r="L18" s="4">
        <v>22004</v>
      </c>
      <c r="M18" s="4">
        <v>22004</v>
      </c>
      <c r="N18" s="33" t="s">
        <v>163</v>
      </c>
    </row>
    <row r="19" spans="1:14" x14ac:dyDescent="0.4">
      <c r="A19" t="s">
        <v>314</v>
      </c>
      <c r="B19" t="s">
        <v>314</v>
      </c>
      <c r="C19" s="1" t="s">
        <v>230</v>
      </c>
      <c r="D19" s="1" t="str">
        <f>Countries!$G$4</f>
        <v>u:\ken\$data2.bnk, Type = LAREMOS</v>
      </c>
      <c r="E19" s="1" t="str">
        <f>Countries!$E$4&amp;Countries!$Q18&amp;Countries!$F$4</f>
        <v>M238FMB</v>
      </c>
      <c r="F19" t="s">
        <v>314</v>
      </c>
      <c r="G19" s="4">
        <v>546343</v>
      </c>
      <c r="H19" s="4">
        <v>806330</v>
      </c>
      <c r="I19" s="4">
        <v>936909.0412750002</v>
      </c>
      <c r="J19" s="4">
        <v>1183521.79063008</v>
      </c>
      <c r="K19" s="4">
        <v>1526830.5854960699</v>
      </c>
      <c r="L19" s="4">
        <v>1807618.3328430601</v>
      </c>
      <c r="M19" s="4">
        <v>1995056.56044544</v>
      </c>
      <c r="N19" s="33">
        <v>2140603.7387977215</v>
      </c>
    </row>
    <row r="20" spans="1:14" x14ac:dyDescent="0.4">
      <c r="C20" s="1" t="s">
        <v>19</v>
      </c>
      <c r="D20" s="1" t="str">
        <f>Countries!$G$4</f>
        <v>u:\ken\$data2.bnk, Type = LAREMOS</v>
      </c>
      <c r="E20" s="1" t="str">
        <f>Countries!$E$4&amp;Countries!$Q19&amp;Countries!$F$4</f>
        <v>M662FMB</v>
      </c>
      <c r="G20" s="4"/>
      <c r="H20" s="4"/>
      <c r="I20" s="4"/>
      <c r="J20" s="4"/>
      <c r="K20" s="4"/>
      <c r="L20" s="4"/>
      <c r="M20" s="4"/>
      <c r="N20" s="33"/>
    </row>
    <row r="21" spans="1:14" x14ac:dyDescent="0.4">
      <c r="A21" t="s">
        <v>314</v>
      </c>
      <c r="B21" t="s">
        <v>314</v>
      </c>
      <c r="C21" s="1" t="s">
        <v>21</v>
      </c>
      <c r="D21" s="1" t="str">
        <f>Countries!$G$4</f>
        <v>u:\ken\$data2.bnk, Type = LAREMOS</v>
      </c>
      <c r="E21" s="1" t="str">
        <f>Countries!$E$4&amp;Countries!$Q20&amp;Countries!$F$4</f>
        <v>M960FMB</v>
      </c>
      <c r="F21" t="s">
        <v>314</v>
      </c>
      <c r="G21" s="4">
        <v>24540.969699999998</v>
      </c>
      <c r="H21" s="4">
        <v>36623.720999999998</v>
      </c>
      <c r="I21" s="4">
        <v>50691.199999999997</v>
      </c>
      <c r="J21" s="4">
        <v>57275.8</v>
      </c>
      <c r="K21" s="4">
        <v>56222.5</v>
      </c>
      <c r="L21" s="4">
        <v>72582.899999999994</v>
      </c>
      <c r="M21" s="4">
        <v>105753.60000000001</v>
      </c>
      <c r="N21" s="33">
        <v>112756.5</v>
      </c>
    </row>
    <row r="22" spans="1:14" x14ac:dyDescent="0.4">
      <c r="A22" s="4" t="s">
        <v>314</v>
      </c>
      <c r="B22" t="s">
        <v>314</v>
      </c>
      <c r="C22" s="1" t="s">
        <v>233</v>
      </c>
      <c r="D22" s="1" t="str">
        <f>Countries!$G$4</f>
        <v>u:\ken\$data2.bnk, Type = LAREMOS</v>
      </c>
      <c r="E22" s="1" t="str">
        <f>Countries!$E$4&amp;Countries!$Q21&amp;Countries!$F$4</f>
        <v>M939FMB</v>
      </c>
      <c r="F22" s="4" t="s">
        <v>314</v>
      </c>
      <c r="G22" s="4">
        <v>10853.71</v>
      </c>
      <c r="H22" s="4">
        <v>14852.583592129999</v>
      </c>
      <c r="I22" s="4">
        <v>20465.60001993</v>
      </c>
      <c r="J22" s="4">
        <v>21327.90536302</v>
      </c>
      <c r="K22" s="4">
        <v>26389.86048453</v>
      </c>
      <c r="L22" s="4">
        <v>33176.609378689995</v>
      </c>
      <c r="M22" s="4">
        <v>40803.22552231</v>
      </c>
      <c r="N22" s="33">
        <v>44139.52099461999</v>
      </c>
    </row>
    <row r="23" spans="1:14" x14ac:dyDescent="0.4">
      <c r="A23" t="s">
        <v>314</v>
      </c>
      <c r="B23" t="s">
        <v>314</v>
      </c>
      <c r="C23" s="1" t="s">
        <v>237</v>
      </c>
      <c r="D23" s="1" t="str">
        <f>Countries!$G$4</f>
        <v>u:\ken\$data2.bnk, Type = LAREMOS</v>
      </c>
      <c r="E23" s="1" t="str">
        <f>Countries!$E$4&amp;Countries!$Q22&amp;Countries!$F$4</f>
        <v>M652FMB</v>
      </c>
      <c r="F23" t="s">
        <v>314</v>
      </c>
      <c r="G23" s="4">
        <v>1648000</v>
      </c>
      <c r="H23" s="4">
        <v>2358000</v>
      </c>
      <c r="I23" s="4">
        <v>3320000</v>
      </c>
      <c r="J23" s="4">
        <v>3907000</v>
      </c>
      <c r="K23" s="4">
        <v>4533000</v>
      </c>
      <c r="L23" s="4">
        <v>6339000</v>
      </c>
      <c r="M23" s="4">
        <v>6822000</v>
      </c>
      <c r="N23" s="33" t="s">
        <v>163</v>
      </c>
    </row>
    <row r="24" spans="1:14" x14ac:dyDescent="0.4">
      <c r="A24" t="s">
        <v>314</v>
      </c>
      <c r="B24" t="s">
        <v>314</v>
      </c>
      <c r="C24" s="1" t="s">
        <v>241</v>
      </c>
      <c r="D24" s="1" t="str">
        <f>Countries!$G$4</f>
        <v>u:\ken\$data2.bnk, Type = LAREMOS</v>
      </c>
      <c r="E24" s="1" t="str">
        <f>Countries!$E$4&amp;Countries!$Q23&amp;Countries!$F$4</f>
        <v>M656FMB</v>
      </c>
      <c r="F24" s="8" t="s">
        <v>314</v>
      </c>
      <c r="G24" s="4">
        <v>339075</v>
      </c>
      <c r="H24" s="4">
        <v>351175</v>
      </c>
      <c r="I24" s="4">
        <v>415096</v>
      </c>
      <c r="J24" s="4">
        <v>442644.88399999996</v>
      </c>
      <c r="K24" s="4">
        <v>451996.09499999997</v>
      </c>
      <c r="L24" s="4">
        <v>611224</v>
      </c>
      <c r="M24" s="33">
        <v>689770</v>
      </c>
      <c r="N24" s="33">
        <v>750153</v>
      </c>
    </row>
    <row r="25" spans="1:14" x14ac:dyDescent="0.4">
      <c r="A25" t="s">
        <v>314</v>
      </c>
      <c r="B25" t="s">
        <v>314</v>
      </c>
      <c r="C25" s="1" t="s">
        <v>243</v>
      </c>
      <c r="D25" s="1" t="str">
        <f>Countries!$G$4</f>
        <v>u:\ken\$data2.bnk, Type = LAREMOS</v>
      </c>
      <c r="E25" s="1" t="str">
        <f>Countries!$E$4&amp;Countries!$Q24&amp;Countries!$F$4</f>
        <v>M268FMB</v>
      </c>
      <c r="F25" t="s">
        <v>314</v>
      </c>
      <c r="G25" s="4">
        <v>10622.5</v>
      </c>
      <c r="H25" s="4">
        <v>14993.9</v>
      </c>
      <c r="I25" s="4">
        <v>22742.087</v>
      </c>
      <c r="J25" s="4">
        <v>27946.138347739998</v>
      </c>
      <c r="K25" s="4">
        <v>34859.635241399999</v>
      </c>
      <c r="L25" s="4">
        <v>43371.433090499995</v>
      </c>
      <c r="M25" s="4">
        <v>50932.075542040002</v>
      </c>
      <c r="N25" s="33">
        <v>53397.42634564</v>
      </c>
    </row>
    <row r="26" spans="1:14" x14ac:dyDescent="0.4">
      <c r="A26" t="s">
        <v>314</v>
      </c>
      <c r="B26" t="s">
        <v>314</v>
      </c>
      <c r="C26" s="1" t="s">
        <v>244</v>
      </c>
      <c r="D26" s="1" t="str">
        <f>Countries!$G$4</f>
        <v>u:\ken\$data2.bnk, Type = LAREMOS</v>
      </c>
      <c r="E26" s="1" t="str">
        <f>Countries!$E$4&amp;Countries!$Q25&amp;Countries!$F$4</f>
        <v>M536FMB</v>
      </c>
      <c r="F26" t="s">
        <v>314</v>
      </c>
      <c r="G26" s="4">
        <v>220829000</v>
      </c>
      <c r="H26" s="4">
        <v>280631000</v>
      </c>
      <c r="I26" s="4">
        <v>351504000</v>
      </c>
      <c r="J26" s="4">
        <v>572118000</v>
      </c>
      <c r="K26" s="4">
        <v>642107000</v>
      </c>
      <c r="L26" s="4">
        <v>748845284.80000007</v>
      </c>
      <c r="M26" s="4">
        <v>845025708.4000001</v>
      </c>
      <c r="N26" s="33">
        <v>853751711.5</v>
      </c>
    </row>
    <row r="27" spans="1:14" x14ac:dyDescent="0.4">
      <c r="A27" s="4" t="s">
        <v>314</v>
      </c>
      <c r="B27" t="s">
        <v>314</v>
      </c>
      <c r="C27" s="1" t="s">
        <v>264</v>
      </c>
      <c r="D27" s="1" t="str">
        <f>Countries!$G$4</f>
        <v>u:\ken\$data2.bnk, Type = LAREMOS</v>
      </c>
      <c r="E27" s="1" t="str">
        <f>Countries!$E$4&amp;Countries!$Q26&amp;Countries!$F$4</f>
        <v>M343FMB</v>
      </c>
      <c r="F27" s="4" t="s">
        <v>314</v>
      </c>
      <c r="G27" s="4">
        <v>42404</v>
      </c>
      <c r="H27" s="4">
        <v>52732</v>
      </c>
      <c r="I27" s="4">
        <v>69515</v>
      </c>
      <c r="J27" s="4">
        <v>71278</v>
      </c>
      <c r="K27" s="4">
        <v>79733</v>
      </c>
      <c r="L27" s="4">
        <v>92844</v>
      </c>
      <c r="M27" s="4">
        <v>101096</v>
      </c>
      <c r="N27" s="33">
        <v>107834</v>
      </c>
    </row>
    <row r="28" spans="1:14" x14ac:dyDescent="0.4">
      <c r="A28" t="s">
        <v>314</v>
      </c>
      <c r="B28" t="s">
        <v>314</v>
      </c>
      <c r="C28" s="1" t="s">
        <v>265</v>
      </c>
      <c r="D28" s="1" t="str">
        <f>Countries!$G$4</f>
        <v>u:\ken\$data2.bnk, Type = LAREMOS</v>
      </c>
      <c r="E28" s="1" t="str">
        <f>Countries!$E$4&amp;Countries!$Q27&amp;Countries!$F$4</f>
        <v>M439FMB</v>
      </c>
      <c r="F28" t="s">
        <v>314</v>
      </c>
      <c r="G28" s="33" t="s">
        <v>163</v>
      </c>
      <c r="H28" s="33" t="s">
        <v>163</v>
      </c>
      <c r="I28" s="33" t="s">
        <v>163</v>
      </c>
      <c r="J28" s="4">
        <v>6026.3</v>
      </c>
      <c r="K28" s="4">
        <v>6747.6</v>
      </c>
      <c r="L28" s="4">
        <v>7434.7</v>
      </c>
      <c r="M28" s="4">
        <v>7866.1</v>
      </c>
      <c r="N28" s="33">
        <v>8445.5</v>
      </c>
    </row>
    <row r="29" spans="1:14" x14ac:dyDescent="0.4">
      <c r="A29" s="4" t="s">
        <v>314</v>
      </c>
      <c r="B29" t="s">
        <v>314</v>
      </c>
      <c r="C29" s="1" t="s">
        <v>266</v>
      </c>
      <c r="D29" s="1" t="str">
        <f>Countries!$G$4</f>
        <v>u:\ken\$data2.bnk, Type = LAREMOS</v>
      </c>
      <c r="E29" s="1" t="str">
        <f>Countries!$E$4&amp;Countries!$Q28&amp;Countries!$F$4</f>
        <v>M917FMB</v>
      </c>
      <c r="F29" s="4" t="s">
        <v>314</v>
      </c>
      <c r="G29" s="4">
        <v>2777.2619999999997</v>
      </c>
      <c r="H29" s="4">
        <v>3188.317</v>
      </c>
      <c r="I29" s="4">
        <v>4214.34</v>
      </c>
      <c r="J29" s="4">
        <v>4953.07</v>
      </c>
      <c r="K29" s="4">
        <v>6621.05</v>
      </c>
      <c r="L29" s="4">
        <v>7397.1990000000005</v>
      </c>
      <c r="M29" s="4">
        <v>8234</v>
      </c>
      <c r="N29" s="33">
        <v>9160</v>
      </c>
    </row>
    <row r="30" spans="1:14" x14ac:dyDescent="0.4">
      <c r="A30" s="4" t="s">
        <v>314</v>
      </c>
      <c r="B30" t="s">
        <v>314</v>
      </c>
      <c r="C30" s="1" t="s">
        <v>267</v>
      </c>
      <c r="D30" s="1" t="str">
        <f>Countries!$G$4</f>
        <v>u:\ken\$data2.bnk, Type = LAREMOS</v>
      </c>
      <c r="E30" s="1" t="str">
        <f>Countries!$E$4&amp;Countries!$Q29&amp;Countries!$F$4</f>
        <v>M446FMB</v>
      </c>
      <c r="F30" t="s">
        <v>314</v>
      </c>
      <c r="G30" s="4">
        <v>22883300</v>
      </c>
      <c r="H30" s="4">
        <v>29241000</v>
      </c>
      <c r="I30" s="4">
        <v>34897500</v>
      </c>
      <c r="J30" s="4">
        <v>40509400</v>
      </c>
      <c r="K30" s="4">
        <v>44992500</v>
      </c>
      <c r="L30" s="4">
        <v>49294300</v>
      </c>
      <c r="M30" s="4">
        <v>52918200</v>
      </c>
      <c r="N30" s="33">
        <v>54399200</v>
      </c>
    </row>
    <row r="31" spans="1:14" x14ac:dyDescent="0.4">
      <c r="A31" s="4" t="s">
        <v>314</v>
      </c>
      <c r="B31" t="s">
        <v>314</v>
      </c>
      <c r="C31" s="1" t="s">
        <v>61</v>
      </c>
      <c r="D31" s="1" t="str">
        <f>Countries!$G$4</f>
        <v>u:\ken\$data2.bnk, Type = LAREMOS</v>
      </c>
      <c r="E31" s="1" t="str">
        <f>Countries!$E$4&amp;Countries!$Q30&amp;Countries!$F$4</f>
        <v>M676FMB</v>
      </c>
      <c r="F31" t="s">
        <v>314</v>
      </c>
      <c r="G31" s="4">
        <v>4147.6409999999996</v>
      </c>
      <c r="H31" s="4">
        <v>5790.79</v>
      </c>
      <c r="I31" s="4">
        <v>5913.0509999999995</v>
      </c>
      <c r="J31" s="4">
        <v>9462.5109999999986</v>
      </c>
      <c r="K31" s="4">
        <v>11974.39</v>
      </c>
      <c r="L31" s="4">
        <v>16929.009999999998</v>
      </c>
      <c r="M31" s="4">
        <v>19371.55</v>
      </c>
      <c r="N31" s="33" t="s">
        <v>163</v>
      </c>
    </row>
    <row r="32" spans="1:14" x14ac:dyDescent="0.4">
      <c r="A32" s="4" t="s">
        <v>314</v>
      </c>
      <c r="B32" t="s">
        <v>314</v>
      </c>
      <c r="C32" s="1" t="s">
        <v>270</v>
      </c>
      <c r="D32" s="1" t="str">
        <f>Countries!$G$4</f>
        <v>u:\ken\$data2.bnk, Type = LAREMOS</v>
      </c>
      <c r="E32" s="1" t="str">
        <f>Countries!$E$4&amp;Countries!$Q31&amp;Countries!$F$4</f>
        <v>M921FMB</v>
      </c>
      <c r="F32" t="s">
        <v>314</v>
      </c>
      <c r="G32" s="4">
        <v>1245.2157999999999</v>
      </c>
      <c r="H32" s="4">
        <v>1430.0820999999999</v>
      </c>
      <c r="I32" s="4">
        <v>1922.8568</v>
      </c>
      <c r="J32" s="4">
        <v>1763.9373049999999</v>
      </c>
      <c r="K32" s="4">
        <v>2520.0192699999998</v>
      </c>
      <c r="L32" s="4">
        <v>3571.4674129999999</v>
      </c>
      <c r="M32" s="4">
        <v>4850.9509209999997</v>
      </c>
      <c r="N32" s="33">
        <v>5831.1336819999997</v>
      </c>
    </row>
    <row r="33" spans="1:14" x14ac:dyDescent="0.4">
      <c r="A33" t="s">
        <v>314</v>
      </c>
      <c r="B33" t="s">
        <v>314</v>
      </c>
      <c r="C33" s="1" t="s">
        <v>71</v>
      </c>
      <c r="D33" s="1" t="str">
        <f>Countries!$G$4</f>
        <v>u:\ken\$data2.bnk, Type = LAREMOS</v>
      </c>
      <c r="E33" s="1" t="str">
        <f>Countries!$E$4&amp;Countries!$Q32&amp;Countries!$F$4</f>
        <v>M948FMB</v>
      </c>
      <c r="F33" t="s">
        <v>314</v>
      </c>
      <c r="G33" s="4">
        <v>102044.7</v>
      </c>
      <c r="H33" s="4">
        <v>119594.5</v>
      </c>
      <c r="I33" s="4">
        <v>170065.5</v>
      </c>
      <c r="J33" s="4">
        <v>167249.60000000001</v>
      </c>
      <c r="K33" s="4">
        <v>220166.9</v>
      </c>
      <c r="L33" s="4">
        <v>258819</v>
      </c>
      <c r="M33" s="4">
        <v>331034.8651</v>
      </c>
      <c r="N33" s="33">
        <v>421578.98749999999</v>
      </c>
    </row>
    <row r="34" spans="1:14" x14ac:dyDescent="0.4">
      <c r="A34" t="s">
        <v>314</v>
      </c>
      <c r="B34" t="s">
        <v>314</v>
      </c>
      <c r="C34" s="1" t="s">
        <v>72</v>
      </c>
      <c r="D34" s="1" t="str">
        <f>Countries!$G$4</f>
        <v>u:\ken\$data2.bnk, Type = LAREMOS</v>
      </c>
      <c r="E34" s="1" t="str">
        <f>Countries!$E$4&amp;Countries!$Q33&amp;Countries!$F$4</f>
        <v>M564FMB</v>
      </c>
      <c r="F34" t="s">
        <v>314</v>
      </c>
      <c r="G34" s="4">
        <v>812998</v>
      </c>
      <c r="H34" s="4">
        <v>976155</v>
      </c>
      <c r="I34" s="4">
        <v>1170525</v>
      </c>
      <c r="J34" s="4">
        <v>1262521</v>
      </c>
      <c r="K34" s="4">
        <v>1316989</v>
      </c>
      <c r="L34" s="4">
        <v>1476676</v>
      </c>
      <c r="M34" s="4">
        <v>1650126</v>
      </c>
      <c r="N34" s="33">
        <v>1709080</v>
      </c>
    </row>
    <row r="35" spans="1:14" x14ac:dyDescent="0.4">
      <c r="A35" t="s">
        <v>314</v>
      </c>
      <c r="B35" t="s">
        <v>314</v>
      </c>
      <c r="C35" s="1" t="s">
        <v>274</v>
      </c>
      <c r="D35" s="1" t="str">
        <f>Countries!$G$4</f>
        <v>u:\ken\$data2.bnk, Type = LAREMOS</v>
      </c>
      <c r="E35" s="1" t="str">
        <f>Countries!$E$4&amp;Countries!$Q34&amp;Countries!$F$4</f>
        <v>M566FMB</v>
      </c>
      <c r="F35" t="s">
        <v>314</v>
      </c>
      <c r="G35" s="4">
        <v>988201</v>
      </c>
      <c r="H35" s="4">
        <v>1222716</v>
      </c>
      <c r="I35" s="4">
        <v>1505257</v>
      </c>
      <c r="J35" s="4">
        <v>1634202</v>
      </c>
      <c r="K35" s="4">
        <v>1910091</v>
      </c>
      <c r="L35" s="4">
        <v>2065205</v>
      </c>
      <c r="M35" s="4">
        <v>2139052</v>
      </c>
      <c r="N35" s="33">
        <v>2159552</v>
      </c>
    </row>
    <row r="36" spans="1:14" x14ac:dyDescent="0.4">
      <c r="A36" t="s">
        <v>314</v>
      </c>
      <c r="B36" t="s">
        <v>314</v>
      </c>
      <c r="C36" s="1" t="s">
        <v>276</v>
      </c>
      <c r="D36" s="1" t="str">
        <f>Countries!$G$4</f>
        <v>u:\ken\$data2.bnk, Type = LAREMOS</v>
      </c>
      <c r="E36" s="1" t="str">
        <f>Countries!$E$4&amp;Countries!$Q35&amp;Countries!$F$4</f>
        <v>M922FMB</v>
      </c>
      <c r="F36" t="s">
        <v>314</v>
      </c>
      <c r="G36" s="4">
        <v>275781</v>
      </c>
      <c r="H36" s="4">
        <v>357324</v>
      </c>
      <c r="I36" s="4">
        <v>457245</v>
      </c>
      <c r="J36" s="4">
        <v>628642</v>
      </c>
      <c r="K36" s="4">
        <v>984874</v>
      </c>
      <c r="L36" s="4">
        <v>1559963</v>
      </c>
      <c r="M36" s="4">
        <v>2122733</v>
      </c>
      <c r="N36" s="33">
        <v>2445212</v>
      </c>
    </row>
    <row r="37" spans="1:14" x14ac:dyDescent="0.4">
      <c r="A37" t="s">
        <v>314</v>
      </c>
      <c r="B37" t="s">
        <v>314</v>
      </c>
      <c r="C37" s="1" t="s">
        <v>84</v>
      </c>
      <c r="D37" s="1" t="str">
        <f>Countries!$G$4</f>
        <v>u:\ken\$data2.bnk, Type = LAREMOS</v>
      </c>
      <c r="E37" s="1" t="str">
        <f>Countries!$E$4&amp;Countries!$Q36&amp;Countries!$F$4</f>
        <v>M724FMB</v>
      </c>
      <c r="F37" t="s">
        <v>314</v>
      </c>
      <c r="G37" s="4">
        <v>66382.7</v>
      </c>
      <c r="H37" s="4">
        <v>86063.811999999991</v>
      </c>
      <c r="I37" s="4">
        <v>126633.1</v>
      </c>
      <c r="J37" s="4">
        <v>140899.38785671999</v>
      </c>
      <c r="K37" s="4">
        <v>194158.90658805001</v>
      </c>
      <c r="L37" s="4">
        <v>217605.16437834001</v>
      </c>
      <c r="M37" s="4">
        <v>290863.87454483501</v>
      </c>
      <c r="N37" s="33">
        <v>308152.45426795498</v>
      </c>
    </row>
    <row r="38" spans="1:14" x14ac:dyDescent="0.4">
      <c r="A38" s="5" t="s">
        <v>314</v>
      </c>
      <c r="B38" t="s">
        <v>314</v>
      </c>
      <c r="C38" s="1" t="s">
        <v>278</v>
      </c>
      <c r="D38" s="1" t="str">
        <f>Countries!$G$4</f>
        <v>u:\ken\$data2.bnk, Type = LAREMOS</v>
      </c>
      <c r="E38" s="1" t="str">
        <f>Countries!$E$4&amp;Countries!$Q37&amp;Countries!$F$4</f>
        <v>M923FMB</v>
      </c>
      <c r="F38" s="5" t="s">
        <v>314</v>
      </c>
      <c r="G38" s="33" t="s">
        <v>163</v>
      </c>
      <c r="H38" s="4">
        <v>46.906285996705108</v>
      </c>
      <c r="I38" s="4">
        <v>98.818099769357502</v>
      </c>
      <c r="J38" s="4">
        <v>83.302000000000007</v>
      </c>
      <c r="K38" s="4">
        <v>99.715999999999994</v>
      </c>
      <c r="L38" s="4">
        <v>148.203</v>
      </c>
      <c r="M38" s="4">
        <v>153.22900000000001</v>
      </c>
      <c r="N38" s="33" t="s">
        <v>163</v>
      </c>
    </row>
    <row r="39" spans="1:14" x14ac:dyDescent="0.4">
      <c r="A39" t="s">
        <v>314</v>
      </c>
      <c r="B39" t="s">
        <v>314</v>
      </c>
      <c r="C39" s="1" t="s">
        <v>280</v>
      </c>
      <c r="D39" s="1" t="str">
        <f>Countries!$G$4</f>
        <v>u:\ken\$data2.bnk, Type = LAREMOS</v>
      </c>
      <c r="E39" s="1" t="str">
        <f>Countries!$E$4&amp;Countries!$Q38&amp;Countries!$F$4</f>
        <v>M738FMB</v>
      </c>
      <c r="F39" t="s">
        <v>314</v>
      </c>
      <c r="G39" s="4">
        <v>757805</v>
      </c>
      <c r="H39" s="4">
        <v>821496</v>
      </c>
      <c r="I39" s="4">
        <v>927069</v>
      </c>
      <c r="J39" s="4">
        <v>1026984</v>
      </c>
      <c r="K39" s="4">
        <v>1217530</v>
      </c>
      <c r="L39" s="4">
        <v>1397688.753</v>
      </c>
      <c r="M39" s="4">
        <v>1636730.7289185999</v>
      </c>
      <c r="N39" s="33">
        <v>1839450.5765779999</v>
      </c>
    </row>
    <row r="40" spans="1:14" x14ac:dyDescent="0.4">
      <c r="A40" t="s">
        <v>314</v>
      </c>
      <c r="B40" t="s">
        <v>314</v>
      </c>
      <c r="C40" s="1" t="s">
        <v>282</v>
      </c>
      <c r="D40" s="1" t="str">
        <f>Countries!$G$4</f>
        <v>u:\ken\$data2.bnk, Type = LAREMOS</v>
      </c>
      <c r="E40" s="1" t="str">
        <f>Countries!$E$4&amp;Countries!$Q39&amp;Countries!$F$4</f>
        <v>M578FMB</v>
      </c>
      <c r="F40" t="s">
        <v>314</v>
      </c>
      <c r="G40" s="4">
        <v>3310558.648</v>
      </c>
      <c r="H40" s="4">
        <v>3726652.7</v>
      </c>
      <c r="I40" s="4">
        <v>4340683.7</v>
      </c>
      <c r="J40" s="4">
        <v>4762646.4000000004</v>
      </c>
      <c r="K40" s="4">
        <v>5018776</v>
      </c>
      <c r="L40" s="4">
        <v>5190065.8</v>
      </c>
      <c r="M40" s="4">
        <v>5302600.9000000004</v>
      </c>
      <c r="N40" s="33">
        <v>5497072.9000000004</v>
      </c>
    </row>
    <row r="41" spans="1:14" x14ac:dyDescent="0.4">
      <c r="A41" t="s">
        <v>314</v>
      </c>
      <c r="B41" t="s">
        <v>314</v>
      </c>
      <c r="C41" s="1" t="s">
        <v>283</v>
      </c>
      <c r="D41" s="1" t="str">
        <f>Countries!$G$4</f>
        <v>u:\ken\$data2.bnk, Type = LAREMOS</v>
      </c>
      <c r="E41" s="1" t="str">
        <f>Countries!$E$4&amp;Countries!$Q40&amp;Countries!$F$4</f>
        <v>M186FMB</v>
      </c>
      <c r="F41" t="s">
        <v>314</v>
      </c>
      <c r="G41" s="4">
        <v>2514022400</v>
      </c>
      <c r="H41" s="4">
        <v>5462313000</v>
      </c>
      <c r="I41" s="4">
        <v>10790155599.999998</v>
      </c>
      <c r="J41" s="4">
        <v>20472902000</v>
      </c>
      <c r="K41" s="4">
        <v>40604121000</v>
      </c>
      <c r="L41" s="4">
        <v>56830537000</v>
      </c>
      <c r="M41" s="4">
        <v>106387808000</v>
      </c>
      <c r="N41" s="33">
        <v>98557883000</v>
      </c>
    </row>
    <row r="42" spans="1:14" x14ac:dyDescent="0.4">
      <c r="A42" t="s">
        <v>314</v>
      </c>
      <c r="B42" t="s">
        <v>314</v>
      </c>
      <c r="C42" s="1"/>
      <c r="D42" s="1" t="str">
        <f>Countries!$G$4</f>
        <v>u:\ken\$data2.bnk, Type = LAREMOS</v>
      </c>
      <c r="E42" s="1" t="str">
        <f>Countries!$E$4&amp;Countries!$Q41&amp;Countries!$F$4</f>
        <v>M925FMB</v>
      </c>
      <c r="F42" s="1" t="s">
        <v>314</v>
      </c>
      <c r="G42" s="9">
        <v>122045.28</v>
      </c>
      <c r="H42" s="9">
        <v>627071.89500000002</v>
      </c>
      <c r="I42" s="9">
        <v>1142352.595</v>
      </c>
      <c r="J42" s="9">
        <v>2081598.6610000001</v>
      </c>
      <c r="K42" s="9">
        <v>2552456.7489999998</v>
      </c>
      <c r="L42" s="9">
        <v>4678097.2950000009</v>
      </c>
      <c r="M42" s="9">
        <v>4944137.1100000003</v>
      </c>
      <c r="N42" s="34" t="s">
        <v>163</v>
      </c>
    </row>
    <row r="43" spans="1:14" x14ac:dyDescent="0.4">
      <c r="A43" t="s">
        <v>314</v>
      </c>
      <c r="B43" t="s">
        <v>314</v>
      </c>
      <c r="C43" s="1" t="s">
        <v>286</v>
      </c>
      <c r="D43" s="1" t="str">
        <f>Countries!$G$4</f>
        <v>u:\ken\$data2.bnk, Type = LAREMOS</v>
      </c>
      <c r="E43" s="1" t="str">
        <f>Countries!$E$4&amp;Countries!$Q42&amp;Countries!$F$4</f>
        <v>M582FMB</v>
      </c>
      <c r="F43" t="s">
        <v>314</v>
      </c>
      <c r="G43" s="4">
        <v>45282556.000000007</v>
      </c>
      <c r="H43" s="4">
        <v>56926143</v>
      </c>
      <c r="I43" s="4">
        <v>70776911</v>
      </c>
      <c r="J43" s="4">
        <v>87395602.000000015</v>
      </c>
      <c r="K43" s="4">
        <v>145469939</v>
      </c>
      <c r="L43" s="4">
        <v>196994400</v>
      </c>
      <c r="M43" s="4">
        <v>250845700</v>
      </c>
      <c r="N43" s="33">
        <v>263877000</v>
      </c>
    </row>
    <row r="44" spans="1:14" x14ac:dyDescent="0.4">
      <c r="A44" s="1" t="s">
        <v>314</v>
      </c>
      <c r="B44" s="1" t="s">
        <v>314</v>
      </c>
      <c r="C44" s="1" t="s">
        <v>300</v>
      </c>
      <c r="D44" s="1" t="str">
        <f>Countries!$G$4</f>
        <v>u:\ken\$data2.bnk, Type = LAREMOS</v>
      </c>
      <c r="E44" s="1" t="str">
        <f>Countries!$E$4&amp;Countries!$Q43&amp;Countries!$F$4</f>
        <v>M474FMB</v>
      </c>
      <c r="F44" s="1" t="s">
        <v>314</v>
      </c>
      <c r="G44" s="9">
        <v>248264.9</v>
      </c>
      <c r="H44" s="9">
        <v>269551.2</v>
      </c>
      <c r="I44" s="9">
        <v>298388.40000000002</v>
      </c>
      <c r="J44" s="9">
        <v>333349.90000000002</v>
      </c>
      <c r="K44" s="9">
        <v>379294.2</v>
      </c>
      <c r="L44" s="9">
        <v>474524.9</v>
      </c>
      <c r="M44" s="9">
        <v>513804.6</v>
      </c>
      <c r="N44" s="34">
        <v>606454.19999999995</v>
      </c>
    </row>
    <row r="45" spans="1:14" x14ac:dyDescent="0.4">
      <c r="A45" t="s">
        <v>314</v>
      </c>
      <c r="B45" t="s">
        <v>314</v>
      </c>
      <c r="C45" s="1" t="s">
        <v>288</v>
      </c>
      <c r="D45" s="1" t="str">
        <f>Countries!$G$4</f>
        <v>u:\ken\$data2.bnk, Type = LAREMOS</v>
      </c>
      <c r="E45" s="1" t="str">
        <f>Countries!$E$4&amp;Countries!$Q44&amp;Countries!$F$4</f>
        <v>M754FMB</v>
      </c>
      <c r="F45" t="s">
        <v>314</v>
      </c>
      <c r="G45" s="4">
        <v>516169.49400000001</v>
      </c>
      <c r="H45" s="4">
        <v>696874.79600000009</v>
      </c>
      <c r="I45" s="4">
        <v>871509.56900000002</v>
      </c>
      <c r="J45" s="4">
        <v>1094740.8541970002</v>
      </c>
      <c r="K45" s="4">
        <v>1397914.1403160002</v>
      </c>
      <c r="L45" s="4">
        <v>2429052.7299469998</v>
      </c>
      <c r="M45" s="4">
        <v>2759731.8269764907</v>
      </c>
      <c r="N45" s="33">
        <v>3001654.9672359801</v>
      </c>
    </row>
    <row r="46" spans="1:14" x14ac:dyDescent="0.4">
      <c r="A46" t="s">
        <v>314</v>
      </c>
      <c r="B46" t="s">
        <v>314</v>
      </c>
      <c r="C46" s="1" t="s">
        <v>290</v>
      </c>
      <c r="D46" s="1" t="str">
        <f>Countries!$G$4</f>
        <v>u:\ken\$data2.bnk, Type = LAREMOS</v>
      </c>
      <c r="E46" s="1" t="str">
        <f>Countries!$E$4&amp;Countries!$Q45&amp;Countries!$F$4</f>
        <v>M914FMB</v>
      </c>
      <c r="F46" t="s">
        <v>314</v>
      </c>
      <c r="G46" s="4">
        <v>107449.60000000001</v>
      </c>
      <c r="H46" s="4">
        <v>154552</v>
      </c>
      <c r="I46" s="4">
        <v>198546.8</v>
      </c>
      <c r="J46" s="4">
        <v>239525.58200000002</v>
      </c>
      <c r="K46" s="4">
        <v>292870.58400000003</v>
      </c>
      <c r="L46" s="4">
        <v>328100.75500000006</v>
      </c>
      <c r="M46" s="4">
        <v>393413.98696013005</v>
      </c>
      <c r="N46" s="33">
        <v>395385.63376172999</v>
      </c>
    </row>
    <row r="47" spans="1:14" x14ac:dyDescent="0.4">
      <c r="A47" t="s">
        <v>314</v>
      </c>
      <c r="B47" t="s">
        <v>314</v>
      </c>
      <c r="D47" s="1" t="str">
        <f>Countries!$G$4</f>
        <v>u:\ken\$data2.bnk, Type = LAREMOS</v>
      </c>
      <c r="E47" s="1" t="str">
        <f>Countries!$E$4&amp;Countries!$Q46&amp;Countries!$F$4</f>
        <v>M911FMB</v>
      </c>
      <c r="F47" t="s">
        <v>314</v>
      </c>
      <c r="G47">
        <v>40251.072</v>
      </c>
      <c r="H47">
        <v>54370.637558099996</v>
      </c>
      <c r="I47">
        <v>70247.105057399996</v>
      </c>
      <c r="J47">
        <v>96037.385737399993</v>
      </c>
      <c r="K47">
        <v>109454.2996629</v>
      </c>
      <c r="L47">
        <v>151653.25136889989</v>
      </c>
      <c r="M47">
        <v>158151.29551029997</v>
      </c>
      <c r="N47">
        <v>160029.7132226</v>
      </c>
    </row>
    <row r="48" spans="1:14" x14ac:dyDescent="0.4">
      <c r="A48" t="s">
        <v>314</v>
      </c>
      <c r="B48" t="s">
        <v>314</v>
      </c>
      <c r="D48" s="1" t="str">
        <f>Countries!$G$4</f>
        <v>u:\ken\$data2.bnk, Type = LAREMOS</v>
      </c>
      <c r="E48" s="1" t="str">
        <f>Countries!$E$4&amp;Countries!$Q47&amp;Countries!$F$4</f>
        <v>M912FMB</v>
      </c>
      <c r="F48" t="s">
        <v>314</v>
      </c>
      <c r="G48">
        <v>1313916.2610000002</v>
      </c>
      <c r="H48">
        <v>1538499.7609999999</v>
      </c>
      <c r="I48">
        <v>2175827.0099999998</v>
      </c>
      <c r="J48">
        <v>1845725.67258</v>
      </c>
      <c r="K48">
        <v>2216153.8064242899</v>
      </c>
      <c r="L48">
        <v>3843086.7204849999</v>
      </c>
      <c r="M48">
        <v>3438705.3890967797</v>
      </c>
      <c r="N48">
        <v>3629855.9428874706</v>
      </c>
    </row>
    <row r="49" spans="1:14" x14ac:dyDescent="0.4">
      <c r="A49" t="s">
        <v>314</v>
      </c>
      <c r="B49" t="s">
        <v>314</v>
      </c>
      <c r="D49" s="1" t="str">
        <f>Countries!$G$4</f>
        <v>u:\ken\$data2.bnk, Type = LAREMOS</v>
      </c>
      <c r="E49" s="1" t="str">
        <f>Countries!$E$4&amp;Countries!$Q48&amp;Countries!$F$4</f>
        <v>M913FMB</v>
      </c>
      <c r="F49" t="s">
        <v>314</v>
      </c>
      <c r="G49">
        <v>17934.460599999999</v>
      </c>
      <c r="H49">
        <v>27336.942599999998</v>
      </c>
      <c r="I49">
        <v>57779.255899999989</v>
      </c>
      <c r="J49">
        <v>217252.43709999998</v>
      </c>
      <c r="K49">
        <v>505442.25789999997</v>
      </c>
      <c r="L49">
        <v>1613714.3120999997</v>
      </c>
      <c r="M49">
        <v>2563592.7023999998</v>
      </c>
      <c r="N49">
        <v>3271303.1038999995</v>
      </c>
    </row>
    <row r="50" spans="1:14" x14ac:dyDescent="0.4">
      <c r="D50" s="1" t="str">
        <f>Countries!$G$4</f>
        <v>u:\ken\$data2.bnk, Type = LAREMOS</v>
      </c>
      <c r="E50" s="1" t="str">
        <f>Countries!$E$4&amp;Countries!$Q49&amp;Countries!$F$4</f>
        <v>M223FMB</v>
      </c>
    </row>
    <row r="51" spans="1:14" x14ac:dyDescent="0.4">
      <c r="A51" t="s">
        <v>314</v>
      </c>
      <c r="B51" t="s">
        <v>314</v>
      </c>
      <c r="D51" s="1" t="str">
        <f>Countries!$G$4</f>
        <v>u:\ken\$data2.bnk, Type = LAREMOS</v>
      </c>
      <c r="E51" s="1" t="str">
        <f>Countries!$E$4&amp;Countries!$Q50&amp;Countries!$F$4</f>
        <v>M228FMB</v>
      </c>
      <c r="F51" t="s">
        <v>314</v>
      </c>
      <c r="G51">
        <v>10096590</v>
      </c>
      <c r="H51">
        <v>12071588.34</v>
      </c>
      <c r="I51">
        <v>14040382.110000001</v>
      </c>
      <c r="J51">
        <v>15386910.27</v>
      </c>
      <c r="K51">
        <v>17660249.430000003</v>
      </c>
      <c r="L51">
        <v>18753074.660000004</v>
      </c>
      <c r="M51">
        <v>19600223.780000001</v>
      </c>
      <c r="N51">
        <v>19529641.23</v>
      </c>
    </row>
    <row r="52" spans="1:14" x14ac:dyDescent="0.4">
      <c r="A52" t="s">
        <v>314</v>
      </c>
      <c r="B52" t="s">
        <v>314</v>
      </c>
      <c r="D52" s="1" t="str">
        <f>Countries!$G$4</f>
        <v>u:\ken\$data2.bnk, Type = LAREMOS</v>
      </c>
      <c r="E52" s="1" t="str">
        <f>Countries!$E$4&amp;Countries!$Q51&amp;Countries!$F$4</f>
        <v>M532FMB</v>
      </c>
      <c r="F52" t="s">
        <v>314</v>
      </c>
      <c r="G52">
        <v>2279043</v>
      </c>
      <c r="H52">
        <v>2528847</v>
      </c>
      <c r="I52">
        <v>2784464</v>
      </c>
      <c r="J52">
        <v>3101706</v>
      </c>
      <c r="K52">
        <v>3366837</v>
      </c>
      <c r="L52">
        <v>3619881</v>
      </c>
      <c r="M52">
        <v>3516408</v>
      </c>
      <c r="N52">
        <v>3480081</v>
      </c>
    </row>
    <row r="53" spans="1:14" x14ac:dyDescent="0.4">
      <c r="D53" s="1" t="str">
        <f>Countries!$G$4</f>
        <v>u:\ken\$data2.bnk, Type = LAREMOS</v>
      </c>
      <c r="E53" s="1" t="str">
        <f>Countries!$E$4&amp;Countries!$Q52&amp;Countries!$F$4</f>
        <v>M233FMB</v>
      </c>
    </row>
    <row r="54" spans="1:14" x14ac:dyDescent="0.4">
      <c r="A54" t="s">
        <v>314</v>
      </c>
      <c r="B54" t="s">
        <v>314</v>
      </c>
      <c r="D54" s="1" t="str">
        <f>Countries!$G$4</f>
        <v>u:\ken\$data2.bnk, Type = LAREMOS</v>
      </c>
      <c r="E54" s="1" t="str">
        <f>Countries!$E$4&amp;Countries!$Q53&amp;Countries!$F$4</f>
        <v>M935FMB</v>
      </c>
      <c r="F54" t="s">
        <v>314</v>
      </c>
      <c r="G54">
        <v>1085662</v>
      </c>
      <c r="H54">
        <v>1155592</v>
      </c>
      <c r="I54">
        <v>1174825.8</v>
      </c>
      <c r="J54">
        <v>1214330.7</v>
      </c>
      <c r="K54">
        <v>1246196</v>
      </c>
      <c r="L54">
        <v>1445597.8</v>
      </c>
      <c r="M54">
        <v>1607268.4</v>
      </c>
      <c r="N54" s="51" t="s">
        <v>163</v>
      </c>
    </row>
    <row r="55" spans="1:14" x14ac:dyDescent="0.4">
      <c r="A55" t="s">
        <v>314</v>
      </c>
      <c r="B55" t="s">
        <v>314</v>
      </c>
      <c r="D55" s="1" t="str">
        <f>Countries!$G$4</f>
        <v>u:\ken\$data2.bnk, Type = LAREMOS</v>
      </c>
      <c r="E55" s="1" t="str">
        <f>Countries!$E$4&amp;Countries!$Q54&amp;Countries!$F$4</f>
        <v>M469FMB</v>
      </c>
      <c r="F55" t="s">
        <v>314</v>
      </c>
      <c r="G55">
        <v>152577</v>
      </c>
      <c r="H55">
        <v>168532</v>
      </c>
      <c r="I55">
        <v>193902</v>
      </c>
      <c r="J55">
        <v>142771</v>
      </c>
      <c r="K55">
        <v>161273</v>
      </c>
      <c r="L55">
        <v>172514</v>
      </c>
      <c r="M55">
        <v>178580</v>
      </c>
      <c r="N55" s="51" t="s">
        <v>163</v>
      </c>
    </row>
    <row r="56" spans="1:14" x14ac:dyDescent="0.4">
      <c r="A56" t="s">
        <v>314</v>
      </c>
      <c r="B56" t="s">
        <v>314</v>
      </c>
      <c r="D56" s="1" t="str">
        <f>Countries!$G$4</f>
        <v>u:\ken\$data2.bnk, Type = LAREMOS</v>
      </c>
      <c r="E56" s="1" t="str">
        <f>Countries!$E$4&amp;Countries!$Q55&amp;Countries!$F$4</f>
        <v>M253FMB</v>
      </c>
      <c r="F56" t="s">
        <v>314</v>
      </c>
      <c r="G56">
        <v>31838.7</v>
      </c>
      <c r="H56">
        <v>36784.440999999999</v>
      </c>
      <c r="I56">
        <v>43685.962</v>
      </c>
      <c r="J56">
        <v>48251.142999999996</v>
      </c>
      <c r="K56">
        <v>52641.415999999997</v>
      </c>
      <c r="L56">
        <v>53187.519862540001</v>
      </c>
      <c r="M56">
        <v>54176.5</v>
      </c>
      <c r="N56" s="51" t="s">
        <v>163</v>
      </c>
    </row>
    <row r="57" spans="1:14" x14ac:dyDescent="0.4">
      <c r="A57" t="s">
        <v>314</v>
      </c>
      <c r="B57" t="s">
        <v>314</v>
      </c>
      <c r="D57" s="1" t="str">
        <f>Countries!$G$4</f>
        <v>u:\ken\$data2.bnk, Type = LAREMOS</v>
      </c>
      <c r="E57" s="1" t="str">
        <f>Countries!$E$4&amp;Countries!$Q56&amp;Countries!$F$4</f>
        <v>M915FMB</v>
      </c>
      <c r="F57" t="s">
        <v>314</v>
      </c>
      <c r="G57">
        <v>183.310022</v>
      </c>
      <c r="H57">
        <v>259.22523999999999</v>
      </c>
      <c r="I57">
        <v>373.35735799999998</v>
      </c>
      <c r="J57">
        <v>369.20318999999995</v>
      </c>
      <c r="K57">
        <v>446.94428499999992</v>
      </c>
      <c r="L57">
        <v>622.88037799999995</v>
      </c>
      <c r="M57">
        <v>737.99037499999997</v>
      </c>
      <c r="N57">
        <v>787.37310400000001</v>
      </c>
    </row>
    <row r="58" spans="1:14" x14ac:dyDescent="0.4">
      <c r="D58" s="1" t="str">
        <f>Countries!$G$4</f>
        <v>u:\ken\$data2.bnk, Type = LAREMOS</v>
      </c>
      <c r="E58" s="1" t="str">
        <f>Countries!$E$4&amp;Countries!$Q57&amp;Countries!$F$4</f>
        <v>M258FMB</v>
      </c>
    </row>
    <row r="59" spans="1:14" x14ac:dyDescent="0.4">
      <c r="A59" t="s">
        <v>314</v>
      </c>
      <c r="B59" t="s">
        <v>314</v>
      </c>
      <c r="D59" s="1" t="str">
        <f>Countries!$G$4</f>
        <v>u:\ken\$data2.bnk, Type = LAREMOS</v>
      </c>
      <c r="E59" s="1" t="str">
        <f>Countries!$E$4&amp;Countries!$Q58&amp;Countries!$F$4</f>
        <v>M263FMB</v>
      </c>
      <c r="F59" t="s">
        <v>314</v>
      </c>
      <c r="G59">
        <v>14722.534299999999</v>
      </c>
      <c r="H59">
        <v>14888.6405</v>
      </c>
      <c r="I59">
        <v>18141.542199999996</v>
      </c>
      <c r="J59">
        <v>19897.97</v>
      </c>
      <c r="K59">
        <v>24476.16</v>
      </c>
      <c r="L59">
        <v>29406.44</v>
      </c>
      <c r="M59">
        <v>33559.06</v>
      </c>
      <c r="N59">
        <v>35657.72</v>
      </c>
    </row>
    <row r="60" spans="1:14" x14ac:dyDescent="0.4">
      <c r="A60" t="s">
        <v>314</v>
      </c>
      <c r="B60" t="s">
        <v>314</v>
      </c>
      <c r="D60" s="1" t="str">
        <f>Countries!$G$4</f>
        <v>u:\ken\$data2.bnk, Type = LAREMOS</v>
      </c>
      <c r="E60" s="1" t="str">
        <f>Countries!$E$4&amp;Countries!$Q59&amp;Countries!$F$4</f>
        <v>M944FMB</v>
      </c>
      <c r="F60" t="s">
        <v>314</v>
      </c>
      <c r="G60">
        <v>3022820</v>
      </c>
      <c r="H60">
        <v>3748000</v>
      </c>
      <c r="I60">
        <v>4459347.8111111121</v>
      </c>
      <c r="J60">
        <v>4622301</v>
      </c>
      <c r="K60">
        <v>5363039</v>
      </c>
      <c r="L60">
        <v>6210309.9678426981</v>
      </c>
      <c r="M60">
        <v>7093490</v>
      </c>
      <c r="N60">
        <v>7140675.9999999991</v>
      </c>
    </row>
    <row r="61" spans="1:14" x14ac:dyDescent="0.4">
      <c r="A61" t="s">
        <v>314</v>
      </c>
      <c r="B61" t="s">
        <v>314</v>
      </c>
      <c r="D61" s="1" t="str">
        <f>Countries!$G$4</f>
        <v>u:\ken\$data2.bnk, Type = LAREMOS</v>
      </c>
      <c r="E61" s="1" t="str">
        <f>Countries!$E$4&amp;Countries!$Q60&amp;Countries!$F$4</f>
        <v>M436FMB</v>
      </c>
      <c r="F61" t="s">
        <v>314</v>
      </c>
      <c r="G61">
        <v>204544.93599999999</v>
      </c>
      <c r="H61">
        <v>255650.18599999999</v>
      </c>
      <c r="I61">
        <v>293881.17300000001</v>
      </c>
      <c r="J61">
        <v>351636.27499999997</v>
      </c>
      <c r="K61">
        <v>406275.761</v>
      </c>
      <c r="L61">
        <v>438861.68899999995</v>
      </c>
      <c r="M61">
        <v>480363</v>
      </c>
      <c r="N61">
        <v>489537</v>
      </c>
    </row>
    <row r="62" spans="1:14" x14ac:dyDescent="0.4">
      <c r="A62" t="s">
        <v>314</v>
      </c>
      <c r="B62" t="s">
        <v>314</v>
      </c>
      <c r="D62" s="1" t="str">
        <f>Countries!$G$4</f>
        <v>u:\ken\$data2.bnk, Type = LAREMOS</v>
      </c>
      <c r="E62" s="1" t="str">
        <f>Countries!$E$4&amp;Countries!$Q61&amp;Countries!$F$4</f>
        <v>M916FMB</v>
      </c>
      <c r="F62" t="s">
        <v>314</v>
      </c>
      <c r="G62" s="51" t="s">
        <v>163</v>
      </c>
      <c r="H62" s="51" t="s">
        <v>163</v>
      </c>
      <c r="I62">
        <v>172998.97699999998</v>
      </c>
      <c r="J62">
        <v>148549.17300000001</v>
      </c>
      <c r="K62">
        <v>273880.26</v>
      </c>
      <c r="L62">
        <v>397015.08199999999</v>
      </c>
      <c r="M62">
        <v>556626.26899999997</v>
      </c>
      <c r="N62">
        <v>612452.76136083994</v>
      </c>
    </row>
    <row r="63" spans="1:14" x14ac:dyDescent="0.4">
      <c r="A63" t="s">
        <v>314</v>
      </c>
      <c r="B63" t="s">
        <v>314</v>
      </c>
      <c r="D63" s="1" t="str">
        <f>Countries!$G$4</f>
        <v>u:\ken\$data2.bnk, Type = LAREMOS</v>
      </c>
      <c r="E63" s="1" t="str">
        <f>Countries!$E$4&amp;Countries!$Q62&amp;Countries!$F$4</f>
        <v>M941FMB</v>
      </c>
      <c r="F63" t="s">
        <v>314</v>
      </c>
      <c r="G63">
        <v>548.84399999999994</v>
      </c>
      <c r="H63">
        <v>656.15199999999993</v>
      </c>
      <c r="I63">
        <v>898.83299999999986</v>
      </c>
      <c r="J63">
        <v>958.86799999999994</v>
      </c>
      <c r="K63">
        <v>1038.068</v>
      </c>
      <c r="L63">
        <v>1318.7660000000001</v>
      </c>
      <c r="M63">
        <v>1580.0219999999999</v>
      </c>
      <c r="N63">
        <v>1746.2919999999999</v>
      </c>
    </row>
    <row r="64" spans="1:14" x14ac:dyDescent="0.4">
      <c r="A64" t="s">
        <v>314</v>
      </c>
      <c r="B64" t="s">
        <v>314</v>
      </c>
      <c r="D64" s="1" t="str">
        <f>Countries!$G$4</f>
        <v>u:\ken\$data2.bnk, Type = LAREMOS</v>
      </c>
      <c r="E64" s="1" t="str">
        <f>Countries!$E$4&amp;Countries!$Q63&amp;Countries!$F$4</f>
        <v>M946FMB</v>
      </c>
      <c r="F64" t="s">
        <v>314</v>
      </c>
      <c r="G64">
        <v>5618.4</v>
      </c>
      <c r="H64">
        <v>5424</v>
      </c>
      <c r="I64">
        <v>7271.9</v>
      </c>
      <c r="J64">
        <v>8327.4</v>
      </c>
      <c r="K64">
        <v>8972</v>
      </c>
      <c r="L64">
        <v>10455.5</v>
      </c>
      <c r="M64">
        <v>12690.8</v>
      </c>
      <c r="N64">
        <v>13531.8</v>
      </c>
    </row>
    <row r="65" spans="1:14" x14ac:dyDescent="0.4">
      <c r="A65" t="s">
        <v>314</v>
      </c>
      <c r="B65" t="s">
        <v>314</v>
      </c>
      <c r="D65" s="1" t="str">
        <f>Countries!$G$4</f>
        <v>u:\ken\$data2.bnk, Type = LAREMOS</v>
      </c>
      <c r="E65" s="1" t="str">
        <f>Countries!$E$4&amp;Countries!$Q64&amp;Countries!$F$4</f>
        <v>M962FMB</v>
      </c>
      <c r="F65" t="s">
        <v>314</v>
      </c>
      <c r="G65">
        <v>20640</v>
      </c>
      <c r="H65">
        <v>20440</v>
      </c>
      <c r="I65">
        <v>25239</v>
      </c>
      <c r="J65">
        <v>28525</v>
      </c>
      <c r="K65">
        <v>37641</v>
      </c>
      <c r="L65">
        <v>45686</v>
      </c>
      <c r="M65">
        <v>60368</v>
      </c>
      <c r="N65">
        <v>63519</v>
      </c>
    </row>
    <row r="66" spans="1:14" x14ac:dyDescent="0.4">
      <c r="A66" t="s">
        <v>314</v>
      </c>
      <c r="B66" t="s">
        <v>314</v>
      </c>
      <c r="D66" s="1" t="str">
        <f>Countries!$G$4</f>
        <v>u:\ken\$data2.bnk, Type = LAREMOS</v>
      </c>
      <c r="E66" s="1" t="str">
        <f>Countries!$E$4&amp;Countries!$Q65&amp;Countries!$F$4</f>
        <v>M548FMB</v>
      </c>
      <c r="F66" t="s">
        <v>314</v>
      </c>
      <c r="G66">
        <v>188533.4</v>
      </c>
      <c r="H66">
        <v>234309.3</v>
      </c>
      <c r="I66">
        <v>275038.00787999999</v>
      </c>
      <c r="J66">
        <v>271065.94354000001</v>
      </c>
      <c r="K66">
        <v>316851.61800000002</v>
      </c>
      <c r="L66">
        <v>348350.571</v>
      </c>
      <c r="M66">
        <v>356969.74614942994</v>
      </c>
      <c r="N66">
        <v>362111.73030391999</v>
      </c>
    </row>
    <row r="67" spans="1:14" x14ac:dyDescent="0.4">
      <c r="D67" s="1" t="str">
        <f>Countries!$G$4</f>
        <v>u:\ken\$data2.bnk, Type = LAREMOS</v>
      </c>
      <c r="E67" s="1" t="str">
        <f>Countries!$E$4&amp;Countries!$Q66&amp;Countries!$F$4</f>
        <v>M684FMB</v>
      </c>
    </row>
    <row r="68" spans="1:14" x14ac:dyDescent="0.4">
      <c r="A68" t="s">
        <v>314</v>
      </c>
      <c r="B68" t="s">
        <v>314</v>
      </c>
      <c r="D68" s="1" t="str">
        <f>Countries!$G$4</f>
        <v>u:\ken\$data2.bnk, Type = LAREMOS</v>
      </c>
      <c r="E68" s="1" t="str">
        <f>Countries!$E$4&amp;Countries!$Q67&amp;Countries!$F$4</f>
        <v>M273FMB</v>
      </c>
      <c r="F68" t="s">
        <v>314</v>
      </c>
      <c r="G68">
        <v>534872</v>
      </c>
      <c r="H68">
        <v>670304</v>
      </c>
      <c r="I68">
        <v>897250.44375695987</v>
      </c>
      <c r="J68">
        <v>1051539.90308271</v>
      </c>
      <c r="K68">
        <v>1200452.4466230099</v>
      </c>
      <c r="L68">
        <v>1131943.6620062399</v>
      </c>
      <c r="M68">
        <v>1291895.46378644</v>
      </c>
      <c r="N68">
        <v>1197553.46908203</v>
      </c>
    </row>
    <row r="69" spans="1:14" x14ac:dyDescent="0.4">
      <c r="A69" t="s">
        <v>314</v>
      </c>
      <c r="B69" t="s">
        <v>314</v>
      </c>
      <c r="D69" s="1" t="str">
        <f>Countries!$G$4</f>
        <v>u:\ken\$data2.bnk, Type = LAREMOS</v>
      </c>
      <c r="E69" s="1" t="str">
        <f>Countries!$E$4&amp;Countries!$Q68&amp;Countries!$F$4</f>
        <v>M853FMB</v>
      </c>
      <c r="F69" t="s">
        <v>314</v>
      </c>
      <c r="G69">
        <v>1893.6880000000001</v>
      </c>
      <c r="H69">
        <v>2475.799</v>
      </c>
      <c r="I69">
        <v>2666.2860000000001</v>
      </c>
      <c r="J69">
        <v>2731.9089999999997</v>
      </c>
      <c r="K69">
        <v>2982.373</v>
      </c>
      <c r="L69">
        <v>3131.759</v>
      </c>
      <c r="M69">
        <v>3183.1779999999999</v>
      </c>
      <c r="N69">
        <v>3248.3130000000001</v>
      </c>
    </row>
    <row r="70" spans="1:14" x14ac:dyDescent="0.4">
      <c r="A70" t="s">
        <v>314</v>
      </c>
      <c r="B70" t="s">
        <v>314</v>
      </c>
      <c r="D70" s="1" t="str">
        <f>Countries!$G$4</f>
        <v>u:\ken\$data2.bnk, Type = LAREMOS</v>
      </c>
      <c r="E70" s="1" t="str">
        <f>Countries!$E$4&amp;Countries!$Q69&amp;Countries!$F$4</f>
        <v>M964FMB</v>
      </c>
      <c r="F70" t="s">
        <v>314</v>
      </c>
      <c r="G70">
        <v>105556.70278340411</v>
      </c>
      <c r="H70">
        <v>136470.5</v>
      </c>
      <c r="I70">
        <v>169880.1</v>
      </c>
      <c r="J70">
        <v>207126.8</v>
      </c>
      <c r="K70">
        <v>243481.8</v>
      </c>
      <c r="L70">
        <v>291157.7</v>
      </c>
      <c r="M70">
        <v>326200</v>
      </c>
      <c r="N70">
        <v>322814</v>
      </c>
    </row>
    <row r="71" spans="1:14" x14ac:dyDescent="0.4">
      <c r="A71" t="s">
        <v>314</v>
      </c>
      <c r="B71" t="s">
        <v>314</v>
      </c>
      <c r="D71" s="1" t="str">
        <f>Countries!$G$4</f>
        <v>u:\ken\$data2.bnk, Type = LAREMOS</v>
      </c>
      <c r="E71" s="1" t="str">
        <f>Countries!$E$4&amp;Countries!$Q70&amp;Countries!$F$4</f>
        <v>M968FMB</v>
      </c>
      <c r="F71" t="s">
        <v>314</v>
      </c>
      <c r="G71">
        <v>18107200</v>
      </c>
      <c r="H71">
        <v>30315900</v>
      </c>
      <c r="I71">
        <v>62145400</v>
      </c>
      <c r="J71">
        <v>92529900</v>
      </c>
      <c r="K71">
        <v>134114299.99999999</v>
      </c>
      <c r="L71">
        <v>185060100</v>
      </c>
      <c r="M71">
        <v>270511900</v>
      </c>
      <c r="N71">
        <v>290628700</v>
      </c>
    </row>
    <row r="72" spans="1:14" x14ac:dyDescent="0.4">
      <c r="A72" t="s">
        <v>314</v>
      </c>
      <c r="B72" t="s">
        <v>314</v>
      </c>
      <c r="D72" s="1" t="str">
        <f>Countries!$G$4</f>
        <v>u:\ken\$data2.bnk, Type = LAREMOS</v>
      </c>
      <c r="E72" s="1" t="str">
        <f>Countries!$E$4&amp;Countries!$Q71&amp;Countries!$F$4</f>
        <v>M456FMB</v>
      </c>
      <c r="F72" t="s">
        <v>314</v>
      </c>
      <c r="G72">
        <v>241425.1</v>
      </c>
      <c r="H72">
        <v>258945.3</v>
      </c>
      <c r="I72">
        <v>272437.5</v>
      </c>
      <c r="J72">
        <v>282329.8</v>
      </c>
      <c r="K72">
        <v>301624.09999999998</v>
      </c>
      <c r="L72">
        <v>315094.5</v>
      </c>
      <c r="M72">
        <v>331124.3</v>
      </c>
      <c r="N72">
        <v>347215.80700000003</v>
      </c>
    </row>
    <row r="73" spans="1:14" x14ac:dyDescent="0.4">
      <c r="A73" t="s">
        <v>314</v>
      </c>
      <c r="B73" t="s">
        <v>314</v>
      </c>
      <c r="D73" s="1" t="str">
        <f>Countries!$G$4</f>
        <v>u:\ken\$data2.bnk, Type = LAREMOS</v>
      </c>
      <c r="E73" s="1" t="str">
        <f>Countries!$E$4&amp;Countries!$Q72&amp;Countries!$F$4</f>
        <v>M936FMB</v>
      </c>
      <c r="F73" t="s">
        <v>314</v>
      </c>
      <c r="G73">
        <v>353045</v>
      </c>
      <c r="H73">
        <v>410113</v>
      </c>
      <c r="I73">
        <v>445771</v>
      </c>
      <c r="J73">
        <v>467810</v>
      </c>
      <c r="K73">
        <v>522222</v>
      </c>
      <c r="L73">
        <v>601442</v>
      </c>
      <c r="M73">
        <v>673146</v>
      </c>
      <c r="N73">
        <v>662759</v>
      </c>
    </row>
    <row r="74" spans="1:14" x14ac:dyDescent="0.4">
      <c r="D74" s="1" t="str">
        <f>Countries!$G$4</f>
        <v>u:\ken\$data2.bnk, Type = LAREMOS</v>
      </c>
      <c r="E74" s="1" t="str">
        <f>Countries!$E$4&amp;Countries!$Q73&amp;Countries!$F$4</f>
        <v>M813FMB</v>
      </c>
    </row>
    <row r="75" spans="1:14" x14ac:dyDescent="0.4">
      <c r="A75" t="s">
        <v>314</v>
      </c>
      <c r="B75" t="s">
        <v>314</v>
      </c>
      <c r="D75" s="1" t="str">
        <f>Countries!$G$4</f>
        <v>u:\ken\$data2.bnk, Type = LAREMOS</v>
      </c>
      <c r="E75" s="1" t="str">
        <f>Countries!$E$4&amp;Countries!$Q74&amp;Countries!$F$4</f>
        <v>M361FMB</v>
      </c>
      <c r="F75" t="s">
        <v>314</v>
      </c>
      <c r="G75">
        <v>473.72756099999998</v>
      </c>
      <c r="H75">
        <v>483.94385399999999</v>
      </c>
      <c r="I75">
        <v>553.45464900000002</v>
      </c>
      <c r="J75">
        <v>614.69509499999992</v>
      </c>
      <c r="K75">
        <v>638.09283099999993</v>
      </c>
      <c r="L75">
        <v>815.65861199999995</v>
      </c>
      <c r="M75">
        <v>826.05055899999991</v>
      </c>
      <c r="N75">
        <v>893.54370999999992</v>
      </c>
    </row>
    <row r="76" spans="1:14" x14ac:dyDescent="0.4">
      <c r="A76" t="s">
        <v>314</v>
      </c>
      <c r="B76" t="s">
        <v>314</v>
      </c>
      <c r="D76" s="1" t="str">
        <f>Countries!$G$4</f>
        <v>u:\ken\$data2.bnk, Type = LAREMOS</v>
      </c>
      <c r="E76" s="1" t="str">
        <f>Countries!$E$4&amp;Countries!$Q75&amp;Countries!$F$4</f>
        <v>M369FMB</v>
      </c>
      <c r="F76" t="s">
        <v>314</v>
      </c>
      <c r="G76">
        <v>12890.2</v>
      </c>
      <c r="H76">
        <v>15879.972320999999</v>
      </c>
      <c r="I76">
        <v>17679.042000000001</v>
      </c>
      <c r="J76">
        <v>20240.845000000001</v>
      </c>
      <c r="K76">
        <v>21097.750386</v>
      </c>
      <c r="L76">
        <v>23563.884047</v>
      </c>
      <c r="M76">
        <v>25199.339046999998</v>
      </c>
      <c r="N76">
        <v>24913.040831999999</v>
      </c>
    </row>
    <row r="77" spans="1:14" x14ac:dyDescent="0.4">
      <c r="A77" t="s">
        <v>314</v>
      </c>
      <c r="B77" t="s">
        <v>314</v>
      </c>
      <c r="D77" s="1" t="str">
        <f>Countries!$G$4</f>
        <v>u:\ken\$data2.bnk, Type = LAREMOS</v>
      </c>
      <c r="E77" s="1" t="str">
        <f>Countries!$E$4&amp;Countries!$Q76&amp;Countries!$F$4</f>
        <v>M466FMB</v>
      </c>
      <c r="F77" t="s">
        <v>314</v>
      </c>
      <c r="G77">
        <v>81361</v>
      </c>
      <c r="H77">
        <v>86942</v>
      </c>
      <c r="I77">
        <v>94805</v>
      </c>
      <c r="J77">
        <v>98784</v>
      </c>
      <c r="K77">
        <v>110099</v>
      </c>
      <c r="L77">
        <v>126969</v>
      </c>
      <c r="M77">
        <v>156445</v>
      </c>
      <c r="N77">
        <v>163660</v>
      </c>
    </row>
    <row r="78" spans="1:14" x14ac:dyDescent="0.4">
      <c r="A78" t="s">
        <v>314</v>
      </c>
      <c r="B78" t="s">
        <v>314</v>
      </c>
      <c r="D78" s="1" t="str">
        <f>Countries!$G$4</f>
        <v>u:\ken\$data2.bnk, Type = LAREMOS</v>
      </c>
      <c r="E78" s="1" t="str">
        <f>Countries!$E$4&amp;Countries!$Q77&amp;Countries!$F$4</f>
        <v>M746FMB</v>
      </c>
      <c r="F78" t="s">
        <v>314</v>
      </c>
      <c r="G78">
        <v>642002.4</v>
      </c>
      <c r="H78">
        <v>766208</v>
      </c>
      <c r="I78">
        <v>914987</v>
      </c>
      <c r="J78">
        <v>1124856.2</v>
      </c>
      <c r="K78">
        <v>1277368.031</v>
      </c>
      <c r="L78">
        <v>1509109.9619770001</v>
      </c>
      <c r="M78">
        <v>1648197.3865090001</v>
      </c>
      <c r="N78">
        <v>1852569.3313170001</v>
      </c>
    </row>
    <row r="79" spans="1:14" x14ac:dyDescent="0.4">
      <c r="A79" t="s">
        <v>314</v>
      </c>
      <c r="B79" t="s">
        <v>314</v>
      </c>
      <c r="D79" s="1" t="str">
        <f>Countries!$G$4</f>
        <v>u:\ken\$data2.bnk, Type = LAREMOS</v>
      </c>
      <c r="E79" s="1" t="str">
        <f>Countries!$E$4&amp;Countries!$Q78&amp;Countries!$F$4</f>
        <v>M926FMB</v>
      </c>
      <c r="F79" t="s">
        <v>314</v>
      </c>
      <c r="G79">
        <v>6929.9571699999997</v>
      </c>
      <c r="H79">
        <v>9364.3998200000005</v>
      </c>
      <c r="I79">
        <v>12540.782681999999</v>
      </c>
      <c r="J79">
        <v>15556.186390070001</v>
      </c>
      <c r="K79">
        <v>21868.82463635</v>
      </c>
      <c r="L79">
        <v>31607.40670612</v>
      </c>
      <c r="M79">
        <v>45185.787703249996</v>
      </c>
      <c r="N79">
        <v>53690.801178120004</v>
      </c>
    </row>
    <row r="80" spans="1:14" x14ac:dyDescent="0.4">
      <c r="A80" t="s">
        <v>314</v>
      </c>
      <c r="B80" t="s">
        <v>314</v>
      </c>
      <c r="D80" s="1" t="str">
        <f>Countries!$G$4</f>
        <v>u:\ken\$data2.bnk, Type = LAREMOS</v>
      </c>
      <c r="E80" s="1" t="str">
        <f>Countries!$E$4&amp;Countries!$Q79&amp;Countries!$F$4</f>
        <v>M927FMB</v>
      </c>
      <c r="F80" t="s">
        <v>314</v>
      </c>
      <c r="G80">
        <v>46726</v>
      </c>
      <c r="H80">
        <v>100793</v>
      </c>
      <c r="I80">
        <v>146016.37400000001</v>
      </c>
      <c r="J80">
        <v>198099.427</v>
      </c>
      <c r="K80">
        <v>263610.62199999997</v>
      </c>
      <c r="L80">
        <v>319099.15000000002</v>
      </c>
      <c r="M80">
        <v>462175.13799999998</v>
      </c>
      <c r="N80">
        <v>475323.42</v>
      </c>
    </row>
    <row r="81" spans="1:14" x14ac:dyDescent="0.4">
      <c r="A81" t="s">
        <v>314</v>
      </c>
      <c r="B81" t="s">
        <v>314</v>
      </c>
      <c r="D81" s="1" t="str">
        <f>Countries!$G$4</f>
        <v>u:\ken\$data2.bnk, Type = LAREMOS</v>
      </c>
      <c r="E81" s="1" t="str">
        <f>Countries!$E$4&amp;Countries!$Q80&amp;Countries!$F$4</f>
        <v>M299FMB</v>
      </c>
      <c r="F81" t="s">
        <v>314</v>
      </c>
      <c r="G81">
        <v>3445030</v>
      </c>
      <c r="H81">
        <v>5203959.4433839498</v>
      </c>
      <c r="I81">
        <v>8386161.3950924799</v>
      </c>
      <c r="J81">
        <v>9673996.1279054005</v>
      </c>
      <c r="K81">
        <v>11673019.694120301</v>
      </c>
      <c r="L81">
        <v>14374049.039548699</v>
      </c>
      <c r="M81">
        <v>16568692.953611502</v>
      </c>
      <c r="N81">
        <v>15338509.640603101</v>
      </c>
    </row>
    <row r="82" spans="1:14" x14ac:dyDescent="0.4">
      <c r="D82" s="1" t="str">
        <f>Countries!$G$4</f>
        <v>u:\ken\$data2.bnk, Type = LAREMOS</v>
      </c>
      <c r="E82" s="1" t="str">
        <f>Countries!$E$4&amp;Countries!$Q81&amp;Countries!$F$4</f>
        <v>M924FMB</v>
      </c>
    </row>
    <row r="83" spans="1:14" x14ac:dyDescent="0.4">
      <c r="D83" s="1" t="str">
        <f>Countries!$G$4</f>
        <v>u:\ken\$data2.bnk, Type = LAREMOS</v>
      </c>
      <c r="E83" s="1" t="str">
        <f>Countries!$E$4&amp;Countries!$Q82&amp;Countries!$F$4</f>
        <v>M819FMB</v>
      </c>
    </row>
    <row r="84" spans="1:14" x14ac:dyDescent="0.4">
      <c r="D84" s="1" t="str">
        <f>Countries!$G$4</f>
        <v>u:\ken\$data2.bnk, Type = LAREMOS</v>
      </c>
      <c r="E84" s="1" t="str">
        <f>Countries!$E$4&amp;Countries!$Q83&amp;Countries!$F$4</f>
        <v>M542FMB</v>
      </c>
    </row>
    <row r="85" spans="1:14" x14ac:dyDescent="0.4">
      <c r="D85" s="1" t="str">
        <f>Countries!$G$4</f>
        <v>u:\ken\$data2.bnk, Type = LAREMOS</v>
      </c>
      <c r="E85" s="1" t="str">
        <f>Countries!$E$4&amp;Countries!$Q84&amp;Countries!$F$4</f>
        <v>M443FMB</v>
      </c>
    </row>
    <row r="86" spans="1:14" x14ac:dyDescent="0.4">
      <c r="A86" t="s">
        <v>314</v>
      </c>
      <c r="B86" t="s">
        <v>314</v>
      </c>
      <c r="D86" s="1" t="str">
        <f>Countries!$G$4</f>
        <v>u:\ken\$data2.bnk, Type = LAREMOS</v>
      </c>
      <c r="E86" s="1" t="str">
        <f>Countries!$E$4&amp;Countries!$Q85&amp;Countries!$F$4</f>
        <v>M353FMB</v>
      </c>
      <c r="F86" t="s">
        <v>314</v>
      </c>
      <c r="G86">
        <v>2697</v>
      </c>
      <c r="H86">
        <v>2603.6</v>
      </c>
      <c r="I86">
        <v>2658.9</v>
      </c>
      <c r="J86" s="51">
        <v>2764.4</v>
      </c>
      <c r="K86" s="51">
        <v>2920.3</v>
      </c>
      <c r="L86" s="51">
        <v>3002.1</v>
      </c>
      <c r="M86" s="51">
        <v>3445</v>
      </c>
      <c r="N86" s="51">
        <v>3561.4</v>
      </c>
    </row>
    <row r="87" spans="1:14" x14ac:dyDescent="0.4">
      <c r="D87" s="1" t="str">
        <f>Countries!$G$4</f>
        <v>u:\ken\$data2.bnk, Type = LAREMOS</v>
      </c>
      <c r="E87" s="1" t="str">
        <f>Countries!$E$4&amp;Countries!$Q86&amp;Countries!$F$4</f>
        <v>M449FMB</v>
      </c>
    </row>
    <row r="88" spans="1:14" x14ac:dyDescent="0.4">
      <c r="D88" s="1" t="str">
        <f>Countries!$G$4</f>
        <v>u:\ken\$data2.bnk, Type = LAREMOS</v>
      </c>
      <c r="E88" s="1" t="str">
        <f>Countries!$E$4&amp;Countries!$Q87&amp;Countries!$F$4</f>
        <v>M576FMB</v>
      </c>
    </row>
    <row r="89" spans="1:14" x14ac:dyDescent="0.4">
      <c r="A89" t="s">
        <v>314</v>
      </c>
      <c r="B89" t="s">
        <v>314</v>
      </c>
      <c r="D89" s="1" t="str">
        <f>Countries!$G$4</f>
        <v>u:\ken\$data2.bnk, Type = LAREMOS</v>
      </c>
      <c r="E89" s="1" t="str">
        <f>Countries!$E$4&amp;Countries!$Q88&amp;Countries!$F$4</f>
        <v>M961FMB</v>
      </c>
      <c r="F89" t="s">
        <v>314</v>
      </c>
      <c r="G89">
        <v>937511311.61290288</v>
      </c>
      <c r="H89">
        <v>1119286174.4838703</v>
      </c>
      <c r="I89">
        <v>1386050721.64516</v>
      </c>
      <c r="J89">
        <v>1675474480.4516101</v>
      </c>
      <c r="K89">
        <v>1951109089.7096798</v>
      </c>
      <c r="L89">
        <v>2283694977.6774197</v>
      </c>
      <c r="M89">
        <v>2901444734.6774201</v>
      </c>
      <c r="N89">
        <v>3136924891.25806</v>
      </c>
    </row>
    <row r="90" spans="1:14" x14ac:dyDescent="0.4">
      <c r="D90" s="1" t="str">
        <f>Countries!$G$4</f>
        <v>u:\ken\$data2.bnk, Type = LAREMOS</v>
      </c>
      <c r="E90" s="1" t="str">
        <f>Countries!$E$4&amp;Countries!$Q89&amp;Countries!$F$4</f>
        <v>M199FMB</v>
      </c>
    </row>
    <row r="91" spans="1:14" x14ac:dyDescent="0.4">
      <c r="D91" s="1" t="str">
        <f>Countries!$G$4</f>
        <v>u:\ken\$data2.bnk, Type = LAREMOS</v>
      </c>
      <c r="E91" s="1" t="str">
        <f>Countries!$E$4&amp;Countries!$Q90&amp;Countries!$F$4</f>
        <v>M528FMB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3" sqref="A3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313</v>
      </c>
      <c r="G2" s="35">
        <f>BM!G2/1000</f>
        <v>5.4786520429999999E-3</v>
      </c>
      <c r="H2" s="35">
        <f>BM!H2/1000</f>
        <v>0.2304087011</v>
      </c>
      <c r="I2" s="35">
        <f>BM!I2/1000</f>
        <v>0.39617464889999998</v>
      </c>
      <c r="J2" s="35">
        <f>BM!J2/1000</f>
        <v>0.62456194290000011</v>
      </c>
      <c r="K2" s="35">
        <f>BM!K2/1000</f>
        <v>3.94054880902</v>
      </c>
      <c r="L2" s="35">
        <f>BM!L2/1000</f>
        <v>16.115522173999999</v>
      </c>
      <c r="M2" s="35">
        <f>BM!M2/1000</f>
        <v>41.995752999689998</v>
      </c>
      <c r="N2" s="35">
        <f>BM!N2/1000</f>
        <v>60.992154908918998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313</v>
      </c>
      <c r="G3" s="35">
        <f>BM!G3/1000</f>
        <v>51.970874999999999</v>
      </c>
      <c r="H3" s="35">
        <f>BM!H3/1000</f>
        <v>61.752084999999994</v>
      </c>
      <c r="I3" s="35">
        <f>BM!I3/1000</f>
        <v>77.520318000000003</v>
      </c>
      <c r="J3" s="35">
        <f>BM!J3/1000</f>
        <v>85.65072099999999</v>
      </c>
      <c r="K3" s="35">
        <f>BM!K3/1000</f>
        <v>89.150057999999987</v>
      </c>
      <c r="L3" s="35">
        <f>BM!L3/1000</f>
        <v>90.514975000000007</v>
      </c>
      <c r="M3" s="35">
        <f>BM!M3/1000</f>
        <v>73.145477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313</v>
      </c>
      <c r="G4" s="35">
        <f>BM!G4/1000</f>
        <v>13.696999999999999</v>
      </c>
      <c r="H4" s="35">
        <f>BM!H4/1000</f>
        <v>17.144927984999999</v>
      </c>
      <c r="I4" s="35">
        <f>BM!I4/1000</f>
        <v>20.004384054909998</v>
      </c>
      <c r="J4" s="35">
        <f>BM!J4/1000</f>
        <v>22.582985239999999</v>
      </c>
      <c r="K4" s="35">
        <f>BM!K4/1000</f>
        <v>23.867316847029997</v>
      </c>
      <c r="L4" s="35">
        <f>BM!L4/1000</f>
        <v>23.96084314214</v>
      </c>
      <c r="M4" s="35">
        <f>BM!M4/1000</f>
        <v>24.497379914038898</v>
      </c>
      <c r="N4" s="35">
        <f>BM!N4/1000</f>
        <v>21.165285397200002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313</v>
      </c>
      <c r="G5" s="35">
        <f>BM!G5/1000</f>
        <v>0.57538</v>
      </c>
      <c r="H5" s="35">
        <f>BM!H5/1000</f>
        <v>1.2497180000000001</v>
      </c>
      <c r="I5" s="35">
        <f>BM!I5/1000</f>
        <v>5.7092920000000005</v>
      </c>
      <c r="J5" s="35">
        <f>BM!J5/1000</f>
        <v>6.3875500000000001</v>
      </c>
      <c r="K5" s="35">
        <f>BM!K5/1000</f>
        <v>7.2201760000000004</v>
      </c>
      <c r="L5" s="35">
        <f>BM!L5/1000</f>
        <v>9.5483330000000013</v>
      </c>
      <c r="M5" s="35">
        <f>BM!M5/1000</f>
        <v>12.100796000000001</v>
      </c>
      <c r="N5" s="35">
        <f>BM!N5/1000</f>
        <v>12.521467000000001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313</v>
      </c>
      <c r="G6" s="35">
        <f>BM!G6/1000</f>
        <v>649.10599999999999</v>
      </c>
      <c r="H6" s="35">
        <f>BM!H6/1000</f>
        <v>911.61800000000005</v>
      </c>
      <c r="I6" s="35">
        <f>BM!I6/1000</f>
        <v>1062.8710000000001</v>
      </c>
      <c r="J6" s="35">
        <f>BM!J6/1000</f>
        <v>1230.067</v>
      </c>
      <c r="K6" s="35">
        <f>BM!K6/1000</f>
        <v>1442.5029999999999</v>
      </c>
      <c r="L6" s="35">
        <f>BM!L6/1000</f>
        <v>1830.508</v>
      </c>
      <c r="M6" s="35">
        <f>BM!M6/1000</f>
        <v>2203.8710000000001</v>
      </c>
      <c r="N6" s="35">
        <f>BM!N6/1000</f>
        <v>2693.45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313</v>
      </c>
      <c r="G7" s="35">
        <f>BM!G7/1000</f>
        <v>0</v>
      </c>
      <c r="H7" s="35">
        <f>BM!H7/1000</f>
        <v>0</v>
      </c>
      <c r="I7" s="35">
        <f>BM!I7/1000</f>
        <v>0</v>
      </c>
      <c r="J7" s="35">
        <f>BM!J7/1000</f>
        <v>0</v>
      </c>
      <c r="K7" s="35">
        <f>BM!K7/1000</f>
        <v>0</v>
      </c>
      <c r="L7" s="35">
        <f>BM!L7/1000</f>
        <v>0</v>
      </c>
      <c r="M7" s="35">
        <f>BM!M7/1000</f>
        <v>0</v>
      </c>
      <c r="N7" s="35">
        <f>BM!N7/1000</f>
        <v>0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313</v>
      </c>
      <c r="G8" s="35">
        <f>BM!G8/1000</f>
        <v>0.75429210000000013</v>
      </c>
      <c r="H8" s="35">
        <f>BM!H8/1000</f>
        <v>1.1444711999999999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313</v>
      </c>
      <c r="G9" s="35">
        <f>BM!G9/1000</f>
        <v>193.26599999999999</v>
      </c>
      <c r="H9" s="35">
        <f>BM!H9/1000</f>
        <v>244.929</v>
      </c>
      <c r="I9" s="35">
        <f>BM!I9/1000</f>
        <v>406</v>
      </c>
      <c r="J9" s="35">
        <f>BM!J9/1000</f>
        <v>865.93200000000002</v>
      </c>
      <c r="K9" s="35">
        <f>BM!K9/1000</f>
        <v>1544.5039999999999</v>
      </c>
      <c r="L9" s="35">
        <f>BM!L9/1000</f>
        <v>2255.6030000000001</v>
      </c>
      <c r="M9" s="35">
        <f>BM!M9/1000</f>
        <v>2564.9899999999998</v>
      </c>
      <c r="N9" s="35">
        <f>BM!N9/1000</f>
        <v>3135.95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313</v>
      </c>
      <c r="G10" s="35">
        <f>BM!G10/1000</f>
        <v>5645.1</v>
      </c>
      <c r="H10" s="35">
        <f>BM!H10/1000</f>
        <v>6723.2170000000006</v>
      </c>
      <c r="I10" s="35">
        <f>BM!I10/1000</f>
        <v>8330.2890000000007</v>
      </c>
      <c r="J10" s="35">
        <f>BM!J10/1000</f>
        <v>9817.6680000000015</v>
      </c>
      <c r="K10" s="35">
        <f>BM!K10/1000</f>
        <v>12941.321</v>
      </c>
      <c r="L10" s="35">
        <f>BM!L10/1000</f>
        <v>17904.643</v>
      </c>
      <c r="M10" s="35">
        <f>BM!M10/1000</f>
        <v>22951.417252628202</v>
      </c>
      <c r="N10" s="35">
        <f>BM!N10/1000</f>
        <v>25702.222557826401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313</v>
      </c>
      <c r="G11" s="15" t="s">
        <v>163</v>
      </c>
      <c r="H11" s="35">
        <f>BM!H11/1000</f>
        <v>7.4486311028900003</v>
      </c>
      <c r="I11" s="35">
        <f>BM!I11/1000</f>
        <v>11.362481143529999</v>
      </c>
      <c r="J11" s="35">
        <f>BM!J11/1000</f>
        <v>15.01551618211</v>
      </c>
      <c r="K11" s="35">
        <f>BM!K11/1000</f>
        <v>17.839894368369997</v>
      </c>
      <c r="L11" s="35">
        <f>BM!L11/1000</f>
        <v>19.512416576659998</v>
      </c>
      <c r="M11" s="35">
        <f>BM!M11/1000</f>
        <v>27.508608589349997</v>
      </c>
      <c r="N11" s="35">
        <f>BM!N11/1000</f>
        <v>27.181898479859999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313</v>
      </c>
      <c r="G12" s="35">
        <f>BM!G12/1000</f>
        <v>5435.4306650000008</v>
      </c>
      <c r="H12" s="35">
        <f>BM!H12/1000</f>
        <v>6202.0066830000005</v>
      </c>
      <c r="I12" s="35">
        <f>BM!I12/1000</f>
        <v>6678.619205</v>
      </c>
      <c r="J12" s="35">
        <f>BM!J12/1000</f>
        <v>7340.7168558000003</v>
      </c>
      <c r="K12" s="35">
        <f>BM!K12/1000</f>
        <v>8677.7950133000013</v>
      </c>
      <c r="L12" s="35">
        <f>BM!L12/1000</f>
        <v>9096.6381047000013</v>
      </c>
      <c r="M12" s="35">
        <f>BM!M12/1000</f>
        <v>10586.833187436001</v>
      </c>
      <c r="N12" s="35">
        <f>BM!N12/1000</f>
        <v>9088.7608711670109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313</v>
      </c>
      <c r="G13" s="35">
        <f>BM!G13/1000</f>
        <v>24.937999999999999</v>
      </c>
      <c r="H13" s="35">
        <f>BM!H13/1000</f>
        <v>34.226099999999995</v>
      </c>
      <c r="I13" s="35">
        <f>BM!I13/1000</f>
        <v>44.761600000000001</v>
      </c>
      <c r="J13" s="35">
        <f>BM!J13/1000</f>
        <v>52.517499999999998</v>
      </c>
      <c r="K13" s="35">
        <f>BM!K13/1000</f>
        <v>60.127400000000002</v>
      </c>
      <c r="L13" s="35">
        <f>BM!L13/1000</f>
        <v>59.887225999999998</v>
      </c>
      <c r="M13" s="35">
        <f>BM!M13/1000</f>
        <v>61.148284686705992</v>
      </c>
      <c r="N13" s="35">
        <f>BM!N13/1000</f>
        <v>64.348300301199998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313</v>
      </c>
      <c r="G14" s="35">
        <f>BM!G14/1000</f>
        <v>20.3349835</v>
      </c>
      <c r="H14" s="35">
        <f>BM!H14/1000</f>
        <v>37.5129862</v>
      </c>
      <c r="I14" s="35">
        <f>BM!I14/1000</f>
        <v>81.194553499999998</v>
      </c>
      <c r="J14" s="35">
        <f>BM!J14/1000</f>
        <v>83.475673</v>
      </c>
      <c r="K14" s="35">
        <f>BM!K14/1000</f>
        <v>89.915899999999993</v>
      </c>
      <c r="L14" s="35">
        <f>BM!L14/1000</f>
        <v>112.2856</v>
      </c>
      <c r="M14" s="35">
        <f>BM!M14/1000</f>
        <v>157.29791499999999</v>
      </c>
      <c r="N14" s="35">
        <f>BM!N14/1000</f>
        <v>178.60636499999998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313</v>
      </c>
      <c r="G15" s="35">
        <f>BM!G15/1000</f>
        <v>63.020360999999987</v>
      </c>
      <c r="H15" s="35">
        <f>BM!H15/1000</f>
        <v>86.850540816999995</v>
      </c>
      <c r="I15" s="35">
        <f>BM!I15/1000</f>
        <v>111.89501717100002</v>
      </c>
      <c r="J15" s="35">
        <f>BM!J15/1000</f>
        <v>139.19529299211001</v>
      </c>
      <c r="K15" s="35">
        <f>BM!K15/1000</f>
        <v>170.37981457152</v>
      </c>
      <c r="L15" s="35">
        <f>BM!L15/1000</f>
        <v>190.67166228145001</v>
      </c>
      <c r="M15" s="35">
        <f>BM!M15/1000</f>
        <v>245.75354313505929</v>
      </c>
      <c r="N15" s="35">
        <f>BM!N15/1000</f>
        <v>200.48526097762439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313</v>
      </c>
      <c r="G16" s="35">
        <f>BM!G16/1000</f>
        <v>1.4174949999999999</v>
      </c>
      <c r="H16" s="35">
        <f>BM!H16/1000</f>
        <v>1.4623699999999999</v>
      </c>
      <c r="I16" s="35">
        <f>BM!I16/1000</f>
        <v>1.609553</v>
      </c>
      <c r="J16" s="35">
        <f>BM!J16/1000</f>
        <v>1.8792</v>
      </c>
      <c r="K16" s="35">
        <f>BM!K16/1000</f>
        <v>1.9567000000000001</v>
      </c>
      <c r="L16" s="35">
        <f>BM!L16/1000</f>
        <v>2.1566999999999998</v>
      </c>
      <c r="M16" s="35">
        <f>BM!M16/1000</f>
        <v>2.3559999999999999</v>
      </c>
      <c r="N16" s="35">
        <f>BM!N16/1000</f>
        <v>2.5147939999999998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313</v>
      </c>
      <c r="G17" s="15" t="s">
        <v>163</v>
      </c>
      <c r="H17" s="35">
        <f>BM!H17/1000</f>
        <v>0.77533799999999997</v>
      </c>
      <c r="I17" s="35">
        <f>BM!I17/1000</f>
        <v>1.4949089999999998</v>
      </c>
      <c r="J17" s="35">
        <f>BM!J17/1000</f>
        <v>1.8239620000000001</v>
      </c>
      <c r="K17" s="35">
        <f>BM!K17/1000</f>
        <v>2.3259470000000002</v>
      </c>
      <c r="L17" s="35">
        <f>BM!L17/1000</f>
        <v>2.5649339999999996</v>
      </c>
      <c r="M17" s="35">
        <f>BM!M17/1000</f>
        <v>4.9163619339999993</v>
      </c>
      <c r="N17" s="35">
        <f>BM!N17/1000</f>
        <v>5.3406999339999999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313</v>
      </c>
      <c r="G18" s="35">
        <f>BM!G18/1000</f>
        <v>2.6720830000000001E-2</v>
      </c>
      <c r="H18" s="35">
        <f>BM!H18/1000</f>
        <v>0.17299999999999999</v>
      </c>
      <c r="I18" s="35">
        <f>BM!I18/1000</f>
        <v>0.29599999999999999</v>
      </c>
      <c r="J18" s="35">
        <f>BM!J18/1000</f>
        <v>0.77</v>
      </c>
      <c r="K18" s="35">
        <f>BM!K18/1000</f>
        <v>3.71</v>
      </c>
      <c r="L18" s="35">
        <f>BM!L18/1000</f>
        <v>22.004000000000001</v>
      </c>
      <c r="M18" s="35">
        <f>BM!M18/1000</f>
        <v>22.004000000000001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313</v>
      </c>
      <c r="G19" s="35">
        <f>BM!G19/1000</f>
        <v>546.34299999999996</v>
      </c>
      <c r="H19" s="35">
        <f>BM!H19/1000</f>
        <v>806.33</v>
      </c>
      <c r="I19" s="35">
        <f>BM!I19/1000</f>
        <v>936.90904127500016</v>
      </c>
      <c r="J19" s="35">
        <f>BM!J19/1000</f>
        <v>1183.52179063008</v>
      </c>
      <c r="K19" s="35">
        <f>BM!K19/1000</f>
        <v>1526.8305854960699</v>
      </c>
      <c r="L19" s="35">
        <f>BM!L19/1000</f>
        <v>1807.6183328430602</v>
      </c>
      <c r="M19" s="35">
        <f>BM!M19/1000</f>
        <v>1995.05656044544</v>
      </c>
      <c r="N19" s="35">
        <f>BM!N19/1000</f>
        <v>2140.6037387977212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313</v>
      </c>
      <c r="G20" s="35">
        <f>BM!G20/1000</f>
        <v>0</v>
      </c>
      <c r="H20" s="35">
        <f>BM!H20/1000</f>
        <v>0</v>
      </c>
      <c r="I20" s="35">
        <f>BM!I20/1000</f>
        <v>0</v>
      </c>
      <c r="J20" s="35">
        <f>BM!J20/1000</f>
        <v>0</v>
      </c>
      <c r="K20" s="35">
        <f>BM!K20/1000</f>
        <v>0</v>
      </c>
      <c r="L20" s="35">
        <f>BM!L20/1000</f>
        <v>0</v>
      </c>
      <c r="M20" s="35">
        <f>BM!M20/1000</f>
        <v>0</v>
      </c>
      <c r="N20" s="35">
        <f>BM!N20/1000</f>
        <v>0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313</v>
      </c>
      <c r="G21" s="35">
        <f>BM!G21/1000</f>
        <v>24.540969699999998</v>
      </c>
      <c r="H21" s="35">
        <f>BM!H21/1000</f>
        <v>36.623720999999996</v>
      </c>
      <c r="I21" s="35">
        <f>BM!I21/1000</f>
        <v>50.691199999999995</v>
      </c>
      <c r="J21" s="35">
        <f>BM!J21/1000</f>
        <v>57.275800000000004</v>
      </c>
      <c r="K21" s="35">
        <f>BM!K21/1000</f>
        <v>56.222499999999997</v>
      </c>
      <c r="L21" s="35">
        <f>BM!L21/1000</f>
        <v>72.582899999999995</v>
      </c>
      <c r="M21" s="35">
        <f>BM!M21/1000</f>
        <v>105.75360000000001</v>
      </c>
      <c r="N21" s="35">
        <f>BM!N21/1000</f>
        <v>112.7565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313</v>
      </c>
      <c r="G22" s="35">
        <f>BM!G22/1000</f>
        <v>10.85371</v>
      </c>
      <c r="H22" s="35">
        <f>BM!H22/1000</f>
        <v>14.852583592129999</v>
      </c>
      <c r="I22" s="35">
        <f>BM!I22/1000</f>
        <v>20.465600019930001</v>
      </c>
      <c r="J22" s="35">
        <f>BM!J22/1000</f>
        <v>21.327905363020001</v>
      </c>
      <c r="K22" s="35">
        <f>BM!K22/1000</f>
        <v>26.389860484530001</v>
      </c>
      <c r="L22" s="35">
        <f>BM!L22/1000</f>
        <v>33.176609378689996</v>
      </c>
      <c r="M22" s="35">
        <f>BM!M22/1000</f>
        <v>40.803225522310001</v>
      </c>
      <c r="N22" s="35">
        <f>BM!N22/1000</f>
        <v>44.139520994619993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313</v>
      </c>
      <c r="G23" s="35">
        <f>BM!G23/1000</f>
        <v>1648</v>
      </c>
      <c r="H23" s="35">
        <f>BM!H23/1000</f>
        <v>2358</v>
      </c>
      <c r="I23" s="35">
        <f>BM!I23/1000</f>
        <v>3320</v>
      </c>
      <c r="J23" s="35">
        <f>BM!J23/1000</f>
        <v>3907</v>
      </c>
      <c r="K23" s="35">
        <f>BM!K23/1000</f>
        <v>4533</v>
      </c>
      <c r="L23" s="35">
        <f>BM!L23/1000</f>
        <v>6339</v>
      </c>
      <c r="M23" s="35">
        <f>BM!M23/1000</f>
        <v>6822</v>
      </c>
      <c r="N23" s="15" t="s">
        <v>163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313</v>
      </c>
      <c r="G24" s="35">
        <f>BM!G24/1000</f>
        <v>339.07499999999999</v>
      </c>
      <c r="H24" s="35">
        <f>BM!H24/1000</f>
        <v>351.17500000000001</v>
      </c>
      <c r="I24" s="35">
        <f>BM!I24/1000</f>
        <v>415.096</v>
      </c>
      <c r="J24" s="35">
        <f>BM!J24/1000</f>
        <v>442.64488399999993</v>
      </c>
      <c r="K24" s="35">
        <f>BM!K24/1000</f>
        <v>451.99609499999997</v>
      </c>
      <c r="L24" s="35">
        <f>BM!L24/1000</f>
        <v>611.22400000000005</v>
      </c>
      <c r="M24" s="35">
        <f>BM!M24/1000</f>
        <v>689.77</v>
      </c>
      <c r="N24" s="35">
        <f>BM!N24/1000</f>
        <v>750.15300000000002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313</v>
      </c>
      <c r="G25" s="35">
        <f>BM!G25/1000</f>
        <v>10.6225</v>
      </c>
      <c r="H25" s="35">
        <f>BM!H25/1000</f>
        <v>14.9939</v>
      </c>
      <c r="I25" s="35">
        <f>BM!I25/1000</f>
        <v>22.742086999999998</v>
      </c>
      <c r="J25" s="35">
        <f>BM!J25/1000</f>
        <v>27.946138347739996</v>
      </c>
      <c r="K25" s="35">
        <f>BM!K25/1000</f>
        <v>34.859635241399999</v>
      </c>
      <c r="L25" s="35">
        <f>BM!L25/1000</f>
        <v>43.371433090499998</v>
      </c>
      <c r="M25" s="35">
        <f>BM!M25/1000</f>
        <v>50.932075542040003</v>
      </c>
      <c r="N25" s="35">
        <f>BM!N25/1000</f>
        <v>53.39742634564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313</v>
      </c>
      <c r="G26" s="35">
        <f>BM!G26/1000</f>
        <v>220829</v>
      </c>
      <c r="H26" s="35">
        <f>BM!H26/1000</f>
        <v>280631</v>
      </c>
      <c r="I26" s="35">
        <f>BM!I26/1000</f>
        <v>351504</v>
      </c>
      <c r="J26" s="35">
        <f>BM!J26/1000</f>
        <v>572118</v>
      </c>
      <c r="K26" s="35">
        <f>BM!K26/1000</f>
        <v>642107</v>
      </c>
      <c r="L26" s="35">
        <f>BM!L26/1000</f>
        <v>748845.28480000002</v>
      </c>
      <c r="M26" s="35">
        <f>BM!M26/1000</f>
        <v>845025.70840000012</v>
      </c>
      <c r="N26" s="35">
        <f>BM!N26/1000</f>
        <v>853751.71149999998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313</v>
      </c>
      <c r="G27" s="35">
        <f>BM!G27/1000</f>
        <v>42.404000000000003</v>
      </c>
      <c r="H27" s="35">
        <f>BM!H27/1000</f>
        <v>52.731999999999999</v>
      </c>
      <c r="I27" s="35">
        <f>BM!I27/1000</f>
        <v>69.515000000000001</v>
      </c>
      <c r="J27" s="35">
        <f>BM!J27/1000</f>
        <v>71.278000000000006</v>
      </c>
      <c r="K27" s="35">
        <f>BM!K27/1000</f>
        <v>79.733000000000004</v>
      </c>
      <c r="L27" s="35">
        <f>BM!L27/1000</f>
        <v>92.843999999999994</v>
      </c>
      <c r="M27" s="35">
        <f>BM!M27/1000</f>
        <v>101.096</v>
      </c>
      <c r="N27" s="35">
        <f>BM!N27/1000</f>
        <v>107.834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313</v>
      </c>
      <c r="G28" s="15" t="s">
        <v>163</v>
      </c>
      <c r="H28" s="15" t="s">
        <v>163</v>
      </c>
      <c r="I28" s="15" t="s">
        <v>163</v>
      </c>
      <c r="J28" s="35">
        <f>BM!J28/1000</f>
        <v>6.0263</v>
      </c>
      <c r="K28" s="35">
        <f>BM!K28/1000</f>
        <v>6.7476000000000003</v>
      </c>
      <c r="L28" s="35">
        <f>BM!L28/1000</f>
        <v>7.4346999999999994</v>
      </c>
      <c r="M28" s="35">
        <f>BM!M28/1000</f>
        <v>7.8661000000000003</v>
      </c>
      <c r="N28" s="35">
        <f>BM!N28/1000</f>
        <v>8.4454999999999991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313</v>
      </c>
      <c r="G29" s="35">
        <f>BM!G29/1000</f>
        <v>2.7772619999999999</v>
      </c>
      <c r="H29" s="35">
        <f>BM!H29/1000</f>
        <v>3.1883170000000001</v>
      </c>
      <c r="I29" s="35">
        <f>BM!I29/1000</f>
        <v>4.21434</v>
      </c>
      <c r="J29" s="35">
        <f>BM!J29/1000</f>
        <v>4.9530699999999994</v>
      </c>
      <c r="K29" s="35">
        <f>BM!K29/1000</f>
        <v>6.6210500000000003</v>
      </c>
      <c r="L29" s="35">
        <f>BM!L29/1000</f>
        <v>7.3971990000000005</v>
      </c>
      <c r="M29" s="35">
        <f>BM!M29/1000</f>
        <v>8.234</v>
      </c>
      <c r="N29" s="35">
        <f>BM!N29/1000</f>
        <v>9.16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313</v>
      </c>
      <c r="G30" s="35">
        <f>BM!G30/1000</f>
        <v>22883.3</v>
      </c>
      <c r="H30" s="35">
        <f>BM!H30/1000</f>
        <v>29241</v>
      </c>
      <c r="I30" s="35">
        <f>BM!I30/1000</f>
        <v>34897.5</v>
      </c>
      <c r="J30" s="35">
        <f>BM!J30/1000</f>
        <v>40509.4</v>
      </c>
      <c r="K30" s="35">
        <f>BM!K30/1000</f>
        <v>44992.5</v>
      </c>
      <c r="L30" s="35">
        <f>BM!L30/1000</f>
        <v>49294.3</v>
      </c>
      <c r="M30" s="35">
        <f>BM!M30/1000</f>
        <v>52918.2</v>
      </c>
      <c r="N30" s="35">
        <f>BM!N30/1000</f>
        <v>54399.199999999997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313</v>
      </c>
      <c r="G31" s="35">
        <f>BM!G31/1000</f>
        <v>4.1476409999999992</v>
      </c>
      <c r="H31" s="35">
        <f>BM!H31/1000</f>
        <v>5.7907900000000003</v>
      </c>
      <c r="I31" s="35">
        <f>BM!I31/1000</f>
        <v>5.9130509999999994</v>
      </c>
      <c r="J31" s="35">
        <f>BM!J31/1000</f>
        <v>9.4625109999999992</v>
      </c>
      <c r="K31" s="35">
        <f>BM!K31/1000</f>
        <v>11.97439</v>
      </c>
      <c r="L31" s="35">
        <f>BM!L31/1000</f>
        <v>16.929009999999998</v>
      </c>
      <c r="M31" s="35">
        <f>BM!M31/1000</f>
        <v>19.371549999999999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313</v>
      </c>
      <c r="G32" s="35">
        <f>BM!G32/1000</f>
        <v>1.2452158</v>
      </c>
      <c r="H32" s="35">
        <f>BM!H32/1000</f>
        <v>1.4300820999999999</v>
      </c>
      <c r="I32" s="35">
        <f>BM!I32/1000</f>
        <v>1.9228567999999999</v>
      </c>
      <c r="J32" s="35">
        <f>BM!J32/1000</f>
        <v>1.763937305</v>
      </c>
      <c r="K32" s="35">
        <f>BM!K32/1000</f>
        <v>2.5200192699999997</v>
      </c>
      <c r="L32" s="35">
        <f>BM!L32/1000</f>
        <v>3.5714674129999997</v>
      </c>
      <c r="M32" s="35">
        <f>BM!M32/1000</f>
        <v>4.8509509209999999</v>
      </c>
      <c r="N32" s="35">
        <f>BM!N32/1000</f>
        <v>5.8311336819999999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313</v>
      </c>
      <c r="G33" s="35">
        <f>BM!G33/1000</f>
        <v>102.04469999999999</v>
      </c>
      <c r="H33" s="35">
        <f>BM!H33/1000</f>
        <v>119.5945</v>
      </c>
      <c r="I33" s="35">
        <f>BM!I33/1000</f>
        <v>170.06549999999999</v>
      </c>
      <c r="J33" s="35">
        <f>BM!J33/1000</f>
        <v>167.24960000000002</v>
      </c>
      <c r="K33" s="35">
        <f>BM!K33/1000</f>
        <v>220.1669</v>
      </c>
      <c r="L33" s="35">
        <f>BM!L33/1000</f>
        <v>258.81900000000002</v>
      </c>
      <c r="M33" s="35">
        <f>BM!M33/1000</f>
        <v>331.03486509999999</v>
      </c>
      <c r="N33" s="35">
        <f>BM!N33/1000</f>
        <v>421.57898749999998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313</v>
      </c>
      <c r="G34" s="35">
        <f>BM!G34/1000</f>
        <v>812.99800000000005</v>
      </c>
      <c r="H34" s="35">
        <f>BM!H34/1000</f>
        <v>976.15499999999997</v>
      </c>
      <c r="I34" s="35">
        <f>BM!I34/1000</f>
        <v>1170.5250000000001</v>
      </c>
      <c r="J34" s="35">
        <f>BM!J34/1000</f>
        <v>1262.521</v>
      </c>
      <c r="K34" s="35">
        <f>BM!K34/1000</f>
        <v>1316.989</v>
      </c>
      <c r="L34" s="35">
        <f>BM!L34/1000</f>
        <v>1476.6759999999999</v>
      </c>
      <c r="M34" s="35">
        <f>BM!M34/1000</f>
        <v>1650.126</v>
      </c>
      <c r="N34" s="35">
        <f>BM!N34/1000</f>
        <v>1709.08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313</v>
      </c>
      <c r="G35" s="35">
        <f>BM!G35/1000</f>
        <v>988.20100000000002</v>
      </c>
      <c r="H35" s="35">
        <f>BM!H35/1000</f>
        <v>1222.7159999999999</v>
      </c>
      <c r="I35" s="35">
        <f>BM!I35/1000</f>
        <v>1505.2570000000001</v>
      </c>
      <c r="J35" s="35">
        <f>BM!J35/1000</f>
        <v>1634.202</v>
      </c>
      <c r="K35" s="35">
        <f>BM!K35/1000</f>
        <v>1910.0909999999999</v>
      </c>
      <c r="L35" s="35">
        <f>BM!L35/1000</f>
        <v>2065.2049999999999</v>
      </c>
      <c r="M35" s="35">
        <f>BM!M35/1000</f>
        <v>2139.0520000000001</v>
      </c>
      <c r="N35" s="35">
        <f>BM!N35/1000</f>
        <v>2159.5520000000001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313</v>
      </c>
      <c r="G36" s="35">
        <f>BM!G36/1000</f>
        <v>275.78100000000001</v>
      </c>
      <c r="H36" s="35">
        <f>BM!H36/1000</f>
        <v>357.32400000000001</v>
      </c>
      <c r="I36" s="35">
        <f>BM!I36/1000</f>
        <v>457.245</v>
      </c>
      <c r="J36" s="35">
        <f>BM!J36/1000</f>
        <v>628.64200000000005</v>
      </c>
      <c r="K36" s="35">
        <f>BM!K36/1000</f>
        <v>984.87400000000002</v>
      </c>
      <c r="L36" s="35">
        <f>BM!L36/1000</f>
        <v>1559.963</v>
      </c>
      <c r="M36" s="35">
        <f>BM!M36/1000</f>
        <v>2122.7330000000002</v>
      </c>
      <c r="N36" s="35">
        <f>BM!N36/1000</f>
        <v>2445.212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313</v>
      </c>
      <c r="G37" s="35">
        <f>BM!G37/1000</f>
        <v>66.3827</v>
      </c>
      <c r="H37" s="35">
        <f>BM!H37/1000</f>
        <v>86.063811999999984</v>
      </c>
      <c r="I37" s="35">
        <f>BM!I37/1000</f>
        <v>126.6331</v>
      </c>
      <c r="J37" s="35">
        <f>BM!J37/1000</f>
        <v>140.89938785671998</v>
      </c>
      <c r="K37" s="35">
        <f>BM!K37/1000</f>
        <v>194.15890658805</v>
      </c>
      <c r="L37" s="35">
        <f>BM!L37/1000</f>
        <v>217.60516437834002</v>
      </c>
      <c r="M37" s="35">
        <f>BM!M37/1000</f>
        <v>290.86387454483503</v>
      </c>
      <c r="N37" s="35">
        <f>BM!N37/1000</f>
        <v>308.15245426795497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313</v>
      </c>
      <c r="G38" s="15" t="s">
        <v>163</v>
      </c>
      <c r="H38" s="35">
        <f>BM!H38/1000</f>
        <v>4.6906285996705106E-2</v>
      </c>
      <c r="I38" s="35">
        <f>BM!I38/1000</f>
        <v>9.8818099769357501E-2</v>
      </c>
      <c r="J38" s="35">
        <f>BM!J38/1000</f>
        <v>8.3302000000000001E-2</v>
      </c>
      <c r="K38" s="35">
        <f>BM!K38/1000</f>
        <v>9.9715999999999999E-2</v>
      </c>
      <c r="L38" s="35">
        <f>BM!L38/1000</f>
        <v>0.148203</v>
      </c>
      <c r="M38" s="35">
        <f>BM!M38/1000</f>
        <v>0.153229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313</v>
      </c>
      <c r="G39" s="35">
        <f>BM!G39/1000</f>
        <v>757.80499999999995</v>
      </c>
      <c r="H39" s="35">
        <f>BM!H39/1000</f>
        <v>821.49599999999998</v>
      </c>
      <c r="I39" s="35">
        <f>BM!I39/1000</f>
        <v>927.06899999999996</v>
      </c>
      <c r="J39" s="35">
        <f>BM!J39/1000</f>
        <v>1026.9839999999999</v>
      </c>
      <c r="K39" s="35">
        <f>BM!K39/1000</f>
        <v>1217.53</v>
      </c>
      <c r="L39" s="35">
        <f>BM!L39/1000</f>
        <v>1397.6887530000001</v>
      </c>
      <c r="M39" s="35">
        <f>BM!M39/1000</f>
        <v>1636.7307289185999</v>
      </c>
      <c r="N39" s="35">
        <f>BM!N39/1000</f>
        <v>1839.4505765779998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313</v>
      </c>
      <c r="G40" s="35">
        <f>BM!G40/1000</f>
        <v>3310.5586480000002</v>
      </c>
      <c r="H40" s="35">
        <f>BM!H40/1000</f>
        <v>3726.6527000000001</v>
      </c>
      <c r="I40" s="35">
        <f>BM!I40/1000</f>
        <v>4340.6837000000005</v>
      </c>
      <c r="J40" s="35">
        <f>BM!J40/1000</f>
        <v>4762.6464000000005</v>
      </c>
      <c r="K40" s="35">
        <f>BM!K40/1000</f>
        <v>5018.7759999999998</v>
      </c>
      <c r="L40" s="35">
        <f>BM!L40/1000</f>
        <v>5190.0657999999994</v>
      </c>
      <c r="M40" s="35">
        <f>BM!M40/1000</f>
        <v>5302.6009000000004</v>
      </c>
      <c r="N40" s="35">
        <f>BM!N40/1000</f>
        <v>5497.0729000000001</v>
      </c>
      <c r="O40" s="15"/>
    </row>
    <row r="41" spans="1:15" x14ac:dyDescent="0.4">
      <c r="A41" s="15"/>
      <c r="B41" s="15" t="s">
        <v>293</v>
      </c>
      <c r="C41" s="49" t="s">
        <v>115</v>
      </c>
      <c r="D41" s="15"/>
      <c r="E41" s="15"/>
      <c r="F41" s="15" t="s">
        <v>313</v>
      </c>
      <c r="G41" s="35">
        <f>BM!G41/1000</f>
        <v>2514022.3999999999</v>
      </c>
      <c r="H41" s="35">
        <f>BM!H41/1000</f>
        <v>5462313</v>
      </c>
      <c r="I41" s="35">
        <f>BM!I41/1000</f>
        <v>10790155.599999998</v>
      </c>
      <c r="J41" s="35">
        <f>BM!J41/1000</f>
        <v>20472902</v>
      </c>
      <c r="K41" s="35">
        <f>BM!K41/1000</f>
        <v>40604121</v>
      </c>
      <c r="L41" s="35">
        <f>BM!L41/1000</f>
        <v>56830537</v>
      </c>
      <c r="M41" s="35">
        <f>BM!M41/1000</f>
        <v>106387808</v>
      </c>
      <c r="N41" s="35">
        <f>BM!N41/1000</f>
        <v>98557883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313</v>
      </c>
      <c r="G42" s="35">
        <f>BM!G42/1000</f>
        <v>122.04528000000001</v>
      </c>
      <c r="H42" s="35">
        <f>BM!H42/1000</f>
        <v>627.07189500000004</v>
      </c>
      <c r="I42" s="35">
        <f>BM!I42/1000</f>
        <v>1142.3525950000001</v>
      </c>
      <c r="J42" s="35">
        <f>BM!J42/1000</f>
        <v>2081.598661</v>
      </c>
      <c r="K42" s="35">
        <f>BM!K42/1000</f>
        <v>2552.4567489999999</v>
      </c>
      <c r="L42" s="35">
        <f>BM!L42/1000</f>
        <v>4678.0972950000005</v>
      </c>
      <c r="M42" s="35">
        <f>BM!M42/1000</f>
        <v>4944.1371100000006</v>
      </c>
      <c r="N42" s="15" t="s">
        <v>163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313</v>
      </c>
      <c r="G43" s="35">
        <f>BM!G43/1000</f>
        <v>45282.556000000004</v>
      </c>
      <c r="H43" s="35">
        <f>BM!H43/1000</f>
        <v>56926.142999999996</v>
      </c>
      <c r="I43" s="35">
        <f>BM!I43/1000</f>
        <v>70776.910999999993</v>
      </c>
      <c r="J43" s="35">
        <f>BM!J43/1000</f>
        <v>87395.602000000014</v>
      </c>
      <c r="K43" s="35">
        <f>BM!K43/1000</f>
        <v>145469.93900000001</v>
      </c>
      <c r="L43" s="35">
        <f>BM!L43/1000</f>
        <v>196994.4</v>
      </c>
      <c r="M43" s="35">
        <f>BM!M43/1000</f>
        <v>250845.7</v>
      </c>
      <c r="N43" s="35">
        <f>BM!N43/1000</f>
        <v>263877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313</v>
      </c>
      <c r="G44" s="35">
        <f>BM!G44/1000</f>
        <v>248.26489999999998</v>
      </c>
      <c r="H44" s="35">
        <f>BM!H44/1000</f>
        <v>269.55119999999999</v>
      </c>
      <c r="I44" s="35">
        <f>BM!I44/1000</f>
        <v>298.38840000000005</v>
      </c>
      <c r="J44" s="35">
        <f>BM!J44/1000</f>
        <v>333.34990000000005</v>
      </c>
      <c r="K44" s="35">
        <f>BM!K44/1000</f>
        <v>379.29419999999999</v>
      </c>
      <c r="L44" s="35">
        <f>BM!L44/1000</f>
        <v>474.5249</v>
      </c>
      <c r="M44" s="35">
        <f>BM!M44/1000</f>
        <v>513.80459999999994</v>
      </c>
      <c r="N44" s="35">
        <f>BM!N44/1000</f>
        <v>606.4541999999999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313</v>
      </c>
      <c r="G45" s="35">
        <f>BM!G45/1000</f>
        <v>516.16949399999999</v>
      </c>
      <c r="H45" s="35">
        <f>BM!H45/1000</f>
        <v>696.87479600000006</v>
      </c>
      <c r="I45" s="35">
        <f>BM!I45/1000</f>
        <v>871.50956900000006</v>
      </c>
      <c r="J45" s="35">
        <f>BM!J45/1000</f>
        <v>1094.7408541970001</v>
      </c>
      <c r="K45" s="35">
        <f>BM!K45/1000</f>
        <v>1397.9141403160002</v>
      </c>
      <c r="L45" s="35">
        <f>BM!L45/1000</f>
        <v>2429.052729947</v>
      </c>
      <c r="M45" s="35">
        <f>BM!M45/1000</f>
        <v>2759.7318269764905</v>
      </c>
      <c r="N45" s="35">
        <f>BM!N45/1000</f>
        <v>3001.6549672359802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313</v>
      </c>
      <c r="G46" s="35">
        <f>BM!G46/1000</f>
        <v>107.4496</v>
      </c>
      <c r="H46" s="35">
        <f>BM!H46/1000</f>
        <v>154.55199999999999</v>
      </c>
      <c r="I46" s="35">
        <f>BM!I46/1000</f>
        <v>198.54679999999999</v>
      </c>
      <c r="J46" s="35">
        <f>BM!J46/1000</f>
        <v>239.52558200000001</v>
      </c>
      <c r="K46" s="35">
        <f>BM!K46/1000</f>
        <v>292.87058400000001</v>
      </c>
      <c r="L46" s="35">
        <f>BM!L46/1000</f>
        <v>328.10075500000005</v>
      </c>
      <c r="M46" s="35">
        <f>BM!M46/1000</f>
        <v>393.41398696013005</v>
      </c>
      <c r="N46" s="35">
        <f>BM!N46/1000</f>
        <v>395.38563376172999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313</v>
      </c>
      <c r="G47" s="35">
        <f>BM!G47/1000</f>
        <v>40.251072000000001</v>
      </c>
      <c r="H47" s="35">
        <f>BM!H47/1000</f>
        <v>54.370637558099993</v>
      </c>
      <c r="I47" s="35">
        <f>BM!I47/1000</f>
        <v>70.247105057399992</v>
      </c>
      <c r="J47" s="35">
        <f>BM!J47/1000</f>
        <v>96.037385737399987</v>
      </c>
      <c r="K47" s="35">
        <f>BM!K47/1000</f>
        <v>109.4542996629</v>
      </c>
      <c r="L47" s="35">
        <f>BM!L47/1000</f>
        <v>151.6532513688999</v>
      </c>
      <c r="M47" s="35">
        <f>BM!M47/1000</f>
        <v>158.15129551029997</v>
      </c>
      <c r="N47" s="35">
        <f>BM!N47/1000</f>
        <v>160.02971322260001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313</v>
      </c>
      <c r="G48" s="35">
        <f>BM!G48/1000</f>
        <v>1313.9162610000001</v>
      </c>
      <c r="H48" s="35">
        <f>BM!H48/1000</f>
        <v>1538.499761</v>
      </c>
      <c r="I48" s="35">
        <f>BM!I48/1000</f>
        <v>2175.82701</v>
      </c>
      <c r="J48" s="35">
        <f>BM!J48/1000</f>
        <v>1845.72567258</v>
      </c>
      <c r="K48" s="35">
        <f>BM!K48/1000</f>
        <v>2216.15380642429</v>
      </c>
      <c r="L48" s="35">
        <f>BM!L48/1000</f>
        <v>3843.0867204850001</v>
      </c>
      <c r="M48" s="35">
        <f>BM!M48/1000</f>
        <v>3438.7053890967795</v>
      </c>
      <c r="N48" s="35">
        <f>BM!N48/1000</f>
        <v>3629.8559428874705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313</v>
      </c>
      <c r="G49" s="35">
        <f>BM!G49/1000</f>
        <v>17.934460599999998</v>
      </c>
      <c r="H49" s="35">
        <f>BM!H49/1000</f>
        <v>27.336942599999997</v>
      </c>
      <c r="I49" s="35">
        <f>BM!I49/1000</f>
        <v>57.779255899999988</v>
      </c>
      <c r="J49" s="35">
        <f>BM!J49/1000</f>
        <v>217.25243709999998</v>
      </c>
      <c r="K49" s="35">
        <f>BM!K49/1000</f>
        <v>505.44225789999996</v>
      </c>
      <c r="L49" s="35">
        <f>BM!L49/1000</f>
        <v>1613.7143120999997</v>
      </c>
      <c r="M49" s="35">
        <f>BM!M49/1000</f>
        <v>2563.5927023999998</v>
      </c>
      <c r="N49" s="35">
        <f>BM!N49/1000</f>
        <v>3271.3031038999993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313</v>
      </c>
      <c r="G50" s="35">
        <f>BM!G50/1000</f>
        <v>0</v>
      </c>
      <c r="H50" s="35">
        <f>BM!H50/1000</f>
        <v>0</v>
      </c>
      <c r="I50" s="35">
        <f>BM!I50/1000</f>
        <v>0</v>
      </c>
      <c r="J50" s="35">
        <f>BM!J50/1000</f>
        <v>0</v>
      </c>
      <c r="K50" s="35">
        <f>BM!K50/1000</f>
        <v>0</v>
      </c>
      <c r="L50" s="35">
        <f>BM!L50/1000</f>
        <v>0</v>
      </c>
      <c r="M50" s="35">
        <f>BM!M50/1000</f>
        <v>0</v>
      </c>
      <c r="N50" s="35">
        <f>BM!N50/1000</f>
        <v>0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313</v>
      </c>
      <c r="G51" s="35">
        <f>BM!G51/1000</f>
        <v>10096.59</v>
      </c>
      <c r="H51" s="35">
        <f>BM!H51/1000</f>
        <v>12071.58834</v>
      </c>
      <c r="I51" s="35">
        <f>BM!I51/1000</f>
        <v>14040.38211</v>
      </c>
      <c r="J51" s="35">
        <f>BM!J51/1000</f>
        <v>15386.91027</v>
      </c>
      <c r="K51" s="35">
        <f>BM!K51/1000</f>
        <v>17660.249430000003</v>
      </c>
      <c r="L51" s="35">
        <f>BM!L51/1000</f>
        <v>18753.074660000006</v>
      </c>
      <c r="M51" s="35">
        <f>BM!M51/1000</f>
        <v>19600.22378</v>
      </c>
      <c r="N51" s="35">
        <f>BM!N51/1000</f>
        <v>19529.641230000001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313</v>
      </c>
      <c r="G52" s="35">
        <f>BM!G52/1000</f>
        <v>2279.0430000000001</v>
      </c>
      <c r="H52" s="35">
        <f>BM!H52/1000</f>
        <v>2528.8470000000002</v>
      </c>
      <c r="I52" s="35">
        <f>BM!I52/1000</f>
        <v>2784.4639999999999</v>
      </c>
      <c r="J52" s="35">
        <f>BM!J52/1000</f>
        <v>3101.7060000000001</v>
      </c>
      <c r="K52" s="35">
        <f>BM!K52/1000</f>
        <v>3366.837</v>
      </c>
      <c r="L52" s="35">
        <f>BM!L52/1000</f>
        <v>3619.8809999999999</v>
      </c>
      <c r="M52" s="35">
        <f>BM!M52/1000</f>
        <v>3516.4079999999999</v>
      </c>
      <c r="N52" s="35">
        <f>BM!N52/1000</f>
        <v>3480.0810000000001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313</v>
      </c>
      <c r="G53" s="35">
        <f>BM!G53/1000</f>
        <v>0</v>
      </c>
      <c r="H53" s="35">
        <f>BM!H53/1000</f>
        <v>0</v>
      </c>
      <c r="I53" s="35">
        <f>BM!I53/1000</f>
        <v>0</v>
      </c>
      <c r="J53" s="35">
        <f>BM!J53/1000</f>
        <v>0</v>
      </c>
      <c r="K53" s="35">
        <f>BM!K53/1000</f>
        <v>0</v>
      </c>
      <c r="L53" s="35">
        <f>BM!L53/1000</f>
        <v>0</v>
      </c>
      <c r="M53" s="35">
        <f>BM!M53/1000</f>
        <v>0</v>
      </c>
      <c r="N53" s="35">
        <f>BM!N53/1000</f>
        <v>0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313</v>
      </c>
      <c r="G54" s="35">
        <f>BM!G54/1000</f>
        <v>1085.662</v>
      </c>
      <c r="H54" s="35">
        <f>BM!H54/1000</f>
        <v>1155.5920000000001</v>
      </c>
      <c r="I54" s="35">
        <f>BM!I54/1000</f>
        <v>1174.8258000000001</v>
      </c>
      <c r="J54" s="35">
        <f>BM!J54/1000</f>
        <v>1214.3307</v>
      </c>
      <c r="K54" s="35">
        <f>BM!K54/1000</f>
        <v>1246.1959999999999</v>
      </c>
      <c r="L54" s="35">
        <f>BM!L54/1000</f>
        <v>1445.5978</v>
      </c>
      <c r="M54" s="35">
        <f>BM!M54/1000</f>
        <v>1607.2683999999999</v>
      </c>
      <c r="N54" s="15" t="s">
        <v>163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313</v>
      </c>
      <c r="G55" s="35">
        <f>BM!G55/1000</f>
        <v>152.577</v>
      </c>
      <c r="H55" s="35">
        <f>BM!H55/1000</f>
        <v>168.53200000000001</v>
      </c>
      <c r="I55" s="35">
        <f>BM!I55/1000</f>
        <v>193.90199999999999</v>
      </c>
      <c r="J55" s="35">
        <f>BM!J55/1000</f>
        <v>142.77099999999999</v>
      </c>
      <c r="K55" s="35">
        <f>BM!K55/1000</f>
        <v>161.273</v>
      </c>
      <c r="L55" s="35">
        <f>BM!L55/1000</f>
        <v>172.51400000000001</v>
      </c>
      <c r="M55" s="35">
        <f>BM!M55/1000</f>
        <v>178.58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313</v>
      </c>
      <c r="G56" s="35">
        <f>BM!G56/1000</f>
        <v>31.838699999999999</v>
      </c>
      <c r="H56" s="35">
        <f>BM!H56/1000</f>
        <v>36.784441000000001</v>
      </c>
      <c r="I56" s="35">
        <f>BM!I56/1000</f>
        <v>43.685961999999996</v>
      </c>
      <c r="J56" s="35">
        <f>BM!J56/1000</f>
        <v>48.251142999999999</v>
      </c>
      <c r="K56" s="35">
        <f>BM!K56/1000</f>
        <v>52.641416</v>
      </c>
      <c r="L56" s="35">
        <f>BM!L56/1000</f>
        <v>53.18751986254</v>
      </c>
      <c r="M56" s="35">
        <f>BM!M56/1000</f>
        <v>54.176499999999997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313</v>
      </c>
      <c r="G57" s="35">
        <f>BM!G57/1000</f>
        <v>0.18331002200000002</v>
      </c>
      <c r="H57" s="35">
        <f>BM!H57/1000</f>
        <v>0.25922523999999997</v>
      </c>
      <c r="I57" s="35">
        <f>BM!I57/1000</f>
        <v>0.37335735799999997</v>
      </c>
      <c r="J57" s="35">
        <f>BM!J57/1000</f>
        <v>0.36920318999999996</v>
      </c>
      <c r="K57" s="35">
        <f>BM!K57/1000</f>
        <v>0.44694428499999994</v>
      </c>
      <c r="L57" s="35">
        <f>BM!L57/1000</f>
        <v>0.62288037799999996</v>
      </c>
      <c r="M57" s="35">
        <f>BM!M57/1000</f>
        <v>0.73799037499999998</v>
      </c>
      <c r="N57" s="35">
        <f>BM!N57/1000</f>
        <v>0.78737310400000005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313</v>
      </c>
      <c r="G58" s="35">
        <f>BM!G58/1000</f>
        <v>0</v>
      </c>
      <c r="H58" s="35">
        <f>BM!H58/1000</f>
        <v>0</v>
      </c>
      <c r="I58" s="35">
        <f>BM!I58/1000</f>
        <v>0</v>
      </c>
      <c r="J58" s="35">
        <f>BM!J58/1000</f>
        <v>0</v>
      </c>
      <c r="K58" s="35">
        <f>BM!K58/1000</f>
        <v>0</v>
      </c>
      <c r="L58" s="35">
        <f>BM!L58/1000</f>
        <v>0</v>
      </c>
      <c r="M58" s="35">
        <f>BM!M58/1000</f>
        <v>0</v>
      </c>
      <c r="N58" s="35">
        <f>BM!N58/1000</f>
        <v>0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313</v>
      </c>
      <c r="G59" s="35">
        <f>BM!G59/1000</f>
        <v>14.7225343</v>
      </c>
      <c r="H59" s="35">
        <f>BM!H59/1000</f>
        <v>14.888640499999999</v>
      </c>
      <c r="I59" s="35">
        <f>BM!I59/1000</f>
        <v>18.141542199999996</v>
      </c>
      <c r="J59" s="35">
        <f>BM!J59/1000</f>
        <v>19.897970000000001</v>
      </c>
      <c r="K59" s="35">
        <f>BM!K59/1000</f>
        <v>24.47616</v>
      </c>
      <c r="L59" s="35">
        <f>BM!L59/1000</f>
        <v>29.40644</v>
      </c>
      <c r="M59" s="35">
        <f>BM!M59/1000</f>
        <v>33.559059999999995</v>
      </c>
      <c r="N59" s="35">
        <f>BM!N59/1000</f>
        <v>35.657719999999998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313</v>
      </c>
      <c r="G60" s="35">
        <f>BM!G60/1000</f>
        <v>3022.82</v>
      </c>
      <c r="H60" s="35">
        <f>BM!H60/1000</f>
        <v>3748</v>
      </c>
      <c r="I60" s="35">
        <f>BM!I60/1000</f>
        <v>4459.3478111111117</v>
      </c>
      <c r="J60" s="35">
        <f>BM!J60/1000</f>
        <v>4622.3010000000004</v>
      </c>
      <c r="K60" s="35">
        <f>BM!K60/1000</f>
        <v>5363.0389999999998</v>
      </c>
      <c r="L60" s="35">
        <f>BM!L60/1000</f>
        <v>6210.3099678426979</v>
      </c>
      <c r="M60" s="35">
        <f>BM!M60/1000</f>
        <v>7093.49</v>
      </c>
      <c r="N60" s="35">
        <f>BM!N60/1000</f>
        <v>7140.6759999999995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313</v>
      </c>
      <c r="G61" s="35">
        <f>BM!G61/1000</f>
        <v>204.54493599999998</v>
      </c>
      <c r="H61" s="35">
        <f>BM!H61/1000</f>
        <v>255.65018599999999</v>
      </c>
      <c r="I61" s="35">
        <f>BM!I61/1000</f>
        <v>293.88117299999999</v>
      </c>
      <c r="J61" s="35">
        <f>BM!J61/1000</f>
        <v>351.63627499999996</v>
      </c>
      <c r="K61" s="35">
        <f>BM!K61/1000</f>
        <v>406.27576099999999</v>
      </c>
      <c r="L61" s="35">
        <f>BM!L61/1000</f>
        <v>438.86168899999996</v>
      </c>
      <c r="M61" s="35">
        <f>BM!M61/1000</f>
        <v>480.363</v>
      </c>
      <c r="N61" s="35">
        <f>BM!N61/1000</f>
        <v>489.53699999999998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313</v>
      </c>
      <c r="G62" s="15" t="s">
        <v>163</v>
      </c>
      <c r="H62" s="15" t="s">
        <v>163</v>
      </c>
      <c r="I62" s="35">
        <f>BM!I62/1000</f>
        <v>172.998977</v>
      </c>
      <c r="J62" s="35">
        <f>BM!J62/1000</f>
        <v>148.549173</v>
      </c>
      <c r="K62" s="35">
        <f>BM!K62/1000</f>
        <v>273.88026000000002</v>
      </c>
      <c r="L62" s="35">
        <f>BM!L62/1000</f>
        <v>397.01508200000001</v>
      </c>
      <c r="M62" s="35">
        <f>BM!M62/1000</f>
        <v>556.62626899999998</v>
      </c>
      <c r="N62" s="35">
        <f>BM!N62/1000</f>
        <v>612.45276136083999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313</v>
      </c>
      <c r="G63" s="35">
        <f>BM!G63/1000</f>
        <v>0.54884399999999989</v>
      </c>
      <c r="H63" s="35">
        <f>BM!H63/1000</f>
        <v>0.65615199999999996</v>
      </c>
      <c r="I63" s="35">
        <f>BM!I63/1000</f>
        <v>0.89883299999999988</v>
      </c>
      <c r="J63" s="35">
        <f>BM!J63/1000</f>
        <v>0.95886799999999994</v>
      </c>
      <c r="K63" s="35">
        <f>BM!K63/1000</f>
        <v>1.038068</v>
      </c>
      <c r="L63" s="35">
        <f>BM!L63/1000</f>
        <v>1.3187660000000001</v>
      </c>
      <c r="M63" s="35">
        <f>BM!M63/1000</f>
        <v>1.580022</v>
      </c>
      <c r="N63" s="35">
        <f>BM!N63/1000</f>
        <v>1.746292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313</v>
      </c>
      <c r="G64" s="35">
        <f>BM!G64/1000</f>
        <v>5.6183999999999994</v>
      </c>
      <c r="H64" s="35">
        <f>BM!H64/1000</f>
        <v>5.4240000000000004</v>
      </c>
      <c r="I64" s="35">
        <f>BM!I64/1000</f>
        <v>7.2718999999999996</v>
      </c>
      <c r="J64" s="35">
        <f>BM!J64/1000</f>
        <v>8.327399999999999</v>
      </c>
      <c r="K64" s="35">
        <f>BM!K64/1000</f>
        <v>8.9719999999999995</v>
      </c>
      <c r="L64" s="35">
        <f>BM!L64/1000</f>
        <v>10.455500000000001</v>
      </c>
      <c r="M64" s="35">
        <f>BM!M64/1000</f>
        <v>12.690799999999999</v>
      </c>
      <c r="N64" s="35">
        <f>BM!N64/1000</f>
        <v>13.531799999999999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313</v>
      </c>
      <c r="G65" s="35">
        <f>BM!G65/1000</f>
        <v>20.64</v>
      </c>
      <c r="H65" s="35">
        <f>BM!H65/1000</f>
        <v>20.440000000000001</v>
      </c>
      <c r="I65" s="35">
        <f>BM!I65/1000</f>
        <v>25.239000000000001</v>
      </c>
      <c r="J65" s="35">
        <f>BM!J65/1000</f>
        <v>28.524999999999999</v>
      </c>
      <c r="K65" s="35">
        <f>BM!K65/1000</f>
        <v>37.640999999999998</v>
      </c>
      <c r="L65" s="35">
        <f>BM!L65/1000</f>
        <v>45.686</v>
      </c>
      <c r="M65" s="35">
        <f>BM!M65/1000</f>
        <v>60.368000000000002</v>
      </c>
      <c r="N65" s="35">
        <f>BM!N65/1000</f>
        <v>63.518999999999998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313</v>
      </c>
      <c r="G66" s="35">
        <f>BM!G66/1000</f>
        <v>188.5334</v>
      </c>
      <c r="H66" s="35">
        <f>BM!H66/1000</f>
        <v>234.30929999999998</v>
      </c>
      <c r="I66" s="35">
        <f>BM!I66/1000</f>
        <v>275.03800788000001</v>
      </c>
      <c r="J66" s="35">
        <f>BM!J66/1000</f>
        <v>271.06594354000003</v>
      </c>
      <c r="K66" s="35">
        <f>BM!K66/1000</f>
        <v>316.85161800000003</v>
      </c>
      <c r="L66" s="35">
        <f>BM!L66/1000</f>
        <v>348.350571</v>
      </c>
      <c r="M66" s="35">
        <f>BM!M66/1000</f>
        <v>356.96974614942991</v>
      </c>
      <c r="N66" s="35">
        <f>BM!N66/1000</f>
        <v>362.11173030392001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313</v>
      </c>
      <c r="G67" s="35">
        <f>BM!G67/1000</f>
        <v>0</v>
      </c>
      <c r="H67" s="35">
        <f>BM!H67/1000</f>
        <v>0</v>
      </c>
      <c r="I67" s="35">
        <f>BM!I67/1000</f>
        <v>0</v>
      </c>
      <c r="J67" s="35">
        <f>BM!J67/1000</f>
        <v>0</v>
      </c>
      <c r="K67" s="35">
        <f>BM!K67/1000</f>
        <v>0</v>
      </c>
      <c r="L67" s="35">
        <f>BM!L67/1000</f>
        <v>0</v>
      </c>
      <c r="M67" s="35">
        <f>BM!M67/1000</f>
        <v>0</v>
      </c>
      <c r="N67" s="35">
        <f>BM!N67/1000</f>
        <v>0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313</v>
      </c>
      <c r="G68" s="35">
        <f>BM!G68/1000</f>
        <v>534.87199999999996</v>
      </c>
      <c r="H68" s="35">
        <f>BM!H68/1000</f>
        <v>670.30399999999997</v>
      </c>
      <c r="I68" s="35">
        <f>BM!I68/1000</f>
        <v>897.25044375695984</v>
      </c>
      <c r="J68" s="35">
        <f>BM!J68/1000</f>
        <v>1051.53990308271</v>
      </c>
      <c r="K68" s="35">
        <f>BM!K68/1000</f>
        <v>1200.4524466230098</v>
      </c>
      <c r="L68" s="35">
        <f>BM!L68/1000</f>
        <v>1131.9436620062399</v>
      </c>
      <c r="M68" s="35">
        <f>BM!M68/1000</f>
        <v>1291.8954637864399</v>
      </c>
      <c r="N68" s="35">
        <f>BM!N68/1000</f>
        <v>1197.55346908203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313</v>
      </c>
      <c r="G69" s="35">
        <f>BM!G69/1000</f>
        <v>1.893688</v>
      </c>
      <c r="H69" s="35">
        <f>BM!H69/1000</f>
        <v>2.4757989999999999</v>
      </c>
      <c r="I69" s="35">
        <f>BM!I69/1000</f>
        <v>2.6662859999999999</v>
      </c>
      <c r="J69" s="35">
        <f>BM!J69/1000</f>
        <v>2.7319089999999995</v>
      </c>
      <c r="K69" s="35">
        <f>BM!K69/1000</f>
        <v>2.9823729999999999</v>
      </c>
      <c r="L69" s="35">
        <f>BM!L69/1000</f>
        <v>3.1317590000000002</v>
      </c>
      <c r="M69" s="35">
        <f>BM!M69/1000</f>
        <v>3.1831779999999998</v>
      </c>
      <c r="N69" s="35">
        <f>BM!N69/1000</f>
        <v>3.248313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313</v>
      </c>
      <c r="G70" s="35">
        <f>BM!G70/1000</f>
        <v>105.55670278340411</v>
      </c>
      <c r="H70" s="35">
        <f>BM!H70/1000</f>
        <v>136.47049999999999</v>
      </c>
      <c r="I70" s="35">
        <f>BM!I70/1000</f>
        <v>169.8801</v>
      </c>
      <c r="J70" s="35">
        <f>BM!J70/1000</f>
        <v>207.12679999999997</v>
      </c>
      <c r="K70" s="35">
        <f>BM!K70/1000</f>
        <v>243.48179999999999</v>
      </c>
      <c r="L70" s="35">
        <f>BM!L70/1000</f>
        <v>291.15770000000003</v>
      </c>
      <c r="M70" s="35">
        <f>BM!M70/1000</f>
        <v>326.2</v>
      </c>
      <c r="N70" s="35">
        <f>BM!N70/1000</f>
        <v>322.81400000000002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313</v>
      </c>
      <c r="G71" s="35">
        <f>BM!G71/1000</f>
        <v>18107.2</v>
      </c>
      <c r="H71" s="35">
        <f>BM!H71/1000</f>
        <v>30315.9</v>
      </c>
      <c r="I71" s="35">
        <f>BM!I71/1000</f>
        <v>62145.4</v>
      </c>
      <c r="J71" s="35">
        <f>BM!J71/1000</f>
        <v>92529.9</v>
      </c>
      <c r="K71" s="35">
        <f>BM!K71/1000</f>
        <v>134114.29999999999</v>
      </c>
      <c r="L71" s="35">
        <f>BM!L71/1000</f>
        <v>185060.1</v>
      </c>
      <c r="M71" s="35">
        <f>BM!M71/1000</f>
        <v>270511.90000000002</v>
      </c>
      <c r="N71" s="35">
        <f>BM!N71/1000</f>
        <v>290628.7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313</v>
      </c>
      <c r="G72" s="35">
        <f>BM!G72/1000</f>
        <v>241.42510000000001</v>
      </c>
      <c r="H72" s="35">
        <f>BM!H72/1000</f>
        <v>258.94529999999997</v>
      </c>
      <c r="I72" s="35">
        <f>BM!I72/1000</f>
        <v>272.4375</v>
      </c>
      <c r="J72" s="35">
        <f>BM!J72/1000</f>
        <v>282.32979999999998</v>
      </c>
      <c r="K72" s="35">
        <f>BM!K72/1000</f>
        <v>301.6241</v>
      </c>
      <c r="L72" s="35">
        <f>BM!L72/1000</f>
        <v>315.09449999999998</v>
      </c>
      <c r="M72" s="35">
        <f>BM!M72/1000</f>
        <v>331.12430000000001</v>
      </c>
      <c r="N72" s="35">
        <f>BM!N72/1000</f>
        <v>347.21580700000004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313</v>
      </c>
      <c r="G73" s="35">
        <f>BM!G73/1000</f>
        <v>353.04500000000002</v>
      </c>
      <c r="H73" s="35">
        <f>BM!H73/1000</f>
        <v>410.113</v>
      </c>
      <c r="I73" s="35">
        <f>BM!I73/1000</f>
        <v>445.77100000000002</v>
      </c>
      <c r="J73" s="35">
        <f>BM!J73/1000</f>
        <v>467.81</v>
      </c>
      <c r="K73" s="35">
        <f>BM!K73/1000</f>
        <v>522.22199999999998</v>
      </c>
      <c r="L73" s="35">
        <f>BM!L73/1000</f>
        <v>601.44200000000001</v>
      </c>
      <c r="M73" s="35">
        <f>BM!M73/1000</f>
        <v>673.14599999999996</v>
      </c>
      <c r="N73" s="35">
        <f>BM!N73/1000</f>
        <v>662.75900000000001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313</v>
      </c>
      <c r="G74" s="35">
        <f>BM!G74/1000</f>
        <v>0</v>
      </c>
      <c r="H74" s="35">
        <f>BM!H74/1000</f>
        <v>0</v>
      </c>
      <c r="I74" s="35">
        <f>BM!I74/1000</f>
        <v>0</v>
      </c>
      <c r="J74" s="35">
        <f>BM!J74/1000</f>
        <v>0</v>
      </c>
      <c r="K74" s="35">
        <f>BM!K74/1000</f>
        <v>0</v>
      </c>
      <c r="L74" s="35">
        <f>BM!L74/1000</f>
        <v>0</v>
      </c>
      <c r="M74" s="35">
        <f>BM!M74/1000</f>
        <v>0</v>
      </c>
      <c r="N74" s="35">
        <f>BM!N74/1000</f>
        <v>0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313</v>
      </c>
      <c r="G75" s="35">
        <f>BM!G75/1000</f>
        <v>0.47372756099999996</v>
      </c>
      <c r="H75" s="35">
        <f>BM!H75/1000</f>
        <v>0.48394385400000001</v>
      </c>
      <c r="I75" s="35">
        <f>BM!I75/1000</f>
        <v>0.55345464899999997</v>
      </c>
      <c r="J75" s="35">
        <f>BM!J75/1000</f>
        <v>0.61469509499999997</v>
      </c>
      <c r="K75" s="35">
        <f>BM!K75/1000</f>
        <v>0.63809283099999992</v>
      </c>
      <c r="L75" s="35">
        <f>BM!L75/1000</f>
        <v>0.81565861199999989</v>
      </c>
      <c r="M75" s="35">
        <f>BM!M75/1000</f>
        <v>0.82605055899999991</v>
      </c>
      <c r="N75" s="35">
        <f>BM!N75/1000</f>
        <v>0.89354370999999988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313</v>
      </c>
      <c r="G76" s="35">
        <f>BM!G76/1000</f>
        <v>12.8902</v>
      </c>
      <c r="H76" s="35">
        <f>BM!H76/1000</f>
        <v>15.879972320999999</v>
      </c>
      <c r="I76" s="35">
        <f>BM!I76/1000</f>
        <v>17.679042000000003</v>
      </c>
      <c r="J76" s="35">
        <f>BM!J76/1000</f>
        <v>20.240845</v>
      </c>
      <c r="K76" s="35">
        <f>BM!K76/1000</f>
        <v>21.097750386000001</v>
      </c>
      <c r="L76" s="35">
        <f>BM!L76/1000</f>
        <v>23.563884046999998</v>
      </c>
      <c r="M76" s="35">
        <f>BM!M76/1000</f>
        <v>25.199339046999999</v>
      </c>
      <c r="N76" s="35">
        <f>BM!N76/1000</f>
        <v>24.913040832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313</v>
      </c>
      <c r="G77" s="35">
        <f>BM!G77/1000</f>
        <v>81.361000000000004</v>
      </c>
      <c r="H77" s="35">
        <f>BM!H77/1000</f>
        <v>86.941999999999993</v>
      </c>
      <c r="I77" s="35">
        <f>BM!I77/1000</f>
        <v>94.805000000000007</v>
      </c>
      <c r="J77" s="35">
        <f>BM!J77/1000</f>
        <v>98.784000000000006</v>
      </c>
      <c r="K77" s="35">
        <f>BM!K77/1000</f>
        <v>110.099</v>
      </c>
      <c r="L77" s="35">
        <f>BM!L77/1000</f>
        <v>126.96899999999999</v>
      </c>
      <c r="M77" s="35">
        <f>BM!M77/1000</f>
        <v>156.44499999999999</v>
      </c>
      <c r="N77" s="35">
        <f>BM!N77/1000</f>
        <v>163.66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313</v>
      </c>
      <c r="G78" s="35">
        <f>BM!G78/1000</f>
        <v>642.00240000000008</v>
      </c>
      <c r="H78" s="35">
        <f>BM!H78/1000</f>
        <v>766.20799999999997</v>
      </c>
      <c r="I78" s="35">
        <f>BM!I78/1000</f>
        <v>914.98699999999997</v>
      </c>
      <c r="J78" s="35">
        <f>BM!J78/1000</f>
        <v>1124.8561999999999</v>
      </c>
      <c r="K78" s="35">
        <f>BM!K78/1000</f>
        <v>1277.368031</v>
      </c>
      <c r="L78" s="35">
        <f>BM!L78/1000</f>
        <v>1509.109961977</v>
      </c>
      <c r="M78" s="35">
        <f>BM!M78/1000</f>
        <v>1648.1973865090001</v>
      </c>
      <c r="N78" s="35">
        <f>BM!N78/1000</f>
        <v>1852.569331317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313</v>
      </c>
      <c r="G79" s="35">
        <f>BM!G79/1000</f>
        <v>6.9299571699999998</v>
      </c>
      <c r="H79" s="35">
        <f>BM!H79/1000</f>
        <v>9.3643998200000009</v>
      </c>
      <c r="I79" s="35">
        <f>BM!I79/1000</f>
        <v>12.540782682</v>
      </c>
      <c r="J79" s="35">
        <f>BM!J79/1000</f>
        <v>15.556186390070001</v>
      </c>
      <c r="K79" s="35">
        <f>BM!K79/1000</f>
        <v>21.868824636349999</v>
      </c>
      <c r="L79" s="35">
        <f>BM!L79/1000</f>
        <v>31.607406706119999</v>
      </c>
      <c r="M79" s="35">
        <f>BM!M79/1000</f>
        <v>45.18578770325</v>
      </c>
      <c r="N79" s="35">
        <f>BM!N79/1000</f>
        <v>53.690801178120005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313</v>
      </c>
      <c r="G80" s="35">
        <f>BM!G80/1000</f>
        <v>46.725999999999999</v>
      </c>
      <c r="H80" s="35">
        <f>BM!H80/1000</f>
        <v>100.79300000000001</v>
      </c>
      <c r="I80" s="35">
        <f>BM!I80/1000</f>
        <v>146.01637400000001</v>
      </c>
      <c r="J80" s="35">
        <f>BM!J80/1000</f>
        <v>198.09942699999999</v>
      </c>
      <c r="K80" s="35">
        <f>BM!K80/1000</f>
        <v>263.61062199999998</v>
      </c>
      <c r="L80" s="35">
        <f>BM!L80/1000</f>
        <v>319.09915000000001</v>
      </c>
      <c r="M80" s="35">
        <f>BM!M80/1000</f>
        <v>462.175138</v>
      </c>
      <c r="N80" s="35">
        <f>BM!N80/1000</f>
        <v>475.32342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313</v>
      </c>
      <c r="G81" s="35">
        <f>BM!G81/1000</f>
        <v>3445.03</v>
      </c>
      <c r="H81" s="35">
        <f>BM!H81/1000</f>
        <v>5203.9594433839502</v>
      </c>
      <c r="I81" s="35">
        <f>BM!I81/1000</f>
        <v>8386.1613950924802</v>
      </c>
      <c r="J81" s="35">
        <f>BM!J81/1000</f>
        <v>9673.9961279054005</v>
      </c>
      <c r="K81" s="35">
        <f>BM!K81/1000</f>
        <v>11673.019694120301</v>
      </c>
      <c r="L81" s="35">
        <f>BM!L81/1000</f>
        <v>14374.0490395487</v>
      </c>
      <c r="M81" s="35">
        <f>BM!M81/1000</f>
        <v>16568.692953611502</v>
      </c>
      <c r="N81" s="35">
        <f>BM!N81/1000</f>
        <v>15338.509640603101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313</v>
      </c>
      <c r="G82" s="35">
        <f>BM!G82/1000</f>
        <v>0</v>
      </c>
      <c r="H82" s="35">
        <f>BM!H82/1000</f>
        <v>0</v>
      </c>
      <c r="I82" s="35">
        <f>BM!I82/1000</f>
        <v>0</v>
      </c>
      <c r="J82" s="35">
        <f>BM!J82/1000</f>
        <v>0</v>
      </c>
      <c r="K82" s="35">
        <f>BM!K82/1000</f>
        <v>0</v>
      </c>
      <c r="L82" s="35">
        <f>BM!L82/1000</f>
        <v>0</v>
      </c>
      <c r="M82" s="35">
        <f>BM!M82/1000</f>
        <v>0</v>
      </c>
      <c r="N82" s="35">
        <f>BM!N82/1000</f>
        <v>0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313</v>
      </c>
      <c r="G83" s="35">
        <f>BM!G83/1000</f>
        <v>0</v>
      </c>
      <c r="H83" s="35">
        <f>BM!H83/1000</f>
        <v>0</v>
      </c>
      <c r="I83" s="35">
        <f>BM!I83/1000</f>
        <v>0</v>
      </c>
      <c r="J83" s="35">
        <f>BM!J83/1000</f>
        <v>0</v>
      </c>
      <c r="K83" s="35">
        <f>BM!K83/1000</f>
        <v>0</v>
      </c>
      <c r="L83" s="35">
        <f>BM!L83/1000</f>
        <v>0</v>
      </c>
      <c r="M83" s="35">
        <f>BM!M83/1000</f>
        <v>0</v>
      </c>
      <c r="N83" s="35">
        <f>BM!N83/1000</f>
        <v>0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313</v>
      </c>
      <c r="G84" s="35">
        <f>BM!G84/1000</f>
        <v>0</v>
      </c>
      <c r="H84" s="35">
        <f>BM!H84/1000</f>
        <v>0</v>
      </c>
      <c r="I84" s="35">
        <f>BM!I84/1000</f>
        <v>0</v>
      </c>
      <c r="J84" s="35">
        <f>BM!J84/1000</f>
        <v>0</v>
      </c>
      <c r="K84" s="35">
        <f>BM!K84/1000</f>
        <v>0</v>
      </c>
      <c r="L84" s="35">
        <f>BM!L84/1000</f>
        <v>0</v>
      </c>
      <c r="M84" s="35">
        <f>BM!M84/1000</f>
        <v>0</v>
      </c>
      <c r="N84" s="35">
        <f>BM!N84/1000</f>
        <v>0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313</v>
      </c>
      <c r="G85" s="35">
        <f>BM!G85/1000</f>
        <v>0</v>
      </c>
      <c r="H85" s="35">
        <f>BM!H85/1000</f>
        <v>0</v>
      </c>
      <c r="I85" s="35">
        <f>BM!I85/1000</f>
        <v>0</v>
      </c>
      <c r="J85" s="35">
        <f>BM!J85/1000</f>
        <v>0</v>
      </c>
      <c r="K85" s="35">
        <f>BM!K85/1000</f>
        <v>0</v>
      </c>
      <c r="L85" s="35">
        <f>BM!L85/1000</f>
        <v>0</v>
      </c>
      <c r="M85" s="35">
        <f>BM!M85/1000</f>
        <v>0</v>
      </c>
      <c r="N85" s="35">
        <f>BM!N85/1000</f>
        <v>0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313</v>
      </c>
      <c r="G86" s="35">
        <f>BM!G86/1000</f>
        <v>2.6970000000000001</v>
      </c>
      <c r="H86" s="35">
        <f>BM!H86/1000</f>
        <v>2.6035999999999997</v>
      </c>
      <c r="I86" s="35">
        <f>BM!I86/1000</f>
        <v>2.6589</v>
      </c>
      <c r="J86" s="35">
        <f>BM!J86/1000</f>
        <v>2.7644000000000002</v>
      </c>
      <c r="K86" s="35">
        <f>BM!K86/1000</f>
        <v>2.9203000000000001</v>
      </c>
      <c r="L86" s="35">
        <f>BM!L86/1000</f>
        <v>3.0021</v>
      </c>
      <c r="M86" s="35">
        <f>BM!M86/1000</f>
        <v>3.4449999999999998</v>
      </c>
      <c r="N86" s="35">
        <f>BM!N86/1000</f>
        <v>3.5613999999999999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313</v>
      </c>
      <c r="G87" s="35">
        <f>BM!G87/1000</f>
        <v>0</v>
      </c>
      <c r="H87" s="35">
        <f>BM!H87/1000</f>
        <v>0</v>
      </c>
      <c r="I87" s="35">
        <f>BM!I87/1000</f>
        <v>0</v>
      </c>
      <c r="J87" s="35">
        <f>BM!J87/1000</f>
        <v>0</v>
      </c>
      <c r="K87" s="35">
        <f>BM!K87/1000</f>
        <v>0</v>
      </c>
      <c r="L87" s="35">
        <f>BM!L87/1000</f>
        <v>0</v>
      </c>
      <c r="M87" s="35">
        <f>BM!M87/1000</f>
        <v>0</v>
      </c>
      <c r="N87" s="35">
        <f>BM!N87/1000</f>
        <v>0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313</v>
      </c>
      <c r="G88" s="35">
        <f>BM!G88/1000</f>
        <v>0</v>
      </c>
      <c r="H88" s="35">
        <f>BM!H88/1000</f>
        <v>0</v>
      </c>
      <c r="I88" s="35">
        <f>BM!I88/1000</f>
        <v>0</v>
      </c>
      <c r="J88" s="35">
        <f>BM!J88/1000</f>
        <v>0</v>
      </c>
      <c r="K88" s="35">
        <f>BM!K88/1000</f>
        <v>0</v>
      </c>
      <c r="L88" s="35">
        <f>BM!L88/1000</f>
        <v>0</v>
      </c>
      <c r="M88" s="35">
        <f>BM!M88/1000</f>
        <v>0</v>
      </c>
      <c r="N88" s="35">
        <f>BM!N88/1000</f>
        <v>0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313</v>
      </c>
      <c r="G89" s="35">
        <f>BM!G89/1000</f>
        <v>937511.31161290291</v>
      </c>
      <c r="H89" s="35">
        <f>BM!H89/1000</f>
        <v>1119286.1744838702</v>
      </c>
      <c r="I89" s="35">
        <f>BM!I89/1000</f>
        <v>1386050.7216451599</v>
      </c>
      <c r="J89" s="35">
        <f>BM!J89/1000</f>
        <v>1675474.4804516102</v>
      </c>
      <c r="K89" s="35">
        <f>BM!K89/1000</f>
        <v>1951109.0897096798</v>
      </c>
      <c r="L89" s="35">
        <f>BM!L89/1000</f>
        <v>2283694.9776774198</v>
      </c>
      <c r="M89" s="35">
        <f>BM!M89/1000</f>
        <v>2901444.73467742</v>
      </c>
      <c r="N89" s="35">
        <f>BM!N89/1000</f>
        <v>3136924.89125806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313</v>
      </c>
      <c r="G90" s="35">
        <f>BM!G90/1000</f>
        <v>0</v>
      </c>
      <c r="H90" s="35">
        <f>BM!H90/1000</f>
        <v>0</v>
      </c>
      <c r="I90" s="35">
        <f>BM!I90/1000</f>
        <v>0</v>
      </c>
      <c r="J90" s="35">
        <f>BM!J90/1000</f>
        <v>0</v>
      </c>
      <c r="K90" s="35">
        <f>BM!K90/1000</f>
        <v>0</v>
      </c>
      <c r="L90" s="35">
        <f>BM!L90/1000</f>
        <v>0</v>
      </c>
      <c r="M90" s="35">
        <f>BM!M90/1000</f>
        <v>0</v>
      </c>
      <c r="N90" s="35">
        <f>BM!N90/1000</f>
        <v>0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313</v>
      </c>
      <c r="G91" s="35">
        <f>BM!G91/1000</f>
        <v>0</v>
      </c>
      <c r="H91" s="35">
        <f>BM!H91/1000</f>
        <v>0</v>
      </c>
      <c r="I91" s="35">
        <f>BM!I91/1000</f>
        <v>0</v>
      </c>
      <c r="J91" s="35">
        <f>BM!J91/1000</f>
        <v>0</v>
      </c>
      <c r="K91" s="35">
        <f>BM!K91/1000</f>
        <v>0</v>
      </c>
      <c r="L91" s="35">
        <f>BM!L91/1000</f>
        <v>0</v>
      </c>
      <c r="M91" s="35">
        <f>BM!M91/1000</f>
        <v>0</v>
      </c>
      <c r="N91" s="35">
        <f>BM!N91/1000</f>
        <v>0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F9"/>
  <sheetViews>
    <sheetView workbookViewId="0">
      <selection activeCell="H16" sqref="H16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04" t="s">
        <v>473</v>
      </c>
      <c r="C1" s="104"/>
      <c r="D1" s="104"/>
      <c r="E1" s="104"/>
      <c r="F1" s="105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'dM1'!O2</f>
        <v>0.93628132903395944</v>
      </c>
      <c r="C4" s="57">
        <f>'dM1'!P2</f>
        <v>23.541605680413625</v>
      </c>
      <c r="D4" s="58">
        <f>'dM1'!Q2</f>
        <v>0.51459245966443834</v>
      </c>
      <c r="E4" s="57">
        <f>'dM1'!R2</f>
        <v>4.8012271225512189</v>
      </c>
      <c r="F4" s="59">
        <f>'dM1'!S2</f>
        <v>66</v>
      </c>
    </row>
    <row r="5" spans="1:6" ht="27" customHeight="1" x14ac:dyDescent="0.45">
      <c r="A5" s="60" t="s">
        <v>195</v>
      </c>
      <c r="B5" s="56">
        <f>'dM1'!O16</f>
        <v>0.69856388382213608</v>
      </c>
      <c r="C5" s="57">
        <f>'dM1'!P16</f>
        <v>12.464112069790803</v>
      </c>
      <c r="D5" s="58">
        <f>'dM1'!Q16</f>
        <v>0.5481198329822079</v>
      </c>
      <c r="E5" s="57">
        <f>'dM1'!R16</f>
        <v>7.6142735193882842</v>
      </c>
      <c r="F5" s="59">
        <f>'dM1'!S16</f>
        <v>137</v>
      </c>
    </row>
    <row r="6" spans="1:6" ht="27" customHeight="1" x14ac:dyDescent="0.45">
      <c r="A6" s="60" t="s">
        <v>440</v>
      </c>
      <c r="B6" s="56">
        <f>'dM1'!O46</f>
        <v>0.68883346541745372</v>
      </c>
      <c r="C6" s="57">
        <f>'dM1'!P46</f>
        <v>13.605086708155145</v>
      </c>
      <c r="D6" s="58">
        <f>'dM1'!Q46</f>
        <v>0.68285578220130227</v>
      </c>
      <c r="E6" s="57">
        <f>'dM1'!R46</f>
        <v>12.151237098537765</v>
      </c>
      <c r="F6" s="59">
        <f>'dM1'!S46</f>
        <v>171</v>
      </c>
    </row>
    <row r="7" spans="1:6" ht="27" customHeight="1" x14ac:dyDescent="0.45">
      <c r="A7" s="60" t="s">
        <v>441</v>
      </c>
      <c r="B7" s="56">
        <f>'dM1'!O82</f>
        <v>0.25750203505294789</v>
      </c>
      <c r="C7" s="57">
        <f>'dM1'!P82</f>
        <v>1.9216768368177226</v>
      </c>
      <c r="D7" s="58">
        <f>'dM1'!Q82</f>
        <v>0.17281178484463455</v>
      </c>
      <c r="E7" s="57">
        <f>'dM1'!R82</f>
        <v>1.1505122672290931</v>
      </c>
      <c r="F7" s="59">
        <f>'dM1'!S82</f>
        <v>45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Roman,Bold"5b. Correlation: Inflation - M1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AW256"/>
  <sheetViews>
    <sheetView topLeftCell="P1" workbookViewId="0">
      <selection activeCell="O1" sqref="O1:AF65536"/>
    </sheetView>
  </sheetViews>
  <sheetFormatPr defaultRowHeight="13.15" x14ac:dyDescent="0.4"/>
  <cols>
    <col min="1" max="6" width="9.35546875" style="1" customWidth="1"/>
    <col min="7" max="7" width="10.35546875" style="1" bestFit="1" customWidth="1"/>
    <col min="8" max="13" width="9.5" style="1" bestFit="1" customWidth="1"/>
    <col min="15" max="32" width="9.35546875" style="3" customWidth="1"/>
  </cols>
  <sheetData>
    <row r="1" spans="1:49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3"/>
      <c r="O1" s="16" t="s">
        <v>247</v>
      </c>
      <c r="P1" s="16" t="s">
        <v>248</v>
      </c>
      <c r="Q1" s="16" t="s">
        <v>247</v>
      </c>
      <c r="R1" s="16" t="s">
        <v>248</v>
      </c>
      <c r="S1" s="16" t="s">
        <v>194</v>
      </c>
      <c r="T1" s="16"/>
      <c r="U1" s="16"/>
      <c r="V1" s="16" t="s">
        <v>247</v>
      </c>
      <c r="W1" s="16" t="s">
        <v>248</v>
      </c>
      <c r="X1" s="16" t="s">
        <v>247</v>
      </c>
      <c r="Y1" s="16" t="s">
        <v>248</v>
      </c>
      <c r="Z1" s="16" t="s">
        <v>194</v>
      </c>
      <c r="AA1" s="16"/>
      <c r="AB1" s="16" t="s">
        <v>247</v>
      </c>
      <c r="AC1" s="16" t="s">
        <v>248</v>
      </c>
      <c r="AD1" s="16" t="s">
        <v>247</v>
      </c>
      <c r="AE1" s="16" t="s">
        <v>248</v>
      </c>
      <c r="AF1" s="16" t="s">
        <v>194</v>
      </c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x14ac:dyDescent="0.4">
      <c r="A2" s="15" t="s">
        <v>163</v>
      </c>
      <c r="B2" s="15"/>
      <c r="C2" s="48" t="s">
        <v>1</v>
      </c>
      <c r="D2" s="15"/>
      <c r="E2" s="15"/>
      <c r="F2" s="15" t="s">
        <v>317</v>
      </c>
      <c r="G2" s="35">
        <f>LN('BM-Adj'!H2)-LN('BM-Adj'!G2)</f>
        <v>3.7389956001518825</v>
      </c>
      <c r="H2" s="35">
        <f>LN('BM-Adj'!I2)-LN('BM-Adj'!H2)</f>
        <v>0.54200045330433577</v>
      </c>
      <c r="I2" s="35">
        <f>LN('BM-Adj'!J2)-LN('BM-Adj'!I2)</f>
        <v>0.45519536603326416</v>
      </c>
      <c r="J2" s="35">
        <f>LN('BM-Adj'!K2)-LN('BM-Adj'!J2)</f>
        <v>1.8420247715840214</v>
      </c>
      <c r="K2" s="35">
        <f>LN('BM-Adj'!L2)-LN('BM-Adj'!K2)</f>
        <v>1.4084629124819212</v>
      </c>
      <c r="L2" s="35">
        <f>LN('BM-Adj'!M2)-LN('BM-Adj'!L2)</f>
        <v>0.95778557639446493</v>
      </c>
      <c r="M2" s="35">
        <f>LN('BM-Adj'!N2)-LN('BM-Adj'!M2)</f>
        <v>0.37317675373658687</v>
      </c>
      <c r="N2" s="13"/>
      <c r="O2" s="16">
        <f>CORREL('log Inflation'!$G2:$L15,$G2:$L15)</f>
        <v>0.94156148881812674</v>
      </c>
      <c r="P2" s="16">
        <f>O2*SQRT((MIN(COUNT($G2:$L15),COUNT('log Inflation'!$G2:$L15))-2)/(1-O2^2))</f>
        <v>23.386894734896952</v>
      </c>
      <c r="Q2" s="16">
        <f>CORREL('log Inflation'!$H2:$L15,$G2:$K15)</f>
        <v>0.59296304599465499</v>
      </c>
      <c r="R2" s="16">
        <f>Q2*SQRT((MIN(COUNT($G2:$K15),COUNT('log Inflation'!$H$2:$L$15))-2)/(1-Q2^2))</f>
        <v>5.6081788470506444</v>
      </c>
      <c r="S2" s="16">
        <f>MIN(COUNT($G2:$K15),COUNT('log Inflation'!$H2:$L15))</f>
        <v>60</v>
      </c>
      <c r="T2" s="61"/>
      <c r="U2" s="16"/>
      <c r="V2" s="16">
        <f>CORREL(Growth!$G2:$L15,$G2:$L15)</f>
        <v>0.13825664737385346</v>
      </c>
      <c r="W2" s="16">
        <f>V2*SQRT((MIN(COUNT($G2:$L15),COUNT(Growth!$G2:$L15))-2)/(1-V2^2))</f>
        <v>1.1679546302241961</v>
      </c>
      <c r="X2" s="16">
        <f>CORREL(Growth!$H2:$L15,$G2:$K15)</f>
        <v>0.16759429984916113</v>
      </c>
      <c r="Y2" s="16">
        <f>X2*SQRT((MIN(COUNT($G2:$K15),COUNT(Growth!$H$2:$L$15))-2)/(1-X2^2))</f>
        <v>1.2946719370673074</v>
      </c>
      <c r="Z2" s="16">
        <f>MIN(COUNT($G2:$K15),COUNT(Growth!$H2:$L15))</f>
        <v>60</v>
      </c>
      <c r="AA2" s="61"/>
      <c r="AB2" s="16">
        <f>CORREL('log dC'!$G2:$L15,$G2:$L15)</f>
        <v>-8.2113486923603207E-2</v>
      </c>
      <c r="AC2" s="16">
        <f>AB2*SQRT((MIN(COUNT($G2:$L15),COUNT('log dC'!$G2:$L15))-2)/(1-AB2^2))</f>
        <v>-0.68933862801202961</v>
      </c>
      <c r="AD2" s="16">
        <f>CORREL('log dC'!$H2:$L15,$G2:$K15)</f>
        <v>-0.5885030414136001</v>
      </c>
      <c r="AE2" s="16">
        <f>AD2*SQRT((MIN(COUNT($G2:$K15),COUNT('log dC'!$H$2:$L$15))-2)/(1-AD2^2))</f>
        <v>-5.5435168029665691</v>
      </c>
      <c r="AF2" s="16">
        <f>MIN(COUNT($G2:$K15),COUNT('log dC'!$H2:$L15))</f>
        <v>60</v>
      </c>
      <c r="AG2" s="13"/>
      <c r="AH2" s="13"/>
      <c r="AI2" s="13"/>
      <c r="AJ2" s="13"/>
      <c r="AL2" s="13"/>
      <c r="AM2" s="13"/>
      <c r="AN2" s="13"/>
      <c r="AO2" s="13"/>
      <c r="AP2" s="13"/>
      <c r="AQ2" s="13"/>
      <c r="AR2" s="17"/>
      <c r="AS2" s="13"/>
      <c r="AT2" s="13"/>
      <c r="AU2" s="13"/>
      <c r="AV2" s="13"/>
    </row>
    <row r="3" spans="1:49" x14ac:dyDescent="0.4">
      <c r="A3" s="15"/>
      <c r="B3" s="15"/>
      <c r="C3" s="49" t="s">
        <v>2</v>
      </c>
      <c r="D3" s="15"/>
      <c r="E3" s="15"/>
      <c r="F3" s="15" t="s">
        <v>317</v>
      </c>
      <c r="G3" s="35">
        <f>LN('BM-Adj'!H3)-LN('BM-Adj'!G3)</f>
        <v>0.17244427460510492</v>
      </c>
      <c r="H3" s="35">
        <f>LN('BM-Adj'!I3)-LN('BM-Adj'!H3)</f>
        <v>0.22741232962103819</v>
      </c>
      <c r="I3" s="35">
        <f>LN('BM-Adj'!J3)-LN('BM-Adj'!I3)</f>
        <v>9.9737572973569222E-2</v>
      </c>
      <c r="J3" s="35">
        <f>LN('BM-Adj'!K3)-LN('BM-Adj'!J3)</f>
        <v>4.0043352182983938E-2</v>
      </c>
      <c r="K3" s="35">
        <f>LN('BM-Adj'!L3)-LN('BM-Adj'!K3)</f>
        <v>1.5194311732720678E-2</v>
      </c>
      <c r="L3" s="35">
        <f>LN('BM-Adj'!M3)-LN('BM-Adj'!L3)</f>
        <v>-0.21306501292844615</v>
      </c>
      <c r="M3" s="15" t="s">
        <v>163</v>
      </c>
      <c r="N3" s="13"/>
      <c r="O3" s="16"/>
      <c r="P3" s="16"/>
      <c r="Q3" s="16"/>
      <c r="R3" s="16"/>
      <c r="S3" s="16"/>
      <c r="T3" s="61"/>
      <c r="U3" s="16"/>
      <c r="V3" s="16"/>
      <c r="W3" s="16"/>
      <c r="X3" s="16"/>
      <c r="Y3" s="16"/>
      <c r="Z3" s="16"/>
      <c r="AA3" s="61"/>
      <c r="AB3" s="16"/>
      <c r="AC3" s="16"/>
      <c r="AD3" s="16"/>
      <c r="AE3" s="16"/>
      <c r="AF3" s="16"/>
      <c r="AG3" s="13"/>
      <c r="AH3" s="13"/>
      <c r="AI3" s="13"/>
      <c r="AJ3" s="13"/>
      <c r="AL3" s="13"/>
      <c r="AM3" s="13"/>
      <c r="AN3" s="13"/>
      <c r="AO3" s="13"/>
      <c r="AP3" s="13"/>
      <c r="AQ3" s="13"/>
      <c r="AR3" s="17"/>
      <c r="AS3" s="13"/>
      <c r="AT3" s="13"/>
      <c r="AU3" s="13"/>
      <c r="AV3" s="13"/>
    </row>
    <row r="4" spans="1:49" x14ac:dyDescent="0.4">
      <c r="A4" s="15"/>
      <c r="B4" s="15"/>
      <c r="C4" s="49" t="s">
        <v>12</v>
      </c>
      <c r="D4" s="15"/>
      <c r="E4" s="15"/>
      <c r="F4" s="15" t="s">
        <v>317</v>
      </c>
      <c r="G4" s="35">
        <f>LN('BM-Adj'!H4)-LN('BM-Adj'!G4)</f>
        <v>0.22452555480342173</v>
      </c>
      <c r="H4" s="35">
        <f>LN('BM-Adj'!I4)-LN('BM-Adj'!H4)</f>
        <v>0.15424906672197336</v>
      </c>
      <c r="I4" s="35">
        <f>LN('BM-Adj'!J4)-LN('BM-Adj'!I4)</f>
        <v>0.12124530496789143</v>
      </c>
      <c r="J4" s="35">
        <f>LN('BM-Adj'!K4)-LN('BM-Adj'!J4)</f>
        <v>5.5313269875452153E-2</v>
      </c>
      <c r="K4" s="35">
        <f>LN('BM-Adj'!L4)-LN('BM-Adj'!K4)</f>
        <v>3.9109350784736208E-3</v>
      </c>
      <c r="L4" s="35">
        <f>LN('BM-Adj'!M4)-LN('BM-Adj'!L4)</f>
        <v>2.2145207347924689E-2</v>
      </c>
      <c r="M4" s="35">
        <f>LN('BM-Adj'!N4)-LN('BM-Adj'!M4)</f>
        <v>-0.14620381127180071</v>
      </c>
      <c r="N4" s="13"/>
      <c r="O4" s="16"/>
      <c r="P4" s="16"/>
      <c r="Q4" s="16"/>
      <c r="R4" s="16"/>
      <c r="S4" s="16"/>
      <c r="T4" s="61"/>
      <c r="U4" s="16"/>
      <c r="V4" s="16"/>
      <c r="W4" s="16"/>
      <c r="X4" s="16"/>
      <c r="Y4" s="16"/>
      <c r="Z4" s="16"/>
      <c r="AA4" s="61"/>
      <c r="AB4" s="16"/>
      <c r="AC4" s="16"/>
      <c r="AD4" s="16"/>
      <c r="AE4" s="16"/>
      <c r="AF4" s="16"/>
      <c r="AG4" s="13"/>
      <c r="AH4" s="13"/>
      <c r="AI4" s="13"/>
      <c r="AJ4" s="13"/>
      <c r="AL4" s="13"/>
      <c r="AM4" s="13"/>
      <c r="AN4" s="13"/>
      <c r="AO4" s="13"/>
      <c r="AP4" s="13"/>
      <c r="AQ4" s="13"/>
      <c r="AR4" s="17"/>
      <c r="AS4" s="13"/>
      <c r="AT4" s="13"/>
      <c r="AU4" s="13"/>
      <c r="AV4" s="13"/>
    </row>
    <row r="5" spans="1:49" x14ac:dyDescent="0.4">
      <c r="A5" s="15"/>
      <c r="B5" s="15"/>
      <c r="C5" s="49" t="s">
        <v>15</v>
      </c>
      <c r="D5" s="15"/>
      <c r="E5" s="15"/>
      <c r="F5" s="15" t="s">
        <v>317</v>
      </c>
      <c r="G5" s="35">
        <f>LN('BM-Adj'!H5)-LN('BM-Adj'!G5)</f>
        <v>0.77564251276039853</v>
      </c>
      <c r="H5" s="35">
        <f>LN('BM-Adj'!I5)-LN('BM-Adj'!H5)</f>
        <v>1.5191770971227041</v>
      </c>
      <c r="I5" s="35">
        <f>LN('BM-Adj'!J5)-LN('BM-Adj'!I5)</f>
        <v>0.11225576030242967</v>
      </c>
      <c r="J5" s="35">
        <f>LN('BM-Adj'!K5)-LN('BM-Adj'!J5)</f>
        <v>0.12252854605109342</v>
      </c>
      <c r="K5" s="35">
        <f>LN('BM-Adj'!L5)-LN('BM-Adj'!K5)</f>
        <v>0.27948725494339555</v>
      </c>
      <c r="L5" s="35">
        <f>LN('BM-Adj'!M5)-LN('BM-Adj'!L5)</f>
        <v>0.23690465128059124</v>
      </c>
      <c r="M5" s="35">
        <f>LN('BM-Adj'!N5)-LN('BM-Adj'!M5)</f>
        <v>3.4173295768834322E-2</v>
      </c>
      <c r="N5" s="13"/>
      <c r="O5" s="16"/>
      <c r="P5" s="16"/>
      <c r="Q5" s="16"/>
      <c r="R5" s="16"/>
      <c r="S5" s="16"/>
      <c r="T5" s="61"/>
      <c r="U5" s="16"/>
      <c r="V5" s="16"/>
      <c r="W5" s="16"/>
      <c r="X5" s="16"/>
      <c r="Y5" s="16"/>
      <c r="Z5" s="16"/>
      <c r="AA5" s="61"/>
      <c r="AB5" s="16"/>
      <c r="AC5" s="16"/>
      <c r="AD5" s="16"/>
      <c r="AE5" s="16"/>
      <c r="AF5" s="16"/>
      <c r="AG5" s="13"/>
      <c r="AH5" s="13"/>
      <c r="AI5" s="13"/>
      <c r="AJ5" s="13"/>
      <c r="AL5" s="13"/>
      <c r="AM5" s="13"/>
      <c r="AN5" s="13"/>
      <c r="AO5" s="13"/>
      <c r="AP5" s="13"/>
      <c r="AQ5" s="13"/>
      <c r="AR5" s="17"/>
      <c r="AS5" s="13"/>
      <c r="AT5" s="13"/>
      <c r="AU5" s="13"/>
      <c r="AV5" s="13"/>
    </row>
    <row r="6" spans="1:49" x14ac:dyDescent="0.4">
      <c r="A6" s="15"/>
      <c r="B6" s="15"/>
      <c r="C6" s="49" t="s">
        <v>16</v>
      </c>
      <c r="D6" s="15"/>
      <c r="E6" s="15"/>
      <c r="F6" s="15" t="s">
        <v>317</v>
      </c>
      <c r="G6" s="35">
        <f>LN('BM-Adj'!H6)-LN('BM-Adj'!G6)</f>
        <v>0.33962501111428445</v>
      </c>
      <c r="H6" s="35">
        <f>LN('BM-Adj'!I6)-LN('BM-Adj'!H6)</f>
        <v>0.15350797364224089</v>
      </c>
      <c r="I6" s="35">
        <f>LN('BM-Adj'!J6)-LN('BM-Adj'!I6)</f>
        <v>0.14609490210641418</v>
      </c>
      <c r="J6" s="35">
        <f>LN('BM-Adj'!K6)-LN('BM-Adj'!J6)</f>
        <v>0.15931115967513776</v>
      </c>
      <c r="K6" s="35">
        <f>LN('BM-Adj'!L6)-LN('BM-Adj'!K6)</f>
        <v>0.23821372483854919</v>
      </c>
      <c r="L6" s="35">
        <f>LN('BM-Adj'!M6)-LN('BM-Adj'!L6)</f>
        <v>0.18562183567296309</v>
      </c>
      <c r="M6" s="35">
        <f>LN('BM-Adj'!N6)-LN('BM-Adj'!M6)</f>
        <v>0.20060754012625992</v>
      </c>
      <c r="N6" s="13"/>
      <c r="O6" s="16"/>
      <c r="P6" s="16"/>
      <c r="Q6" s="16"/>
      <c r="R6" s="16"/>
      <c r="S6" s="16"/>
      <c r="T6" s="61"/>
      <c r="U6" s="16"/>
      <c r="V6" s="16"/>
      <c r="W6" s="16"/>
      <c r="X6" s="16"/>
      <c r="Y6" s="16"/>
      <c r="Z6" s="16"/>
      <c r="AA6" s="61"/>
      <c r="AB6" s="16"/>
      <c r="AC6" s="16"/>
      <c r="AD6" s="16"/>
      <c r="AE6" s="16"/>
      <c r="AF6" s="16"/>
      <c r="AG6" s="13"/>
      <c r="AH6" s="13"/>
      <c r="AI6" s="13"/>
      <c r="AJ6" s="13"/>
      <c r="AL6" s="13"/>
      <c r="AM6" s="13"/>
      <c r="AN6" s="13"/>
      <c r="AO6" s="13"/>
      <c r="AP6" s="13"/>
      <c r="AQ6" s="13"/>
      <c r="AR6" s="17"/>
      <c r="AS6" s="13"/>
      <c r="AT6" s="13"/>
      <c r="AU6" s="13"/>
      <c r="AV6" s="13"/>
    </row>
    <row r="7" spans="1:49" x14ac:dyDescent="0.4">
      <c r="A7" s="15"/>
      <c r="B7" s="15"/>
      <c r="C7" s="49" t="s">
        <v>31</v>
      </c>
      <c r="D7" s="15"/>
      <c r="E7" s="15"/>
      <c r="F7" s="15" t="s">
        <v>317</v>
      </c>
      <c r="G7" s="15" t="s">
        <v>163</v>
      </c>
      <c r="H7" s="15" t="s">
        <v>163</v>
      </c>
      <c r="I7" s="15" t="s">
        <v>163</v>
      </c>
      <c r="J7" s="15" t="s">
        <v>163</v>
      </c>
      <c r="K7" s="15" t="s">
        <v>163</v>
      </c>
      <c r="L7" s="15" t="s">
        <v>163</v>
      </c>
      <c r="M7" s="15" t="s">
        <v>163</v>
      </c>
      <c r="N7" s="13"/>
      <c r="O7" s="16"/>
      <c r="P7" s="16"/>
      <c r="Q7" s="16"/>
      <c r="R7" s="16"/>
      <c r="S7" s="16"/>
      <c r="T7" s="61"/>
      <c r="U7" s="16"/>
      <c r="V7" s="16"/>
      <c r="W7" s="16"/>
      <c r="X7" s="16"/>
      <c r="Y7" s="16"/>
      <c r="Z7" s="16"/>
      <c r="AA7" s="61"/>
      <c r="AB7" s="16"/>
      <c r="AC7" s="16"/>
      <c r="AD7" s="16"/>
      <c r="AE7" s="16"/>
      <c r="AF7" s="16"/>
      <c r="AG7" s="13"/>
      <c r="AH7" s="13"/>
      <c r="AI7" s="13"/>
      <c r="AJ7" s="13"/>
      <c r="AL7" s="13"/>
      <c r="AM7" s="13"/>
      <c r="AN7" s="13"/>
      <c r="AO7" s="13"/>
      <c r="AP7" s="13"/>
      <c r="AQ7" s="13"/>
      <c r="AR7" s="17"/>
      <c r="AS7" s="13"/>
      <c r="AT7" s="13"/>
      <c r="AU7" s="13"/>
      <c r="AV7" s="13"/>
    </row>
    <row r="8" spans="1:49" x14ac:dyDescent="0.4">
      <c r="A8" s="15"/>
      <c r="B8" s="15"/>
      <c r="C8" s="49" t="s">
        <v>382</v>
      </c>
      <c r="D8" s="15"/>
      <c r="E8" s="15"/>
      <c r="F8" s="15" t="s">
        <v>317</v>
      </c>
      <c r="G8" s="35">
        <f>LN('BM-Adj'!H8)-LN('BM-Adj'!G8)</f>
        <v>0.4169182817307589</v>
      </c>
      <c r="H8" s="15" t="s">
        <v>163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3"/>
      <c r="O8" s="16"/>
      <c r="P8" s="16"/>
      <c r="Q8" s="16"/>
      <c r="R8" s="16"/>
      <c r="S8" s="16"/>
      <c r="T8" s="61"/>
      <c r="U8" s="16"/>
      <c r="V8" s="16"/>
      <c r="W8" s="16"/>
      <c r="X8" s="16"/>
      <c r="Y8" s="16"/>
      <c r="Z8" s="16"/>
      <c r="AA8" s="61"/>
      <c r="AB8" s="16"/>
      <c r="AC8" s="16"/>
      <c r="AD8" s="16"/>
      <c r="AE8" s="16"/>
      <c r="AF8" s="16"/>
      <c r="AG8" s="13"/>
      <c r="AH8" s="13"/>
      <c r="AI8" s="13"/>
      <c r="AJ8" s="13"/>
      <c r="AL8" s="13"/>
      <c r="AM8" s="13"/>
      <c r="AN8" s="13"/>
      <c r="AO8" s="13"/>
      <c r="AP8" s="13"/>
      <c r="AQ8" s="13"/>
      <c r="AR8" s="17"/>
      <c r="AS8" s="13"/>
      <c r="AT8" s="13"/>
      <c r="AU8" s="13"/>
      <c r="AV8" s="13"/>
    </row>
    <row r="9" spans="1:49" x14ac:dyDescent="0.4">
      <c r="A9" s="15"/>
      <c r="B9" s="15"/>
      <c r="C9" s="49" t="s">
        <v>63</v>
      </c>
      <c r="D9" s="15"/>
      <c r="E9" s="15"/>
      <c r="F9" s="15" t="s">
        <v>317</v>
      </c>
      <c r="G9" s="35">
        <f>LN('BM-Adj'!H9)-LN('BM-Adj'!G9)</f>
        <v>0.23690089427924566</v>
      </c>
      <c r="H9" s="35">
        <f>LN('BM-Adj'!I9)-LN('BM-Adj'!H9)</f>
        <v>0.50538478697432421</v>
      </c>
      <c r="I9" s="35">
        <f>LN('BM-Adj'!J9)-LN('BM-Adj'!I9)</f>
        <v>0.75745322393774028</v>
      </c>
      <c r="J9" s="35">
        <f>LN('BM-Adj'!K9)-LN('BM-Adj'!J9)</f>
        <v>0.57865171865070764</v>
      </c>
      <c r="K9" s="35">
        <f>LN('BM-Adj'!L9)-LN('BM-Adj'!K9)</f>
        <v>0.37871451976501547</v>
      </c>
      <c r="L9" s="35">
        <f>LN('BM-Adj'!M9)-LN('BM-Adj'!L9)</f>
        <v>0.12853723700659625</v>
      </c>
      <c r="M9" s="35">
        <f>LN('BM-Adj'!N9)-LN('BM-Adj'!M9)</f>
        <v>0.20097757850385012</v>
      </c>
      <c r="N9" s="13"/>
      <c r="O9" s="16"/>
      <c r="P9" s="16"/>
      <c r="Q9" s="16"/>
      <c r="R9" s="16"/>
      <c r="S9" s="16"/>
      <c r="T9" s="61"/>
      <c r="U9" s="16"/>
      <c r="V9" s="16"/>
      <c r="W9" s="16"/>
      <c r="X9" s="16"/>
      <c r="Y9" s="16"/>
      <c r="Z9" s="16"/>
      <c r="AA9" s="61"/>
      <c r="AB9" s="16"/>
      <c r="AC9" s="16"/>
      <c r="AD9" s="16"/>
      <c r="AE9" s="16"/>
      <c r="AF9" s="16"/>
      <c r="AG9" s="13"/>
      <c r="AH9" s="13"/>
      <c r="AI9" s="13"/>
      <c r="AJ9" s="13"/>
      <c r="AL9" s="13"/>
      <c r="AM9" s="13"/>
      <c r="AN9" s="13"/>
      <c r="AO9" s="13"/>
      <c r="AP9" s="13"/>
      <c r="AQ9" s="13"/>
      <c r="AR9" s="17"/>
      <c r="AS9" s="13"/>
      <c r="AT9" s="13"/>
      <c r="AU9" s="13"/>
      <c r="AV9" s="13"/>
    </row>
    <row r="10" spans="1:49" x14ac:dyDescent="0.4">
      <c r="A10" s="15"/>
      <c r="B10" s="15"/>
      <c r="C10" s="49" t="s">
        <v>76</v>
      </c>
      <c r="D10" s="15"/>
      <c r="E10" s="15"/>
      <c r="F10" s="15" t="s">
        <v>317</v>
      </c>
      <c r="G10" s="35">
        <f>LN('BM-Adj'!H10)-LN('BM-Adj'!G10)</f>
        <v>0.17477884798660526</v>
      </c>
      <c r="H10" s="35">
        <f>LN('BM-Adj'!I10)-LN('BM-Adj'!H10)</f>
        <v>0.21433138923130635</v>
      </c>
      <c r="I10" s="35">
        <f>LN('BM-Adj'!J10)-LN('BM-Adj'!I10)</f>
        <v>0.16428547016859518</v>
      </c>
      <c r="J10" s="35">
        <f>LN('BM-Adj'!K10)-LN('BM-Adj'!J10)</f>
        <v>0.27624175079252211</v>
      </c>
      <c r="K10" s="35">
        <f>LN('BM-Adj'!L10)-LN('BM-Adj'!K10)</f>
        <v>0.32463469427137248</v>
      </c>
      <c r="L10" s="35">
        <f>LN('BM-Adj'!M10)-LN('BM-Adj'!L10)</f>
        <v>0.24831962384004136</v>
      </c>
      <c r="M10" s="35">
        <f>LN('BM-Adj'!N10)-LN('BM-Adj'!M10)</f>
        <v>0.1131977804841835</v>
      </c>
      <c r="N10" s="13"/>
      <c r="O10" s="16"/>
      <c r="P10" s="16"/>
      <c r="Q10" s="16"/>
      <c r="R10" s="16"/>
      <c r="S10" s="16"/>
      <c r="T10" s="61"/>
      <c r="U10" s="16"/>
      <c r="V10" s="16"/>
      <c r="W10" s="16"/>
      <c r="X10" s="16"/>
      <c r="Y10" s="16"/>
      <c r="Z10" s="16"/>
      <c r="AA10" s="61"/>
      <c r="AB10" s="16"/>
      <c r="AC10" s="16"/>
      <c r="AD10" s="16"/>
      <c r="AE10" s="16"/>
      <c r="AF10" s="16"/>
      <c r="AG10" s="13"/>
      <c r="AH10" s="13"/>
      <c r="AI10" s="13"/>
      <c r="AJ10" s="13"/>
      <c r="AL10" s="13"/>
      <c r="AM10" s="13"/>
      <c r="AN10" s="13"/>
      <c r="AO10" s="13"/>
      <c r="AP10" s="13"/>
      <c r="AQ10" s="13"/>
      <c r="AR10" s="17"/>
      <c r="AS10" s="13"/>
      <c r="AT10" s="13"/>
      <c r="AU10" s="13"/>
      <c r="AV10" s="13"/>
    </row>
    <row r="11" spans="1:49" x14ac:dyDescent="0.4">
      <c r="A11" s="15"/>
      <c r="B11" s="15"/>
      <c r="C11" s="49" t="s">
        <v>80</v>
      </c>
      <c r="D11" s="15"/>
      <c r="E11" s="15"/>
      <c r="F11" s="15" t="s">
        <v>317</v>
      </c>
      <c r="G11" s="15" t="s">
        <v>163</v>
      </c>
      <c r="H11" s="35">
        <f>LN('BM-Adj'!I11)-LN('BM-Adj'!H11)</f>
        <v>0.42228652903706498</v>
      </c>
      <c r="I11" s="35">
        <f>LN('BM-Adj'!J11)-LN('BM-Adj'!I11)</f>
        <v>0.27876727864038919</v>
      </c>
      <c r="J11" s="35">
        <f>LN('BM-Adj'!K11)-LN('BM-Adj'!J11)</f>
        <v>0.17235312747154463</v>
      </c>
      <c r="K11" s="35">
        <f>LN('BM-Adj'!L11)-LN('BM-Adj'!K11)</f>
        <v>8.9613804374198303E-2</v>
      </c>
      <c r="L11" s="35">
        <f>LN('BM-Adj'!M11)-LN('BM-Adj'!L11)</f>
        <v>0.3434479848455374</v>
      </c>
      <c r="M11" s="35">
        <f>LN('BM-Adj'!N11)-LN('BM-Adj'!M11)</f>
        <v>-1.1947740602061607E-2</v>
      </c>
      <c r="N11" s="13"/>
      <c r="O11" s="16"/>
      <c r="P11" s="16"/>
      <c r="Q11" s="16"/>
      <c r="R11" s="16"/>
      <c r="S11" s="16"/>
      <c r="T11" s="61"/>
      <c r="U11" s="16"/>
      <c r="V11" s="16"/>
      <c r="W11" s="16"/>
      <c r="X11" s="16"/>
      <c r="Y11" s="16"/>
      <c r="Z11" s="16"/>
      <c r="AA11" s="61"/>
      <c r="AB11" s="16"/>
      <c r="AC11" s="16"/>
      <c r="AD11" s="16"/>
      <c r="AE11" s="16"/>
      <c r="AF11" s="16"/>
      <c r="AG11" s="13"/>
      <c r="AH11" s="13"/>
      <c r="AI11" s="13"/>
      <c r="AJ11" s="13"/>
      <c r="AL11" s="13"/>
      <c r="AM11" s="13"/>
      <c r="AN11" s="13"/>
      <c r="AO11" s="13"/>
      <c r="AP11" s="13"/>
      <c r="AQ11" s="13"/>
      <c r="AR11" s="17"/>
      <c r="AS11" s="13"/>
      <c r="AT11" s="13"/>
      <c r="AU11" s="13"/>
      <c r="AV11" s="13"/>
    </row>
    <row r="12" spans="1:49" x14ac:dyDescent="0.4">
      <c r="A12" s="15"/>
      <c r="B12" s="15"/>
      <c r="C12" s="49" t="s">
        <v>86</v>
      </c>
      <c r="D12" s="15"/>
      <c r="E12" s="15"/>
      <c r="F12" s="15" t="s">
        <v>317</v>
      </c>
      <c r="G12" s="35">
        <f>LN('BM-Adj'!H12)-LN('BM-Adj'!G12)</f>
        <v>0.13193414160895678</v>
      </c>
      <c r="H12" s="35">
        <f>LN('BM-Adj'!I12)-LN('BM-Adj'!H12)</f>
        <v>7.403836211033088E-2</v>
      </c>
      <c r="I12" s="35">
        <f>LN('BM-Adj'!J12)-LN('BM-Adj'!I12)</f>
        <v>9.4525241791874492E-2</v>
      </c>
      <c r="J12" s="35">
        <f>LN('BM-Adj'!K12)-LN('BM-Adj'!J12)</f>
        <v>0.16733096353967269</v>
      </c>
      <c r="K12" s="35">
        <f>LN('BM-Adj'!L12)-LN('BM-Adj'!K12)</f>
        <v>4.7137440544251064E-2</v>
      </c>
      <c r="L12" s="35">
        <f>LN('BM-Adj'!M12)-LN('BM-Adj'!L12)</f>
        <v>0.15170617065950154</v>
      </c>
      <c r="M12" s="35">
        <f>LN('BM-Adj'!N12)-LN('BM-Adj'!M12)</f>
        <v>-0.1525724957850727</v>
      </c>
      <c r="N12" s="13"/>
      <c r="O12" s="16"/>
      <c r="P12" s="16"/>
      <c r="Q12" s="16"/>
      <c r="R12" s="16"/>
      <c r="S12" s="16"/>
      <c r="T12" s="61"/>
      <c r="U12" s="16"/>
      <c r="V12" s="16"/>
      <c r="W12" s="16"/>
      <c r="X12" s="16"/>
      <c r="Y12" s="16"/>
      <c r="Z12" s="16"/>
      <c r="AA12" s="61"/>
      <c r="AB12" s="16"/>
      <c r="AC12" s="16"/>
      <c r="AD12" s="16"/>
      <c r="AE12" s="16"/>
      <c r="AF12" s="16"/>
      <c r="AG12" s="13"/>
      <c r="AH12" s="13"/>
      <c r="AI12" s="13"/>
      <c r="AJ12" s="13"/>
      <c r="AL12" s="13"/>
      <c r="AM12" s="13"/>
      <c r="AN12" s="13"/>
      <c r="AO12" s="13"/>
      <c r="AP12" s="13"/>
      <c r="AQ12" s="13"/>
      <c r="AR12" s="17"/>
      <c r="AS12" s="13"/>
      <c r="AT12" s="13"/>
      <c r="AU12" s="13"/>
      <c r="AV12" s="13"/>
    </row>
    <row r="13" spans="1:49" x14ac:dyDescent="0.4">
      <c r="A13" s="15"/>
      <c r="B13" s="15"/>
      <c r="C13" s="49" t="s">
        <v>87</v>
      </c>
      <c r="D13" s="15"/>
      <c r="E13" s="15"/>
      <c r="F13" s="15" t="s">
        <v>317</v>
      </c>
      <c r="G13" s="35">
        <f>LN('BM-Adj'!H13)-LN('BM-Adj'!G13)</f>
        <v>0.3165957663319876</v>
      </c>
      <c r="H13" s="35">
        <f>LN('BM-Adj'!I13)-LN('BM-Adj'!H13)</f>
        <v>0.26836211810042832</v>
      </c>
      <c r="I13" s="35">
        <f>LN('BM-Adj'!J13)-LN('BM-Adj'!I13)</f>
        <v>0.15979581838088786</v>
      </c>
      <c r="J13" s="35">
        <f>LN('BM-Adj'!K13)-LN('BM-Adj'!J13)</f>
        <v>0.13531919708148843</v>
      </c>
      <c r="K13" s="35">
        <f>LN('BM-Adj'!L13)-LN('BM-Adj'!K13)</f>
        <v>-4.002417515664547E-3</v>
      </c>
      <c r="L13" s="35">
        <f>LN('BM-Adj'!M13)-LN('BM-Adj'!L13)</f>
        <v>2.0838583873812766E-2</v>
      </c>
      <c r="M13" s="35">
        <f>LN('BM-Adj'!N13)-LN('BM-Adj'!M13)</f>
        <v>5.100870952019676E-2</v>
      </c>
      <c r="N13" s="13"/>
      <c r="O13" s="16"/>
      <c r="P13" s="16"/>
      <c r="Q13" s="16"/>
      <c r="R13" s="16"/>
      <c r="S13" s="16"/>
      <c r="T13" s="61"/>
      <c r="U13" s="16"/>
      <c r="V13" s="16"/>
      <c r="W13" s="16"/>
      <c r="X13" s="16"/>
      <c r="Y13" s="16"/>
      <c r="Z13" s="16"/>
      <c r="AA13" s="61"/>
      <c r="AB13" s="16"/>
      <c r="AC13" s="16"/>
      <c r="AD13" s="16"/>
      <c r="AE13" s="16"/>
      <c r="AF13" s="16"/>
      <c r="AG13" s="13"/>
      <c r="AH13" s="13"/>
      <c r="AI13" s="13"/>
      <c r="AJ13" s="13"/>
      <c r="AL13" s="13"/>
      <c r="AM13" s="13"/>
      <c r="AN13" s="13"/>
      <c r="AO13" s="13"/>
      <c r="AP13" s="13"/>
      <c r="AQ13" s="13"/>
      <c r="AR13" s="17"/>
      <c r="AS13" s="13"/>
      <c r="AT13" s="13"/>
      <c r="AU13" s="13"/>
      <c r="AV13" s="13"/>
    </row>
    <row r="14" spans="1:49" x14ac:dyDescent="0.4">
      <c r="A14" s="15"/>
      <c r="B14" s="15"/>
      <c r="C14" s="49" t="s">
        <v>383</v>
      </c>
      <c r="D14" s="15"/>
      <c r="E14" s="15"/>
      <c r="F14" s="15" t="s">
        <v>317</v>
      </c>
      <c r="G14" s="35">
        <f>LN('BM-Adj'!H14)-LN('BM-Adj'!G14)</f>
        <v>0.61234444374552988</v>
      </c>
      <c r="H14" s="35">
        <f>LN('BM-Adj'!I14)-LN('BM-Adj'!H14)</f>
        <v>0.77216099809935468</v>
      </c>
      <c r="I14" s="35">
        <f>LN('BM-Adj'!J14)-LN('BM-Adj'!I14)</f>
        <v>2.7707078296475451E-2</v>
      </c>
      <c r="J14" s="35">
        <f>LN('BM-Adj'!K14)-LN('BM-Adj'!J14)</f>
        <v>7.4319540929120187E-2</v>
      </c>
      <c r="K14" s="35">
        <f>LN('BM-Adj'!L14)-LN('BM-Adj'!K14)</f>
        <v>0.22217083654123204</v>
      </c>
      <c r="L14" s="35">
        <f>LN('BM-Adj'!M14)-LN('BM-Adj'!L14)</f>
        <v>0.3370959294878233</v>
      </c>
      <c r="M14" s="35">
        <f>LN('BM-Adj'!N14)-LN('BM-Adj'!M14)</f>
        <v>0.12704275105574858</v>
      </c>
      <c r="N14" s="13"/>
      <c r="O14" s="16"/>
      <c r="P14" s="16"/>
      <c r="Q14" s="16"/>
      <c r="R14" s="16"/>
      <c r="S14" s="16"/>
      <c r="T14" s="61"/>
      <c r="U14" s="16"/>
      <c r="V14" s="16"/>
      <c r="W14" s="16"/>
      <c r="X14" s="16"/>
      <c r="Y14" s="16"/>
      <c r="Z14" s="16"/>
      <c r="AA14" s="61"/>
      <c r="AB14" s="16"/>
      <c r="AC14" s="16"/>
      <c r="AD14" s="16"/>
      <c r="AE14" s="16"/>
      <c r="AF14" s="16"/>
      <c r="AG14" s="13"/>
      <c r="AH14" s="13"/>
      <c r="AI14" s="13"/>
      <c r="AJ14" s="13"/>
      <c r="AL14" s="13"/>
      <c r="AM14" s="13"/>
      <c r="AN14" s="13"/>
      <c r="AO14" s="13"/>
      <c r="AP14" s="13"/>
      <c r="AQ14" s="13"/>
      <c r="AR14" s="17"/>
      <c r="AS14" s="13"/>
      <c r="AT14" s="13"/>
      <c r="AU14" s="13"/>
      <c r="AV14" s="13"/>
    </row>
    <row r="15" spans="1:49" x14ac:dyDescent="0.4">
      <c r="A15" s="15"/>
      <c r="B15" s="15"/>
      <c r="C15" s="49" t="s">
        <v>121</v>
      </c>
      <c r="D15" s="15"/>
      <c r="E15" s="15"/>
      <c r="F15" s="15" t="s">
        <v>317</v>
      </c>
      <c r="G15" s="35">
        <f>LN('BM-Adj'!H15)-LN('BM-Adj'!G15)</f>
        <v>0.32073085503839849</v>
      </c>
      <c r="H15" s="35">
        <f>LN('BM-Adj'!I15)-LN('BM-Adj'!H15)</f>
        <v>0.25337236533214202</v>
      </c>
      <c r="I15" s="35">
        <f>LN('BM-Adj'!J15)-LN('BM-Adj'!I15)</f>
        <v>0.21831684759326375</v>
      </c>
      <c r="J15" s="35">
        <f>LN('BM-Adj'!K15)-LN('BM-Adj'!J15)</f>
        <v>0.20215221567432451</v>
      </c>
      <c r="K15" s="35">
        <f>LN('BM-Adj'!L15)-LN('BM-Adj'!K15)</f>
        <v>0.11252275485423002</v>
      </c>
      <c r="L15" s="35">
        <f>LN('BM-Adj'!M15)-LN('BM-Adj'!L15)</f>
        <v>0.25377627341817188</v>
      </c>
      <c r="M15" s="35">
        <f>LN('BM-Adj'!N15)-LN('BM-Adj'!M15)</f>
        <v>-0.20358844385247288</v>
      </c>
      <c r="N15" s="13"/>
      <c r="O15" s="16"/>
      <c r="P15" s="16"/>
      <c r="Q15" s="16"/>
      <c r="R15" s="16"/>
      <c r="S15" s="16"/>
      <c r="T15" s="61"/>
      <c r="U15" s="16"/>
      <c r="V15" s="16"/>
      <c r="W15" s="16"/>
      <c r="X15" s="16"/>
      <c r="Y15" s="16"/>
      <c r="Z15" s="16"/>
      <c r="AA15" s="61"/>
      <c r="AB15" s="16"/>
      <c r="AC15" s="16"/>
      <c r="AD15" s="16"/>
      <c r="AE15" s="16"/>
      <c r="AF15" s="16"/>
      <c r="AG15" s="13"/>
      <c r="AH15" s="13"/>
      <c r="AI15" s="13"/>
      <c r="AJ15" s="13"/>
      <c r="AL15" s="13"/>
      <c r="AM15" s="13"/>
      <c r="AN15" s="13"/>
      <c r="AO15" s="13"/>
      <c r="AP15" s="13"/>
      <c r="AQ15" s="13"/>
      <c r="AR15" s="17"/>
      <c r="AS15" s="13"/>
      <c r="AT15" s="13"/>
      <c r="AU15" s="13"/>
      <c r="AV15" s="13"/>
    </row>
    <row r="16" spans="1:49" x14ac:dyDescent="0.4">
      <c r="A16" s="15"/>
      <c r="B16" s="15"/>
      <c r="C16" s="50" t="s">
        <v>384</v>
      </c>
      <c r="D16" s="15"/>
      <c r="E16" s="15"/>
      <c r="F16" s="15" t="s">
        <v>317</v>
      </c>
      <c r="G16" s="35">
        <f>LN('BM-Adj'!H16)-LN('BM-Adj'!G16)</f>
        <v>3.1167178007445839E-2</v>
      </c>
      <c r="H16" s="35">
        <f>LN('BM-Adj'!I16)-LN('BM-Adj'!H16)</f>
        <v>9.5898093411633523E-2</v>
      </c>
      <c r="I16" s="35">
        <f>LN('BM-Adj'!J16)-LN('BM-Adj'!I16)</f>
        <v>0.1548896536667983</v>
      </c>
      <c r="J16" s="35">
        <f>LN('BM-Adj'!K16)-LN('BM-Adj'!J16)</f>
        <v>4.0413226439350081E-2</v>
      </c>
      <c r="K16" s="35">
        <f>LN('BM-Adj'!L16)-LN('BM-Adj'!K16)</f>
        <v>9.7319894873882373E-2</v>
      </c>
      <c r="L16" s="35">
        <f>LN('BM-Adj'!M16)-LN('BM-Adj'!L16)</f>
        <v>8.8385990113541757E-2</v>
      </c>
      <c r="M16" s="35">
        <f>LN('BM-Adj'!N16)-LN('BM-Adj'!M16)</f>
        <v>6.5225625858966185E-2</v>
      </c>
      <c r="N16" s="13"/>
      <c r="O16" s="16">
        <f>CORREL('log Inflation'!$G16:$L45,$G16:$L45)</f>
        <v>0.79229482706612531</v>
      </c>
      <c r="P16" s="16">
        <f>O16*SQRT((MIN(COUNT($G16:$L45),COUNT('log Inflation'!$G16:$L45))-2)/(1-O16^2))</f>
        <v>16.62954483392706</v>
      </c>
      <c r="Q16" s="16">
        <f>CORREL('log Inflation'!$H16:$L45,$G16:$K45)</f>
        <v>0.79343029795882059</v>
      </c>
      <c r="R16" s="16">
        <f>Q16*SQRT((MIN(COUNT($G16:$K45),COUNT('log Inflation'!$H16:$L$45))-2)/(1-Q16^2))</f>
        <v>15.146074962511282</v>
      </c>
      <c r="S16" s="16">
        <f>MIN(COUNT($G16:$K45),COUNT('log Inflation'!$H16:$L45))</f>
        <v>137</v>
      </c>
      <c r="T16" s="61"/>
      <c r="U16" s="16"/>
      <c r="V16" s="16">
        <f>CORREL(Growth!$G16:$L45,$G16:$L45)</f>
        <v>-0.15677163206299163</v>
      </c>
      <c r="W16" s="16">
        <f>V16*SQRT((MIN(COUNT($G16:$L45),COUNT(Growth!$G16:$L45))-2)/(1-V16^2))</f>
        <v>-2.051300547516715</v>
      </c>
      <c r="X16" s="16">
        <f>CORREL(Growth!$H16:$L45,$G16:$K45)</f>
        <v>-0.20188767519000181</v>
      </c>
      <c r="Y16" s="16">
        <f>X16*SQRT((MIN(COUNT($G16:$K45),COUNT(Growth!$H16:$L$45))-2)/(1-X16^2))</f>
        <v>-2.4215051701083827</v>
      </c>
      <c r="Z16" s="16">
        <f>MIN(COUNT($G16:$K45),COUNT(Growth!$H16:$L45))</f>
        <v>140</v>
      </c>
      <c r="AA16" s="61"/>
      <c r="AB16" s="16">
        <f>CORREL('log dC'!$G16:$L45,$G16:$L45)</f>
        <v>-9.7810131631325976E-3</v>
      </c>
      <c r="AC16" s="16">
        <f>AB16*SQRT((MIN(COUNT($G16:$L45),COUNT('log dC'!$G16:$L45))-2)/(1-AB16^2))</f>
        <v>-0.11899685299872485</v>
      </c>
      <c r="AD16" s="16">
        <f>CORREL('log dC'!$H16:$L45,$G16:$K45)</f>
        <v>-0.1710031480109564</v>
      </c>
      <c r="AE16" s="16">
        <f>AD16*SQRT((MIN(COUNT($G16:$K45),COUNT('log dC'!$H16:$L$45))-2)/(1-AD16^2))</f>
        <v>-1.9248690483677142</v>
      </c>
      <c r="AF16" s="16">
        <f>MIN(COUNT($G16:$K45),COUNT('log dC'!$H16:$L45))</f>
        <v>125</v>
      </c>
      <c r="AG16" s="13"/>
      <c r="AH16" s="13"/>
      <c r="AI16" s="13"/>
      <c r="AJ16" s="13"/>
      <c r="AL16" s="13"/>
      <c r="AM16" s="13"/>
      <c r="AN16" s="13"/>
      <c r="AO16" s="13"/>
      <c r="AP16" s="13"/>
      <c r="AQ16" s="13"/>
      <c r="AR16" s="17"/>
      <c r="AS16" s="13"/>
      <c r="AT16" s="13"/>
      <c r="AU16" s="13"/>
      <c r="AV16" s="13"/>
    </row>
    <row r="17" spans="1:48" x14ac:dyDescent="0.4">
      <c r="A17" s="15"/>
      <c r="B17" s="15"/>
      <c r="C17" s="49" t="s">
        <v>13</v>
      </c>
      <c r="D17" s="15"/>
      <c r="E17" s="15"/>
      <c r="F17" s="15" t="s">
        <v>317</v>
      </c>
      <c r="G17" s="15" t="s">
        <v>163</v>
      </c>
      <c r="H17" s="35">
        <f>LN('BM-Adj'!I17)-LN('BM-Adj'!H17)</f>
        <v>0.65652155109796073</v>
      </c>
      <c r="I17" s="35">
        <f>LN('BM-Adj'!J17)-LN('BM-Adj'!I17)</f>
        <v>0.1989457226769844</v>
      </c>
      <c r="J17" s="35">
        <f>LN('BM-Adj'!K17)-LN('BM-Adj'!J17)</f>
        <v>0.24311620983654247</v>
      </c>
      <c r="K17" s="35">
        <f>LN('BM-Adj'!L17)-LN('BM-Adj'!K17)</f>
        <v>9.7805479359201031E-2</v>
      </c>
      <c r="L17" s="35">
        <f>LN('BM-Adj'!M17)-LN('BM-Adj'!L17)</f>
        <v>0.65063606537395224</v>
      </c>
      <c r="M17" s="35">
        <f>LN('BM-Adj'!N17)-LN('BM-Adj'!M17)</f>
        <v>8.2787905493971969E-2</v>
      </c>
      <c r="N17" s="13"/>
      <c r="O17" s="16"/>
      <c r="P17" s="16"/>
      <c r="Q17" s="16"/>
      <c r="R17" s="16"/>
      <c r="S17" s="16"/>
      <c r="T17" s="61"/>
      <c r="U17" s="16"/>
      <c r="V17" s="16"/>
      <c r="W17" s="16"/>
      <c r="X17" s="16"/>
      <c r="Y17" s="16"/>
      <c r="Z17" s="16"/>
      <c r="AA17" s="61"/>
      <c r="AB17" s="16"/>
      <c r="AC17" s="16"/>
      <c r="AD17" s="16"/>
      <c r="AE17" s="16"/>
      <c r="AF17" s="16"/>
      <c r="AG17" s="13"/>
      <c r="AH17" s="13"/>
      <c r="AI17" s="13"/>
      <c r="AJ17" s="13"/>
      <c r="AL17" s="13"/>
      <c r="AM17" s="13"/>
      <c r="AN17" s="13"/>
      <c r="AO17" s="13"/>
      <c r="AP17" s="13"/>
      <c r="AQ17" s="13"/>
      <c r="AR17" s="17"/>
      <c r="AS17" s="13"/>
      <c r="AT17" s="13"/>
      <c r="AU17" s="13"/>
      <c r="AV17" s="13"/>
    </row>
    <row r="18" spans="1:48" x14ac:dyDescent="0.4">
      <c r="A18" s="15"/>
      <c r="B18" s="15"/>
      <c r="C18" s="49" t="s">
        <v>23</v>
      </c>
      <c r="D18" s="15"/>
      <c r="E18" s="15"/>
      <c r="F18" s="15" t="s">
        <v>317</v>
      </c>
      <c r="G18" s="35">
        <f>LN('BM-Adj'!H18)-LN('BM-Adj'!G18)</f>
        <v>1.8678481834375236</v>
      </c>
      <c r="H18" s="35">
        <f>LN('BM-Adj'!I18)-LN('BM-Adj'!H18)</f>
        <v>0.53706785982628147</v>
      </c>
      <c r="I18" s="35">
        <f>LN('BM-Adj'!J18)-LN('BM-Adj'!I18)</f>
        <v>0.95603106052366926</v>
      </c>
      <c r="J18" s="35">
        <f>LN('BM-Adj'!K18)-LN('BM-Adj'!J18)</f>
        <v>1.5723966407537513</v>
      </c>
      <c r="K18" s="35">
        <f>LN('BM-Adj'!L18)-LN('BM-Adj'!K18)</f>
        <v>1.780192378393868</v>
      </c>
      <c r="L18" s="35">
        <f>LN('BM-Adj'!M18)-LN('BM-Adj'!L18)</f>
        <v>0</v>
      </c>
      <c r="M18" s="15" t="s">
        <v>163</v>
      </c>
      <c r="N18" s="13"/>
      <c r="O18" s="16"/>
      <c r="P18" s="16"/>
      <c r="Q18" s="16"/>
      <c r="R18" s="16"/>
      <c r="S18" s="16"/>
      <c r="T18" s="61"/>
      <c r="U18" s="16"/>
      <c r="V18" s="16"/>
      <c r="W18" s="16"/>
      <c r="X18" s="16"/>
      <c r="Y18" s="16"/>
      <c r="Z18" s="16"/>
      <c r="AA18" s="61"/>
      <c r="AB18" s="16"/>
      <c r="AC18" s="16"/>
      <c r="AD18" s="16"/>
      <c r="AE18" s="16"/>
      <c r="AF18" s="16"/>
      <c r="AG18" s="13"/>
      <c r="AH18" s="13"/>
      <c r="AI18" s="13"/>
      <c r="AJ18" s="13"/>
      <c r="AL18" s="13"/>
      <c r="AM18" s="13"/>
      <c r="AN18" s="13"/>
      <c r="AO18" s="13"/>
      <c r="AP18" s="13"/>
      <c r="AQ18" s="13"/>
      <c r="AR18" s="17"/>
      <c r="AS18" s="13"/>
      <c r="AT18" s="13"/>
      <c r="AU18" s="13"/>
      <c r="AV18" s="13"/>
    </row>
    <row r="19" spans="1:48" x14ac:dyDescent="0.4">
      <c r="A19" s="15"/>
      <c r="B19" s="15"/>
      <c r="C19" s="49" t="s">
        <v>24</v>
      </c>
      <c r="D19" s="15"/>
      <c r="E19" s="15"/>
      <c r="F19" s="15" t="s">
        <v>317</v>
      </c>
      <c r="G19" s="35">
        <f>LN('BM-Adj'!H19)-LN('BM-Adj'!G19)</f>
        <v>0.3892461043588602</v>
      </c>
      <c r="H19" s="35">
        <f>LN('BM-Adj'!I19)-LN('BM-Adj'!H19)</f>
        <v>0.15009311511964807</v>
      </c>
      <c r="I19" s="35">
        <f>LN('BM-Adj'!J19)-LN('BM-Adj'!I19)</f>
        <v>0.23366363769488885</v>
      </c>
      <c r="J19" s="35">
        <f>LN('BM-Adj'!K19)-LN('BM-Adj'!J19)</f>
        <v>0.2546995122803386</v>
      </c>
      <c r="K19" s="35">
        <f>LN('BM-Adj'!L19)-LN('BM-Adj'!K19)</f>
        <v>0.16881606648774028</v>
      </c>
      <c r="L19" s="35">
        <f>LN('BM-Adj'!M19)-LN('BM-Adj'!L19)</f>
        <v>9.8662260446205963E-2</v>
      </c>
      <c r="M19" s="35">
        <f>LN('BM-Adj'!N19)-LN('BM-Adj'!M19)</f>
        <v>7.0415509138234356E-2</v>
      </c>
      <c r="N19" s="13"/>
      <c r="O19" s="16"/>
      <c r="P19" s="16"/>
      <c r="Q19" s="16"/>
      <c r="R19" s="16"/>
      <c r="S19" s="16"/>
      <c r="T19" s="61"/>
      <c r="U19" s="16"/>
      <c r="V19" s="16"/>
      <c r="W19" s="16"/>
      <c r="X19" s="16"/>
      <c r="Y19" s="16"/>
      <c r="Z19" s="16"/>
      <c r="AA19" s="61"/>
      <c r="AB19" s="16"/>
      <c r="AC19" s="16"/>
      <c r="AD19" s="16"/>
      <c r="AE19" s="16"/>
      <c r="AF19" s="16"/>
      <c r="AG19" s="13"/>
      <c r="AH19" s="13"/>
      <c r="AI19" s="13"/>
      <c r="AJ19" s="13"/>
      <c r="AL19" s="13"/>
      <c r="AM19" s="13"/>
      <c r="AN19" s="13"/>
      <c r="AO19" s="13"/>
      <c r="AP19" s="13"/>
      <c r="AQ19" s="13"/>
      <c r="AR19" s="17"/>
      <c r="AS19" s="13"/>
      <c r="AT19" s="13"/>
      <c r="AU19" s="13"/>
      <c r="AV19" s="13"/>
    </row>
    <row r="20" spans="1:48" x14ac:dyDescent="0.4">
      <c r="A20" s="15"/>
      <c r="B20" s="15"/>
      <c r="C20" s="49" t="s">
        <v>370</v>
      </c>
      <c r="D20" s="15"/>
      <c r="E20" s="15"/>
      <c r="F20" s="15" t="s">
        <v>317</v>
      </c>
      <c r="G20" s="15" t="s">
        <v>163</v>
      </c>
      <c r="H20" s="15" t="s">
        <v>163</v>
      </c>
      <c r="I20" s="15" t="s">
        <v>163</v>
      </c>
      <c r="J20" s="15" t="s">
        <v>163</v>
      </c>
      <c r="K20" s="15" t="s">
        <v>163</v>
      </c>
      <c r="L20" s="15" t="s">
        <v>163</v>
      </c>
      <c r="M20" s="15" t="s">
        <v>163</v>
      </c>
      <c r="N20" s="13"/>
      <c r="O20" s="16"/>
      <c r="P20" s="16"/>
      <c r="Q20" s="16"/>
      <c r="R20" s="16"/>
      <c r="S20" s="16"/>
      <c r="T20" s="61"/>
      <c r="U20" s="16"/>
      <c r="V20" s="16"/>
      <c r="W20" s="16"/>
      <c r="X20" s="16"/>
      <c r="Y20" s="16"/>
      <c r="Z20" s="16"/>
      <c r="AA20" s="61"/>
      <c r="AB20" s="16"/>
      <c r="AC20" s="16"/>
      <c r="AD20" s="16"/>
      <c r="AE20" s="16"/>
      <c r="AF20" s="16"/>
      <c r="AG20" s="13"/>
      <c r="AH20" s="13"/>
      <c r="AI20" s="13"/>
      <c r="AJ20" s="13"/>
      <c r="AL20" s="13"/>
      <c r="AM20" s="13"/>
      <c r="AN20" s="13"/>
      <c r="AO20" s="13"/>
      <c r="AP20" s="13"/>
      <c r="AQ20" s="13"/>
      <c r="AR20" s="17"/>
      <c r="AS20" s="13"/>
      <c r="AT20" s="13"/>
      <c r="AU20" s="13"/>
      <c r="AV20" s="13"/>
    </row>
    <row r="21" spans="1:48" x14ac:dyDescent="0.4">
      <c r="A21" s="15"/>
      <c r="B21" s="15"/>
      <c r="C21" s="49" t="s">
        <v>26</v>
      </c>
      <c r="D21" s="15"/>
      <c r="E21" s="15"/>
      <c r="F21" s="15" t="s">
        <v>317</v>
      </c>
      <c r="G21" s="35">
        <f>LN('BM-Adj'!H21)-LN('BM-Adj'!G21)</f>
        <v>0.40035219164626534</v>
      </c>
      <c r="H21" s="35">
        <f>LN('BM-Adj'!I21)-LN('BM-Adj'!H21)</f>
        <v>0.32505618028663941</v>
      </c>
      <c r="I21" s="35">
        <f>LN('BM-Adj'!J21)-LN('BM-Adj'!I21)</f>
        <v>0.12212587042931178</v>
      </c>
      <c r="J21" s="35">
        <f>LN('BM-Adj'!K21)-LN('BM-Adj'!J21)</f>
        <v>-1.8561163291202831E-2</v>
      </c>
      <c r="K21" s="35">
        <f>LN('BM-Adj'!L21)-LN('BM-Adj'!K21)</f>
        <v>0.25541232424692417</v>
      </c>
      <c r="L21" s="35">
        <f>LN('BM-Adj'!M21)-LN('BM-Adj'!L21)</f>
        <v>0.37638250300271636</v>
      </c>
      <c r="M21" s="35">
        <f>LN('BM-Adj'!N21)-LN('BM-Adj'!M21)</f>
        <v>6.4118766488371115E-2</v>
      </c>
      <c r="N21" s="13"/>
      <c r="O21" s="16"/>
      <c r="P21" s="16"/>
      <c r="Q21" s="16"/>
      <c r="R21" s="16"/>
      <c r="S21" s="16"/>
      <c r="T21" s="61"/>
      <c r="U21" s="16"/>
      <c r="V21" s="16"/>
      <c r="W21" s="16"/>
      <c r="X21" s="16"/>
      <c r="Y21" s="16"/>
      <c r="Z21" s="16"/>
      <c r="AA21" s="61"/>
      <c r="AB21" s="16"/>
      <c r="AC21" s="16"/>
      <c r="AD21" s="16"/>
      <c r="AE21" s="16"/>
      <c r="AF21" s="16"/>
      <c r="AG21" s="13"/>
      <c r="AH21" s="13"/>
      <c r="AI21" s="13"/>
      <c r="AJ21" s="13"/>
      <c r="AL21" s="13"/>
      <c r="AM21" s="13"/>
      <c r="AN21" s="13"/>
      <c r="AO21" s="13"/>
      <c r="AP21" s="13"/>
      <c r="AQ21" s="13"/>
      <c r="AR21" s="17"/>
      <c r="AS21" s="13"/>
      <c r="AT21" s="13"/>
      <c r="AU21" s="13"/>
      <c r="AV21" s="13"/>
    </row>
    <row r="22" spans="1:48" x14ac:dyDescent="0.4">
      <c r="A22" s="15"/>
      <c r="B22" s="15"/>
      <c r="C22" s="49" t="s">
        <v>34</v>
      </c>
      <c r="D22" s="15"/>
      <c r="E22" s="15"/>
      <c r="F22" s="15" t="s">
        <v>317</v>
      </c>
      <c r="G22" s="35">
        <f>LN('BM-Adj'!H22)-LN('BM-Adj'!G22)</f>
        <v>0.31366687236035951</v>
      </c>
      <c r="H22" s="35">
        <f>LN('BM-Adj'!I22)-LN('BM-Adj'!H22)</f>
        <v>0.32057159945273694</v>
      </c>
      <c r="I22" s="35">
        <f>LN('BM-Adj'!J22)-LN('BM-Adj'!I22)</f>
        <v>4.1270897371945114E-2</v>
      </c>
      <c r="J22" s="35">
        <f>LN('BM-Adj'!K22)-LN('BM-Adj'!J22)</f>
        <v>0.21296353761306808</v>
      </c>
      <c r="K22" s="35">
        <f>LN('BM-Adj'!L22)-LN('BM-Adj'!K22)</f>
        <v>0.22886522701148859</v>
      </c>
      <c r="L22" s="35">
        <f>LN('BM-Adj'!M22)-LN('BM-Adj'!L22)</f>
        <v>0.20691604437132227</v>
      </c>
      <c r="M22" s="35">
        <f>LN('BM-Adj'!N22)-LN('BM-Adj'!M22)</f>
        <v>7.8594413608106706E-2</v>
      </c>
      <c r="N22" s="13"/>
      <c r="O22" s="16"/>
      <c r="P22" s="16"/>
      <c r="Q22" s="16"/>
      <c r="R22" s="16"/>
      <c r="S22" s="16"/>
      <c r="T22" s="61"/>
      <c r="U22" s="16"/>
      <c r="V22" s="16"/>
      <c r="W22" s="16"/>
      <c r="X22" s="16"/>
      <c r="Y22" s="16"/>
      <c r="Z22" s="16"/>
      <c r="AA22" s="61"/>
      <c r="AB22" s="16"/>
      <c r="AC22" s="16"/>
      <c r="AD22" s="16"/>
      <c r="AE22" s="16"/>
      <c r="AF22" s="16"/>
      <c r="AG22" s="13"/>
      <c r="AH22" s="13"/>
      <c r="AI22" s="13"/>
      <c r="AJ22" s="13"/>
      <c r="AL22" s="13"/>
      <c r="AM22" s="13"/>
      <c r="AN22" s="13"/>
      <c r="AO22" s="13"/>
      <c r="AP22" s="13"/>
      <c r="AQ22" s="13"/>
      <c r="AR22" s="17"/>
      <c r="AS22" s="13"/>
      <c r="AT22" s="13"/>
      <c r="AU22" s="13"/>
      <c r="AV22" s="13"/>
    </row>
    <row r="23" spans="1:48" x14ac:dyDescent="0.4">
      <c r="A23" s="15"/>
      <c r="B23" s="15"/>
      <c r="C23" s="49" t="s">
        <v>40</v>
      </c>
      <c r="D23" s="15"/>
      <c r="E23" s="15"/>
      <c r="F23" s="15" t="s">
        <v>317</v>
      </c>
      <c r="G23" s="35">
        <f>LN('BM-Adj'!H23)-LN('BM-Adj'!G23)</f>
        <v>0.35825137062789914</v>
      </c>
      <c r="H23" s="35">
        <f>LN('BM-Adj'!I23)-LN('BM-Adj'!H23)</f>
        <v>0.34215098081321749</v>
      </c>
      <c r="I23" s="35">
        <f>LN('BM-Adj'!J23)-LN('BM-Adj'!I23)</f>
        <v>0.16280503314453654</v>
      </c>
      <c r="J23" s="35">
        <f>LN('BM-Adj'!K23)-LN('BM-Adj'!J23)</f>
        <v>0.1486141558857792</v>
      </c>
      <c r="K23" s="35">
        <f>LN('BM-Adj'!L23)-LN('BM-Adj'!K23)</f>
        <v>0.33533705534331659</v>
      </c>
      <c r="L23" s="35">
        <f>LN('BM-Adj'!M23)-LN('BM-Adj'!L23)</f>
        <v>7.3431656694424419E-2</v>
      </c>
      <c r="M23" s="15" t="s">
        <v>163</v>
      </c>
      <c r="N23" s="13"/>
      <c r="O23" s="16"/>
      <c r="P23" s="16"/>
      <c r="Q23" s="16"/>
      <c r="R23" s="16"/>
      <c r="S23" s="16"/>
      <c r="T23" s="61"/>
      <c r="U23" s="16"/>
      <c r="V23" s="16"/>
      <c r="W23" s="16"/>
      <c r="X23" s="16"/>
      <c r="Y23" s="16"/>
      <c r="Z23" s="16"/>
      <c r="AA23" s="61"/>
      <c r="AB23" s="16"/>
      <c r="AC23" s="16"/>
      <c r="AD23" s="16"/>
      <c r="AE23" s="16"/>
      <c r="AF23" s="16"/>
      <c r="AG23" s="13"/>
      <c r="AH23" s="13"/>
      <c r="AI23" s="13"/>
      <c r="AJ23" s="13"/>
      <c r="AL23" s="13"/>
      <c r="AM23" s="13"/>
      <c r="AN23" s="13"/>
      <c r="AO23" s="13"/>
      <c r="AP23" s="13"/>
      <c r="AQ23" s="13"/>
      <c r="AR23" s="17"/>
      <c r="AS23" s="13"/>
      <c r="AT23" s="13"/>
      <c r="AU23" s="13"/>
      <c r="AV23" s="13"/>
    </row>
    <row r="24" spans="1:48" x14ac:dyDescent="0.4">
      <c r="A24" s="15"/>
      <c r="B24" s="15"/>
      <c r="C24" s="49" t="s">
        <v>42</v>
      </c>
      <c r="D24" s="15"/>
      <c r="E24" s="15"/>
      <c r="F24" s="15" t="s">
        <v>317</v>
      </c>
      <c r="G24" s="35">
        <f>LN('BM-Adj'!H24)-LN('BM-Adj'!G24)</f>
        <v>3.5063352868195174E-2</v>
      </c>
      <c r="H24" s="35">
        <f>LN('BM-Adj'!I24)-LN('BM-Adj'!H24)</f>
        <v>0.16722514406335787</v>
      </c>
      <c r="I24" s="35">
        <f>LN('BM-Adj'!J24)-LN('BM-Adj'!I24)</f>
        <v>6.4258013545868131E-2</v>
      </c>
      <c r="J24" s="35">
        <f>LN('BM-Adj'!K24)-LN('BM-Adj'!J24)</f>
        <v>2.090570808818093E-2</v>
      </c>
      <c r="K24" s="35">
        <f>LN('BM-Adj'!L24)-LN('BM-Adj'!K24)</f>
        <v>0.30178996368270816</v>
      </c>
      <c r="L24" s="35">
        <f>LN('BM-Adj'!M24)-LN('BM-Adj'!L24)</f>
        <v>0.12089470459297935</v>
      </c>
      <c r="M24" s="35">
        <f>LN('BM-Adj'!N24)-LN('BM-Adj'!M24)</f>
        <v>8.3918977035117415E-2</v>
      </c>
      <c r="N24" s="13"/>
      <c r="O24" s="16"/>
      <c r="P24" s="16"/>
      <c r="Q24" s="16"/>
      <c r="R24" s="16"/>
      <c r="S24" s="16"/>
      <c r="T24" s="61"/>
      <c r="U24" s="16"/>
      <c r="V24" s="16"/>
      <c r="W24" s="16"/>
      <c r="X24" s="16"/>
      <c r="Y24" s="16"/>
      <c r="Z24" s="16"/>
      <c r="AA24" s="61"/>
      <c r="AB24" s="16"/>
      <c r="AC24" s="16"/>
      <c r="AD24" s="16"/>
      <c r="AE24" s="16"/>
      <c r="AF24" s="16"/>
      <c r="AG24" s="13"/>
      <c r="AH24" s="13"/>
      <c r="AI24" s="13"/>
      <c r="AJ24" s="13"/>
      <c r="AL24" s="13"/>
      <c r="AM24" s="13"/>
      <c r="AN24" s="13"/>
      <c r="AO24" s="13"/>
      <c r="AP24" s="13"/>
      <c r="AQ24" s="13"/>
      <c r="AR24" s="17"/>
      <c r="AS24" s="13"/>
      <c r="AT24" s="13"/>
      <c r="AU24" s="13"/>
      <c r="AV24" s="13"/>
    </row>
    <row r="25" spans="1:48" x14ac:dyDescent="0.4">
      <c r="A25" s="15"/>
      <c r="B25" s="15"/>
      <c r="C25" s="49" t="s">
        <v>46</v>
      </c>
      <c r="D25" s="15"/>
      <c r="E25" s="15"/>
      <c r="F25" s="15" t="s">
        <v>317</v>
      </c>
      <c r="G25" s="35">
        <f>LN('BM-Adj'!H25)-LN('BM-Adj'!G25)</f>
        <v>0.34466905871739995</v>
      </c>
      <c r="H25" s="35">
        <f>LN('BM-Adj'!I25)-LN('BM-Adj'!H25)</f>
        <v>0.41657380899204632</v>
      </c>
      <c r="I25" s="35">
        <f>LN('BM-Adj'!J25)-LN('BM-Adj'!I25)</f>
        <v>0.20606176646790697</v>
      </c>
      <c r="J25" s="35">
        <f>LN('BM-Adj'!K25)-LN('BM-Adj'!J25)</f>
        <v>0.22105054932454937</v>
      </c>
      <c r="K25" s="35">
        <f>LN('BM-Adj'!L25)-LN('BM-Adj'!K25)</f>
        <v>0.21847142415208776</v>
      </c>
      <c r="L25" s="35">
        <f>LN('BM-Adj'!M25)-LN('BM-Adj'!L25)</f>
        <v>0.16069189224333202</v>
      </c>
      <c r="M25" s="35">
        <f>LN('BM-Adj'!N25)-LN('BM-Adj'!M25)</f>
        <v>4.726965612601175E-2</v>
      </c>
      <c r="N25" s="13"/>
      <c r="O25" s="16"/>
      <c r="P25" s="16"/>
      <c r="Q25" s="16"/>
      <c r="R25" s="16"/>
      <c r="S25" s="16"/>
      <c r="T25" s="61"/>
      <c r="U25" s="16"/>
      <c r="V25" s="16"/>
      <c r="W25" s="16"/>
      <c r="X25" s="16"/>
      <c r="Y25" s="16"/>
      <c r="Z25" s="16"/>
      <c r="AA25" s="61"/>
      <c r="AB25" s="16"/>
      <c r="AC25" s="16"/>
      <c r="AD25" s="16"/>
      <c r="AE25" s="16"/>
      <c r="AF25" s="16"/>
      <c r="AG25" s="13"/>
      <c r="AH25" s="13"/>
      <c r="AI25" s="13"/>
      <c r="AJ25" s="13"/>
      <c r="AL25" s="13"/>
      <c r="AM25" s="13"/>
      <c r="AN25" s="13"/>
      <c r="AO25" s="13"/>
      <c r="AP25" s="13"/>
      <c r="AQ25" s="13"/>
      <c r="AR25" s="17"/>
      <c r="AS25" s="13"/>
      <c r="AT25" s="13"/>
      <c r="AU25" s="13"/>
      <c r="AV25" s="13"/>
    </row>
    <row r="26" spans="1:48" x14ac:dyDescent="0.4">
      <c r="A26" s="15"/>
      <c r="B26" s="15"/>
      <c r="C26" s="49" t="s">
        <v>50</v>
      </c>
      <c r="D26" s="15"/>
      <c r="E26" s="15"/>
      <c r="F26" s="15" t="s">
        <v>317</v>
      </c>
      <c r="G26" s="35">
        <f>LN('BM-Adj'!H26)-LN('BM-Adj'!G26)</f>
        <v>0.23965199275604476</v>
      </c>
      <c r="H26" s="35">
        <f>LN('BM-Adj'!I26)-LN('BM-Adj'!H26)</f>
        <v>0.22518045187254643</v>
      </c>
      <c r="I26" s="35">
        <f>LN('BM-Adj'!J26)-LN('BM-Adj'!I26)</f>
        <v>0.48712417282364839</v>
      </c>
      <c r="J26" s="35">
        <f>LN('BM-Adj'!K26)-LN('BM-Adj'!J26)</f>
        <v>0.11540969265880996</v>
      </c>
      <c r="K26" s="35">
        <f>LN('BM-Adj'!L26)-LN('BM-Adj'!K26)</f>
        <v>0.15377744336119825</v>
      </c>
      <c r="L26" s="35">
        <f>LN('BM-Adj'!M26)-LN('BM-Adj'!L26)</f>
        <v>0.12083465120590198</v>
      </c>
      <c r="M26" s="35">
        <f>LN('BM-Adj'!N26)-LN('BM-Adj'!M26)</f>
        <v>1.0273364531821372E-2</v>
      </c>
      <c r="N26" s="13"/>
      <c r="O26" s="16"/>
      <c r="P26" s="16"/>
      <c r="Q26" s="16"/>
      <c r="R26" s="16"/>
      <c r="S26" s="16"/>
      <c r="T26" s="61"/>
      <c r="U26" s="16"/>
      <c r="V26" s="16"/>
      <c r="W26" s="16"/>
      <c r="X26" s="16"/>
      <c r="Y26" s="16"/>
      <c r="Z26" s="16"/>
      <c r="AA26" s="61"/>
      <c r="AB26" s="16"/>
      <c r="AC26" s="16"/>
      <c r="AD26" s="16"/>
      <c r="AE26" s="16"/>
      <c r="AF26" s="16"/>
      <c r="AG26" s="13"/>
      <c r="AH26" s="13"/>
      <c r="AI26" s="13"/>
      <c r="AJ26" s="13"/>
      <c r="AL26" s="13"/>
      <c r="AM26" s="13"/>
      <c r="AN26" s="13"/>
      <c r="AO26" s="13"/>
      <c r="AP26" s="13"/>
      <c r="AQ26" s="13"/>
      <c r="AR26" s="17"/>
      <c r="AS26" s="13"/>
      <c r="AT26" s="13"/>
      <c r="AU26" s="13"/>
      <c r="AV26" s="13"/>
    </row>
    <row r="27" spans="1:48" x14ac:dyDescent="0.4">
      <c r="A27" s="15"/>
      <c r="B27" s="15"/>
      <c r="C27" s="49" t="s">
        <v>55</v>
      </c>
      <c r="D27" s="15"/>
      <c r="E27" s="15"/>
      <c r="F27" s="15" t="s">
        <v>317</v>
      </c>
      <c r="G27" s="35">
        <f>LN('BM-Adj'!H27)-LN('BM-Adj'!G27)</f>
        <v>0.21797978448487232</v>
      </c>
      <c r="H27" s="35">
        <f>LN('BM-Adj'!I27)-LN('BM-Adj'!H27)</f>
        <v>0.27632007472578346</v>
      </c>
      <c r="I27" s="35">
        <f>LN('BM-Adj'!J27)-LN('BM-Adj'!I27)</f>
        <v>2.5045167786012179E-2</v>
      </c>
      <c r="J27" s="35">
        <f>LN('BM-Adj'!K27)-LN('BM-Adj'!J27)</f>
        <v>0.11209582839010235</v>
      </c>
      <c r="K27" s="35">
        <f>LN('BM-Adj'!L27)-LN('BM-Adj'!K27)</f>
        <v>0.15223711255769601</v>
      </c>
      <c r="L27" s="35">
        <f>LN('BM-Adj'!M27)-LN('BM-Adj'!L27)</f>
        <v>8.5149895101062079E-2</v>
      </c>
      <c r="M27" s="35">
        <f>LN('BM-Adj'!N27)-LN('BM-Adj'!M27)</f>
        <v>6.4522447177571607E-2</v>
      </c>
      <c r="N27" s="13"/>
      <c r="O27" s="16"/>
      <c r="P27" s="16"/>
      <c r="Q27" s="16"/>
      <c r="R27" s="16"/>
      <c r="S27" s="16"/>
      <c r="T27" s="61"/>
      <c r="U27" s="16"/>
      <c r="V27" s="16"/>
      <c r="W27" s="16"/>
      <c r="X27" s="16"/>
      <c r="Y27" s="16"/>
      <c r="Z27" s="16"/>
      <c r="AA27" s="61"/>
      <c r="AB27" s="16"/>
      <c r="AC27" s="16"/>
      <c r="AD27" s="16"/>
      <c r="AE27" s="16"/>
      <c r="AF27" s="16"/>
      <c r="AG27" s="13"/>
      <c r="AH27" s="13"/>
      <c r="AI27" s="13"/>
      <c r="AJ27" s="13"/>
      <c r="AL27" s="13"/>
      <c r="AM27" s="13"/>
      <c r="AN27" s="13"/>
      <c r="AO27" s="13"/>
      <c r="AP27" s="13"/>
      <c r="AQ27" s="13"/>
      <c r="AR27" s="17"/>
      <c r="AS27" s="13"/>
      <c r="AT27" s="13"/>
      <c r="AU27" s="13"/>
      <c r="AV27" s="13"/>
    </row>
    <row r="28" spans="1:48" x14ac:dyDescent="0.4">
      <c r="A28" s="15"/>
      <c r="B28" s="15"/>
      <c r="C28" s="49" t="s">
        <v>57</v>
      </c>
      <c r="D28" s="15"/>
      <c r="E28" s="15"/>
      <c r="F28" s="15" t="s">
        <v>317</v>
      </c>
      <c r="G28" s="15" t="s">
        <v>163</v>
      </c>
      <c r="H28" s="15" t="s">
        <v>163</v>
      </c>
      <c r="I28" s="15" t="s">
        <v>163</v>
      </c>
      <c r="J28" s="35">
        <f>LN('BM-Adj'!K28)-LN('BM-Adj'!J28)</f>
        <v>0.11305366236693404</v>
      </c>
      <c r="K28" s="35">
        <f>LN('BM-Adj'!L28)-LN('BM-Adj'!K28)</f>
        <v>9.6971343296650803E-2</v>
      </c>
      <c r="L28" s="35">
        <f>LN('BM-Adj'!M28)-LN('BM-Adj'!L28)</f>
        <v>5.6404157469913674E-2</v>
      </c>
      <c r="M28" s="35">
        <f>LN('BM-Adj'!N28)-LN('BM-Adj'!M28)</f>
        <v>7.1071368267678903E-2</v>
      </c>
      <c r="N28" s="13"/>
      <c r="O28" s="16"/>
      <c r="P28" s="16"/>
      <c r="Q28" s="16"/>
      <c r="R28" s="16"/>
      <c r="S28" s="16"/>
      <c r="T28" s="61"/>
      <c r="U28" s="16"/>
      <c r="V28" s="16"/>
      <c r="W28" s="16"/>
      <c r="X28" s="16"/>
      <c r="Y28" s="16"/>
      <c r="Z28" s="16"/>
      <c r="AA28" s="61"/>
      <c r="AB28" s="16"/>
      <c r="AC28" s="16"/>
      <c r="AD28" s="16"/>
      <c r="AE28" s="16"/>
      <c r="AF28" s="16"/>
      <c r="AG28" s="13"/>
      <c r="AH28" s="13"/>
      <c r="AI28" s="13"/>
      <c r="AJ28" s="13"/>
      <c r="AL28" s="13"/>
      <c r="AM28" s="13"/>
      <c r="AN28" s="13"/>
      <c r="AO28" s="13"/>
      <c r="AP28" s="13"/>
      <c r="AQ28" s="13"/>
      <c r="AR28" s="17"/>
      <c r="AS28" s="13"/>
      <c r="AT28" s="13"/>
      <c r="AU28" s="13"/>
      <c r="AV28" s="13"/>
    </row>
    <row r="29" spans="1:48" x14ac:dyDescent="0.4">
      <c r="A29" s="15"/>
      <c r="B29" s="15"/>
      <c r="C29" s="49" t="s">
        <v>369</v>
      </c>
      <c r="D29" s="15"/>
      <c r="E29" s="15"/>
      <c r="F29" s="15" t="s">
        <v>317</v>
      </c>
      <c r="G29" s="35">
        <f>LN('BM-Adj'!H29)-LN('BM-Adj'!G29)</f>
        <v>0.13802764107596777</v>
      </c>
      <c r="H29" s="35">
        <f>LN('BM-Adj'!I29)-LN('BM-Adj'!H29)</f>
        <v>0.27899980419614545</v>
      </c>
      <c r="I29" s="35">
        <f>LN('BM-Adj'!J29)-LN('BM-Adj'!I29)</f>
        <v>0.16151459079158226</v>
      </c>
      <c r="J29" s="35">
        <f>LN('BM-Adj'!K29)-LN('BM-Adj'!J29)</f>
        <v>0.29024638128852964</v>
      </c>
      <c r="K29" s="35">
        <f>LN('BM-Adj'!L29)-LN('BM-Adj'!K29)</f>
        <v>0.11084744739874774</v>
      </c>
      <c r="L29" s="35">
        <f>LN('BM-Adj'!M29)-LN('BM-Adj'!L29)</f>
        <v>0.10717050830542396</v>
      </c>
      <c r="M29" s="35">
        <f>LN('BM-Adj'!N29)-LN('BM-Adj'!M29)</f>
        <v>0.10657425533832621</v>
      </c>
      <c r="N29" s="13"/>
      <c r="O29" s="16"/>
      <c r="P29" s="16"/>
      <c r="Q29" s="16"/>
      <c r="R29" s="16"/>
      <c r="S29" s="16"/>
      <c r="T29" s="61"/>
      <c r="U29" s="16"/>
      <c r="V29" s="16"/>
      <c r="W29" s="16"/>
      <c r="X29" s="16"/>
      <c r="Y29" s="16"/>
      <c r="Z29" s="16"/>
      <c r="AA29" s="61"/>
      <c r="AB29" s="16"/>
      <c r="AC29" s="16"/>
      <c r="AD29" s="16"/>
      <c r="AE29" s="16"/>
      <c r="AF29" s="16"/>
      <c r="AG29" s="13"/>
      <c r="AH29" s="13"/>
      <c r="AI29" s="13"/>
      <c r="AJ29" s="13"/>
      <c r="AL29" s="13"/>
      <c r="AM29" s="13"/>
      <c r="AN29" s="13"/>
      <c r="AO29" s="13"/>
      <c r="AP29" s="13"/>
      <c r="AQ29" s="13"/>
      <c r="AR29" s="17"/>
      <c r="AS29" s="13"/>
      <c r="AT29" s="13"/>
      <c r="AU29" s="13"/>
      <c r="AV29" s="13"/>
    </row>
    <row r="30" spans="1:48" x14ac:dyDescent="0.4">
      <c r="A30" s="15"/>
      <c r="B30" s="15"/>
      <c r="C30" s="49" t="s">
        <v>65</v>
      </c>
      <c r="D30" s="15"/>
      <c r="E30" s="15"/>
      <c r="F30" s="15" t="s">
        <v>317</v>
      </c>
      <c r="G30" s="35">
        <f>LN('BM-Adj'!H30)-LN('BM-Adj'!G30)</f>
        <v>0.24516444714261354</v>
      </c>
      <c r="H30" s="35">
        <f>LN('BM-Adj'!I30)-LN('BM-Adj'!H30)</f>
        <v>0.17684335938159279</v>
      </c>
      <c r="I30" s="35">
        <f>LN('BM-Adj'!J30)-LN('BM-Adj'!I30)</f>
        <v>0.14911885254239721</v>
      </c>
      <c r="J30" s="35">
        <f>LN('BM-Adj'!K30)-LN('BM-Adj'!J30)</f>
        <v>0.10496176326604711</v>
      </c>
      <c r="K30" s="35">
        <f>LN('BM-Adj'!L30)-LN('BM-Adj'!K30)</f>
        <v>9.1312646489813076E-2</v>
      </c>
      <c r="L30" s="35">
        <f>LN('BM-Adj'!M30)-LN('BM-Adj'!L30)</f>
        <v>7.0938869359803647E-2</v>
      </c>
      <c r="M30" s="35">
        <f>LN('BM-Adj'!N30)-LN('BM-Adj'!M30)</f>
        <v>2.7602122808573881E-2</v>
      </c>
      <c r="N30" s="13"/>
      <c r="O30" s="16"/>
      <c r="P30" s="16"/>
      <c r="Q30" s="16"/>
      <c r="R30" s="16"/>
      <c r="S30" s="16"/>
      <c r="T30" s="61"/>
      <c r="U30" s="16"/>
      <c r="V30" s="16"/>
      <c r="W30" s="16"/>
      <c r="X30" s="16"/>
      <c r="Y30" s="16"/>
      <c r="Z30" s="16"/>
      <c r="AA30" s="61"/>
      <c r="AB30" s="16"/>
      <c r="AC30" s="16"/>
      <c r="AD30" s="16"/>
      <c r="AE30" s="16"/>
      <c r="AF30" s="16"/>
      <c r="AG30" s="13"/>
      <c r="AH30" s="13"/>
      <c r="AI30" s="13"/>
      <c r="AJ30" s="13"/>
      <c r="AL30" s="13"/>
      <c r="AM30" s="13"/>
      <c r="AN30" s="13"/>
      <c r="AO30" s="13"/>
      <c r="AP30" s="13"/>
      <c r="AQ30" s="13"/>
      <c r="AR30" s="17"/>
      <c r="AS30" s="13"/>
      <c r="AT30" s="13"/>
      <c r="AU30" s="13"/>
      <c r="AV30" s="13"/>
    </row>
    <row r="31" spans="1:48" x14ac:dyDescent="0.4">
      <c r="A31" s="15"/>
      <c r="B31" s="15"/>
      <c r="C31" s="49" t="s">
        <v>69</v>
      </c>
      <c r="D31" s="15"/>
      <c r="E31" s="15"/>
      <c r="F31" s="15" t="s">
        <v>317</v>
      </c>
      <c r="G31" s="35">
        <f>LN('BM-Adj'!H31)-LN('BM-Adj'!G31)</f>
        <v>0.33372898553118313</v>
      </c>
      <c r="H31" s="35">
        <f>LN('BM-Adj'!I31)-LN('BM-Adj'!H31)</f>
        <v>2.0893217445771661E-2</v>
      </c>
      <c r="I31" s="35">
        <f>LN('BM-Adj'!J31)-LN('BM-Adj'!I31)</f>
        <v>0.47017583938146235</v>
      </c>
      <c r="J31" s="35">
        <f>LN('BM-Adj'!K31)-LN('BM-Adj'!J31)</f>
        <v>0.23543242129593933</v>
      </c>
      <c r="K31" s="35">
        <f>LN('BM-Adj'!L31)-LN('BM-Adj'!K31)</f>
        <v>0.3462585158149647</v>
      </c>
      <c r="L31" s="35">
        <f>LN('BM-Adj'!M31)-LN('BM-Adj'!L31)</f>
        <v>0.13477677651063047</v>
      </c>
      <c r="M31" s="15" t="s">
        <v>163</v>
      </c>
      <c r="N31" s="13"/>
      <c r="O31" s="16"/>
      <c r="P31" s="16"/>
      <c r="Q31" s="16"/>
      <c r="R31" s="16"/>
      <c r="S31" s="16"/>
      <c r="T31" s="61"/>
      <c r="U31" s="16"/>
      <c r="V31" s="16"/>
      <c r="W31" s="16"/>
      <c r="X31" s="16"/>
      <c r="Y31" s="16"/>
      <c r="Z31" s="16"/>
      <c r="AA31" s="61"/>
      <c r="AB31" s="16"/>
      <c r="AC31" s="16"/>
      <c r="AD31" s="16"/>
      <c r="AE31" s="16"/>
      <c r="AF31" s="16"/>
      <c r="AG31" s="13"/>
      <c r="AH31" s="13"/>
      <c r="AI31" s="13"/>
      <c r="AJ31" s="13"/>
      <c r="AL31" s="13"/>
      <c r="AM31" s="13"/>
      <c r="AN31" s="13"/>
      <c r="AO31" s="13"/>
      <c r="AP31" s="13"/>
      <c r="AQ31" s="13"/>
      <c r="AR31" s="17"/>
      <c r="AS31" s="13"/>
      <c r="AT31" s="13"/>
      <c r="AU31" s="13"/>
      <c r="AV31" s="13"/>
    </row>
    <row r="32" spans="1:48" x14ac:dyDescent="0.4">
      <c r="A32" s="15"/>
      <c r="B32" s="15"/>
      <c r="C32" s="49" t="s">
        <v>73</v>
      </c>
      <c r="D32" s="15"/>
      <c r="E32" s="15"/>
      <c r="F32" s="15" t="s">
        <v>317</v>
      </c>
      <c r="G32" s="35">
        <f>LN('BM-Adj'!H32)-LN('BM-Adj'!G32)</f>
        <v>0.13842300698167123</v>
      </c>
      <c r="H32" s="35">
        <f>LN('BM-Adj'!I32)-LN('BM-Adj'!H32)</f>
        <v>0.2960801416439714</v>
      </c>
      <c r="I32" s="35">
        <f>LN('BM-Adj'!J32)-LN('BM-Adj'!I32)</f>
        <v>-8.6263581285390689E-2</v>
      </c>
      <c r="J32" s="35">
        <f>LN('BM-Adj'!K32)-LN('BM-Adj'!J32)</f>
        <v>0.35671813274972219</v>
      </c>
      <c r="K32" s="35">
        <f>LN('BM-Adj'!L32)-LN('BM-Adj'!K32)</f>
        <v>0.34871000307425626</v>
      </c>
      <c r="L32" s="35">
        <f>LN('BM-Adj'!M32)-LN('BM-Adj'!L32)</f>
        <v>0.30619820052274815</v>
      </c>
      <c r="M32" s="35">
        <f>LN('BM-Adj'!N32)-LN('BM-Adj'!M32)</f>
        <v>0.18403668614544366</v>
      </c>
      <c r="N32" s="13"/>
      <c r="O32" s="16"/>
      <c r="P32" s="16"/>
      <c r="Q32" s="16"/>
      <c r="R32" s="16"/>
      <c r="S32" s="16"/>
      <c r="T32" s="61"/>
      <c r="U32" s="16"/>
      <c r="V32" s="16"/>
      <c r="W32" s="16"/>
      <c r="X32" s="16"/>
      <c r="Y32" s="16"/>
      <c r="Z32" s="16"/>
      <c r="AA32" s="61"/>
      <c r="AB32" s="16"/>
      <c r="AC32" s="16"/>
      <c r="AD32" s="16"/>
      <c r="AE32" s="16"/>
      <c r="AF32" s="16"/>
      <c r="AG32" s="13"/>
      <c r="AH32" s="13"/>
      <c r="AI32" s="13"/>
      <c r="AJ32" s="13"/>
      <c r="AL32" s="13"/>
      <c r="AM32" s="13"/>
      <c r="AN32" s="13"/>
      <c r="AO32" s="13"/>
      <c r="AP32" s="13"/>
      <c r="AQ32" s="13"/>
      <c r="AR32" s="17"/>
      <c r="AS32" s="13"/>
      <c r="AT32" s="13"/>
      <c r="AU32" s="13"/>
      <c r="AV32" s="13"/>
    </row>
    <row r="33" spans="1:49" x14ac:dyDescent="0.4">
      <c r="A33" s="15"/>
      <c r="B33" s="15"/>
      <c r="C33" s="49" t="s">
        <v>74</v>
      </c>
      <c r="D33" s="15"/>
      <c r="E33" s="15"/>
      <c r="F33" s="15" t="s">
        <v>317</v>
      </c>
      <c r="G33" s="35">
        <f>LN('BM-Adj'!H33)-LN('BM-Adj'!G33)</f>
        <v>0.15869590125569299</v>
      </c>
      <c r="H33" s="35">
        <f>LN('BM-Adj'!I33)-LN('BM-Adj'!H33)</f>
        <v>0.35207680312414968</v>
      </c>
      <c r="I33" s="35">
        <f>LN('BM-Adj'!J33)-LN('BM-Adj'!I33)</f>
        <v>-1.6696349585009429E-2</v>
      </c>
      <c r="J33" s="35">
        <f>LN('BM-Adj'!K33)-LN('BM-Adj'!J33)</f>
        <v>0.27489858772070708</v>
      </c>
      <c r="K33" s="35">
        <f>LN('BM-Adj'!L33)-LN('BM-Adj'!K33)</f>
        <v>0.16174308060012166</v>
      </c>
      <c r="L33" s="35">
        <f>LN('BM-Adj'!M33)-LN('BM-Adj'!L33)</f>
        <v>0.24609472676136068</v>
      </c>
      <c r="M33" s="35">
        <f>LN('BM-Adj'!N33)-LN('BM-Adj'!M33)</f>
        <v>0.24178345363109788</v>
      </c>
      <c r="N33" s="13"/>
      <c r="O33" s="16"/>
      <c r="P33" s="16"/>
      <c r="Q33" s="16"/>
      <c r="R33" s="16"/>
      <c r="S33" s="16"/>
      <c r="T33" s="61"/>
      <c r="U33" s="16"/>
      <c r="V33" s="16"/>
      <c r="W33" s="16"/>
      <c r="X33" s="16"/>
      <c r="Y33" s="16"/>
      <c r="Z33" s="16"/>
      <c r="AA33" s="61"/>
      <c r="AB33" s="16"/>
      <c r="AC33" s="16"/>
      <c r="AD33" s="16"/>
      <c r="AE33" s="16"/>
      <c r="AF33" s="16"/>
      <c r="AG33" s="13"/>
      <c r="AH33" s="13"/>
      <c r="AI33" s="13"/>
      <c r="AJ33" s="13"/>
      <c r="AL33" s="13"/>
      <c r="AM33" s="13"/>
      <c r="AN33" s="13"/>
      <c r="AO33" s="13"/>
      <c r="AP33" s="13"/>
      <c r="AQ33" s="13"/>
      <c r="AR33" s="17"/>
      <c r="AS33" s="13"/>
      <c r="AT33" s="13"/>
      <c r="AU33" s="13"/>
      <c r="AV33" s="13"/>
    </row>
    <row r="34" spans="1:49" x14ac:dyDescent="0.4">
      <c r="A34" s="15"/>
      <c r="B34" s="15"/>
      <c r="C34" s="49" t="s">
        <v>84</v>
      </c>
      <c r="D34" s="15"/>
      <c r="E34" s="15"/>
      <c r="F34" s="15" t="s">
        <v>317</v>
      </c>
      <c r="G34" s="35">
        <f>LN('BM-Adj'!H34)-LN('BM-Adj'!G34)</f>
        <v>0.18289273575911125</v>
      </c>
      <c r="H34" s="35">
        <f>LN('BM-Adj'!I34)-LN('BM-Adj'!H34)</f>
        <v>0.18158625981743182</v>
      </c>
      <c r="I34" s="35">
        <f>LN('BM-Adj'!J34)-LN('BM-Adj'!I34)</f>
        <v>7.565814957781658E-2</v>
      </c>
      <c r="J34" s="35">
        <f>LN('BM-Adj'!K34)-LN('BM-Adj'!J34)</f>
        <v>4.223755471798718E-2</v>
      </c>
      <c r="K34" s="35">
        <f>LN('BM-Adj'!L34)-LN('BM-Adj'!K34)</f>
        <v>0.1144455455003266</v>
      </c>
      <c r="L34" s="35">
        <f>LN('BM-Adj'!M34)-LN('BM-Adj'!L34)</f>
        <v>0.1110580327225783</v>
      </c>
      <c r="M34" s="35">
        <f>LN('BM-Adj'!N34)-LN('BM-Adj'!M34)</f>
        <v>3.5103565405139037E-2</v>
      </c>
      <c r="N34" s="13"/>
      <c r="O34" s="16"/>
      <c r="P34" s="16"/>
      <c r="Q34" s="16"/>
      <c r="R34" s="16"/>
      <c r="S34" s="16"/>
      <c r="T34" s="61"/>
      <c r="U34" s="16"/>
      <c r="V34" s="16"/>
      <c r="W34" s="16"/>
      <c r="X34" s="16"/>
      <c r="Y34" s="16"/>
      <c r="Z34" s="16"/>
      <c r="AA34" s="61"/>
      <c r="AB34" s="16"/>
      <c r="AC34" s="16"/>
      <c r="AD34" s="16"/>
      <c r="AE34" s="16"/>
      <c r="AF34" s="16"/>
      <c r="AG34" s="13"/>
      <c r="AH34" s="13"/>
      <c r="AI34" s="13"/>
      <c r="AJ34" s="13"/>
      <c r="AL34" s="13"/>
      <c r="AM34" s="13"/>
      <c r="AN34" s="13"/>
      <c r="AO34" s="13"/>
      <c r="AP34" s="13"/>
      <c r="AQ34" s="13"/>
      <c r="AR34" s="17"/>
      <c r="AS34" s="13"/>
      <c r="AT34" s="13"/>
      <c r="AU34" s="13"/>
      <c r="AV34" s="13"/>
    </row>
    <row r="35" spans="1:49" x14ac:dyDescent="0.4">
      <c r="A35" s="15"/>
      <c r="B35" s="15"/>
      <c r="C35" s="49" t="s">
        <v>88</v>
      </c>
      <c r="D35" s="15"/>
      <c r="E35" s="15"/>
      <c r="F35" s="15" t="s">
        <v>317</v>
      </c>
      <c r="G35" s="35">
        <f>LN('BM-Adj'!H35)-LN('BM-Adj'!G35)</f>
        <v>0.21294377450622104</v>
      </c>
      <c r="H35" s="35">
        <f>LN('BM-Adj'!I35)-LN('BM-Adj'!H35)</f>
        <v>0.20788903386578372</v>
      </c>
      <c r="I35" s="35">
        <f>LN('BM-Adj'!J35)-LN('BM-Adj'!I35)</f>
        <v>8.2190964066224836E-2</v>
      </c>
      <c r="J35" s="35">
        <f>LN('BM-Adj'!K35)-LN('BM-Adj'!J35)</f>
        <v>0.1559962730945248</v>
      </c>
      <c r="K35" s="35">
        <f>LN('BM-Adj'!L35)-LN('BM-Adj'!K35)</f>
        <v>7.8078610190788211E-2</v>
      </c>
      <c r="L35" s="35">
        <f>LN('BM-Adj'!M35)-LN('BM-Adj'!L35)</f>
        <v>3.5133245136761637E-2</v>
      </c>
      <c r="M35" s="35">
        <f>LN('BM-Adj'!N35)-LN('BM-Adj'!M35)</f>
        <v>9.5380525465680321E-3</v>
      </c>
      <c r="N35" s="13"/>
      <c r="O35" s="16"/>
      <c r="P35" s="16"/>
      <c r="Q35" s="16"/>
      <c r="R35" s="16"/>
      <c r="S35" s="16"/>
      <c r="T35" s="61"/>
      <c r="U35" s="16"/>
      <c r="V35" s="16"/>
      <c r="W35" s="16"/>
      <c r="X35" s="16"/>
      <c r="Y35" s="16"/>
      <c r="Z35" s="16"/>
      <c r="AA35" s="61"/>
      <c r="AB35" s="16"/>
      <c r="AC35" s="16"/>
      <c r="AD35" s="16"/>
      <c r="AE35" s="16"/>
      <c r="AF35" s="16"/>
      <c r="AG35" s="13"/>
      <c r="AH35" s="13"/>
      <c r="AI35" s="13"/>
      <c r="AJ35" s="13"/>
      <c r="AL35" s="13"/>
      <c r="AM35" s="13"/>
      <c r="AN35" s="13"/>
      <c r="AO35" s="13"/>
      <c r="AP35" s="13"/>
      <c r="AQ35" s="13"/>
      <c r="AR35" s="17"/>
      <c r="AS35" s="13"/>
      <c r="AT35" s="13"/>
      <c r="AU35" s="13"/>
      <c r="AV35" s="13"/>
    </row>
    <row r="36" spans="1:49" x14ac:dyDescent="0.4">
      <c r="A36" s="15"/>
      <c r="B36" s="15"/>
      <c r="C36" s="49" t="s">
        <v>93</v>
      </c>
      <c r="D36" s="15"/>
      <c r="E36" s="15"/>
      <c r="F36" s="15" t="s">
        <v>317</v>
      </c>
      <c r="G36" s="35">
        <f>LN('BM-Adj'!H36)-LN('BM-Adj'!G36)</f>
        <v>0.2590358607327552</v>
      </c>
      <c r="H36" s="35">
        <f>LN('BM-Adj'!I36)-LN('BM-Adj'!H36)</f>
        <v>0.24657641905552996</v>
      </c>
      <c r="I36" s="35">
        <f>LN('BM-Adj'!J36)-LN('BM-Adj'!I36)</f>
        <v>0.31834258500213686</v>
      </c>
      <c r="J36" s="35">
        <f>LN('BM-Adj'!K36)-LN('BM-Adj'!J36)</f>
        <v>0.44895177693185673</v>
      </c>
      <c r="K36" s="35">
        <f>LN('BM-Adj'!L36)-LN('BM-Adj'!K36)</f>
        <v>0.45990366780553149</v>
      </c>
      <c r="L36" s="35">
        <f>LN('BM-Adj'!M36)-LN('BM-Adj'!L36)</f>
        <v>0.30804230635424901</v>
      </c>
      <c r="M36" s="35">
        <f>LN('BM-Adj'!N36)-LN('BM-Adj'!M36)</f>
        <v>0.14142741734871223</v>
      </c>
      <c r="N36" s="13"/>
      <c r="O36" s="16"/>
      <c r="P36" s="16"/>
      <c r="Q36" s="16"/>
      <c r="R36" s="16"/>
      <c r="S36" s="16"/>
      <c r="T36" s="61"/>
      <c r="U36" s="16"/>
      <c r="V36" s="16"/>
      <c r="W36" s="16"/>
      <c r="X36" s="16"/>
      <c r="Y36" s="16"/>
      <c r="Z36" s="16"/>
      <c r="AA36" s="61"/>
      <c r="AB36" s="16"/>
      <c r="AC36" s="16"/>
      <c r="AD36" s="16"/>
      <c r="AE36" s="16"/>
      <c r="AF36" s="16"/>
      <c r="AG36" s="13"/>
      <c r="AH36" s="13"/>
      <c r="AI36" s="13"/>
      <c r="AJ36" s="13"/>
      <c r="AL36" s="13"/>
      <c r="AM36" s="13"/>
      <c r="AN36" s="13"/>
      <c r="AO36" s="13"/>
      <c r="AP36" s="13"/>
      <c r="AQ36" s="13"/>
      <c r="AR36" s="17"/>
      <c r="AS36" s="13"/>
      <c r="AT36" s="13"/>
      <c r="AU36" s="13"/>
      <c r="AV36" s="13"/>
    </row>
    <row r="37" spans="1:49" x14ac:dyDescent="0.4">
      <c r="A37" s="15"/>
      <c r="B37" s="15"/>
      <c r="C37" s="49" t="s">
        <v>97</v>
      </c>
      <c r="D37" s="15"/>
      <c r="E37" s="15"/>
      <c r="F37" s="15" t="s">
        <v>317</v>
      </c>
      <c r="G37" s="35">
        <f>LN('BM-Adj'!H37)-LN('BM-Adj'!G37)</f>
        <v>0.25965254074089827</v>
      </c>
      <c r="H37" s="35">
        <f>LN('BM-Adj'!I37)-LN('BM-Adj'!H37)</f>
        <v>0.3862049078260128</v>
      </c>
      <c r="I37" s="35">
        <f>LN('BM-Adj'!J37)-LN('BM-Adj'!I37)</f>
        <v>0.10675214543865508</v>
      </c>
      <c r="J37" s="35">
        <f>LN('BM-Adj'!K37)-LN('BM-Adj'!J37)</f>
        <v>0.3206308555306796</v>
      </c>
      <c r="K37" s="35">
        <f>LN('BM-Adj'!L37)-LN('BM-Adj'!K37)</f>
        <v>0.11400531815354586</v>
      </c>
      <c r="L37" s="35">
        <f>LN('BM-Adj'!M37)-LN('BM-Adj'!L37)</f>
        <v>0.29017312460013134</v>
      </c>
      <c r="M37" s="35">
        <f>LN('BM-Adj'!N37)-LN('BM-Adj'!M37)</f>
        <v>5.7739269243531233E-2</v>
      </c>
      <c r="N37" s="13"/>
      <c r="O37" s="16"/>
      <c r="P37" s="16"/>
      <c r="Q37" s="16"/>
      <c r="R37" s="16"/>
      <c r="S37" s="16"/>
      <c r="T37" s="61"/>
      <c r="U37" s="16"/>
      <c r="V37" s="16"/>
      <c r="W37" s="16"/>
      <c r="X37" s="16"/>
      <c r="Y37" s="16"/>
      <c r="Z37" s="16"/>
      <c r="AA37" s="61"/>
      <c r="AB37" s="16"/>
      <c r="AC37" s="16"/>
      <c r="AD37" s="16"/>
      <c r="AE37" s="16"/>
      <c r="AF37" s="16"/>
      <c r="AG37" s="13"/>
      <c r="AH37" s="13"/>
      <c r="AI37" s="13"/>
      <c r="AJ37" s="13"/>
      <c r="AL37" s="13"/>
      <c r="AM37" s="13"/>
      <c r="AN37" s="13"/>
      <c r="AO37" s="13"/>
      <c r="AP37" s="13"/>
      <c r="AQ37" s="13"/>
      <c r="AR37" s="17"/>
      <c r="AS37" s="13"/>
      <c r="AT37" s="13"/>
      <c r="AU37" s="13"/>
      <c r="AV37" s="13"/>
    </row>
    <row r="38" spans="1:49" x14ac:dyDescent="0.4">
      <c r="A38" s="15"/>
      <c r="B38" s="15"/>
      <c r="C38" s="49" t="s">
        <v>110</v>
      </c>
      <c r="D38" s="15"/>
      <c r="E38" s="15"/>
      <c r="F38" s="15" t="s">
        <v>317</v>
      </c>
      <c r="G38" s="15" t="s">
        <v>163</v>
      </c>
      <c r="H38" s="35">
        <f>LN('BM-Adj'!I38)-LN('BM-Adj'!H38)</f>
        <v>0.7451290877700667</v>
      </c>
      <c r="I38" s="35">
        <f>LN('BM-Adj'!J38)-LN('BM-Adj'!I38)</f>
        <v>-0.17080822553319175</v>
      </c>
      <c r="J38" s="35">
        <f>LN('BM-Adj'!K38)-LN('BM-Adj'!J38)</f>
        <v>0.17985358704794363</v>
      </c>
      <c r="K38" s="35">
        <f>LN('BM-Adj'!L38)-LN('BM-Adj'!K38)</f>
        <v>0.3962568100357251</v>
      </c>
      <c r="L38" s="35">
        <f>LN('BM-Adj'!M38)-LN('BM-Adj'!L38)</f>
        <v>3.3350578859528746E-2</v>
      </c>
      <c r="M38" s="15" t="s">
        <v>163</v>
      </c>
      <c r="N38" s="13"/>
      <c r="O38" s="16"/>
      <c r="P38" s="16"/>
      <c r="Q38" s="16"/>
      <c r="R38" s="16"/>
      <c r="S38" s="16"/>
      <c r="T38" s="61"/>
      <c r="U38" s="16"/>
      <c r="V38" s="16"/>
      <c r="W38" s="16"/>
      <c r="X38" s="16"/>
      <c r="Y38" s="16"/>
      <c r="Z38" s="16"/>
      <c r="AA38" s="61"/>
      <c r="AB38" s="16"/>
      <c r="AC38" s="16"/>
      <c r="AD38" s="16"/>
      <c r="AE38" s="16"/>
      <c r="AF38" s="16"/>
      <c r="AG38" s="13"/>
      <c r="AH38" s="13"/>
      <c r="AI38" s="13"/>
      <c r="AJ38" s="13"/>
      <c r="AL38" s="13"/>
      <c r="AM38" s="13"/>
      <c r="AN38" s="13"/>
      <c r="AO38" s="13"/>
      <c r="AP38" s="13"/>
      <c r="AQ38" s="13"/>
      <c r="AR38" s="17"/>
      <c r="AS38" s="13"/>
      <c r="AT38" s="13"/>
      <c r="AU38" s="13"/>
      <c r="AV38" s="13"/>
    </row>
    <row r="39" spans="1:49" x14ac:dyDescent="0.4">
      <c r="A39" s="15"/>
      <c r="B39" s="15"/>
      <c r="C39" s="49" t="s">
        <v>111</v>
      </c>
      <c r="D39" s="15"/>
      <c r="E39" s="15"/>
      <c r="F39" s="15" t="s">
        <v>317</v>
      </c>
      <c r="G39" s="35">
        <f>LN('BM-Adj'!H39)-LN('BM-Adj'!G39)</f>
        <v>8.0700971713943304E-2</v>
      </c>
      <c r="H39" s="35">
        <f>LN('BM-Adj'!I39)-LN('BM-Adj'!H39)</f>
        <v>0.12090092812911113</v>
      </c>
      <c r="I39" s="35">
        <f>LN('BM-Adj'!J39)-LN('BM-Adj'!I39)</f>
        <v>0.10235363399708142</v>
      </c>
      <c r="J39" s="35">
        <f>LN('BM-Adj'!K39)-LN('BM-Adj'!J39)</f>
        <v>0.17019786486040633</v>
      </c>
      <c r="K39" s="35">
        <f>LN('BM-Adj'!L39)-LN('BM-Adj'!K39)</f>
        <v>0.1379957653570747</v>
      </c>
      <c r="L39" s="35">
        <f>LN('BM-Adj'!M39)-LN('BM-Adj'!L39)</f>
        <v>0.15788081259256259</v>
      </c>
      <c r="M39" s="35">
        <f>LN('BM-Adj'!N39)-LN('BM-Adj'!M39)</f>
        <v>0.11676613306750827</v>
      </c>
      <c r="N39" s="13"/>
      <c r="O39" s="16"/>
      <c r="P39" s="16"/>
      <c r="Q39" s="16"/>
      <c r="R39" s="16"/>
      <c r="S39" s="16"/>
      <c r="T39" s="61"/>
      <c r="U39" s="16"/>
      <c r="V39" s="16"/>
      <c r="W39" s="16"/>
      <c r="X39" s="16"/>
      <c r="Y39" s="16"/>
      <c r="Z39" s="16"/>
      <c r="AA39" s="61"/>
      <c r="AB39" s="16"/>
      <c r="AC39" s="16"/>
      <c r="AD39" s="16"/>
      <c r="AE39" s="16"/>
      <c r="AF39" s="16"/>
      <c r="AG39" s="13"/>
      <c r="AH39" s="13"/>
      <c r="AI39" s="13"/>
      <c r="AJ39" s="13"/>
      <c r="AL39" s="13"/>
      <c r="AM39" s="13"/>
      <c r="AN39" s="13"/>
      <c r="AO39" s="13"/>
      <c r="AP39" s="13"/>
      <c r="AQ39" s="13"/>
      <c r="AR39" s="17"/>
      <c r="AS39" s="13"/>
      <c r="AT39" s="13"/>
      <c r="AU39" s="13"/>
      <c r="AV39" s="13"/>
    </row>
    <row r="40" spans="1:49" x14ac:dyDescent="0.4">
      <c r="A40" s="15"/>
      <c r="B40" s="15"/>
      <c r="C40" s="49" t="s">
        <v>112</v>
      </c>
      <c r="D40" s="15"/>
      <c r="E40" s="15"/>
      <c r="F40" s="15" t="s">
        <v>317</v>
      </c>
      <c r="G40" s="35">
        <f>LN('BM-Adj'!H40)-LN('BM-Adj'!G40)</f>
        <v>0.11839348030920682</v>
      </c>
      <c r="H40" s="35">
        <f>LN('BM-Adj'!I40)-LN('BM-Adj'!H40)</f>
        <v>0.15252143897930281</v>
      </c>
      <c r="I40" s="35">
        <f>LN('BM-Adj'!J40)-LN('BM-Adj'!I40)</f>
        <v>9.2771609870572647E-2</v>
      </c>
      <c r="J40" s="35">
        <f>LN('BM-Adj'!K40)-LN('BM-Adj'!J40)</f>
        <v>5.2382599134535468E-2</v>
      </c>
      <c r="K40" s="35">
        <f>LN('BM-Adj'!L40)-LN('BM-Adj'!K40)</f>
        <v>3.3560296052423055E-2</v>
      </c>
      <c r="L40" s="35">
        <f>LN('BM-Adj'!M40)-LN('BM-Adj'!L40)</f>
        <v>2.1451060710884207E-2</v>
      </c>
      <c r="M40" s="35">
        <f>LN('BM-Adj'!N40)-LN('BM-Adj'!M40)</f>
        <v>3.6018314534064899E-2</v>
      </c>
      <c r="N40" s="13"/>
      <c r="O40" s="16"/>
      <c r="P40" s="16"/>
      <c r="Q40" s="16"/>
      <c r="R40" s="16"/>
      <c r="S40" s="16"/>
      <c r="T40" s="61"/>
      <c r="U40" s="16"/>
      <c r="V40" s="16"/>
      <c r="W40" s="16"/>
      <c r="X40" s="16"/>
      <c r="Y40" s="16"/>
      <c r="Z40" s="16"/>
      <c r="AA40" s="61"/>
      <c r="AB40" s="16"/>
      <c r="AC40" s="16"/>
      <c r="AD40" s="16"/>
      <c r="AE40" s="16"/>
      <c r="AF40" s="16"/>
      <c r="AG40" s="13"/>
      <c r="AH40" s="13"/>
      <c r="AI40" s="13"/>
      <c r="AJ40" s="13"/>
      <c r="AL40" s="13"/>
      <c r="AM40" s="13"/>
      <c r="AN40" s="13"/>
      <c r="AO40" s="13"/>
      <c r="AP40" s="13"/>
      <c r="AQ40" s="13"/>
      <c r="AR40" s="17"/>
      <c r="AS40" s="13"/>
      <c r="AT40" s="13"/>
      <c r="AU40" s="13"/>
      <c r="AV40" s="13"/>
    </row>
    <row r="41" spans="1:49" x14ac:dyDescent="0.4">
      <c r="A41" s="15"/>
      <c r="B41" s="15"/>
      <c r="C41" s="49" t="s">
        <v>115</v>
      </c>
      <c r="D41" s="15"/>
      <c r="E41" s="15"/>
      <c r="F41" s="15" t="s">
        <v>317</v>
      </c>
      <c r="G41" s="35">
        <f>LN('BM-Adj'!H41)-LN('BM-Adj'!G41)</f>
        <v>0.77598830619433912</v>
      </c>
      <c r="H41" s="35">
        <f>LN('BM-Adj'!I41)-LN('BM-Adj'!H41)</f>
        <v>0.68076187349990747</v>
      </c>
      <c r="I41" s="35">
        <f>LN('BM-Adj'!J41)-LN('BM-Adj'!I41)</f>
        <v>0.64046795814059365</v>
      </c>
      <c r="J41" s="35">
        <f>LN('BM-Adj'!K41)-LN('BM-Adj'!J41)</f>
        <v>0.68476740585309059</v>
      </c>
      <c r="K41" s="35">
        <f>LN('BM-Adj'!L41)-LN('BM-Adj'!K41)</f>
        <v>0.33620424057923159</v>
      </c>
      <c r="L41" s="35">
        <f>LN('BM-Adj'!M41)-LN('BM-Adj'!L41)</f>
        <v>0.62701717937690304</v>
      </c>
      <c r="M41" s="35">
        <f>LN('BM-Adj'!N41)-LN('BM-Adj'!M41)</f>
        <v>-7.6446963623268971E-2</v>
      </c>
      <c r="N41" s="13"/>
      <c r="O41" s="16"/>
      <c r="P41" s="16"/>
      <c r="Q41" s="16"/>
      <c r="R41" s="16"/>
      <c r="S41" s="16"/>
      <c r="T41" s="61"/>
      <c r="U41" s="16"/>
      <c r="V41" s="16"/>
      <c r="W41" s="16"/>
      <c r="X41" s="16"/>
      <c r="Y41" s="16"/>
      <c r="Z41" s="16"/>
      <c r="AA41" s="61"/>
      <c r="AB41" s="16"/>
      <c r="AC41" s="16"/>
      <c r="AD41" s="16"/>
      <c r="AE41" s="16"/>
      <c r="AF41" s="16"/>
      <c r="AG41" s="13"/>
      <c r="AH41" s="13"/>
      <c r="AI41" s="13"/>
      <c r="AJ41" s="13"/>
      <c r="AL41" s="13"/>
      <c r="AM41" s="13"/>
      <c r="AN41" s="13"/>
      <c r="AO41" s="13"/>
      <c r="AP41" s="13"/>
      <c r="AQ41" s="13"/>
      <c r="AR41" s="17"/>
      <c r="AS41" s="13"/>
      <c r="AT41" s="13"/>
      <c r="AU41" s="13"/>
      <c r="AV41" s="13"/>
    </row>
    <row r="42" spans="1:49" x14ac:dyDescent="0.4">
      <c r="A42" s="15"/>
      <c r="B42" s="15"/>
      <c r="C42" s="49" t="s">
        <v>116</v>
      </c>
      <c r="D42" s="15"/>
      <c r="E42" s="15"/>
      <c r="F42" s="15" t="s">
        <v>317</v>
      </c>
      <c r="G42" s="35">
        <f>LN('BM-Adj'!H42)-LN('BM-Adj'!G42)</f>
        <v>1.6366690757151261</v>
      </c>
      <c r="H42" s="35">
        <f>LN('BM-Adj'!I42)-LN('BM-Adj'!H42)</f>
        <v>0.59978389561979473</v>
      </c>
      <c r="I42" s="35">
        <f>LN('BM-Adj'!J42)-LN('BM-Adj'!I42)</f>
        <v>0.60004636975189651</v>
      </c>
      <c r="J42" s="35">
        <f>LN('BM-Adj'!K42)-LN('BM-Adj'!J42)</f>
        <v>0.20392014082826115</v>
      </c>
      <c r="K42" s="35">
        <f>LN('BM-Adj'!L42)-LN('BM-Adj'!K42)</f>
        <v>0.60583514001486005</v>
      </c>
      <c r="L42" s="35">
        <f>LN('BM-Adj'!M42)-LN('BM-Adj'!L42)</f>
        <v>5.531098601219675E-2</v>
      </c>
      <c r="M42" s="15" t="s">
        <v>163</v>
      </c>
      <c r="N42" s="13"/>
      <c r="O42" s="16"/>
      <c r="P42" s="16"/>
      <c r="Q42" s="16"/>
      <c r="R42" s="16"/>
      <c r="S42" s="16"/>
      <c r="T42" s="61"/>
      <c r="U42" s="16"/>
      <c r="V42" s="16"/>
      <c r="W42" s="16"/>
      <c r="X42" s="16"/>
      <c r="Y42" s="16"/>
      <c r="Z42" s="16"/>
      <c r="AA42" s="61"/>
      <c r="AB42" s="16"/>
      <c r="AC42" s="16"/>
      <c r="AD42" s="16"/>
      <c r="AE42" s="16"/>
      <c r="AF42" s="16"/>
      <c r="AG42" s="13"/>
      <c r="AH42" s="13"/>
      <c r="AI42" s="13"/>
      <c r="AJ42" s="13"/>
      <c r="AL42" s="13"/>
      <c r="AM42" s="13"/>
      <c r="AN42" s="13"/>
      <c r="AO42" s="13"/>
      <c r="AP42" s="13"/>
      <c r="AQ42" s="13"/>
      <c r="AR42" s="17"/>
      <c r="AS42" s="13"/>
      <c r="AT42" s="13"/>
      <c r="AU42" s="13"/>
      <c r="AV42" s="13"/>
    </row>
    <row r="43" spans="1:49" x14ac:dyDescent="0.4">
      <c r="A43" s="15"/>
      <c r="B43" s="15"/>
      <c r="C43" s="49" t="s">
        <v>125</v>
      </c>
      <c r="D43" s="15"/>
      <c r="E43" s="15"/>
      <c r="F43" s="15" t="s">
        <v>317</v>
      </c>
      <c r="G43" s="35">
        <f>LN('BM-Adj'!H43)-LN('BM-Adj'!G43)</f>
        <v>0.22883280973459819</v>
      </c>
      <c r="H43" s="35">
        <f>LN('BM-Adj'!I43)-LN('BM-Adj'!H43)</f>
        <v>0.21777814089353242</v>
      </c>
      <c r="I43" s="35">
        <f>LN('BM-Adj'!J43)-LN('BM-Adj'!I43)</f>
        <v>0.21091212933610848</v>
      </c>
      <c r="J43" s="35">
        <f>LN('BM-Adj'!K43)-LN('BM-Adj'!J43)</f>
        <v>0.50952449942559142</v>
      </c>
      <c r="K43" s="35">
        <f>LN('BM-Adj'!L43)-LN('BM-Adj'!K43)</f>
        <v>0.30320584148317486</v>
      </c>
      <c r="L43" s="35">
        <f>LN('BM-Adj'!M43)-LN('BM-Adj'!L43)</f>
        <v>0.24166270712717086</v>
      </c>
      <c r="M43" s="35">
        <f>LN('BM-Adj'!N43)-LN('BM-Adj'!M43)</f>
        <v>5.0645076420860136E-2</v>
      </c>
      <c r="N43" s="13"/>
      <c r="O43" s="16"/>
      <c r="P43" s="16"/>
      <c r="Q43" s="16"/>
      <c r="R43" s="16"/>
      <c r="S43" s="16"/>
      <c r="T43" s="61"/>
      <c r="U43" s="16"/>
      <c r="V43" s="16"/>
      <c r="W43" s="16"/>
      <c r="X43" s="16"/>
      <c r="Y43" s="16"/>
      <c r="Z43" s="16"/>
      <c r="AA43" s="61"/>
      <c r="AB43" s="16"/>
      <c r="AC43" s="16"/>
      <c r="AD43" s="16"/>
      <c r="AE43" s="16"/>
      <c r="AF43" s="16"/>
      <c r="AG43" s="13"/>
      <c r="AH43" s="13"/>
      <c r="AI43" s="13"/>
      <c r="AJ43" s="13"/>
      <c r="AL43" s="13"/>
      <c r="AM43" s="13"/>
      <c r="AN43" s="13"/>
      <c r="AO43" s="13"/>
      <c r="AP43" s="13"/>
      <c r="AQ43" s="13"/>
      <c r="AR43" s="17"/>
      <c r="AS43" s="13"/>
      <c r="AT43" s="13"/>
      <c r="AU43" s="13"/>
      <c r="AV43" s="13"/>
    </row>
    <row r="44" spans="1:49" x14ac:dyDescent="0.4">
      <c r="A44" s="15"/>
      <c r="B44" s="15"/>
      <c r="C44" s="49" t="s">
        <v>126</v>
      </c>
      <c r="D44" s="15"/>
      <c r="E44" s="15"/>
      <c r="F44" s="15" t="s">
        <v>317</v>
      </c>
      <c r="G44" s="35">
        <f>LN('BM-Adj'!H44)-LN('BM-Adj'!G44)</f>
        <v>8.2262032486854153E-2</v>
      </c>
      <c r="H44" s="35">
        <f>LN('BM-Adj'!I44)-LN('BM-Adj'!H44)</f>
        <v>0.10163763982736818</v>
      </c>
      <c r="I44" s="35">
        <f>LN('BM-Adj'!J44)-LN('BM-Adj'!I44)</f>
        <v>0.11079669549966908</v>
      </c>
      <c r="J44" s="35">
        <f>LN('BM-Adj'!K44)-LN('BM-Adj'!J44)</f>
        <v>0.12911946817278874</v>
      </c>
      <c r="K44" s="35">
        <f>LN('BM-Adj'!L44)-LN('BM-Adj'!K44)</f>
        <v>0.22400193571217031</v>
      </c>
      <c r="L44" s="35">
        <f>LN('BM-Adj'!M44)-LN('BM-Adj'!L44)</f>
        <v>7.952894457168469E-2</v>
      </c>
      <c r="M44" s="35">
        <f>LN('BM-Adj'!N44)-LN('BM-Adj'!M44)</f>
        <v>0.16578617274557494</v>
      </c>
      <c r="N44" s="13"/>
      <c r="O44" s="16"/>
      <c r="P44" s="16"/>
      <c r="Q44" s="16"/>
      <c r="R44" s="16"/>
      <c r="S44" s="16"/>
      <c r="T44" s="61"/>
      <c r="U44" s="16"/>
      <c r="V44" s="16"/>
      <c r="W44" s="16"/>
      <c r="X44" s="16"/>
      <c r="Y44" s="16"/>
      <c r="Z44" s="16"/>
      <c r="AA44" s="61"/>
      <c r="AB44" s="16"/>
      <c r="AC44" s="16"/>
      <c r="AD44" s="16"/>
      <c r="AE44" s="16"/>
      <c r="AF44" s="16"/>
      <c r="AG44" s="13"/>
      <c r="AH44" s="13"/>
      <c r="AI44" s="13"/>
      <c r="AJ44" s="13"/>
      <c r="AL44" s="13"/>
      <c r="AM44" s="13"/>
      <c r="AN44" s="13"/>
      <c r="AO44" s="13"/>
      <c r="AP44" s="13"/>
      <c r="AQ44" s="13"/>
      <c r="AR44" s="17"/>
      <c r="AS44" s="13"/>
      <c r="AT44" s="13"/>
      <c r="AU44" s="13"/>
      <c r="AV44" s="13"/>
    </row>
    <row r="45" spans="1:49" x14ac:dyDescent="0.4">
      <c r="A45" s="15"/>
      <c r="B45" s="15"/>
      <c r="C45" s="49" t="s">
        <v>365</v>
      </c>
      <c r="D45" s="15"/>
      <c r="E45" s="15"/>
      <c r="F45" s="15" t="s">
        <v>317</v>
      </c>
      <c r="G45" s="35">
        <f>LN('BM-Adj'!H45)-LN('BM-Adj'!G45)</f>
        <v>0.30017057362394084</v>
      </c>
      <c r="H45" s="35">
        <f>LN('BM-Adj'!I45)-LN('BM-Adj'!H45)</f>
        <v>0.22362108290646088</v>
      </c>
      <c r="I45" s="35">
        <f>LN('BM-Adj'!J45)-LN('BM-Adj'!I45)</f>
        <v>0.22804610658826796</v>
      </c>
      <c r="J45" s="35">
        <f>LN('BM-Adj'!K45)-LN('BM-Adj'!J45)</f>
        <v>0.244463553416991</v>
      </c>
      <c r="K45" s="35">
        <f>LN('BM-Adj'!L45)-LN('BM-Adj'!K45)</f>
        <v>0.5525201324420177</v>
      </c>
      <c r="L45" s="35">
        <f>LN('BM-Adj'!M45)-LN('BM-Adj'!L45)</f>
        <v>0.12763215258474947</v>
      </c>
      <c r="M45" s="35">
        <f>LN('BM-Adj'!N45)-LN('BM-Adj'!M45)</f>
        <v>8.4030281437978971E-2</v>
      </c>
      <c r="N45" s="13"/>
      <c r="O45" s="16"/>
      <c r="P45" s="16"/>
      <c r="Q45" s="16"/>
      <c r="R45" s="16"/>
      <c r="S45" s="16"/>
      <c r="T45" s="61"/>
      <c r="U45" s="16"/>
      <c r="V45" s="16"/>
      <c r="W45" s="16"/>
      <c r="X45" s="16"/>
      <c r="Y45" s="16"/>
      <c r="Z45" s="16"/>
      <c r="AA45" s="61"/>
      <c r="AB45" s="16"/>
      <c r="AC45" s="16"/>
      <c r="AD45" s="16"/>
      <c r="AE45" s="16"/>
      <c r="AF45" s="16"/>
      <c r="AG45" s="13"/>
      <c r="AH45" s="13"/>
      <c r="AI45" s="13"/>
      <c r="AJ45" s="13"/>
      <c r="AL45" s="13"/>
      <c r="AM45" s="13"/>
      <c r="AN45" s="13"/>
      <c r="AO45" s="13"/>
      <c r="AP45" s="13"/>
      <c r="AQ45" s="13"/>
      <c r="AR45" s="17"/>
      <c r="AS45" s="13"/>
      <c r="AT45" s="13"/>
      <c r="AU45" s="13"/>
      <c r="AV45" s="13"/>
    </row>
    <row r="46" spans="1:49" x14ac:dyDescent="0.4">
      <c r="A46" s="15"/>
      <c r="B46" s="15"/>
      <c r="C46" s="49" t="s">
        <v>0</v>
      </c>
      <c r="D46" s="15"/>
      <c r="E46" s="15"/>
      <c r="F46" s="15" t="s">
        <v>317</v>
      </c>
      <c r="G46" s="35">
        <f>LN('BM-Adj'!H46)-LN('BM-Adj'!G46)</f>
        <v>0.36350870887036546</v>
      </c>
      <c r="H46" s="35">
        <f>LN('BM-Adj'!I46)-LN('BM-Adj'!H46)</f>
        <v>0.25049423130998871</v>
      </c>
      <c r="I46" s="35">
        <f>LN('BM-Adj'!J46)-LN('BM-Adj'!I46)</f>
        <v>0.187635384742741</v>
      </c>
      <c r="J46" s="35">
        <f>LN('BM-Adj'!K46)-LN('BM-Adj'!J46)</f>
        <v>0.20107059326630861</v>
      </c>
      <c r="K46" s="35">
        <f>LN('BM-Adj'!L46)-LN('BM-Adj'!K46)</f>
        <v>0.11358992248282274</v>
      </c>
      <c r="L46" s="35">
        <f>LN('BM-Adj'!M46)-LN('BM-Adj'!L46)</f>
        <v>0.18154171827283339</v>
      </c>
      <c r="M46" s="35">
        <f>LN('BM-Adj'!N46)-LN('BM-Adj'!M46)</f>
        <v>4.9991172813728113E-3</v>
      </c>
      <c r="N46" s="13"/>
      <c r="O46" s="16">
        <f>CORREL('log Inflation'!$G46:$L81,$G46:$L81)</f>
        <v>0.71775733426792077</v>
      </c>
      <c r="P46" s="16">
        <f>O46*SQRT((MIN(COUNT($G46:$L81),COUNT('log Inflation'!$G46:$L81))-2)/(1-O46^2))</f>
        <v>13.906604209146851</v>
      </c>
      <c r="Q46" s="16">
        <f>CORREL('log Inflation'!$H46:$L81,$G46:$K81)</f>
        <v>0.76343502043663503</v>
      </c>
      <c r="R46" s="16">
        <f>Q46*SQRT((MIN(COUNT($G46:$K81),COUNT('log Inflation'!$H46:$L81))-2)/(1-Q46^2))</f>
        <v>14.52464727309647</v>
      </c>
      <c r="S46" s="16">
        <f>MIN(COUNT($G46:$K81),COUNT('log Inflation'!$H46:$L81))</f>
        <v>153</v>
      </c>
      <c r="T46" s="61"/>
      <c r="U46" s="16"/>
      <c r="V46" s="16">
        <f>CORREL(Growth!$G46:$L81,$G46:$L81)</f>
        <v>0.13219054417569345</v>
      </c>
      <c r="W46" s="16">
        <f>V46*SQRT((MIN(COUNT($G46:$L81),COUNT(Growth!$G46:$L81))-2)/(1-V46^2))</f>
        <v>1.7991365799366907</v>
      </c>
      <c r="X46" s="16">
        <f>CORREL(Growth!$H46:$L81,$G46:$K81)</f>
        <v>6.2134418378437604E-2</v>
      </c>
      <c r="Y46" s="16">
        <f>X46*SQRT((MIN(COUNT($G46:$K81),COUNT(Growth!$H46:$L81))-2)/(1-X46^2))</f>
        <v>0.76499865360125541</v>
      </c>
      <c r="Z46" s="16">
        <f>MIN(COUNT($G46:$K81),COUNT(Growth!$H46:$L81))</f>
        <v>153</v>
      </c>
      <c r="AA46" s="61"/>
      <c r="AB46" s="16">
        <f>CORREL('log dC'!$G46:$L81,$G46:$L81)</f>
        <v>7.7295603377072683E-2</v>
      </c>
      <c r="AC46" s="16">
        <f>AB46*SQRT((MIN(COUNT($G46:$L81),COUNT('log dC'!$G46:$L81))-2)/(1-AB46^2))</f>
        <v>1.0459038146164727</v>
      </c>
      <c r="AD46" s="16">
        <f>CORREL('log dC'!$H46:$L81,$G46:$K81)</f>
        <v>3.6245375214945107E-2</v>
      </c>
      <c r="AE46" s="16">
        <f>AD46*SQRT((MIN(COUNT($G46:$K81),COUNT('log dC'!$H46:$L81))-2)/(1-AD46^2))</f>
        <v>0.44568347678082632</v>
      </c>
      <c r="AF46" s="16">
        <f>MIN(COUNT($G46:$K81),COUNT('log dC'!$H46:$L81))</f>
        <v>153</v>
      </c>
      <c r="AG46" s="13"/>
      <c r="AH46" s="13"/>
      <c r="AI46" s="13"/>
      <c r="AJ46" s="13"/>
      <c r="AL46" s="13"/>
      <c r="AM46" s="13"/>
      <c r="AN46" s="13"/>
      <c r="AO46" s="13"/>
      <c r="AP46" s="13"/>
      <c r="AQ46" s="13"/>
      <c r="AR46" s="17"/>
      <c r="AS46" s="13"/>
      <c r="AT46" s="13"/>
      <c r="AU46" s="13"/>
      <c r="AV46" s="13"/>
    </row>
    <row r="47" spans="1:49" x14ac:dyDescent="0.4">
      <c r="A47" s="15"/>
      <c r="B47" s="15"/>
      <c r="C47" s="49" t="s">
        <v>3</v>
      </c>
      <c r="D47" s="15"/>
      <c r="E47" s="15"/>
      <c r="F47" s="15" t="s">
        <v>317</v>
      </c>
      <c r="G47" s="35">
        <f>LN('BM-Adj'!H47)-LN('BM-Adj'!G47)</f>
        <v>0.30068762032351426</v>
      </c>
      <c r="H47" s="35">
        <f>LN('BM-Adj'!I47)-LN('BM-Adj'!H47)</f>
        <v>0.25619484084361099</v>
      </c>
      <c r="I47" s="35">
        <f>LN('BM-Adj'!J47)-LN('BM-Adj'!I47)</f>
        <v>0.31271845220497951</v>
      </c>
      <c r="J47" s="35">
        <f>LN('BM-Adj'!K47)-LN('BM-Adj'!J47)</f>
        <v>0.13076955704075655</v>
      </c>
      <c r="K47" s="35">
        <f>LN('BM-Adj'!L47)-LN('BM-Adj'!K47)</f>
        <v>0.32608956639479914</v>
      </c>
      <c r="L47" s="35">
        <f>LN('BM-Adj'!M47)-LN('BM-Adj'!L47)</f>
        <v>4.1955467515557565E-2</v>
      </c>
      <c r="M47" s="35">
        <f>LN('BM-Adj'!N47)-LN('BM-Adj'!M47)</f>
        <v>1.180736426005069E-2</v>
      </c>
      <c r="N47" s="13"/>
      <c r="O47" s="16"/>
      <c r="P47" s="16"/>
      <c r="Q47" s="16"/>
      <c r="R47" s="16"/>
      <c r="S47" s="16"/>
      <c r="T47" s="61"/>
      <c r="U47" s="16"/>
      <c r="V47" s="16"/>
      <c r="W47" s="16"/>
      <c r="X47" s="16"/>
      <c r="Y47" s="16"/>
      <c r="Z47" s="16"/>
      <c r="AA47" s="61"/>
      <c r="AB47" s="16"/>
      <c r="AC47" s="16"/>
      <c r="AD47" s="16"/>
      <c r="AE47" s="16"/>
      <c r="AF47" s="16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7"/>
      <c r="AS47" s="13"/>
      <c r="AT47" s="13"/>
      <c r="AU47" s="13"/>
      <c r="AV47" s="13"/>
      <c r="AW47" s="13"/>
    </row>
    <row r="48" spans="1:49" x14ac:dyDescent="0.4">
      <c r="A48" s="15"/>
      <c r="B48" s="15"/>
      <c r="C48" s="49" t="s">
        <v>6</v>
      </c>
      <c r="D48" s="15"/>
      <c r="E48" s="15"/>
      <c r="F48" s="15" t="s">
        <v>317</v>
      </c>
      <c r="G48" s="35">
        <f>LN('BM-Adj'!H48)-LN('BM-Adj'!G48)</f>
        <v>0.15779557071264971</v>
      </c>
      <c r="H48" s="35">
        <f>LN('BM-Adj'!I48)-LN('BM-Adj'!H48)</f>
        <v>0.34660106631876353</v>
      </c>
      <c r="I48" s="35">
        <f>LN('BM-Adj'!J48)-LN('BM-Adj'!I48)</f>
        <v>-0.16453630811799336</v>
      </c>
      <c r="J48" s="35">
        <f>LN('BM-Adj'!K48)-LN('BM-Adj'!J48)</f>
        <v>0.18290065507304387</v>
      </c>
      <c r="K48" s="35">
        <f>LN('BM-Adj'!L48)-LN('BM-Adj'!K48)</f>
        <v>0.55050270345053764</v>
      </c>
      <c r="L48" s="35">
        <f>LN('BM-Adj'!M48)-LN('BM-Adj'!L48)</f>
        <v>-0.11118081698553084</v>
      </c>
      <c r="M48" s="35">
        <f>LN('BM-Adj'!N48)-LN('BM-Adj'!M48)</f>
        <v>5.409790216166499E-2</v>
      </c>
      <c r="N48" s="13"/>
      <c r="O48" s="16"/>
      <c r="P48" s="16"/>
      <c r="Q48" s="16"/>
      <c r="R48" s="16"/>
      <c r="S48" s="16"/>
      <c r="T48" s="61"/>
      <c r="U48" s="16"/>
      <c r="V48" s="16"/>
      <c r="W48" s="16"/>
      <c r="X48" s="16"/>
      <c r="Y48" s="16"/>
      <c r="Z48" s="16"/>
      <c r="AA48" s="61"/>
      <c r="AB48" s="16"/>
      <c r="AC48" s="16"/>
      <c r="AD48" s="16"/>
      <c r="AE48" s="16"/>
      <c r="AF48" s="16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7"/>
      <c r="AS48" s="13"/>
      <c r="AT48" s="13"/>
      <c r="AU48" s="13"/>
      <c r="AV48" s="13"/>
      <c r="AW48" s="13"/>
    </row>
    <row r="49" spans="1:49" x14ac:dyDescent="0.4">
      <c r="A49" s="15"/>
      <c r="B49" s="15"/>
      <c r="C49" s="49" t="s">
        <v>8</v>
      </c>
      <c r="D49" s="15"/>
      <c r="E49" s="15"/>
      <c r="F49" s="15" t="s">
        <v>317</v>
      </c>
      <c r="G49" s="35">
        <f>LN('BM-Adj'!H49)-LN('BM-Adj'!G49)</f>
        <v>0.42151496096009522</v>
      </c>
      <c r="H49" s="35">
        <f>LN('BM-Adj'!I49)-LN('BM-Adj'!H49)</f>
        <v>0.74839082057637629</v>
      </c>
      <c r="I49" s="35">
        <f>LN('BM-Adj'!J49)-LN('BM-Adj'!I49)</f>
        <v>1.3244301652376169</v>
      </c>
      <c r="J49" s="35">
        <f>LN('BM-Adj'!K49)-LN('BM-Adj'!J49)</f>
        <v>0.84437382220644608</v>
      </c>
      <c r="K49" s="35">
        <f>LN('BM-Adj'!L49)-LN('BM-Adj'!K49)</f>
        <v>1.1608600227879355</v>
      </c>
      <c r="L49" s="35">
        <f>LN('BM-Adj'!M49)-LN('BM-Adj'!L49)</f>
        <v>0.46287112597545121</v>
      </c>
      <c r="M49" s="35">
        <f>LN('BM-Adj'!N49)-LN('BM-Adj'!M49)</f>
        <v>0.24377873422780905</v>
      </c>
      <c r="N49" s="13"/>
      <c r="O49" s="16"/>
      <c r="P49" s="16"/>
      <c r="Q49" s="16"/>
      <c r="R49" s="16"/>
      <c r="S49" s="16"/>
      <c r="T49" s="61"/>
      <c r="U49" s="16"/>
      <c r="V49" s="16"/>
      <c r="W49" s="16"/>
      <c r="X49" s="16"/>
      <c r="Y49" s="16"/>
      <c r="Z49" s="16"/>
      <c r="AA49" s="61"/>
      <c r="AB49" s="16"/>
      <c r="AC49" s="16"/>
      <c r="AD49" s="16"/>
      <c r="AE49" s="16"/>
      <c r="AF49" s="16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7"/>
      <c r="AS49" s="13"/>
      <c r="AT49" s="13"/>
      <c r="AU49" s="13"/>
      <c r="AV49" s="13"/>
      <c r="AW49" s="13"/>
    </row>
    <row r="50" spans="1:49" x14ac:dyDescent="0.4">
      <c r="A50" s="15"/>
      <c r="B50" s="15"/>
      <c r="C50" s="49" t="s">
        <v>14</v>
      </c>
      <c r="D50" s="15"/>
      <c r="E50" s="15"/>
      <c r="F50" s="15" t="s">
        <v>317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3"/>
      <c r="O50" s="16"/>
      <c r="P50" s="16"/>
      <c r="Q50" s="16"/>
      <c r="R50" s="16"/>
      <c r="S50" s="16"/>
      <c r="T50" s="61"/>
      <c r="U50" s="16"/>
      <c r="V50" s="16"/>
      <c r="W50" s="16"/>
      <c r="X50" s="16"/>
      <c r="Y50" s="16"/>
      <c r="Z50" s="16"/>
      <c r="AA50" s="61"/>
      <c r="AB50" s="16"/>
      <c r="AC50" s="16"/>
      <c r="AD50" s="16"/>
      <c r="AE50" s="16"/>
      <c r="AF50" s="16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7"/>
      <c r="AS50" s="13"/>
      <c r="AT50" s="13"/>
      <c r="AU50" s="13"/>
      <c r="AV50" s="13"/>
      <c r="AW50" s="13"/>
    </row>
    <row r="51" spans="1:49" x14ac:dyDescent="0.4">
      <c r="A51" s="15"/>
      <c r="B51" s="15"/>
      <c r="C51" s="49" t="s">
        <v>19</v>
      </c>
      <c r="D51" s="15"/>
      <c r="E51" s="15"/>
      <c r="F51" s="15" t="s">
        <v>317</v>
      </c>
      <c r="G51" s="35">
        <f>LN('BM-Adj'!H51)-LN('BM-Adj'!G51)</f>
        <v>0.17865687740939862</v>
      </c>
      <c r="H51" s="35">
        <f>LN('BM-Adj'!I51)-LN('BM-Adj'!H51)</f>
        <v>0.15108299355278554</v>
      </c>
      <c r="I51" s="35">
        <f>LN('BM-Adj'!J51)-LN('BM-Adj'!I51)</f>
        <v>9.1579551472840137E-2</v>
      </c>
      <c r="J51" s="35">
        <f>LN('BM-Adj'!K51)-LN('BM-Adj'!J51)</f>
        <v>0.13779915357300432</v>
      </c>
      <c r="K51" s="35">
        <f>LN('BM-Adj'!L51)-LN('BM-Adj'!K51)</f>
        <v>6.0041401754398649E-2</v>
      </c>
      <c r="L51" s="35">
        <f>LN('BM-Adj'!M51)-LN('BM-Adj'!L51)</f>
        <v>4.4183262678702206E-2</v>
      </c>
      <c r="M51" s="35">
        <f>LN('BM-Adj'!N51)-LN('BM-Adj'!M51)</f>
        <v>-3.6076089980721093E-3</v>
      </c>
      <c r="N51" s="13"/>
      <c r="O51" s="16"/>
      <c r="P51" s="16"/>
      <c r="Q51" s="16"/>
      <c r="R51" s="16"/>
      <c r="S51" s="16"/>
      <c r="T51" s="61"/>
      <c r="U51" s="16"/>
      <c r="V51" s="16"/>
      <c r="W51" s="16"/>
      <c r="X51" s="16"/>
      <c r="Y51" s="16"/>
      <c r="Z51" s="16"/>
      <c r="AA51" s="61"/>
      <c r="AB51" s="16"/>
      <c r="AC51" s="16"/>
      <c r="AD51" s="16"/>
      <c r="AE51" s="16"/>
      <c r="AF51" s="16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7"/>
      <c r="AS51" s="13"/>
      <c r="AT51" s="13"/>
      <c r="AU51" s="13"/>
      <c r="AV51" s="13"/>
      <c r="AW51" s="13"/>
    </row>
    <row r="52" spans="1:49" x14ac:dyDescent="0.4">
      <c r="A52" s="15"/>
      <c r="B52" s="15"/>
      <c r="C52" s="49" t="s">
        <v>264</v>
      </c>
      <c r="D52" s="15"/>
      <c r="E52" s="15"/>
      <c r="F52" s="15" t="s">
        <v>317</v>
      </c>
      <c r="G52" s="35">
        <f>LN('BM-Adj'!H52)-LN('BM-Adj'!G52)</f>
        <v>0.10400784962701781</v>
      </c>
      <c r="H52" s="35">
        <f>LN('BM-Adj'!I52)-LN('BM-Adj'!H52)</f>
        <v>9.6291927614397643E-2</v>
      </c>
      <c r="I52" s="35">
        <f>LN('BM-Adj'!J52)-LN('BM-Adj'!I52)</f>
        <v>0.10789688744831416</v>
      </c>
      <c r="J52" s="35">
        <f>LN('BM-Adj'!K52)-LN('BM-Adj'!J52)</f>
        <v>8.2021445258865455E-2</v>
      </c>
      <c r="K52" s="35">
        <f>LN('BM-Adj'!L52)-LN('BM-Adj'!K52)</f>
        <v>7.2467424410502801E-2</v>
      </c>
      <c r="L52" s="35">
        <f>LN('BM-Adj'!M52)-LN('BM-Adj'!L52)</f>
        <v>-2.9001138322845676E-2</v>
      </c>
      <c r="M52" s="35">
        <f>LN('BM-Adj'!N52)-LN('BM-Adj'!M52)</f>
        <v>-1.0384444668757098E-2</v>
      </c>
      <c r="N52" s="13"/>
      <c r="O52" s="16"/>
      <c r="P52" s="16"/>
      <c r="Q52" s="16"/>
      <c r="R52" s="16"/>
      <c r="S52" s="16"/>
      <c r="T52" s="61"/>
      <c r="U52" s="16"/>
      <c r="V52" s="16"/>
      <c r="W52" s="16"/>
      <c r="X52" s="16"/>
      <c r="Y52" s="16"/>
      <c r="Z52" s="16"/>
      <c r="AA52" s="61"/>
      <c r="AB52" s="16"/>
      <c r="AC52" s="16"/>
      <c r="AD52" s="16"/>
      <c r="AE52" s="16"/>
      <c r="AF52" s="16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7"/>
      <c r="AS52" s="13"/>
      <c r="AT52" s="13"/>
      <c r="AU52" s="13"/>
      <c r="AV52" s="13"/>
      <c r="AW52" s="13"/>
    </row>
    <row r="53" spans="1:49" x14ac:dyDescent="0.4">
      <c r="A53" s="15"/>
      <c r="B53" s="15"/>
      <c r="C53" s="49" t="s">
        <v>21</v>
      </c>
      <c r="D53" s="15"/>
      <c r="E53" s="15"/>
      <c r="F53" s="15" t="s">
        <v>317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3"/>
      <c r="O53" s="16"/>
      <c r="P53" s="16"/>
      <c r="Q53" s="16"/>
      <c r="R53" s="16"/>
      <c r="S53" s="16"/>
      <c r="T53" s="61"/>
      <c r="U53" s="16"/>
      <c r="V53" s="16"/>
      <c r="W53" s="16"/>
      <c r="X53" s="16"/>
      <c r="Y53" s="16"/>
      <c r="Z53" s="16"/>
      <c r="AA53" s="61"/>
      <c r="AB53" s="16"/>
      <c r="AC53" s="16"/>
      <c r="AD53" s="16"/>
      <c r="AE53" s="16"/>
      <c r="AF53" s="16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7"/>
      <c r="AS53" s="13"/>
      <c r="AT53" s="13"/>
      <c r="AU53" s="13"/>
      <c r="AV53" s="13"/>
      <c r="AW53" s="13"/>
    </row>
    <row r="54" spans="1:49" x14ac:dyDescent="0.4">
      <c r="A54" s="15"/>
      <c r="B54" s="15"/>
      <c r="C54" s="49" t="s">
        <v>373</v>
      </c>
      <c r="D54" s="15"/>
      <c r="E54" s="15"/>
      <c r="F54" s="15" t="s">
        <v>317</v>
      </c>
      <c r="G54" s="35">
        <f>LN('BM-Adj'!H54)-LN('BM-Adj'!G54)</f>
        <v>6.2422827592712338E-2</v>
      </c>
      <c r="H54" s="35">
        <f>LN('BM-Adj'!I54)-LN('BM-Adj'!H54)</f>
        <v>1.6507114510748266E-2</v>
      </c>
      <c r="I54" s="35">
        <f>LN('BM-Adj'!J54)-LN('BM-Adj'!I54)</f>
        <v>3.3073179527488783E-2</v>
      </c>
      <c r="J54" s="35">
        <f>LN('BM-Adj'!K54)-LN('BM-Adj'!J54)</f>
        <v>2.5902650551613782E-2</v>
      </c>
      <c r="K54" s="35">
        <f>LN('BM-Adj'!L54)-LN('BM-Adj'!K54)</f>
        <v>0.14842722707011813</v>
      </c>
      <c r="L54" s="35">
        <f>LN('BM-Adj'!M54)-LN('BM-Adj'!L54)</f>
        <v>0.10601315366452191</v>
      </c>
      <c r="M54" s="15" t="s">
        <v>163</v>
      </c>
      <c r="N54" s="13"/>
      <c r="O54" s="16"/>
      <c r="P54" s="16"/>
      <c r="Q54" s="16"/>
      <c r="R54" s="16"/>
      <c r="S54" s="16"/>
      <c r="T54" s="61"/>
      <c r="U54" s="16"/>
      <c r="V54" s="16"/>
      <c r="W54" s="16"/>
      <c r="X54" s="16"/>
      <c r="Y54" s="16"/>
      <c r="Z54" s="16"/>
      <c r="AA54" s="61"/>
      <c r="AB54" s="16"/>
      <c r="AC54" s="16"/>
      <c r="AD54" s="16"/>
      <c r="AE54" s="16"/>
      <c r="AF54" s="16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7"/>
      <c r="AS54" s="13"/>
      <c r="AT54" s="13"/>
      <c r="AU54" s="13"/>
      <c r="AV54" s="13"/>
      <c r="AW54" s="13"/>
    </row>
    <row r="55" spans="1:49" x14ac:dyDescent="0.4">
      <c r="A55" s="15"/>
      <c r="B55" s="15"/>
      <c r="C55" s="50" t="s">
        <v>32</v>
      </c>
      <c r="D55" s="15"/>
      <c r="E55" s="15"/>
      <c r="F55" s="15" t="s">
        <v>317</v>
      </c>
      <c r="G55" s="35">
        <f>LN('BM-Adj'!H55)-LN('BM-Adj'!G55)</f>
        <v>9.9456256088802597E-2</v>
      </c>
      <c r="H55" s="35">
        <f>LN('BM-Adj'!I55)-LN('BM-Adj'!H55)</f>
        <v>0.1402272340497257</v>
      </c>
      <c r="I55" s="35">
        <f>LN('BM-Adj'!J55)-LN('BM-Adj'!I55)</f>
        <v>-0.30611092874135792</v>
      </c>
      <c r="J55" s="35">
        <f>LN('BM-Adj'!K55)-LN('BM-Adj'!J55)</f>
        <v>0.12185663311409289</v>
      </c>
      <c r="K55" s="35">
        <f>LN('BM-Adj'!L55)-LN('BM-Adj'!K55)</f>
        <v>6.7379811435158032E-2</v>
      </c>
      <c r="L55" s="35">
        <f>LN('BM-Adj'!M55)-LN('BM-Adj'!L55)</f>
        <v>3.455828749061407E-2</v>
      </c>
      <c r="M55" s="15" t="s">
        <v>163</v>
      </c>
      <c r="N55" s="13"/>
      <c r="O55" s="16"/>
      <c r="P55" s="16"/>
      <c r="Q55" s="16"/>
      <c r="R55" s="16"/>
      <c r="S55" s="16"/>
      <c r="T55" s="61"/>
      <c r="U55" s="16"/>
      <c r="V55" s="16"/>
      <c r="W55" s="16"/>
      <c r="X55" s="16"/>
      <c r="Y55" s="16"/>
      <c r="Z55" s="16"/>
      <c r="AA55" s="61"/>
      <c r="AB55" s="16"/>
      <c r="AC55" s="16"/>
      <c r="AD55" s="16"/>
      <c r="AE55" s="16"/>
      <c r="AF55" s="16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7"/>
      <c r="AS55" s="13"/>
      <c r="AT55" s="13"/>
      <c r="AU55" s="13"/>
      <c r="AV55" s="13"/>
      <c r="AW55" s="13"/>
    </row>
    <row r="56" spans="1:49" x14ac:dyDescent="0.4">
      <c r="A56" s="15"/>
      <c r="B56" s="15"/>
      <c r="C56" s="49" t="s">
        <v>33</v>
      </c>
      <c r="D56" s="15"/>
      <c r="E56" s="15"/>
      <c r="F56" s="15" t="s">
        <v>317</v>
      </c>
      <c r="G56" s="35">
        <f>LN('BM-Adj'!H56)-LN('BM-Adj'!G56)</f>
        <v>0.14439242586025891</v>
      </c>
      <c r="H56" s="35">
        <f>LN('BM-Adj'!I56)-LN('BM-Adj'!H56)</f>
        <v>0.17195185793918455</v>
      </c>
      <c r="I56" s="35">
        <f>LN('BM-Adj'!J56)-LN('BM-Adj'!I56)</f>
        <v>9.9392701827218488E-2</v>
      </c>
      <c r="J56" s="35">
        <f>LN('BM-Adj'!K56)-LN('BM-Adj'!J56)</f>
        <v>8.7083669727736623E-2</v>
      </c>
      <c r="K56" s="35">
        <f>LN('BM-Adj'!L56)-LN('BM-Adj'!K56)</f>
        <v>1.0320593425963587E-2</v>
      </c>
      <c r="L56" s="35">
        <f>LN('BM-Adj'!M56)-LN('BM-Adj'!L56)</f>
        <v>1.842345530982481E-2</v>
      </c>
      <c r="M56" s="15" t="s">
        <v>163</v>
      </c>
      <c r="N56" s="13"/>
      <c r="O56" s="16"/>
      <c r="P56" s="16"/>
      <c r="Q56" s="16"/>
      <c r="R56" s="16"/>
      <c r="S56" s="16"/>
      <c r="T56" s="61"/>
      <c r="U56" s="16"/>
      <c r="V56" s="16"/>
      <c r="W56" s="16"/>
      <c r="X56" s="16"/>
      <c r="Y56" s="16"/>
      <c r="Z56" s="16"/>
      <c r="AA56" s="61"/>
      <c r="AB56" s="16"/>
      <c r="AC56" s="16"/>
      <c r="AD56" s="16"/>
      <c r="AE56" s="16"/>
      <c r="AF56" s="16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7"/>
      <c r="AS56" s="13"/>
      <c r="AT56" s="13"/>
      <c r="AU56" s="13"/>
      <c r="AV56" s="13"/>
      <c r="AW56" s="13"/>
    </row>
    <row r="57" spans="1:49" x14ac:dyDescent="0.4">
      <c r="A57" s="15"/>
      <c r="B57" s="15"/>
      <c r="C57" s="49" t="s">
        <v>38</v>
      </c>
      <c r="D57" s="15"/>
      <c r="E57" s="15"/>
      <c r="F57" s="15" t="s">
        <v>317</v>
      </c>
      <c r="G57" s="35">
        <f>LN('BM-Adj'!H57)-LN('BM-Adj'!G57)</f>
        <v>0.34651850753400071</v>
      </c>
      <c r="H57" s="35">
        <f>LN('BM-Adj'!I57)-LN('BM-Adj'!H57)</f>
        <v>0.36483868905571593</v>
      </c>
      <c r="I57" s="35">
        <f>LN('BM-Adj'!J57)-LN('BM-Adj'!I57)</f>
        <v>-1.1188882441529047E-2</v>
      </c>
      <c r="J57" s="35">
        <f>LN('BM-Adj'!K57)-LN('BM-Adj'!J57)</f>
        <v>0.19108680189220784</v>
      </c>
      <c r="K57" s="35">
        <f>LN('BM-Adj'!L57)-LN('BM-Adj'!K57)</f>
        <v>0.33192054593348908</v>
      </c>
      <c r="L57" s="35">
        <f>LN('BM-Adj'!M57)-LN('BM-Adj'!L57)</f>
        <v>0.16957629178957939</v>
      </c>
      <c r="M57" s="35">
        <f>LN('BM-Adj'!N57)-LN('BM-Adj'!M57)</f>
        <v>6.4771437427919132E-2</v>
      </c>
      <c r="N57" s="13"/>
      <c r="O57" s="16"/>
      <c r="P57" s="16"/>
      <c r="Q57" s="16"/>
      <c r="R57" s="16"/>
      <c r="S57" s="16"/>
      <c r="T57" s="61"/>
      <c r="U57" s="16"/>
      <c r="V57" s="16"/>
      <c r="W57" s="16"/>
      <c r="X57" s="16"/>
      <c r="Y57" s="16"/>
      <c r="Z57" s="16"/>
      <c r="AA57" s="61"/>
      <c r="AB57" s="16"/>
      <c r="AC57" s="16"/>
      <c r="AD57" s="16"/>
      <c r="AE57" s="16"/>
      <c r="AF57" s="16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7"/>
      <c r="AS57" s="13"/>
      <c r="AT57" s="13"/>
      <c r="AU57" s="13"/>
      <c r="AV57" s="13"/>
      <c r="AW57" s="13"/>
    </row>
    <row r="58" spans="1:49" x14ac:dyDescent="0.4">
      <c r="A58" s="15"/>
      <c r="B58" s="15"/>
      <c r="C58" s="49" t="s">
        <v>329</v>
      </c>
      <c r="D58" s="15"/>
      <c r="E58" s="15"/>
      <c r="F58" s="15" t="s">
        <v>317</v>
      </c>
      <c r="G58" s="15" t="s">
        <v>163</v>
      </c>
      <c r="H58" s="15" t="s">
        <v>163</v>
      </c>
      <c r="I58" s="15" t="s">
        <v>163</v>
      </c>
      <c r="J58" s="15" t="s">
        <v>163</v>
      </c>
      <c r="K58" s="15" t="s">
        <v>163</v>
      </c>
      <c r="L58" s="15" t="s">
        <v>163</v>
      </c>
      <c r="M58" s="15" t="s">
        <v>163</v>
      </c>
      <c r="N58" s="13"/>
      <c r="O58" s="16"/>
      <c r="P58" s="16"/>
      <c r="Q58" s="16"/>
      <c r="R58" s="16"/>
      <c r="S58" s="16"/>
      <c r="T58" s="61"/>
      <c r="U58" s="16"/>
      <c r="V58" s="16"/>
      <c r="W58" s="16"/>
      <c r="X58" s="16"/>
      <c r="Y58" s="16"/>
      <c r="Z58" s="16"/>
      <c r="AA58" s="61"/>
      <c r="AB58" s="16"/>
      <c r="AC58" s="16"/>
      <c r="AD58" s="16"/>
      <c r="AE58" s="16"/>
      <c r="AF58" s="16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7"/>
      <c r="AS58" s="13"/>
      <c r="AT58" s="13"/>
      <c r="AU58" s="13"/>
      <c r="AV58" s="13"/>
      <c r="AW58" s="13"/>
    </row>
    <row r="59" spans="1:49" x14ac:dyDescent="0.4">
      <c r="A59" s="15"/>
      <c r="B59" s="15"/>
      <c r="C59" s="49" t="s">
        <v>45</v>
      </c>
      <c r="D59" s="15"/>
      <c r="E59" s="15"/>
      <c r="F59" s="15" t="s">
        <v>317</v>
      </c>
      <c r="G59" s="35">
        <f>LN('BM-Adj'!H59)-LN('BM-Adj'!G59)</f>
        <v>1.1219274038473337E-2</v>
      </c>
      <c r="H59" s="35">
        <f>LN('BM-Adj'!I59)-LN('BM-Adj'!H59)</f>
        <v>0.19760591797161586</v>
      </c>
      <c r="I59" s="35">
        <f>LN('BM-Adj'!J59)-LN('BM-Adj'!I59)</f>
        <v>9.2413258865489567E-2</v>
      </c>
      <c r="J59" s="35">
        <f>LN('BM-Adj'!K59)-LN('BM-Adj'!J59)</f>
        <v>0.20708186611796364</v>
      </c>
      <c r="K59" s="35">
        <f>LN('BM-Adj'!L59)-LN('BM-Adj'!K59)</f>
        <v>0.18351411538147655</v>
      </c>
      <c r="L59" s="35">
        <f>LN('BM-Adj'!M59)-LN('BM-Adj'!L59)</f>
        <v>0.13209317369531348</v>
      </c>
      <c r="M59" s="35">
        <f>LN('BM-Adj'!N59)-LN('BM-Adj'!M59)</f>
        <v>6.0658801534834605E-2</v>
      </c>
      <c r="N59" s="13"/>
      <c r="O59" s="16"/>
      <c r="P59" s="16"/>
      <c r="Q59" s="16"/>
      <c r="R59" s="16"/>
      <c r="S59" s="16"/>
      <c r="T59" s="61"/>
      <c r="U59" s="16"/>
      <c r="V59" s="16"/>
      <c r="W59" s="16"/>
      <c r="X59" s="16"/>
      <c r="Y59" s="16"/>
      <c r="Z59" s="16"/>
      <c r="AA59" s="61"/>
      <c r="AB59" s="16"/>
      <c r="AC59" s="16"/>
      <c r="AD59" s="16"/>
      <c r="AE59" s="16"/>
      <c r="AF59" s="16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7"/>
      <c r="AS59" s="13"/>
      <c r="AT59" s="13"/>
      <c r="AU59" s="13"/>
      <c r="AV59" s="13"/>
      <c r="AW59" s="13"/>
    </row>
    <row r="60" spans="1:49" x14ac:dyDescent="0.4">
      <c r="A60" s="15"/>
      <c r="B60" s="15"/>
      <c r="C60" s="49" t="s">
        <v>48</v>
      </c>
      <c r="D60" s="15"/>
      <c r="E60" s="15"/>
      <c r="F60" s="15" t="s">
        <v>317</v>
      </c>
      <c r="G60" s="35">
        <f>LN('BM-Adj'!H60)-LN('BM-Adj'!G60)</f>
        <v>0.21503219385147432</v>
      </c>
      <c r="H60" s="35">
        <f>LN('BM-Adj'!I60)-LN('BM-Adj'!H60)</f>
        <v>0.17378016027047138</v>
      </c>
      <c r="I60" s="35">
        <f>LN('BM-Adj'!J60)-LN('BM-Adj'!I60)</f>
        <v>3.5890108408347388E-2</v>
      </c>
      <c r="J60" s="35">
        <f>LN('BM-Adj'!K60)-LN('BM-Adj'!J60)</f>
        <v>0.14863815896857879</v>
      </c>
      <c r="K60" s="35">
        <f>LN('BM-Adj'!L60)-LN('BM-Adj'!K60)</f>
        <v>0.14668001698252908</v>
      </c>
      <c r="L60" s="35">
        <f>LN('BM-Adj'!M60)-LN('BM-Adj'!L60)</f>
        <v>0.13296665302149435</v>
      </c>
      <c r="M60" s="35">
        <f>LN('BM-Adj'!N60)-LN('BM-Adj'!M60)</f>
        <v>6.6299877133779717E-3</v>
      </c>
      <c r="N60" s="13"/>
      <c r="O60" s="16"/>
      <c r="P60" s="16"/>
      <c r="Q60" s="16"/>
      <c r="R60" s="16"/>
      <c r="S60" s="16"/>
      <c r="T60" s="61"/>
      <c r="U60" s="16"/>
      <c r="V60" s="16"/>
      <c r="W60" s="16"/>
      <c r="X60" s="16"/>
      <c r="Y60" s="16"/>
      <c r="Z60" s="16"/>
      <c r="AA60" s="61"/>
      <c r="AB60" s="16"/>
      <c r="AC60" s="16"/>
      <c r="AD60" s="16"/>
      <c r="AE60" s="16"/>
      <c r="AF60" s="16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7"/>
      <c r="AS60" s="13"/>
      <c r="AT60" s="13"/>
      <c r="AU60" s="13"/>
      <c r="AV60" s="13"/>
      <c r="AW60" s="13"/>
    </row>
    <row r="61" spans="1:49" x14ac:dyDescent="0.4">
      <c r="A61" s="15"/>
      <c r="B61" s="15"/>
      <c r="C61" s="50" t="s">
        <v>53</v>
      </c>
      <c r="D61" s="15"/>
      <c r="E61" s="15"/>
      <c r="F61" s="15" t="s">
        <v>317</v>
      </c>
      <c r="G61" s="35">
        <f>LN('BM-Adj'!H61)-LN('BM-Adj'!G61)</f>
        <v>0.22302236179718005</v>
      </c>
      <c r="H61" s="35">
        <f>LN('BM-Adj'!I61)-LN('BM-Adj'!H61)</f>
        <v>0.13936546308623132</v>
      </c>
      <c r="I61" s="35">
        <f>LN('BM-Adj'!J61)-LN('BM-Adj'!I61)</f>
        <v>0.17942181953734782</v>
      </c>
      <c r="J61" s="35">
        <f>LN('BM-Adj'!K61)-LN('BM-Adj'!J61)</f>
        <v>0.14443481161928862</v>
      </c>
      <c r="K61" s="35">
        <f>LN('BM-Adj'!L61)-LN('BM-Adj'!K61)</f>
        <v>7.7152160882255849E-2</v>
      </c>
      <c r="L61" s="35">
        <f>LN('BM-Adj'!M61)-LN('BM-Adj'!L61)</f>
        <v>9.0357763880919428E-2</v>
      </c>
      <c r="M61" s="35">
        <f>LN('BM-Adj'!N61)-LN('BM-Adj'!M61)</f>
        <v>1.8917978359007215E-2</v>
      </c>
      <c r="N61" s="13"/>
      <c r="O61" s="16"/>
      <c r="P61" s="16"/>
      <c r="Q61" s="16"/>
      <c r="R61" s="16"/>
      <c r="S61" s="16"/>
      <c r="T61" s="61"/>
      <c r="U61" s="16"/>
      <c r="V61" s="16"/>
      <c r="W61" s="16"/>
      <c r="X61" s="16"/>
      <c r="Y61" s="16"/>
      <c r="Z61" s="16"/>
      <c r="AA61" s="61"/>
      <c r="AB61" s="16"/>
      <c r="AC61" s="16"/>
      <c r="AD61" s="16"/>
      <c r="AE61" s="16"/>
      <c r="AF61" s="16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7"/>
      <c r="AS61" s="13"/>
      <c r="AT61" s="13"/>
      <c r="AU61" s="13"/>
      <c r="AV61" s="13"/>
      <c r="AW61" s="13"/>
    </row>
    <row r="62" spans="1:49" x14ac:dyDescent="0.4">
      <c r="A62" s="15"/>
      <c r="B62" s="15"/>
      <c r="C62" s="49" t="s">
        <v>58</v>
      </c>
      <c r="D62" s="15"/>
      <c r="E62" s="15"/>
      <c r="F62" s="15" t="s">
        <v>317</v>
      </c>
      <c r="G62" s="15" t="s">
        <v>163</v>
      </c>
      <c r="H62" s="15" t="s">
        <v>163</v>
      </c>
      <c r="I62" s="35">
        <f>LN('BM-Adj'!J62)-LN('BM-Adj'!I62)</f>
        <v>-0.15236964644148543</v>
      </c>
      <c r="J62" s="35">
        <f>LN('BM-Adj'!K62)-LN('BM-Adj'!J62)</f>
        <v>0.61177496882926974</v>
      </c>
      <c r="K62" s="35">
        <f>LN('BM-Adj'!L62)-LN('BM-Adj'!K62)</f>
        <v>0.37128326631674291</v>
      </c>
      <c r="L62" s="35">
        <f>LN('BM-Adj'!M62)-LN('BM-Adj'!L62)</f>
        <v>0.3379197735606061</v>
      </c>
      <c r="M62" s="35">
        <f>LN('BM-Adj'!N62)-LN('BM-Adj'!M62)</f>
        <v>9.5577771685185553E-2</v>
      </c>
      <c r="N62" s="13"/>
      <c r="O62" s="16"/>
      <c r="P62" s="16"/>
      <c r="Q62" s="16"/>
      <c r="R62" s="16"/>
      <c r="S62" s="16"/>
      <c r="T62" s="61"/>
      <c r="U62" s="16"/>
      <c r="V62" s="16"/>
      <c r="W62" s="16"/>
      <c r="X62" s="16"/>
      <c r="Y62" s="16"/>
      <c r="Z62" s="16"/>
      <c r="AA62" s="61"/>
      <c r="AB62" s="16"/>
      <c r="AC62" s="16"/>
      <c r="AD62" s="16"/>
      <c r="AE62" s="16"/>
      <c r="AF62" s="16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7"/>
      <c r="AS62" s="13"/>
      <c r="AT62" s="13"/>
      <c r="AU62" s="13"/>
      <c r="AV62" s="13"/>
      <c r="AW62" s="13"/>
    </row>
    <row r="63" spans="1:49" x14ac:dyDescent="0.4">
      <c r="A63" s="15"/>
      <c r="B63" s="15"/>
      <c r="C63" s="49" t="s">
        <v>64</v>
      </c>
      <c r="D63" s="15"/>
      <c r="E63" s="15"/>
      <c r="F63" s="15" t="s">
        <v>317</v>
      </c>
      <c r="G63" s="35">
        <f>LN('BM-Adj'!H63)-LN('BM-Adj'!G63)</f>
        <v>0.17857822129621637</v>
      </c>
      <c r="H63" s="35">
        <f>LN('BM-Adj'!I63)-LN('BM-Adj'!H63)</f>
        <v>0.31470478583683215</v>
      </c>
      <c r="I63" s="35">
        <f>LN('BM-Adj'!J63)-LN('BM-Adj'!I63)</f>
        <v>6.4656166773199866E-2</v>
      </c>
      <c r="J63" s="35">
        <f>LN('BM-Adj'!K63)-LN('BM-Adj'!J63)</f>
        <v>7.9363150146211273E-2</v>
      </c>
      <c r="K63" s="35">
        <f>LN('BM-Adj'!L63)-LN('BM-Adj'!K63)</f>
        <v>0.23933515767478691</v>
      </c>
      <c r="L63" s="35">
        <f>LN('BM-Adj'!M63)-LN('BM-Adj'!L63)</f>
        <v>0.18074232012250885</v>
      </c>
      <c r="M63" s="35">
        <f>LN('BM-Adj'!N63)-LN('BM-Adj'!M63)</f>
        <v>0.1000559118462433</v>
      </c>
      <c r="N63" s="13"/>
      <c r="O63" s="16"/>
      <c r="P63" s="16"/>
      <c r="Q63" s="16"/>
      <c r="R63" s="16"/>
      <c r="S63" s="16"/>
      <c r="T63" s="61"/>
      <c r="U63" s="16"/>
      <c r="V63" s="16"/>
      <c r="W63" s="16"/>
      <c r="X63" s="16"/>
      <c r="Y63" s="16"/>
      <c r="Z63" s="16"/>
      <c r="AA63" s="61"/>
      <c r="AB63" s="16"/>
      <c r="AC63" s="16"/>
      <c r="AD63" s="16"/>
      <c r="AE63" s="16"/>
      <c r="AF63" s="16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7"/>
      <c r="AS63" s="13"/>
      <c r="AT63" s="13"/>
      <c r="AU63" s="13"/>
      <c r="AV63" s="13"/>
      <c r="AW63" s="13"/>
    </row>
    <row r="64" spans="1:49" x14ac:dyDescent="0.4">
      <c r="A64" s="15"/>
      <c r="B64" s="15"/>
      <c r="C64" s="49" t="s">
        <v>66</v>
      </c>
      <c r="D64" s="15"/>
      <c r="E64" s="15"/>
      <c r="F64" s="15" t="s">
        <v>317</v>
      </c>
      <c r="G64" s="35">
        <f>LN('BM-Adj'!H64)-LN('BM-Adj'!G64)</f>
        <v>-3.5213375224579124E-2</v>
      </c>
      <c r="H64" s="35">
        <f>LN('BM-Adj'!I64)-LN('BM-Adj'!H64)</f>
        <v>0.29318405476739473</v>
      </c>
      <c r="I64" s="35">
        <f>LN('BM-Adj'!J64)-LN('BM-Adj'!I64)</f>
        <v>0.13553367720222265</v>
      </c>
      <c r="J64" s="35">
        <f>LN('BM-Adj'!K64)-LN('BM-Adj'!J64)</f>
        <v>7.4557334050250113E-2</v>
      </c>
      <c r="K64" s="35">
        <f>LN('BM-Adj'!L64)-LN('BM-Adj'!K64)</f>
        <v>0.15301953908675525</v>
      </c>
      <c r="L64" s="35">
        <f>LN('BM-Adj'!M64)-LN('BM-Adj'!L64)</f>
        <v>0.19374916575969969</v>
      </c>
      <c r="M64" s="35">
        <f>LN('BM-Adj'!N64)-LN('BM-Adj'!M64)</f>
        <v>6.416514952356378E-2</v>
      </c>
      <c r="N64" s="13"/>
      <c r="O64" s="16"/>
      <c r="P64" s="16"/>
      <c r="Q64" s="16"/>
      <c r="R64" s="16"/>
      <c r="S64" s="16"/>
      <c r="T64" s="61"/>
      <c r="U64" s="16"/>
      <c r="V64" s="16"/>
      <c r="W64" s="16"/>
      <c r="X64" s="16"/>
      <c r="Y64" s="16"/>
      <c r="Z64" s="16"/>
      <c r="AA64" s="61"/>
      <c r="AB64" s="16"/>
      <c r="AC64" s="16"/>
      <c r="AD64" s="16"/>
      <c r="AE64" s="16"/>
      <c r="AF64" s="16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7"/>
      <c r="AS64" s="13"/>
      <c r="AT64" s="13"/>
      <c r="AU64" s="13"/>
      <c r="AV64" s="13"/>
      <c r="AW64" s="13"/>
    </row>
    <row r="65" spans="1:49" x14ac:dyDescent="0.4">
      <c r="A65" s="15"/>
      <c r="B65" s="15"/>
      <c r="C65" s="49" t="s">
        <v>68</v>
      </c>
      <c r="D65" s="15"/>
      <c r="E65" s="15"/>
      <c r="F65" s="15" t="s">
        <v>317</v>
      </c>
      <c r="G65" s="35">
        <f>LN('BM-Adj'!H65)-LN('BM-Adj'!G65)</f>
        <v>-9.7371752778583343E-3</v>
      </c>
      <c r="H65" s="35">
        <f>LN('BM-Adj'!I65)-LN('BM-Adj'!H65)</f>
        <v>0.21089665190128226</v>
      </c>
      <c r="I65" s="35">
        <f>LN('BM-Adj'!J65)-LN('BM-Adj'!I65)</f>
        <v>0.12239047851135298</v>
      </c>
      <c r="J65" s="35">
        <f>LN('BM-Adj'!K65)-LN('BM-Adj'!J65)</f>
        <v>0.27731298609753319</v>
      </c>
      <c r="K65" s="35">
        <f>LN('BM-Adj'!L65)-LN('BM-Adj'!K65)</f>
        <v>0.19369802338800568</v>
      </c>
      <c r="L65" s="35">
        <f>LN('BM-Adj'!M65)-LN('BM-Adj'!L65)</f>
        <v>0.27866725798827696</v>
      </c>
      <c r="M65" s="35">
        <f>LN('BM-Adj'!N65)-LN('BM-Adj'!M65)</f>
        <v>5.0879910519953775E-2</v>
      </c>
      <c r="N65" s="13"/>
      <c r="O65" s="16"/>
      <c r="P65" s="16"/>
      <c r="Q65" s="16"/>
      <c r="R65" s="16"/>
      <c r="S65" s="16"/>
      <c r="T65" s="61"/>
      <c r="U65" s="16"/>
      <c r="V65" s="16"/>
      <c r="W65" s="16"/>
      <c r="X65" s="16"/>
      <c r="Y65" s="16"/>
      <c r="Z65" s="16"/>
      <c r="AA65" s="61"/>
      <c r="AB65" s="16"/>
      <c r="AC65" s="16"/>
      <c r="AD65" s="16"/>
      <c r="AE65" s="16"/>
      <c r="AF65" s="16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7"/>
      <c r="AS65" s="13"/>
      <c r="AT65" s="13"/>
      <c r="AU65" s="13"/>
      <c r="AV65" s="13"/>
      <c r="AW65" s="13"/>
    </row>
    <row r="66" spans="1:49" x14ac:dyDescent="0.4">
      <c r="A66" s="15"/>
      <c r="B66" s="15"/>
      <c r="C66" s="49" t="s">
        <v>70</v>
      </c>
      <c r="D66" s="15"/>
      <c r="E66" s="15"/>
      <c r="F66" s="15" t="s">
        <v>317</v>
      </c>
      <c r="G66" s="35">
        <f>LN('BM-Adj'!H66)-LN('BM-Adj'!G66)</f>
        <v>0.21736685790669963</v>
      </c>
      <c r="H66" s="35">
        <f>LN('BM-Adj'!I66)-LN('BM-Adj'!H66)</f>
        <v>0.16026726116143131</v>
      </c>
      <c r="I66" s="35">
        <f>LN('BM-Adj'!J66)-LN('BM-Adj'!I66)</f>
        <v>-1.454717321440846E-2</v>
      </c>
      <c r="J66" s="35">
        <f>LN('BM-Adj'!K66)-LN('BM-Adj'!J66)</f>
        <v>0.15607145689906421</v>
      </c>
      <c r="K66" s="35">
        <f>LN('BM-Adj'!L66)-LN('BM-Adj'!K66)</f>
        <v>9.4775778357038654E-2</v>
      </c>
      <c r="L66" s="35">
        <f>LN('BM-Adj'!M66)-LN('BM-Adj'!L66)</f>
        <v>2.4441672878332099E-2</v>
      </c>
      <c r="M66" s="35">
        <f>LN('BM-Adj'!N66)-LN('BM-Adj'!M66)</f>
        <v>1.4301777943267702E-2</v>
      </c>
      <c r="N66" s="13"/>
      <c r="O66" s="16"/>
      <c r="P66" s="16"/>
      <c r="Q66" s="16"/>
      <c r="R66" s="16"/>
      <c r="S66" s="16"/>
      <c r="T66" s="61"/>
      <c r="U66" s="16"/>
      <c r="V66" s="16"/>
      <c r="W66" s="16"/>
      <c r="X66" s="16"/>
      <c r="Y66" s="16"/>
      <c r="Z66" s="16"/>
      <c r="AA66" s="61"/>
      <c r="AB66" s="16"/>
      <c r="AC66" s="16"/>
      <c r="AD66" s="16"/>
      <c r="AE66" s="16"/>
      <c r="AF66" s="16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7"/>
      <c r="AS66" s="13"/>
      <c r="AT66" s="13"/>
      <c r="AU66" s="13"/>
      <c r="AV66" s="13"/>
      <c r="AW66" s="13"/>
    </row>
    <row r="67" spans="1:49" x14ac:dyDescent="0.4">
      <c r="A67" s="15"/>
      <c r="B67" s="15"/>
      <c r="C67" s="49" t="s">
        <v>71</v>
      </c>
      <c r="D67" s="15"/>
      <c r="E67" s="15"/>
      <c r="F67" s="15" t="s">
        <v>317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  <c r="M67" s="15" t="s">
        <v>163</v>
      </c>
      <c r="N67" s="13"/>
      <c r="O67" s="16"/>
      <c r="P67" s="16"/>
      <c r="Q67" s="16"/>
      <c r="R67" s="16"/>
      <c r="S67" s="16"/>
      <c r="T67" s="61"/>
      <c r="U67" s="16"/>
      <c r="V67" s="16"/>
      <c r="W67" s="16"/>
      <c r="X67" s="16"/>
      <c r="Y67" s="16"/>
      <c r="Z67" s="16"/>
      <c r="AA67" s="61"/>
      <c r="AB67" s="16"/>
      <c r="AC67" s="16"/>
      <c r="AD67" s="16"/>
      <c r="AE67" s="16"/>
      <c r="AF67" s="16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7"/>
      <c r="AS67" s="13"/>
      <c r="AT67" s="13"/>
      <c r="AU67" s="13"/>
      <c r="AV67" s="13"/>
      <c r="AW67" s="13"/>
    </row>
    <row r="68" spans="1:49" x14ac:dyDescent="0.4">
      <c r="A68" s="15"/>
      <c r="B68" s="15"/>
      <c r="C68" s="49" t="s">
        <v>72</v>
      </c>
      <c r="D68" s="15"/>
      <c r="E68" s="15"/>
      <c r="F68" s="15" t="s">
        <v>317</v>
      </c>
      <c r="G68" s="35">
        <f>LN('BM-Adj'!H68)-LN('BM-Adj'!G68)</f>
        <v>0.22570387488920396</v>
      </c>
      <c r="H68" s="35">
        <f>LN('BM-Adj'!I68)-LN('BM-Adj'!H68)</f>
        <v>0.29160368377872725</v>
      </c>
      <c r="I68" s="35">
        <f>LN('BM-Adj'!J68)-LN('BM-Adj'!I68)</f>
        <v>0.15867591854408936</v>
      </c>
      <c r="J68" s="35">
        <f>LN('BM-Adj'!K68)-LN('BM-Adj'!J68)</f>
        <v>0.13244286042114073</v>
      </c>
      <c r="K68" s="35">
        <f>LN('BM-Adj'!L68)-LN('BM-Adj'!K68)</f>
        <v>-5.8762314588404863E-2</v>
      </c>
      <c r="L68" s="35">
        <f>LN('BM-Adj'!M68)-LN('BM-Adj'!L68)</f>
        <v>0.13217428170820522</v>
      </c>
      <c r="M68" s="35">
        <f>LN('BM-Adj'!N68)-LN('BM-Adj'!M68)</f>
        <v>-7.5829791808429192E-2</v>
      </c>
      <c r="N68" s="13"/>
      <c r="O68" s="16"/>
      <c r="P68" s="16"/>
      <c r="Q68" s="16"/>
      <c r="R68" s="16"/>
      <c r="S68" s="16"/>
      <c r="T68" s="61"/>
      <c r="U68" s="16"/>
      <c r="V68" s="16"/>
      <c r="W68" s="16"/>
      <c r="X68" s="16"/>
      <c r="Y68" s="16"/>
      <c r="Z68" s="16"/>
      <c r="AA68" s="61"/>
      <c r="AB68" s="16"/>
      <c r="AC68" s="16"/>
      <c r="AD68" s="16"/>
      <c r="AE68" s="16"/>
      <c r="AF68" s="16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7"/>
      <c r="AS68" s="13"/>
      <c r="AT68" s="13"/>
      <c r="AU68" s="13"/>
      <c r="AV68" s="13"/>
      <c r="AW68" s="13"/>
    </row>
    <row r="69" spans="1:49" x14ac:dyDescent="0.4">
      <c r="A69" s="15"/>
      <c r="B69" s="15"/>
      <c r="C69" s="49" t="s">
        <v>371</v>
      </c>
      <c r="D69" s="15"/>
      <c r="E69" s="15"/>
      <c r="F69" s="15" t="s">
        <v>317</v>
      </c>
      <c r="G69" s="35">
        <f>LN('BM-Adj'!H69)-LN('BM-Adj'!G69)</f>
        <v>0.26803692173997073</v>
      </c>
      <c r="H69" s="35">
        <f>LN('BM-Adj'!I69)-LN('BM-Adj'!H69)</f>
        <v>7.4123320616331312E-2</v>
      </c>
      <c r="I69" s="35">
        <f>LN('BM-Adj'!J69)-LN('BM-Adj'!I69)</f>
        <v>2.4314139400627655E-2</v>
      </c>
      <c r="J69" s="35">
        <f>LN('BM-Adj'!K69)-LN('BM-Adj'!J69)</f>
        <v>8.7718660133964566E-2</v>
      </c>
      <c r="K69" s="35">
        <f>LN('BM-Adj'!L69)-LN('BM-Adj'!K69)</f>
        <v>4.8875535174075502E-2</v>
      </c>
      <c r="L69" s="35">
        <f>LN('BM-Adj'!M69)-LN('BM-Adj'!L69)</f>
        <v>1.6285241291813524E-2</v>
      </c>
      <c r="M69" s="35">
        <f>LN('BM-Adj'!N69)-LN('BM-Adj'!M69)</f>
        <v>2.0255715829048393E-2</v>
      </c>
      <c r="N69" s="13"/>
      <c r="O69" s="16"/>
      <c r="P69" s="16"/>
      <c r="Q69" s="16"/>
      <c r="R69" s="16"/>
      <c r="S69" s="16"/>
      <c r="T69" s="61"/>
      <c r="U69" s="16"/>
      <c r="V69" s="16"/>
      <c r="W69" s="16"/>
      <c r="X69" s="16"/>
      <c r="Y69" s="16"/>
      <c r="Z69" s="16"/>
      <c r="AA69" s="61"/>
      <c r="AB69" s="16"/>
      <c r="AC69" s="16"/>
      <c r="AD69" s="16"/>
      <c r="AE69" s="16"/>
      <c r="AF69" s="16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7"/>
      <c r="AS69" s="13"/>
      <c r="AT69" s="13"/>
      <c r="AU69" s="13"/>
      <c r="AV69" s="13"/>
      <c r="AW69" s="13"/>
    </row>
    <row r="70" spans="1:49" x14ac:dyDescent="0.4">
      <c r="A70" s="15"/>
      <c r="B70" s="15"/>
      <c r="C70" s="49" t="s">
        <v>90</v>
      </c>
      <c r="D70" s="15"/>
      <c r="E70" s="15"/>
      <c r="F70" s="15" t="s">
        <v>317</v>
      </c>
      <c r="G70" s="35">
        <f>LN('BM-Adj'!H70)-LN('BM-Adj'!G70)</f>
        <v>0.25686019837854612</v>
      </c>
      <c r="H70" s="35">
        <f>LN('BM-Adj'!I70)-LN('BM-Adj'!H70)</f>
        <v>0.21898442004350294</v>
      </c>
      <c r="I70" s="35">
        <f>LN('BM-Adj'!J70)-LN('BM-Adj'!I70)</f>
        <v>0.19823827201760125</v>
      </c>
      <c r="J70" s="35">
        <f>LN('BM-Adj'!K70)-LN('BM-Adj'!J70)</f>
        <v>0.16171103028942291</v>
      </c>
      <c r="K70" s="35">
        <f>LN('BM-Adj'!L70)-LN('BM-Adj'!K70)</f>
        <v>0.17882284837938656</v>
      </c>
      <c r="L70" s="35">
        <f>LN('BM-Adj'!M70)-LN('BM-Adj'!L70)</f>
        <v>0.11364564540479272</v>
      </c>
      <c r="M70" s="35">
        <f>LN('BM-Adj'!N70)-LN('BM-Adj'!M70)</f>
        <v>-1.0434384223538373E-2</v>
      </c>
      <c r="N70" s="13"/>
      <c r="O70" s="16"/>
      <c r="P70" s="16"/>
      <c r="Q70" s="16"/>
      <c r="R70" s="16"/>
      <c r="S70" s="16"/>
      <c r="T70" s="61"/>
      <c r="U70" s="16"/>
      <c r="V70" s="16"/>
      <c r="W70" s="16"/>
      <c r="X70" s="16"/>
      <c r="Y70" s="16"/>
      <c r="Z70" s="16"/>
      <c r="AA70" s="61"/>
      <c r="AB70" s="16"/>
      <c r="AC70" s="16"/>
      <c r="AD70" s="16"/>
      <c r="AE70" s="16"/>
      <c r="AF70" s="16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7"/>
      <c r="AS70" s="13"/>
      <c r="AT70" s="13"/>
      <c r="AU70" s="13"/>
      <c r="AV70" s="13"/>
      <c r="AW70" s="13"/>
    </row>
    <row r="71" spans="1:49" x14ac:dyDescent="0.4">
      <c r="A71" s="15"/>
      <c r="B71" s="15"/>
      <c r="C71" s="49" t="s">
        <v>92</v>
      </c>
      <c r="D71" s="15"/>
      <c r="E71" s="15"/>
      <c r="F71" s="15" t="s">
        <v>317</v>
      </c>
      <c r="G71" s="35">
        <f>LN('BM-Adj'!H71)-LN('BM-Adj'!G71)</f>
        <v>0.51536267812659808</v>
      </c>
      <c r="H71" s="35">
        <f>LN('BM-Adj'!I71)-LN('BM-Adj'!H71)</f>
        <v>0.71780447338028175</v>
      </c>
      <c r="I71" s="35">
        <f>LN('BM-Adj'!J71)-LN('BM-Adj'!I71)</f>
        <v>0.39805503479336224</v>
      </c>
      <c r="J71" s="35">
        <f>LN('BM-Adj'!K71)-LN('BM-Adj'!J71)</f>
        <v>0.37116058591072765</v>
      </c>
      <c r="K71" s="35">
        <f>LN('BM-Adj'!L71)-LN('BM-Adj'!K71)</f>
        <v>0.32198821574551495</v>
      </c>
      <c r="L71" s="35">
        <f>LN('BM-Adj'!M71)-LN('BM-Adj'!L71)</f>
        <v>0.37963545273914967</v>
      </c>
      <c r="M71" s="35">
        <f>LN('BM-Adj'!N71)-LN('BM-Adj'!M71)</f>
        <v>7.1730417518201861E-2</v>
      </c>
      <c r="N71" s="13"/>
      <c r="O71" s="16"/>
      <c r="P71" s="16"/>
      <c r="Q71" s="16"/>
      <c r="R71" s="16"/>
      <c r="S71" s="16"/>
      <c r="T71" s="61"/>
      <c r="U71" s="16"/>
      <c r="V71" s="16"/>
      <c r="W71" s="16"/>
      <c r="X71" s="16"/>
      <c r="Y71" s="16"/>
      <c r="Z71" s="16"/>
      <c r="AA71" s="61"/>
      <c r="AB71" s="16"/>
      <c r="AC71" s="16"/>
      <c r="AD71" s="16"/>
      <c r="AE71" s="16"/>
      <c r="AF71" s="16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7"/>
      <c r="AS71" s="13"/>
      <c r="AT71" s="13"/>
      <c r="AU71" s="13"/>
      <c r="AV71" s="13"/>
      <c r="AW71" s="13"/>
    </row>
    <row r="72" spans="1:49" x14ac:dyDescent="0.4">
      <c r="A72" s="15"/>
      <c r="B72" s="15"/>
      <c r="C72" s="49" t="s">
        <v>95</v>
      </c>
      <c r="D72" s="15"/>
      <c r="E72" s="15"/>
      <c r="F72" s="15" t="s">
        <v>317</v>
      </c>
      <c r="G72" s="35">
        <f>LN('BM-Adj'!H72)-LN('BM-Adj'!G72)</f>
        <v>7.0057562422925379E-2</v>
      </c>
      <c r="H72" s="35">
        <f>LN('BM-Adj'!I72)-LN('BM-Adj'!H72)</f>
        <v>5.0792387515479653E-2</v>
      </c>
      <c r="I72" s="35">
        <f>LN('BM-Adj'!J72)-LN('BM-Adj'!I72)</f>
        <v>3.5666661149053702E-2</v>
      </c>
      <c r="J72" s="35">
        <f>LN('BM-Adj'!K72)-LN('BM-Adj'!J72)</f>
        <v>6.6105648955532281E-2</v>
      </c>
      <c r="K72" s="35">
        <f>LN('BM-Adj'!L72)-LN('BM-Adj'!K72)</f>
        <v>4.3691053731433449E-2</v>
      </c>
      <c r="L72" s="35">
        <f>LN('BM-Adj'!M72)-LN('BM-Adj'!L72)</f>
        <v>4.9621239750083035E-2</v>
      </c>
      <c r="M72" s="35">
        <f>LN('BM-Adj'!N72)-LN('BM-Adj'!M72)</f>
        <v>4.7452675238887743E-2</v>
      </c>
      <c r="N72" s="13"/>
      <c r="O72" s="16"/>
      <c r="P72" s="16"/>
      <c r="Q72" s="16"/>
      <c r="R72" s="16"/>
      <c r="S72" s="16"/>
      <c r="T72" s="61"/>
      <c r="U72" s="16"/>
      <c r="V72" s="16"/>
      <c r="W72" s="16"/>
      <c r="X72" s="16"/>
      <c r="Y72" s="16"/>
      <c r="Z72" s="16"/>
      <c r="AA72" s="61"/>
      <c r="AB72" s="16"/>
      <c r="AC72" s="16"/>
      <c r="AD72" s="16"/>
      <c r="AE72" s="16"/>
      <c r="AF72" s="16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7"/>
      <c r="AS72" s="13"/>
      <c r="AT72" s="13"/>
      <c r="AU72" s="13"/>
      <c r="AV72" s="13"/>
      <c r="AW72" s="13"/>
    </row>
    <row r="73" spans="1:49" x14ac:dyDescent="0.4">
      <c r="A73" s="15"/>
      <c r="B73" s="15"/>
      <c r="C73" s="49" t="s">
        <v>372</v>
      </c>
      <c r="D73" s="15"/>
      <c r="E73" s="15"/>
      <c r="F73" s="15" t="s">
        <v>317</v>
      </c>
      <c r="G73" s="35">
        <f>LN('BM-Adj'!H73)-LN('BM-Adj'!G73)</f>
        <v>0.14983720391894728</v>
      </c>
      <c r="H73" s="35">
        <f>LN('BM-Adj'!I73)-LN('BM-Adj'!H73)</f>
        <v>8.3372635762120062E-2</v>
      </c>
      <c r="I73" s="35">
        <f>LN('BM-Adj'!J73)-LN('BM-Adj'!I73)</f>
        <v>4.8256863335112143E-2</v>
      </c>
      <c r="J73" s="35">
        <f>LN('BM-Adj'!K73)-LN('BM-Adj'!J73)</f>
        <v>0.11003055425163311</v>
      </c>
      <c r="K73" s="35">
        <f>LN('BM-Adj'!L73)-LN('BM-Adj'!K73)</f>
        <v>0.14123732033290093</v>
      </c>
      <c r="L73" s="35">
        <f>LN('BM-Adj'!M73)-LN('BM-Adj'!L73)</f>
        <v>0.11263214003277433</v>
      </c>
      <c r="M73" s="35">
        <f>LN('BM-Adj'!N73)-LN('BM-Adj'!M73)</f>
        <v>-1.5550820337455029E-2</v>
      </c>
      <c r="N73" s="13"/>
      <c r="O73" s="16"/>
      <c r="P73" s="16"/>
      <c r="Q73" s="16"/>
      <c r="R73" s="16"/>
      <c r="S73" s="16"/>
      <c r="T73" s="61"/>
      <c r="U73" s="16"/>
      <c r="V73" s="16"/>
      <c r="W73" s="16"/>
      <c r="X73" s="16"/>
      <c r="Y73" s="16"/>
      <c r="Z73" s="16"/>
      <c r="AA73" s="61"/>
      <c r="AB73" s="16"/>
      <c r="AC73" s="16"/>
      <c r="AD73" s="16"/>
      <c r="AE73" s="16"/>
      <c r="AF73" s="16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7"/>
      <c r="AS73" s="13"/>
      <c r="AT73" s="13"/>
      <c r="AU73" s="13"/>
      <c r="AV73" s="13"/>
      <c r="AW73" s="13"/>
    </row>
    <row r="74" spans="1:49" x14ac:dyDescent="0.4">
      <c r="A74" s="15"/>
      <c r="B74" s="15"/>
      <c r="C74" s="49" t="s">
        <v>374</v>
      </c>
      <c r="D74" s="15"/>
      <c r="E74" s="15"/>
      <c r="F74" s="15" t="s">
        <v>317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  <c r="M74" s="15" t="s">
        <v>163</v>
      </c>
      <c r="N74" s="13"/>
      <c r="O74" s="16"/>
      <c r="P74" s="16"/>
      <c r="Q74" s="16"/>
      <c r="R74" s="16"/>
      <c r="S74" s="16"/>
      <c r="T74" s="61"/>
      <c r="U74" s="16"/>
      <c r="V74" s="16"/>
      <c r="W74" s="16"/>
      <c r="X74" s="16"/>
      <c r="Y74" s="16"/>
      <c r="Z74" s="16"/>
      <c r="AA74" s="61"/>
      <c r="AB74" s="16"/>
      <c r="AC74" s="16"/>
      <c r="AD74" s="16"/>
      <c r="AE74" s="16"/>
      <c r="AF74" s="16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7"/>
      <c r="AS74" s="13"/>
      <c r="AT74" s="13"/>
      <c r="AU74" s="13"/>
      <c r="AV74" s="13"/>
      <c r="AW74" s="13"/>
    </row>
    <row r="75" spans="1:49" x14ac:dyDescent="0.4">
      <c r="A75" s="15"/>
      <c r="B75" s="15"/>
      <c r="C75" s="49" t="s">
        <v>105</v>
      </c>
      <c r="D75" s="15"/>
      <c r="E75" s="15"/>
      <c r="F75" s="15" t="s">
        <v>317</v>
      </c>
      <c r="G75" s="35">
        <f>LN('BM-Adj'!H75)-LN('BM-Adj'!G75)</f>
        <v>2.1336505224304192E-2</v>
      </c>
      <c r="H75" s="35">
        <f>LN('BM-Adj'!I75)-LN('BM-Adj'!H75)</f>
        <v>0.13421091797708917</v>
      </c>
      <c r="I75" s="35">
        <f>LN('BM-Adj'!J75)-LN('BM-Adj'!I75)</f>
        <v>0.10494655054644136</v>
      </c>
      <c r="J75" s="35">
        <f>LN('BM-Adj'!K75)-LN('BM-Adj'!J75)</f>
        <v>3.7357411516100503E-2</v>
      </c>
      <c r="K75" s="35">
        <f>LN('BM-Adj'!L75)-LN('BM-Adj'!K75)</f>
        <v>0.24551212388185556</v>
      </c>
      <c r="L75" s="35">
        <f>LN('BM-Adj'!M75)-LN('BM-Adj'!L75)</f>
        <v>1.2660081313968535E-2</v>
      </c>
      <c r="M75" s="35">
        <f>LN('BM-Adj'!N75)-LN('BM-Adj'!M75)</f>
        <v>7.8539272289699938E-2</v>
      </c>
      <c r="N75" s="13"/>
      <c r="O75" s="16"/>
      <c r="P75" s="16"/>
      <c r="Q75" s="16"/>
      <c r="R75" s="16"/>
      <c r="S75" s="16"/>
      <c r="T75" s="61"/>
      <c r="U75" s="16"/>
      <c r="V75" s="16"/>
      <c r="W75" s="16"/>
      <c r="X75" s="16"/>
      <c r="Y75" s="16"/>
      <c r="Z75" s="16"/>
      <c r="AA75" s="61"/>
      <c r="AB75" s="16"/>
      <c r="AC75" s="16"/>
      <c r="AD75" s="16"/>
      <c r="AE75" s="16"/>
      <c r="AF75" s="16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7"/>
      <c r="AS75" s="13"/>
      <c r="AT75" s="13"/>
      <c r="AU75" s="13"/>
      <c r="AV75" s="13"/>
      <c r="AW75" s="13"/>
    </row>
    <row r="76" spans="1:49" x14ac:dyDescent="0.4">
      <c r="A76" s="15"/>
      <c r="B76" s="15"/>
      <c r="C76" s="49" t="s">
        <v>113</v>
      </c>
      <c r="D76" s="15"/>
      <c r="E76" s="15"/>
      <c r="F76" s="15" t="s">
        <v>317</v>
      </c>
      <c r="G76" s="35">
        <f>LN('BM-Adj'!H76)-LN('BM-Adj'!G76)</f>
        <v>0.20859138007286804</v>
      </c>
      <c r="H76" s="35">
        <f>LN('BM-Adj'!I76)-LN('BM-Adj'!H76)</f>
        <v>0.10732115741365211</v>
      </c>
      <c r="I76" s="35">
        <f>LN('BM-Adj'!J76)-LN('BM-Adj'!I76)</f>
        <v>0.13532272233860931</v>
      </c>
      <c r="J76" s="35">
        <f>LN('BM-Adj'!K76)-LN('BM-Adj'!J76)</f>
        <v>4.146382546114058E-2</v>
      </c>
      <c r="K76" s="35">
        <f>LN('BM-Adj'!L76)-LN('BM-Adj'!K76)</f>
        <v>0.11054878485756703</v>
      </c>
      <c r="L76" s="35">
        <f>LN('BM-Adj'!M76)-LN('BM-Adj'!L76)</f>
        <v>6.7102563001395055E-2</v>
      </c>
      <c r="M76" s="35">
        <f>LN('BM-Adj'!N76)-LN('BM-Adj'!M76)</f>
        <v>-1.1426371314070316E-2</v>
      </c>
      <c r="N76" s="13"/>
      <c r="O76" s="16"/>
      <c r="P76" s="16"/>
      <c r="Q76" s="16"/>
      <c r="R76" s="16"/>
      <c r="S76" s="16"/>
      <c r="T76" s="61"/>
      <c r="U76" s="16"/>
      <c r="V76" s="16"/>
      <c r="W76" s="16"/>
      <c r="X76" s="16"/>
      <c r="Y76" s="16"/>
      <c r="Z76" s="16"/>
      <c r="AA76" s="61"/>
      <c r="AB76" s="16"/>
      <c r="AC76" s="16"/>
      <c r="AD76" s="16"/>
      <c r="AE76" s="16"/>
      <c r="AF76" s="16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7"/>
      <c r="AS76" s="13"/>
      <c r="AT76" s="13"/>
      <c r="AU76" s="13"/>
      <c r="AV76" s="13"/>
      <c r="AW76" s="13"/>
    </row>
    <row r="77" spans="1:49" x14ac:dyDescent="0.4">
      <c r="A77" s="15"/>
      <c r="B77" s="15"/>
      <c r="C77" s="49" t="s">
        <v>117</v>
      </c>
      <c r="D77" s="15"/>
      <c r="E77" s="15"/>
      <c r="F77" s="15" t="s">
        <v>317</v>
      </c>
      <c r="G77" s="35">
        <f>LN('BM-Adj'!H77)-LN('BM-Adj'!G77)</f>
        <v>6.6345186949996027E-2</v>
      </c>
      <c r="H77" s="35">
        <f>LN('BM-Adj'!I77)-LN('BM-Adj'!H77)</f>
        <v>8.6580920819287144E-2</v>
      </c>
      <c r="I77" s="35">
        <f>LN('BM-Adj'!J77)-LN('BM-Adj'!I77)</f>
        <v>4.1113497833581647E-2</v>
      </c>
      <c r="J77" s="35">
        <f>LN('BM-Adj'!K77)-LN('BM-Adj'!J77)</f>
        <v>0.1084443127155037</v>
      </c>
      <c r="K77" s="35">
        <f>LN('BM-Adj'!L77)-LN('BM-Adj'!K77)</f>
        <v>0.14256300113924159</v>
      </c>
      <c r="L77" s="35">
        <f>LN('BM-Adj'!M77)-LN('BM-Adj'!L77)</f>
        <v>0.20876154833733285</v>
      </c>
      <c r="M77" s="35">
        <f>LN('BM-Adj'!N77)-LN('BM-Adj'!M77)</f>
        <v>4.5086594587409046E-2</v>
      </c>
      <c r="N77" s="13"/>
      <c r="O77" s="16"/>
      <c r="P77" s="16"/>
      <c r="Q77" s="16"/>
      <c r="R77" s="16"/>
      <c r="S77" s="16"/>
      <c r="T77" s="61"/>
      <c r="U77" s="16"/>
      <c r="V77" s="16"/>
      <c r="W77" s="16"/>
      <c r="X77" s="16"/>
      <c r="Y77" s="16"/>
      <c r="Z77" s="16"/>
      <c r="AA77" s="61"/>
      <c r="AB77" s="16"/>
      <c r="AC77" s="16"/>
      <c r="AD77" s="16"/>
      <c r="AE77" s="16"/>
      <c r="AF77" s="16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7"/>
      <c r="AS77" s="13"/>
      <c r="AT77" s="13"/>
      <c r="AU77" s="13"/>
      <c r="AV77" s="13"/>
      <c r="AW77" s="13"/>
    </row>
    <row r="78" spans="1:49" x14ac:dyDescent="0.4">
      <c r="A78" s="15"/>
      <c r="B78" s="15"/>
      <c r="C78" s="49" t="s">
        <v>118</v>
      </c>
      <c r="D78" s="15"/>
      <c r="E78" s="15"/>
      <c r="F78" s="15" t="s">
        <v>317</v>
      </c>
      <c r="G78" s="35">
        <f>LN('BM-Adj'!H78)-LN('BM-Adj'!G78)</f>
        <v>0.17686163134939381</v>
      </c>
      <c r="H78" s="35">
        <f>LN('BM-Adj'!I78)-LN('BM-Adj'!H78)</f>
        <v>0.1774561841741944</v>
      </c>
      <c r="I78" s="35">
        <f>LN('BM-Adj'!J78)-LN('BM-Adj'!I78)</f>
        <v>0.20650062672202285</v>
      </c>
      <c r="J78" s="35">
        <f>LN('BM-Adj'!K78)-LN('BM-Adj'!J78)</f>
        <v>0.1271465299514114</v>
      </c>
      <c r="K78" s="35">
        <f>LN('BM-Adj'!L78)-LN('BM-Adj'!K78)</f>
        <v>0.16671831267525672</v>
      </c>
      <c r="L78" s="35">
        <f>LN('BM-Adj'!M78)-LN('BM-Adj'!L78)</f>
        <v>8.816214979126169E-2</v>
      </c>
      <c r="M78" s="35">
        <f>LN('BM-Adj'!N78)-LN('BM-Adj'!M78)</f>
        <v>0.11689130561778782</v>
      </c>
      <c r="N78" s="13"/>
      <c r="O78" s="16"/>
      <c r="P78" s="16"/>
      <c r="Q78" s="16"/>
      <c r="R78" s="16"/>
      <c r="S78" s="16"/>
      <c r="T78" s="61"/>
      <c r="U78" s="16"/>
      <c r="V78" s="16"/>
      <c r="W78" s="16"/>
      <c r="X78" s="16"/>
      <c r="Y78" s="16"/>
      <c r="Z78" s="16"/>
      <c r="AA78" s="61"/>
      <c r="AB78" s="16"/>
      <c r="AC78" s="16"/>
      <c r="AD78" s="16"/>
      <c r="AE78" s="16"/>
      <c r="AF78" s="16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7"/>
      <c r="AS78" s="13"/>
      <c r="AT78" s="13"/>
      <c r="AU78" s="13"/>
      <c r="AV78" s="13"/>
      <c r="AW78" s="13"/>
    </row>
    <row r="79" spans="1:49" x14ac:dyDescent="0.4">
      <c r="A79" s="15"/>
      <c r="B79" s="15"/>
      <c r="C79" s="49" t="s">
        <v>120</v>
      </c>
      <c r="D79" s="15"/>
      <c r="E79" s="15"/>
      <c r="F79" s="15" t="s">
        <v>317</v>
      </c>
      <c r="G79" s="35">
        <f>LN('BM-Adj'!H79)-LN('BM-Adj'!G79)</f>
        <v>0.30106161347475968</v>
      </c>
      <c r="H79" s="35">
        <f>LN('BM-Adj'!I79)-LN('BM-Adj'!H79)</f>
        <v>0.29207070180729344</v>
      </c>
      <c r="I79" s="35">
        <f>LN('BM-Adj'!J79)-LN('BM-Adj'!I79)</f>
        <v>0.2154724500085794</v>
      </c>
      <c r="J79" s="35">
        <f>LN('BM-Adj'!K79)-LN('BM-Adj'!J79)</f>
        <v>0.34060369195242091</v>
      </c>
      <c r="K79" s="35">
        <f>LN('BM-Adj'!L79)-LN('BM-Adj'!K79)</f>
        <v>0.36832939251154562</v>
      </c>
      <c r="L79" s="35">
        <f>LN('BM-Adj'!M79)-LN('BM-Adj'!L79)</f>
        <v>0.35739112348812707</v>
      </c>
      <c r="M79" s="35">
        <f>LN('BM-Adj'!N79)-LN('BM-Adj'!M79)</f>
        <v>0.17245908056977255</v>
      </c>
      <c r="N79" s="13"/>
      <c r="O79" s="16"/>
      <c r="P79" s="16"/>
      <c r="Q79" s="16"/>
      <c r="R79" s="16"/>
      <c r="S79" s="16"/>
      <c r="T79" s="61"/>
      <c r="U79" s="16"/>
      <c r="V79" s="16"/>
      <c r="W79" s="16"/>
      <c r="X79" s="16"/>
      <c r="Y79" s="16"/>
      <c r="Z79" s="16"/>
      <c r="AA79" s="61"/>
      <c r="AB79" s="16"/>
      <c r="AC79" s="16"/>
      <c r="AD79" s="16"/>
      <c r="AE79" s="16"/>
      <c r="AF79" s="16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7"/>
      <c r="AS79" s="13"/>
      <c r="AT79" s="13"/>
      <c r="AU79" s="13"/>
      <c r="AV79" s="13"/>
      <c r="AW79" s="13"/>
    </row>
    <row r="80" spans="1:49" x14ac:dyDescent="0.4">
      <c r="A80" s="15"/>
      <c r="B80" s="15"/>
      <c r="C80" s="49" t="s">
        <v>123</v>
      </c>
      <c r="D80" s="15"/>
      <c r="E80" s="15"/>
      <c r="F80" s="15" t="s">
        <v>317</v>
      </c>
      <c r="G80" s="35">
        <f>LN('BM-Adj'!H80)-LN('BM-Adj'!G80)</f>
        <v>0.76876815384968111</v>
      </c>
      <c r="H80" s="35">
        <f>LN('BM-Adj'!I80)-LN('BM-Adj'!H80)</f>
        <v>0.37064985732340361</v>
      </c>
      <c r="I80" s="35">
        <f>LN('BM-Adj'!J80)-LN('BM-Adj'!I80)</f>
        <v>0.30505029511692516</v>
      </c>
      <c r="J80" s="35">
        <f>LN('BM-Adj'!K80)-LN('BM-Adj'!J80)</f>
        <v>0.28570403649760134</v>
      </c>
      <c r="K80" s="35">
        <f>LN('BM-Adj'!L80)-LN('BM-Adj'!K80)</f>
        <v>0.19102877181949918</v>
      </c>
      <c r="L80" s="35">
        <f>LN('BM-Adj'!M80)-LN('BM-Adj'!L80)</f>
        <v>0.37044203628778583</v>
      </c>
      <c r="M80" s="35">
        <f>LN('BM-Adj'!N80)-LN('BM-Adj'!M80)</f>
        <v>2.8051550722017815E-2</v>
      </c>
      <c r="N80" s="13"/>
      <c r="O80" s="16"/>
      <c r="P80" s="16"/>
      <c r="Q80" s="16"/>
      <c r="R80" s="16"/>
      <c r="S80" s="16"/>
      <c r="T80" s="61"/>
      <c r="U80" s="16"/>
      <c r="V80" s="16"/>
      <c r="W80" s="16"/>
      <c r="X80" s="16"/>
      <c r="Y80" s="16"/>
      <c r="Z80" s="16"/>
      <c r="AA80" s="61"/>
      <c r="AB80" s="16"/>
      <c r="AC80" s="16"/>
      <c r="AD80" s="16"/>
      <c r="AE80" s="16"/>
      <c r="AF80" s="16"/>
      <c r="AG80" s="15"/>
      <c r="AH80" s="15"/>
      <c r="AI80" s="15"/>
      <c r="AJ80" s="15"/>
      <c r="AK80" s="13"/>
      <c r="AL80" s="13"/>
      <c r="AM80" s="15"/>
      <c r="AN80" s="15"/>
      <c r="AO80" s="15"/>
      <c r="AP80" s="15"/>
      <c r="AQ80" s="13"/>
      <c r="AR80" s="17"/>
      <c r="AS80" s="15"/>
      <c r="AT80" s="15"/>
      <c r="AU80" s="15"/>
      <c r="AV80" s="15"/>
      <c r="AW80" s="13"/>
    </row>
    <row r="81" spans="1:49" x14ac:dyDescent="0.4">
      <c r="A81" s="15"/>
      <c r="B81" s="15"/>
      <c r="C81" s="49" t="s">
        <v>290</v>
      </c>
      <c r="D81" s="15"/>
      <c r="E81" s="15"/>
      <c r="F81" s="15" t="s">
        <v>317</v>
      </c>
      <c r="G81" s="35">
        <f>LN('BM-Adj'!H81)-LN('BM-Adj'!G81)</f>
        <v>0.41248715456497287</v>
      </c>
      <c r="H81" s="35">
        <f>LN('BM-Adj'!I81)-LN('BM-Adj'!H81)</f>
        <v>0.4771631270756167</v>
      </c>
      <c r="I81" s="35">
        <f>LN('BM-Adj'!J81)-LN('BM-Adj'!I81)</f>
        <v>0.1428585798016897</v>
      </c>
      <c r="J81" s="35">
        <f>LN('BM-Adj'!K81)-LN('BM-Adj'!J81)</f>
        <v>0.18783869567783107</v>
      </c>
      <c r="K81" s="35">
        <f>LN('BM-Adj'!L81)-LN('BM-Adj'!K81)</f>
        <v>0.20814426090395699</v>
      </c>
      <c r="L81" s="35">
        <f>LN('BM-Adj'!M81)-LN('BM-Adj'!L81)</f>
        <v>0.14209051731364042</v>
      </c>
      <c r="M81" s="35">
        <f>LN('BM-Adj'!N81)-LN('BM-Adj'!M81)</f>
        <v>-7.7148311929645885E-2</v>
      </c>
      <c r="N81" s="13"/>
      <c r="O81" s="16"/>
      <c r="P81" s="16"/>
      <c r="Q81" s="16"/>
      <c r="R81" s="16"/>
      <c r="S81" s="16"/>
      <c r="T81" s="61"/>
      <c r="U81" s="16"/>
      <c r="V81" s="16"/>
      <c r="W81" s="16"/>
      <c r="X81" s="16"/>
      <c r="Y81" s="16"/>
      <c r="Z81" s="16"/>
      <c r="AA81" s="61"/>
      <c r="AB81" s="16"/>
      <c r="AC81" s="16"/>
      <c r="AD81" s="16"/>
      <c r="AE81" s="16"/>
      <c r="AF81" s="16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7"/>
      <c r="AS81" s="13"/>
      <c r="AT81" s="13"/>
      <c r="AU81" s="13"/>
      <c r="AV81" s="13"/>
      <c r="AW81" s="13"/>
    </row>
    <row r="82" spans="1:49" x14ac:dyDescent="0.4">
      <c r="A82" s="15"/>
      <c r="B82" s="15"/>
      <c r="C82" s="49" t="s">
        <v>20</v>
      </c>
      <c r="D82" s="15"/>
      <c r="E82" s="15"/>
      <c r="F82" s="15" t="s">
        <v>317</v>
      </c>
      <c r="G82" s="15" t="s">
        <v>163</v>
      </c>
      <c r="H82" s="15" t="s">
        <v>163</v>
      </c>
      <c r="I82" s="15" t="s">
        <v>163</v>
      </c>
      <c r="J82" s="15" t="s">
        <v>163</v>
      </c>
      <c r="K82" s="15" t="s">
        <v>163</v>
      </c>
      <c r="L82" s="15" t="s">
        <v>163</v>
      </c>
      <c r="M82" s="15" t="s">
        <v>163</v>
      </c>
      <c r="N82" s="13"/>
      <c r="O82" s="16">
        <f>CORREL('log Inflation'!$G82:$L91,$G82:$L91)</f>
        <v>0.72172620931430498</v>
      </c>
      <c r="P82" s="16">
        <f>O82*SQRT((MIN(COUNT($G82:$L91),COUNT('log Inflation'!$G82:$L91))-2)/(1-O82^2))</f>
        <v>3.2972682409829712</v>
      </c>
      <c r="Q82" s="16">
        <f>CORREL('log Inflation'!$H82:$L91,$G82:$K91)</f>
        <v>0.81597347963159628</v>
      </c>
      <c r="R82" s="16">
        <f>Q82*SQRT((MIN(COUNT($G82:$K91),COUNT('log Inflation'!$H82:$L91))-2)/(1-Q82^2))</f>
        <v>3.9923267541069416</v>
      </c>
      <c r="S82" s="16">
        <f>MIN(COUNT($G82:$K91),COUNT('log Inflation'!$H82:$L91))</f>
        <v>10</v>
      </c>
      <c r="T82" s="61"/>
      <c r="U82" s="16"/>
      <c r="V82" s="16">
        <f>CORREL(Growth!$G82:$L91,$G82:$L91)</f>
        <v>0.64771920956927209</v>
      </c>
      <c r="W82" s="16">
        <f>V82*SQRT((MIN(COUNT($G82:$L91),COUNT(Growth!$G82:$L91))-2)/(1-V82^2))</f>
        <v>2.6884421375303229</v>
      </c>
      <c r="X82" s="16">
        <f>CORREL(Growth!$H82:$L91,$G82:$K91)</f>
        <v>0.83258554936131535</v>
      </c>
      <c r="Y82" s="16">
        <f>X82*SQRT((MIN(COUNT($G82:$K91),COUNT(Growth!$H82:$L91))-2)/(1-X82^2))</f>
        <v>4.2515301424297416</v>
      </c>
      <c r="Z82" s="16">
        <f>MIN(COUNT($G82:$K91),COUNT(Growth!$H82:$L91))</f>
        <v>10</v>
      </c>
      <c r="AA82" s="61"/>
      <c r="AB82" s="16">
        <f>CORREL('log dC'!$G82:$L91,$G82:$L91)</f>
        <v>-0.31661100957696831</v>
      </c>
      <c r="AC82" s="16">
        <f>AB82*SQRT((MIN(COUNT($G82:$L91),COUNT('log dC'!$G82:$L91))-2)/(1-AB82^2))</f>
        <v>-1.0555122608674126</v>
      </c>
      <c r="AD82" s="16">
        <f>CORREL('log dC'!$H82:$L91,$G82:$K91)</f>
        <v>0.66199976161427498</v>
      </c>
      <c r="AE82" s="16">
        <f>AD82*SQRT((MIN(COUNT($G82:$K91),COUNT('log dC'!$H82:$L91))-2)/(1-AD82^2))</f>
        <v>2.4982094376022426</v>
      </c>
      <c r="AF82" s="16">
        <f>MIN(COUNT($G82:$K91),COUNT('log dC'!$H82:$L91))</f>
        <v>10</v>
      </c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7"/>
      <c r="AS82" s="13"/>
      <c r="AT82" s="13"/>
      <c r="AU82" s="13"/>
      <c r="AV82" s="13"/>
      <c r="AW82" s="13"/>
    </row>
    <row r="83" spans="1:49" x14ac:dyDescent="0.4">
      <c r="A83" s="15"/>
      <c r="B83" s="15"/>
      <c r="C83" s="49" t="s">
        <v>35</v>
      </c>
      <c r="D83" s="15"/>
      <c r="E83" s="15"/>
      <c r="F83" s="15" t="s">
        <v>317</v>
      </c>
      <c r="G83" s="15" t="s">
        <v>163</v>
      </c>
      <c r="H83" s="15" t="s">
        <v>163</v>
      </c>
      <c r="I83" s="15" t="s">
        <v>163</v>
      </c>
      <c r="J83" s="15" t="s">
        <v>163</v>
      </c>
      <c r="K83" s="15" t="s">
        <v>163</v>
      </c>
      <c r="L83" s="15" t="s">
        <v>163</v>
      </c>
      <c r="M83" s="15" t="s">
        <v>163</v>
      </c>
      <c r="N83" s="13"/>
      <c r="O83" s="16"/>
      <c r="P83" s="16"/>
      <c r="Q83" s="16"/>
      <c r="R83" s="16"/>
      <c r="S83" s="16"/>
      <c r="T83" s="61"/>
      <c r="U83" s="16"/>
      <c r="V83" s="16"/>
      <c r="W83" s="16"/>
      <c r="X83" s="16"/>
      <c r="Y83" s="16"/>
      <c r="Z83" s="16"/>
      <c r="AA83" s="61"/>
      <c r="AB83" s="16"/>
      <c r="AC83" s="16"/>
      <c r="AD83" s="16"/>
      <c r="AE83" s="16"/>
      <c r="AF83" s="16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7"/>
      <c r="AS83" s="13"/>
      <c r="AT83" s="13"/>
      <c r="AU83" s="13"/>
      <c r="AV83" s="13"/>
      <c r="AW83" s="13"/>
    </row>
    <row r="84" spans="1:49" x14ac:dyDescent="0.4">
      <c r="A84" s="15"/>
      <c r="B84" s="15"/>
      <c r="C84" s="49" t="s">
        <v>60</v>
      </c>
      <c r="D84" s="15"/>
      <c r="E84" s="15"/>
      <c r="F84" s="15" t="s">
        <v>317</v>
      </c>
      <c r="G84" s="15" t="s">
        <v>163</v>
      </c>
      <c r="H84" s="15" t="s">
        <v>163</v>
      </c>
      <c r="I84" s="15" t="s">
        <v>163</v>
      </c>
      <c r="J84" s="15" t="s">
        <v>163</v>
      </c>
      <c r="K84" s="15" t="s">
        <v>163</v>
      </c>
      <c r="L84" s="15" t="s">
        <v>163</v>
      </c>
      <c r="M84" s="15" t="s">
        <v>163</v>
      </c>
      <c r="N84" s="13"/>
      <c r="O84" s="16"/>
      <c r="P84" s="16"/>
      <c r="Q84" s="16"/>
      <c r="R84" s="16"/>
      <c r="S84" s="16"/>
      <c r="T84" s="61"/>
      <c r="U84" s="16"/>
      <c r="V84" s="16"/>
      <c r="W84" s="16"/>
      <c r="X84" s="16"/>
      <c r="Y84" s="16"/>
      <c r="Z84" s="16"/>
      <c r="AA84" s="61"/>
      <c r="AB84" s="16"/>
      <c r="AC84" s="16"/>
      <c r="AD84" s="16"/>
      <c r="AE84" s="16"/>
      <c r="AF84" s="16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7"/>
      <c r="AS84" s="13"/>
      <c r="AT84" s="13"/>
      <c r="AU84" s="13"/>
      <c r="AV84" s="13"/>
      <c r="AW84" s="13"/>
    </row>
    <row r="85" spans="1:49" x14ac:dyDescent="0.4">
      <c r="A85" s="15"/>
      <c r="B85" s="15"/>
      <c r="C85" s="49" t="s">
        <v>61</v>
      </c>
      <c r="D85" s="15"/>
      <c r="E85" s="15"/>
      <c r="F85" s="15" t="s">
        <v>317</v>
      </c>
      <c r="G85" s="15" t="s">
        <v>163</v>
      </c>
      <c r="H85" s="15" t="s">
        <v>163</v>
      </c>
      <c r="I85" s="15" t="s">
        <v>163</v>
      </c>
      <c r="J85" s="15" t="s">
        <v>163</v>
      </c>
      <c r="K85" s="15" t="s">
        <v>163</v>
      </c>
      <c r="L85" s="15" t="s">
        <v>163</v>
      </c>
      <c r="M85" s="15" t="s">
        <v>163</v>
      </c>
      <c r="N85" s="13"/>
      <c r="O85" s="16"/>
      <c r="P85" s="16"/>
      <c r="Q85" s="16"/>
      <c r="R85" s="16"/>
      <c r="S85" s="16"/>
      <c r="T85" s="61"/>
      <c r="U85" s="16"/>
      <c r="V85" s="16"/>
      <c r="W85" s="16"/>
      <c r="X85" s="16"/>
      <c r="Y85" s="16"/>
      <c r="Z85" s="16"/>
      <c r="AA85" s="61"/>
      <c r="AB85" s="16"/>
      <c r="AC85" s="16"/>
      <c r="AD85" s="16"/>
      <c r="AE85" s="16"/>
      <c r="AF85" s="16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7"/>
      <c r="AS85" s="13"/>
      <c r="AT85" s="13"/>
      <c r="AU85" s="13"/>
      <c r="AV85" s="13"/>
      <c r="AW85" s="13"/>
    </row>
    <row r="86" spans="1:49" x14ac:dyDescent="0.4">
      <c r="A86" s="15"/>
      <c r="B86" s="15"/>
      <c r="C86" s="49" t="s">
        <v>274</v>
      </c>
      <c r="D86" s="15"/>
      <c r="E86" s="15"/>
      <c r="F86" s="15" t="s">
        <v>317</v>
      </c>
      <c r="G86" s="35">
        <f>LN('BM-Adj'!H86)-LN('BM-Adj'!G86)</f>
        <v>-3.5244941441497812E-2</v>
      </c>
      <c r="H86" s="35">
        <f>LN('BM-Adj'!I86)-LN('BM-Adj'!H86)</f>
        <v>2.101740071422975E-2</v>
      </c>
      <c r="I86" s="35">
        <f>LN('BM-Adj'!J86)-LN('BM-Adj'!I86)</f>
        <v>3.8911109804777411E-2</v>
      </c>
      <c r="J86" s="35">
        <f>LN('BM-Adj'!K86)-LN('BM-Adj'!J86)</f>
        <v>5.4862737493751368E-2</v>
      </c>
      <c r="K86" s="35">
        <f>LN('BM-Adj'!L86)-LN('BM-Adj'!K86)</f>
        <v>2.7625693053529465E-2</v>
      </c>
      <c r="L86" s="35">
        <f>LN('BM-Adj'!M86)-LN('BM-Adj'!L86)</f>
        <v>0.13761186068323883</v>
      </c>
      <c r="M86" s="35">
        <f>LN('BM-Adj'!N86)-LN('BM-Adj'!M86)</f>
        <v>3.3229821519455083E-2</v>
      </c>
      <c r="N86" s="13"/>
      <c r="O86" s="16"/>
      <c r="P86" s="16"/>
      <c r="Q86" s="16"/>
      <c r="R86" s="16"/>
      <c r="S86" s="16"/>
      <c r="T86" s="61"/>
      <c r="U86" s="16"/>
      <c r="V86" s="16"/>
      <c r="W86" s="16"/>
      <c r="X86" s="16"/>
      <c r="Y86" s="16"/>
      <c r="Z86" s="16"/>
      <c r="AA86" s="61"/>
      <c r="AB86" s="16"/>
      <c r="AC86" s="16"/>
      <c r="AD86" s="16"/>
      <c r="AE86" s="16"/>
      <c r="AF86" s="16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7"/>
      <c r="AS86" s="13"/>
      <c r="AT86" s="13"/>
      <c r="AU86" s="13"/>
      <c r="AV86" s="13"/>
      <c r="AW86" s="13"/>
    </row>
    <row r="87" spans="1:49" x14ac:dyDescent="0.4">
      <c r="A87" s="15"/>
      <c r="B87" s="15"/>
      <c r="C87" s="49" t="s">
        <v>376</v>
      </c>
      <c r="D87" s="15"/>
      <c r="E87" s="15"/>
      <c r="F87" s="15" t="s">
        <v>317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3"/>
      <c r="O87" s="16"/>
      <c r="P87" s="16"/>
      <c r="Q87" s="16"/>
      <c r="R87" s="16"/>
      <c r="S87" s="16"/>
      <c r="T87" s="61"/>
      <c r="U87" s="16"/>
      <c r="V87" s="16"/>
      <c r="W87" s="16"/>
      <c r="X87" s="16"/>
      <c r="Y87" s="16"/>
      <c r="Z87" s="16"/>
      <c r="AA87" s="61"/>
      <c r="AB87" s="16"/>
      <c r="AC87" s="16"/>
      <c r="AD87" s="16"/>
      <c r="AE87" s="16"/>
      <c r="AF87" s="16"/>
      <c r="AG87" s="15"/>
      <c r="AH87" s="15"/>
      <c r="AI87" s="15"/>
      <c r="AJ87" s="15"/>
      <c r="AK87" s="13"/>
      <c r="AL87" s="13"/>
      <c r="AM87" s="15"/>
      <c r="AN87" s="15"/>
      <c r="AO87" s="15"/>
      <c r="AP87" s="15"/>
      <c r="AQ87" s="13"/>
      <c r="AR87" s="17"/>
      <c r="AS87" s="15"/>
      <c r="AT87" s="15"/>
      <c r="AU87" s="15"/>
      <c r="AV87" s="15"/>
      <c r="AW87" s="13"/>
    </row>
    <row r="88" spans="1:49" x14ac:dyDescent="0.4">
      <c r="A88" s="15"/>
      <c r="B88" s="15"/>
      <c r="C88" s="49" t="s">
        <v>98</v>
      </c>
      <c r="D88" s="15"/>
      <c r="E88" s="15"/>
      <c r="F88" s="15" t="s">
        <v>317</v>
      </c>
      <c r="G88" s="15" t="s">
        <v>163</v>
      </c>
      <c r="H88" s="15" t="s">
        <v>163</v>
      </c>
      <c r="I88" s="15" t="s">
        <v>163</v>
      </c>
      <c r="J88" s="15" t="s">
        <v>163</v>
      </c>
      <c r="K88" s="15" t="s">
        <v>163</v>
      </c>
      <c r="L88" s="15" t="s">
        <v>163</v>
      </c>
      <c r="M88" s="15" t="s">
        <v>163</v>
      </c>
      <c r="N88" s="13"/>
      <c r="O88" s="16"/>
      <c r="P88" s="16"/>
      <c r="Q88" s="16"/>
      <c r="R88" s="16"/>
      <c r="S88" s="16"/>
      <c r="T88" s="61"/>
      <c r="U88" s="16"/>
      <c r="V88" s="16"/>
      <c r="W88" s="16"/>
      <c r="X88" s="16"/>
      <c r="Y88" s="16"/>
      <c r="Z88" s="16"/>
      <c r="AA88" s="61"/>
      <c r="AB88" s="16"/>
      <c r="AC88" s="16"/>
      <c r="AD88" s="16"/>
      <c r="AE88" s="16"/>
      <c r="AF88" s="16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7"/>
      <c r="AS88" s="13"/>
      <c r="AT88" s="13"/>
      <c r="AU88" s="13"/>
      <c r="AV88" s="13"/>
      <c r="AW88" s="13"/>
    </row>
    <row r="89" spans="1:49" x14ac:dyDescent="0.4">
      <c r="A89" s="15"/>
      <c r="B89" s="15"/>
      <c r="C89" s="49" t="s">
        <v>100</v>
      </c>
      <c r="D89" s="15"/>
      <c r="E89" s="15"/>
      <c r="F89" s="15" t="s">
        <v>317</v>
      </c>
      <c r="G89" s="35">
        <f>LN('BM-Adj'!H89)-LN('BM-Adj'!G89)</f>
        <v>0.17721759339594279</v>
      </c>
      <c r="H89" s="35">
        <f>LN('BM-Adj'!I89)-LN('BM-Adj'!H89)</f>
        <v>0.21376735789567292</v>
      </c>
      <c r="I89" s="35">
        <f>LN('BM-Adj'!J89)-LN('BM-Adj'!I89)</f>
        <v>0.18963790127284241</v>
      </c>
      <c r="J89" s="35">
        <f>LN('BM-Adj'!K89)-LN('BM-Adj'!J89)</f>
        <v>0.15230157776989728</v>
      </c>
      <c r="K89" s="35">
        <f>LN('BM-Adj'!L89)-LN('BM-Adj'!K89)</f>
        <v>0.15739676060438867</v>
      </c>
      <c r="L89" s="35">
        <f>LN('BM-Adj'!M89)-LN('BM-Adj'!L89)</f>
        <v>0.23941406186250447</v>
      </c>
      <c r="M89" s="35">
        <f>LN('BM-Adj'!N89)-LN('BM-Adj'!M89)</f>
        <v>7.8034188753738576E-2</v>
      </c>
      <c r="N89" s="13"/>
      <c r="O89" s="16"/>
      <c r="P89" s="16"/>
      <c r="Q89" s="16"/>
      <c r="R89" s="16"/>
      <c r="S89" s="16"/>
      <c r="T89" s="61"/>
      <c r="U89" s="16"/>
      <c r="V89" s="16"/>
      <c r="W89" s="16"/>
      <c r="X89" s="16"/>
      <c r="Y89" s="16"/>
      <c r="Z89" s="16"/>
      <c r="AA89" s="61"/>
      <c r="AB89" s="16"/>
      <c r="AC89" s="16"/>
      <c r="AD89" s="16"/>
      <c r="AE89" s="16"/>
      <c r="AF89" s="16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7"/>
      <c r="AS89" s="13"/>
      <c r="AT89" s="13"/>
      <c r="AU89" s="13"/>
      <c r="AV89" s="13"/>
      <c r="AW89" s="13"/>
    </row>
    <row r="90" spans="1:49" x14ac:dyDescent="0.4">
      <c r="A90" s="15"/>
      <c r="B90" s="15"/>
      <c r="C90" s="49" t="s">
        <v>102</v>
      </c>
      <c r="D90" s="15"/>
      <c r="E90" s="15"/>
      <c r="F90" s="15" t="s">
        <v>317</v>
      </c>
      <c r="G90" s="15" t="s">
        <v>163</v>
      </c>
      <c r="H90" s="15" t="s">
        <v>163</v>
      </c>
      <c r="I90" s="15" t="s">
        <v>163</v>
      </c>
      <c r="J90" s="15" t="s">
        <v>163</v>
      </c>
      <c r="K90" s="15" t="s">
        <v>163</v>
      </c>
      <c r="L90" s="15" t="s">
        <v>163</v>
      </c>
      <c r="M90" s="15" t="s">
        <v>163</v>
      </c>
      <c r="N90" s="13"/>
      <c r="O90" s="16"/>
      <c r="P90" s="16"/>
      <c r="Q90" s="16"/>
      <c r="R90" s="16"/>
      <c r="S90" s="16"/>
      <c r="T90" s="61"/>
      <c r="U90" s="16"/>
      <c r="V90" s="16"/>
      <c r="W90" s="16"/>
      <c r="X90" s="16"/>
      <c r="Y90" s="16"/>
      <c r="Z90" s="16"/>
      <c r="AA90" s="61"/>
      <c r="AB90" s="16"/>
      <c r="AC90" s="16"/>
      <c r="AD90" s="16"/>
      <c r="AE90" s="16"/>
      <c r="AF90" s="16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7"/>
      <c r="AS90" s="13"/>
      <c r="AT90" s="13"/>
      <c r="AU90" s="13"/>
      <c r="AV90" s="13"/>
      <c r="AW90" s="13"/>
    </row>
    <row r="91" spans="1:49" x14ac:dyDescent="0.4">
      <c r="A91" s="15"/>
      <c r="B91" s="15"/>
      <c r="C91" s="49" t="s">
        <v>109</v>
      </c>
      <c r="D91" s="15"/>
      <c r="E91" s="15"/>
      <c r="F91" s="15" t="s">
        <v>317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3"/>
      <c r="O91" s="16"/>
      <c r="P91" s="16"/>
      <c r="Q91" s="16"/>
      <c r="R91" s="16"/>
      <c r="S91" s="16"/>
      <c r="T91" s="61"/>
      <c r="U91" s="16"/>
      <c r="V91" s="16"/>
      <c r="W91" s="16"/>
      <c r="X91" s="16"/>
      <c r="Y91" s="16"/>
      <c r="Z91" s="16"/>
      <c r="AA91" s="61"/>
      <c r="AB91" s="16"/>
      <c r="AC91" s="16"/>
      <c r="AD91" s="16"/>
      <c r="AE91" s="16"/>
      <c r="AF91" s="16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7"/>
      <c r="AS91" s="13"/>
      <c r="AT91" s="13"/>
      <c r="AU91" s="13"/>
      <c r="AV91" s="13"/>
      <c r="AW91" s="13"/>
    </row>
    <row r="92" spans="1:49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3"/>
      <c r="O92" s="16"/>
      <c r="P92" s="16"/>
      <c r="Q92" s="16"/>
      <c r="R92" s="16"/>
      <c r="S92" s="16"/>
      <c r="T92" s="61"/>
      <c r="U92" s="16"/>
      <c r="V92" s="16"/>
      <c r="W92" s="16"/>
      <c r="X92" s="16"/>
      <c r="Y92" s="16"/>
      <c r="Z92" s="16"/>
      <c r="AA92" s="61"/>
      <c r="AB92" s="16"/>
      <c r="AC92" s="16"/>
      <c r="AD92" s="16"/>
      <c r="AE92" s="16"/>
      <c r="AF92" s="16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7"/>
      <c r="AS92" s="13"/>
      <c r="AT92" s="13"/>
      <c r="AU92" s="13"/>
      <c r="AV92" s="13"/>
      <c r="AW92" s="13"/>
    </row>
    <row r="93" spans="1:49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3"/>
      <c r="O93" s="16"/>
      <c r="P93" s="16"/>
      <c r="Q93" s="16"/>
      <c r="R93" s="16"/>
      <c r="S93" s="16"/>
      <c r="T93" s="61"/>
      <c r="U93" s="16"/>
      <c r="V93" s="16"/>
      <c r="W93" s="16"/>
      <c r="X93" s="16"/>
      <c r="Y93" s="16"/>
      <c r="Z93" s="16"/>
      <c r="AA93" s="61"/>
      <c r="AB93" s="16"/>
      <c r="AC93" s="16"/>
      <c r="AD93" s="16"/>
      <c r="AE93" s="16"/>
      <c r="AF93" s="16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7"/>
      <c r="AS93" s="13"/>
      <c r="AT93" s="13"/>
      <c r="AU93" s="13"/>
      <c r="AV93" s="13"/>
      <c r="AW93" s="13"/>
    </row>
    <row r="94" spans="1:49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3"/>
      <c r="O94" s="16"/>
      <c r="P94" s="16"/>
      <c r="Q94" s="16"/>
      <c r="R94" s="16"/>
      <c r="S94" s="16"/>
      <c r="T94" s="61"/>
      <c r="U94" s="16"/>
      <c r="V94" s="16"/>
      <c r="W94" s="16"/>
      <c r="X94" s="16"/>
      <c r="Y94" s="16"/>
      <c r="Z94" s="16"/>
      <c r="AA94" s="61"/>
      <c r="AB94" s="16"/>
      <c r="AC94" s="16"/>
      <c r="AD94" s="16"/>
      <c r="AE94" s="16"/>
      <c r="AF94" s="16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7"/>
      <c r="AS94" s="13"/>
      <c r="AT94" s="13"/>
      <c r="AU94" s="13"/>
      <c r="AV94" s="13"/>
      <c r="AW94" s="13"/>
    </row>
    <row r="95" spans="1:49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3"/>
      <c r="O95" s="16"/>
      <c r="P95" s="16"/>
      <c r="Q95" s="16"/>
      <c r="R95" s="16"/>
      <c r="S95" s="16"/>
      <c r="T95" s="61"/>
      <c r="U95" s="16"/>
      <c r="V95" s="16"/>
      <c r="W95" s="16"/>
      <c r="X95" s="16"/>
      <c r="Y95" s="16"/>
      <c r="Z95" s="16"/>
      <c r="AA95" s="61"/>
      <c r="AB95" s="16"/>
      <c r="AC95" s="16"/>
      <c r="AD95" s="16"/>
      <c r="AE95" s="16"/>
      <c r="AF95" s="16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7"/>
      <c r="AS95" s="13"/>
      <c r="AT95" s="13"/>
      <c r="AU95" s="13"/>
      <c r="AV95" s="13"/>
      <c r="AW95" s="13"/>
    </row>
    <row r="96" spans="1:49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3"/>
      <c r="O96" s="16"/>
      <c r="P96" s="16"/>
      <c r="Q96" s="16"/>
      <c r="R96" s="16"/>
      <c r="S96" s="16"/>
      <c r="T96" s="61"/>
      <c r="U96" s="16"/>
      <c r="V96" s="16"/>
      <c r="W96" s="16"/>
      <c r="X96" s="16"/>
      <c r="Y96" s="16"/>
      <c r="Z96" s="16"/>
      <c r="AA96" s="61"/>
      <c r="AB96" s="16"/>
      <c r="AC96" s="16"/>
      <c r="AD96" s="16"/>
      <c r="AE96" s="16"/>
      <c r="AF96" s="16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7"/>
      <c r="AS96" s="13"/>
      <c r="AT96" s="13"/>
      <c r="AU96" s="13"/>
      <c r="AV96" s="13"/>
      <c r="AW96" s="13"/>
    </row>
    <row r="97" spans="1:49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3"/>
      <c r="O97" s="16"/>
      <c r="P97" s="16"/>
      <c r="Q97" s="16"/>
      <c r="R97" s="16"/>
      <c r="S97" s="16"/>
      <c r="T97" s="61"/>
      <c r="U97" s="16"/>
      <c r="V97" s="16"/>
      <c r="W97" s="16"/>
      <c r="X97" s="16"/>
      <c r="Y97" s="16"/>
      <c r="Z97" s="16"/>
      <c r="AA97" s="61"/>
      <c r="AB97" s="16"/>
      <c r="AC97" s="16"/>
      <c r="AD97" s="16"/>
      <c r="AE97" s="16"/>
      <c r="AF97" s="16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7"/>
      <c r="AS97" s="13"/>
      <c r="AT97" s="13"/>
      <c r="AU97" s="13"/>
      <c r="AV97" s="13"/>
      <c r="AW97" s="13"/>
    </row>
    <row r="98" spans="1:49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3"/>
      <c r="O98" s="16"/>
      <c r="P98" s="16"/>
      <c r="Q98" s="16"/>
      <c r="R98" s="16"/>
      <c r="S98" s="16"/>
      <c r="T98" s="61"/>
      <c r="U98" s="16"/>
      <c r="V98" s="16"/>
      <c r="W98" s="16"/>
      <c r="X98" s="16"/>
      <c r="Y98" s="16"/>
      <c r="Z98" s="16"/>
      <c r="AA98" s="61"/>
      <c r="AB98" s="16"/>
      <c r="AC98" s="16"/>
      <c r="AD98" s="16"/>
      <c r="AE98" s="16"/>
      <c r="AF98" s="16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7"/>
      <c r="AS98" s="13"/>
      <c r="AT98" s="13"/>
      <c r="AU98" s="13"/>
      <c r="AV98" s="13"/>
      <c r="AW98" s="13"/>
    </row>
    <row r="99" spans="1:49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3"/>
      <c r="O99" s="16"/>
      <c r="P99" s="16"/>
      <c r="Q99" s="16"/>
      <c r="R99" s="16"/>
      <c r="S99" s="16"/>
      <c r="T99" s="61"/>
      <c r="U99" s="16"/>
      <c r="V99" s="16"/>
      <c r="W99" s="16"/>
      <c r="X99" s="16"/>
      <c r="Y99" s="16"/>
      <c r="Z99" s="16"/>
      <c r="AA99" s="61"/>
      <c r="AB99" s="16"/>
      <c r="AC99" s="16"/>
      <c r="AD99" s="16"/>
      <c r="AE99" s="16"/>
      <c r="AF99" s="16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7"/>
      <c r="AS99" s="13"/>
      <c r="AT99" s="13"/>
      <c r="AU99" s="13"/>
      <c r="AV99" s="13"/>
      <c r="AW99" s="13"/>
    </row>
    <row r="100" spans="1:49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3"/>
      <c r="O100" s="16"/>
      <c r="P100" s="16"/>
      <c r="Q100" s="16"/>
      <c r="R100" s="16"/>
      <c r="S100" s="16"/>
      <c r="T100" s="61"/>
      <c r="U100" s="16"/>
      <c r="V100" s="16"/>
      <c r="W100" s="16"/>
      <c r="X100" s="16"/>
      <c r="Y100" s="16"/>
      <c r="Z100" s="16"/>
      <c r="AA100" s="61"/>
      <c r="AB100" s="16"/>
      <c r="AC100" s="16"/>
      <c r="AD100" s="16"/>
      <c r="AE100" s="16"/>
      <c r="AF100" s="16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7"/>
      <c r="AS100" s="13"/>
      <c r="AT100" s="13"/>
      <c r="AU100" s="13"/>
      <c r="AV100" s="13"/>
      <c r="AW100" s="13"/>
    </row>
    <row r="101" spans="1:49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3"/>
      <c r="O101" s="16"/>
      <c r="P101" s="16"/>
      <c r="Q101" s="16"/>
      <c r="R101" s="16"/>
      <c r="S101" s="16"/>
      <c r="T101" s="61"/>
      <c r="U101" s="16"/>
      <c r="V101" s="16"/>
      <c r="W101" s="16"/>
      <c r="X101" s="16"/>
      <c r="Y101" s="16"/>
      <c r="Z101" s="16"/>
      <c r="AA101" s="61"/>
      <c r="AB101" s="16"/>
      <c r="AC101" s="16"/>
      <c r="AD101" s="16"/>
      <c r="AE101" s="16"/>
      <c r="AF101" s="16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7"/>
      <c r="AS101" s="13"/>
      <c r="AT101" s="13"/>
      <c r="AU101" s="13"/>
      <c r="AV101" s="13"/>
      <c r="AW101" s="13"/>
    </row>
    <row r="102" spans="1:49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3"/>
      <c r="O102" s="16"/>
      <c r="P102" s="16"/>
      <c r="Q102" s="16"/>
      <c r="R102" s="16"/>
      <c r="S102" s="16"/>
      <c r="T102" s="61"/>
      <c r="U102" s="16"/>
      <c r="V102" s="16"/>
      <c r="W102" s="16"/>
      <c r="X102" s="16"/>
      <c r="Y102" s="16"/>
      <c r="Z102" s="16"/>
      <c r="AA102" s="61"/>
      <c r="AB102" s="16"/>
      <c r="AC102" s="16"/>
      <c r="AD102" s="16"/>
      <c r="AE102" s="16"/>
      <c r="AF102" s="16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7"/>
      <c r="AS102" s="13"/>
      <c r="AT102" s="13"/>
      <c r="AU102" s="13"/>
      <c r="AV102" s="13"/>
      <c r="AW102" s="13"/>
    </row>
    <row r="103" spans="1:49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3"/>
      <c r="O103" s="16"/>
      <c r="P103" s="16"/>
      <c r="Q103" s="16"/>
      <c r="R103" s="16"/>
      <c r="S103" s="16"/>
      <c r="T103" s="61"/>
      <c r="U103" s="16"/>
      <c r="V103" s="16"/>
      <c r="W103" s="16"/>
      <c r="X103" s="16"/>
      <c r="Y103" s="16"/>
      <c r="Z103" s="16"/>
      <c r="AA103" s="61"/>
      <c r="AB103" s="16"/>
      <c r="AC103" s="16"/>
      <c r="AD103" s="16"/>
      <c r="AE103" s="16"/>
      <c r="AF103" s="16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7"/>
      <c r="AS103" s="13"/>
      <c r="AT103" s="13"/>
      <c r="AU103" s="13"/>
      <c r="AV103" s="13"/>
      <c r="AW103" s="13"/>
    </row>
    <row r="104" spans="1:49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3"/>
      <c r="O104" s="16"/>
      <c r="P104" s="16"/>
      <c r="Q104" s="16"/>
      <c r="R104" s="16"/>
      <c r="S104" s="16"/>
      <c r="T104" s="61"/>
      <c r="U104" s="16"/>
      <c r="V104" s="16"/>
      <c r="W104" s="16"/>
      <c r="X104" s="16"/>
      <c r="Y104" s="16"/>
      <c r="Z104" s="16"/>
      <c r="AA104" s="61"/>
      <c r="AB104" s="16"/>
      <c r="AC104" s="16"/>
      <c r="AD104" s="16"/>
      <c r="AE104" s="16"/>
      <c r="AF104" s="16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7"/>
      <c r="AS104" s="13"/>
      <c r="AT104" s="13"/>
      <c r="AU104" s="13"/>
      <c r="AV104" s="13"/>
      <c r="AW104" s="13"/>
    </row>
    <row r="105" spans="1:49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3"/>
      <c r="O105" s="16"/>
      <c r="P105" s="16"/>
      <c r="Q105" s="16"/>
      <c r="R105" s="16"/>
      <c r="S105" s="16"/>
      <c r="T105" s="61"/>
      <c r="U105" s="16"/>
      <c r="V105" s="16"/>
      <c r="W105" s="16"/>
      <c r="X105" s="16"/>
      <c r="Y105" s="16"/>
      <c r="Z105" s="16"/>
      <c r="AA105" s="61"/>
      <c r="AB105" s="16"/>
      <c r="AC105" s="16"/>
      <c r="AD105" s="16"/>
      <c r="AE105" s="16"/>
      <c r="AF105" s="16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7"/>
      <c r="AS105" s="13"/>
      <c r="AT105" s="13"/>
      <c r="AU105" s="13"/>
      <c r="AV105" s="13"/>
      <c r="AW105" s="13"/>
    </row>
    <row r="106" spans="1:49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3"/>
      <c r="O106" s="16"/>
      <c r="P106" s="16"/>
      <c r="Q106" s="16"/>
      <c r="R106" s="16"/>
      <c r="S106" s="16"/>
      <c r="T106" s="61"/>
      <c r="U106" s="16"/>
      <c r="V106" s="16"/>
      <c r="W106" s="16"/>
      <c r="X106" s="16"/>
      <c r="Y106" s="16"/>
      <c r="Z106" s="16"/>
      <c r="AA106" s="61"/>
      <c r="AB106" s="16"/>
      <c r="AC106" s="16"/>
      <c r="AD106" s="16"/>
      <c r="AE106" s="16"/>
      <c r="AF106" s="16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7"/>
      <c r="AS106" s="13"/>
      <c r="AT106" s="13"/>
      <c r="AU106" s="13"/>
      <c r="AV106" s="13"/>
      <c r="AW106" s="13"/>
    </row>
    <row r="107" spans="1:49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3"/>
      <c r="O107" s="16"/>
      <c r="P107" s="16"/>
      <c r="Q107" s="16"/>
      <c r="R107" s="16"/>
      <c r="S107" s="16"/>
      <c r="T107" s="61"/>
      <c r="U107" s="16"/>
      <c r="V107" s="16"/>
      <c r="W107" s="16"/>
      <c r="X107" s="16"/>
      <c r="Y107" s="16"/>
      <c r="Z107" s="16"/>
      <c r="AA107" s="61"/>
      <c r="AB107" s="16"/>
      <c r="AC107" s="16"/>
      <c r="AD107" s="16"/>
      <c r="AE107" s="16"/>
      <c r="AF107" s="16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7"/>
      <c r="AS107" s="13"/>
      <c r="AT107" s="13"/>
      <c r="AU107" s="13"/>
      <c r="AV107" s="13"/>
      <c r="AW107" s="13"/>
    </row>
    <row r="108" spans="1:49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3"/>
      <c r="O108" s="16"/>
      <c r="P108" s="16"/>
      <c r="Q108" s="16"/>
      <c r="R108" s="16"/>
      <c r="S108" s="16"/>
      <c r="T108" s="61"/>
      <c r="U108" s="16"/>
      <c r="V108" s="16"/>
      <c r="W108" s="16"/>
      <c r="X108" s="16"/>
      <c r="Y108" s="16"/>
      <c r="Z108" s="16"/>
      <c r="AA108" s="61"/>
      <c r="AB108" s="16"/>
      <c r="AC108" s="16"/>
      <c r="AD108" s="16"/>
      <c r="AE108" s="16"/>
      <c r="AF108" s="16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7"/>
      <c r="AS108" s="13"/>
      <c r="AT108" s="13"/>
      <c r="AU108" s="13"/>
      <c r="AV108" s="13"/>
      <c r="AW108" s="13"/>
    </row>
    <row r="109" spans="1:49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3"/>
      <c r="O109" s="16"/>
      <c r="P109" s="16"/>
      <c r="Q109" s="16"/>
      <c r="R109" s="16"/>
      <c r="S109" s="16"/>
      <c r="T109" s="61"/>
      <c r="U109" s="16"/>
      <c r="V109" s="16"/>
      <c r="W109" s="16"/>
      <c r="X109" s="16"/>
      <c r="Y109" s="16"/>
      <c r="Z109" s="16"/>
      <c r="AA109" s="61"/>
      <c r="AB109" s="16"/>
      <c r="AC109" s="16"/>
      <c r="AD109" s="16"/>
      <c r="AE109" s="16"/>
      <c r="AF109" s="16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7"/>
      <c r="AS109" s="13"/>
      <c r="AT109" s="13"/>
      <c r="AU109" s="13"/>
      <c r="AV109" s="13"/>
      <c r="AW109" s="13"/>
    </row>
    <row r="110" spans="1:49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3"/>
      <c r="O110" s="16"/>
      <c r="P110" s="16"/>
      <c r="Q110" s="16"/>
      <c r="R110" s="16"/>
      <c r="S110" s="16"/>
      <c r="T110" s="61"/>
      <c r="U110" s="16"/>
      <c r="V110" s="16"/>
      <c r="W110" s="16"/>
      <c r="X110" s="16"/>
      <c r="Y110" s="16"/>
      <c r="Z110" s="16"/>
      <c r="AA110" s="61"/>
      <c r="AB110" s="16"/>
      <c r="AC110" s="16"/>
      <c r="AD110" s="16"/>
      <c r="AE110" s="16"/>
      <c r="AF110" s="16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7"/>
      <c r="AS110" s="13"/>
      <c r="AT110" s="13"/>
      <c r="AU110" s="13"/>
      <c r="AV110" s="13"/>
      <c r="AW110" s="13"/>
    </row>
    <row r="111" spans="1:49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3"/>
      <c r="O111" s="16"/>
      <c r="P111" s="16"/>
      <c r="Q111" s="16"/>
      <c r="R111" s="16"/>
      <c r="S111" s="16"/>
      <c r="T111" s="61"/>
      <c r="U111" s="16"/>
      <c r="V111" s="16"/>
      <c r="W111" s="16"/>
      <c r="X111" s="16"/>
      <c r="Y111" s="16"/>
      <c r="Z111" s="16"/>
      <c r="AA111" s="61"/>
      <c r="AB111" s="16"/>
      <c r="AC111" s="16"/>
      <c r="AD111" s="16"/>
      <c r="AE111" s="16"/>
      <c r="AF111" s="16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7"/>
      <c r="AS111" s="13"/>
      <c r="AT111" s="13"/>
      <c r="AU111" s="13"/>
      <c r="AV111" s="13"/>
      <c r="AW111" s="13"/>
    </row>
    <row r="112" spans="1:49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3"/>
      <c r="O112" s="16"/>
      <c r="P112" s="16"/>
      <c r="Q112" s="16"/>
      <c r="R112" s="16"/>
      <c r="S112" s="16"/>
      <c r="T112" s="61"/>
      <c r="U112" s="16"/>
      <c r="V112" s="16"/>
      <c r="W112" s="16"/>
      <c r="X112" s="16"/>
      <c r="Y112" s="16"/>
      <c r="Z112" s="16"/>
      <c r="AA112" s="61"/>
      <c r="AB112" s="16"/>
      <c r="AC112" s="16"/>
      <c r="AD112" s="16"/>
      <c r="AE112" s="16"/>
      <c r="AF112" s="16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7"/>
      <c r="AS112" s="13"/>
      <c r="AT112" s="13"/>
      <c r="AU112" s="13"/>
      <c r="AV112" s="13"/>
      <c r="AW112" s="13"/>
    </row>
    <row r="113" spans="1:49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3"/>
      <c r="O113" s="16"/>
      <c r="P113" s="16"/>
      <c r="Q113" s="16"/>
      <c r="R113" s="16"/>
      <c r="S113" s="16"/>
      <c r="T113" s="61"/>
      <c r="U113" s="16"/>
      <c r="V113" s="16"/>
      <c r="W113" s="16"/>
      <c r="X113" s="16"/>
      <c r="Y113" s="16"/>
      <c r="Z113" s="16"/>
      <c r="AA113" s="61"/>
      <c r="AB113" s="16"/>
      <c r="AC113" s="16"/>
      <c r="AD113" s="16"/>
      <c r="AE113" s="16"/>
      <c r="AF113" s="16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7"/>
      <c r="AS113" s="13"/>
      <c r="AT113" s="13"/>
      <c r="AU113" s="13"/>
      <c r="AV113" s="13"/>
      <c r="AW113" s="13"/>
    </row>
    <row r="114" spans="1:49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3"/>
      <c r="O114" s="16"/>
      <c r="P114" s="16"/>
      <c r="Q114" s="16"/>
      <c r="R114" s="16"/>
      <c r="S114" s="16"/>
      <c r="T114" s="61"/>
      <c r="U114" s="16"/>
      <c r="V114" s="16"/>
      <c r="W114" s="16"/>
      <c r="X114" s="16"/>
      <c r="Y114" s="16"/>
      <c r="Z114" s="16"/>
      <c r="AA114" s="61"/>
      <c r="AB114" s="16"/>
      <c r="AC114" s="16"/>
      <c r="AD114" s="16"/>
      <c r="AE114" s="16"/>
      <c r="AF114" s="16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7"/>
      <c r="AS114" s="13"/>
      <c r="AT114" s="13"/>
      <c r="AU114" s="13"/>
      <c r="AV114" s="13"/>
      <c r="AW114" s="13"/>
    </row>
    <row r="115" spans="1:49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3"/>
      <c r="O115" s="16"/>
      <c r="P115" s="16"/>
      <c r="Q115" s="16"/>
      <c r="R115" s="16"/>
      <c r="S115" s="16"/>
      <c r="T115" s="61"/>
      <c r="U115" s="16"/>
      <c r="V115" s="16"/>
      <c r="W115" s="16"/>
      <c r="X115" s="16"/>
      <c r="Y115" s="16"/>
      <c r="Z115" s="16"/>
      <c r="AA115" s="61"/>
      <c r="AB115" s="16"/>
      <c r="AC115" s="16"/>
      <c r="AD115" s="16"/>
      <c r="AE115" s="16"/>
      <c r="AF115" s="16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7"/>
      <c r="AS115" s="13"/>
      <c r="AT115" s="13"/>
      <c r="AU115" s="13"/>
      <c r="AV115" s="13"/>
      <c r="AW115" s="13"/>
    </row>
    <row r="116" spans="1:49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3"/>
      <c r="O116" s="16"/>
      <c r="P116" s="16"/>
      <c r="Q116" s="16"/>
      <c r="R116" s="16"/>
      <c r="S116" s="16"/>
      <c r="T116" s="61"/>
      <c r="U116" s="16"/>
      <c r="V116" s="16"/>
      <c r="W116" s="16"/>
      <c r="X116" s="16"/>
      <c r="Y116" s="16"/>
      <c r="Z116" s="16"/>
      <c r="AA116" s="61"/>
      <c r="AB116" s="16"/>
      <c r="AC116" s="16"/>
      <c r="AD116" s="16"/>
      <c r="AE116" s="16"/>
      <c r="AF116" s="16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7"/>
      <c r="AS116" s="13"/>
      <c r="AT116" s="13"/>
      <c r="AU116" s="13"/>
      <c r="AV116" s="13"/>
      <c r="AW116" s="13"/>
    </row>
    <row r="117" spans="1:49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3"/>
      <c r="O117" s="16"/>
      <c r="P117" s="16"/>
      <c r="Q117" s="16"/>
      <c r="R117" s="16"/>
      <c r="S117" s="16"/>
      <c r="T117" s="61"/>
      <c r="U117" s="16"/>
      <c r="V117" s="16"/>
      <c r="W117" s="16"/>
      <c r="X117" s="16"/>
      <c r="Y117" s="16"/>
      <c r="Z117" s="16"/>
      <c r="AA117" s="61"/>
      <c r="AB117" s="16"/>
      <c r="AC117" s="16"/>
      <c r="AD117" s="16"/>
      <c r="AE117" s="16"/>
      <c r="AF117" s="16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7"/>
      <c r="AS117" s="13"/>
      <c r="AT117" s="13"/>
      <c r="AU117" s="13"/>
      <c r="AV117" s="13"/>
      <c r="AW117" s="13"/>
    </row>
    <row r="118" spans="1:49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3"/>
      <c r="O118" s="16"/>
      <c r="P118" s="16"/>
      <c r="Q118" s="16"/>
      <c r="R118" s="16"/>
      <c r="S118" s="16"/>
      <c r="T118" s="61"/>
      <c r="U118" s="16"/>
      <c r="V118" s="16"/>
      <c r="W118" s="16"/>
      <c r="X118" s="16"/>
      <c r="Y118" s="16"/>
      <c r="Z118" s="16"/>
      <c r="AA118" s="61"/>
      <c r="AB118" s="16"/>
      <c r="AC118" s="16"/>
      <c r="AD118" s="16"/>
      <c r="AE118" s="16"/>
      <c r="AF118" s="16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7"/>
      <c r="AS118" s="13"/>
      <c r="AT118" s="13"/>
      <c r="AU118" s="13"/>
      <c r="AV118" s="13"/>
      <c r="AW118" s="13"/>
    </row>
    <row r="119" spans="1:49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3"/>
      <c r="O119" s="16"/>
      <c r="P119" s="16"/>
      <c r="Q119" s="16"/>
      <c r="R119" s="16"/>
      <c r="S119" s="16"/>
      <c r="T119" s="61"/>
      <c r="U119" s="16"/>
      <c r="V119" s="16"/>
      <c r="W119" s="16"/>
      <c r="X119" s="16"/>
      <c r="Y119" s="16"/>
      <c r="Z119" s="16"/>
      <c r="AA119" s="61"/>
      <c r="AB119" s="16"/>
      <c r="AC119" s="16"/>
      <c r="AD119" s="16"/>
      <c r="AE119" s="16"/>
      <c r="AF119" s="16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7"/>
      <c r="AS119" s="13"/>
      <c r="AT119" s="13"/>
      <c r="AU119" s="13"/>
      <c r="AV119" s="13"/>
      <c r="AW119" s="13"/>
    </row>
    <row r="120" spans="1:49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3"/>
      <c r="O120" s="16"/>
      <c r="P120" s="16"/>
      <c r="Q120" s="16"/>
      <c r="R120" s="16"/>
      <c r="S120" s="16"/>
      <c r="T120" s="61"/>
      <c r="U120" s="16"/>
      <c r="V120" s="16"/>
      <c r="W120" s="16"/>
      <c r="X120" s="16"/>
      <c r="Y120" s="16"/>
      <c r="Z120" s="16"/>
      <c r="AA120" s="61"/>
      <c r="AB120" s="16"/>
      <c r="AC120" s="16"/>
      <c r="AD120" s="16"/>
      <c r="AE120" s="16"/>
      <c r="AF120" s="16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7"/>
      <c r="AS120" s="13"/>
      <c r="AT120" s="13"/>
      <c r="AU120" s="13"/>
      <c r="AV120" s="13"/>
      <c r="AW120" s="13"/>
    </row>
    <row r="121" spans="1:49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3"/>
      <c r="O121" s="16"/>
      <c r="P121" s="16"/>
      <c r="Q121" s="16"/>
      <c r="R121" s="16"/>
      <c r="S121" s="16"/>
      <c r="T121" s="61"/>
      <c r="U121" s="16"/>
      <c r="V121" s="16"/>
      <c r="W121" s="16"/>
      <c r="X121" s="16"/>
      <c r="Y121" s="16"/>
      <c r="Z121" s="16"/>
      <c r="AA121" s="61"/>
      <c r="AB121" s="16"/>
      <c r="AC121" s="16"/>
      <c r="AD121" s="16"/>
      <c r="AE121" s="16"/>
      <c r="AF121" s="16"/>
      <c r="AG121" s="15"/>
      <c r="AH121" s="15"/>
      <c r="AI121" s="15"/>
      <c r="AJ121" s="15"/>
      <c r="AK121" s="13"/>
      <c r="AL121" s="13"/>
      <c r="AM121" s="15"/>
      <c r="AN121" s="15"/>
      <c r="AO121" s="15"/>
      <c r="AP121" s="15"/>
      <c r="AQ121" s="13"/>
      <c r="AR121" s="17"/>
      <c r="AS121" s="15"/>
      <c r="AT121" s="15"/>
      <c r="AU121" s="15"/>
      <c r="AV121" s="15"/>
      <c r="AW121" s="13"/>
    </row>
    <row r="122" spans="1:49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3"/>
      <c r="O122" s="16"/>
      <c r="P122" s="16"/>
      <c r="Q122" s="16"/>
      <c r="R122" s="16"/>
      <c r="S122" s="16"/>
      <c r="T122" s="61"/>
      <c r="U122" s="16"/>
      <c r="V122" s="16"/>
      <c r="W122" s="16"/>
      <c r="X122" s="16"/>
      <c r="Y122" s="16"/>
      <c r="Z122" s="16"/>
      <c r="AA122" s="61"/>
      <c r="AB122" s="16"/>
      <c r="AC122" s="16"/>
      <c r="AD122" s="16"/>
      <c r="AE122" s="16"/>
      <c r="AF122" s="16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7"/>
      <c r="AS122" s="13"/>
      <c r="AT122" s="13"/>
      <c r="AU122" s="13"/>
      <c r="AV122" s="13"/>
      <c r="AW122" s="13"/>
    </row>
    <row r="123" spans="1:49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3"/>
      <c r="O123" s="16"/>
      <c r="P123" s="16"/>
      <c r="Q123" s="16"/>
      <c r="R123" s="16"/>
      <c r="S123" s="16"/>
      <c r="T123" s="61"/>
      <c r="U123" s="16"/>
      <c r="V123" s="16"/>
      <c r="W123" s="16"/>
      <c r="X123" s="16"/>
      <c r="Y123" s="16"/>
      <c r="Z123" s="16"/>
      <c r="AA123" s="61"/>
      <c r="AB123" s="16"/>
      <c r="AC123" s="16"/>
      <c r="AD123" s="16"/>
      <c r="AE123" s="16"/>
      <c r="AF123" s="16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7"/>
      <c r="AS123" s="13"/>
      <c r="AT123" s="13"/>
      <c r="AU123" s="13"/>
      <c r="AV123" s="13"/>
      <c r="AW123" s="13"/>
    </row>
    <row r="124" spans="1:49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3"/>
      <c r="O124" s="16"/>
      <c r="P124" s="16"/>
      <c r="Q124" s="16"/>
      <c r="R124" s="16"/>
      <c r="S124" s="16"/>
      <c r="T124" s="61"/>
      <c r="U124" s="16"/>
      <c r="V124" s="16"/>
      <c r="W124" s="16"/>
      <c r="X124" s="16"/>
      <c r="Y124" s="16"/>
      <c r="Z124" s="16"/>
      <c r="AA124" s="61"/>
      <c r="AB124" s="16"/>
      <c r="AC124" s="16"/>
      <c r="AD124" s="16"/>
      <c r="AE124" s="16"/>
      <c r="AF124" s="16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7"/>
      <c r="AS124" s="13"/>
      <c r="AT124" s="13"/>
      <c r="AU124" s="13"/>
      <c r="AV124" s="13"/>
      <c r="AW124" s="13"/>
    </row>
    <row r="125" spans="1:49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3"/>
      <c r="O125" s="16"/>
      <c r="P125" s="16"/>
      <c r="Q125" s="16"/>
      <c r="R125" s="16"/>
      <c r="S125" s="16"/>
      <c r="T125" s="61"/>
      <c r="U125" s="16"/>
      <c r="V125" s="16"/>
      <c r="W125" s="16"/>
      <c r="X125" s="16"/>
      <c r="Y125" s="16"/>
      <c r="Z125" s="16"/>
      <c r="AA125" s="61"/>
      <c r="AB125" s="16"/>
      <c r="AC125" s="16"/>
      <c r="AD125" s="16"/>
      <c r="AE125" s="16"/>
      <c r="AF125" s="16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7"/>
      <c r="AS125" s="13"/>
      <c r="AT125" s="13"/>
      <c r="AU125" s="13"/>
      <c r="AV125" s="13"/>
      <c r="AW125" s="13"/>
    </row>
    <row r="126" spans="1:49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3"/>
      <c r="O126" s="16"/>
      <c r="P126" s="16"/>
      <c r="Q126" s="16"/>
      <c r="R126" s="16"/>
      <c r="S126" s="16"/>
      <c r="T126" s="61"/>
      <c r="U126" s="16"/>
      <c r="V126" s="16"/>
      <c r="W126" s="16"/>
      <c r="X126" s="16"/>
      <c r="Y126" s="16"/>
      <c r="Z126" s="16"/>
      <c r="AA126" s="61"/>
      <c r="AB126" s="16"/>
      <c r="AC126" s="16"/>
      <c r="AD126" s="16"/>
      <c r="AE126" s="16"/>
      <c r="AF126" s="16"/>
      <c r="AG126" s="15"/>
      <c r="AH126" s="15"/>
      <c r="AI126" s="15"/>
      <c r="AJ126" s="15"/>
      <c r="AK126" s="13"/>
      <c r="AL126" s="13"/>
      <c r="AM126" s="15"/>
      <c r="AN126" s="15"/>
      <c r="AO126" s="15"/>
      <c r="AP126" s="15"/>
      <c r="AQ126" s="13"/>
      <c r="AR126" s="17"/>
      <c r="AS126" s="15"/>
      <c r="AT126" s="15"/>
      <c r="AU126" s="15"/>
      <c r="AV126" s="15"/>
      <c r="AW126" s="13"/>
    </row>
    <row r="127" spans="1:49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3"/>
      <c r="O127" s="16"/>
      <c r="P127" s="16"/>
      <c r="Q127" s="16"/>
      <c r="R127" s="16"/>
      <c r="S127" s="16"/>
      <c r="T127" s="61"/>
      <c r="U127" s="16"/>
      <c r="V127" s="16"/>
      <c r="W127" s="16"/>
      <c r="X127" s="16"/>
      <c r="Y127" s="16"/>
      <c r="Z127" s="16"/>
      <c r="AA127" s="61"/>
      <c r="AB127" s="16"/>
      <c r="AC127" s="16"/>
      <c r="AD127" s="16"/>
      <c r="AE127" s="16"/>
      <c r="AF127" s="16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7"/>
      <c r="AS127" s="13"/>
      <c r="AT127" s="13"/>
      <c r="AU127" s="13"/>
      <c r="AV127" s="13"/>
      <c r="AW127" s="13"/>
    </row>
    <row r="128" spans="1:49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3"/>
      <c r="O128" s="16"/>
      <c r="P128" s="16"/>
      <c r="Q128" s="16"/>
      <c r="R128" s="16"/>
      <c r="S128" s="16"/>
      <c r="T128" s="61"/>
      <c r="U128" s="16"/>
      <c r="V128" s="16"/>
      <c r="W128" s="16"/>
      <c r="X128" s="16"/>
      <c r="Y128" s="16"/>
      <c r="Z128" s="16"/>
      <c r="AA128" s="61"/>
      <c r="AB128" s="16"/>
      <c r="AC128" s="16"/>
      <c r="AD128" s="16"/>
      <c r="AE128" s="16"/>
      <c r="AF128" s="16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7"/>
      <c r="AS128" s="13"/>
      <c r="AT128" s="13"/>
      <c r="AU128" s="13"/>
      <c r="AV128" s="13"/>
      <c r="AW128" s="13"/>
    </row>
    <row r="129" spans="1:13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</row>
    <row r="130" spans="1:13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</row>
    <row r="131" spans="1:13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</row>
    <row r="132" spans="1:13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</row>
    <row r="133" spans="1:13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</row>
    <row r="134" spans="1:13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</row>
    <row r="135" spans="1:13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3" sqref="A3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NGDP!G2/'BM-Adj'!G2</f>
        <v>2.5070035279114005</v>
      </c>
      <c r="H2" s="35">
        <f>NGDP!H2/'BM-Adj'!H2</f>
        <v>3.6261347597171971</v>
      </c>
      <c r="I2" s="35">
        <f>NGDP!I2/'BM-Adj'!I2</f>
        <v>4.4217493594401462</v>
      </c>
      <c r="J2" s="35">
        <f>NGDP!J2/'BM-Adj'!J2</f>
        <v>4.0536635777780106</v>
      </c>
      <c r="K2" s="35">
        <f>NGDP!K2/'BM-Adj'!K2</f>
        <v>4.3117189567880221</v>
      </c>
      <c r="L2" s="35">
        <f>NGDP!L2/'BM-Adj'!L2</f>
        <v>5.5191442783962508</v>
      </c>
      <c r="M2" s="35">
        <f>NGDP!M2/'BM-Adj'!M2</f>
        <v>4.9748125721556224</v>
      </c>
      <c r="N2" s="35">
        <f>NGDP!N2/'BM-Adj'!N2</f>
        <v>8.1219973276065858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NGDP!G3/'BM-Adj'!G3</f>
        <v>4.9746251463878988</v>
      </c>
      <c r="H3" s="35">
        <f>NGDP!H3/'BM-Adj'!H3</f>
        <v>4.5066537950631949</v>
      </c>
      <c r="I3" s="35">
        <f>NGDP!I3/'BM-Adj'!I3</f>
        <v>3.864031114106488</v>
      </c>
      <c r="J3" s="35">
        <f>NGDP!J3/'BM-Adj'!J3</f>
        <v>3.4903181281950864</v>
      </c>
      <c r="K3" s="35">
        <f>NGDP!K3/'BM-Adj'!K3</f>
        <v>3.1802897252923783</v>
      </c>
      <c r="L3" s="35">
        <f>NGDP!L3/'BM-Adj'!L3</f>
        <v>3.1398535269876984</v>
      </c>
      <c r="M3" s="35">
        <f>NGDP!M3/'BM-Adj'!M3</f>
        <v>3.6734569761902085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NGDP!G4/'BM-Adj'!G4</f>
        <v>2.3534403153975321</v>
      </c>
      <c r="H4" s="35">
        <f>NGDP!H4/'BM-Adj'!H4</f>
        <v>2.189373325617967</v>
      </c>
      <c r="I4" s="35">
        <f>NGDP!I4/'BM-Adj'!I4</f>
        <v>2.0817368775610303</v>
      </c>
      <c r="J4" s="35">
        <f>NGDP!J4/'BM-Adj'!J4</f>
        <v>2.0578067738222545</v>
      </c>
      <c r="K4" s="35">
        <f>NGDP!K4/'BM-Adj'!K4</f>
        <v>2.0222951875717952</v>
      </c>
      <c r="L4" s="35">
        <f>NGDP!L4/'BM-Adj'!L4</f>
        <v>2.1393851500094465</v>
      </c>
      <c r="M4" s="35">
        <f>NGDP!M4/'BM-Adj'!M4</f>
        <v>2.1493014389602609</v>
      </c>
      <c r="N4" s="35">
        <f>NGDP!N4/'BM-Adj'!N4</f>
        <v>2.5372624555823062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NGDP!G5/'BM-Adj'!G5</f>
        <v>1.5299837729803369</v>
      </c>
      <c r="H5" s="35">
        <f>NGDP!H5/'BM-Adj'!H5</f>
        <v>1.4092555926388903</v>
      </c>
      <c r="I5" s="35">
        <f>NGDP!I5/'BM-Adj'!I5</f>
        <v>3.0533655513681723</v>
      </c>
      <c r="J5" s="35">
        <f>NGDP!J5/'BM-Adj'!J5</f>
        <v>3.5101319978821457</v>
      </c>
      <c r="K5" s="35">
        <f>NGDP!K5/'BM-Adj'!K5</f>
        <v>3.2949945518101229</v>
      </c>
      <c r="L5" s="35">
        <f>NGDP!L5/'BM-Adj'!L5</f>
        <v>2.8018328751145667</v>
      </c>
      <c r="M5" s="35">
        <f>NGDP!M5/'BM-Adj'!M5</f>
        <v>2.4476151197436713</v>
      </c>
      <c r="N5" s="35">
        <f>NGDP!N5/'BM-Adj'!N5</f>
        <v>2.5903805697724591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NGDP!G6/'BM-Adj'!G6</f>
        <v>12.495147171648391</v>
      </c>
      <c r="H6" s="35">
        <f>NGDP!H6/'BM-Adj'!H6</f>
        <v>9.747021230383778</v>
      </c>
      <c r="I6" s="35">
        <f>NGDP!I6/'BM-Adj'!I6</f>
        <v>9.1996573431771118</v>
      </c>
      <c r="J6" s="35">
        <f>NGDP!J6/'BM-Adj'!J6</f>
        <v>9.2382284867409652</v>
      </c>
      <c r="K6" s="35">
        <f>NGDP!K6/'BM-Adj'!K6</f>
        <v>8.7258709340639147</v>
      </c>
      <c r="L6" s="35">
        <f>NGDP!L6/'BM-Adj'!L6</f>
        <v>7.0644564241183323</v>
      </c>
      <c r="M6" s="35">
        <f>NGDP!M6/'BM-Adj'!M6</f>
        <v>6.0606995600014697</v>
      </c>
      <c r="N6" s="35">
        <f>NGDP!N6/'BM-Adj'!N6</f>
        <v>5.337692160611855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15" t="s">
        <v>163</v>
      </c>
      <c r="H7" s="15" t="s">
        <v>163</v>
      </c>
      <c r="I7" s="15" t="s">
        <v>163</v>
      </c>
      <c r="J7" s="15" t="s">
        <v>163</v>
      </c>
      <c r="K7" s="15" t="s">
        <v>163</v>
      </c>
      <c r="L7" s="15" t="s">
        <v>163</v>
      </c>
      <c r="M7" s="15" t="s">
        <v>163</v>
      </c>
      <c r="N7" s="15" t="s">
        <v>163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NGDP!G8/'BM-Adj'!G8</f>
        <v>168.02233865164035</v>
      </c>
      <c r="H8" s="35">
        <f>NGDP!H8/'BM-Adj'!H8</f>
        <v>120.92720644969049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NGDP!G9/'BM-Adj'!G9</f>
        <v>7.3422122877277953</v>
      </c>
      <c r="H9" s="35">
        <f>NGDP!H9/'BM-Adj'!H9</f>
        <v>7.0469401336713906</v>
      </c>
      <c r="I9" s="35">
        <f>NGDP!I9/'BM-Adj'!I9</f>
        <v>5.4204615763546791</v>
      </c>
      <c r="J9" s="35">
        <f>NGDP!J9/'BM-Adj'!J9</f>
        <v>4.8964583824133996</v>
      </c>
      <c r="K9" s="35">
        <f>NGDP!K9/'BM-Adj'!K9</f>
        <v>6.6873352869270652</v>
      </c>
      <c r="L9" s="35">
        <f>NGDP!L9/'BM-Adj'!L9</f>
        <v>6.0610366274561613</v>
      </c>
      <c r="M9" s="35">
        <f>NGDP!M9/'BM-Adj'!M9</f>
        <v>6.0814145637639134</v>
      </c>
      <c r="N9" s="35">
        <f>NGDP!N9/'BM-Adj'!N9</f>
        <v>5.6245295194253098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35">
        <f>NGDP!G10/'BM-Adj'!G10</f>
        <v>3.6516182623244049</v>
      </c>
      <c r="H10" s="35">
        <f>NGDP!H10/'BM-Adj'!H10</f>
        <v>4.8665092772563634</v>
      </c>
      <c r="I10" s="35">
        <f>NGDP!I10/'BM-Adj'!I10</f>
        <v>4.7800593531860534</v>
      </c>
      <c r="J10" s="35">
        <f>NGDP!J10/'BM-Adj'!J10</f>
        <v>4.7778880181994641</v>
      </c>
      <c r="K10" s="35">
        <f>NGDP!K10/'BM-Adj'!K10</f>
        <v>4.0115718583033599</v>
      </c>
      <c r="L10" s="35">
        <f>NGDP!L10/'BM-Adj'!L10</f>
        <v>3.2899458813146625</v>
      </c>
      <c r="M10" s="35">
        <f>NGDP!M10/'BM-Adj'!M10</f>
        <v>3.2535973076506628</v>
      </c>
      <c r="N10" s="35">
        <f>NGDP!N10/'BM-Adj'!N10</f>
        <v>3.7020615729440753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15" t="s">
        <v>163</v>
      </c>
      <c r="H11" s="35">
        <f>NGDP!H11/'BM-Adj'!H11</f>
        <v>2.1754333446229466</v>
      </c>
      <c r="I11" s="35">
        <f>NGDP!I11/'BM-Adj'!I11</f>
        <v>1.637054407148129</v>
      </c>
      <c r="J11" s="35">
        <f>NGDP!J11/'BM-Adj'!J11</f>
        <v>1.457225995658316</v>
      </c>
      <c r="K11" s="35">
        <f>NGDP!K11/'BM-Adj'!K11</f>
        <v>1.4644705238280338</v>
      </c>
      <c r="L11" s="35">
        <f>NGDP!L11/'BM-Adj'!L11</f>
        <v>1.5802209179297431</v>
      </c>
      <c r="M11" s="35">
        <f>NGDP!M11/'BM-Adj'!M11</f>
        <v>1.2396119523545031</v>
      </c>
      <c r="N11" s="35">
        <f>NGDP!N11/'BM-Adj'!N11</f>
        <v>1.3464843166535332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NGDP!G12/'BM-Adj'!G12</f>
        <v>3.256161243273811</v>
      </c>
      <c r="H12" s="35">
        <f>NGDP!H12/'BM-Adj'!H12</f>
        <v>3.1932901160701634</v>
      </c>
      <c r="I12" s="35">
        <f>NGDP!I12/'BM-Adj'!I12</f>
        <v>3.1345358151393512</v>
      </c>
      <c r="J12" s="35">
        <f>NGDP!J12/'BM-Adj'!J12</f>
        <v>3.1927378259361849</v>
      </c>
      <c r="K12" s="35">
        <f>NGDP!K12/'BM-Adj'!K12</f>
        <v>2.782307138924152</v>
      </c>
      <c r="L12" s="35">
        <f>NGDP!L12/'BM-Adj'!L12</f>
        <v>2.8804927379117875</v>
      </c>
      <c r="M12" s="35">
        <f>NGDP!M12/'BM-Adj'!M12</f>
        <v>2.7204263531968591</v>
      </c>
      <c r="N12" s="35">
        <f>NGDP!N12/'BM-Adj'!N12</f>
        <v>3.6038356013864723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NGDP!G13/'BM-Adj'!G13</f>
        <v>4.8463466693582378</v>
      </c>
      <c r="H13" s="35">
        <f>NGDP!H13/'BM-Adj'!H13</f>
        <v>4.0007134614744144</v>
      </c>
      <c r="I13" s="35">
        <f>NGDP!I13/'BM-Adj'!I13</f>
        <v>3.51360264646787</v>
      </c>
      <c r="J13" s="35">
        <f>NGDP!J13/'BM-Adj'!J13</f>
        <v>3.1706480298760247</v>
      </c>
      <c r="K13" s="35">
        <f>NGDP!K13/'BM-Adj'!K13</f>
        <v>2.9058151241981478</v>
      </c>
      <c r="L13" s="35">
        <f>NGDP!L13/'BM-Adj'!L13</f>
        <v>3.1184648437455307</v>
      </c>
      <c r="M13" s="35">
        <f>NGDP!M13/'BM-Adj'!M13</f>
        <v>3.099547435767926</v>
      </c>
      <c r="N13" s="35">
        <f>NGDP!N13/'BM-Adj'!N13</f>
        <v>3.0729173648167949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NGDP!G14/'BM-Adj'!G14</f>
        <v>3.1774306578611191</v>
      </c>
      <c r="H14" s="35">
        <f>NGDP!H14/'BM-Adj'!H14</f>
        <v>2.6364203444832661</v>
      </c>
      <c r="I14" s="35">
        <f>NGDP!I14/'BM-Adj'!I14</f>
        <v>2.4632194079372578</v>
      </c>
      <c r="J14" s="35">
        <f>NGDP!J14/'BM-Adj'!J14</f>
        <v>3.3662501888424425</v>
      </c>
      <c r="K14" s="35">
        <f>NGDP!K14/'BM-Adj'!K14</f>
        <v>3.7157944256799964</v>
      </c>
      <c r="L14" s="35">
        <f>NGDP!L14/'BM-Adj'!L14</f>
        <v>3.2910067973871979</v>
      </c>
      <c r="M14" s="35">
        <f>NGDP!M14/'BM-Adj'!M14</f>
        <v>2.6827442462628448</v>
      </c>
      <c r="N14" s="35">
        <f>NGDP!N14/'BM-Adj'!N14</f>
        <v>2.748982624189575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NGDP!G15/'BM-Adj'!G15</f>
        <v>1.9441473656336019</v>
      </c>
      <c r="H15" s="35">
        <f>NGDP!H15/'BM-Adj'!H15</f>
        <v>1.8830719098527078</v>
      </c>
      <c r="I15" s="35">
        <f>NGDP!I15/'BM-Adj'!I15</f>
        <v>1.8314093059235228</v>
      </c>
      <c r="J15" s="35">
        <f>NGDP!J15/'BM-Adj'!J15</f>
        <v>1.6830082260062855</v>
      </c>
      <c r="K15" s="35">
        <f>NGDP!K15/'BM-Adj'!K15</f>
        <v>1.39184942688234</v>
      </c>
      <c r="L15" s="35">
        <f>NGDP!L15/'BM-Adj'!L15</f>
        <v>1.274584170690422</v>
      </c>
      <c r="M15" s="35">
        <f>NGDP!M15/'BM-Adj'!M15</f>
        <v>1.0116615965620226</v>
      </c>
      <c r="N15" s="35">
        <f>NGDP!N15/'BM-Adj'!N15</f>
        <v>1.4895711122382156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NGDP!G16/'BM-Adj'!G16</f>
        <v>1.5516033566255965</v>
      </c>
      <c r="H16" s="35">
        <f>NGDP!H16/'BM-Adj'!H16</f>
        <v>1.5687548294891169</v>
      </c>
      <c r="I16" s="35">
        <f>NGDP!I16/'BM-Adj'!I16</f>
        <v>1.4833000218072967</v>
      </c>
      <c r="J16" s="35">
        <f>NGDP!J16/'BM-Adj'!J16</f>
        <v>1.237430821626224</v>
      </c>
      <c r="K16" s="35">
        <f>NGDP!K16/'BM-Adj'!K16</f>
        <v>1.2722083099095414</v>
      </c>
      <c r="L16" s="35">
        <f>NGDP!L16/'BM-Adj'!L16</f>
        <v>1.3895905781981732</v>
      </c>
      <c r="M16" s="35">
        <f>NGDP!M16/'BM-Adj'!M16</f>
        <v>1.2663433607008998</v>
      </c>
      <c r="N16" s="35">
        <f>NGDP!N16/'BM-Adj'!N16</f>
        <v>1.2719888086281024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35">
        <f>NGDP!H17/'BM-Adj'!H17</f>
        <v>5.3197445036874242</v>
      </c>
      <c r="I17" s="35">
        <f>NGDP!I17/'BM-Adj'!I17</f>
        <v>4.0912858883049079</v>
      </c>
      <c r="J17" s="35">
        <f>NGDP!J17/'BM-Adj'!J17</f>
        <v>4.0222878678393519</v>
      </c>
      <c r="K17" s="35">
        <f>NGDP!K17/'BM-Adj'!K17</f>
        <v>3.5782844441425361</v>
      </c>
      <c r="L17" s="35">
        <f>NGDP!L17/'BM-Adj'!L17</f>
        <v>3.593074909529836</v>
      </c>
      <c r="M17" s="15" t="s">
        <v>163</v>
      </c>
      <c r="N17" s="15" t="s">
        <v>163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35">
        <f>NGDP!G18/'BM-Adj'!G18</f>
        <v>14.84235332510255</v>
      </c>
      <c r="H18" s="35">
        <f>NGDP!H18/'BM-Adj'!H18</f>
        <v>16.739884393063583</v>
      </c>
      <c r="I18" s="35">
        <f>NGDP!I18/'BM-Adj'!I18</f>
        <v>14.537162162162163</v>
      </c>
      <c r="J18" s="35">
        <f>NGDP!J18/'BM-Adj'!J18</f>
        <v>12.972727272727273</v>
      </c>
      <c r="K18" s="35">
        <f>NGDP!K18/'BM-Adj'!K18</f>
        <v>13.576549865229111</v>
      </c>
      <c r="L18" s="35">
        <f>NGDP!L18/'BM-Adj'!L18</f>
        <v>15.22114161061625</v>
      </c>
      <c r="M18" s="35">
        <f>NGDP!M18/'BM-Adj'!M18</f>
        <v>55.988368596282491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NGDP!G19/'BM-Adj'!G19</f>
        <v>3.842381811356602</v>
      </c>
      <c r="H19" s="35">
        <f>NGDP!H19/'BM-Adj'!H19</f>
        <v>3.0580454367282623</v>
      </c>
      <c r="I19" s="35">
        <f>NGDP!I19/'BM-Adj'!I19</f>
        <v>3.1943097943180421</v>
      </c>
      <c r="J19" s="35">
        <f>NGDP!J19/'BM-Adj'!J19</f>
        <v>3.0663081497063951</v>
      </c>
      <c r="K19" s="35">
        <f>NGDP!K19/'BM-Adj'!K19</f>
        <v>2.9556651817619852</v>
      </c>
      <c r="L19" s="35">
        <f>NGDP!L19/'BM-Adj'!L19</f>
        <v>2.7191027611837879</v>
      </c>
      <c r="M19" s="35">
        <f>NGDP!M19/'BM-Adj'!M19</f>
        <v>2.6631325173125591</v>
      </c>
      <c r="N19" s="35">
        <f>NGDP!N19/'BM-Adj'!N19</f>
        <v>2.8556896772652256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15" t="s">
        <v>163</v>
      </c>
      <c r="H20" s="15" t="s">
        <v>163</v>
      </c>
      <c r="I20" s="15" t="s">
        <v>163</v>
      </c>
      <c r="J20" s="15" t="s">
        <v>163</v>
      </c>
      <c r="K20" s="15" t="s">
        <v>163</v>
      </c>
      <c r="L20" s="15" t="s">
        <v>163</v>
      </c>
      <c r="M20" s="15" t="s">
        <v>163</v>
      </c>
      <c r="N20" s="15" t="s">
        <v>163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NGDP!G21/'BM-Adj'!G21</f>
        <v>4.0089289818462888</v>
      </c>
      <c r="H21" s="35">
        <f>NGDP!H21/'BM-Adj'!H21</f>
        <v>2.948362486945951</v>
      </c>
      <c r="I21" s="35">
        <f>NGDP!I21/'BM-Adj'!I21</f>
        <v>2.4424773112642639</v>
      </c>
      <c r="J21" s="35">
        <f>NGDP!J21/'BM-Adj'!J21</f>
        <v>2.402478996990602</v>
      </c>
      <c r="K21" s="35">
        <f>NGDP!K21/'BM-Adj'!K21</f>
        <v>2.5381280942306259</v>
      </c>
      <c r="L21" s="35">
        <f>NGDP!L21/'BM-Adj'!L21</f>
        <v>2.170068397395478</v>
      </c>
      <c r="M21" s="35">
        <f>NGDP!M21/'BM-Adj'!M21</f>
        <v>1.5977991106287313</v>
      </c>
      <c r="N21" s="35">
        <f>NGDP!N21/'BM-Adj'!N21</f>
        <v>1.606569769975291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NGDP!G22/'BM-Adj'!G22</f>
        <v>3.7680019090246568</v>
      </c>
      <c r="H22" s="35">
        <f>NGDP!H22/'BM-Adj'!H22</f>
        <v>3.5295408152274255</v>
      </c>
      <c r="I22" s="35">
        <f>NGDP!I22/'BM-Adj'!I22</f>
        <v>3.1293829615369884</v>
      </c>
      <c r="J22" s="35">
        <f>NGDP!J22/'BM-Adj'!J22</f>
        <v>3.4479663496400255</v>
      </c>
      <c r="K22" s="35">
        <f>NGDP!K22/'BM-Adj'!K22</f>
        <v>2.8922888790845902</v>
      </c>
      <c r="L22" s="35">
        <f>NGDP!L22/'BM-Adj'!L22</f>
        <v>2.629427829838245</v>
      </c>
      <c r="M22" s="35">
        <f>NGDP!M22/'BM-Adj'!M22</f>
        <v>2.3667418142518657</v>
      </c>
      <c r="N22" s="35">
        <f>NGDP!N22/'BM-Adj'!N22</f>
        <v>2.3866173832706523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NGDP!G23/'BM-Adj'!G23</f>
        <v>4.7037014563106796</v>
      </c>
      <c r="H23" s="35">
        <f>NGDP!H23/'BM-Adj'!H23</f>
        <v>4.8086089906700593</v>
      </c>
      <c r="I23" s="35">
        <f>NGDP!I23/'BM-Adj'!I23</f>
        <v>4.2510240963855424</v>
      </c>
      <c r="J23" s="35">
        <f>NGDP!J23/'BM-Adj'!J23</f>
        <v>4.4269260302022015</v>
      </c>
      <c r="K23" s="35">
        <f>NGDP!K23/'BM-Adj'!K23</f>
        <v>4.5399955879108758</v>
      </c>
      <c r="L23" s="35">
        <f>NGDP!L23/'BM-Adj'!L23</f>
        <v>4.2834043224483356</v>
      </c>
      <c r="M23" s="35">
        <f>NGDP!M23/'BM-Adj'!M23</f>
        <v>5.58057754324245</v>
      </c>
      <c r="N23" s="15" t="s">
        <v>163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NGDP!G24/'BM-Adj'!G24</f>
        <v>10.800004274450373</v>
      </c>
      <c r="H24" s="35">
        <f>NGDP!H24/'BM-Adj'!H24</f>
        <v>11.061283993688475</v>
      </c>
      <c r="I24" s="35">
        <f>NGDP!I24/'BM-Adj'!I24</f>
        <v>9.9842399013399792</v>
      </c>
      <c r="J24" s="35">
        <f>NGDP!J24/'BM-Adj'!J24</f>
        <v>10.02671239268</v>
      </c>
      <c r="K24" s="35">
        <f>NGDP!K24/'BM-Adj'!K24</f>
        <v>10.624408316907584</v>
      </c>
      <c r="L24" s="35">
        <f>NGDP!L24/'BM-Adj'!L24</f>
        <v>8.7553475135587924</v>
      </c>
      <c r="M24" s="35">
        <f>NGDP!M24/'BM-Adj'!M24</f>
        <v>8.4417404101447442</v>
      </c>
      <c r="N24" s="35">
        <f>NGDP!N24/'BM-Adj'!N24</f>
        <v>8.3490096657980697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NGDP!G25/'BM-Adj'!G25</f>
        <v>3.5309015562708264</v>
      </c>
      <c r="H25" s="35">
        <f>NGDP!H25/'BM-Adj'!H25</f>
        <v>3.185495586113066</v>
      </c>
      <c r="I25" s="35">
        <f>NGDP!I25/'BM-Adj'!I25</f>
        <v>2.6963962759386697</v>
      </c>
      <c r="J25" s="35">
        <f>NGDP!J25/'BM-Adj'!J25</f>
        <v>2.5204914707409554</v>
      </c>
      <c r="K25" s="35">
        <f>NGDP!K25/'BM-Adj'!K25</f>
        <v>2.2116124603134875</v>
      </c>
      <c r="L25" s="35">
        <f>NGDP!L25/'BM-Adj'!L25</f>
        <v>2.0268641802076179</v>
      </c>
      <c r="M25" s="35">
        <f>NGDP!M25/'BM-Adj'!M25</f>
        <v>1.9400741800077892</v>
      </c>
      <c r="N25" s="35">
        <f>NGDP!N25/'BM-Adj'!N25</f>
        <v>2.0636576100250861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NGDP!G26/'BM-Adj'!G26</f>
        <v>2.0582201046963942</v>
      </c>
      <c r="H26" s="35">
        <f>NGDP!H26/'BM-Adj'!H26</f>
        <v>1.8979774597246919</v>
      </c>
      <c r="I26" s="35">
        <f>NGDP!I26/'BM-Adj'!I26</f>
        <v>1.7857418407756385</v>
      </c>
      <c r="J26" s="35">
        <f>NGDP!J26/'BM-Adj'!J26</f>
        <v>1.6705531026816147</v>
      </c>
      <c r="K26" s="35">
        <f>NGDP!K26/'BM-Adj'!K26</f>
        <v>1.7286519224988981</v>
      </c>
      <c r="L26" s="35">
        <f>NGDP!L26/'BM-Adj'!L26</f>
        <v>1.7119926185318755</v>
      </c>
      <c r="M26" s="35">
        <f>NGDP!M26/'BM-Adj'!M26</f>
        <v>1.7644128281292888</v>
      </c>
      <c r="N26" s="35">
        <f>NGDP!N26/'BM-Adj'!N26</f>
        <v>1.9882526779567105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NGDP!G27/'BM-Adj'!G27</f>
        <v>4.6049833128905986</v>
      </c>
      <c r="H27" s="35">
        <f>NGDP!H27/'BM-Adj'!H27</f>
        <v>4.5145378765696629</v>
      </c>
      <c r="I27" s="35">
        <f>NGDP!I27/'BM-Adj'!I27</f>
        <v>3.7087306659775816</v>
      </c>
      <c r="J27" s="35">
        <f>NGDP!J27/'BM-Adj'!J27</f>
        <v>3.8341944636599492</v>
      </c>
      <c r="K27" s="35">
        <f>NGDP!K27/'BM-Adj'!K27</f>
        <v>3.71410098786856</v>
      </c>
      <c r="L27" s="35">
        <f>NGDP!L27/'BM-Adj'!L27</f>
        <v>3.5298545470481644</v>
      </c>
      <c r="M27" s="35">
        <f>NGDP!M27/'BM-Adj'!M27</f>
        <v>3.5546650418295247</v>
      </c>
      <c r="N27" s="35">
        <f>NGDP!N27/'BM-Adj'!N27</f>
        <v>3.5904753453441347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15" t="s">
        <v>163</v>
      </c>
      <c r="H28" s="15" t="s">
        <v>163</v>
      </c>
      <c r="I28" s="15" t="s">
        <v>163</v>
      </c>
      <c r="J28" s="35">
        <f>NGDP!J28/'BM-Adj'!J28</f>
        <v>0.93088628179811828</v>
      </c>
      <c r="K28" s="35">
        <f>NGDP!K28/'BM-Adj'!K28</f>
        <v>0.85471871480230011</v>
      </c>
      <c r="L28" s="35">
        <f>NGDP!L28/'BM-Adj'!L28</f>
        <v>0.80597737635681332</v>
      </c>
      <c r="M28" s="35">
        <f>NGDP!M28/'BM-Adj'!M28</f>
        <v>0.79565477174203225</v>
      </c>
      <c r="N28" s="35">
        <f>NGDP!N28/'BM-Adj'!N28</f>
        <v>0.80268419572575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NGDP!G29/'BM-Adj'!G29</f>
        <v>5.8134957259613351</v>
      </c>
      <c r="H29" s="35">
        <f>NGDP!H29/'BM-Adj'!H29</f>
        <v>7.3392015635289978</v>
      </c>
      <c r="I29" s="35">
        <f>NGDP!I29/'BM-Adj'!I29</f>
        <v>7.2808793468945288</v>
      </c>
      <c r="J29" s="35">
        <f>NGDP!J29/'BM-Adj'!J29</f>
        <v>6.9011337410026901</v>
      </c>
      <c r="K29" s="35">
        <f>NGDP!K29/'BM-Adj'!K29</f>
        <v>7.361978788706776</v>
      </c>
      <c r="L29" s="35">
        <f>NGDP!L29/'BM-Adj'!L29</f>
        <v>8.8354916263687038</v>
      </c>
      <c r="M29" s="35">
        <f>NGDP!M29/'BM-Adj'!M29</f>
        <v>8.9737250360784397</v>
      </c>
      <c r="N29" s="35">
        <f>NGDP!N29/'BM-Adj'!N29</f>
        <v>8.895845127770114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NGDP!G30/'BM-Adj'!G30</f>
        <v>0.78780627889661892</v>
      </c>
      <c r="H30" s="35">
        <f>NGDP!H30/'BM-Adj'!H30</f>
        <v>0.69824375716032283</v>
      </c>
      <c r="I30" s="35">
        <f>NGDP!I30/'BM-Adj'!I30</f>
        <v>0.65564006644458772</v>
      </c>
      <c r="J30" s="35">
        <f>NGDP!J30/'BM-Adj'!J30</f>
        <v>0.60821939986062989</v>
      </c>
      <c r="K30" s="35">
        <f>NGDP!K30/'BM-Adj'!K30</f>
        <v>0.55442573762293712</v>
      </c>
      <c r="L30" s="35">
        <f>NGDP!L30/'BM-Adj'!L30</f>
        <v>0.50149814481593202</v>
      </c>
      <c r="M30" s="35">
        <f>NGDP!M30/'BM-Adj'!M30</f>
        <v>0.47460042102717026</v>
      </c>
      <c r="N30" s="35">
        <f>NGDP!N30/'BM-Adj'!N30</f>
        <v>0.49202929454844929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NGDP!G31/'BM-Adj'!G31</f>
        <v>5.2643418270771267</v>
      </c>
      <c r="H31" s="35">
        <f>NGDP!H31/'BM-Adj'!H31</f>
        <v>6.4297617423529436</v>
      </c>
      <c r="I31" s="35">
        <f>NGDP!I31/'BM-Adj'!I31</f>
        <v>7.0456689786710793</v>
      </c>
      <c r="J31" s="35">
        <f>NGDP!J31/'BM-Adj'!J31</f>
        <v>5.7022179419395131</v>
      </c>
      <c r="K31" s="35">
        <f>NGDP!K31/'BM-Adj'!K31</f>
        <v>6.6645482567379215</v>
      </c>
      <c r="L31" s="35">
        <f>NGDP!L31/'BM-Adj'!L31</f>
        <v>6.0035450262998253</v>
      </c>
      <c r="M31" s="35">
        <f>NGDP!M31/'BM-Adj'!M31</f>
        <v>6.5181065988719542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NGDP!G32/'BM-Adj'!G32</f>
        <v>6.0595122214055266</v>
      </c>
      <c r="H32" s="35">
        <f>NGDP!H32/'BM-Adj'!H32</f>
        <v>6.1732542623390909</v>
      </c>
      <c r="I32" s="35">
        <f>NGDP!I32/'BM-Adj'!I32</f>
        <v>5.2619625551831009</v>
      </c>
      <c r="J32" s="35">
        <f>NGDP!J32/'BM-Adj'!J32</f>
        <v>5.8766263761049977</v>
      </c>
      <c r="K32" s="35">
        <f>NGDP!K32/'BM-Adj'!K32</f>
        <v>5.4777361506663409</v>
      </c>
      <c r="L32" s="35">
        <f>NGDP!L32/'BM-Adj'!L32</f>
        <v>4.9881459876467513</v>
      </c>
      <c r="M32" s="35">
        <f>NGDP!M32/'BM-Adj'!M32</f>
        <v>4.278336623839464</v>
      </c>
      <c r="N32" s="35">
        <f>NGDP!N32/'BM-Adj'!N32</f>
        <v>3.975727939953853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NGDP!G33/'BM-Adj'!G33</f>
        <v>5.3922803059408553</v>
      </c>
      <c r="H33" s="35">
        <f>NGDP!H33/'BM-Adj'!H33</f>
        <v>5.4062630865961063</v>
      </c>
      <c r="I33" s="35">
        <f>NGDP!I33/'BM-Adj'!I33</f>
        <v>4.8959685506352182</v>
      </c>
      <c r="J33" s="35">
        <f>NGDP!J33/'BM-Adj'!J33</f>
        <v>4.8872651344104128</v>
      </c>
      <c r="K33" s="35">
        <f>NGDP!K33/'BM-Adj'!K33</f>
        <v>4.2029267067463012</v>
      </c>
      <c r="L33" s="35">
        <f>NGDP!L33/'BM-Adj'!L33</f>
        <v>4.0359392243798835</v>
      </c>
      <c r="M33" s="35">
        <f>NGDP!M33/'BM-Adj'!M33</f>
        <v>3.4150748603014294</v>
      </c>
      <c r="N33" s="35">
        <f>NGDP!N33/'BM-Adj'!N33</f>
        <v>2.9531633088599167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35">
        <f>NGDP!G34/'BM-Adj'!G34</f>
        <v>2.4514789704279711</v>
      </c>
      <c r="H34" s="35">
        <f>NGDP!H34/'BM-Adj'!H34</f>
        <v>2.3297964974824694</v>
      </c>
      <c r="I34" s="35">
        <f>NGDP!I34/'BM-Adj'!I34</f>
        <v>2.181058926550052</v>
      </c>
      <c r="J34" s="35">
        <f>NGDP!J34/'BM-Adj'!J34</f>
        <v>2.2241352817101658</v>
      </c>
      <c r="K34" s="35">
        <f>NGDP!K34/'BM-Adj'!K34</f>
        <v>2.3239377853573568</v>
      </c>
      <c r="L34" s="35">
        <f>NGDP!L34/'BM-Adj'!L34</f>
        <v>2.2533619426333198</v>
      </c>
      <c r="M34" s="35">
        <f>NGDP!M34/'BM-Adj'!M34</f>
        <v>2.1945286494641136</v>
      </c>
      <c r="N34" s="35">
        <f>NGDP!N34/'BM-Adj'!N34</f>
        <v>2.310681335482704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NGDP!G35/'BM-Adj'!G35</f>
        <v>1.9287078236107835</v>
      </c>
      <c r="H35" s="35">
        <f>NGDP!H35/'BM-Adj'!H35</f>
        <v>1.776309461886489</v>
      </c>
      <c r="I35" s="35">
        <f>NGDP!I35/'BM-Adj'!I35</f>
        <v>1.6121785183526798</v>
      </c>
      <c r="J35" s="35">
        <f>NGDP!J35/'BM-Adj'!J35</f>
        <v>1.6308020673086925</v>
      </c>
      <c r="K35" s="35">
        <f>NGDP!K35/'BM-Adj'!K35</f>
        <v>1.5585147513914261</v>
      </c>
      <c r="L35" s="35">
        <f>NGDP!L35/'BM-Adj'!L35</f>
        <v>1.6019320115920697</v>
      </c>
      <c r="M35" s="35">
        <f>NGDP!M35/'BM-Adj'!M35</f>
        <v>1.7016790615655906</v>
      </c>
      <c r="N35" s="35">
        <f>NGDP!N35/'BM-Adj'!N35</f>
        <v>1.825620820647611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NGDP!G36/'BM-Adj'!G36</f>
        <v>5.5859279645805913</v>
      </c>
      <c r="H36" s="35">
        <f>NGDP!H36/'BM-Adj'!H36</f>
        <v>6.004789490770281</v>
      </c>
      <c r="I36" s="35">
        <f>NGDP!I36/'BM-Adj'!I36</f>
        <v>5.4216011110017606</v>
      </c>
      <c r="J36" s="35">
        <f>NGDP!J36/'BM-Adj'!J36</f>
        <v>4.3603513605517925</v>
      </c>
      <c r="K36" s="35">
        <f>NGDP!K36/'BM-Adj'!K36</f>
        <v>4.8302625513517459</v>
      </c>
      <c r="L36" s="35">
        <f>NGDP!L36/'BM-Adj'!L36</f>
        <v>4.6810084598160344</v>
      </c>
      <c r="M36" s="35">
        <f>NGDP!M36/'BM-Adj'!M36</f>
        <v>4.2589435411801668</v>
      </c>
      <c r="N36" s="35">
        <f>NGDP!N36/'BM-Adj'!N36</f>
        <v>4.4160728815206207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35">
        <f>NGDP!G37/'BM-Adj'!G37</f>
        <v>9.8511010848953262</v>
      </c>
      <c r="H37" s="35">
        <f>NGDP!H37/'BM-Adj'!H37</f>
        <v>10.074764538934554</v>
      </c>
      <c r="I37" s="35">
        <f>NGDP!I37/'BM-Adj'!I37</f>
        <v>6.5898930128243718</v>
      </c>
      <c r="J37" s="35">
        <f>NGDP!J37/'BM-Adj'!J37</f>
        <v>7.4616002215046402</v>
      </c>
      <c r="K37" s="35">
        <f>NGDP!K37/'BM-Adj'!K37</f>
        <v>6.2202700890188893</v>
      </c>
      <c r="L37" s="35">
        <f>NGDP!L37/'BM-Adj'!L37</f>
        <v>6.1134554189991794</v>
      </c>
      <c r="M37" s="35">
        <f>NGDP!M37/'BM-Adj'!M37</f>
        <v>5.1148473474353571</v>
      </c>
      <c r="N37" s="35">
        <f>NGDP!N37/'BM-Adj'!N37</f>
        <v>5.3828199599584776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35">
        <f>NGDP!H38/'BM-Adj'!H38</f>
        <v>6575.9419680423634</v>
      </c>
      <c r="I38" s="35">
        <f>NGDP!I38/'BM-Adj'!I38</f>
        <v>6395.4291419556957</v>
      </c>
      <c r="J38" s="35">
        <f>NGDP!J38/'BM-Adj'!J38</f>
        <v>12307.028026870732</v>
      </c>
      <c r="K38" s="35">
        <f>NGDP!K38/'BM-Adj'!K38</f>
        <v>13488.307431947433</v>
      </c>
      <c r="L38" s="35">
        <f>NGDP!L38/'BM-Adj'!L38</f>
        <v>12190.711968135887</v>
      </c>
      <c r="M38" s="35">
        <f>NGDP!M38/'BM-Adj'!M38</f>
        <v>16393.764361273614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NGDP!G39/'BM-Adj'!G39</f>
        <v>3.9858552002164149</v>
      </c>
      <c r="H39" s="35">
        <f>NGDP!H39/'BM-Adj'!H39</f>
        <v>4.5863169145071918</v>
      </c>
      <c r="I39" s="35">
        <f>NGDP!I39/'BM-Adj'!I39</f>
        <v>5.0734724168319723</v>
      </c>
      <c r="J39" s="35">
        <f>NGDP!J39/'BM-Adj'!J39</f>
        <v>5.4252461576811326</v>
      </c>
      <c r="K39" s="35">
        <f>NGDP!K39/'BM-Adj'!K39</f>
        <v>5.2835755176463826</v>
      </c>
      <c r="L39" s="35">
        <f>NGDP!L39/'BM-Adj'!L39</f>
        <v>5.1993928436512213</v>
      </c>
      <c r="M39" s="35">
        <f>NGDP!M39/'BM-Adj'!M39</f>
        <v>5.0017292737021384</v>
      </c>
      <c r="N39" s="35">
        <f>NGDP!N39/'BM-Adj'!N39</f>
        <v>4.9178738601670542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NGDP!G40/'BM-Adj'!G40</f>
        <v>1.2645031987362636</v>
      </c>
      <c r="H40" s="35">
        <f>NGDP!H40/'BM-Adj'!H40</f>
        <v>1.2373143867149199</v>
      </c>
      <c r="I40" s="35">
        <f>NGDP!I40/'BM-Adj'!I40</f>
        <v>1.0902913750660983</v>
      </c>
      <c r="J40" s="35">
        <f>NGDP!J40/'BM-Adj'!J40</f>
        <v>0.97140257987659961</v>
      </c>
      <c r="K40" s="35">
        <f>NGDP!K40/'BM-Adj'!K40</f>
        <v>0.92296049873514974</v>
      </c>
      <c r="L40" s="35">
        <f>NGDP!L40/'BM-Adj'!L40</f>
        <v>0.94502173748933993</v>
      </c>
      <c r="M40" s="35">
        <f>NGDP!M40/'BM-Adj'!M40</f>
        <v>0.9619198382439077</v>
      </c>
      <c r="N40" s="35">
        <f>NGDP!N40/'BM-Adj'!N40</f>
        <v>0.97376607987783825</v>
      </c>
      <c r="O40" s="15"/>
    </row>
    <row r="41" spans="1:15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NGDP!G41/'BM-Adj'!G41</f>
        <v>3.1574488990452592</v>
      </c>
      <c r="H41" s="35">
        <f>NGDP!H41/'BM-Adj'!H41</f>
        <v>2.6479774957797733</v>
      </c>
      <c r="I41" s="35">
        <f>NGDP!I41/'BM-Adj'!I41</f>
        <v>2.6769960763926894</v>
      </c>
      <c r="J41" s="35">
        <f>NGDP!J41/'BM-Adj'!J41</f>
        <v>2.6198840150766758</v>
      </c>
      <c r="K41" s="35">
        <f>NGDP!K41/'BM-Adj'!K41</f>
        <v>2.0177718461070393</v>
      </c>
      <c r="L41" s="35">
        <f>NGDP!L41/'BM-Adj'!L41</f>
        <v>2.2125161732010028</v>
      </c>
      <c r="M41" s="35">
        <f>NGDP!M41/'BM-Adj'!M41</f>
        <v>1.7119512002929507</v>
      </c>
      <c r="N41" s="35">
        <f>NGDP!N41/'BM-Adj'!N41</f>
        <v>2.8067495745505817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NGDP!G42/'BM-Adj'!G42</f>
        <v>5.3422797749190911</v>
      </c>
      <c r="H42" s="35">
        <f>NGDP!H42/'BM-Adj'!H42</f>
        <v>12.361741022033817</v>
      </c>
      <c r="I42" s="35">
        <f>NGDP!I42/'BM-Adj'!I42</f>
        <v>9.7244936250524923</v>
      </c>
      <c r="J42" s="35">
        <f>NGDP!J42/'BM-Adj'!J42</f>
        <v>6.7227179411984235</v>
      </c>
      <c r="K42" s="35">
        <f>NGDP!K42/'BM-Adj'!K42</f>
        <v>6.7777841205276719</v>
      </c>
      <c r="L42" s="35">
        <f>NGDP!L42/'BM-Adj'!L42</f>
        <v>4.8951528032919214</v>
      </c>
      <c r="M42" s="35">
        <f>NGDP!M42/'BM-Adj'!M42</f>
        <v>6.2700529501336879</v>
      </c>
      <c r="N42" s="15" t="s">
        <v>163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NGDP!G43/'BM-Adj'!G43</f>
        <v>5.0547500013029296</v>
      </c>
      <c r="H43" s="35">
        <f>NGDP!H43/'BM-Adj'!H43</f>
        <v>4.7787534103619143</v>
      </c>
      <c r="I43" s="35">
        <f>NGDP!I43/'BM-Adj'!I43</f>
        <v>4.4311484574397442</v>
      </c>
      <c r="J43" s="35">
        <f>NGDP!J43/'BM-Adj'!J43</f>
        <v>4.1258483464648474</v>
      </c>
      <c r="K43" s="35">
        <f>NGDP!K43/'BM-Adj'!K43</f>
        <v>2.7309987892283503</v>
      </c>
      <c r="L43" s="35">
        <f>NGDP!L43/'BM-Adj'!L43</f>
        <v>2.1811222748946721</v>
      </c>
      <c r="M43" s="35">
        <f>NGDP!M43/'BM-Adj'!M43</f>
        <v>1.8212335354586424</v>
      </c>
      <c r="N43" s="35">
        <f>NGDP!N43/'BM-Adj'!N43</f>
        <v>1.9232570480683688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NGDP!G44/'BM-Adj'!G44</f>
        <v>2.0645004589855436</v>
      </c>
      <c r="H44" s="35">
        <f>NGDP!H44/'BM-Adj'!H44</f>
        <v>2.7320004511202325</v>
      </c>
      <c r="I44" s="35">
        <f>NGDP!I44/'BM-Adj'!I44</f>
        <v>2.9786948822407302</v>
      </c>
      <c r="J44" s="35">
        <f>NGDP!J44/'BM-Adj'!J44</f>
        <v>2.5378648681160545</v>
      </c>
      <c r="K44" s="35">
        <f>NGDP!K44/'BM-Adj'!K44</f>
        <v>2.9927533824666974</v>
      </c>
      <c r="L44" s="35">
        <f>NGDP!L44/'BM-Adj'!L44</f>
        <v>3.0513635849246268</v>
      </c>
      <c r="M44" s="35">
        <f>NGDP!M44/'BM-Adj'!M44</f>
        <v>2.8697536946389546</v>
      </c>
      <c r="N44" s="35">
        <f>NGDP!N44/'BM-Adj'!N44</f>
        <v>2.6442484924822849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NGDP!G45/'BM-Adj'!G45</f>
        <v>5.8104944884635126</v>
      </c>
      <c r="H45" s="35">
        <f>NGDP!H45/'BM-Adj'!H45</f>
        <v>5.6690240810488426</v>
      </c>
      <c r="I45" s="35">
        <f>NGDP!I45/'BM-Adj'!I45</f>
        <v>5.8991893868694856</v>
      </c>
      <c r="J45" s="35">
        <f>NGDP!J45/'BM-Adj'!J45</f>
        <v>5.5068740486733914</v>
      </c>
      <c r="K45" s="35">
        <f>NGDP!K45/'BM-Adj'!K45</f>
        <v>5.3504716665282821</v>
      </c>
      <c r="L45" s="35">
        <f>NGDP!L45/'BM-Adj'!L45</f>
        <v>4.1475427337552366</v>
      </c>
      <c r="M45" s="35">
        <f>NGDP!M45/'BM-Adj'!M45</f>
        <v>4.7255414588191051</v>
      </c>
      <c r="N45" s="35">
        <f>NGDP!N45/'BM-Adj'!N45</f>
        <v>5.3614641697198442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NGDP!G46/'BM-Adj'!G46</f>
        <v>2.0916317976055749</v>
      </c>
      <c r="H46" s="35">
        <f>NGDP!H46/'BM-Adj'!H46</f>
        <v>1.8181454354954223</v>
      </c>
      <c r="I46" s="35">
        <f>NGDP!I46/'BM-Adj'!I46</f>
        <v>1.7211092547493223</v>
      </c>
      <c r="J46" s="35">
        <f>NGDP!J46/'BM-Adj'!J46</f>
        <v>1.9230973912373077</v>
      </c>
      <c r="K46" s="35">
        <f>NGDP!K46/'BM-Adj'!K46</f>
        <v>1.7284253112065437</v>
      </c>
      <c r="L46" s="35">
        <f>NGDP!L46/'BM-Adj'!L46</f>
        <v>1.6434275672760656</v>
      </c>
      <c r="M46" s="35">
        <f>NGDP!M46/'BM-Adj'!M46</f>
        <v>1.5002949757720969</v>
      </c>
      <c r="N46" s="35">
        <f>NGDP!N46/'BM-Adj'!N46</f>
        <v>1.6661025971572603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NGDP!G47/'BM-Adj'!G47</f>
        <v>12.974966231955264</v>
      </c>
      <c r="H47" s="35">
        <f>NGDP!H47/'BM-Adj'!H47</f>
        <v>12.161141191207069</v>
      </c>
      <c r="I47" s="35">
        <f>NGDP!I47/'BM-Adj'!I47</f>
        <v>11.450088930252214</v>
      </c>
      <c r="J47" s="35">
        <f>NGDP!J47/'BM-Adj'!J47</f>
        <v>9.9835204034153175</v>
      </c>
      <c r="K47" s="35">
        <f>NGDP!K47/'BM-Adj'!K47</f>
        <v>9.0185401856313536</v>
      </c>
      <c r="L47" s="35">
        <f>NGDP!L47/'BM-Adj'!L47</f>
        <v>6.8006342804431315</v>
      </c>
      <c r="M47" s="35">
        <f>NGDP!M47/'BM-Adj'!M47</f>
        <v>7.4437253024166958</v>
      </c>
      <c r="N47" s="35">
        <f>NGDP!N47/'BM-Adj'!N47</f>
        <v>8.1297402451151033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35">
        <f>NGDP!G48/'BM-Adj'!G48</f>
        <v>8.1199999700741952</v>
      </c>
      <c r="H48" s="35">
        <f>NGDP!H48/'BM-Adj'!H48</f>
        <v>8.8808594851075178</v>
      </c>
      <c r="I48" s="35">
        <f>NGDP!I48/'BM-Adj'!I48</f>
        <v>7.2576543622486787</v>
      </c>
      <c r="J48" s="35">
        <f>NGDP!J48/'BM-Adj'!J48</f>
        <v>9.3204533347326901</v>
      </c>
      <c r="K48" s="35">
        <f>NGDP!K48/'BM-Adj'!K48</f>
        <v>8.5170081360256997</v>
      </c>
      <c r="L48" s="35">
        <f>NGDP!L48/'BM-Adj'!L48</f>
        <v>6.1317898121815171</v>
      </c>
      <c r="M48" s="35">
        <f>NGDP!M48/'BM-Adj'!M48</f>
        <v>7.7087150542322762</v>
      </c>
      <c r="N48" s="35">
        <f>NGDP!N48/'BM-Adj'!N48</f>
        <v>8.0691907505013685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35">
        <f>NGDP!G49/'BM-Adj'!G49</f>
        <v>6.7692363800121216</v>
      </c>
      <c r="H49" s="35">
        <f>NGDP!H49/'BM-Adj'!H49</f>
        <v>7.0175807766029781</v>
      </c>
      <c r="I49" s="35">
        <f>NGDP!I49/'BM-Adj'!I49</f>
        <v>6.3488202284477344</v>
      </c>
      <c r="J49" s="35">
        <f>NGDP!J49/'BM-Adj'!J49</f>
        <v>3.2320055008365385</v>
      </c>
      <c r="K49" s="35">
        <f>NGDP!K49/'BM-Adj'!K49</f>
        <v>5.9869622561353513</v>
      </c>
      <c r="L49" s="35">
        <f>NGDP!L49/'BM-Adj'!L49</f>
        <v>5.6550279940812098</v>
      </c>
      <c r="M49" s="35">
        <f>NGDP!M49/'BM-Adj'!M49</f>
        <v>6.5972523454746126</v>
      </c>
      <c r="N49" s="35">
        <f>NGDP!N49/'BM-Adj'!N49</f>
        <v>7.585967796874197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5" t="s">
        <v>163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NGDP!G51/'BM-Adj'!G51</f>
        <v>2.8319820892003835</v>
      </c>
      <c r="H51" s="35">
        <f>NGDP!H51/'BM-Adj'!H51</f>
        <v>2.5876701480134221</v>
      </c>
      <c r="I51" s="35">
        <f>NGDP!I51/'BM-Adj'!I51</f>
        <v>2.4730549212985484</v>
      </c>
      <c r="J51" s="35">
        <f>NGDP!J51/'BM-Adj'!J51</f>
        <v>2.3744125637328226</v>
      </c>
      <c r="K51" s="35">
        <f>NGDP!K51/'BM-Adj'!K51</f>
        <v>2.1044088966889918</v>
      </c>
      <c r="L51" s="35">
        <f>NGDP!L51/'BM-Adj'!L51</f>
        <v>2.1562445916485031</v>
      </c>
      <c r="M51" s="35">
        <f>NGDP!M51/'BM-Adj'!M51</f>
        <v>2.1526171453851584</v>
      </c>
      <c r="N51" s="35">
        <f>NGDP!N51/'BM-Adj'!N51</f>
        <v>2.2645724645958079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NGDP!G52/'BM-Adj'!G52</f>
        <v>0.48101900666200675</v>
      </c>
      <c r="H52" s="35">
        <f>NGDP!H52/'BM-Adj'!H52</f>
        <v>0.47884549757260908</v>
      </c>
      <c r="I52" s="35">
        <f>NGDP!I52/'BM-Adj'!I52</f>
        <v>0.48287498060668049</v>
      </c>
      <c r="J52" s="35">
        <f>NGDP!J52/'BM-Adj'!J52</f>
        <v>0.41262808273898299</v>
      </c>
      <c r="K52" s="35">
        <f>NGDP!K52/'BM-Adj'!K52</f>
        <v>0.37012068003292109</v>
      </c>
      <c r="L52" s="35">
        <f>NGDP!L52/'BM-Adj'!L52</f>
        <v>0.35590645106841912</v>
      </c>
      <c r="M52" s="35">
        <f>NGDP!M52/'BM-Adj'!M52</f>
        <v>0.36372172967414473</v>
      </c>
      <c r="N52" s="35">
        <f>NGDP!N52/'BM-Adj'!N52</f>
        <v>0.36397756751819282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5" t="s">
        <v>163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NGDP!G54/'BM-Adj'!G54</f>
        <v>1.2720800306129441</v>
      </c>
      <c r="H54" s="35">
        <f>NGDP!H54/'BM-Adj'!H54</f>
        <v>1.3559872494601295</v>
      </c>
      <c r="I54" s="35">
        <f>NGDP!I54/'BM-Adj'!I54</f>
        <v>1.4299319950242835</v>
      </c>
      <c r="J54" s="35">
        <f>NGDP!J54/'BM-Adj'!J54</f>
        <v>1.5144869515363484</v>
      </c>
      <c r="K54" s="35">
        <f>NGDP!K54/'BM-Adj'!K54</f>
        <v>1.5264797832764669</v>
      </c>
      <c r="L54" s="35">
        <f>NGDP!L54/'BM-Adj'!L54</f>
        <v>1.3730188299954524</v>
      </c>
      <c r="M54" s="35">
        <f>NGDP!M54/'BM-Adj'!M54</f>
        <v>1.3425436597894913</v>
      </c>
      <c r="N54" s="15" t="s">
        <v>163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NGDP!G55/'BM-Adj'!G55</f>
        <v>1.342273081788212</v>
      </c>
      <c r="H55" s="35">
        <f>NGDP!H55/'BM-Adj'!H55</f>
        <v>1.3618363278190491</v>
      </c>
      <c r="I55" s="35">
        <f>NGDP!I55/'BM-Adj'!I55</f>
        <v>1.3218017348970099</v>
      </c>
      <c r="J55" s="35">
        <f>NGDP!J55/'BM-Adj'!J55</f>
        <v>1.9625834378130014</v>
      </c>
      <c r="K55" s="35">
        <f>NGDP!K55/'BM-Adj'!K55</f>
        <v>1.8732211839551569</v>
      </c>
      <c r="L55" s="35">
        <f>NGDP!L55/'BM-Adj'!L55</f>
        <v>1.9633189190442513</v>
      </c>
      <c r="M55" s="35">
        <f>NGDP!M55/'BM-Adj'!M55</f>
        <v>2.025982752827864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NGDP!G56/'BM-Adj'!G56</f>
        <v>2.6106594410758608</v>
      </c>
      <c r="H56" s="35">
        <f>NGDP!H56/'BM-Adj'!H56</f>
        <v>2.4629978745633241</v>
      </c>
      <c r="I56" s="35">
        <f>NGDP!I56/'BM-Adj'!I56</f>
        <v>2.2295491627264616</v>
      </c>
      <c r="J56" s="35">
        <f>NGDP!J56/'BM-Adj'!J56</f>
        <v>2.1776408195304309</v>
      </c>
      <c r="K56" s="35">
        <f>NGDP!K56/'BM-Adj'!K56</f>
        <v>2.0718610608802774</v>
      </c>
      <c r="L56" s="35">
        <f>NGDP!L56/'BM-Adj'!L56</f>
        <v>2.1615503091162496</v>
      </c>
      <c r="M56" s="35">
        <f>NGDP!M56/'BM-Adj'!M56</f>
        <v>2.2189579983941377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NGDP!G57/'BM-Adj'!G57</f>
        <v>13.328116020174299</v>
      </c>
      <c r="H57" s="35">
        <f>NGDP!H57/'BM-Adj'!H57</f>
        <v>14.838033947384742</v>
      </c>
      <c r="I57" s="35">
        <f>NGDP!I57/'BM-Adj'!I57</f>
        <v>12.424252245427198</v>
      </c>
      <c r="J57" s="35">
        <f>NGDP!J57/'BM-Adj'!J57</f>
        <v>13.652558270537666</v>
      </c>
      <c r="K57" s="35">
        <f>NGDP!K57/'BM-Adj'!K57</f>
        <v>12.677115314331944</v>
      </c>
      <c r="L57" s="35">
        <f>NGDP!L57/'BM-Adj'!L57</f>
        <v>9.6576157142039154</v>
      </c>
      <c r="M57" s="35">
        <f>NGDP!M57/'BM-Adj'!M57</f>
        <v>9.0171437852146763</v>
      </c>
      <c r="N57" s="35">
        <f>NGDP!N57/'BM-Adj'!N57</f>
        <v>9.225020120302478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15" t="s">
        <v>163</v>
      </c>
      <c r="H58" s="15" t="s">
        <v>163</v>
      </c>
      <c r="I58" s="15" t="s">
        <v>163</v>
      </c>
      <c r="J58" s="15" t="s">
        <v>163</v>
      </c>
      <c r="K58" s="15" t="s">
        <v>163</v>
      </c>
      <c r="L58" s="15" t="s">
        <v>163</v>
      </c>
      <c r="M58" s="15" t="s">
        <v>163</v>
      </c>
      <c r="N58" s="15" t="s">
        <v>163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35">
        <f>NGDP!G59/'BM-Adj'!G59</f>
        <v>2.766432703914218</v>
      </c>
      <c r="H59" s="35">
        <f>NGDP!H59/'BM-Adj'!H59</f>
        <v>3.1330457121389648</v>
      </c>
      <c r="I59" s="35">
        <f>NGDP!I59/'BM-Adj'!I59</f>
        <v>2.9768920484262513</v>
      </c>
      <c r="J59" s="35">
        <f>NGDP!J59/'BM-Adj'!J59</f>
        <v>3.1659922795359594</v>
      </c>
      <c r="K59" s="35">
        <f>NGDP!K59/'BM-Adj'!K59</f>
        <v>2.829439576689297</v>
      </c>
      <c r="L59" s="35">
        <f>NGDP!L59/'BM-Adj'!L59</f>
        <v>2.6382022610475282</v>
      </c>
      <c r="M59" s="35">
        <f>NGDP!M59/'BM-Adj'!M59</f>
        <v>2.6519488471109178</v>
      </c>
      <c r="N59" s="35">
        <f>NGDP!N59/'BM-Adj'!N59</f>
        <v>2.785387052017704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NGDP!G60/'BM-Adj'!G60</f>
        <v>1.8572200766792266</v>
      </c>
      <c r="H60" s="35">
        <f>NGDP!H60/'BM-Adj'!H60</f>
        <v>1.8393606798625934</v>
      </c>
      <c r="I60" s="35">
        <f>NGDP!I60/'BM-Adj'!I60</f>
        <v>1.915228259171035</v>
      </c>
      <c r="J60" s="35">
        <f>NGDP!J60/'BM-Adj'!J60</f>
        <v>2.1823402659735915</v>
      </c>
      <c r="K60" s="35">
        <f>NGDP!K60/'BM-Adj'!K60</f>
        <v>2.1244484703542152</v>
      </c>
      <c r="L60" s="35">
        <f>NGDP!L60/'BM-Adj'!L60</f>
        <v>2.1175696124622321</v>
      </c>
      <c r="M60" s="35">
        <f>NGDP!M60/'BM-Adj'!M60</f>
        <v>2.0971931933804799</v>
      </c>
      <c r="N60" s="35">
        <f>NGDP!N60/'BM-Adj'!N60</f>
        <v>2.2737483117844866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NGDP!G61/'BM-Adj'!G61</f>
        <v>1.3262758067009786</v>
      </c>
      <c r="H61" s="35">
        <f>NGDP!H61/'BM-Adj'!H61</f>
        <v>1.2330325470602241</v>
      </c>
      <c r="I61" s="35">
        <f>NGDP!I61/'BM-Adj'!I61</f>
        <v>1.2076956015144258</v>
      </c>
      <c r="J61" s="35">
        <f>NGDP!J61/'BM-Adj'!J61</f>
        <v>1.1111282531928768</v>
      </c>
      <c r="K61" s="35">
        <f>NGDP!K61/'BM-Adj'!K61</f>
        <v>1.0506139941732828</v>
      </c>
      <c r="L61" s="35">
        <f>NGDP!L61/'BM-Adj'!L61</f>
        <v>1.0582719149130377</v>
      </c>
      <c r="M61" s="35">
        <f>NGDP!M61/'BM-Adj'!M61</f>
        <v>0.97874315881947604</v>
      </c>
      <c r="N61" s="35">
        <f>NGDP!N61/'BM-Adj'!N61</f>
        <v>1.005303207368301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15" t="s">
        <v>163</v>
      </c>
      <c r="H62" s="15" t="s">
        <v>163</v>
      </c>
      <c r="I62" s="35">
        <f>NGDP!I62/'BM-Adj'!I62</f>
        <v>9.6653755323679515</v>
      </c>
      <c r="J62" s="35">
        <f>NGDP!J62/'BM-Adj'!J62</f>
        <v>11.667517545335512</v>
      </c>
      <c r="K62" s="35">
        <f>NGDP!K62/'BM-Adj'!K62</f>
        <v>7.3625459534761646</v>
      </c>
      <c r="L62" s="35">
        <f>NGDP!L62/'BM-Adj'!L62</f>
        <v>6.5486227548403315</v>
      </c>
      <c r="M62" s="35">
        <f>NGDP!M62/'BM-Adj'!M62</f>
        <v>5.9023804354443792</v>
      </c>
      <c r="N62" s="35">
        <f>NGDP!N62/'BM-Adj'!N62</f>
        <v>6.2122452566660789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NGDP!G63/'BM-Adj'!G63</f>
        <v>4.280310980898034</v>
      </c>
      <c r="H63" s="35">
        <f>NGDP!H63/'BM-Adj'!H63</f>
        <v>4.3117069434775761</v>
      </c>
      <c r="I63" s="35">
        <f>NGDP!I63/'BM-Adj'!I63</f>
        <v>3.6441209385679079</v>
      </c>
      <c r="J63" s="35">
        <f>NGDP!J63/'BM-Adj'!J63</f>
        <v>3.743451831212385</v>
      </c>
      <c r="K63" s="35">
        <f>NGDP!K63/'BM-Adj'!K63</f>
        <v>3.754079872510363</v>
      </c>
      <c r="L63" s="35">
        <f>NGDP!L63/'BM-Adj'!L63</f>
        <v>3.288002728273232</v>
      </c>
      <c r="M63" s="35">
        <f>NGDP!M63/'BM-Adj'!M63</f>
        <v>3.0004646930080154</v>
      </c>
      <c r="N63" s="35">
        <f>NGDP!N63/'BM-Adj'!N63</f>
        <v>2.9360355791172079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NGDP!G64/'BM-Adj'!G64</f>
        <v>4.2900115949079876</v>
      </c>
      <c r="H64" s="35">
        <f>NGDP!H64/'BM-Adj'!H64</f>
        <v>5.8202436392785755</v>
      </c>
      <c r="I64" s="35">
        <f>NGDP!I64/'BM-Adj'!I64</f>
        <v>5.2723499802049307</v>
      </c>
      <c r="J64" s="35">
        <f>NGDP!J64/'BM-Adj'!J64</f>
        <v>5.1624759278905037</v>
      </c>
      <c r="K64" s="35">
        <f>NGDP!K64/'BM-Adj'!K64</f>
        <v>4.7541877327779005</v>
      </c>
      <c r="L64" s="35">
        <f>NGDP!L64/'BM-Adj'!L64</f>
        <v>4.3180720333217799</v>
      </c>
      <c r="M64" s="35">
        <f>NGDP!M64/'BM-Adj'!M64</f>
        <v>3.7797224980571307</v>
      </c>
      <c r="N64" s="35">
        <f>NGDP!N64/'BM-Adj'!N64</f>
        <v>3.8081410047141624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35">
        <f>NGDP!G65/'BM-Adj'!G65</f>
        <v>8.2132271342933727</v>
      </c>
      <c r="H65" s="35">
        <f>NGDP!H65/'BM-Adj'!H65</f>
        <v>8.6322900381917833</v>
      </c>
      <c r="I65" s="35">
        <f>NGDP!I65/'BM-Adj'!I65</f>
        <v>7.3703002827143758</v>
      </c>
      <c r="J65" s="35">
        <f>NGDP!J65/'BM-Adj'!J65</f>
        <v>6.8354429188816939</v>
      </c>
      <c r="K65" s="35">
        <f>NGDP!K65/'BM-Adj'!K65</f>
        <v>5.5527220298993658</v>
      </c>
      <c r="L65" s="35">
        <f>NGDP!L65/'BM-Adj'!L65</f>
        <v>5.1742111637673398</v>
      </c>
      <c r="M65" s="35">
        <f>NGDP!M65/'BM-Adj'!M65</f>
        <v>3.8881197182034595</v>
      </c>
      <c r="N65" s="35">
        <f>NGDP!N65/'BM-Adj'!N65</f>
        <v>3.9201815492553416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35">
        <f>NGDP!G66/'BM-Adj'!G66</f>
        <v>1.1800031188107782</v>
      </c>
      <c r="H66" s="35">
        <f>NGDP!H66/'BM-Adj'!H66</f>
        <v>1.0829062269402028</v>
      </c>
      <c r="I66" s="35">
        <f>NGDP!I66/'BM-Adj'!I66</f>
        <v>1.0245711208137769</v>
      </c>
      <c r="J66" s="35">
        <f>NGDP!J66/'BM-Adj'!J66</f>
        <v>1.0449228564126243</v>
      </c>
      <c r="K66" s="35">
        <f>NGDP!K66/'BM-Adj'!K66</f>
        <v>0.949229806363179</v>
      </c>
      <c r="L66" s="35">
        <f>NGDP!L66/'BM-Adj'!L66</f>
        <v>0.98222316391724818</v>
      </c>
      <c r="M66" s="35">
        <f>NGDP!M66/'BM-Adj'!M66</f>
        <v>0.93730912383801279</v>
      </c>
      <c r="N66" s="35">
        <f>NGDP!N66/'BM-Adj'!N66</f>
        <v>0.97546610380043852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  <c r="M67" s="15" t="s">
        <v>163</v>
      </c>
      <c r="N67" s="15" t="s">
        <v>163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NGDP!G68/'BM-Adj'!G68</f>
        <v>3.4345023748742158</v>
      </c>
      <c r="H68" s="35">
        <f>NGDP!H68/'BM-Adj'!H68</f>
        <v>3.7678055762137386</v>
      </c>
      <c r="I68" s="35">
        <f>NGDP!I68/'BM-Adj'!I68</f>
        <v>3.5377807721985381</v>
      </c>
      <c r="J68" s="35">
        <f>NGDP!J68/'BM-Adj'!J68</f>
        <v>3.6564637959548225</v>
      </c>
      <c r="K68" s="35">
        <f>NGDP!K68/'BM-Adj'!K68</f>
        <v>3.8314295452941822</v>
      </c>
      <c r="L68" s="35">
        <f>NGDP!L68/'BM-Adj'!L68</f>
        <v>4.850964453767217</v>
      </c>
      <c r="M68" s="35">
        <f>NGDP!M68/'BM-Adj'!M68</f>
        <v>4.4677434672087628</v>
      </c>
      <c r="N68" s="35">
        <f>NGDP!N68/'BM-Adj'!N68</f>
        <v>5.1253154847283851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NGDP!G69/'BM-Adj'!G69</f>
        <v>3.1094352816721842</v>
      </c>
      <c r="H69" s="35">
        <f>NGDP!H69/'BM-Adj'!H69</f>
        <v>2.7794212401102163</v>
      </c>
      <c r="I69" s="35">
        <f>NGDP!I69/'BM-Adj'!I69</f>
        <v>2.6492808106518346</v>
      </c>
      <c r="J69" s="35">
        <f>NGDP!J69/'BM-Adj'!J69</f>
        <v>2.8509376549248784</v>
      </c>
      <c r="K69" s="35">
        <f>NGDP!K69/'BM-Adj'!K69</f>
        <v>2.9442276715006384</v>
      </c>
      <c r="L69" s="35">
        <f>NGDP!L69/'BM-Adj'!L69</f>
        <v>3.0059981348642326</v>
      </c>
      <c r="M69" s="35">
        <f>NGDP!M69/'BM-Adj'!M69</f>
        <v>3.103565473621352</v>
      </c>
      <c r="N69" s="35">
        <f>NGDP!N69/'BM-Adj'!N69</f>
        <v>3.4539678963973865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NGDP!G70/'BM-Adj'!G70</f>
        <v>2.9188406977073633</v>
      </c>
      <c r="H70" s="35">
        <f>NGDP!H70/'BM-Adj'!H70</f>
        <v>2.84182808738885</v>
      </c>
      <c r="I70" s="35">
        <f>NGDP!I70/'BM-Adj'!I70</f>
        <v>2.780492241292535</v>
      </c>
      <c r="J70" s="35">
        <f>NGDP!J70/'BM-Adj'!J70</f>
        <v>2.6725648250250575</v>
      </c>
      <c r="K70" s="35">
        <f>NGDP!K70/'BM-Adj'!K70</f>
        <v>2.5281532336297827</v>
      </c>
      <c r="L70" s="35">
        <f>NGDP!L70/'BM-Adj'!L70</f>
        <v>2.3544166421757002</v>
      </c>
      <c r="M70" s="35">
        <f>NGDP!M70/'BM-Adj'!M70</f>
        <v>2.2122884591955549</v>
      </c>
      <c r="N70" s="35">
        <f>NGDP!N70/'BM-Adj'!N70</f>
        <v>2.3255835550929977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NGDP!G71/'BM-Adj'!G71</f>
        <v>3.9838020235044622</v>
      </c>
      <c r="H71" s="35">
        <f>NGDP!H71/'BM-Adj'!H71</f>
        <v>3.5928209289514745</v>
      </c>
      <c r="I71" s="35">
        <f>NGDP!I71/'BM-Adj'!I71</f>
        <v>4.0699021971054981</v>
      </c>
      <c r="J71" s="35">
        <f>NGDP!J71/'BM-Adj'!J71</f>
        <v>4.0397557978556122</v>
      </c>
      <c r="K71" s="35">
        <f>NGDP!K71/'BM-Adj'!K71</f>
        <v>4.0691425150039926</v>
      </c>
      <c r="L71" s="35">
        <f>NGDP!L71/'BM-Adj'!L71</f>
        <v>4.3245848240652629</v>
      </c>
      <c r="M71" s="35">
        <f>NGDP!M71/'BM-Adj'!M71</f>
        <v>4.2664533427180089</v>
      </c>
      <c r="N71" s="35">
        <f>NGDP!N71/'BM-Adj'!N71</f>
        <v>5.164413906816498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NGDP!G72/'BM-Adj'!G72</f>
        <v>1.9826107558824662</v>
      </c>
      <c r="H72" s="35">
        <f>NGDP!H72/'BM-Adj'!H72</f>
        <v>2.2813659873340049</v>
      </c>
      <c r="I72" s="35">
        <f>NGDP!I72/'BM-Adj'!I72</f>
        <v>2.2680467997247074</v>
      </c>
      <c r="J72" s="35">
        <f>NGDP!J72/'BM-Adj'!J72</f>
        <v>1.9362036880272648</v>
      </c>
      <c r="K72" s="35">
        <f>NGDP!K72/'BM-Adj'!K72</f>
        <v>2.0011298831890425</v>
      </c>
      <c r="L72" s="35">
        <f>NGDP!L72/'BM-Adj'!L72</f>
        <v>2.2426795770792571</v>
      </c>
      <c r="M72" s="35">
        <f>NGDP!M72/'BM-Adj'!M72</f>
        <v>2.1091867917878573</v>
      </c>
      <c r="N72" s="35">
        <f>NGDP!N72/'BM-Adj'!N72</f>
        <v>1.9878258030191951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NGDP!G73/'BM-Adj'!G73</f>
        <v>1.6114744579302922</v>
      </c>
      <c r="H73" s="35">
        <f>NGDP!H73/'BM-Adj'!H73</f>
        <v>1.5327190310963075</v>
      </c>
      <c r="I73" s="35">
        <f>NGDP!I73/'BM-Adj'!I73</f>
        <v>1.5896435613801705</v>
      </c>
      <c r="J73" s="35">
        <f>NGDP!J73/'BM-Adj'!J73</f>
        <v>1.656659755028751</v>
      </c>
      <c r="K73" s="35">
        <f>NGDP!K73/'BM-Adj'!K73</f>
        <v>1.6003174894968042</v>
      </c>
      <c r="L73" s="35">
        <f>NGDP!L73/'BM-Adj'!L73</f>
        <v>1.5110368082042824</v>
      </c>
      <c r="M73" s="35">
        <f>NGDP!M73/'BM-Adj'!M73</f>
        <v>1.4696618564174786</v>
      </c>
      <c r="N73" s="35">
        <f>NGDP!N73/'BM-Adj'!N73</f>
        <v>1.6069226948002364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  <c r="M74" s="15" t="s">
        <v>163</v>
      </c>
      <c r="N74" s="15" t="s">
        <v>163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NGDP!G75/'BM-Adj'!G75</f>
        <v>1.314468654224368</v>
      </c>
      <c r="H75" s="35">
        <f>NGDP!H75/'BM-Adj'!H75</f>
        <v>1.3710062149360061</v>
      </c>
      <c r="I75" s="35">
        <f>NGDP!I75/'BM-Adj'!I75</f>
        <v>1.3411939652111986</v>
      </c>
      <c r="J75" s="35">
        <f>NGDP!J75/'BM-Adj'!J75</f>
        <v>1.2611619047024416</v>
      </c>
      <c r="K75" s="35">
        <f>NGDP!K75/'BM-Adj'!K75</f>
        <v>1.2892795516695004</v>
      </c>
      <c r="L75" s="35">
        <f>NGDP!L75/'BM-Adj'!L75</f>
        <v>1.0871950949495874</v>
      </c>
      <c r="M75" s="35">
        <f>NGDP!M75/'BM-Adj'!M75</f>
        <v>1.1205198445533946</v>
      </c>
      <c r="N75" s="35">
        <f>NGDP!N75/'BM-Adj'!N75</f>
        <v>1.0255257054233904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35">
        <f>NGDP!G76/'BM-Adj'!G76</f>
        <v>2.4589999771552553</v>
      </c>
      <c r="H76" s="35">
        <f>NGDP!H76/'BM-Adj'!H76</f>
        <v>2.1747520047408804</v>
      </c>
      <c r="I76" s="35">
        <f>NGDP!I76/'BM-Adj'!I76</f>
        <v>2.0734721791550705</v>
      </c>
      <c r="J76" s="35">
        <f>NGDP!J76/'BM-Adj'!J76</f>
        <v>1.8963142014621732</v>
      </c>
      <c r="K76" s="35">
        <f>NGDP!K76/'BM-Adj'!K76</f>
        <v>2.0423979456719086</v>
      </c>
      <c r="L76" s="35">
        <f>NGDP!L76/'BM-Adj'!L76</f>
        <v>2.0593380194908604</v>
      </c>
      <c r="M76" s="35">
        <f>NGDP!M76/'BM-Adj'!M76</f>
        <v>2.0808086431445991</v>
      </c>
      <c r="N76" s="35">
        <f>NGDP!N76/'BM-Adj'!N76</f>
        <v>2.2838642254150789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NGDP!G77/'BM-Adj'!G77</f>
        <v>1.9314413539656592</v>
      </c>
      <c r="H77" s="35">
        <f>NGDP!H77/'BM-Adj'!H77</f>
        <v>2.0264544178877872</v>
      </c>
      <c r="I77" s="35">
        <f>NGDP!I77/'BM-Adj'!I77</f>
        <v>1.9829122936553978</v>
      </c>
      <c r="J77" s="35">
        <f>NGDP!J77/'BM-Adj'!J77</f>
        <v>1.80310576611597</v>
      </c>
      <c r="K77" s="35">
        <f>NGDP!K77/'BM-Adj'!K77</f>
        <v>1.8333136540749688</v>
      </c>
      <c r="L77" s="35">
        <f>NGDP!L77/'BM-Adj'!L77</f>
        <v>1.9629144121793509</v>
      </c>
      <c r="M77" s="35">
        <f>NGDP!M77/'BM-Adj'!M77</f>
        <v>1.5842638323269074</v>
      </c>
      <c r="N77" s="35">
        <f>NGDP!N77/'BM-Adj'!N77</f>
        <v>1.5180311776264206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NGDP!G78/'BM-Adj'!G78</f>
        <v>8.3043334417441415</v>
      </c>
      <c r="H78" s="35">
        <f>NGDP!H78/'BM-Adj'!H78</f>
        <v>7.9242033494821253</v>
      </c>
      <c r="I78" s="35">
        <f>NGDP!I78/'BM-Adj'!I78</f>
        <v>7.2497565539182522</v>
      </c>
      <c r="J78" s="35">
        <f>NGDP!J78/'BM-Adj'!J78</f>
        <v>6.7949441004103459</v>
      </c>
      <c r="K78" s="35">
        <f>NGDP!K78/'BM-Adj'!K78</f>
        <v>6.3402119071821357</v>
      </c>
      <c r="L78" s="35">
        <f>NGDP!L78/'BM-Adj'!L78</f>
        <v>5.8638278342601442</v>
      </c>
      <c r="M78" s="35">
        <f>NGDP!M78/'BM-Adj'!M78</f>
        <v>6.0444670912033374</v>
      </c>
      <c r="N78" s="35">
        <f>NGDP!N78/'BM-Adj'!N78</f>
        <v>5.7277392109565834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NGDP!G79/'BM-Adj'!G79</f>
        <v>7.866776536569998</v>
      </c>
      <c r="H79" s="35">
        <f>NGDP!H79/'BM-Adj'!H79</f>
        <v>8.7052032633037051</v>
      </c>
      <c r="I79" s="35">
        <f>NGDP!I79/'BM-Adj'!I79</f>
        <v>7.4449104814333324</v>
      </c>
      <c r="J79" s="35">
        <f>NGDP!J79/'BM-Adj'!J79</f>
        <v>6.5949971477838689</v>
      </c>
      <c r="K79" s="35">
        <f>NGDP!K79/'BM-Adj'!K79</f>
        <v>5.9647470023991973</v>
      </c>
      <c r="L79" s="35">
        <f>NGDP!L79/'BM-Adj'!L79</f>
        <v>5.3807011014592803</v>
      </c>
      <c r="M79" s="35">
        <f>NGDP!M79/'BM-Adj'!M79</f>
        <v>4.4688168527046379</v>
      </c>
      <c r="N79" s="35">
        <f>NGDP!N79/'BM-Adj'!N79</f>
        <v>4.19066219445088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35">
        <f>NGDP!G80/'BM-Adj'!G80</f>
        <v>6.4800609271417464</v>
      </c>
      <c r="H80" s="35">
        <f>NGDP!H80/'BM-Adj'!H80</f>
        <v>5.5467346596935734</v>
      </c>
      <c r="I80" s="35">
        <f>NGDP!I80/'BM-Adj'!I80</f>
        <v>6.6898664830352113</v>
      </c>
      <c r="J80" s="35">
        <f>NGDP!J80/'BM-Adj'!J80</f>
        <v>7.1487199065137039</v>
      </c>
      <c r="K80" s="35">
        <f>NGDP!K80/'BM-Adj'!K80</f>
        <v>8.075015471515826</v>
      </c>
      <c r="L80" s="35">
        <f>NGDP!L80/'BM-Adj'!L80</f>
        <v>10.202367836552115</v>
      </c>
      <c r="M80" s="35">
        <f>NGDP!M80/'BM-Adj'!M80</f>
        <v>10.533696711390778</v>
      </c>
      <c r="N80" s="35">
        <f>NGDP!N80/'BM-Adj'!N80</f>
        <v>13.650892329414631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35">
        <f>NGDP!G81/'BM-Adj'!G81</f>
        <v>3.9725883374019961</v>
      </c>
      <c r="H81" s="35">
        <f>NGDP!H81/'BM-Adj'!H81</f>
        <v>5.6567854381389493</v>
      </c>
      <c r="I81" s="35">
        <f>NGDP!I81/'BM-Adj'!I81</f>
        <v>5.1684754153866388</v>
      </c>
      <c r="J81" s="35">
        <f>NGDP!J81/'BM-Adj'!J81</f>
        <v>5.4251071952168983</v>
      </c>
      <c r="K81" s="35">
        <f>NGDP!K81/'BM-Adj'!K81</f>
        <v>5.3608269873407348</v>
      </c>
      <c r="L81" s="35">
        <f>NGDP!L81/'BM-Adj'!L81</f>
        <v>5.7360778283937659</v>
      </c>
      <c r="M81" s="35">
        <f>NGDP!M81/'BM-Adj'!M81</f>
        <v>5.5118875855620102</v>
      </c>
      <c r="N81" s="35">
        <f>NGDP!N81/'BM-Adj'!N81</f>
        <v>7.3070108464915462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15" t="s">
        <v>163</v>
      </c>
      <c r="H82" s="15" t="s">
        <v>163</v>
      </c>
      <c r="I82" s="15" t="s">
        <v>163</v>
      </c>
      <c r="J82" s="15" t="s">
        <v>163</v>
      </c>
      <c r="K82" s="15" t="s">
        <v>163</v>
      </c>
      <c r="L82" s="15" t="s">
        <v>163</v>
      </c>
      <c r="M82" s="15" t="s">
        <v>163</v>
      </c>
      <c r="N82" s="15" t="s">
        <v>163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15" t="s">
        <v>163</v>
      </c>
      <c r="H83" s="15" t="s">
        <v>163</v>
      </c>
      <c r="I83" s="15" t="s">
        <v>163</v>
      </c>
      <c r="J83" s="15" t="s">
        <v>163</v>
      </c>
      <c r="K83" s="15" t="s">
        <v>163</v>
      </c>
      <c r="L83" s="15" t="s">
        <v>163</v>
      </c>
      <c r="M83" s="15" t="s">
        <v>163</v>
      </c>
      <c r="N83" s="15" t="s">
        <v>163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15" t="s">
        <v>163</v>
      </c>
      <c r="H84" s="15" t="s">
        <v>163</v>
      </c>
      <c r="I84" s="15" t="s">
        <v>163</v>
      </c>
      <c r="J84" s="15" t="s">
        <v>163</v>
      </c>
      <c r="K84" s="15" t="s">
        <v>163</v>
      </c>
      <c r="L84" s="15" t="s">
        <v>163</v>
      </c>
      <c r="M84" s="15" t="s">
        <v>163</v>
      </c>
      <c r="N84" s="15" t="s">
        <v>163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15" t="s">
        <v>163</v>
      </c>
      <c r="H85" s="15" t="s">
        <v>163</v>
      </c>
      <c r="I85" s="15" t="s">
        <v>163</v>
      </c>
      <c r="J85" s="15" t="s">
        <v>163</v>
      </c>
      <c r="K85" s="15" t="s">
        <v>163</v>
      </c>
      <c r="L85" s="15" t="s">
        <v>163</v>
      </c>
      <c r="M85" s="15" t="s">
        <v>163</v>
      </c>
      <c r="N85" s="15" t="s">
        <v>163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NGDP!G86/'BM-Adj'!G86</f>
        <v>1.5661846496106786</v>
      </c>
      <c r="H86" s="35">
        <f>NGDP!H86/'BM-Adj'!H86</f>
        <v>1.6985712090950991</v>
      </c>
      <c r="I86" s="35">
        <f>NGDP!I86/'BM-Adj'!I86</f>
        <v>1.706382338561059</v>
      </c>
      <c r="J86" s="35">
        <f>NGDP!J86/'BM-Adj'!J86</f>
        <v>1.606104565485827</v>
      </c>
      <c r="K86" s="35">
        <f>NGDP!K86/'BM-Adj'!K86</f>
        <v>1.5175753747367531</v>
      </c>
      <c r="L86" s="35">
        <f>NGDP!L86/'BM-Adj'!L86</f>
        <v>1.5151673141866893</v>
      </c>
      <c r="M86" s="35">
        <f>NGDP!M86/'BM-Adj'!M86</f>
        <v>1.3018858991221538</v>
      </c>
      <c r="N86" s="35">
        <f>NGDP!N86/'BM-Adj'!N86</f>
        <v>1.2611130842081515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5" t="s">
        <v>163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15" t="s">
        <v>163</v>
      </c>
      <c r="H88" s="15" t="s">
        <v>163</v>
      </c>
      <c r="I88" s="15" t="s">
        <v>163</v>
      </c>
      <c r="J88" s="15" t="s">
        <v>163</v>
      </c>
      <c r="K88" s="15" t="s">
        <v>163</v>
      </c>
      <c r="L88" s="15" t="s">
        <v>163</v>
      </c>
      <c r="M88" s="15" t="s">
        <v>163</v>
      </c>
      <c r="N88" s="15" t="s">
        <v>163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NGDP!G89/'BM-Adj'!G89</f>
        <v>2.3695266182876063E-3</v>
      </c>
      <c r="H89" s="35">
        <f>NGDP!H89/'BM-Adj'!H89</f>
        <v>2.2830335781644242E-3</v>
      </c>
      <c r="I89" s="35">
        <f>NGDP!I89/'BM-Adj'!I89</f>
        <v>2.0975257645395652E-3</v>
      </c>
      <c r="J89" s="35">
        <f>NGDP!J89/'BM-Adj'!J89</f>
        <v>1.9419877858631895E-3</v>
      </c>
      <c r="K89" s="35">
        <f>NGDP!K89/'BM-Adj'!K89</f>
        <v>1.8699112715676615E-3</v>
      </c>
      <c r="L89" s="35">
        <f>NGDP!L89/'BM-Adj'!L89</f>
        <v>1.7671004008823947E-3</v>
      </c>
      <c r="M89" s="35">
        <f>NGDP!M89/'BM-Adj'!M89</f>
        <v>1.5737645674910347E-3</v>
      </c>
      <c r="N89" s="35">
        <f>NGDP!N89/'BM-Adj'!N89</f>
        <v>1.575008653608048E-3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15" t="s">
        <v>163</v>
      </c>
      <c r="H90" s="15" t="s">
        <v>163</v>
      </c>
      <c r="I90" s="15" t="s">
        <v>163</v>
      </c>
      <c r="J90" s="15" t="s">
        <v>163</v>
      </c>
      <c r="K90" s="15" t="s">
        <v>163</v>
      </c>
      <c r="L90" s="15" t="s">
        <v>163</v>
      </c>
      <c r="M90" s="15" t="s">
        <v>163</v>
      </c>
      <c r="N90" s="15" t="s">
        <v>163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 t="s">
        <v>163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R256"/>
  <sheetViews>
    <sheetView workbookViewId="0">
      <selection activeCell="A3" sqref="A3"/>
    </sheetView>
  </sheetViews>
  <sheetFormatPr defaultRowHeight="13.15" x14ac:dyDescent="0.4"/>
  <cols>
    <col min="1" max="6" width="9.35546875" style="1" customWidth="1"/>
    <col min="7" max="11" width="10.35546875" style="1" bestFit="1" customWidth="1"/>
    <col min="12" max="12" width="9.5" style="1" bestFit="1" customWidth="1"/>
    <col min="13" max="14" width="9.35546875" style="1" customWidth="1"/>
  </cols>
  <sheetData>
    <row r="1" spans="1:18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s="15"/>
      <c r="O1" s="16" t="s">
        <v>194</v>
      </c>
      <c r="P1" s="16" t="s">
        <v>192</v>
      </c>
      <c r="Q1" s="16" t="s">
        <v>249</v>
      </c>
      <c r="R1" s="16"/>
    </row>
    <row r="2" spans="1:18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(VBM!H2-VBM!G2)/VBM!G2</f>
        <v>0.44640193735114186</v>
      </c>
      <c r="H2" s="35">
        <f>(VBM!I2-VBM!H2)/VBM!H2</f>
        <v>0.21941120571729641</v>
      </c>
      <c r="I2" s="35">
        <f>(VBM!J2-VBM!I2)/VBM!I2</f>
        <v>-8.3244379484399444E-2</v>
      </c>
      <c r="J2" s="35">
        <f>(VBM!K2-VBM!J2)/VBM!J2</f>
        <v>6.3659791706608002E-2</v>
      </c>
      <c r="K2" s="35">
        <f>(VBM!L2-VBM!K2)/VBM!K2</f>
        <v>0.28003340053213716</v>
      </c>
      <c r="L2" s="35">
        <f>(VBM!M2-VBM!L2)/VBM!L2</f>
        <v>-9.8626105567002839E-2</v>
      </c>
      <c r="M2" s="35">
        <f>(VBM!N2-VBM!M2)/VBM!M2</f>
        <v>0.63262378427400034</v>
      </c>
      <c r="N2" s="15"/>
      <c r="O2" s="16">
        <f t="shared" ref="O2:O46" si="0">COUNT($G2:$L2)</f>
        <v>6</v>
      </c>
      <c r="P2" s="27">
        <f t="shared" ref="P2:P46" si="1">AVERAGE($G2:$L2)</f>
        <v>0.13793930837596355</v>
      </c>
      <c r="Q2" s="16">
        <f t="shared" ref="Q2:Q46" si="2">STDEV($G2:$L2)</f>
        <v>0.2155831440546839</v>
      </c>
      <c r="R2" s="16"/>
    </row>
    <row r="3" spans="1:18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(VBM!H3-VBM!G3)/VBM!G3</f>
        <v>-9.4071681293313197E-2</v>
      </c>
      <c r="H3" s="35">
        <f>(VBM!I3-VBM!H3)/VBM!H3</f>
        <v>-0.1425941974199719</v>
      </c>
      <c r="I3" s="35">
        <f>(VBM!J3-VBM!I3)/VBM!I3</f>
        <v>-9.6715832475334093E-2</v>
      </c>
      <c r="J3" s="35">
        <f>(VBM!K3-VBM!J3)/VBM!J3</f>
        <v>-8.8825256471114278E-2</v>
      </c>
      <c r="K3" s="35">
        <f>(VBM!L3-VBM!K3)/VBM!K3</f>
        <v>-1.2714627218739465E-2</v>
      </c>
      <c r="L3" s="35">
        <f>(VBM!M3-VBM!L3)/VBM!L3</f>
        <v>0.16994533172202994</v>
      </c>
      <c r="M3" s="15" t="s">
        <v>163</v>
      </c>
      <c r="N3" s="15"/>
      <c r="O3" s="16">
        <f t="shared" si="0"/>
        <v>6</v>
      </c>
      <c r="P3" s="27">
        <f t="shared" si="1"/>
        <v>-4.4162710526073824E-2</v>
      </c>
      <c r="Q3" s="16">
        <f t="shared" si="2"/>
        <v>0.11293137058507374</v>
      </c>
      <c r="R3" s="16"/>
    </row>
    <row r="4" spans="1:18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(VBM!H4-VBM!G4)/VBM!G4</f>
        <v>-6.9713682011031411E-2</v>
      </c>
      <c r="H4" s="35">
        <f>(VBM!I4-VBM!H4)/VBM!H4</f>
        <v>-4.9163131201735794E-2</v>
      </c>
      <c r="I4" s="35">
        <f>(VBM!J4-VBM!I4)/VBM!I4</f>
        <v>-1.1495258597144316E-2</v>
      </c>
      <c r="J4" s="35">
        <f>(VBM!K4-VBM!J4)/VBM!J4</f>
        <v>-1.7257007170065189E-2</v>
      </c>
      <c r="K4" s="35">
        <f>(VBM!L4-VBM!K4)/VBM!K4</f>
        <v>5.789954065916722E-2</v>
      </c>
      <c r="L4" s="35">
        <f>(VBM!M4-VBM!L4)/VBM!L4</f>
        <v>4.6351116117500568E-3</v>
      </c>
      <c r="M4" s="35">
        <f>(VBM!N4-VBM!M4)/VBM!M4</f>
        <v>0.18050563294170782</v>
      </c>
      <c r="N4" s="30"/>
      <c r="O4" s="16">
        <f t="shared" si="0"/>
        <v>6</v>
      </c>
      <c r="P4" s="27">
        <f t="shared" si="1"/>
        <v>-1.418240445150991E-2</v>
      </c>
      <c r="Q4" s="16">
        <f t="shared" si="2"/>
        <v>4.4438617637851612E-2</v>
      </c>
      <c r="R4" s="16"/>
    </row>
    <row r="5" spans="1:18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(VBM!H5-VBM!G5)/VBM!G5</f>
        <v>-7.8908144304219482E-2</v>
      </c>
      <c r="H5" s="35">
        <f>(VBM!I5-VBM!H5)/VBM!H5</f>
        <v>1.166651363540532</v>
      </c>
      <c r="I5" s="35">
        <f>(VBM!J5-VBM!I5)/VBM!I5</f>
        <v>0.14959441928245454</v>
      </c>
      <c r="J5" s="35">
        <f>(VBM!K5-VBM!J5)/VBM!J5</f>
        <v>-6.1290414776944843E-2</v>
      </c>
      <c r="K5" s="35">
        <f>(VBM!L5-VBM!K5)/VBM!K5</f>
        <v>-0.14966995208675996</v>
      </c>
      <c r="L5" s="35">
        <f>(VBM!M5-VBM!L5)/VBM!L5</f>
        <v>-0.12642358454603095</v>
      </c>
      <c r="M5" s="35">
        <f>(VBM!N5-VBM!M5)/VBM!M5</f>
        <v>5.8328390308252001E-2</v>
      </c>
      <c r="N5" s="15"/>
      <c r="O5" s="16">
        <f t="shared" si="0"/>
        <v>6</v>
      </c>
      <c r="P5" s="27">
        <f t="shared" si="1"/>
        <v>0.14999228118483857</v>
      </c>
      <c r="Q5" s="16">
        <f t="shared" si="2"/>
        <v>0.50928082926994866</v>
      </c>
      <c r="R5" s="16"/>
    </row>
    <row r="6" spans="1:18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(VBM!H6-VBM!G6)/VBM!G6</f>
        <v>-0.21993546002404335</v>
      </c>
      <c r="H6" s="35">
        <f>(VBM!I6-VBM!H6)/VBM!H6</f>
        <v>-5.6157042676833725E-2</v>
      </c>
      <c r="I6" s="35">
        <f>(VBM!J6-VBM!I6)/VBM!I6</f>
        <v>4.192671762112913E-3</v>
      </c>
      <c r="J6" s="35">
        <f>(VBM!K6-VBM!J6)/VBM!J6</f>
        <v>-5.5460584614507459E-2</v>
      </c>
      <c r="K6" s="35">
        <f>(VBM!L6-VBM!K6)/VBM!K6</f>
        <v>-0.19040099521295681</v>
      </c>
      <c r="L6" s="35">
        <f>(VBM!M6-VBM!L6)/VBM!L6</f>
        <v>-0.14208550578498824</v>
      </c>
      <c r="M6" s="35">
        <f>(VBM!N6-VBM!M6)/VBM!M6</f>
        <v>-0.11929438049713181</v>
      </c>
      <c r="N6" s="15"/>
      <c r="O6" s="16">
        <f t="shared" si="0"/>
        <v>6</v>
      </c>
      <c r="P6" s="27">
        <f t="shared" si="1"/>
        <v>-0.10997448609186945</v>
      </c>
      <c r="Q6" s="16">
        <f t="shared" si="2"/>
        <v>8.7741870672693831E-2</v>
      </c>
      <c r="R6" s="16"/>
    </row>
    <row r="7" spans="1:18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15" t="s">
        <v>163</v>
      </c>
      <c r="H7" s="15" t="s">
        <v>163</v>
      </c>
      <c r="I7" s="15" t="s">
        <v>163</v>
      </c>
      <c r="J7" s="15" t="s">
        <v>163</v>
      </c>
      <c r="K7" s="15" t="s">
        <v>163</v>
      </c>
      <c r="L7" s="15" t="s">
        <v>163</v>
      </c>
      <c r="M7" s="15" t="s">
        <v>163</v>
      </c>
      <c r="N7" s="15"/>
      <c r="O7" s="16">
        <f t="shared" si="0"/>
        <v>0</v>
      </c>
      <c r="P7" s="27" t="e">
        <f t="shared" si="1"/>
        <v>#DIV/0!</v>
      </c>
      <c r="Q7" s="16" t="e">
        <f t="shared" si="2"/>
        <v>#DIV/0!</v>
      </c>
      <c r="R7" s="16"/>
    </row>
    <row r="8" spans="1:18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(VBM!H8-VBM!G8)/VBM!G8</f>
        <v>-0.28029089810249519</v>
      </c>
      <c r="H8" s="15" t="s">
        <v>163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5"/>
      <c r="O8" s="16">
        <f t="shared" si="0"/>
        <v>1</v>
      </c>
      <c r="P8" s="27">
        <f t="shared" si="1"/>
        <v>-0.28029089810249519</v>
      </c>
      <c r="Q8" s="16" t="e">
        <f t="shared" si="2"/>
        <v>#DIV/0!</v>
      </c>
      <c r="R8" s="16"/>
    </row>
    <row r="9" spans="1:18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(VBM!H9-VBM!G9)/VBM!G9</f>
        <v>-4.0215692830067026E-2</v>
      </c>
      <c r="H9" s="35">
        <f>(VBM!I9-VBM!H9)/VBM!H9</f>
        <v>-0.23080635374566907</v>
      </c>
      <c r="I9" s="35">
        <f>(VBM!J9-VBM!I9)/VBM!I9</f>
        <v>-9.6671323384544219E-2</v>
      </c>
      <c r="J9" s="35">
        <f>(VBM!K9-VBM!J9)/VBM!J9</f>
        <v>0.36574943860361497</v>
      </c>
      <c r="K9" s="35">
        <f>(VBM!L9-VBM!K9)/VBM!K9</f>
        <v>-9.3654442703843835E-2</v>
      </c>
      <c r="L9" s="35">
        <f>(VBM!M9-VBM!L9)/VBM!L9</f>
        <v>3.3621206338600826E-3</v>
      </c>
      <c r="M9" s="35">
        <f>(VBM!N9-VBM!M9)/VBM!M9</f>
        <v>-7.5128087313920608E-2</v>
      </c>
      <c r="N9" s="15"/>
      <c r="O9" s="16">
        <f t="shared" si="0"/>
        <v>6</v>
      </c>
      <c r="P9" s="27">
        <f t="shared" si="1"/>
        <v>-1.5372708904441512E-2</v>
      </c>
      <c r="Q9" s="16">
        <f t="shared" si="2"/>
        <v>0.20266791009033075</v>
      </c>
      <c r="R9" s="16"/>
    </row>
    <row r="10" spans="1:18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35">
        <f>(VBM!H10-VBM!G10)/VBM!G10</f>
        <v>0.33269934797582879</v>
      </c>
      <c r="H10" s="35">
        <f>(VBM!I10-VBM!H10)/VBM!H10</f>
        <v>-1.7764257529382276E-2</v>
      </c>
      <c r="I10" s="35">
        <f>(VBM!J10-VBM!I10)/VBM!I10</f>
        <v>-4.5424854089772324E-4</v>
      </c>
      <c r="J10" s="35">
        <f>(VBM!K10-VBM!J10)/VBM!J10</f>
        <v>-0.16038805367081177</v>
      </c>
      <c r="K10" s="35">
        <f>(VBM!L10-VBM!K10)/VBM!K10</f>
        <v>-0.17988609016065324</v>
      </c>
      <c r="L10" s="35">
        <f>(VBM!M10-VBM!L10)/VBM!L10</f>
        <v>-1.1048380421830767E-2</v>
      </c>
      <c r="M10" s="35">
        <f>(VBM!N10-VBM!M10)/VBM!M10</f>
        <v>0.13783643852878549</v>
      </c>
      <c r="N10" s="15"/>
      <c r="O10" s="16">
        <f t="shared" si="0"/>
        <v>6</v>
      </c>
      <c r="P10" s="27">
        <f t="shared" si="1"/>
        <v>-6.1402803912911606E-3</v>
      </c>
      <c r="Q10" s="16">
        <f t="shared" si="2"/>
        <v>0.18383895831661473</v>
      </c>
      <c r="R10" s="16"/>
    </row>
    <row r="11" spans="1:18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15" t="s">
        <v>163</v>
      </c>
      <c r="H11" s="35">
        <f>(VBM!I11-VBM!H11)/VBM!H11</f>
        <v>-0.24748123807403127</v>
      </c>
      <c r="I11" s="35">
        <f>(VBM!J11-VBM!I11)/VBM!I11</f>
        <v>-0.10984876904799243</v>
      </c>
      <c r="J11" s="35">
        <f>(VBM!K11-VBM!J11)/VBM!J11</f>
        <v>4.9714513680803379E-3</v>
      </c>
      <c r="K11" s="35">
        <f>(VBM!L11-VBM!K11)/VBM!K11</f>
        <v>7.9039073998666109E-2</v>
      </c>
      <c r="L11" s="35">
        <f>(VBM!M11-VBM!L11)/VBM!L11</f>
        <v>-0.21554515682622014</v>
      </c>
      <c r="M11" s="35">
        <f>(VBM!N11-VBM!M11)/VBM!M11</f>
        <v>8.6214370631098006E-2</v>
      </c>
      <c r="N11" s="15"/>
      <c r="O11" s="16">
        <f t="shared" si="0"/>
        <v>5</v>
      </c>
      <c r="P11" s="27">
        <f t="shared" si="1"/>
        <v>-9.777292771629946E-2</v>
      </c>
      <c r="Q11" s="16">
        <f t="shared" si="2"/>
        <v>0.13986385654221264</v>
      </c>
      <c r="R11" s="16"/>
    </row>
    <row r="12" spans="1:18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(VBM!H12-VBM!G12)/VBM!G12</f>
        <v>-1.9308358065350473E-2</v>
      </c>
      <c r="H12" s="35">
        <f>(VBM!I12-VBM!H12)/VBM!H12</f>
        <v>-1.8399299404439483E-2</v>
      </c>
      <c r="I12" s="35">
        <f>(VBM!J12-VBM!I12)/VBM!I12</f>
        <v>1.8567983978912128E-2</v>
      </c>
      <c r="J12" s="35">
        <f>(VBM!K12-VBM!J12)/VBM!J12</f>
        <v>-0.12855132785344975</v>
      </c>
      <c r="K12" s="35">
        <f>(VBM!L12-VBM!K12)/VBM!K12</f>
        <v>3.5289274003588743E-2</v>
      </c>
      <c r="L12" s="35">
        <f>(VBM!M12-VBM!L12)/VBM!L12</f>
        <v>-5.5569098511586069E-2</v>
      </c>
      <c r="M12" s="35">
        <f>(VBM!N12-VBM!M12)/VBM!M12</f>
        <v>0.32473191091958475</v>
      </c>
      <c r="N12" s="15"/>
      <c r="O12" s="16">
        <f t="shared" si="0"/>
        <v>6</v>
      </c>
      <c r="P12" s="27">
        <f t="shared" si="1"/>
        <v>-2.7995137642054149E-2</v>
      </c>
      <c r="Q12" s="16">
        <f t="shared" si="2"/>
        <v>5.8672739856232434E-2</v>
      </c>
      <c r="R12" s="16"/>
    </row>
    <row r="13" spans="1:18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(VBM!H13-VBM!G13)/VBM!G13</f>
        <v>-0.17448879858935137</v>
      </c>
      <c r="H13" s="35">
        <f>(VBM!I13-VBM!H13)/VBM!H13</f>
        <v>-0.12175598670018863</v>
      </c>
      <c r="I13" s="35">
        <f>(VBM!J13-VBM!I13)/VBM!I13</f>
        <v>-9.7607683935634654E-2</v>
      </c>
      <c r="J13" s="35">
        <f>(VBM!K13-VBM!J13)/VBM!J13</f>
        <v>-8.3526428409094688E-2</v>
      </c>
      <c r="K13" s="35">
        <f>(VBM!L13-VBM!K13)/VBM!K13</f>
        <v>7.3180746351185377E-2</v>
      </c>
      <c r="L13" s="35">
        <f>(VBM!M13-VBM!L13)/VBM!L13</f>
        <v>-6.0662566119819746E-3</v>
      </c>
      <c r="M13" s="35">
        <f>(VBM!N13-VBM!M13)/VBM!M13</f>
        <v>-8.5915997425389974E-3</v>
      </c>
      <c r="N13" s="15"/>
      <c r="O13" s="16">
        <f t="shared" si="0"/>
        <v>6</v>
      </c>
      <c r="P13" s="27">
        <f t="shared" si="1"/>
        <v>-6.8377401315844327E-2</v>
      </c>
      <c r="Q13" s="16">
        <f t="shared" si="2"/>
        <v>8.8446811562770178E-2</v>
      </c>
      <c r="R13" s="16"/>
    </row>
    <row r="14" spans="1:18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(VBM!H14-VBM!G14)/VBM!G14</f>
        <v>-0.17026659953675682</v>
      </c>
      <c r="H14" s="35">
        <f>(VBM!I14-VBM!H14)/VBM!H14</f>
        <v>-6.5695493857204093E-2</v>
      </c>
      <c r="I14" s="35">
        <f>(VBM!J14-VBM!I14)/VBM!I14</f>
        <v>0.36660590526176401</v>
      </c>
      <c r="J14" s="35">
        <f>(VBM!K14-VBM!J14)/VBM!J14</f>
        <v>0.10383786623945268</v>
      </c>
      <c r="K14" s="35">
        <f>(VBM!L14-VBM!K14)/VBM!K14</f>
        <v>-0.11431946432694851</v>
      </c>
      <c r="L14" s="35">
        <f>(VBM!M14-VBM!L14)/VBM!L14</f>
        <v>-0.18482567450400467</v>
      </c>
      <c r="M14" s="35">
        <f>(VBM!N14-VBM!M14)/VBM!M14</f>
        <v>2.4690530235598303E-2</v>
      </c>
      <c r="N14" s="15"/>
      <c r="O14" s="16">
        <f t="shared" si="0"/>
        <v>6</v>
      </c>
      <c r="P14" s="27">
        <f t="shared" si="1"/>
        <v>-1.0777243453949564E-2</v>
      </c>
      <c r="Q14" s="16">
        <f t="shared" si="2"/>
        <v>0.21214211325900323</v>
      </c>
      <c r="R14" s="16"/>
    </row>
    <row r="15" spans="1:18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(VBM!H15-VBM!G15)/VBM!G15</f>
        <v>-3.1415034096959775E-2</v>
      </c>
      <c r="H15" s="35">
        <f>(VBM!I15-VBM!H15)/VBM!H15</f>
        <v>-2.7435279374554519E-2</v>
      </c>
      <c r="I15" s="35">
        <f>(VBM!J15-VBM!I15)/VBM!I15</f>
        <v>-8.1031083241331042E-2</v>
      </c>
      <c r="J15" s="35">
        <f>(VBM!K15-VBM!J15)/VBM!J15</f>
        <v>-0.1729990350759332</v>
      </c>
      <c r="K15" s="35">
        <f>(VBM!L15-VBM!K15)/VBM!K15</f>
        <v>-8.4251395249402283E-2</v>
      </c>
      <c r="L15" s="35">
        <f>(VBM!M15-VBM!L15)/VBM!L15</f>
        <v>-0.20628106026609322</v>
      </c>
      <c r="M15" s="35">
        <f>(VBM!N15-VBM!M15)/VBM!M15</f>
        <v>0.47240057080380976</v>
      </c>
      <c r="N15" s="15"/>
      <c r="O15" s="16">
        <f t="shared" si="0"/>
        <v>6</v>
      </c>
      <c r="P15" s="27">
        <f t="shared" si="1"/>
        <v>-0.10056881455071236</v>
      </c>
      <c r="Q15" s="16">
        <f t="shared" si="2"/>
        <v>7.3756296240119923E-2</v>
      </c>
      <c r="R15" s="16"/>
    </row>
    <row r="16" spans="1:18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(VBM!H16-VBM!G16)/VBM!G16</f>
        <v>1.1054031811855087E-2</v>
      </c>
      <c r="H16" s="35">
        <f>(VBM!I16-VBM!H16)/VBM!H16</f>
        <v>-5.4473016481262133E-2</v>
      </c>
      <c r="I16" s="35">
        <f>(VBM!J16-VBM!I16)/VBM!I16</f>
        <v>-0.16575823944335846</v>
      </c>
      <c r="J16" s="35">
        <f>(VBM!K16-VBM!J16)/VBM!J16</f>
        <v>2.8104591929925451E-2</v>
      </c>
      <c r="K16" s="35">
        <f>(VBM!L16-VBM!K16)/VBM!K16</f>
        <v>9.2266547368314356E-2</v>
      </c>
      <c r="L16" s="35">
        <f>(VBM!M16-VBM!L16)/VBM!L16</f>
        <v>-8.8693187353848624E-2</v>
      </c>
      <c r="M16" s="35">
        <f>(VBM!N16-VBM!M16)/VBM!M16</f>
        <v>4.4580704589297976E-3</v>
      </c>
      <c r="N16" s="15"/>
      <c r="O16" s="16">
        <f t="shared" si="0"/>
        <v>6</v>
      </c>
      <c r="P16" s="27">
        <f t="shared" si="1"/>
        <v>-2.9583212028062387E-2</v>
      </c>
      <c r="Q16" s="16">
        <f t="shared" si="2"/>
        <v>9.2177830108595274E-2</v>
      </c>
      <c r="R16" s="16"/>
    </row>
    <row r="17" spans="1:18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35">
        <f>(VBM!I17-VBM!H17)/VBM!H17</f>
        <v>-0.23092436385450471</v>
      </c>
      <c r="I17" s="35">
        <f>(VBM!J17-VBM!I17)/VBM!I17</f>
        <v>-1.6864629446402029E-2</v>
      </c>
      <c r="J17" s="35">
        <f>(VBM!K17-VBM!J17)/VBM!J17</f>
        <v>-0.11038578994976822</v>
      </c>
      <c r="K17" s="35">
        <f>(VBM!L17-VBM!K17)/VBM!K17</f>
        <v>4.1333956587803148E-3</v>
      </c>
      <c r="L17" s="15" t="s">
        <v>163</v>
      </c>
      <c r="M17" s="15" t="s">
        <v>163</v>
      </c>
      <c r="N17" s="15"/>
      <c r="O17" s="16">
        <f t="shared" si="0"/>
        <v>4</v>
      </c>
      <c r="P17" s="27">
        <f t="shared" si="1"/>
        <v>-8.8510346897973671E-2</v>
      </c>
      <c r="Q17" s="16">
        <f t="shared" si="2"/>
        <v>0.10720114908973685</v>
      </c>
      <c r="R17" s="16"/>
    </row>
    <row r="18" spans="1:18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35">
        <f>(VBM!H18-VBM!G18)/VBM!G18</f>
        <v>0.12784570117676555</v>
      </c>
      <c r="H18" s="35">
        <f>(VBM!I18-VBM!H18)/VBM!H18</f>
        <v>-0.13158527139017462</v>
      </c>
      <c r="I18" s="35">
        <f>(VBM!J18-VBM!I18)/VBM!I18</f>
        <v>-0.1076162508186678</v>
      </c>
      <c r="J18" s="35">
        <f>(VBM!K18-VBM!J18)/VBM!J18</f>
        <v>4.6545539716329548E-2</v>
      </c>
      <c r="K18" s="35">
        <f>(VBM!L18-VBM!K18)/VBM!K18</f>
        <v>0.12113473317688031</v>
      </c>
      <c r="L18" s="35">
        <f>(VBM!M18-VBM!L18)/VBM!L18</f>
        <v>2.6783291311889794</v>
      </c>
      <c r="M18" s="15" t="s">
        <v>163</v>
      </c>
      <c r="N18" s="15"/>
      <c r="O18" s="16">
        <f t="shared" si="0"/>
        <v>6</v>
      </c>
      <c r="P18" s="27">
        <f t="shared" si="1"/>
        <v>0.45577559717501875</v>
      </c>
      <c r="Q18" s="16">
        <f t="shared" si="2"/>
        <v>1.0944532096293411</v>
      </c>
      <c r="R18" s="16"/>
    </row>
    <row r="19" spans="1:18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(VBM!H19-VBM!G19)/VBM!G19</f>
        <v>-0.20412765132037194</v>
      </c>
      <c r="H19" s="35">
        <f>(VBM!I19-VBM!H19)/VBM!H19</f>
        <v>4.4559297894398213E-2</v>
      </c>
      <c r="I19" s="35">
        <f>(VBM!J19-VBM!I19)/VBM!I19</f>
        <v>-4.0071769131263688E-2</v>
      </c>
      <c r="J19" s="35">
        <f>(VBM!K19-VBM!J19)/VBM!J19</f>
        <v>-3.6083447110494798E-2</v>
      </c>
      <c r="K19" s="35">
        <f>(VBM!L19-VBM!K19)/VBM!K19</f>
        <v>-8.003694804063477E-2</v>
      </c>
      <c r="L19" s="35">
        <f>(VBM!M19-VBM!L19)/VBM!L19</f>
        <v>-2.0584085555803582E-2</v>
      </c>
      <c r="M19" s="35">
        <f>(VBM!N19-VBM!M19)/VBM!M19</f>
        <v>7.2304760916284141E-2</v>
      </c>
      <c r="N19" s="15"/>
      <c r="O19" s="16">
        <f t="shared" si="0"/>
        <v>6</v>
      </c>
      <c r="P19" s="27">
        <f t="shared" si="1"/>
        <v>-5.6057433877361763E-2</v>
      </c>
      <c r="Q19" s="16">
        <f t="shared" si="2"/>
        <v>8.3110039311069306E-2</v>
      </c>
      <c r="R19" s="16"/>
    </row>
    <row r="20" spans="1:18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15" t="s">
        <v>163</v>
      </c>
      <c r="H20" s="15" t="s">
        <v>163</v>
      </c>
      <c r="I20" s="15" t="s">
        <v>163</v>
      </c>
      <c r="J20" s="15" t="s">
        <v>163</v>
      </c>
      <c r="K20" s="15" t="s">
        <v>163</v>
      </c>
      <c r="L20" s="15" t="s">
        <v>163</v>
      </c>
      <c r="M20" s="15" t="s">
        <v>163</v>
      </c>
      <c r="N20" s="15"/>
      <c r="O20" s="16">
        <f t="shared" si="0"/>
        <v>0</v>
      </c>
      <c r="P20" s="27" t="e">
        <f t="shared" si="1"/>
        <v>#DIV/0!</v>
      </c>
      <c r="Q20" s="16" t="e">
        <f t="shared" si="2"/>
        <v>#DIV/0!</v>
      </c>
      <c r="R20" s="16"/>
    </row>
    <row r="21" spans="1:18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(VBM!H21-VBM!G21)/VBM!G21</f>
        <v>-0.26455108077566891</v>
      </c>
      <c r="H21" s="35">
        <f>(VBM!I21-VBM!H21)/VBM!H21</f>
        <v>-0.17158174339875901</v>
      </c>
      <c r="I21" s="35">
        <f>(VBM!J21-VBM!I21)/VBM!I21</f>
        <v>-1.6376125210742783E-2</v>
      </c>
      <c r="J21" s="35">
        <f>(VBM!K21-VBM!J21)/VBM!J21</f>
        <v>5.6462136572241001E-2</v>
      </c>
      <c r="K21" s="35">
        <f>(VBM!L21-VBM!K21)/VBM!K21</f>
        <v>-0.1450122622541305</v>
      </c>
      <c r="L21" s="35">
        <f>(VBM!M21-VBM!L21)/VBM!L21</f>
        <v>-0.26371025330518882</v>
      </c>
      <c r="M21" s="35">
        <f>(VBM!N21-VBM!M21)/VBM!M21</f>
        <v>5.4892128104317818E-3</v>
      </c>
      <c r="N21" s="15"/>
      <c r="O21" s="16">
        <f t="shared" si="0"/>
        <v>6</v>
      </c>
      <c r="P21" s="27">
        <f t="shared" si="1"/>
        <v>-0.13412822139537481</v>
      </c>
      <c r="Q21" s="16">
        <f t="shared" si="2"/>
        <v>0.1307769816173931</v>
      </c>
      <c r="R21" s="16"/>
    </row>
    <row r="22" spans="1:18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(VBM!H22-VBM!G22)/VBM!G22</f>
        <v>-6.3285820855371266E-2</v>
      </c>
      <c r="H22" s="35">
        <f>(VBM!I22-VBM!H22)/VBM!H22</f>
        <v>-0.11337391310621606</v>
      </c>
      <c r="I22" s="35">
        <f>(VBM!J22-VBM!I22)/VBM!I22</f>
        <v>0.1018038993688921</v>
      </c>
      <c r="J22" s="35">
        <f>(VBM!K22-VBM!J22)/VBM!J22</f>
        <v>-0.16116093204141888</v>
      </c>
      <c r="K22" s="35">
        <f>(VBM!L22-VBM!K22)/VBM!K22</f>
        <v>-9.0883400737460499E-2</v>
      </c>
      <c r="L22" s="35">
        <f>(VBM!M22-VBM!L22)/VBM!L22</f>
        <v>-9.9902348566280663E-2</v>
      </c>
      <c r="M22" s="35">
        <f>(VBM!N22-VBM!M22)/VBM!M22</f>
        <v>8.3978611013256418E-3</v>
      </c>
      <c r="N22" s="15"/>
      <c r="O22" s="16">
        <f t="shared" si="0"/>
        <v>6</v>
      </c>
      <c r="P22" s="27">
        <f t="shared" si="1"/>
        <v>-7.113375265630921E-2</v>
      </c>
      <c r="Q22" s="16">
        <f t="shared" si="2"/>
        <v>9.0637548967715295E-2</v>
      </c>
      <c r="R22" s="16"/>
    </row>
    <row r="23" spans="1:18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(VBM!H23-VBM!G23)/VBM!G23</f>
        <v>2.2303187252377902E-2</v>
      </c>
      <c r="H23" s="35">
        <f>(VBM!I23-VBM!H23)/VBM!H23</f>
        <v>-0.11595554875981294</v>
      </c>
      <c r="I23" s="35">
        <f>(VBM!J23-VBM!I23)/VBM!I23</f>
        <v>4.1378719534010837E-2</v>
      </c>
      <c r="J23" s="35">
        <f>(VBM!K23-VBM!J23)/VBM!J23</f>
        <v>2.5541325275658541E-2</v>
      </c>
      <c r="K23" s="35">
        <f>(VBM!L23-VBM!K23)/VBM!K23</f>
        <v>-5.6517954807223332E-2</v>
      </c>
      <c r="L23" s="35">
        <f>(VBM!M23-VBM!L23)/VBM!L23</f>
        <v>0.30283697805409787</v>
      </c>
      <c r="M23" s="15" t="s">
        <v>163</v>
      </c>
      <c r="N23" s="15"/>
      <c r="O23" s="16">
        <f t="shared" si="0"/>
        <v>6</v>
      </c>
      <c r="P23" s="27">
        <f t="shared" si="1"/>
        <v>3.6597784424851482E-2</v>
      </c>
      <c r="Q23" s="16">
        <f t="shared" si="2"/>
        <v>0.14364943906649785</v>
      </c>
      <c r="R23" s="16"/>
    </row>
    <row r="24" spans="1:18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(VBM!H24-VBM!G24)/VBM!G24</f>
        <v>2.419255702113126E-2</v>
      </c>
      <c r="H24" s="35">
        <f>(VBM!I24-VBM!H24)/VBM!H24</f>
        <v>-9.7370621074646752E-2</v>
      </c>
      <c r="I24" s="35">
        <f>(VBM!J24-VBM!I24)/VBM!I24</f>
        <v>4.2539534065403383E-3</v>
      </c>
      <c r="J24" s="35">
        <f>(VBM!K24-VBM!J24)/VBM!J24</f>
        <v>5.9610358891308286E-2</v>
      </c>
      <c r="K24" s="35">
        <f>(VBM!L24-VBM!K24)/VBM!K24</f>
        <v>-0.17592140170049614</v>
      </c>
      <c r="L24" s="35">
        <f>(VBM!M24-VBM!L24)/VBM!L24</f>
        <v>-3.5818921285350108E-2</v>
      </c>
      <c r="M24" s="35">
        <f>(VBM!N24-VBM!M24)/VBM!M24</f>
        <v>-1.0984789846799436E-2</v>
      </c>
      <c r="N24" s="15"/>
      <c r="O24" s="16">
        <f t="shared" si="0"/>
        <v>6</v>
      </c>
      <c r="P24" s="27">
        <f t="shared" si="1"/>
        <v>-3.6842345790252189E-2</v>
      </c>
      <c r="Q24" s="16">
        <f t="shared" si="2"/>
        <v>8.6861951058862449E-2</v>
      </c>
      <c r="R24" s="16"/>
    </row>
    <row r="25" spans="1:18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(VBM!H25-VBM!G25)/VBM!G25</f>
        <v>-9.7823732735999022E-2</v>
      </c>
      <c r="H25" s="35">
        <f>(VBM!I25-VBM!H25)/VBM!H25</f>
        <v>-0.15353947194483297</v>
      </c>
      <c r="I25" s="35">
        <f>(VBM!J25-VBM!I25)/VBM!I25</f>
        <v>-6.5237000498555561E-2</v>
      </c>
      <c r="J25" s="35">
        <f>(VBM!K25-VBM!J25)/VBM!J25</f>
        <v>-0.12254713575232451</v>
      </c>
      <c r="K25" s="35">
        <f>(VBM!L25-VBM!K25)/VBM!K25</f>
        <v>-8.3535557617396575E-2</v>
      </c>
      <c r="L25" s="35">
        <f>(VBM!M25-VBM!L25)/VBM!L25</f>
        <v>-4.2819840148804925E-2</v>
      </c>
      <c r="M25" s="35">
        <f>(VBM!N25-VBM!M25)/VBM!M25</f>
        <v>6.3700363259718604E-2</v>
      </c>
      <c r="N25" s="15"/>
      <c r="O25" s="16">
        <f t="shared" si="0"/>
        <v>6</v>
      </c>
      <c r="P25" s="27">
        <f t="shared" si="1"/>
        <v>-9.4250456449652256E-2</v>
      </c>
      <c r="Q25" s="16">
        <f t="shared" si="2"/>
        <v>3.9825508653779457E-2</v>
      </c>
      <c r="R25" s="16"/>
    </row>
    <row r="26" spans="1:18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(VBM!H26-VBM!G26)/VBM!G26</f>
        <v>-7.7854960509842794E-2</v>
      </c>
      <c r="H26" s="35">
        <f>(VBM!I26-VBM!H26)/VBM!H26</f>
        <v>-5.9134326582220627E-2</v>
      </c>
      <c r="I26" s="35">
        <f>(VBM!J26-VBM!I26)/VBM!I26</f>
        <v>-6.4504697971343616E-2</v>
      </c>
      <c r="J26" s="35">
        <f>(VBM!K26-VBM!J26)/VBM!J26</f>
        <v>3.4778193955056956E-2</v>
      </c>
      <c r="K26" s="35">
        <f>(VBM!L26-VBM!K26)/VBM!K26</f>
        <v>-9.6371650939075983E-3</v>
      </c>
      <c r="L26" s="35">
        <f>(VBM!M26-VBM!L26)/VBM!L26</f>
        <v>3.0619413325722426E-2</v>
      </c>
      <c r="M26" s="35">
        <f>(VBM!N26-VBM!M26)/VBM!M26</f>
        <v>0.12686364906151068</v>
      </c>
      <c r="N26" s="15"/>
      <c r="O26" s="16">
        <f t="shared" si="0"/>
        <v>6</v>
      </c>
      <c r="P26" s="27">
        <f t="shared" si="1"/>
        <v>-2.4288923812755877E-2</v>
      </c>
      <c r="Q26" s="16">
        <f t="shared" si="2"/>
        <v>4.9838448601535003E-2</v>
      </c>
      <c r="R26" s="16"/>
    </row>
    <row r="27" spans="1:18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(VBM!H27-VBM!G27)/VBM!G27</f>
        <v>-1.9640773956282182E-2</v>
      </c>
      <c r="H27" s="35">
        <f>(VBM!I27-VBM!H27)/VBM!H27</f>
        <v>-0.1784916269667822</v>
      </c>
      <c r="I27" s="35">
        <f>(VBM!J27-VBM!I27)/VBM!I27</f>
        <v>3.382930953528724E-2</v>
      </c>
      <c r="J27" s="35">
        <f>(VBM!K27-VBM!J27)/VBM!J27</f>
        <v>-3.1321696624837692E-2</v>
      </c>
      <c r="K27" s="35">
        <f>(VBM!L27-VBM!K27)/VBM!K27</f>
        <v>-4.9607278160234032E-2</v>
      </c>
      <c r="L27" s="35">
        <f>(VBM!M27-VBM!L27)/VBM!L27</f>
        <v>7.0287583951888517E-3</v>
      </c>
      <c r="M27" s="35">
        <f>(VBM!N27-VBM!M27)/VBM!M27</f>
        <v>1.0074171009986095E-2</v>
      </c>
      <c r="N27" s="15"/>
      <c r="O27" s="16">
        <f t="shared" si="0"/>
        <v>6</v>
      </c>
      <c r="P27" s="27">
        <f t="shared" si="1"/>
        <v>-3.970055129627667E-2</v>
      </c>
      <c r="Q27" s="16">
        <f t="shared" si="2"/>
        <v>7.4059401312214709E-2</v>
      </c>
      <c r="R27" s="16"/>
    </row>
    <row r="28" spans="1:18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15" t="s">
        <v>163</v>
      </c>
      <c r="H28" s="15" t="s">
        <v>163</v>
      </c>
      <c r="I28" s="15" t="s">
        <v>163</v>
      </c>
      <c r="J28" s="35">
        <f>(VBM!K28-VBM!J28)/VBM!J28</f>
        <v>-8.1822633424881289E-2</v>
      </c>
      <c r="K28" s="35">
        <f>(VBM!L28-VBM!K28)/VBM!K28</f>
        <v>-5.7026174344106707E-2</v>
      </c>
      <c r="L28" s="35">
        <f>(VBM!M28-VBM!L28)/VBM!L28</f>
        <v>-1.2807561251212048E-2</v>
      </c>
      <c r="M28" s="35">
        <f>(VBM!N28-VBM!M28)/VBM!M28</f>
        <v>8.8347663250071453E-3</v>
      </c>
      <c r="N28" s="15"/>
      <c r="O28" s="16">
        <f t="shared" si="0"/>
        <v>3</v>
      </c>
      <c r="P28" s="27">
        <f t="shared" si="1"/>
        <v>-5.0552123006733347E-2</v>
      </c>
      <c r="Q28" s="16">
        <f t="shared" si="2"/>
        <v>3.4960049375299833E-2</v>
      </c>
      <c r="R28" s="16"/>
    </row>
    <row r="29" spans="1:18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(VBM!H29-VBM!G29)/VBM!G29</f>
        <v>0.2624420674731584</v>
      </c>
      <c r="H29" s="35">
        <f>(VBM!I29-VBM!H29)/VBM!H29</f>
        <v>-7.9466705103579723E-3</v>
      </c>
      <c r="I29" s="35">
        <f>(VBM!J29-VBM!I29)/VBM!I29</f>
        <v>-5.2156557992381704E-2</v>
      </c>
      <c r="J29" s="35">
        <f>(VBM!K29-VBM!J29)/VBM!J29</f>
        <v>6.6778165008743645E-2</v>
      </c>
      <c r="K29" s="35">
        <f>(VBM!L29-VBM!K29)/VBM!K29</f>
        <v>0.20015173636771219</v>
      </c>
      <c r="L29" s="35">
        <f>(VBM!M29-VBM!L29)/VBM!L29</f>
        <v>1.5645242568867498E-2</v>
      </c>
      <c r="M29" s="35">
        <f>(VBM!N29-VBM!M29)/VBM!M29</f>
        <v>-8.6786599762320761E-3</v>
      </c>
      <c r="N29" s="15"/>
      <c r="O29" s="16">
        <f t="shared" si="0"/>
        <v>6</v>
      </c>
      <c r="P29" s="27">
        <f t="shared" si="1"/>
        <v>8.0818997152623681E-2</v>
      </c>
      <c r="Q29" s="16">
        <f t="shared" si="2"/>
        <v>0.12428503336834068</v>
      </c>
      <c r="R29" s="16"/>
    </row>
    <row r="30" spans="1:18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(VBM!H30-VBM!G30)/VBM!G30</f>
        <v>-0.11368597094927325</v>
      </c>
      <c r="H30" s="35">
        <f>(VBM!I30-VBM!H30)/VBM!H30</f>
        <v>-6.1015498210824581E-2</v>
      </c>
      <c r="I30" s="35">
        <f>(VBM!J30-VBM!I30)/VBM!I30</f>
        <v>-7.2327285977367345E-2</v>
      </c>
      <c r="J30" s="35">
        <f>(VBM!K30-VBM!J30)/VBM!J30</f>
        <v>-8.844450251014567E-2</v>
      </c>
      <c r="K30" s="35">
        <f>(VBM!L30-VBM!K30)/VBM!K30</f>
        <v>-9.5463809154907875E-2</v>
      </c>
      <c r="L30" s="35">
        <f>(VBM!M30-VBM!L30)/VBM!L30</f>
        <v>-5.3634742355097249E-2</v>
      </c>
      <c r="M30" s="35">
        <f>(VBM!N30-VBM!M30)/VBM!M30</f>
        <v>3.6723257605962491E-2</v>
      </c>
      <c r="N30" s="15"/>
      <c r="O30" s="16">
        <f t="shared" si="0"/>
        <v>6</v>
      </c>
      <c r="P30" s="27">
        <f t="shared" si="1"/>
        <v>-8.076196819293599E-2</v>
      </c>
      <c r="Q30" s="16">
        <f t="shared" si="2"/>
        <v>2.2610213361198946E-2</v>
      </c>
      <c r="R30" s="16"/>
    </row>
    <row r="31" spans="1:18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(VBM!H31-VBM!G31)/VBM!G31</f>
        <v>0.22137998510687185</v>
      </c>
      <c r="H31" s="35">
        <f>(VBM!I31-VBM!H31)/VBM!H31</f>
        <v>9.5790055836928581E-2</v>
      </c>
      <c r="I31" s="35">
        <f>(VBM!J31-VBM!I31)/VBM!I31</f>
        <v>-0.19067756955351053</v>
      </c>
      <c r="J31" s="35">
        <f>(VBM!K31-VBM!J31)/VBM!J31</f>
        <v>0.16876421150453044</v>
      </c>
      <c r="K31" s="35">
        <f>(VBM!L31-VBM!K31)/VBM!K31</f>
        <v>-9.9182000785997107E-2</v>
      </c>
      <c r="L31" s="35">
        <f>(VBM!M31-VBM!L31)/VBM!L31</f>
        <v>8.5709621618224027E-2</v>
      </c>
      <c r="M31" s="15" t="s">
        <v>163</v>
      </c>
      <c r="N31" s="15"/>
      <c r="O31" s="16">
        <f t="shared" si="0"/>
        <v>6</v>
      </c>
      <c r="P31" s="27">
        <f t="shared" si="1"/>
        <v>4.6964050621174543E-2</v>
      </c>
      <c r="Q31" s="16">
        <f t="shared" si="2"/>
        <v>0.15935721096461475</v>
      </c>
      <c r="R31" s="16"/>
    </row>
    <row r="32" spans="1:18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(VBM!H32-VBM!G32)/VBM!G32</f>
        <v>1.8770824577556744E-2</v>
      </c>
      <c r="H32" s="35">
        <f>(VBM!I32-VBM!H32)/VBM!H32</f>
        <v>-0.14761933794230192</v>
      </c>
      <c r="I32" s="35">
        <f>(VBM!J32-VBM!I32)/VBM!I32</f>
        <v>0.11681265582485856</v>
      </c>
      <c r="J32" s="35">
        <f>(VBM!K32-VBM!J32)/VBM!J32</f>
        <v>-6.7877418081331131E-2</v>
      </c>
      <c r="K32" s="35">
        <f>(VBM!L32-VBM!K32)/VBM!K32</f>
        <v>-8.9378193756198571E-2</v>
      </c>
      <c r="L32" s="35">
        <f>(VBM!M32-VBM!L32)/VBM!L32</f>
        <v>-0.14229923614207465</v>
      </c>
      <c r="M32" s="35">
        <f>(VBM!N32-VBM!M32)/VBM!M32</f>
        <v>-7.0730452157372323E-2</v>
      </c>
      <c r="N32" s="15"/>
      <c r="O32" s="16">
        <f t="shared" si="0"/>
        <v>6</v>
      </c>
      <c r="P32" s="27">
        <f t="shared" si="1"/>
        <v>-5.1931784253248493E-2</v>
      </c>
      <c r="Q32" s="16">
        <f t="shared" si="2"/>
        <v>0.10242306973282185</v>
      </c>
      <c r="R32" s="16"/>
    </row>
    <row r="33" spans="1:18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(VBM!H33-VBM!G33)/VBM!G33</f>
        <v>2.5931108662592618E-3</v>
      </c>
      <c r="H33" s="35">
        <f>(VBM!I33-VBM!H33)/VBM!H33</f>
        <v>-9.4389512272548326E-2</v>
      </c>
      <c r="I33" s="35">
        <f>(VBM!J33-VBM!I33)/VBM!I33</f>
        <v>-1.7776699614780425E-3</v>
      </c>
      <c r="J33" s="35">
        <f>(VBM!K33-VBM!J33)/VBM!J33</f>
        <v>-0.14002482141715614</v>
      </c>
      <c r="K33" s="35">
        <f>(VBM!L33-VBM!K33)/VBM!K33</f>
        <v>-3.9731238257945063E-2</v>
      </c>
      <c r="L33" s="35">
        <f>(VBM!M33-VBM!L33)/VBM!L33</f>
        <v>-0.15383392305017901</v>
      </c>
      <c r="M33" s="35">
        <f>(VBM!N33-VBM!M33)/VBM!M33</f>
        <v>-0.1352566401430926</v>
      </c>
      <c r="N33" s="15"/>
      <c r="O33" s="16">
        <f t="shared" si="0"/>
        <v>6</v>
      </c>
      <c r="P33" s="27">
        <f t="shared" si="1"/>
        <v>-7.1194009015507889E-2</v>
      </c>
      <c r="Q33" s="16">
        <f t="shared" si="2"/>
        <v>6.834930962450074E-2</v>
      </c>
      <c r="R33" s="16"/>
    </row>
    <row r="34" spans="1:18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35">
        <f>(VBM!H34-VBM!G34)/VBM!G34</f>
        <v>-4.9636351938299024E-2</v>
      </c>
      <c r="H34" s="35">
        <f>(VBM!I34-VBM!H34)/VBM!H34</f>
        <v>-6.3841443273324625E-2</v>
      </c>
      <c r="I34" s="35">
        <f>(VBM!J34-VBM!I34)/VBM!I34</f>
        <v>1.9750202360763837E-2</v>
      </c>
      <c r="J34" s="35">
        <f>(VBM!K34-VBM!J34)/VBM!J34</f>
        <v>4.4872496951018012E-2</v>
      </c>
      <c r="K34" s="35">
        <f>(VBM!L34-VBM!K34)/VBM!K34</f>
        <v>-3.0369075785384871E-2</v>
      </c>
      <c r="L34" s="35">
        <f>(VBM!M34-VBM!L34)/VBM!L34</f>
        <v>-2.610911813858563E-2</v>
      </c>
      <c r="M34" s="35">
        <f>(VBM!N34-VBM!M34)/VBM!M34</f>
        <v>5.2928306972412492E-2</v>
      </c>
      <c r="N34" s="15"/>
      <c r="O34" s="16">
        <f t="shared" si="0"/>
        <v>6</v>
      </c>
      <c r="P34" s="27">
        <f t="shared" si="1"/>
        <v>-1.7555548303968719E-2</v>
      </c>
      <c r="Q34" s="16">
        <f t="shared" si="2"/>
        <v>4.1708253248941625E-2</v>
      </c>
      <c r="R34" s="16"/>
    </row>
    <row r="35" spans="1:18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(VBM!H35-VBM!G35)/VBM!G35</f>
        <v>-7.9015784484653392E-2</v>
      </c>
      <c r="H35" s="35">
        <f>(VBM!I35-VBM!H35)/VBM!H35</f>
        <v>-9.2399971432622824E-2</v>
      </c>
      <c r="I35" s="35">
        <f>(VBM!J35-VBM!I35)/VBM!I35</f>
        <v>1.1551790787438478E-2</v>
      </c>
      <c r="J35" s="35">
        <f>(VBM!K35-VBM!J35)/VBM!J35</f>
        <v>-4.4326235149163055E-2</v>
      </c>
      <c r="K35" s="35">
        <f>(VBM!L35-VBM!K35)/VBM!K35</f>
        <v>2.7858100259802499E-2</v>
      </c>
      <c r="L35" s="35">
        <f>(VBM!M35-VBM!L35)/VBM!L35</f>
        <v>6.2266718719471717E-2</v>
      </c>
      <c r="M35" s="35">
        <f>(VBM!N35-VBM!M35)/VBM!M35</f>
        <v>7.2834979216345686E-2</v>
      </c>
      <c r="N35" s="15"/>
      <c r="O35" s="16">
        <f t="shared" si="0"/>
        <v>6</v>
      </c>
      <c r="P35" s="27">
        <f t="shared" si="1"/>
        <v>-1.9010896883287758E-2</v>
      </c>
      <c r="Q35" s="16">
        <f t="shared" si="2"/>
        <v>6.2232211465933572E-2</v>
      </c>
      <c r="R35" s="16"/>
    </row>
    <row r="36" spans="1:18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(VBM!H36-VBM!G36)/VBM!G36</f>
        <v>7.4985128495322295E-2</v>
      </c>
      <c r="H36" s="35">
        <f>(VBM!I36-VBM!H36)/VBM!H36</f>
        <v>-9.7120536975511915E-2</v>
      </c>
      <c r="I36" s="35">
        <f>(VBM!J36-VBM!I36)/VBM!I36</f>
        <v>-0.1957447124423137</v>
      </c>
      <c r="J36" s="35">
        <f>(VBM!K36-VBM!J36)/VBM!J36</f>
        <v>0.107769111235221</v>
      </c>
      <c r="K36" s="35">
        <f>(VBM!L36-VBM!K36)/VBM!K36</f>
        <v>-3.0899788561999139E-2</v>
      </c>
      <c r="L36" s="35">
        <f>(VBM!M36-VBM!L36)/VBM!L36</f>
        <v>-9.0165382579217745E-2</v>
      </c>
      <c r="M36" s="35">
        <f>(VBM!N36-VBM!M36)/VBM!M36</f>
        <v>3.6893971197587853E-2</v>
      </c>
      <c r="N36" s="15"/>
      <c r="O36" s="16">
        <f t="shared" si="0"/>
        <v>6</v>
      </c>
      <c r="P36" s="27">
        <f t="shared" si="1"/>
        <v>-3.8529363471416535E-2</v>
      </c>
      <c r="Q36" s="16">
        <f t="shared" si="2"/>
        <v>0.11416029435419574</v>
      </c>
      <c r="R36" s="16"/>
    </row>
    <row r="37" spans="1:18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35">
        <f>(VBM!H37-VBM!G37)/VBM!G37</f>
        <v>2.270441162990099E-2</v>
      </c>
      <c r="H37" s="35">
        <f>(VBM!I37-VBM!H37)/VBM!H37</f>
        <v>-0.34590103943796202</v>
      </c>
      <c r="I37" s="35">
        <f>(VBM!J37-VBM!I37)/VBM!I37</f>
        <v>0.1322794174327061</v>
      </c>
      <c r="J37" s="35">
        <f>(VBM!K37-VBM!J37)/VBM!J37</f>
        <v>-0.16636245518865861</v>
      </c>
      <c r="K37" s="35">
        <f>(VBM!L37-VBM!K37)/VBM!K37</f>
        <v>-1.7172030875038349E-2</v>
      </c>
      <c r="L37" s="35">
        <f>(VBM!M37-VBM!L37)/VBM!L37</f>
        <v>-0.16334593173941919</v>
      </c>
      <c r="M37" s="35">
        <f>(VBM!N37-VBM!M37)/VBM!M37</f>
        <v>5.2391126131552113E-2</v>
      </c>
      <c r="N37" s="15"/>
      <c r="O37" s="16">
        <f t="shared" si="0"/>
        <v>6</v>
      </c>
      <c r="P37" s="27">
        <f t="shared" si="1"/>
        <v>-8.9632938029745188E-2</v>
      </c>
      <c r="Q37" s="16">
        <f t="shared" si="2"/>
        <v>0.16977026874313686</v>
      </c>
      <c r="R37" s="16"/>
    </row>
    <row r="38" spans="1:18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35">
        <f>(VBM!I38-VBM!H38)/VBM!H38</f>
        <v>-2.745048952133709E-2</v>
      </c>
      <c r="I38" s="35">
        <f>(VBM!J38-VBM!I38)/VBM!I38</f>
        <v>0.92434749157541185</v>
      </c>
      <c r="J38" s="35">
        <f>(VBM!K38-VBM!J38)/VBM!J38</f>
        <v>9.5984132196460167E-2</v>
      </c>
      <c r="K38" s="35">
        <f>(VBM!L38-VBM!K38)/VBM!K38</f>
        <v>-9.620150418118098E-2</v>
      </c>
      <c r="L38" s="35">
        <f>(VBM!M38-VBM!L38)/VBM!L38</f>
        <v>0.34477497328488077</v>
      </c>
      <c r="M38" s="15" t="s">
        <v>163</v>
      </c>
      <c r="N38" s="15"/>
      <c r="O38" s="16">
        <f t="shared" si="0"/>
        <v>5</v>
      </c>
      <c r="P38" s="27">
        <f t="shared" si="1"/>
        <v>0.24829092067084693</v>
      </c>
      <c r="Q38" s="16">
        <f t="shared" si="2"/>
        <v>0.4136022767595256</v>
      </c>
      <c r="R38" s="16"/>
    </row>
    <row r="39" spans="1:18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(VBM!H39-VBM!G39)/VBM!G39</f>
        <v>0.15064815055453454</v>
      </c>
      <c r="H39" s="35">
        <f>(VBM!I39-VBM!H39)/VBM!H39</f>
        <v>0.10621932836429952</v>
      </c>
      <c r="I39" s="35">
        <f>(VBM!J39-VBM!I39)/VBM!I39</f>
        <v>6.9335893042820243E-2</v>
      </c>
      <c r="J39" s="35">
        <f>(VBM!K39-VBM!J39)/VBM!J39</f>
        <v>-2.6113218813891229E-2</v>
      </c>
      <c r="K39" s="35">
        <f>(VBM!L39-VBM!K39)/VBM!K39</f>
        <v>-1.5932898794387095E-2</v>
      </c>
      <c r="L39" s="35">
        <f>(VBM!M39-VBM!L39)/VBM!L39</f>
        <v>-3.8016663847672591E-2</v>
      </c>
      <c r="M39" s="35">
        <f>(VBM!N39-VBM!M39)/VBM!M39</f>
        <v>-1.6765284353948407E-2</v>
      </c>
      <c r="N39" s="15"/>
      <c r="O39" s="16">
        <f t="shared" si="0"/>
        <v>6</v>
      </c>
      <c r="P39" s="27">
        <f t="shared" si="1"/>
        <v>4.1023431750950558E-2</v>
      </c>
      <c r="Q39" s="16">
        <f t="shared" si="2"/>
        <v>7.8826860298862447E-2</v>
      </c>
      <c r="R39" s="16"/>
    </row>
    <row r="40" spans="1:18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(VBM!H40-VBM!G40)/VBM!G40</f>
        <v>-2.1501576309586275E-2</v>
      </c>
      <c r="H40" s="35">
        <f>(VBM!I40-VBM!H40)/VBM!H40</f>
        <v>-0.11882429657927839</v>
      </c>
      <c r="I40" s="35">
        <f>(VBM!J40-VBM!I40)/VBM!I40</f>
        <v>-0.10904314012599717</v>
      </c>
      <c r="J40" s="35">
        <f>(VBM!K40-VBM!J40)/VBM!J40</f>
        <v>-4.9868182507404532E-2</v>
      </c>
      <c r="K40" s="35">
        <f>(VBM!L40-VBM!K40)/VBM!K40</f>
        <v>2.3902690076578054E-2</v>
      </c>
      <c r="L40" s="35">
        <f>(VBM!M40-VBM!L40)/VBM!L40</f>
        <v>1.7881176785902644E-2</v>
      </c>
      <c r="M40" s="35">
        <f>(VBM!N40-VBM!M40)/VBM!M40</f>
        <v>1.2315206697012502E-2</v>
      </c>
      <c r="N40" s="15"/>
      <c r="O40" s="16">
        <f t="shared" si="0"/>
        <v>6</v>
      </c>
      <c r="P40" s="27">
        <f t="shared" si="1"/>
        <v>-4.2908888109964273E-2</v>
      </c>
      <c r="Q40" s="16">
        <f t="shared" si="2"/>
        <v>6.1323425017903194E-2</v>
      </c>
      <c r="R40" s="16"/>
    </row>
    <row r="41" spans="1:18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(VBM!H41-VBM!G41)/VBM!G41</f>
        <v>-0.16135539150595232</v>
      </c>
      <c r="H41" s="35">
        <f>(VBM!I41-VBM!H41)/VBM!H41</f>
        <v>1.0958771613114038E-2</v>
      </c>
      <c r="I41" s="35">
        <f>(VBM!J41-VBM!I41)/VBM!I41</f>
        <v>-2.1334383647275794E-2</v>
      </c>
      <c r="J41" s="35">
        <f>(VBM!K41-VBM!J41)/VBM!J41</f>
        <v>-0.22982397904054336</v>
      </c>
      <c r="K41" s="35">
        <f>(VBM!L41-VBM!K41)/VBM!K41</f>
        <v>9.6514542746589924E-2</v>
      </c>
      <c r="L41" s="35">
        <f>(VBM!M41-VBM!L41)/VBM!L41</f>
        <v>-0.22624240173749763</v>
      </c>
      <c r="M41" s="35">
        <f>(VBM!N41-VBM!M41)/VBM!M41</f>
        <v>0.639503260414367</v>
      </c>
      <c r="N41" s="15"/>
      <c r="O41" s="16">
        <f t="shared" si="0"/>
        <v>6</v>
      </c>
      <c r="P41" s="27">
        <f t="shared" si="1"/>
        <v>-8.8547140261927518E-2</v>
      </c>
      <c r="Q41" s="16">
        <f t="shared" si="2"/>
        <v>0.13629892099725999</v>
      </c>
      <c r="R41" s="16"/>
    </row>
    <row r="42" spans="1:18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(VBM!H42-VBM!G42)/VBM!G42</f>
        <v>1.3139448967217437</v>
      </c>
      <c r="H42" s="35">
        <f>(VBM!I42-VBM!H42)/VBM!H42</f>
        <v>-0.21333947963160219</v>
      </c>
      <c r="I42" s="35">
        <f>(VBM!J42-VBM!I42)/VBM!I42</f>
        <v>-0.30868195297293594</v>
      </c>
      <c r="J42" s="35">
        <f>(VBM!K42-VBM!J42)/VBM!J42</f>
        <v>8.1910590048393499E-3</v>
      </c>
      <c r="K42" s="35">
        <f>(VBM!L42-VBM!K42)/VBM!K42</f>
        <v>-0.27776501637664758</v>
      </c>
      <c r="L42" s="35">
        <f>(VBM!M42-VBM!L42)/VBM!L42</f>
        <v>0.28086970970899328</v>
      </c>
      <c r="M42" s="15" t="s">
        <v>163</v>
      </c>
      <c r="N42" s="15"/>
      <c r="O42" s="16">
        <f t="shared" si="0"/>
        <v>6</v>
      </c>
      <c r="P42" s="27">
        <f t="shared" si="1"/>
        <v>0.13386986940906512</v>
      </c>
      <c r="Q42" s="16">
        <f t="shared" si="2"/>
        <v>0.6190041862977238</v>
      </c>
      <c r="R42" s="16"/>
    </row>
    <row r="43" spans="1:18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(VBM!H43-VBM!G43)/VBM!G43</f>
        <v>-5.4601432488228602E-2</v>
      </c>
      <c r="H43" s="35">
        <f>(VBM!I43-VBM!H43)/VBM!H43</f>
        <v>-7.2739671431559502E-2</v>
      </c>
      <c r="I43" s="35">
        <f>(VBM!J43-VBM!I43)/VBM!I43</f>
        <v>-6.8898641945139186E-2</v>
      </c>
      <c r="J43" s="35">
        <f>(VBM!K43-VBM!J43)/VBM!J43</f>
        <v>-0.33807581862082903</v>
      </c>
      <c r="K43" s="35">
        <f>(VBM!L43-VBM!K43)/VBM!K43</f>
        <v>-0.20134630469354656</v>
      </c>
      <c r="L43" s="35">
        <f>(VBM!M43-VBM!L43)/VBM!L43</f>
        <v>-0.16500163405713189</v>
      </c>
      <c r="M43" s="35">
        <f>(VBM!N43-VBM!M43)/VBM!M43</f>
        <v>5.6018907308355584E-2</v>
      </c>
      <c r="N43" s="15"/>
      <c r="O43" s="16">
        <f t="shared" si="0"/>
        <v>6</v>
      </c>
      <c r="P43" s="27">
        <f t="shared" si="1"/>
        <v>-0.1501105838727391</v>
      </c>
      <c r="Q43" s="16">
        <f t="shared" si="2"/>
        <v>0.10943619834346249</v>
      </c>
      <c r="R43" s="16"/>
    </row>
    <row r="44" spans="1:18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(VBM!H44-VBM!G44)/VBM!G44</f>
        <v>0.32332276276784444</v>
      </c>
      <c r="H44" s="35">
        <f>(VBM!I44-VBM!H44)/VBM!H44</f>
        <v>9.0298093113177505E-2</v>
      </c>
      <c r="I44" s="35">
        <f>(VBM!J44-VBM!I44)/VBM!I44</f>
        <v>-0.14799435039585535</v>
      </c>
      <c r="J44" s="35">
        <f>(VBM!K44-VBM!J44)/VBM!J44</f>
        <v>0.17924063651518315</v>
      </c>
      <c r="K44" s="35">
        <f>(VBM!L44-VBM!K44)/VBM!K44</f>
        <v>1.9584040168930145E-2</v>
      </c>
      <c r="L44" s="35">
        <f>(VBM!M44-VBM!L44)/VBM!L44</f>
        <v>-5.9517617363896748E-2</v>
      </c>
      <c r="M44" s="35">
        <f>(VBM!N44-VBM!M44)/VBM!M44</f>
        <v>-7.8579984957573387E-2</v>
      </c>
      <c r="N44" s="15"/>
      <c r="O44" s="16">
        <f t="shared" si="0"/>
        <v>6</v>
      </c>
      <c r="P44" s="27">
        <f t="shared" si="1"/>
        <v>6.7488927467563839E-2</v>
      </c>
      <c r="Q44" s="16">
        <f t="shared" si="2"/>
        <v>0.16930341844915481</v>
      </c>
      <c r="R44" s="16"/>
    </row>
    <row r="45" spans="1:18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(VBM!H45-VBM!G45)/VBM!G45</f>
        <v>-2.4347395509203805E-2</v>
      </c>
      <c r="H45" s="35">
        <f>(VBM!I45-VBM!H45)/VBM!H45</f>
        <v>4.0600516513956922E-2</v>
      </c>
      <c r="I45" s="35">
        <f>(VBM!J45-VBM!I45)/VBM!I45</f>
        <v>-6.6503262137899186E-2</v>
      </c>
      <c r="J45" s="35">
        <f>(VBM!K45-VBM!J45)/VBM!J45</f>
        <v>-2.8401300041134347E-2</v>
      </c>
      <c r="K45" s="35">
        <f>(VBM!L45-VBM!K45)/VBM!K45</f>
        <v>-0.22482670832524573</v>
      </c>
      <c r="L45" s="35">
        <f>(VBM!M45-VBM!L45)/VBM!L45</f>
        <v>0.13935931759298387</v>
      </c>
      <c r="M45" s="35">
        <f>(VBM!N45-VBM!M45)/VBM!M45</f>
        <v>0.13457139598552029</v>
      </c>
      <c r="N45" s="15"/>
      <c r="O45" s="16">
        <f t="shared" si="0"/>
        <v>6</v>
      </c>
      <c r="P45" s="27">
        <f t="shared" si="1"/>
        <v>-2.7353138651090375E-2</v>
      </c>
      <c r="Q45" s="16">
        <f t="shared" si="2"/>
        <v>0.1207885908024785</v>
      </c>
      <c r="R45" s="16"/>
    </row>
    <row r="46" spans="1:18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(VBM!H46-VBM!G46)/VBM!G46</f>
        <v>-0.13075263171234536</v>
      </c>
      <c r="H46" s="35">
        <f>(VBM!I46-VBM!H46)/VBM!H46</f>
        <v>-5.337096738889803E-2</v>
      </c>
      <c r="I46" s="35">
        <f>(VBM!J46-VBM!I46)/VBM!I46</f>
        <v>0.11735927625199179</v>
      </c>
      <c r="J46" s="35">
        <f>(VBM!K46-VBM!J46)/VBM!J46</f>
        <v>-0.10122840419720672</v>
      </c>
      <c r="K46" s="35">
        <f>(VBM!L46-VBM!K46)/VBM!K46</f>
        <v>-4.917640547114218E-2</v>
      </c>
      <c r="L46" s="35">
        <f>(VBM!M46-VBM!L46)/VBM!L46</f>
        <v>-8.709394582032412E-2</v>
      </c>
      <c r="M46" s="35">
        <f>(VBM!N46-VBM!M46)/VBM!M46</f>
        <v>0.11051668109455194</v>
      </c>
      <c r="N46" s="15"/>
      <c r="O46" s="16">
        <f t="shared" si="0"/>
        <v>6</v>
      </c>
      <c r="P46" s="27">
        <f t="shared" si="1"/>
        <v>-5.0710513056320766E-2</v>
      </c>
      <c r="Q46" s="16">
        <f t="shared" si="2"/>
        <v>8.7794575966217286E-2</v>
      </c>
      <c r="R46" s="16"/>
    </row>
    <row r="47" spans="1:18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(VBM!H47-VBM!G47)/VBM!G47</f>
        <v>-6.2722709731904719E-2</v>
      </c>
      <c r="H47" s="35">
        <f>(VBM!I47-VBM!H47)/VBM!H47</f>
        <v>-5.846920529703005E-2</v>
      </c>
      <c r="I47" s="35">
        <f>(VBM!J47-VBM!I47)/VBM!I47</f>
        <v>-0.128083592692637</v>
      </c>
      <c r="J47" s="35">
        <f>(VBM!K47-VBM!J47)/VBM!J47</f>
        <v>-9.6657309124529717E-2</v>
      </c>
      <c r="K47" s="35">
        <f>(VBM!L47-VBM!K47)/VBM!K47</f>
        <v>-0.24592737400248718</v>
      </c>
      <c r="L47" s="35">
        <f>(VBM!M47-VBM!L47)/VBM!L47</f>
        <v>9.4563388568464579E-2</v>
      </c>
      <c r="M47" s="35">
        <f>(VBM!N47-VBM!M47)/VBM!M47</f>
        <v>9.2160163738939205E-2</v>
      </c>
      <c r="N47" s="15"/>
      <c r="O47" s="16">
        <f t="shared" ref="O47:O91" si="3">COUNT($G47:$L47)</f>
        <v>6</v>
      </c>
      <c r="P47" s="27">
        <f t="shared" ref="P47:P91" si="4">AVERAGE($G47:$L47)</f>
        <v>-8.2882800380020674E-2</v>
      </c>
      <c r="Q47" s="16">
        <f t="shared" ref="Q47:Q91" si="5">STDEV($G47:$L47)</f>
        <v>0.11073028904209611</v>
      </c>
      <c r="R47" s="13"/>
    </row>
    <row r="48" spans="1:18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35">
        <f>(VBM!H48-VBM!G48)/VBM!G48</f>
        <v>9.3701911063722623E-2</v>
      </c>
      <c r="H48" s="35">
        <f>(VBM!I48-VBM!H48)/VBM!H48</f>
        <v>-0.18277567904106834</v>
      </c>
      <c r="I48" s="35">
        <f>(VBM!J48-VBM!I48)/VBM!I48</f>
        <v>0.28422391995047874</v>
      </c>
      <c r="J48" s="35">
        <f>(VBM!K48-VBM!J48)/VBM!J48</f>
        <v>-8.6202373409558317E-2</v>
      </c>
      <c r="K48" s="35">
        <f>(VBM!L48-VBM!K48)/VBM!K48</f>
        <v>-0.2800535453001457</v>
      </c>
      <c r="L48" s="35">
        <f>(VBM!M48-VBM!L48)/VBM!L48</f>
        <v>0.25717209662307944</v>
      </c>
      <c r="M48" s="35">
        <f>(VBM!N48-VBM!M48)/VBM!M48</f>
        <v>4.6762098966309847E-2</v>
      </c>
      <c r="N48" s="15"/>
      <c r="O48" s="16">
        <f t="shared" si="3"/>
        <v>6</v>
      </c>
      <c r="P48" s="27">
        <f t="shared" si="4"/>
        <v>1.4344388314418069E-2</v>
      </c>
      <c r="Q48" s="16">
        <f t="shared" si="5"/>
        <v>0.23398033656671957</v>
      </c>
      <c r="R48" s="13"/>
    </row>
    <row r="49" spans="1:18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35">
        <f>(VBM!H49-VBM!G49)/VBM!G49</f>
        <v>3.6687209996707458E-2</v>
      </c>
      <c r="H49" s="35">
        <f>(VBM!I49-VBM!H49)/VBM!H49</f>
        <v>-9.5297876781829174E-2</v>
      </c>
      <c r="I49" s="35">
        <f>(VBM!J49-VBM!I49)/VBM!I49</f>
        <v>-0.49092817491435681</v>
      </c>
      <c r="J49" s="35">
        <f>(VBM!K49-VBM!J49)/VBM!J49</f>
        <v>0.85239853539412247</v>
      </c>
      <c r="K49" s="35">
        <f>(VBM!L49-VBM!K49)/VBM!K49</f>
        <v>-5.5442851959519215E-2</v>
      </c>
      <c r="L49" s="35">
        <f>(VBM!M49-VBM!L49)/VBM!L49</f>
        <v>0.16661709763056423</v>
      </c>
      <c r="M49" s="35">
        <f>(VBM!N49-VBM!M49)/VBM!M49</f>
        <v>0.14986776306620953</v>
      </c>
      <c r="N49" s="15"/>
      <c r="O49" s="16">
        <f t="shared" si="3"/>
        <v>6</v>
      </c>
      <c r="P49" s="27">
        <f t="shared" si="4"/>
        <v>6.9005656560948161E-2</v>
      </c>
      <c r="Q49" s="16">
        <f t="shared" si="5"/>
        <v>0.44278343600343645</v>
      </c>
      <c r="R49" s="13"/>
    </row>
    <row r="50" spans="1:18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5"/>
      <c r="O50" s="16">
        <f t="shared" si="3"/>
        <v>0</v>
      </c>
      <c r="P50" s="27" t="e">
        <f t="shared" si="4"/>
        <v>#DIV/0!</v>
      </c>
      <c r="Q50" s="16" t="e">
        <f t="shared" si="5"/>
        <v>#DIV/0!</v>
      </c>
      <c r="R50" s="13"/>
    </row>
    <row r="51" spans="1:18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(VBM!H51-VBM!G51)/VBM!G51</f>
        <v>-8.6268886416560442E-2</v>
      </c>
      <c r="H51" s="35">
        <f>(VBM!I51-VBM!H51)/VBM!H51</f>
        <v>-4.4292827199349509E-2</v>
      </c>
      <c r="I51" s="35">
        <f>(VBM!J51-VBM!I51)/VBM!I51</f>
        <v>-3.9886844694063978E-2</v>
      </c>
      <c r="J51" s="35">
        <f>(VBM!K51-VBM!J51)/VBM!J51</f>
        <v>-0.11371388071639794</v>
      </c>
      <c r="K51" s="35">
        <f>(VBM!L51-VBM!K51)/VBM!K51</f>
        <v>2.4631950112484289E-2</v>
      </c>
      <c r="L51" s="35">
        <f>(VBM!M51-VBM!L51)/VBM!L51</f>
        <v>-1.6822981388078498E-3</v>
      </c>
      <c r="M51" s="35">
        <f>(VBM!N51-VBM!M51)/VBM!M51</f>
        <v>5.2008932220326536E-2</v>
      </c>
      <c r="N51" s="15"/>
      <c r="O51" s="16">
        <f t="shared" si="3"/>
        <v>6</v>
      </c>
      <c r="P51" s="27">
        <f t="shared" si="4"/>
        <v>-4.3535464508782568E-2</v>
      </c>
      <c r="Q51" s="16">
        <f t="shared" si="5"/>
        <v>5.1309892663102208E-2</v>
      </c>
      <c r="R51" s="13"/>
    </row>
    <row r="52" spans="1:18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(VBM!H52-VBM!G52)/VBM!G52</f>
        <v>-4.5185513655282934E-3</v>
      </c>
      <c r="H52" s="35">
        <f>(VBM!I52-VBM!H52)/VBM!H52</f>
        <v>8.4149961824803582E-3</v>
      </c>
      <c r="I52" s="35">
        <f>(VBM!J52-VBM!I52)/VBM!I52</f>
        <v>-0.14547636694582897</v>
      </c>
      <c r="J52" s="35">
        <f>(VBM!K52-VBM!J52)/VBM!J52</f>
        <v>-0.10301626206316863</v>
      </c>
      <c r="K52" s="35">
        <f>(VBM!L52-VBM!K52)/VBM!K52</f>
        <v>-3.8404309003316602E-2</v>
      </c>
      <c r="L52" s="35">
        <f>(VBM!M52-VBM!L52)/VBM!L52</f>
        <v>2.1958800078684764E-2</v>
      </c>
      <c r="M52" s="35">
        <f>(VBM!N52-VBM!M52)/VBM!M52</f>
        <v>7.0338894593208157E-4</v>
      </c>
      <c r="N52" s="15"/>
      <c r="O52" s="16">
        <f t="shared" si="3"/>
        <v>6</v>
      </c>
      <c r="P52" s="27">
        <f t="shared" si="4"/>
        <v>-4.3506948852779559E-2</v>
      </c>
      <c r="Q52" s="16">
        <f t="shared" si="5"/>
        <v>6.7032686528986155E-2</v>
      </c>
      <c r="R52" s="13"/>
    </row>
    <row r="53" spans="1:18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5"/>
      <c r="O53" s="16">
        <f t="shared" si="3"/>
        <v>0</v>
      </c>
      <c r="P53" s="27" t="e">
        <f t="shared" si="4"/>
        <v>#DIV/0!</v>
      </c>
      <c r="Q53" s="16" t="e">
        <f t="shared" si="5"/>
        <v>#DIV/0!</v>
      </c>
      <c r="R53" s="13"/>
    </row>
    <row r="54" spans="1:18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(VBM!H54-VBM!G54)/VBM!G54</f>
        <v>6.5960644635507132E-2</v>
      </c>
      <c r="H54" s="35">
        <f>(VBM!I54-VBM!H54)/VBM!H54</f>
        <v>5.453203604502492E-2</v>
      </c>
      <c r="I54" s="35">
        <f>(VBM!J54-VBM!I54)/VBM!I54</f>
        <v>5.9132152302549867E-2</v>
      </c>
      <c r="J54" s="35">
        <f>(VBM!K54-VBM!J54)/VBM!J54</f>
        <v>7.9187422037229251E-3</v>
      </c>
      <c r="K54" s="35">
        <f>(VBM!L54-VBM!K54)/VBM!K54</f>
        <v>-0.10053258153974554</v>
      </c>
      <c r="L54" s="35">
        <f>(VBM!M54-VBM!L54)/VBM!L54</f>
        <v>-2.2195740903321822E-2</v>
      </c>
      <c r="M54" s="15" t="s">
        <v>163</v>
      </c>
      <c r="N54" s="15"/>
      <c r="O54" s="16">
        <f t="shared" si="3"/>
        <v>6</v>
      </c>
      <c r="P54" s="27">
        <f t="shared" si="4"/>
        <v>1.0802542123956246E-2</v>
      </c>
      <c r="Q54" s="16">
        <f t="shared" si="5"/>
        <v>6.4471930135869854E-2</v>
      </c>
      <c r="R54" s="13"/>
    </row>
    <row r="55" spans="1:18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(VBM!H55-VBM!G55)/VBM!G55</f>
        <v>1.4574713816635849E-2</v>
      </c>
      <c r="H55" s="35">
        <f>(VBM!I55-VBM!H55)/VBM!H55</f>
        <v>-2.9397506957501762E-2</v>
      </c>
      <c r="I55" s="35">
        <f>(VBM!J55-VBM!I55)/VBM!I55</f>
        <v>0.48477898462277241</v>
      </c>
      <c r="J55" s="35">
        <f>(VBM!K55-VBM!J55)/VBM!J55</f>
        <v>-4.5532970540821956E-2</v>
      </c>
      <c r="K55" s="35">
        <f>(VBM!L55-VBM!K55)/VBM!K55</f>
        <v>4.8097755812722652E-2</v>
      </c>
      <c r="L55" s="35">
        <f>(VBM!M55-VBM!L55)/VBM!L55</f>
        <v>3.1917297376280393E-2</v>
      </c>
      <c r="M55" s="15" t="s">
        <v>163</v>
      </c>
      <c r="N55" s="15"/>
      <c r="O55" s="16">
        <f t="shared" si="3"/>
        <v>6</v>
      </c>
      <c r="P55" s="27">
        <f t="shared" si="4"/>
        <v>8.4073045688347933E-2</v>
      </c>
      <c r="Q55" s="16">
        <f t="shared" si="5"/>
        <v>0.19954097170979535</v>
      </c>
      <c r="R55" s="13"/>
    </row>
    <row r="56" spans="1:18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(VBM!H56-VBM!G56)/VBM!G56</f>
        <v>-5.6561022165221561E-2</v>
      </c>
      <c r="H56" s="35">
        <f>(VBM!I56-VBM!H56)/VBM!H56</f>
        <v>-9.4782344007605615E-2</v>
      </c>
      <c r="I56" s="35">
        <f>(VBM!J56-VBM!I56)/VBM!I56</f>
        <v>-2.3281990845428729E-2</v>
      </c>
      <c r="J56" s="35">
        <f>(VBM!K56-VBM!J56)/VBM!J56</f>
        <v>-4.8575393013142974E-2</v>
      </c>
      <c r="K56" s="35">
        <f>(VBM!L56-VBM!K56)/VBM!K56</f>
        <v>4.3289219499045753E-2</v>
      </c>
      <c r="L56" s="35">
        <f>(VBM!M56-VBM!L56)/VBM!L56</f>
        <v>2.6558571889709677E-2</v>
      </c>
      <c r="M56" s="15" t="s">
        <v>163</v>
      </c>
      <c r="N56" s="15"/>
      <c r="O56" s="16">
        <f t="shared" si="3"/>
        <v>6</v>
      </c>
      <c r="P56" s="27">
        <f t="shared" si="4"/>
        <v>-2.555882644044058E-2</v>
      </c>
      <c r="Q56" s="16">
        <f t="shared" si="5"/>
        <v>5.2429484986295183E-2</v>
      </c>
      <c r="R56" s="13"/>
    </row>
    <row r="57" spans="1:18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(VBM!H57-VBM!G57)/VBM!G57</f>
        <v>0.11328817403186871</v>
      </c>
      <c r="H57" s="35">
        <f>(VBM!I57-VBM!H57)/VBM!H57</f>
        <v>-0.16267530526731155</v>
      </c>
      <c r="I57" s="35">
        <f>(VBM!J57-VBM!I57)/VBM!I57</f>
        <v>9.8863577529388291E-2</v>
      </c>
      <c r="J57" s="35">
        <f>(VBM!K57-VBM!J57)/VBM!J57</f>
        <v>-7.1447631782735971E-2</v>
      </c>
      <c r="K57" s="35">
        <f>(VBM!L57-VBM!K57)/VBM!K57</f>
        <v>-0.23818507012509177</v>
      </c>
      <c r="L57" s="35">
        <f>(VBM!M57-VBM!L57)/VBM!L57</f>
        <v>-6.6317810517896925E-2</v>
      </c>
      <c r="M57" s="35">
        <f>(VBM!N57-VBM!M57)/VBM!M57</f>
        <v>2.3053456841694651E-2</v>
      </c>
      <c r="N57" s="15"/>
      <c r="O57" s="16">
        <f t="shared" si="3"/>
        <v>6</v>
      </c>
      <c r="P57" s="27">
        <f t="shared" si="4"/>
        <v>-5.4412344355296537E-2</v>
      </c>
      <c r="Q57" s="16">
        <f t="shared" si="5"/>
        <v>0.13967261484020776</v>
      </c>
      <c r="R57" s="13"/>
    </row>
    <row r="58" spans="1:18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15" t="s">
        <v>163</v>
      </c>
      <c r="H58" s="15" t="s">
        <v>163</v>
      </c>
      <c r="I58" s="15" t="s">
        <v>163</v>
      </c>
      <c r="J58" s="15" t="s">
        <v>163</v>
      </c>
      <c r="K58" s="15" t="s">
        <v>163</v>
      </c>
      <c r="L58" s="15" t="s">
        <v>163</v>
      </c>
      <c r="M58" s="15" t="s">
        <v>163</v>
      </c>
      <c r="N58" s="15"/>
      <c r="O58" s="16">
        <f t="shared" si="3"/>
        <v>0</v>
      </c>
      <c r="P58" s="27" t="e">
        <f t="shared" si="4"/>
        <v>#DIV/0!</v>
      </c>
      <c r="Q58" s="16" t="e">
        <f t="shared" si="5"/>
        <v>#DIV/0!</v>
      </c>
      <c r="R58" s="13"/>
    </row>
    <row r="59" spans="1:18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35">
        <f>(VBM!H59-VBM!G59)/VBM!G59</f>
        <v>0.13252193256175254</v>
      </c>
      <c r="H59" s="35">
        <f>(VBM!I59-VBM!H59)/VBM!H59</f>
        <v>-4.9840850743957263E-2</v>
      </c>
      <c r="I59" s="35">
        <f>(VBM!J59-VBM!I59)/VBM!I59</f>
        <v>6.3522703555769472E-2</v>
      </c>
      <c r="J59" s="35">
        <f>(VBM!K59-VBM!J59)/VBM!J59</f>
        <v>-0.10630243952963493</v>
      </c>
      <c r="K59" s="35">
        <f>(VBM!L59-VBM!K59)/VBM!K59</f>
        <v>-6.7588407689389132E-2</v>
      </c>
      <c r="L59" s="35">
        <f>(VBM!M59-VBM!L59)/VBM!L59</f>
        <v>5.2105883867794855E-3</v>
      </c>
      <c r="M59" s="35">
        <f>(VBM!N59-VBM!M59)/VBM!M59</f>
        <v>5.031703573474134E-2</v>
      </c>
      <c r="N59" s="15"/>
      <c r="O59" s="16">
        <f t="shared" si="3"/>
        <v>6</v>
      </c>
      <c r="P59" s="27">
        <f t="shared" si="4"/>
        <v>-3.7460789097799687E-3</v>
      </c>
      <c r="Q59" s="16">
        <f t="shared" si="5"/>
        <v>8.9322628680421956E-2</v>
      </c>
      <c r="R59" s="13"/>
    </row>
    <row r="60" spans="1:18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(VBM!H60-VBM!G60)/VBM!G60</f>
        <v>-9.6161984467486444E-3</v>
      </c>
      <c r="H60" s="35">
        <f>(VBM!I60-VBM!H60)/VBM!H60</f>
        <v>4.1246711500927125E-2</v>
      </c>
      <c r="I60" s="35">
        <f>(VBM!J60-VBM!I60)/VBM!I60</f>
        <v>0.13946745278193115</v>
      </c>
      <c r="J60" s="35">
        <f>(VBM!K60-VBM!J60)/VBM!J60</f>
        <v>-2.6527391957160931E-2</v>
      </c>
      <c r="K60" s="35">
        <f>(VBM!L60-VBM!K60)/VBM!K60</f>
        <v>-3.237949984654718E-3</v>
      </c>
      <c r="L60" s="35">
        <f>(VBM!M60-VBM!L60)/VBM!L60</f>
        <v>-9.6225498145769053E-3</v>
      </c>
      <c r="M60" s="35">
        <f>(VBM!N60-VBM!M60)/VBM!M60</f>
        <v>8.418638729196723E-2</v>
      </c>
      <c r="N60" s="15"/>
      <c r="O60" s="16">
        <f t="shared" si="3"/>
        <v>6</v>
      </c>
      <c r="P60" s="27">
        <f t="shared" si="4"/>
        <v>2.1951679013286183E-2</v>
      </c>
      <c r="Q60" s="16">
        <f t="shared" si="5"/>
        <v>6.1903886643344223E-2</v>
      </c>
      <c r="R60" s="13"/>
    </row>
    <row r="61" spans="1:18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(VBM!H61-VBM!G61)/VBM!G61</f>
        <v>-7.0304577049241909E-2</v>
      </c>
      <c r="H61" s="35">
        <f>(VBM!I61-VBM!H61)/VBM!H61</f>
        <v>-2.0548480740598681E-2</v>
      </c>
      <c r="I61" s="35">
        <f>(VBM!J61-VBM!I61)/VBM!I61</f>
        <v>-7.9960006644435491E-2</v>
      </c>
      <c r="J61" s="35">
        <f>(VBM!K61-VBM!J61)/VBM!J61</f>
        <v>-5.4461992884892917E-2</v>
      </c>
      <c r="K61" s="35">
        <f>(VBM!L61-VBM!K61)/VBM!K61</f>
        <v>7.2889955609061223E-3</v>
      </c>
      <c r="L61" s="35">
        <f>(VBM!M61-VBM!L61)/VBM!L61</f>
        <v>-7.5149642518952106E-2</v>
      </c>
      <c r="M61" s="35">
        <f>(VBM!N61-VBM!M61)/VBM!M61</f>
        <v>2.7136893177226128E-2</v>
      </c>
      <c r="N61" s="15"/>
      <c r="O61" s="16">
        <f t="shared" si="3"/>
        <v>6</v>
      </c>
      <c r="P61" s="27">
        <f t="shared" si="4"/>
        <v>-4.8855950712869162E-2</v>
      </c>
      <c r="Q61" s="16">
        <f t="shared" si="5"/>
        <v>3.4939546800309938E-2</v>
      </c>
      <c r="R61" s="13"/>
    </row>
    <row r="62" spans="1:18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15" t="s">
        <v>163</v>
      </c>
      <c r="H62" s="15" t="s">
        <v>163</v>
      </c>
      <c r="I62" s="35">
        <f>(VBM!J62-VBM!I62)/VBM!I62</f>
        <v>0.20714580683002692</v>
      </c>
      <c r="J62" s="35">
        <f>(VBM!K62-VBM!J62)/VBM!J62</f>
        <v>-0.36897065507995802</v>
      </c>
      <c r="K62" s="35">
        <f>(VBM!L62-VBM!K62)/VBM!K62</f>
        <v>-0.11054915022317056</v>
      </c>
      <c r="L62" s="35">
        <f>(VBM!M62-VBM!L62)/VBM!L62</f>
        <v>-9.8683699395921157E-2</v>
      </c>
      <c r="M62" s="35">
        <f>(VBM!N62-VBM!M62)/VBM!M62</f>
        <v>5.24982800771246E-2</v>
      </c>
      <c r="N62" s="15"/>
      <c r="O62" s="16">
        <f t="shared" si="3"/>
        <v>4</v>
      </c>
      <c r="P62" s="27">
        <f t="shared" si="4"/>
        <v>-9.2764424467255704E-2</v>
      </c>
      <c r="Q62" s="16">
        <f t="shared" si="5"/>
        <v>0.23564617752891101</v>
      </c>
      <c r="R62" s="13"/>
    </row>
    <row r="63" spans="1:18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(VBM!H63-VBM!G63)/VBM!G63</f>
        <v>7.3349723231920594E-3</v>
      </c>
      <c r="H63" s="35">
        <f>(VBM!I63-VBM!H63)/VBM!H63</f>
        <v>-0.15483102484957653</v>
      </c>
      <c r="I63" s="35">
        <f>(VBM!J63-VBM!I63)/VBM!I63</f>
        <v>2.7257847453194813E-2</v>
      </c>
      <c r="J63" s="35">
        <f>(VBM!K63-VBM!J63)/VBM!J63</f>
        <v>2.8391019244224983E-3</v>
      </c>
      <c r="K63" s="35">
        <f>(VBM!L63-VBM!K63)/VBM!K63</f>
        <v>-0.12415216512840574</v>
      </c>
      <c r="L63" s="35">
        <f>(VBM!M63-VBM!L63)/VBM!L63</f>
        <v>-8.7450668088777286E-2</v>
      </c>
      <c r="M63" s="35">
        <f>(VBM!N63-VBM!M63)/VBM!M63</f>
        <v>-2.1473045172285054E-2</v>
      </c>
      <c r="N63" s="15"/>
      <c r="O63" s="16">
        <f t="shared" si="3"/>
        <v>6</v>
      </c>
      <c r="P63" s="27">
        <f t="shared" si="4"/>
        <v>-5.4833656060991699E-2</v>
      </c>
      <c r="Q63" s="16">
        <f t="shared" si="5"/>
        <v>7.7199092294695668E-2</v>
      </c>
      <c r="R63" s="13"/>
    </row>
    <row r="64" spans="1:18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(VBM!H64-VBM!G64)/VBM!G64</f>
        <v>0.35669648216962652</v>
      </c>
      <c r="H64" s="35">
        <f>(VBM!I64-VBM!H64)/VBM!H64</f>
        <v>-9.413586320959523E-2</v>
      </c>
      <c r="I64" s="35">
        <f>(VBM!J64-VBM!I64)/VBM!I64</f>
        <v>-2.0839673528303283E-2</v>
      </c>
      <c r="J64" s="35">
        <f>(VBM!K64-VBM!J64)/VBM!J64</f>
        <v>-7.9087670492913723E-2</v>
      </c>
      <c r="K64" s="35">
        <f>(VBM!L64-VBM!K64)/VBM!K64</f>
        <v>-9.173295712521129E-2</v>
      </c>
      <c r="L64" s="35">
        <f>(VBM!M64-VBM!L64)/VBM!L64</f>
        <v>-0.12467358837701256</v>
      </c>
      <c r="M64" s="35">
        <f>(VBM!N64-VBM!M64)/VBM!M64</f>
        <v>7.5186754243570849E-3</v>
      </c>
      <c r="N64" s="15"/>
      <c r="O64" s="16">
        <f t="shared" si="3"/>
        <v>6</v>
      </c>
      <c r="P64" s="27">
        <f t="shared" si="4"/>
        <v>-8.9622117605682589E-3</v>
      </c>
      <c r="Q64" s="16">
        <f t="shared" si="5"/>
        <v>0.18235109233292421</v>
      </c>
      <c r="R64" s="13"/>
    </row>
    <row r="65" spans="1:18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35">
        <f>(VBM!H65-VBM!G65)/VBM!G65</f>
        <v>5.1022928873921229E-2</v>
      </c>
      <c r="H65" s="35">
        <f>(VBM!I65-VBM!H65)/VBM!H65</f>
        <v>-0.14619408637731063</v>
      </c>
      <c r="I65" s="35">
        <f>(VBM!J65-VBM!I65)/VBM!I65</f>
        <v>-7.2569277141541599E-2</v>
      </c>
      <c r="J65" s="35">
        <f>(VBM!K65-VBM!J65)/VBM!J65</f>
        <v>-0.18765731850953507</v>
      </c>
      <c r="K65" s="35">
        <f>(VBM!L65-VBM!K65)/VBM!K65</f>
        <v>-6.8166723292447232E-2</v>
      </c>
      <c r="L65" s="35">
        <f>(VBM!M65-VBM!L65)/VBM!L65</f>
        <v>-0.24855797431882892</v>
      </c>
      <c r="M65" s="35">
        <f>(VBM!N65-VBM!M65)/VBM!M65</f>
        <v>8.246101811570903E-3</v>
      </c>
      <c r="N65" s="15"/>
      <c r="O65" s="16">
        <f t="shared" si="3"/>
        <v>6</v>
      </c>
      <c r="P65" s="27">
        <f t="shared" si="4"/>
        <v>-0.11202040846095702</v>
      </c>
      <c r="Q65" s="16">
        <f t="shared" si="5"/>
        <v>0.10544567950272361</v>
      </c>
      <c r="R65" s="13"/>
    </row>
    <row r="66" spans="1:18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35">
        <f>(VBM!H66-VBM!G66)/VBM!G66</f>
        <v>-8.2285284100291969E-2</v>
      </c>
      <c r="H66" s="35">
        <f>(VBM!I66-VBM!H66)/VBM!H66</f>
        <v>-5.3869028245644317E-2</v>
      </c>
      <c r="I66" s="35">
        <f>(VBM!J66-VBM!I66)/VBM!I66</f>
        <v>1.9863663132221421E-2</v>
      </c>
      <c r="J66" s="35">
        <f>(VBM!K66-VBM!J66)/VBM!J66</f>
        <v>-9.1579057211911091E-2</v>
      </c>
      <c r="K66" s="35">
        <f>(VBM!L66-VBM!K66)/VBM!K66</f>
        <v>3.4758029439128035E-2</v>
      </c>
      <c r="L66" s="35">
        <f>(VBM!M66-VBM!L66)/VBM!L66</f>
        <v>-4.5726920041380098E-2</v>
      </c>
      <c r="M66" s="35">
        <f>(VBM!N66-VBM!M66)/VBM!M66</f>
        <v>4.0709067043094398E-2</v>
      </c>
      <c r="N66" s="15"/>
      <c r="O66" s="16">
        <f t="shared" si="3"/>
        <v>6</v>
      </c>
      <c r="P66" s="27">
        <f t="shared" si="4"/>
        <v>-3.647309950464634E-2</v>
      </c>
      <c r="Q66" s="16">
        <f t="shared" si="5"/>
        <v>5.2481194572066868E-2</v>
      </c>
      <c r="R66" s="13"/>
    </row>
    <row r="67" spans="1:18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  <c r="M67" s="15" t="s">
        <v>163</v>
      </c>
      <c r="N67" s="15"/>
      <c r="O67" s="16">
        <f t="shared" si="3"/>
        <v>0</v>
      </c>
      <c r="P67" s="27" t="e">
        <f t="shared" si="4"/>
        <v>#DIV/0!</v>
      </c>
      <c r="Q67" s="16" t="e">
        <f t="shared" si="5"/>
        <v>#DIV/0!</v>
      </c>
      <c r="R67" s="13"/>
    </row>
    <row r="68" spans="1:18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(VBM!H68-VBM!G68)/VBM!G68</f>
        <v>9.7045558558313566E-2</v>
      </c>
      <c r="H68" s="35">
        <f>(VBM!I68-VBM!H68)/VBM!H68</f>
        <v>-6.1050072611854869E-2</v>
      </c>
      <c r="I68" s="35">
        <f>(VBM!J68-VBM!I68)/VBM!I68</f>
        <v>3.3547308722165201E-2</v>
      </c>
      <c r="J68" s="35">
        <f>(VBM!K68-VBM!J68)/VBM!J68</f>
        <v>4.7851082111882479E-2</v>
      </c>
      <c r="K68" s="35">
        <f>(VBM!L68-VBM!K68)/VBM!K68</f>
        <v>0.26609778319563321</v>
      </c>
      <c r="L68" s="35">
        <f>(VBM!M68-VBM!L68)/VBM!L68</f>
        <v>-7.8998926957885268E-2</v>
      </c>
      <c r="M68" s="35">
        <f>(VBM!N68-VBM!M68)/VBM!M68</f>
        <v>0.14718213396671195</v>
      </c>
      <c r="N68" s="15"/>
      <c r="O68" s="16">
        <f t="shared" si="3"/>
        <v>6</v>
      </c>
      <c r="P68" s="27">
        <f t="shared" si="4"/>
        <v>5.0748788836375715E-2</v>
      </c>
      <c r="Q68" s="16">
        <f t="shared" si="5"/>
        <v>0.12502505593324834</v>
      </c>
      <c r="R68" s="13"/>
    </row>
    <row r="69" spans="1:18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(VBM!H69-VBM!G69)/VBM!G69</f>
        <v>-0.10613311153544697</v>
      </c>
      <c r="H69" s="35">
        <f>(VBM!I69-VBM!H69)/VBM!H69</f>
        <v>-4.6822852031317509E-2</v>
      </c>
      <c r="I69" s="35">
        <f>(VBM!J69-VBM!I69)/VBM!I69</f>
        <v>7.6117580085226108E-2</v>
      </c>
      <c r="J69" s="35">
        <f>(VBM!K69-VBM!J69)/VBM!J69</f>
        <v>3.2722573366206473E-2</v>
      </c>
      <c r="K69" s="35">
        <f>(VBM!L69-VBM!K69)/VBM!K69</f>
        <v>2.0980192517554386E-2</v>
      </c>
      <c r="L69" s="35">
        <f>(VBM!M69-VBM!L69)/VBM!L69</f>
        <v>3.2457551328961852E-2</v>
      </c>
      <c r="M69" s="35">
        <f>(VBM!N69-VBM!M69)/VBM!M69</f>
        <v>0.11290318369445332</v>
      </c>
      <c r="N69" s="15"/>
      <c r="O69" s="16">
        <f t="shared" si="3"/>
        <v>6</v>
      </c>
      <c r="P69" s="27">
        <f t="shared" si="4"/>
        <v>1.5536556218640584E-3</v>
      </c>
      <c r="Q69" s="16">
        <f t="shared" si="5"/>
        <v>6.6030974071079093E-2</v>
      </c>
      <c r="R69" s="13"/>
    </row>
    <row r="70" spans="1:18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(VBM!H70-VBM!G70)/VBM!G70</f>
        <v>-2.6384656887579988E-2</v>
      </c>
      <c r="H70" s="35">
        <f>(VBM!I70-VBM!H70)/VBM!H70</f>
        <v>-2.1583235934821095E-2</v>
      </c>
      <c r="I70" s="35">
        <f>(VBM!J70-VBM!I70)/VBM!I70</f>
        <v>-3.8815938654555113E-2</v>
      </c>
      <c r="J70" s="35">
        <f>(VBM!K70-VBM!J70)/VBM!J70</f>
        <v>-5.4034832024671596E-2</v>
      </c>
      <c r="K70" s="35">
        <f>(VBM!L70-VBM!K70)/VBM!K70</f>
        <v>-6.872075202682279E-2</v>
      </c>
      <c r="L70" s="35">
        <f>(VBM!M70-VBM!L70)/VBM!L70</f>
        <v>-6.0366623491416374E-2</v>
      </c>
      <c r="M70" s="35">
        <f>(VBM!N70-VBM!M70)/VBM!M70</f>
        <v>5.1211719442156203E-2</v>
      </c>
      <c r="N70" s="15"/>
      <c r="O70" s="16">
        <f t="shared" si="3"/>
        <v>6</v>
      </c>
      <c r="P70" s="27">
        <f t="shared" si="4"/>
        <v>-4.4984339836644495E-2</v>
      </c>
      <c r="Q70" s="16">
        <f t="shared" si="5"/>
        <v>1.9044959258114995E-2</v>
      </c>
      <c r="R70" s="13"/>
    </row>
    <row r="71" spans="1:18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(VBM!H71-VBM!G71)/VBM!G71</f>
        <v>-9.8142701933026849E-2</v>
      </c>
      <c r="H71" s="35">
        <f>(VBM!I71-VBM!H71)/VBM!H71</f>
        <v>0.1327873772693855</v>
      </c>
      <c r="I71" s="35">
        <f>(VBM!J71-VBM!I71)/VBM!I71</f>
        <v>-7.4071556980720207E-3</v>
      </c>
      <c r="J71" s="35">
        <f>(VBM!K71-VBM!J71)/VBM!J71</f>
        <v>7.2743795959100948E-3</v>
      </c>
      <c r="K71" s="35">
        <f>(VBM!L71-VBM!K71)/VBM!K71</f>
        <v>6.2775463901642098E-2</v>
      </c>
      <c r="L71" s="35">
        <f>(VBM!M71-VBM!L71)/VBM!L71</f>
        <v>-1.3442095302135464E-2</v>
      </c>
      <c r="M71" s="35">
        <f>(VBM!N71-VBM!M71)/VBM!M71</f>
        <v>0.21047003024916</v>
      </c>
      <c r="N71" s="15"/>
      <c r="O71" s="16">
        <f t="shared" si="3"/>
        <v>6</v>
      </c>
      <c r="P71" s="27">
        <f t="shared" si="4"/>
        <v>1.3974211305617226E-2</v>
      </c>
      <c r="Q71" s="16">
        <f t="shared" si="5"/>
        <v>7.7874305599898302E-2</v>
      </c>
      <c r="R71" s="13"/>
    </row>
    <row r="72" spans="1:18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(VBM!H72-VBM!G72)/VBM!G72</f>
        <v>0.1506877891008726</v>
      </c>
      <c r="H72" s="35">
        <f>(VBM!I72-VBM!H72)/VBM!H72</f>
        <v>-5.8382511544595528E-3</v>
      </c>
      <c r="I72" s="35">
        <f>(VBM!J72-VBM!I72)/VBM!I72</f>
        <v>-0.14631228585658868</v>
      </c>
      <c r="J72" s="35">
        <f>(VBM!K72-VBM!J72)/VBM!J72</f>
        <v>3.3532729827577629E-2</v>
      </c>
      <c r="K72" s="35">
        <f>(VBM!L72-VBM!K72)/VBM!K72</f>
        <v>0.12070665473511194</v>
      </c>
      <c r="L72" s="35">
        <f>(VBM!M72-VBM!L72)/VBM!L72</f>
        <v>-5.9523788710491375E-2</v>
      </c>
      <c r="M72" s="35">
        <f>(VBM!N72-VBM!M72)/VBM!M72</f>
        <v>-5.7539232296154416E-2</v>
      </c>
      <c r="N72" s="15"/>
      <c r="O72" s="16">
        <f t="shared" si="3"/>
        <v>6</v>
      </c>
      <c r="P72" s="27">
        <f t="shared" si="4"/>
        <v>1.5542141323670428E-2</v>
      </c>
      <c r="Q72" s="16">
        <f t="shared" si="5"/>
        <v>0.11129820564695922</v>
      </c>
      <c r="R72" s="13"/>
    </row>
    <row r="73" spans="1:18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(VBM!H73-VBM!G73)/VBM!G73</f>
        <v>-4.8871656914211831E-2</v>
      </c>
      <c r="H73" s="35">
        <f>(VBM!I73-VBM!H73)/VBM!H73</f>
        <v>3.71395729608359E-2</v>
      </c>
      <c r="I73" s="35">
        <f>(VBM!J73-VBM!I73)/VBM!I73</f>
        <v>4.2158000244026557E-2</v>
      </c>
      <c r="J73" s="35">
        <f>(VBM!K73-VBM!J73)/VBM!J73</f>
        <v>-3.4009557702431761E-2</v>
      </c>
      <c r="K73" s="35">
        <f>(VBM!L73-VBM!K73)/VBM!K73</f>
        <v>-5.5789355473828336E-2</v>
      </c>
      <c r="L73" s="35">
        <f>(VBM!M73-VBM!L73)/VBM!L73</f>
        <v>-2.7381829193144455E-2</v>
      </c>
      <c r="M73" s="35">
        <f>(VBM!N73-VBM!M73)/VBM!M73</f>
        <v>9.3396203884172191E-2</v>
      </c>
      <c r="N73" s="15"/>
      <c r="O73" s="16">
        <f t="shared" si="3"/>
        <v>6</v>
      </c>
      <c r="P73" s="27">
        <f t="shared" si="4"/>
        <v>-1.4459137679792322E-2</v>
      </c>
      <c r="Q73" s="16">
        <f t="shared" si="5"/>
        <v>4.3149856334483053E-2</v>
      </c>
      <c r="R73" s="13"/>
    </row>
    <row r="74" spans="1:18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  <c r="M74" s="15" t="s">
        <v>163</v>
      </c>
      <c r="N74" s="15"/>
      <c r="O74" s="16">
        <f t="shared" si="3"/>
        <v>0</v>
      </c>
      <c r="P74" s="27" t="e">
        <f t="shared" si="4"/>
        <v>#DIV/0!</v>
      </c>
      <c r="Q74" s="16" t="e">
        <f t="shared" si="5"/>
        <v>#DIV/0!</v>
      </c>
      <c r="R74" s="13"/>
    </row>
    <row r="75" spans="1:18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(VBM!H75-VBM!G75)/VBM!G75</f>
        <v>4.3011722287892316E-2</v>
      </c>
      <c r="H75" s="35">
        <f>(VBM!I75-VBM!H75)/VBM!H75</f>
        <v>-2.1744795464839657E-2</v>
      </c>
      <c r="I75" s="35">
        <f>(VBM!J75-VBM!I75)/VBM!I75</f>
        <v>-5.9672249193392618E-2</v>
      </c>
      <c r="J75" s="35">
        <f>(VBM!K75-VBM!J75)/VBM!J75</f>
        <v>2.2295033541861412E-2</v>
      </c>
      <c r="K75" s="35">
        <f>(VBM!L75-VBM!K75)/VBM!K75</f>
        <v>-0.15674215608107012</v>
      </c>
      <c r="L75" s="35">
        <f>(VBM!M75-VBM!L75)/VBM!L75</f>
        <v>3.0652041899942903E-2</v>
      </c>
      <c r="M75" s="35">
        <f>(VBM!N75-VBM!M75)/VBM!M75</f>
        <v>-8.4776846739261461E-2</v>
      </c>
      <c r="N75" s="15"/>
      <c r="O75" s="16">
        <f t="shared" si="3"/>
        <v>6</v>
      </c>
      <c r="P75" s="27">
        <f t="shared" si="4"/>
        <v>-2.3700067168267624E-2</v>
      </c>
      <c r="Q75" s="16">
        <f t="shared" si="5"/>
        <v>7.5522423545998016E-2</v>
      </c>
      <c r="R75" s="13"/>
    </row>
    <row r="76" spans="1:18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35">
        <f>(VBM!H76-VBM!G76)/VBM!G76</f>
        <v>-0.11559494715539324</v>
      </c>
      <c r="H76" s="35">
        <f>(VBM!I76-VBM!H76)/VBM!H76</f>
        <v>-4.6570747085195686E-2</v>
      </c>
      <c r="I76" s="35">
        <f>(VBM!J76-VBM!I76)/VBM!I76</f>
        <v>-8.5440248233804764E-2</v>
      </c>
      <c r="J76" s="35">
        <f>(VBM!K76-VBM!J76)/VBM!J76</f>
        <v>7.703562210159895E-2</v>
      </c>
      <c r="K76" s="35">
        <f>(VBM!L76-VBM!K76)/VBM!K76</f>
        <v>8.2942082148338859E-3</v>
      </c>
      <c r="L76" s="35">
        <f>(VBM!M76-VBM!L76)/VBM!L76</f>
        <v>1.0425983228847023E-2</v>
      </c>
      <c r="M76" s="35">
        <f>(VBM!N76-VBM!M76)/VBM!M76</f>
        <v>9.7584937922794435E-2</v>
      </c>
      <c r="N76" s="15"/>
      <c r="O76" s="16">
        <f t="shared" si="3"/>
        <v>6</v>
      </c>
      <c r="P76" s="27">
        <f t="shared" si="4"/>
        <v>-2.5308354821518973E-2</v>
      </c>
      <c r="Q76" s="16">
        <f t="shared" si="5"/>
        <v>7.0851912403736506E-2</v>
      </c>
      <c r="R76" s="13"/>
    </row>
    <row r="77" spans="1:18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(VBM!H77-VBM!G77)/VBM!G77</f>
        <v>4.9192828830679249E-2</v>
      </c>
      <c r="H77" s="35">
        <f>(VBM!I77-VBM!H77)/VBM!H77</f>
        <v>-2.1486851047838647E-2</v>
      </c>
      <c r="I77" s="35">
        <f>(VBM!J77-VBM!I77)/VBM!I77</f>
        <v>-9.0678003316003286E-2</v>
      </c>
      <c r="J77" s="35">
        <f>(VBM!K77-VBM!J77)/VBM!J77</f>
        <v>1.6753253484441465E-2</v>
      </c>
      <c r="K77" s="35">
        <f>(VBM!L77-VBM!K77)/VBM!K77</f>
        <v>7.0692081421154573E-2</v>
      </c>
      <c r="L77" s="35">
        <f>(VBM!M77-VBM!L77)/VBM!L77</f>
        <v>-0.19290223633950596</v>
      </c>
      <c r="M77" s="35">
        <f>(VBM!N77-VBM!M77)/VBM!M77</f>
        <v>-4.180658129599963E-2</v>
      </c>
      <c r="N77" s="15"/>
      <c r="O77" s="16">
        <f t="shared" si="3"/>
        <v>6</v>
      </c>
      <c r="P77" s="27">
        <f t="shared" si="4"/>
        <v>-2.8071487827845434E-2</v>
      </c>
      <c r="Q77" s="16">
        <f t="shared" si="5"/>
        <v>9.8858872693584843E-2</v>
      </c>
      <c r="R77" s="13"/>
    </row>
    <row r="78" spans="1:18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(VBM!H78-VBM!G78)/VBM!G78</f>
        <v>-4.5774907152834436E-2</v>
      </c>
      <c r="H78" s="35">
        <f>(VBM!I78-VBM!H78)/VBM!H78</f>
        <v>-8.5112252401744665E-2</v>
      </c>
      <c r="I78" s="35">
        <f>(VBM!J78-VBM!I78)/VBM!I78</f>
        <v>-6.2734858767374099E-2</v>
      </c>
      <c r="J78" s="35">
        <f>(VBM!K78-VBM!J78)/VBM!J78</f>
        <v>-6.6922138947507898E-2</v>
      </c>
      <c r="K78" s="35">
        <f>(VBM!L78-VBM!K78)/VBM!K78</f>
        <v>-7.5136932313310825E-2</v>
      </c>
      <c r="L78" s="35">
        <f>(VBM!M78-VBM!L78)/VBM!L78</f>
        <v>3.0805689056521375E-2</v>
      </c>
      <c r="M78" s="35">
        <f>(VBM!N78-VBM!M78)/VBM!M78</f>
        <v>-5.2399636803002178E-2</v>
      </c>
      <c r="N78" s="15"/>
      <c r="O78" s="16">
        <f t="shared" si="3"/>
        <v>6</v>
      </c>
      <c r="P78" s="27">
        <f t="shared" si="4"/>
        <v>-5.0812566754375094E-2</v>
      </c>
      <c r="Q78" s="16">
        <f t="shared" si="5"/>
        <v>4.2087338367532846E-2</v>
      </c>
      <c r="R78" s="13"/>
    </row>
    <row r="79" spans="1:18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(VBM!H79-VBM!G79)/VBM!G79</f>
        <v>0.10657818012703721</v>
      </c>
      <c r="H79" s="35">
        <f>(VBM!I79-VBM!H79)/VBM!H79</f>
        <v>-0.14477465301506123</v>
      </c>
      <c r="I79" s="35">
        <f>(VBM!J79-VBM!I79)/VBM!I79</f>
        <v>-0.11416031606680029</v>
      </c>
      <c r="J79" s="35">
        <f>(VBM!K79-VBM!J79)/VBM!J79</f>
        <v>-9.5564885209458494E-2</v>
      </c>
      <c r="K79" s="35">
        <f>(VBM!L79-VBM!K79)/VBM!K79</f>
        <v>-9.7916290616349114E-2</v>
      </c>
      <c r="L79" s="35">
        <f>(VBM!M79-VBM!L79)/VBM!L79</f>
        <v>-0.16947312841951648</v>
      </c>
      <c r="M79" s="35">
        <f>(VBM!N79-VBM!M79)/VBM!M79</f>
        <v>-6.2243467884662118E-2</v>
      </c>
      <c r="N79" s="15"/>
      <c r="O79" s="16">
        <f t="shared" si="3"/>
        <v>6</v>
      </c>
      <c r="P79" s="27">
        <f t="shared" si="4"/>
        <v>-8.5885182200024723E-2</v>
      </c>
      <c r="Q79" s="16">
        <f t="shared" si="5"/>
        <v>9.8524096321220708E-2</v>
      </c>
      <c r="R79" s="13"/>
    </row>
    <row r="80" spans="1:18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35">
        <f>(VBM!H80-VBM!G80)/VBM!G80</f>
        <v>-0.1440304771732831</v>
      </c>
      <c r="H80" s="35">
        <f>(VBM!I80-VBM!H80)/VBM!H80</f>
        <v>0.20609095142921252</v>
      </c>
      <c r="I80" s="35">
        <f>(VBM!J80-VBM!I80)/VBM!I80</f>
        <v>6.8589324561573253E-2</v>
      </c>
      <c r="J80" s="35">
        <f>(VBM!K80-VBM!J80)/VBM!J80</f>
        <v>0.12957502561516065</v>
      </c>
      <c r="K80" s="35">
        <f>(VBM!L80-VBM!K80)/VBM!K80</f>
        <v>0.26344870453071056</v>
      </c>
      <c r="L80" s="35">
        <f>(VBM!M80-VBM!L80)/VBM!L80</f>
        <v>3.2475684090864473E-2</v>
      </c>
      <c r="M80" s="35">
        <f>(VBM!N80-VBM!M80)/VBM!M80</f>
        <v>0.29592608401692683</v>
      </c>
      <c r="N80" s="15"/>
      <c r="O80" s="16">
        <f t="shared" si="3"/>
        <v>6</v>
      </c>
      <c r="P80" s="27">
        <f t="shared" si="4"/>
        <v>9.2691535509039705E-2</v>
      </c>
      <c r="Q80" s="16">
        <f t="shared" si="5"/>
        <v>0.14395972128945089</v>
      </c>
      <c r="R80" s="13"/>
    </row>
    <row r="81" spans="1:18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35">
        <f>(VBM!H81-VBM!G81)/VBM!G81</f>
        <v>0.42395460029930732</v>
      </c>
      <c r="H81" s="35">
        <f>(VBM!I81-VBM!H81)/VBM!H81</f>
        <v>-8.6322882154950847E-2</v>
      </c>
      <c r="I81" s="35">
        <f>(VBM!J81-VBM!I81)/VBM!I81</f>
        <v>4.9653284422377708E-2</v>
      </c>
      <c r="J81" s="35">
        <f>(VBM!K81-VBM!J81)/VBM!J81</f>
        <v>-1.1848652121166715E-2</v>
      </c>
      <c r="K81" s="35">
        <f>(VBM!L81-VBM!K81)/VBM!K81</f>
        <v>6.9998685266128347E-2</v>
      </c>
      <c r="L81" s="35">
        <f>(VBM!M81-VBM!L81)/VBM!L81</f>
        <v>-3.9084240057205455E-2</v>
      </c>
      <c r="M81" s="35">
        <f>(VBM!N81-VBM!M81)/VBM!M81</f>
        <v>0.32568212487347004</v>
      </c>
      <c r="N81" s="15"/>
      <c r="O81" s="16">
        <f t="shared" si="3"/>
        <v>6</v>
      </c>
      <c r="P81" s="27">
        <f t="shared" si="4"/>
        <v>6.7725132609081723E-2</v>
      </c>
      <c r="Q81" s="16">
        <f t="shared" si="5"/>
        <v>0.18368571776152356</v>
      </c>
      <c r="R81" s="13"/>
    </row>
    <row r="82" spans="1:18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15" t="s">
        <v>163</v>
      </c>
      <c r="H82" s="15" t="s">
        <v>163</v>
      </c>
      <c r="I82" s="15" t="s">
        <v>163</v>
      </c>
      <c r="J82" s="15" t="s">
        <v>163</v>
      </c>
      <c r="K82" s="15" t="s">
        <v>163</v>
      </c>
      <c r="L82" s="15" t="s">
        <v>163</v>
      </c>
      <c r="M82" s="15" t="s">
        <v>163</v>
      </c>
      <c r="N82" s="15"/>
      <c r="O82" s="16">
        <f t="shared" si="3"/>
        <v>0</v>
      </c>
      <c r="P82" s="27" t="e">
        <f t="shared" si="4"/>
        <v>#DIV/0!</v>
      </c>
      <c r="Q82" s="16" t="e">
        <f t="shared" si="5"/>
        <v>#DIV/0!</v>
      </c>
      <c r="R82" s="13"/>
    </row>
    <row r="83" spans="1:18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15" t="s">
        <v>163</v>
      </c>
      <c r="H83" s="15" t="s">
        <v>163</v>
      </c>
      <c r="I83" s="15" t="s">
        <v>163</v>
      </c>
      <c r="J83" s="15" t="s">
        <v>163</v>
      </c>
      <c r="K83" s="15" t="s">
        <v>163</v>
      </c>
      <c r="L83" s="15" t="s">
        <v>163</v>
      </c>
      <c r="M83" s="15" t="s">
        <v>163</v>
      </c>
      <c r="N83" s="15"/>
      <c r="O83" s="16">
        <f t="shared" si="3"/>
        <v>0</v>
      </c>
      <c r="P83" s="27" t="e">
        <f t="shared" si="4"/>
        <v>#DIV/0!</v>
      </c>
      <c r="Q83" s="16" t="e">
        <f t="shared" si="5"/>
        <v>#DIV/0!</v>
      </c>
      <c r="R83" s="13"/>
    </row>
    <row r="84" spans="1:18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15" t="s">
        <v>163</v>
      </c>
      <c r="H84" s="15" t="s">
        <v>163</v>
      </c>
      <c r="I84" s="15" t="s">
        <v>163</v>
      </c>
      <c r="J84" s="15" t="s">
        <v>163</v>
      </c>
      <c r="K84" s="15" t="s">
        <v>163</v>
      </c>
      <c r="L84" s="15" t="s">
        <v>163</v>
      </c>
      <c r="M84" s="15" t="s">
        <v>163</v>
      </c>
      <c r="N84" s="15"/>
      <c r="O84" s="16">
        <f t="shared" si="3"/>
        <v>0</v>
      </c>
      <c r="P84" s="27" t="e">
        <f t="shared" si="4"/>
        <v>#DIV/0!</v>
      </c>
      <c r="Q84" s="16" t="e">
        <f t="shared" si="5"/>
        <v>#DIV/0!</v>
      </c>
      <c r="R84" s="13"/>
    </row>
    <row r="85" spans="1:18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15" t="s">
        <v>163</v>
      </c>
      <c r="H85" s="15" t="s">
        <v>163</v>
      </c>
      <c r="I85" s="15" t="s">
        <v>163</v>
      </c>
      <c r="J85" s="15" t="s">
        <v>163</v>
      </c>
      <c r="K85" s="15" t="s">
        <v>163</v>
      </c>
      <c r="L85" s="15" t="s">
        <v>163</v>
      </c>
      <c r="M85" s="15" t="s">
        <v>163</v>
      </c>
      <c r="N85" s="15"/>
      <c r="O85" s="16">
        <f t="shared" si="3"/>
        <v>0</v>
      </c>
      <c r="P85" s="27" t="e">
        <f t="shared" si="4"/>
        <v>#DIV/0!</v>
      </c>
      <c r="Q85" s="16" t="e">
        <f t="shared" si="5"/>
        <v>#DIV/0!</v>
      </c>
      <c r="R85" s="13"/>
    </row>
    <row r="86" spans="1:18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(VBM!H86-VBM!G86)/VBM!G86</f>
        <v>8.4528066034441754E-2</v>
      </c>
      <c r="H86" s="35">
        <f>(VBM!I86-VBM!H86)/VBM!H86</f>
        <v>4.5986470417812425E-3</v>
      </c>
      <c r="I86" s="35">
        <f>(VBM!J86-VBM!I86)/VBM!I86</f>
        <v>-5.8766298038336023E-2</v>
      </c>
      <c r="J86" s="35">
        <f>(VBM!K86-VBM!J86)/VBM!J86</f>
        <v>-5.5120440257446716E-2</v>
      </c>
      <c r="K86" s="35">
        <f>(VBM!L86-VBM!K86)/VBM!K86</f>
        <v>-1.5867815135584503E-3</v>
      </c>
      <c r="L86" s="35">
        <f>(VBM!M86-VBM!L86)/VBM!L86</f>
        <v>-0.14076426614246265</v>
      </c>
      <c r="M86" s="35">
        <f>(VBM!N86-VBM!M86)/VBM!M86</f>
        <v>-3.1318270626861336E-2</v>
      </c>
      <c r="N86" s="15"/>
      <c r="O86" s="16">
        <f t="shared" si="3"/>
        <v>6</v>
      </c>
      <c r="P86" s="27">
        <f t="shared" si="4"/>
        <v>-2.7851845479263476E-2</v>
      </c>
      <c r="Q86" s="16">
        <f t="shared" si="5"/>
        <v>7.5921837359268815E-2</v>
      </c>
      <c r="R86" s="13"/>
    </row>
    <row r="87" spans="1:18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5"/>
      <c r="O87" s="16">
        <f t="shared" si="3"/>
        <v>0</v>
      </c>
      <c r="P87" s="27" t="e">
        <f t="shared" si="4"/>
        <v>#DIV/0!</v>
      </c>
      <c r="Q87" s="16" t="e">
        <f t="shared" si="5"/>
        <v>#DIV/0!</v>
      </c>
      <c r="R87" s="13"/>
    </row>
    <row r="88" spans="1:18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15" t="s">
        <v>163</v>
      </c>
      <c r="H88" s="15" t="s">
        <v>163</v>
      </c>
      <c r="I88" s="15" t="s">
        <v>163</v>
      </c>
      <c r="J88" s="15" t="s">
        <v>163</v>
      </c>
      <c r="K88" s="15" t="s">
        <v>163</v>
      </c>
      <c r="L88" s="15" t="s">
        <v>163</v>
      </c>
      <c r="M88" s="15" t="s">
        <v>163</v>
      </c>
      <c r="N88" s="15"/>
      <c r="O88" s="16">
        <f t="shared" si="3"/>
        <v>0</v>
      </c>
      <c r="P88" s="27" t="e">
        <f t="shared" si="4"/>
        <v>#DIV/0!</v>
      </c>
      <c r="Q88" s="16" t="e">
        <f t="shared" si="5"/>
        <v>#DIV/0!</v>
      </c>
      <c r="R88" s="13"/>
    </row>
    <row r="89" spans="1:18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(VBM!H89-VBM!G89)/VBM!G89</f>
        <v>-3.6502244564649927E-2</v>
      </c>
      <c r="H89" s="35">
        <f>(VBM!I89-VBM!H89)/VBM!H89</f>
        <v>-8.1254965060132259E-2</v>
      </c>
      <c r="I89" s="35">
        <f>(VBM!J89-VBM!I89)/VBM!I89</f>
        <v>-7.4153071826756969E-2</v>
      </c>
      <c r="J89" s="35">
        <f>(VBM!K89-VBM!J89)/VBM!J89</f>
        <v>-3.7114813399040422E-2</v>
      </c>
      <c r="K89" s="35">
        <f>(VBM!L89-VBM!K89)/VBM!K89</f>
        <v>-5.4981684023474607E-2</v>
      </c>
      <c r="L89" s="35">
        <f>(VBM!M89-VBM!L89)/VBM!L89</f>
        <v>-0.10940851651372981</v>
      </c>
      <c r="M89" s="35">
        <f>(VBM!N89-VBM!M89)/VBM!M89</f>
        <v>7.9051602934275534E-4</v>
      </c>
      <c r="N89" s="15"/>
      <c r="O89" s="16">
        <f t="shared" si="3"/>
        <v>6</v>
      </c>
      <c r="P89" s="27">
        <f t="shared" si="4"/>
        <v>-6.5569215897963995E-2</v>
      </c>
      <c r="Q89" s="16">
        <f t="shared" si="5"/>
        <v>2.8313414711475565E-2</v>
      </c>
      <c r="R89" s="13"/>
    </row>
    <row r="90" spans="1:18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15" t="s">
        <v>163</v>
      </c>
      <c r="H90" s="15" t="s">
        <v>163</v>
      </c>
      <c r="I90" s="15" t="s">
        <v>163</v>
      </c>
      <c r="J90" s="15" t="s">
        <v>163</v>
      </c>
      <c r="K90" s="15" t="s">
        <v>163</v>
      </c>
      <c r="L90" s="15" t="s">
        <v>163</v>
      </c>
      <c r="M90" s="15" t="s">
        <v>163</v>
      </c>
      <c r="N90" s="15"/>
      <c r="O90" s="16">
        <f t="shared" si="3"/>
        <v>0</v>
      </c>
      <c r="P90" s="27" t="e">
        <f t="shared" si="4"/>
        <v>#DIV/0!</v>
      </c>
      <c r="Q90" s="16" t="e">
        <f t="shared" si="5"/>
        <v>#DIV/0!</v>
      </c>
      <c r="R90" s="13"/>
    </row>
    <row r="91" spans="1:18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/>
      <c r="O91" s="16">
        <f t="shared" si="3"/>
        <v>0</v>
      </c>
      <c r="P91" s="27" t="e">
        <f t="shared" si="4"/>
        <v>#DIV/0!</v>
      </c>
      <c r="Q91" s="16" t="e">
        <f t="shared" si="5"/>
        <v>#DIV/0!</v>
      </c>
      <c r="R91" s="13"/>
    </row>
    <row r="92" spans="1:18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15"/>
      <c r="N92" s="15"/>
      <c r="O92" s="13"/>
      <c r="P92" s="14"/>
      <c r="Q92" s="13"/>
      <c r="R92" s="13"/>
    </row>
    <row r="93" spans="1:18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15"/>
      <c r="N93" s="15"/>
      <c r="O93" s="13"/>
      <c r="P93" s="14"/>
      <c r="Q93" s="13"/>
      <c r="R93" s="13"/>
    </row>
    <row r="94" spans="1:18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15"/>
      <c r="N94" s="15"/>
      <c r="O94" s="13"/>
      <c r="P94" s="14"/>
      <c r="Q94" s="14"/>
      <c r="R94" s="13"/>
    </row>
    <row r="95" spans="1:18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15"/>
      <c r="N95" s="15"/>
      <c r="O95" s="13"/>
      <c r="P95" s="14"/>
      <c r="Q95" s="13"/>
      <c r="R95" s="13"/>
    </row>
    <row r="96" spans="1:18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15"/>
      <c r="N96" s="15"/>
      <c r="O96" s="13"/>
      <c r="P96" s="14"/>
      <c r="Q96" s="13"/>
      <c r="R96" s="13"/>
    </row>
    <row r="97" spans="1:18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15"/>
      <c r="N97" s="15"/>
      <c r="O97" s="13"/>
      <c r="P97" s="14"/>
      <c r="Q97" s="13"/>
      <c r="R97" s="13"/>
    </row>
    <row r="98" spans="1:18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15"/>
      <c r="N98" s="15"/>
      <c r="O98" s="13"/>
      <c r="P98" s="14"/>
      <c r="Q98" s="13"/>
      <c r="R98" s="13"/>
    </row>
    <row r="99" spans="1:18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15"/>
      <c r="N99" s="15"/>
      <c r="O99" s="13"/>
      <c r="P99" s="14"/>
      <c r="Q99" s="13"/>
      <c r="R99" s="13"/>
    </row>
    <row r="100" spans="1:18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15"/>
      <c r="N100" s="15"/>
      <c r="O100" s="13"/>
      <c r="P100" s="14"/>
      <c r="Q100" s="13"/>
      <c r="R100" s="13"/>
    </row>
    <row r="101" spans="1:18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15"/>
      <c r="N101" s="15"/>
      <c r="O101" s="13"/>
      <c r="P101" s="14"/>
      <c r="Q101" s="14"/>
      <c r="R101" s="13"/>
    </row>
    <row r="102" spans="1:18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15"/>
      <c r="N102" s="15"/>
      <c r="O102" s="13"/>
      <c r="P102" s="14"/>
      <c r="Q102" s="14"/>
      <c r="R102" s="13"/>
    </row>
    <row r="103" spans="1:18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15"/>
      <c r="N103" s="15"/>
      <c r="O103" s="13"/>
      <c r="P103" s="14"/>
      <c r="Q103" s="13"/>
      <c r="R103" s="13"/>
    </row>
    <row r="104" spans="1:18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15"/>
      <c r="N104" s="15"/>
      <c r="O104" s="13"/>
      <c r="P104" s="14"/>
      <c r="Q104" s="14"/>
      <c r="R104" s="13"/>
    </row>
    <row r="105" spans="1:18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15"/>
      <c r="N105" s="15"/>
      <c r="O105" s="13"/>
      <c r="P105" s="14"/>
      <c r="Q105" s="13"/>
      <c r="R105" s="13"/>
    </row>
    <row r="106" spans="1:18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15"/>
      <c r="N106" s="15"/>
      <c r="O106" s="13"/>
      <c r="P106" s="14"/>
      <c r="Q106" s="14"/>
      <c r="R106" s="13"/>
    </row>
    <row r="107" spans="1:18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15"/>
      <c r="N107" s="15"/>
      <c r="O107" s="13"/>
      <c r="P107" s="14"/>
      <c r="Q107" s="13"/>
      <c r="R107" s="13"/>
    </row>
    <row r="108" spans="1:18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15"/>
      <c r="N108" s="15"/>
      <c r="O108" s="13"/>
      <c r="P108" s="14"/>
      <c r="Q108" s="13"/>
      <c r="R108" s="13"/>
    </row>
    <row r="109" spans="1:18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15"/>
      <c r="N109" s="15"/>
      <c r="O109" s="13"/>
      <c r="P109" s="14"/>
      <c r="Q109" s="13"/>
      <c r="R109" s="13"/>
    </row>
    <row r="110" spans="1:18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15"/>
      <c r="N110" s="15"/>
      <c r="O110" s="13"/>
      <c r="P110" s="14"/>
      <c r="Q110" s="14"/>
      <c r="R110" s="13"/>
    </row>
    <row r="111" spans="1:18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15"/>
      <c r="N111" s="15"/>
      <c r="O111" s="13"/>
      <c r="P111" s="14"/>
      <c r="Q111" s="14"/>
      <c r="R111" s="13"/>
    </row>
    <row r="112" spans="1:18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15"/>
      <c r="N112" s="15"/>
      <c r="O112" s="13"/>
      <c r="P112" s="14"/>
      <c r="Q112" s="14"/>
      <c r="R112" s="13"/>
    </row>
    <row r="113" spans="1:18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15"/>
      <c r="N113" s="15"/>
      <c r="O113" s="13"/>
      <c r="P113" s="14"/>
      <c r="Q113" s="13"/>
      <c r="R113" s="13"/>
    </row>
    <row r="114" spans="1:18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15"/>
      <c r="N114" s="15"/>
      <c r="O114" s="13"/>
      <c r="P114" s="14"/>
      <c r="Q114" s="13"/>
      <c r="R114" s="13"/>
    </row>
    <row r="115" spans="1:18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15"/>
      <c r="N115" s="15"/>
      <c r="O115" s="13"/>
      <c r="P115" s="14"/>
      <c r="Q115" s="13"/>
      <c r="R115" s="13"/>
    </row>
    <row r="116" spans="1:18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15"/>
      <c r="N116" s="15"/>
      <c r="O116" s="13"/>
      <c r="P116" s="14"/>
      <c r="Q116" s="13"/>
      <c r="R116" s="13"/>
    </row>
    <row r="117" spans="1:18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15"/>
      <c r="N117" s="15"/>
      <c r="O117" s="13"/>
      <c r="P117" s="14"/>
      <c r="Q117" s="13"/>
      <c r="R117" s="13"/>
    </row>
    <row r="118" spans="1:18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15"/>
      <c r="N118" s="15"/>
      <c r="O118" s="13"/>
      <c r="P118" s="14"/>
      <c r="Q118" s="14"/>
      <c r="R118" s="13"/>
    </row>
    <row r="119" spans="1:18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15"/>
      <c r="N119" s="15"/>
      <c r="O119" s="13"/>
      <c r="P119" s="14"/>
      <c r="Q119" s="13"/>
      <c r="R119" s="13"/>
    </row>
    <row r="120" spans="1:18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15"/>
      <c r="N120" s="15"/>
      <c r="O120" s="13"/>
      <c r="P120" s="14"/>
      <c r="Q120" s="13"/>
      <c r="R120" s="13"/>
    </row>
    <row r="121" spans="1:18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15"/>
      <c r="N121" s="15"/>
      <c r="O121" s="13"/>
      <c r="P121" s="14"/>
      <c r="Q121" s="13"/>
      <c r="R121" s="13"/>
    </row>
    <row r="122" spans="1:18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15"/>
      <c r="N122" s="15"/>
      <c r="O122" s="13"/>
      <c r="P122" s="14"/>
      <c r="Q122" s="14"/>
      <c r="R122" s="13"/>
    </row>
    <row r="123" spans="1:18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15"/>
      <c r="N123" s="15"/>
      <c r="O123" s="13"/>
      <c r="P123" s="14"/>
      <c r="Q123" s="13"/>
      <c r="R123" s="13"/>
    </row>
    <row r="124" spans="1:18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15"/>
      <c r="N124" s="15"/>
      <c r="O124" s="13"/>
      <c r="P124" s="14"/>
      <c r="Q124" s="13"/>
      <c r="R124" s="13"/>
    </row>
    <row r="125" spans="1:18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15"/>
      <c r="N125" s="15"/>
      <c r="O125" s="13"/>
      <c r="P125" s="14"/>
      <c r="Q125" s="14"/>
      <c r="R125" s="13"/>
    </row>
    <row r="126" spans="1:18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15"/>
      <c r="N126" s="15"/>
      <c r="O126" s="13"/>
      <c r="P126" s="14"/>
      <c r="Q126" s="13"/>
      <c r="R126" s="13"/>
    </row>
    <row r="127" spans="1:18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15"/>
      <c r="N127" s="15"/>
      <c r="O127" s="13"/>
      <c r="P127" s="14"/>
      <c r="Q127" s="13"/>
      <c r="R127" s="13"/>
    </row>
    <row r="128" spans="1:18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15"/>
      <c r="N128" s="15"/>
      <c r="O128" s="13"/>
      <c r="P128" s="14"/>
      <c r="Q128" s="13"/>
      <c r="R128" s="13"/>
    </row>
    <row r="129" spans="1:18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15"/>
      <c r="N129" s="15"/>
      <c r="O129" s="13"/>
      <c r="P129" s="14"/>
      <c r="Q129" s="13"/>
      <c r="R129" s="13"/>
    </row>
    <row r="130" spans="1:18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15"/>
      <c r="N130" s="15"/>
      <c r="O130" s="13"/>
      <c r="P130" s="14"/>
      <c r="Q130" s="14"/>
      <c r="R130" s="13"/>
    </row>
    <row r="131" spans="1:18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15"/>
      <c r="N131" s="15"/>
      <c r="O131" s="13"/>
      <c r="P131" s="14"/>
      <c r="Q131" s="13"/>
      <c r="R131" s="13"/>
    </row>
    <row r="132" spans="1:18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15"/>
      <c r="N132" s="15"/>
      <c r="O132" s="13"/>
      <c r="P132" s="14"/>
      <c r="Q132" s="13"/>
      <c r="R132" s="13"/>
    </row>
    <row r="133" spans="1:18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15"/>
      <c r="N133" s="15"/>
      <c r="O133" s="13"/>
      <c r="P133" s="13"/>
      <c r="Q133" s="13"/>
      <c r="R133" s="13"/>
    </row>
    <row r="134" spans="1:18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15"/>
      <c r="N134" s="15"/>
      <c r="O134" s="13"/>
      <c r="P134" s="13"/>
      <c r="Q134" s="13"/>
      <c r="R134" s="13"/>
    </row>
    <row r="135" spans="1:18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3"/>
      <c r="P135" s="13"/>
      <c r="Q135" s="13"/>
      <c r="R135" s="13"/>
    </row>
    <row r="136" spans="1:18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3"/>
      <c r="P136" s="13"/>
      <c r="Q136" s="13"/>
      <c r="R136" s="13"/>
    </row>
    <row r="137" spans="1:18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3"/>
      <c r="P137" s="13"/>
      <c r="Q137" s="13"/>
      <c r="R137" s="13"/>
    </row>
    <row r="138" spans="1:18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3"/>
      <c r="P138" s="13"/>
      <c r="Q138" s="13"/>
      <c r="R138" s="13"/>
    </row>
    <row r="139" spans="1:18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3"/>
      <c r="P139" s="13"/>
      <c r="Q139" s="13"/>
      <c r="R139" s="13"/>
    </row>
    <row r="140" spans="1:18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3"/>
      <c r="P140" s="13"/>
      <c r="Q140" s="13"/>
      <c r="R140" s="13"/>
    </row>
    <row r="141" spans="1:18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3"/>
      <c r="P141" s="13"/>
      <c r="Q141" s="13"/>
      <c r="R141" s="13"/>
    </row>
    <row r="142" spans="1:18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3"/>
      <c r="P142" s="13"/>
      <c r="Q142" s="13"/>
      <c r="R142" s="13"/>
    </row>
    <row r="143" spans="1:18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3"/>
      <c r="P143" s="13"/>
      <c r="Q143" s="13"/>
      <c r="R143" s="13"/>
    </row>
    <row r="144" spans="1:18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3"/>
      <c r="P144" s="13"/>
      <c r="Q144" s="13"/>
      <c r="R144" s="13"/>
    </row>
    <row r="145" spans="1:18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3"/>
      <c r="P145" s="13"/>
      <c r="Q145" s="13"/>
      <c r="R145" s="13"/>
    </row>
    <row r="146" spans="1:18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3"/>
      <c r="P146" s="13"/>
      <c r="Q146" s="13"/>
      <c r="R146" s="13"/>
    </row>
    <row r="147" spans="1:18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3"/>
      <c r="P147" s="13"/>
      <c r="Q147" s="13"/>
      <c r="R147" s="13"/>
    </row>
    <row r="148" spans="1:18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3"/>
      <c r="P148" s="13"/>
      <c r="Q148" s="13"/>
      <c r="R148" s="13"/>
    </row>
    <row r="149" spans="1:18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3"/>
      <c r="P149" s="13"/>
      <c r="Q149" s="13"/>
      <c r="R149" s="13"/>
    </row>
    <row r="150" spans="1:18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3"/>
      <c r="P150" s="13"/>
      <c r="Q150" s="13"/>
      <c r="R150" s="13"/>
    </row>
    <row r="151" spans="1:18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3"/>
      <c r="P151" s="13"/>
      <c r="Q151" s="13"/>
      <c r="R151" s="13"/>
    </row>
    <row r="152" spans="1:18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3"/>
      <c r="P152" s="13"/>
      <c r="Q152" s="13"/>
      <c r="R152" s="13"/>
    </row>
    <row r="153" spans="1:18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3"/>
      <c r="P153" s="13"/>
      <c r="Q153" s="13"/>
      <c r="R153" s="13"/>
    </row>
    <row r="154" spans="1:18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3"/>
      <c r="P154" s="13"/>
      <c r="Q154" s="13"/>
      <c r="R154" s="13"/>
    </row>
    <row r="155" spans="1:18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3"/>
      <c r="P155" s="13"/>
      <c r="Q155" s="13"/>
      <c r="R155" s="13"/>
    </row>
    <row r="156" spans="1:18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3"/>
      <c r="P156" s="13"/>
      <c r="Q156" s="13"/>
      <c r="R156" s="13"/>
    </row>
    <row r="157" spans="1:18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3"/>
      <c r="P157" s="13"/>
      <c r="Q157" s="13"/>
      <c r="R157" s="13"/>
    </row>
    <row r="158" spans="1:18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3"/>
      <c r="P158" s="13"/>
      <c r="Q158" s="13"/>
      <c r="R158" s="13"/>
    </row>
    <row r="159" spans="1:18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3"/>
      <c r="P159" s="13"/>
      <c r="Q159" s="13"/>
      <c r="R159" s="13"/>
    </row>
    <row r="160" spans="1:18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3"/>
      <c r="P160" s="13"/>
      <c r="Q160" s="13"/>
      <c r="R160" s="13"/>
    </row>
    <row r="161" spans="1:18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3"/>
      <c r="P161" s="13"/>
      <c r="Q161" s="13"/>
      <c r="R161" s="13"/>
    </row>
    <row r="162" spans="1:18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3"/>
      <c r="P162" s="13"/>
      <c r="Q162" s="13"/>
      <c r="R162" s="13"/>
    </row>
    <row r="163" spans="1:18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3"/>
      <c r="P163" s="13"/>
      <c r="Q163" s="13"/>
      <c r="R163" s="13"/>
    </row>
    <row r="164" spans="1:18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3"/>
      <c r="P164" s="13"/>
      <c r="Q164" s="13"/>
      <c r="R164" s="13"/>
    </row>
    <row r="165" spans="1:18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3"/>
      <c r="P165" s="13"/>
      <c r="Q165" s="13"/>
      <c r="R165" s="13"/>
    </row>
    <row r="166" spans="1:18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3"/>
      <c r="P166" s="13"/>
      <c r="Q166" s="13"/>
      <c r="R166" s="13"/>
    </row>
    <row r="167" spans="1:18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3"/>
      <c r="P167" s="13"/>
      <c r="Q167" s="13"/>
      <c r="R167" s="13"/>
    </row>
    <row r="168" spans="1:18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3"/>
      <c r="P168" s="13"/>
      <c r="Q168" s="13"/>
      <c r="R168" s="13"/>
    </row>
    <row r="169" spans="1:18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3"/>
      <c r="P169" s="13"/>
      <c r="Q169" s="13"/>
      <c r="R169" s="13"/>
    </row>
    <row r="170" spans="1:18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3"/>
      <c r="P170" s="13"/>
      <c r="Q170" s="13"/>
      <c r="R170" s="13"/>
    </row>
    <row r="171" spans="1:18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3"/>
      <c r="P171" s="13"/>
      <c r="Q171" s="13"/>
      <c r="R171" s="13"/>
    </row>
    <row r="172" spans="1:18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3"/>
      <c r="P172" s="13"/>
      <c r="Q172" s="13"/>
      <c r="R172" s="13"/>
    </row>
    <row r="173" spans="1:18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3"/>
      <c r="P173" s="13"/>
      <c r="Q173" s="13"/>
      <c r="R173" s="13"/>
    </row>
    <row r="174" spans="1:18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3"/>
      <c r="P174" s="13"/>
      <c r="Q174" s="13"/>
      <c r="R174" s="13"/>
    </row>
    <row r="175" spans="1:18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3"/>
      <c r="P175" s="13"/>
      <c r="Q175" s="13"/>
      <c r="R175" s="13"/>
    </row>
    <row r="176" spans="1:18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3"/>
      <c r="P176" s="13"/>
      <c r="Q176" s="13"/>
      <c r="R176" s="13"/>
    </row>
    <row r="177" spans="1:18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3"/>
      <c r="P177" s="13"/>
      <c r="Q177" s="13"/>
      <c r="R177" s="13"/>
    </row>
    <row r="178" spans="1:18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3"/>
      <c r="P178" s="13"/>
      <c r="Q178" s="13"/>
      <c r="R178" s="13"/>
    </row>
    <row r="179" spans="1:18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3"/>
      <c r="P179" s="13"/>
      <c r="Q179" s="13"/>
      <c r="R179" s="13"/>
    </row>
    <row r="180" spans="1:18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3"/>
      <c r="P180" s="13"/>
      <c r="Q180" s="13"/>
      <c r="R180" s="13"/>
    </row>
    <row r="181" spans="1:18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3"/>
      <c r="P181" s="13"/>
      <c r="Q181" s="13"/>
      <c r="R181" s="13"/>
    </row>
    <row r="182" spans="1:18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3"/>
      <c r="P182" s="13"/>
      <c r="Q182" s="13"/>
      <c r="R182" s="13"/>
    </row>
    <row r="183" spans="1:18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3"/>
      <c r="P183" s="13"/>
      <c r="Q183" s="13"/>
      <c r="R183" s="13"/>
    </row>
    <row r="184" spans="1:18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3"/>
      <c r="P184" s="13"/>
      <c r="Q184" s="13"/>
      <c r="R184" s="13"/>
    </row>
    <row r="185" spans="1:18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3"/>
      <c r="P185" s="13"/>
      <c r="Q185" s="13"/>
      <c r="R185" s="13"/>
    </row>
    <row r="186" spans="1:18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3"/>
      <c r="P186" s="13"/>
      <c r="Q186" s="13"/>
      <c r="R186" s="13"/>
    </row>
    <row r="187" spans="1:18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3"/>
      <c r="P187" s="13"/>
      <c r="Q187" s="13"/>
      <c r="R187" s="13"/>
    </row>
    <row r="188" spans="1:18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3"/>
      <c r="P188" s="13"/>
      <c r="Q188" s="13"/>
      <c r="R188" s="13"/>
    </row>
    <row r="189" spans="1:18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3"/>
      <c r="P189" s="13"/>
      <c r="Q189" s="13"/>
      <c r="R189" s="13"/>
    </row>
    <row r="190" spans="1:18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3"/>
      <c r="P190" s="13"/>
      <c r="Q190" s="13"/>
      <c r="R190" s="13"/>
    </row>
    <row r="191" spans="1:18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3"/>
      <c r="P191" s="13"/>
      <c r="Q191" s="13"/>
      <c r="R191" s="13"/>
    </row>
    <row r="192" spans="1:18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3"/>
      <c r="P192" s="13"/>
      <c r="Q192" s="13"/>
      <c r="R192" s="13"/>
    </row>
    <row r="193" spans="1:18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3"/>
      <c r="P193" s="13"/>
      <c r="Q193" s="13"/>
      <c r="R193" s="13"/>
    </row>
    <row r="194" spans="1:18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3"/>
      <c r="P194" s="13"/>
      <c r="Q194" s="13"/>
      <c r="R194" s="13"/>
    </row>
    <row r="195" spans="1:18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3"/>
      <c r="P195" s="13"/>
      <c r="Q195" s="13"/>
      <c r="R195" s="13"/>
    </row>
    <row r="196" spans="1:18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3"/>
      <c r="P196" s="13"/>
      <c r="Q196" s="13"/>
      <c r="R196" s="13"/>
    </row>
    <row r="197" spans="1:18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3"/>
      <c r="P197" s="13"/>
      <c r="Q197" s="13"/>
      <c r="R197" s="13"/>
    </row>
    <row r="198" spans="1:18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3"/>
      <c r="P198" s="13"/>
      <c r="Q198" s="13"/>
      <c r="R198" s="13"/>
    </row>
    <row r="199" spans="1:18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3"/>
      <c r="P199" s="13"/>
      <c r="Q199" s="13"/>
      <c r="R199" s="13"/>
    </row>
    <row r="200" spans="1:18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3"/>
      <c r="P200" s="13"/>
      <c r="Q200" s="13"/>
      <c r="R200" s="13"/>
    </row>
    <row r="201" spans="1:18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3"/>
      <c r="P201" s="13"/>
      <c r="Q201" s="13"/>
      <c r="R201" s="13"/>
    </row>
    <row r="202" spans="1:18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3"/>
      <c r="P202" s="13"/>
      <c r="Q202" s="13"/>
      <c r="R202" s="13"/>
    </row>
    <row r="203" spans="1:18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3"/>
      <c r="P203" s="13"/>
      <c r="Q203" s="13"/>
      <c r="R203" s="13"/>
    </row>
    <row r="204" spans="1:18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3"/>
      <c r="P204" s="13"/>
      <c r="Q204" s="13"/>
      <c r="R204" s="13"/>
    </row>
    <row r="205" spans="1:18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3"/>
      <c r="P205" s="13"/>
      <c r="Q205" s="13"/>
      <c r="R205" s="13"/>
    </row>
    <row r="206" spans="1:18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3"/>
      <c r="P206" s="13"/>
      <c r="Q206" s="13"/>
      <c r="R206" s="13"/>
    </row>
    <row r="207" spans="1:18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3"/>
      <c r="P207" s="13"/>
      <c r="Q207" s="13"/>
      <c r="R207" s="13"/>
    </row>
    <row r="208" spans="1:18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3"/>
      <c r="P208" s="13"/>
      <c r="Q208" s="13"/>
      <c r="R208" s="13"/>
    </row>
    <row r="209" spans="1:18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3"/>
      <c r="P209" s="13"/>
      <c r="Q209" s="13"/>
      <c r="R209" s="13"/>
    </row>
    <row r="210" spans="1:18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3"/>
      <c r="P210" s="13"/>
      <c r="Q210" s="13"/>
      <c r="R210" s="13"/>
    </row>
    <row r="211" spans="1:18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3"/>
      <c r="P211" s="13"/>
      <c r="Q211" s="13"/>
      <c r="R211" s="13"/>
    </row>
    <row r="212" spans="1:18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3"/>
      <c r="P212" s="13"/>
      <c r="Q212" s="13"/>
      <c r="R212" s="13"/>
    </row>
    <row r="213" spans="1:18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3"/>
      <c r="P213" s="13"/>
      <c r="Q213" s="13"/>
      <c r="R213" s="13"/>
    </row>
    <row r="214" spans="1:18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3"/>
      <c r="P214" s="13"/>
      <c r="Q214" s="13"/>
      <c r="R214" s="13"/>
    </row>
    <row r="215" spans="1:18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3"/>
      <c r="P215" s="13"/>
      <c r="Q215" s="13"/>
      <c r="R215" s="13"/>
    </row>
    <row r="216" spans="1:18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3"/>
      <c r="P216" s="13"/>
      <c r="Q216" s="13"/>
      <c r="R216" s="13"/>
    </row>
    <row r="217" spans="1:18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3"/>
      <c r="P217" s="13"/>
      <c r="Q217" s="13"/>
      <c r="R217" s="13"/>
    </row>
    <row r="218" spans="1:18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3"/>
      <c r="P218" s="13"/>
      <c r="Q218" s="13"/>
      <c r="R218" s="13"/>
    </row>
    <row r="219" spans="1:18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3"/>
      <c r="P219" s="13"/>
      <c r="Q219" s="13"/>
      <c r="R219" s="13"/>
    </row>
    <row r="220" spans="1:18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3"/>
      <c r="P220" s="13"/>
      <c r="Q220" s="13"/>
      <c r="R220" s="13"/>
    </row>
    <row r="221" spans="1:18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3"/>
      <c r="P221" s="13"/>
      <c r="Q221" s="13"/>
      <c r="R221" s="13"/>
    </row>
    <row r="222" spans="1:18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3"/>
      <c r="P222" s="13"/>
      <c r="Q222" s="13"/>
      <c r="R222" s="13"/>
    </row>
    <row r="223" spans="1:18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3"/>
      <c r="P223" s="13"/>
      <c r="Q223" s="13"/>
      <c r="R223" s="13"/>
    </row>
    <row r="224" spans="1:18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3"/>
      <c r="P224" s="13"/>
      <c r="Q224" s="13"/>
      <c r="R224" s="13"/>
    </row>
    <row r="225" spans="1:18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3"/>
      <c r="P225" s="13"/>
      <c r="Q225" s="13"/>
      <c r="R225" s="13"/>
    </row>
    <row r="226" spans="1:18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3"/>
      <c r="P226" s="13"/>
      <c r="Q226" s="13"/>
      <c r="R226" s="13"/>
    </row>
    <row r="227" spans="1:18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3"/>
      <c r="P227" s="13"/>
      <c r="Q227" s="13"/>
      <c r="R227" s="13"/>
    </row>
    <row r="228" spans="1:18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3"/>
      <c r="P228" s="13"/>
      <c r="Q228" s="13"/>
      <c r="R228" s="13"/>
    </row>
    <row r="229" spans="1:18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3"/>
      <c r="P229" s="13"/>
      <c r="Q229" s="13"/>
      <c r="R229" s="13"/>
    </row>
    <row r="230" spans="1:18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3"/>
      <c r="P230" s="13"/>
      <c r="Q230" s="13"/>
      <c r="R230" s="13"/>
    </row>
    <row r="231" spans="1:18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3"/>
      <c r="P231" s="13"/>
      <c r="Q231" s="13"/>
      <c r="R231" s="13"/>
    </row>
    <row r="232" spans="1:18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3"/>
      <c r="P232" s="13"/>
      <c r="Q232" s="13"/>
      <c r="R232" s="13"/>
    </row>
    <row r="233" spans="1:18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3"/>
      <c r="P233" s="13"/>
      <c r="Q233" s="13"/>
      <c r="R233" s="13"/>
    </row>
    <row r="234" spans="1:18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3"/>
      <c r="P234" s="13"/>
      <c r="Q234" s="13"/>
      <c r="R234" s="13"/>
    </row>
    <row r="235" spans="1:18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3"/>
      <c r="P235" s="13"/>
      <c r="Q235" s="13"/>
      <c r="R235" s="13"/>
    </row>
    <row r="236" spans="1:18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3"/>
      <c r="P236" s="13"/>
      <c r="Q236" s="13"/>
      <c r="R236" s="13"/>
    </row>
    <row r="237" spans="1:18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3"/>
      <c r="P237" s="13"/>
      <c r="Q237" s="13"/>
      <c r="R237" s="13"/>
    </row>
    <row r="238" spans="1:18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3"/>
      <c r="P238" s="13"/>
      <c r="Q238" s="13"/>
      <c r="R238" s="13"/>
    </row>
    <row r="239" spans="1:18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3"/>
      <c r="P239" s="13"/>
      <c r="Q239" s="13"/>
      <c r="R239" s="13"/>
    </row>
    <row r="240" spans="1:18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3"/>
      <c r="P240" s="13"/>
      <c r="Q240" s="13"/>
      <c r="R240" s="13"/>
    </row>
    <row r="241" spans="1:18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3"/>
      <c r="P241" s="13"/>
      <c r="Q241" s="13"/>
      <c r="R241" s="13"/>
    </row>
    <row r="242" spans="1:18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3"/>
      <c r="P242" s="13"/>
      <c r="Q242" s="13"/>
      <c r="R242" s="13"/>
    </row>
    <row r="243" spans="1:18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3"/>
      <c r="P243" s="13"/>
      <c r="Q243" s="13"/>
      <c r="R243" s="13"/>
    </row>
    <row r="244" spans="1:18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3"/>
      <c r="P244" s="13"/>
      <c r="Q244" s="13"/>
      <c r="R244" s="13"/>
    </row>
    <row r="245" spans="1:18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3"/>
      <c r="P245" s="13"/>
      <c r="Q245" s="13"/>
      <c r="R245" s="13"/>
    </row>
    <row r="246" spans="1:18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3"/>
      <c r="P246" s="13"/>
      <c r="Q246" s="13"/>
      <c r="R246" s="13"/>
    </row>
    <row r="247" spans="1:18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3"/>
      <c r="P247" s="13"/>
      <c r="Q247" s="13"/>
      <c r="R247" s="13"/>
    </row>
    <row r="248" spans="1:18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3"/>
      <c r="P248" s="13"/>
      <c r="Q248" s="13"/>
      <c r="R248" s="13"/>
    </row>
    <row r="249" spans="1:18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3"/>
      <c r="P249" s="13"/>
      <c r="Q249" s="13"/>
      <c r="R249" s="13"/>
    </row>
    <row r="250" spans="1:18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3"/>
      <c r="P250" s="13"/>
      <c r="Q250" s="13"/>
      <c r="R250" s="13"/>
    </row>
    <row r="251" spans="1:18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3"/>
      <c r="P251" s="13"/>
      <c r="Q251" s="13"/>
      <c r="R251" s="13"/>
    </row>
    <row r="252" spans="1:18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3"/>
      <c r="P252" s="13"/>
      <c r="Q252" s="13"/>
      <c r="R252" s="13"/>
    </row>
    <row r="253" spans="1:18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3"/>
      <c r="P253" s="13"/>
      <c r="Q253" s="13"/>
      <c r="R253" s="13"/>
    </row>
    <row r="254" spans="1:18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3"/>
      <c r="P254" s="13"/>
      <c r="Q254" s="13"/>
      <c r="R254" s="13"/>
    </row>
    <row r="255" spans="1:18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3"/>
      <c r="P255" s="13"/>
      <c r="Q255" s="13"/>
      <c r="R255" s="13"/>
    </row>
    <row r="256" spans="1:18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3"/>
      <c r="P256" s="13"/>
      <c r="Q256" s="13"/>
      <c r="R256" s="13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91"/>
  <sheetViews>
    <sheetView workbookViewId="0">
      <selection activeCell="G2" sqref="G2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314</v>
      </c>
      <c r="B2" t="s">
        <v>314</v>
      </c>
      <c r="C2" s="48" t="s">
        <v>1</v>
      </c>
      <c r="D2" s="1" t="str">
        <f>Countries!$G$4</f>
        <v>u:\ken\$data2.bnk, Type = LAREMOS</v>
      </c>
      <c r="E2" s="1" t="str">
        <f>Countries!$E$5&amp;Countries!$Q1&amp;Countries!$F$5</f>
        <v>M614FCD</v>
      </c>
      <c r="F2" t="s">
        <v>314</v>
      </c>
      <c r="G2" s="4">
        <v>0.41992299999999999</v>
      </c>
      <c r="H2" s="4">
        <v>67.691637</v>
      </c>
      <c r="I2" s="4">
        <v>170.07021639999999</v>
      </c>
      <c r="J2" s="4">
        <v>330.68447950000001</v>
      </c>
      <c r="K2" s="4">
        <v>2626.3471190799996</v>
      </c>
      <c r="L2" s="4">
        <v>10696.076290290001</v>
      </c>
      <c r="M2" s="4">
        <v>26833.89718638</v>
      </c>
      <c r="N2" s="33">
        <v>41263.307927183996</v>
      </c>
    </row>
    <row r="3" spans="1:14" x14ac:dyDescent="0.4">
      <c r="A3" t="s">
        <v>314</v>
      </c>
      <c r="B3" t="s">
        <v>314</v>
      </c>
      <c r="C3" s="49" t="s">
        <v>2</v>
      </c>
      <c r="D3" s="1" t="str">
        <f>Countries!$G$4</f>
        <v>u:\ken\$data2.bnk, Type = LAREMOS</v>
      </c>
      <c r="E3" s="1" t="str">
        <f>Countries!$E$5&amp;Countries!$Q2&amp;Countries!$F$5</f>
        <v>M213FCD</v>
      </c>
      <c r="F3" t="s">
        <v>314</v>
      </c>
      <c r="G3" s="4">
        <v>23354.48</v>
      </c>
      <c r="H3" s="4">
        <v>28070.67</v>
      </c>
      <c r="I3" s="4">
        <v>36752.410000000003</v>
      </c>
      <c r="J3" s="4">
        <v>41935.201999999997</v>
      </c>
      <c r="K3" s="4">
        <v>46058.036999999997</v>
      </c>
      <c r="L3" s="4">
        <v>51901.35</v>
      </c>
      <c r="M3" s="4">
        <v>46733.277999999998</v>
      </c>
      <c r="N3" s="33" t="s">
        <v>163</v>
      </c>
    </row>
    <row r="4" spans="1:14" x14ac:dyDescent="0.4">
      <c r="A4" t="s">
        <v>314</v>
      </c>
      <c r="B4" t="s">
        <v>314</v>
      </c>
      <c r="C4" s="49" t="s">
        <v>12</v>
      </c>
      <c r="D4" s="1" t="str">
        <f>Countries!$G$4</f>
        <v>u:\ken\$data2.bnk, Type = LAREMOS</v>
      </c>
      <c r="E4" s="1" t="str">
        <f>Countries!$E$5&amp;Countries!$Q3&amp;Countries!$F$5</f>
        <v>M218FCD</v>
      </c>
      <c r="F4" t="s">
        <v>314</v>
      </c>
      <c r="G4" s="4">
        <v>8699.9</v>
      </c>
      <c r="H4" s="4">
        <v>13201.326262749999</v>
      </c>
      <c r="I4" s="4">
        <v>15546.39836952</v>
      </c>
      <c r="J4" s="4">
        <v>17798.631660999999</v>
      </c>
      <c r="K4" s="4">
        <v>18737.058634019999</v>
      </c>
      <c r="L4" s="4">
        <v>18947.289048259998</v>
      </c>
      <c r="M4" s="4">
        <v>18600.5500441841</v>
      </c>
      <c r="N4" s="33">
        <v>15837.7719082779</v>
      </c>
    </row>
    <row r="5" spans="1:14" x14ac:dyDescent="0.4">
      <c r="A5" t="s">
        <v>314</v>
      </c>
      <c r="B5" t="s">
        <v>314</v>
      </c>
      <c r="C5" s="49" t="s">
        <v>15</v>
      </c>
      <c r="D5" s="1" t="str">
        <f>Countries!$G$4</f>
        <v>u:\ken\$data2.bnk, Type = LAREMOS</v>
      </c>
      <c r="E5" s="1" t="str">
        <f>Countries!$E$5&amp;Countries!$Q4&amp;Countries!$F$5</f>
        <v>M918FCD</v>
      </c>
      <c r="F5" t="s">
        <v>314</v>
      </c>
      <c r="G5" s="4">
        <v>150.077</v>
      </c>
      <c r="H5" s="4">
        <v>600.61099999999999</v>
      </c>
      <c r="I5" s="4">
        <v>2254.1170000000002</v>
      </c>
      <c r="J5" s="4">
        <v>2357.9380000000001</v>
      </c>
      <c r="K5" s="4">
        <v>2605.3429999999998</v>
      </c>
      <c r="L5" s="4">
        <v>3869.1759999999999</v>
      </c>
      <c r="M5" s="4">
        <v>4758.1570000000002</v>
      </c>
      <c r="N5" s="33">
        <v>5067.2</v>
      </c>
    </row>
    <row r="6" spans="1:14" x14ac:dyDescent="0.4">
      <c r="A6" t="s">
        <v>314</v>
      </c>
      <c r="B6" t="s">
        <v>314</v>
      </c>
      <c r="C6" s="49" t="s">
        <v>16</v>
      </c>
      <c r="D6" s="1" t="str">
        <f>Countries!$G$4</f>
        <v>u:\ken\$data2.bnk, Type = LAREMOS</v>
      </c>
      <c r="E6" s="1" t="str">
        <f>Countries!$E$5&amp;Countries!$Q5&amp;Countries!$F$5</f>
        <v>M522FCD</v>
      </c>
      <c r="F6" t="s">
        <v>314</v>
      </c>
      <c r="G6" s="4">
        <v>365550</v>
      </c>
      <c r="H6" s="4">
        <v>574841</v>
      </c>
      <c r="I6" s="4">
        <v>664901</v>
      </c>
      <c r="J6" s="4">
        <v>667026</v>
      </c>
      <c r="K6" s="4">
        <v>878837</v>
      </c>
      <c r="L6" s="4">
        <v>1244973</v>
      </c>
      <c r="M6" s="4">
        <v>1538648</v>
      </c>
      <c r="N6" s="33">
        <v>1772826.06771169</v>
      </c>
    </row>
    <row r="7" spans="1:14" x14ac:dyDescent="0.4">
      <c r="C7" s="49" t="s">
        <v>31</v>
      </c>
      <c r="D7" s="1" t="str">
        <f>Countries!$G$4</f>
        <v>u:\ken\$data2.bnk, Type = LAREMOS</v>
      </c>
      <c r="E7" s="1" t="str">
        <f>Countries!$E$5&amp;Countries!$Q6&amp;Countries!$F$5</f>
        <v>M248FCD</v>
      </c>
      <c r="G7" s="4"/>
      <c r="H7" s="4"/>
      <c r="I7" s="4"/>
      <c r="J7" s="4"/>
      <c r="K7" s="4"/>
      <c r="L7" s="4"/>
      <c r="M7" s="4"/>
      <c r="N7" s="33"/>
    </row>
    <row r="8" spans="1:14" x14ac:dyDescent="0.4">
      <c r="A8" t="s">
        <v>314</v>
      </c>
      <c r="B8" t="s">
        <v>314</v>
      </c>
      <c r="C8" s="49" t="s">
        <v>382</v>
      </c>
      <c r="D8" s="1" t="str">
        <f>Countries!$G$4</f>
        <v>u:\ken\$data2.bnk, Type = LAREMOS</v>
      </c>
      <c r="E8" s="1" t="str">
        <f>Countries!$E$5&amp;Countries!$Q7&amp;Countries!$F$5</f>
        <v>M654FCD</v>
      </c>
      <c r="F8" t="s">
        <v>314</v>
      </c>
      <c r="G8" s="4">
        <v>240.67530000000002</v>
      </c>
      <c r="H8" s="4">
        <v>429.01020000000005</v>
      </c>
      <c r="I8" s="33" t="s">
        <v>163</v>
      </c>
      <c r="J8" s="33" t="s">
        <v>163</v>
      </c>
      <c r="K8" s="33" t="s">
        <v>163</v>
      </c>
      <c r="L8" s="33" t="s">
        <v>163</v>
      </c>
      <c r="M8" s="33" t="s">
        <v>163</v>
      </c>
      <c r="N8" s="33" t="s">
        <v>163</v>
      </c>
    </row>
    <row r="9" spans="1:14" x14ac:dyDescent="0.4">
      <c r="A9" t="s">
        <v>314</v>
      </c>
      <c r="B9" t="s">
        <v>314</v>
      </c>
      <c r="C9" s="49" t="s">
        <v>63</v>
      </c>
      <c r="D9" s="1" t="str">
        <f>Countries!$G$4</f>
        <v>u:\ken\$data2.bnk, Type = LAREMOS</v>
      </c>
      <c r="E9" s="1" t="str">
        <f>Countries!$E$5&amp;Countries!$Q8&amp;Countries!$F$5</f>
        <v>M544FCD</v>
      </c>
      <c r="F9" t="s">
        <v>314</v>
      </c>
      <c r="G9" s="4">
        <v>81642</v>
      </c>
      <c r="H9" s="4">
        <v>99208</v>
      </c>
      <c r="I9" s="4">
        <v>229720</v>
      </c>
      <c r="J9" s="4">
        <v>580769</v>
      </c>
      <c r="K9" s="4">
        <v>1227375</v>
      </c>
      <c r="L9" s="4">
        <v>1711523</v>
      </c>
      <c r="M9" s="4">
        <v>1930590</v>
      </c>
      <c r="N9" s="33">
        <v>2245270</v>
      </c>
    </row>
    <row r="10" spans="1:14" x14ac:dyDescent="0.4">
      <c r="A10" t="s">
        <v>314</v>
      </c>
      <c r="B10" t="s">
        <v>314</v>
      </c>
      <c r="C10" s="49" t="s">
        <v>76</v>
      </c>
      <c r="D10" s="1" t="str">
        <f>Countries!$G$4</f>
        <v>u:\ken\$data2.bnk, Type = LAREMOS</v>
      </c>
      <c r="E10" s="1" t="str">
        <f>Countries!$E$5&amp;Countries!$Q9&amp;Countries!$F$5</f>
        <v>M688FCD</v>
      </c>
      <c r="F10" t="s">
        <v>314</v>
      </c>
      <c r="G10" s="33" t="s">
        <v>163</v>
      </c>
      <c r="H10" s="33" t="s">
        <v>163</v>
      </c>
      <c r="I10" s="4">
        <v>2583528</v>
      </c>
      <c r="J10" s="4">
        <v>3044594</v>
      </c>
      <c r="K10" s="4">
        <v>4150982</v>
      </c>
      <c r="L10" s="4">
        <v>7106992</v>
      </c>
      <c r="M10" s="4">
        <v>9896817.1506857648</v>
      </c>
      <c r="N10" s="33">
        <v>10258552.981343755</v>
      </c>
    </row>
    <row r="11" spans="1:14" x14ac:dyDescent="0.4">
      <c r="A11" t="s">
        <v>314</v>
      </c>
      <c r="B11" t="s">
        <v>314</v>
      </c>
      <c r="C11" s="49" t="s">
        <v>80</v>
      </c>
      <c r="D11" s="1" t="str">
        <f>Countries!$G$4</f>
        <v>u:\ken\$data2.bnk, Type = LAREMOS</v>
      </c>
      <c r="E11" s="1" t="str">
        <f>Countries!$E$5&amp;Countries!$Q10&amp;Countries!$F$5</f>
        <v>M278FCD</v>
      </c>
      <c r="F11" t="s">
        <v>314</v>
      </c>
      <c r="G11" s="33" t="s">
        <v>163</v>
      </c>
      <c r="H11" s="33">
        <v>4405.8935803200002</v>
      </c>
      <c r="I11" s="33">
        <v>7045.5543148600009</v>
      </c>
      <c r="J11" s="4">
        <v>9837.9097506300004</v>
      </c>
      <c r="K11" s="4">
        <v>11250.70119007</v>
      </c>
      <c r="L11" s="4">
        <v>12427.29084172</v>
      </c>
      <c r="M11" s="4">
        <v>17260.25591933</v>
      </c>
      <c r="N11" s="33">
        <v>17078.152614430001</v>
      </c>
    </row>
    <row r="12" spans="1:14" x14ac:dyDescent="0.4">
      <c r="A12" t="s">
        <v>314</v>
      </c>
      <c r="B12" t="s">
        <v>314</v>
      </c>
      <c r="C12" s="49" t="s">
        <v>86</v>
      </c>
      <c r="D12" s="1" t="str">
        <f>Countries!$G$4</f>
        <v>u:\ken\$data2.bnk, Type = LAREMOS</v>
      </c>
      <c r="E12" s="1" t="str">
        <f>Countries!$E$5&amp;Countries!$Q11&amp;Countries!$F$5</f>
        <v>M288FCD</v>
      </c>
      <c r="F12" t="s">
        <v>314</v>
      </c>
      <c r="G12" s="4">
        <v>1361027.3389999999</v>
      </c>
      <c r="H12" s="4">
        <v>1933237.5810000002</v>
      </c>
      <c r="I12" s="4">
        <v>2399308.1960000005</v>
      </c>
      <c r="J12" s="4">
        <v>3030930.8790000007</v>
      </c>
      <c r="K12" s="4">
        <v>3791618.4980000001</v>
      </c>
      <c r="L12" s="4">
        <v>4042336.4520000005</v>
      </c>
      <c r="M12" s="4">
        <v>5127837.4379999992</v>
      </c>
      <c r="N12" s="33">
        <v>4450415.5450000074</v>
      </c>
    </row>
    <row r="13" spans="1:14" x14ac:dyDescent="0.4">
      <c r="A13" t="s">
        <v>314</v>
      </c>
      <c r="B13" t="s">
        <v>314</v>
      </c>
      <c r="C13" s="49" t="s">
        <v>87</v>
      </c>
      <c r="D13" s="1" t="str">
        <f>Countries!$G$4</f>
        <v>u:\ken\$data2.bnk, Type = LAREMOS</v>
      </c>
      <c r="E13" s="1" t="str">
        <f>Countries!$E$5&amp;Countries!$Q12&amp;Countries!$F$5</f>
        <v>M293FCD</v>
      </c>
      <c r="F13" t="s">
        <v>314</v>
      </c>
      <c r="G13" s="4">
        <v>14131.4</v>
      </c>
      <c r="H13" s="4">
        <v>20916.2</v>
      </c>
      <c r="I13" s="4">
        <v>24014.9</v>
      </c>
      <c r="J13" s="4">
        <v>28191.3</v>
      </c>
      <c r="K13" s="4">
        <v>32224.6</v>
      </c>
      <c r="L13" s="4">
        <v>32888.945999999996</v>
      </c>
      <c r="M13" s="4">
        <v>32389.721000000001</v>
      </c>
      <c r="N13" s="33">
        <v>34041.629000000001</v>
      </c>
    </row>
    <row r="14" spans="1:14" x14ac:dyDescent="0.4">
      <c r="A14" t="s">
        <v>314</v>
      </c>
      <c r="B14" t="s">
        <v>314</v>
      </c>
      <c r="C14" s="49" t="s">
        <v>383</v>
      </c>
      <c r="D14" s="1" t="str">
        <f>Countries!$G$4</f>
        <v>u:\ken\$data2.bnk, Type = LAREMOS</v>
      </c>
      <c r="E14" s="1" t="str">
        <f>Countries!$E$5&amp;Countries!$Q13&amp;Countries!$F$5</f>
        <v>M716FCD</v>
      </c>
      <c r="F14" t="s">
        <v>314</v>
      </c>
      <c r="G14" s="4">
        <v>6010.7610999999997</v>
      </c>
      <c r="H14" s="4">
        <v>13085.7318</v>
      </c>
      <c r="I14" s="4">
        <v>30803.13</v>
      </c>
      <c r="J14" s="4">
        <v>32762.516</v>
      </c>
      <c r="K14" s="4">
        <v>35266.400000000001</v>
      </c>
      <c r="L14" s="4">
        <v>43259.9</v>
      </c>
      <c r="M14" s="4">
        <v>52931.9</v>
      </c>
      <c r="N14" s="33">
        <v>57456.7</v>
      </c>
    </row>
    <row r="15" spans="1:14" x14ac:dyDescent="0.4">
      <c r="A15" t="s">
        <v>314</v>
      </c>
      <c r="B15" s="6" t="s">
        <v>314</v>
      </c>
      <c r="C15" s="49" t="s">
        <v>121</v>
      </c>
      <c r="D15" s="1" t="str">
        <f>Countries!$G$4</f>
        <v>u:\ken\$data2.bnk, Type = LAREMOS</v>
      </c>
      <c r="E15" s="1" t="str">
        <f>Countries!$E$5&amp;Countries!$Q14&amp;Countries!$F$5</f>
        <v>M298FCD</v>
      </c>
      <c r="F15" s="7" t="s">
        <v>314</v>
      </c>
      <c r="G15" s="4">
        <v>50031.7</v>
      </c>
      <c r="H15" s="4">
        <v>69517</v>
      </c>
      <c r="I15" s="4">
        <v>89927.1</v>
      </c>
      <c r="J15" s="4">
        <v>105180.70922342999</v>
      </c>
      <c r="K15" s="4">
        <v>133986.33078478</v>
      </c>
      <c r="L15" s="4">
        <v>155647.75143204001</v>
      </c>
      <c r="M15" s="4">
        <v>210154.736188918</v>
      </c>
      <c r="N15" s="33">
        <v>166792.395374121</v>
      </c>
    </row>
    <row r="16" spans="1:14" x14ac:dyDescent="0.4">
      <c r="A16" t="s">
        <v>314</v>
      </c>
      <c r="B16" t="s">
        <v>314</v>
      </c>
      <c r="C16" s="50" t="s">
        <v>384</v>
      </c>
      <c r="D16" s="1" t="str">
        <f>Countries!$G$4</f>
        <v>u:\ken\$data2.bnk, Type = LAREMOS</v>
      </c>
      <c r="E16" s="1" t="str">
        <f>Countries!$E$5&amp;Countries!$Q15&amp;Countries!$F$5</f>
        <v>M419FCD</v>
      </c>
      <c r="F16" s="1" t="s">
        <v>314</v>
      </c>
      <c r="G16" s="11">
        <v>521</v>
      </c>
      <c r="H16" s="11">
        <v>522</v>
      </c>
      <c r="I16" s="11">
        <v>551</v>
      </c>
      <c r="J16" s="11">
        <v>727.2503999999999</v>
      </c>
      <c r="K16" s="11">
        <v>706.36869999999999</v>
      </c>
      <c r="L16" s="11">
        <v>802.29240000000004</v>
      </c>
      <c r="M16" s="11">
        <v>819.88799999999992</v>
      </c>
      <c r="N16" s="34" t="s">
        <v>163</v>
      </c>
    </row>
    <row r="17" spans="1:14" x14ac:dyDescent="0.4">
      <c r="A17" t="s">
        <v>314</v>
      </c>
      <c r="B17" t="s">
        <v>314</v>
      </c>
      <c r="C17" s="49" t="s">
        <v>13</v>
      </c>
      <c r="D17" s="1" t="str">
        <f>Countries!$G$4</f>
        <v>u:\ken\$data2.bnk, Type = LAREMOS</v>
      </c>
      <c r="E17" s="1" t="str">
        <f>Countries!$E$5&amp;Countries!$Q16&amp;Countries!$F$5</f>
        <v>M963FCD</v>
      </c>
      <c r="F17" t="s">
        <v>314</v>
      </c>
      <c r="G17" s="33" t="s">
        <v>163</v>
      </c>
      <c r="H17" s="4">
        <v>581.03099999999995</v>
      </c>
      <c r="I17" s="4">
        <v>907.30599999999993</v>
      </c>
      <c r="J17" s="4">
        <v>1219.2380000000001</v>
      </c>
      <c r="K17" s="4">
        <v>1038.78</v>
      </c>
      <c r="L17" s="4">
        <v>958.23099999999999</v>
      </c>
      <c r="M17" s="4">
        <v>1827.1129999999998</v>
      </c>
      <c r="N17" s="33">
        <v>1724.4829999999999</v>
      </c>
    </row>
    <row r="18" spans="1:14" x14ac:dyDescent="0.4">
      <c r="A18" t="s">
        <v>314</v>
      </c>
      <c r="B18" t="s">
        <v>314</v>
      </c>
      <c r="C18" s="49" t="s">
        <v>23</v>
      </c>
      <c r="D18" s="1" t="str">
        <f>Countries!$G$4</f>
        <v>u:\ken\$data2.bnk, Type = LAREMOS</v>
      </c>
      <c r="E18" s="1" t="str">
        <f>Countries!$E$5&amp;Countries!$Q17&amp;Countries!$F$5</f>
        <v>M636FCD</v>
      </c>
      <c r="F18" t="s">
        <v>314</v>
      </c>
      <c r="G18" s="4">
        <v>7.7359799999999996</v>
      </c>
      <c r="H18" s="4">
        <v>62</v>
      </c>
      <c r="I18" s="4">
        <v>72</v>
      </c>
      <c r="J18" s="4">
        <v>127</v>
      </c>
      <c r="K18" s="4">
        <v>246</v>
      </c>
      <c r="L18" s="4">
        <v>2630</v>
      </c>
      <c r="M18" s="33" t="s">
        <v>163</v>
      </c>
      <c r="N18" s="33" t="s">
        <v>163</v>
      </c>
    </row>
    <row r="19" spans="1:14" x14ac:dyDescent="0.4">
      <c r="A19" t="s">
        <v>314</v>
      </c>
      <c r="B19" t="s">
        <v>314</v>
      </c>
      <c r="C19" s="49" t="s">
        <v>24</v>
      </c>
      <c r="D19" s="1" t="str">
        <f>Countries!$G$4</f>
        <v>u:\ken\$data2.bnk, Type = LAREMOS</v>
      </c>
      <c r="E19" s="1" t="str">
        <f>Countries!$E$5&amp;Countries!$Q18&amp;Countries!$F$5</f>
        <v>M238FCD</v>
      </c>
      <c r="F19" t="s">
        <v>314</v>
      </c>
      <c r="G19" s="4">
        <v>188488.33500000002</v>
      </c>
      <c r="H19" s="4">
        <v>255606.61</v>
      </c>
      <c r="I19" s="4">
        <v>314619.57523499994</v>
      </c>
      <c r="J19" s="4">
        <v>436003.11877499998</v>
      </c>
      <c r="K19" s="4">
        <v>550516.04050100001</v>
      </c>
      <c r="L19" s="4">
        <v>676233.74683299987</v>
      </c>
      <c r="M19" s="4">
        <v>792477.31645399996</v>
      </c>
      <c r="N19" s="33">
        <v>952767.45960799989</v>
      </c>
    </row>
    <row r="20" spans="1:14" x14ac:dyDescent="0.4">
      <c r="C20" s="49" t="s">
        <v>370</v>
      </c>
      <c r="D20" s="1" t="str">
        <f>Countries!$G$4</f>
        <v>u:\ken\$data2.bnk, Type = LAREMOS</v>
      </c>
      <c r="E20" s="1" t="str">
        <f>Countries!$E$5&amp;Countries!$Q19&amp;Countries!$F$5</f>
        <v>M662FCD</v>
      </c>
      <c r="G20" s="4"/>
      <c r="H20" s="4"/>
      <c r="I20" s="4"/>
      <c r="J20" s="4"/>
      <c r="K20" s="4"/>
      <c r="L20" s="4"/>
      <c r="M20" s="4"/>
      <c r="N20" s="33"/>
    </row>
    <row r="21" spans="1:14" x14ac:dyDescent="0.4">
      <c r="A21" t="s">
        <v>314</v>
      </c>
      <c r="B21" t="s">
        <v>314</v>
      </c>
      <c r="C21" s="49" t="s">
        <v>26</v>
      </c>
      <c r="D21" s="1" t="str">
        <f>Countries!$G$4</f>
        <v>u:\ken\$data2.bnk, Type = LAREMOS</v>
      </c>
      <c r="E21" s="1" t="str">
        <f>Countries!$E$5&amp;Countries!$Q20&amp;Countries!$F$5</f>
        <v>M960FCD</v>
      </c>
      <c r="F21" t="s">
        <v>314</v>
      </c>
      <c r="G21" s="4">
        <v>14099.398412</v>
      </c>
      <c r="H21" s="4">
        <v>21817.484412000005</v>
      </c>
      <c r="I21" s="4">
        <v>31278.080432999999</v>
      </c>
      <c r="J21" s="4">
        <v>37970.867815999998</v>
      </c>
      <c r="K21" s="4">
        <v>36966.046999999999</v>
      </c>
      <c r="L21" s="4">
        <v>46901.591</v>
      </c>
      <c r="M21" s="4">
        <v>71837</v>
      </c>
      <c r="N21" s="33">
        <v>70939</v>
      </c>
    </row>
    <row r="22" spans="1:14" x14ac:dyDescent="0.4">
      <c r="A22" s="4" t="s">
        <v>314</v>
      </c>
      <c r="B22" t="s">
        <v>314</v>
      </c>
      <c r="C22" s="49" t="s">
        <v>34</v>
      </c>
      <c r="D22" s="1" t="str">
        <f>Countries!$G$4</f>
        <v>u:\ken\$data2.bnk, Type = LAREMOS</v>
      </c>
      <c r="E22" s="1" t="str">
        <f>Countries!$E$5&amp;Countries!$Q21&amp;Countries!$F$5</f>
        <v>M939FCD</v>
      </c>
      <c r="F22" s="4" t="s">
        <v>314</v>
      </c>
      <c r="G22" s="4">
        <v>1806.4559999999999</v>
      </c>
      <c r="H22" s="4">
        <v>2985.6769999999997</v>
      </c>
      <c r="I22" s="4">
        <v>5785.0668569999998</v>
      </c>
      <c r="J22" s="4">
        <v>6072.7591640000001</v>
      </c>
      <c r="K22" s="4">
        <v>8207.9458698500002</v>
      </c>
      <c r="L22" s="4">
        <v>11808.026535000001</v>
      </c>
      <c r="M22" s="4">
        <v>12851.6</v>
      </c>
      <c r="N22" s="33">
        <v>12850.6</v>
      </c>
    </row>
    <row r="23" spans="1:14" x14ac:dyDescent="0.4">
      <c r="A23" t="s">
        <v>314</v>
      </c>
      <c r="B23" t="s">
        <v>314</v>
      </c>
      <c r="C23" s="49" t="s">
        <v>40</v>
      </c>
      <c r="D23" s="1" t="str">
        <f>Countries!$G$4</f>
        <v>u:\ken\$data2.bnk, Type = LAREMOS</v>
      </c>
      <c r="E23" s="1" t="str">
        <f>Countries!$E$5&amp;Countries!$Q22&amp;Countries!$F$5</f>
        <v>M652FCD</v>
      </c>
      <c r="F23" t="s">
        <v>314</v>
      </c>
      <c r="G23" s="33">
        <v>318000</v>
      </c>
      <c r="H23" s="4">
        <v>531100</v>
      </c>
      <c r="I23" s="4">
        <v>729300</v>
      </c>
      <c r="J23" s="4">
        <v>672400</v>
      </c>
      <c r="K23" s="4">
        <v>970500</v>
      </c>
      <c r="L23" s="4">
        <v>1943200</v>
      </c>
      <c r="M23" s="4">
        <v>1986000</v>
      </c>
      <c r="N23" s="33" t="s">
        <v>163</v>
      </c>
    </row>
    <row r="24" spans="1:14" x14ac:dyDescent="0.4">
      <c r="A24" t="s">
        <v>314</v>
      </c>
      <c r="B24" t="s">
        <v>314</v>
      </c>
      <c r="C24" s="49" t="s">
        <v>42</v>
      </c>
      <c r="D24" s="1" t="str">
        <f>Countries!$G$4</f>
        <v>u:\ken\$data2.bnk, Type = LAREMOS</v>
      </c>
      <c r="E24" s="1" t="str">
        <f>Countries!$E$5&amp;Countries!$Q23&amp;Countries!$F$5</f>
        <v>M656FCD</v>
      </c>
      <c r="F24" s="8" t="s">
        <v>314</v>
      </c>
      <c r="G24" s="4">
        <v>32700</v>
      </c>
      <c r="H24" s="4">
        <v>44410</v>
      </c>
      <c r="I24" s="4">
        <v>53370</v>
      </c>
      <c r="J24" s="4">
        <v>56325</v>
      </c>
      <c r="K24" s="4">
        <v>71146</v>
      </c>
      <c r="L24" s="4">
        <v>85652</v>
      </c>
      <c r="M24" s="33">
        <v>99518</v>
      </c>
      <c r="N24" s="33">
        <v>118415</v>
      </c>
    </row>
    <row r="25" spans="1:14" x14ac:dyDescent="0.4">
      <c r="A25" t="s">
        <v>314</v>
      </c>
      <c r="B25" t="s">
        <v>314</v>
      </c>
      <c r="C25" s="49" t="s">
        <v>46</v>
      </c>
      <c r="D25" s="1" t="str">
        <f>Countries!$G$4</f>
        <v>u:\ken\$data2.bnk, Type = LAREMOS</v>
      </c>
      <c r="E25" s="1" t="str">
        <f>Countries!$E$5&amp;Countries!$Q24&amp;Countries!$F$5</f>
        <v>M268FCD</v>
      </c>
      <c r="F25" t="s">
        <v>314</v>
      </c>
      <c r="G25" s="4">
        <v>1844.9</v>
      </c>
      <c r="H25" s="4">
        <v>4004.5</v>
      </c>
      <c r="I25" s="4">
        <v>5257</v>
      </c>
      <c r="J25" s="4">
        <v>6795</v>
      </c>
      <c r="K25" s="4">
        <v>8568</v>
      </c>
      <c r="L25" s="4">
        <v>10643</v>
      </c>
      <c r="M25" s="4">
        <v>13805.563840000001</v>
      </c>
      <c r="N25" s="33" t="s">
        <v>163</v>
      </c>
    </row>
    <row r="26" spans="1:14" x14ac:dyDescent="0.4">
      <c r="A26" t="s">
        <v>314</v>
      </c>
      <c r="B26" t="s">
        <v>314</v>
      </c>
      <c r="C26" s="49" t="s">
        <v>50</v>
      </c>
      <c r="D26" s="1" t="str">
        <f>Countries!$G$4</f>
        <v>u:\ken\$data2.bnk, Type = LAREMOS</v>
      </c>
      <c r="E26" s="1" t="str">
        <f>Countries!$E$5&amp;Countries!$Q25&amp;Countries!$F$5</f>
        <v>M536FCD</v>
      </c>
      <c r="F26" t="s">
        <v>314</v>
      </c>
      <c r="G26" s="4">
        <v>42773000</v>
      </c>
      <c r="H26" s="4">
        <v>54794000</v>
      </c>
      <c r="I26" s="4">
        <v>92797000</v>
      </c>
      <c r="J26" s="4">
        <v>129109000</v>
      </c>
      <c r="K26" s="4">
        <v>134377000</v>
      </c>
      <c r="L26" s="4">
        <v>163109000</v>
      </c>
      <c r="M26" s="4">
        <v>162632000</v>
      </c>
      <c r="N26" s="33">
        <v>142729000</v>
      </c>
    </row>
    <row r="27" spans="1:14" x14ac:dyDescent="0.4">
      <c r="A27" s="4" t="s">
        <v>314</v>
      </c>
      <c r="B27" t="s">
        <v>314</v>
      </c>
      <c r="C27" s="49" t="s">
        <v>55</v>
      </c>
      <c r="D27" s="1" t="str">
        <f>Countries!$G$4</f>
        <v>u:\ken\$data2.bnk, Type = LAREMOS</v>
      </c>
      <c r="E27" s="1" t="str">
        <f>Countries!$E$5&amp;Countries!$Q26&amp;Countries!$F$5</f>
        <v>M343FCD</v>
      </c>
      <c r="F27" s="4" t="s">
        <v>314</v>
      </c>
      <c r="G27" s="4">
        <v>14566</v>
      </c>
      <c r="H27" s="4">
        <v>18753</v>
      </c>
      <c r="I27" s="4">
        <v>17639.400000000001</v>
      </c>
      <c r="J27" s="4">
        <v>21678.9</v>
      </c>
      <c r="K27" s="4">
        <v>23259</v>
      </c>
      <c r="L27" s="4">
        <v>30040</v>
      </c>
      <c r="M27" s="4">
        <v>33117</v>
      </c>
      <c r="N27" s="33">
        <v>39662</v>
      </c>
    </row>
    <row r="28" spans="1:14" x14ac:dyDescent="0.4">
      <c r="A28" t="s">
        <v>314</v>
      </c>
      <c r="B28" t="s">
        <v>314</v>
      </c>
      <c r="C28" s="49" t="s">
        <v>57</v>
      </c>
      <c r="D28" s="1" t="str">
        <f>Countries!$G$4</f>
        <v>u:\ken\$data2.bnk, Type = LAREMOS</v>
      </c>
      <c r="E28" s="1" t="str">
        <f>Countries!$E$5&amp;Countries!$Q27&amp;Countries!$F$5</f>
        <v>M439FCD</v>
      </c>
      <c r="F28" t="s">
        <v>314</v>
      </c>
      <c r="G28" s="33" t="s">
        <v>163</v>
      </c>
      <c r="H28" s="33" t="s">
        <v>163</v>
      </c>
      <c r="I28" s="33" t="s">
        <v>163</v>
      </c>
      <c r="J28" s="4">
        <v>1132.7</v>
      </c>
      <c r="K28" s="4">
        <v>1283.0999999999999</v>
      </c>
      <c r="L28" s="4">
        <v>1583.3</v>
      </c>
      <c r="M28" s="4">
        <v>1820.8</v>
      </c>
      <c r="N28" s="33">
        <v>1941.4</v>
      </c>
    </row>
    <row r="29" spans="1:14" x14ac:dyDescent="0.4">
      <c r="A29" s="4" t="s">
        <v>314</v>
      </c>
      <c r="B29" t="s">
        <v>314</v>
      </c>
      <c r="C29" s="49" t="s">
        <v>369</v>
      </c>
      <c r="D29" s="1" t="str">
        <f>Countries!$G$4</f>
        <v>u:\ken\$data2.bnk, Type = LAREMOS</v>
      </c>
      <c r="E29" s="1" t="str">
        <f>Countries!$E$5&amp;Countries!$Q28&amp;Countries!$F$5</f>
        <v>M917FCD</v>
      </c>
      <c r="F29" s="4" t="s">
        <v>314</v>
      </c>
      <c r="G29" s="4">
        <v>212.03</v>
      </c>
      <c r="H29" s="4">
        <v>212.03</v>
      </c>
      <c r="I29" s="4">
        <v>643.29</v>
      </c>
      <c r="J29" s="4">
        <v>1173.8</v>
      </c>
      <c r="K29" s="4">
        <v>1824.7860000000001</v>
      </c>
      <c r="L29" s="4">
        <v>2084.866</v>
      </c>
      <c r="M29" s="4">
        <v>2016</v>
      </c>
      <c r="N29" s="33">
        <v>2066</v>
      </c>
    </row>
    <row r="30" spans="1:14" x14ac:dyDescent="0.4">
      <c r="A30" s="4" t="s">
        <v>314</v>
      </c>
      <c r="B30" t="s">
        <v>314</v>
      </c>
      <c r="C30" s="49" t="s">
        <v>65</v>
      </c>
      <c r="D30" s="1" t="str">
        <f>Countries!$G$4</f>
        <v>u:\ken\$data2.bnk, Type = LAREMOS</v>
      </c>
      <c r="E30" s="1" t="str">
        <f>Countries!$E$5&amp;Countries!$Q29&amp;Countries!$F$5</f>
        <v>M446FCD</v>
      </c>
      <c r="F30" t="s">
        <v>314</v>
      </c>
      <c r="G30" s="4">
        <v>13220100</v>
      </c>
      <c r="H30" s="4">
        <v>14913400</v>
      </c>
      <c r="I30" s="4">
        <v>20039700</v>
      </c>
      <c r="J30" s="4">
        <v>23584500</v>
      </c>
      <c r="K30" s="4">
        <v>24585300</v>
      </c>
      <c r="L30" s="4">
        <v>29742200</v>
      </c>
      <c r="M30" s="4">
        <v>35627400</v>
      </c>
      <c r="N30" s="33">
        <v>36630200</v>
      </c>
    </row>
    <row r="31" spans="1:14" x14ac:dyDescent="0.4">
      <c r="A31" s="4" t="s">
        <v>314</v>
      </c>
      <c r="B31" t="s">
        <v>314</v>
      </c>
      <c r="C31" s="49" t="s">
        <v>69</v>
      </c>
      <c r="D31" s="1" t="str">
        <f>Countries!$G$4</f>
        <v>u:\ken\$data2.bnk, Type = LAREMOS</v>
      </c>
      <c r="E31" s="1" t="str">
        <f>Countries!$E$5&amp;Countries!$Q30&amp;Countries!$F$5</f>
        <v>M676FCD</v>
      </c>
      <c r="F31" t="s">
        <v>314</v>
      </c>
      <c r="G31" s="4">
        <v>311.66800000000001</v>
      </c>
      <c r="H31" s="4">
        <v>474.18099999999998</v>
      </c>
      <c r="I31" s="4">
        <v>610.48599999999999</v>
      </c>
      <c r="J31" s="4">
        <v>2080.8000000000002</v>
      </c>
      <c r="K31" s="4">
        <v>1442.2</v>
      </c>
      <c r="L31" s="4">
        <v>2709.3</v>
      </c>
      <c r="M31" s="4">
        <v>2630.4</v>
      </c>
      <c r="N31" s="33">
        <v>2895.6</v>
      </c>
    </row>
    <row r="32" spans="1:14" x14ac:dyDescent="0.4">
      <c r="A32" s="4" t="s">
        <v>314</v>
      </c>
      <c r="B32" t="s">
        <v>314</v>
      </c>
      <c r="C32" s="49" t="s">
        <v>73</v>
      </c>
      <c r="D32" s="1" t="str">
        <f>Countries!$G$4</f>
        <v>u:\ken\$data2.bnk, Type = LAREMOS</v>
      </c>
      <c r="E32" s="1" t="str">
        <f>Countries!$E$5&amp;Countries!$Q31&amp;Countries!$F$5</f>
        <v>M921FCD</v>
      </c>
      <c r="F32" t="s">
        <v>314</v>
      </c>
      <c r="G32" s="33">
        <v>136.63759999999999</v>
      </c>
      <c r="H32" s="4">
        <v>141.93860000000001</v>
      </c>
      <c r="I32" s="4">
        <v>183.07149999999999</v>
      </c>
      <c r="J32" s="4">
        <v>399.46499999999997</v>
      </c>
      <c r="K32" s="4">
        <v>703.73699999999997</v>
      </c>
      <c r="L32" s="4">
        <v>1004.635</v>
      </c>
      <c r="M32" s="4">
        <v>1333.6320000000001</v>
      </c>
      <c r="N32" s="33">
        <v>1764.864</v>
      </c>
    </row>
    <row r="33" spans="1:14" x14ac:dyDescent="0.4">
      <c r="A33" t="s">
        <v>314</v>
      </c>
      <c r="B33" t="s">
        <v>314</v>
      </c>
      <c r="C33" s="49" t="s">
        <v>74</v>
      </c>
      <c r="D33" s="1" t="str">
        <f>Countries!$G$4</f>
        <v>u:\ken\$data2.bnk, Type = LAREMOS</v>
      </c>
      <c r="E33" s="1" t="str">
        <f>Countries!$E$5&amp;Countries!$Q32&amp;Countries!$F$5</f>
        <v>M948FCD</v>
      </c>
      <c r="F33" t="s">
        <v>314</v>
      </c>
      <c r="G33" s="4">
        <v>28390.108400000001</v>
      </c>
      <c r="H33" s="4">
        <v>28929.463199999998</v>
      </c>
      <c r="I33" s="4">
        <v>49282.906200000005</v>
      </c>
      <c r="J33" s="4">
        <v>39827.450400000002</v>
      </c>
      <c r="K33" s="4">
        <v>60289.064400000003</v>
      </c>
      <c r="L33" s="4">
        <v>69063.407947619999</v>
      </c>
      <c r="M33" s="4">
        <v>87318.721485799993</v>
      </c>
      <c r="N33" s="33">
        <v>111914.73653985</v>
      </c>
    </row>
    <row r="34" spans="1:14" x14ac:dyDescent="0.4">
      <c r="A34" t="s">
        <v>314</v>
      </c>
      <c r="B34" t="s">
        <v>314</v>
      </c>
      <c r="C34" s="49" t="s">
        <v>84</v>
      </c>
      <c r="D34" s="1" t="str">
        <f>Countries!$G$4</f>
        <v>u:\ken\$data2.bnk, Type = LAREMOS</v>
      </c>
      <c r="E34" s="1" t="str">
        <f>Countries!$E$5&amp;Countries!$Q33&amp;Countries!$F$5</f>
        <v>M564FCD</v>
      </c>
      <c r="F34" t="s">
        <v>314</v>
      </c>
      <c r="G34" s="33" t="s">
        <v>163</v>
      </c>
      <c r="H34" s="33" t="s">
        <v>163</v>
      </c>
      <c r="I34" s="4">
        <v>459869.15421157837</v>
      </c>
      <c r="J34" s="4">
        <v>329238.84591491701</v>
      </c>
      <c r="K34" s="4">
        <v>231269.98641967773</v>
      </c>
      <c r="L34" s="4">
        <v>219640.36888122559</v>
      </c>
      <c r="M34" s="4">
        <v>219718.48342895508</v>
      </c>
      <c r="N34" s="33">
        <v>197722.0891845703</v>
      </c>
    </row>
    <row r="35" spans="1:14" x14ac:dyDescent="0.4">
      <c r="A35" t="s">
        <v>314</v>
      </c>
      <c r="B35" t="s">
        <v>314</v>
      </c>
      <c r="C35" s="49" t="s">
        <v>88</v>
      </c>
      <c r="D35" s="1" t="str">
        <f>Countries!$G$4</f>
        <v>u:\ken\$data2.bnk, Type = LAREMOS</v>
      </c>
      <c r="E35" s="1" t="str">
        <f>Countries!$E$5&amp;Countries!$Q34&amp;Countries!$F$5</f>
        <v>M566FCD</v>
      </c>
      <c r="F35" t="s">
        <v>314</v>
      </c>
      <c r="G35" s="4">
        <v>206691</v>
      </c>
      <c r="H35" s="4">
        <v>317564</v>
      </c>
      <c r="I35" s="4">
        <v>433428</v>
      </c>
      <c r="J35" s="4">
        <v>477935</v>
      </c>
      <c r="K35" s="4">
        <v>521664</v>
      </c>
      <c r="L35" s="4">
        <v>585986</v>
      </c>
      <c r="M35" s="4">
        <v>586087</v>
      </c>
      <c r="N35" s="33">
        <v>580894</v>
      </c>
    </row>
    <row r="36" spans="1:14" x14ac:dyDescent="0.4">
      <c r="A36" t="s">
        <v>314</v>
      </c>
      <c r="B36" t="s">
        <v>314</v>
      </c>
      <c r="C36" s="49" t="s">
        <v>93</v>
      </c>
      <c r="D36" s="1" t="str">
        <f>Countries!$G$4</f>
        <v>u:\ken\$data2.bnk, Type = LAREMOS</v>
      </c>
      <c r="E36" s="1" t="str">
        <f>Countries!$E$5&amp;Countries!$Q35&amp;Countries!$F$5</f>
        <v>M922FCD</v>
      </c>
      <c r="F36" t="s">
        <v>314</v>
      </c>
      <c r="G36" s="4">
        <v>55256</v>
      </c>
      <c r="H36" s="4">
        <v>69448</v>
      </c>
      <c r="I36" s="4">
        <v>80455</v>
      </c>
      <c r="J36" s="4">
        <v>190873</v>
      </c>
      <c r="K36" s="4">
        <v>290213</v>
      </c>
      <c r="L36" s="4">
        <v>420090</v>
      </c>
      <c r="M36" s="4">
        <v>520006</v>
      </c>
      <c r="N36" s="33">
        <v>631633</v>
      </c>
    </row>
    <row r="37" spans="1:14" x14ac:dyDescent="0.4">
      <c r="A37" t="s">
        <v>314</v>
      </c>
      <c r="B37" t="s">
        <v>314</v>
      </c>
      <c r="C37" s="49" t="s">
        <v>97</v>
      </c>
      <c r="D37" s="1" t="str">
        <f>Countries!$G$4</f>
        <v>u:\ken\$data2.bnk, Type = LAREMOS</v>
      </c>
      <c r="E37" s="1" t="str">
        <f>Countries!$E$5&amp;Countries!$Q36&amp;Countries!$F$5</f>
        <v>M724FCD</v>
      </c>
      <c r="F37" t="s">
        <v>314</v>
      </c>
      <c r="G37" s="33" t="s">
        <v>163</v>
      </c>
      <c r="H37" s="33">
        <v>13618.126999999999</v>
      </c>
      <c r="I37" s="4">
        <v>13700.6</v>
      </c>
      <c r="J37" s="4">
        <v>23078.3</v>
      </c>
      <c r="K37" s="4">
        <v>24574.224999999999</v>
      </c>
      <c r="L37" s="4">
        <v>30402.125</v>
      </c>
      <c r="M37" s="4">
        <v>46022.595000000001</v>
      </c>
      <c r="N37" s="33">
        <v>51900.638999999996</v>
      </c>
    </row>
    <row r="38" spans="1:14" x14ac:dyDescent="0.4">
      <c r="A38" s="5" t="s">
        <v>314</v>
      </c>
      <c r="B38" t="s">
        <v>314</v>
      </c>
      <c r="C38" s="49" t="s">
        <v>110</v>
      </c>
      <c r="D38" s="1" t="str">
        <f>Countries!$G$4</f>
        <v>u:\ken\$data2.bnk, Type = LAREMOS</v>
      </c>
      <c r="E38" s="1" t="str">
        <f>Countries!$E$5&amp;Countries!$Q37&amp;Countries!$F$5</f>
        <v>M923FCD</v>
      </c>
      <c r="F38" s="5" t="s">
        <v>314</v>
      </c>
      <c r="G38" s="33" t="s">
        <v>163</v>
      </c>
      <c r="H38" s="4">
        <v>7.5539292257001653</v>
      </c>
      <c r="I38" s="4">
        <v>13.360713291121652</v>
      </c>
      <c r="J38" s="4">
        <v>27.702000000000002</v>
      </c>
      <c r="K38" s="4">
        <v>27.89</v>
      </c>
      <c r="L38" s="4">
        <v>41.414000000000001</v>
      </c>
      <c r="M38" s="4">
        <v>55.546999999999997</v>
      </c>
      <c r="N38" s="33" t="s">
        <v>163</v>
      </c>
    </row>
    <row r="39" spans="1:14" x14ac:dyDescent="0.4">
      <c r="A39" t="s">
        <v>314</v>
      </c>
      <c r="B39" t="s">
        <v>314</v>
      </c>
      <c r="C39" s="49" t="s">
        <v>111</v>
      </c>
      <c r="D39" s="1" t="str">
        <f>Countries!$G$4</f>
        <v>u:\ken\$data2.bnk, Type = LAREMOS</v>
      </c>
      <c r="E39" s="1" t="str">
        <f>Countries!$E$5&amp;Countries!$Q38&amp;Countries!$F$5</f>
        <v>M738FCD</v>
      </c>
      <c r="F39" t="s">
        <v>314</v>
      </c>
      <c r="G39" s="4">
        <v>144111.26999999999</v>
      </c>
      <c r="H39" s="4">
        <v>136504.37</v>
      </c>
      <c r="I39" s="4">
        <v>169950.64</v>
      </c>
      <c r="J39" s="4">
        <v>185352.24</v>
      </c>
      <c r="K39" s="4">
        <v>253740.28</v>
      </c>
      <c r="L39" s="4">
        <v>309608.86699999997</v>
      </c>
      <c r="M39" s="4">
        <v>404396.712</v>
      </c>
      <c r="N39" s="33">
        <v>470928.81162400002</v>
      </c>
    </row>
    <row r="40" spans="1:14" x14ac:dyDescent="0.4">
      <c r="A40" t="s">
        <v>314</v>
      </c>
      <c r="B40" t="s">
        <v>314</v>
      </c>
      <c r="C40" s="49" t="s">
        <v>112</v>
      </c>
      <c r="D40" s="1" t="str">
        <f>Countries!$G$4</f>
        <v>u:\ken\$data2.bnk, Type = LAREMOS</v>
      </c>
      <c r="E40" s="1" t="str">
        <f>Countries!$E$5&amp;Countries!$Q39&amp;Countries!$F$5</f>
        <v>M578FCD</v>
      </c>
      <c r="F40" t="s">
        <v>314</v>
      </c>
      <c r="G40" s="4">
        <v>9795.7369999999992</v>
      </c>
      <c r="H40" s="4">
        <v>11477.1</v>
      </c>
      <c r="I40" s="4">
        <v>49965</v>
      </c>
      <c r="J40" s="4">
        <v>45360.5</v>
      </c>
      <c r="K40" s="4">
        <v>43162.2</v>
      </c>
      <c r="L40" s="4">
        <v>46601</v>
      </c>
      <c r="M40" s="4">
        <v>46325.2</v>
      </c>
      <c r="N40" s="33">
        <v>43486.400000000001</v>
      </c>
    </row>
    <row r="41" spans="1:14" x14ac:dyDescent="0.4">
      <c r="A41" t="s">
        <v>314</v>
      </c>
      <c r="B41" t="s">
        <v>314</v>
      </c>
      <c r="C41" s="49" t="s">
        <v>115</v>
      </c>
      <c r="D41" s="1" t="str">
        <f>Countries!$G$4</f>
        <v>u:\ken\$data2.bnk, Type = LAREMOS</v>
      </c>
      <c r="E41" s="1" t="str">
        <f>Countries!$E$5&amp;Countries!$Q40&amp;Countries!$F$5</f>
        <v>M186FCD</v>
      </c>
      <c r="F41" t="s">
        <v>314</v>
      </c>
      <c r="G41" s="4">
        <v>1145818700</v>
      </c>
      <c r="H41" s="4">
        <v>2409590800</v>
      </c>
      <c r="I41" s="4">
        <v>4893817500</v>
      </c>
      <c r="J41" s="4">
        <v>8654300000</v>
      </c>
      <c r="K41" s="4">
        <v>18137810000</v>
      </c>
      <c r="L41" s="4">
        <v>24794643000</v>
      </c>
      <c r="M41" s="4">
        <v>58795043000</v>
      </c>
      <c r="N41" s="33">
        <v>52648340000</v>
      </c>
    </row>
    <row r="42" spans="1:14" x14ac:dyDescent="0.4">
      <c r="A42" t="s">
        <v>314</v>
      </c>
      <c r="B42" t="s">
        <v>314</v>
      </c>
      <c r="C42" s="49" t="s">
        <v>116</v>
      </c>
      <c r="D42" s="1" t="str">
        <f>Countries!$G$4</f>
        <v>u:\ken\$data2.bnk, Type = LAREMOS</v>
      </c>
      <c r="E42" s="1" t="str">
        <f>Countries!$E$5&amp;Countries!$Q41&amp;Countries!$F$5</f>
        <v>M925FCD</v>
      </c>
      <c r="F42" s="1" t="s">
        <v>314</v>
      </c>
      <c r="G42" s="9">
        <v>5953.4780000000001</v>
      </c>
      <c r="H42" s="9">
        <v>197705.29300000001</v>
      </c>
      <c r="I42" s="9">
        <v>269899.81699999998</v>
      </c>
      <c r="J42" s="9">
        <v>288195.73300000001</v>
      </c>
      <c r="K42" s="9">
        <v>602956.43500000006</v>
      </c>
      <c r="L42" s="9">
        <v>1031963.8929999999</v>
      </c>
      <c r="M42" s="9">
        <v>1228959.0530000001</v>
      </c>
      <c r="N42" s="34" t="s">
        <v>163</v>
      </c>
    </row>
    <row r="43" spans="1:14" x14ac:dyDescent="0.4">
      <c r="A43" t="s">
        <v>314</v>
      </c>
      <c r="B43" t="s">
        <v>314</v>
      </c>
      <c r="C43" s="49" t="s">
        <v>125</v>
      </c>
      <c r="D43" s="1" t="str">
        <f>Countries!$G$4</f>
        <v>u:\ken\$data2.bnk, Type = LAREMOS</v>
      </c>
      <c r="E43" s="1" t="str">
        <f>Countries!$E$5&amp;Countries!$Q42&amp;Countries!$F$5</f>
        <v>M582FCD</v>
      </c>
      <c r="F43" t="s">
        <v>314</v>
      </c>
      <c r="G43" s="4">
        <v>8923890</v>
      </c>
      <c r="H43" s="4">
        <v>11042017</v>
      </c>
      <c r="I43" s="4">
        <v>15611313</v>
      </c>
      <c r="J43" s="4">
        <v>22097783.000000004</v>
      </c>
      <c r="K43" s="4">
        <v>40919000</v>
      </c>
      <c r="L43" s="4">
        <v>58543350</v>
      </c>
      <c r="M43" s="4">
        <v>78186700</v>
      </c>
      <c r="N43" s="33">
        <v>79741500</v>
      </c>
    </row>
    <row r="44" spans="1:14" x14ac:dyDescent="0.4">
      <c r="A44" s="1" t="s">
        <v>314</v>
      </c>
      <c r="B44" s="1" t="s">
        <v>314</v>
      </c>
      <c r="C44" s="49" t="s">
        <v>126</v>
      </c>
      <c r="D44" s="1" t="str">
        <f>Countries!$G$4</f>
        <v>u:\ken\$data2.bnk, Type = LAREMOS</v>
      </c>
      <c r="E44" s="1" t="str">
        <f>Countries!$E$5&amp;Countries!$Q43&amp;Countries!$F$5</f>
        <v>M474FCD</v>
      </c>
      <c r="F44" s="1" t="s">
        <v>314</v>
      </c>
      <c r="G44" s="9">
        <v>55599.4</v>
      </c>
      <c r="H44" s="9">
        <v>63874.8</v>
      </c>
      <c r="I44" s="9">
        <v>76410.2</v>
      </c>
      <c r="J44" s="9">
        <v>95992.1</v>
      </c>
      <c r="K44" s="9">
        <v>111667.6</v>
      </c>
      <c r="L44" s="9">
        <v>146151.1</v>
      </c>
      <c r="M44" s="9">
        <v>184030.3</v>
      </c>
      <c r="N44" s="34">
        <v>216061.2</v>
      </c>
    </row>
    <row r="45" spans="1:14" x14ac:dyDescent="0.4">
      <c r="A45" t="s">
        <v>314</v>
      </c>
      <c r="B45" t="s">
        <v>314</v>
      </c>
      <c r="C45" s="49" t="s">
        <v>365</v>
      </c>
      <c r="D45" s="1" t="str">
        <f>Countries!$G$4</f>
        <v>u:\ken\$data2.bnk, Type = LAREMOS</v>
      </c>
      <c r="E45" s="1" t="str">
        <f>Countries!$E$5&amp;Countries!$Q44&amp;Countries!$F$5</f>
        <v>M754FCD</v>
      </c>
      <c r="F45" t="s">
        <v>314</v>
      </c>
      <c r="G45" s="4">
        <v>87513.111000000004</v>
      </c>
      <c r="H45" s="4">
        <v>160916.46300000002</v>
      </c>
      <c r="I45" s="4">
        <v>207380.70500000002</v>
      </c>
      <c r="J45" s="4">
        <v>368890.8</v>
      </c>
      <c r="K45" s="4">
        <v>502381</v>
      </c>
      <c r="L45" s="4">
        <v>1131253</v>
      </c>
      <c r="M45" s="4">
        <v>1038881</v>
      </c>
      <c r="N45" s="33">
        <v>1293725</v>
      </c>
    </row>
    <row r="46" spans="1:14" x14ac:dyDescent="0.4">
      <c r="A46" t="s">
        <v>314</v>
      </c>
      <c r="B46" t="s">
        <v>314</v>
      </c>
      <c r="C46" s="49" t="s">
        <v>0</v>
      </c>
      <c r="D46" s="1" t="str">
        <f>Countries!$G$4</f>
        <v>u:\ken\$data2.bnk, Type = LAREMOS</v>
      </c>
      <c r="E46" s="1" t="str">
        <f>Countries!$E$5&amp;Countries!$Q45&amp;Countries!$F$5</f>
        <v>M914FCD</v>
      </c>
      <c r="F46" t="s">
        <v>314</v>
      </c>
      <c r="G46" s="33">
        <v>20079.5</v>
      </c>
      <c r="H46" s="4">
        <v>33906.5</v>
      </c>
      <c r="I46" s="4">
        <v>36325.800000000003</v>
      </c>
      <c r="J46" s="4">
        <v>40262.504000000001</v>
      </c>
      <c r="K46" s="4">
        <v>53209.444000000003</v>
      </c>
      <c r="L46" s="4">
        <v>63603.829000000005</v>
      </c>
      <c r="M46" s="4">
        <v>88131.208259129999</v>
      </c>
      <c r="N46" s="33">
        <v>83732.716995108509</v>
      </c>
    </row>
    <row r="47" spans="1:14" x14ac:dyDescent="0.4">
      <c r="A47" t="s">
        <v>314</v>
      </c>
      <c r="B47" t="s">
        <v>314</v>
      </c>
      <c r="C47" s="49" t="s">
        <v>3</v>
      </c>
      <c r="D47" s="1" t="str">
        <f>Countries!$G$4</f>
        <v>u:\ken\$data2.bnk, Type = LAREMOS</v>
      </c>
      <c r="E47" s="1" t="str">
        <f>Countries!$E$5&amp;Countries!$Q46&amp;Countries!$F$5</f>
        <v>M911FCD</v>
      </c>
      <c r="F47" t="s">
        <v>314</v>
      </c>
      <c r="G47">
        <v>7663.732</v>
      </c>
      <c r="H47">
        <v>11312.49433</v>
      </c>
      <c r="I47">
        <v>23380.195</v>
      </c>
      <c r="J47">
        <v>37910.6028066</v>
      </c>
      <c r="K47">
        <v>52727.139160699997</v>
      </c>
      <c r="L47">
        <v>74772.923025299999</v>
      </c>
      <c r="M47">
        <v>74506.18557999999</v>
      </c>
      <c r="N47">
        <v>75561.063519999996</v>
      </c>
    </row>
    <row r="48" spans="1:14" x14ac:dyDescent="0.4">
      <c r="A48" t="s">
        <v>314</v>
      </c>
      <c r="B48" t="s">
        <v>314</v>
      </c>
      <c r="C48" s="49" t="s">
        <v>6</v>
      </c>
      <c r="D48" s="1" t="str">
        <f>Countries!$G$4</f>
        <v>u:\ken\$data2.bnk, Type = LAREMOS</v>
      </c>
      <c r="E48" s="1" t="str">
        <f>Countries!$E$5&amp;Countries!$Q47&amp;Countries!$F$5</f>
        <v>M912FCD</v>
      </c>
      <c r="F48" t="s">
        <v>314</v>
      </c>
      <c r="G48" s="51" t="s">
        <v>163</v>
      </c>
      <c r="H48" s="51" t="s">
        <v>163</v>
      </c>
      <c r="I48">
        <v>507388.80077321996</v>
      </c>
      <c r="J48">
        <v>494358.80533842993</v>
      </c>
      <c r="K48">
        <v>585284.40930589032</v>
      </c>
      <c r="L48">
        <v>978449.86196048034</v>
      </c>
      <c r="M48">
        <v>1832747.1210482605</v>
      </c>
      <c r="N48">
        <v>1903411.1151991801</v>
      </c>
    </row>
    <row r="49" spans="1:14" x14ac:dyDescent="0.4">
      <c r="A49" t="s">
        <v>314</v>
      </c>
      <c r="B49" t="s">
        <v>314</v>
      </c>
      <c r="C49" s="49" t="s">
        <v>8</v>
      </c>
      <c r="D49" s="1" t="str">
        <f>Countries!$G$4</f>
        <v>u:\ken\$data2.bnk, Type = LAREMOS</v>
      </c>
      <c r="E49" s="1" t="str">
        <f>Countries!$E$5&amp;Countries!$Q48&amp;Countries!$F$5</f>
        <v>M913FCD</v>
      </c>
      <c r="F49" t="s">
        <v>314</v>
      </c>
      <c r="G49" s="51" t="s">
        <v>163</v>
      </c>
      <c r="H49" s="51" t="s">
        <v>163</v>
      </c>
      <c r="I49" s="51" t="s">
        <v>163</v>
      </c>
      <c r="J49">
        <v>120677.51419999999</v>
      </c>
      <c r="K49">
        <v>220572.43539999999</v>
      </c>
      <c r="L49">
        <v>947055.46609999996</v>
      </c>
      <c r="M49">
        <v>1353352.6122999999</v>
      </c>
      <c r="N49">
        <v>1655854.7045</v>
      </c>
    </row>
    <row r="50" spans="1:14" x14ac:dyDescent="0.4">
      <c r="C50" s="49" t="s">
        <v>14</v>
      </c>
      <c r="D50" s="1" t="str">
        <f>Countries!$G$4</f>
        <v>u:\ken\$data2.bnk, Type = LAREMOS</v>
      </c>
      <c r="E50" s="1" t="str">
        <f>Countries!$E$5&amp;Countries!$Q49&amp;Countries!$F$5</f>
        <v>M223FCD</v>
      </c>
    </row>
    <row r="51" spans="1:14" x14ac:dyDescent="0.4">
      <c r="A51" t="s">
        <v>314</v>
      </c>
      <c r="B51" t="s">
        <v>314</v>
      </c>
      <c r="C51" s="49" t="s">
        <v>19</v>
      </c>
      <c r="D51" s="1" t="str">
        <f>Countries!$G$4</f>
        <v>u:\ken\$data2.bnk, Type = LAREMOS</v>
      </c>
      <c r="E51" s="1" t="str">
        <f>Countries!$E$5&amp;Countries!$Q50&amp;Countries!$F$5</f>
        <v>M228FCD</v>
      </c>
      <c r="F51" t="s">
        <v>314</v>
      </c>
      <c r="G51">
        <v>604483.05232586968</v>
      </c>
      <c r="H51">
        <v>550063.51999700197</v>
      </c>
      <c r="I51">
        <v>555268.79652201978</v>
      </c>
      <c r="J51">
        <v>1094276.8988144479</v>
      </c>
      <c r="K51">
        <v>1715739.3671137607</v>
      </c>
      <c r="L51">
        <v>2090132.7578325195</v>
      </c>
      <c r="M51">
        <v>2719521.9155816208</v>
      </c>
      <c r="N51">
        <v>2739583.1411076118</v>
      </c>
    </row>
    <row r="52" spans="1:14" x14ac:dyDescent="0.4">
      <c r="A52" t="s">
        <v>314</v>
      </c>
      <c r="B52" t="s">
        <v>314</v>
      </c>
      <c r="C52" s="49" t="s">
        <v>264</v>
      </c>
      <c r="D52" s="1" t="str">
        <f>Countries!$G$4</f>
        <v>u:\ken\$data2.bnk, Type = LAREMOS</v>
      </c>
      <c r="E52" s="1" t="str">
        <f>Countries!$E$5&amp;Countries!$Q51&amp;Countries!$F$5</f>
        <v>M532FCD</v>
      </c>
      <c r="F52" t="s">
        <v>314</v>
      </c>
      <c r="G52">
        <v>1064090</v>
      </c>
      <c r="H52">
        <v>1059538</v>
      </c>
      <c r="I52">
        <v>1153486</v>
      </c>
      <c r="J52">
        <v>1295658</v>
      </c>
      <c r="K52">
        <v>1466795</v>
      </c>
      <c r="L52">
        <v>1638525</v>
      </c>
      <c r="M52">
        <v>1530295</v>
      </c>
      <c r="N52">
        <v>1501057</v>
      </c>
    </row>
    <row r="53" spans="1:14" x14ac:dyDescent="0.4">
      <c r="C53" s="49" t="s">
        <v>21</v>
      </c>
      <c r="D53" s="1" t="str">
        <f>Countries!$G$4</f>
        <v>u:\ken\$data2.bnk, Type = LAREMOS</v>
      </c>
      <c r="E53" s="1" t="str">
        <f>Countries!$E$5&amp;Countries!$Q52&amp;Countries!$F$5</f>
        <v>M233FCD</v>
      </c>
    </row>
    <row r="54" spans="1:14" x14ac:dyDescent="0.4">
      <c r="A54" t="s">
        <v>314</v>
      </c>
      <c r="B54" t="s">
        <v>314</v>
      </c>
      <c r="C54" s="49" t="s">
        <v>373</v>
      </c>
      <c r="D54" s="1" t="str">
        <f>Countries!$G$4</f>
        <v>u:\ken\$data2.bnk, Type = LAREMOS</v>
      </c>
      <c r="E54" s="1" t="str">
        <f>Countries!$E$5&amp;Countries!$Q53&amp;Countries!$F$5</f>
        <v>M935FCD</v>
      </c>
      <c r="F54" t="s">
        <v>314</v>
      </c>
      <c r="G54">
        <v>57656</v>
      </c>
      <c r="H54">
        <v>69329</v>
      </c>
      <c r="I54">
        <v>133595.6</v>
      </c>
      <c r="J54">
        <v>137798</v>
      </c>
      <c r="K54">
        <v>145262.79999999999</v>
      </c>
      <c r="L54">
        <v>167388.79999999999</v>
      </c>
      <c r="M54">
        <v>178174.9</v>
      </c>
      <c r="N54" s="51" t="s">
        <v>163</v>
      </c>
    </row>
    <row r="55" spans="1:14" x14ac:dyDescent="0.4">
      <c r="A55" t="s">
        <v>314</v>
      </c>
      <c r="B55" t="s">
        <v>314</v>
      </c>
      <c r="C55" s="50" t="s">
        <v>32</v>
      </c>
      <c r="D55" s="1" t="str">
        <f>Countries!$G$4</f>
        <v>u:\ken\$data2.bnk, Type = LAREMOS</v>
      </c>
      <c r="E55" s="1" t="str">
        <f>Countries!$E$5&amp;Countries!$Q54&amp;Countries!$F$5</f>
        <v>M469FCD</v>
      </c>
      <c r="F55" t="s">
        <v>314</v>
      </c>
      <c r="G55">
        <v>38766.1</v>
      </c>
      <c r="H55">
        <v>39063.599999999999</v>
      </c>
      <c r="I55">
        <v>38073.5</v>
      </c>
      <c r="J55">
        <v>38199.4</v>
      </c>
      <c r="K55">
        <v>40420.6</v>
      </c>
      <c r="L55">
        <v>47720</v>
      </c>
      <c r="M55">
        <v>60539.199999999997</v>
      </c>
      <c r="N55" s="51" t="s">
        <v>163</v>
      </c>
    </row>
    <row r="56" spans="1:14" x14ac:dyDescent="0.4">
      <c r="A56" t="s">
        <v>314</v>
      </c>
      <c r="B56" t="s">
        <v>314</v>
      </c>
      <c r="C56" s="49" t="s">
        <v>33</v>
      </c>
      <c r="D56" s="1" t="str">
        <f>Countries!$G$4</f>
        <v>u:\ken\$data2.bnk, Type = LAREMOS</v>
      </c>
      <c r="E56" s="1" t="str">
        <f>Countries!$E$5&amp;Countries!$Q55&amp;Countries!$F$5</f>
        <v>M253FCD</v>
      </c>
      <c r="F56" t="s">
        <v>314</v>
      </c>
      <c r="G56">
        <v>1578</v>
      </c>
      <c r="H56">
        <v>2340</v>
      </c>
      <c r="I56">
        <v>3285</v>
      </c>
      <c r="J56">
        <v>3757</v>
      </c>
      <c r="K56">
        <v>4144</v>
      </c>
      <c r="L56">
        <v>4362</v>
      </c>
      <c r="M56">
        <v>44091.25</v>
      </c>
      <c r="N56" s="51" t="s">
        <v>163</v>
      </c>
    </row>
    <row r="57" spans="1:14" x14ac:dyDescent="0.4">
      <c r="A57" t="s">
        <v>314</v>
      </c>
      <c r="B57" t="s">
        <v>314</v>
      </c>
      <c r="C57" s="49" t="s">
        <v>38</v>
      </c>
      <c r="D57" s="1" t="str">
        <f>Countries!$G$4</f>
        <v>u:\ken\$data2.bnk, Type = LAREMOS</v>
      </c>
      <c r="E57" s="1" t="str">
        <f>Countries!$E$5&amp;Countries!$Q56&amp;Countries!$F$5</f>
        <v>M915FCD</v>
      </c>
      <c r="F57" t="s">
        <v>314</v>
      </c>
      <c r="G57">
        <v>22.925000000000001</v>
      </c>
      <c r="H57">
        <v>38.32</v>
      </c>
      <c r="I57">
        <v>77.831999999999994</v>
      </c>
      <c r="J57">
        <v>109.3977</v>
      </c>
      <c r="K57">
        <v>163.49043699999999</v>
      </c>
      <c r="L57">
        <v>244.450479</v>
      </c>
      <c r="M57">
        <v>332.20665699999995</v>
      </c>
      <c r="N57">
        <v>379.64282400000002</v>
      </c>
    </row>
    <row r="58" spans="1:14" x14ac:dyDescent="0.4">
      <c r="C58" s="49" t="s">
        <v>329</v>
      </c>
      <c r="D58" s="1" t="str">
        <f>Countries!$G$4</f>
        <v>u:\ken\$data2.bnk, Type = LAREMOS</v>
      </c>
      <c r="E58" s="1" t="str">
        <f>Countries!$E$5&amp;Countries!$Q57&amp;Countries!$F$5</f>
        <v>M258FCD</v>
      </c>
    </row>
    <row r="59" spans="1:14" x14ac:dyDescent="0.4">
      <c r="A59" t="s">
        <v>314</v>
      </c>
      <c r="B59" t="s">
        <v>314</v>
      </c>
      <c r="C59" s="49" t="s">
        <v>45</v>
      </c>
      <c r="D59" s="1" t="str">
        <f>Countries!$G$4</f>
        <v>u:\ken\$data2.bnk, Type = LAREMOS</v>
      </c>
      <c r="E59" s="1" t="str">
        <f>Countries!$E$5&amp;Countries!$Q58&amp;Countries!$F$5</f>
        <v>M263FCD</v>
      </c>
      <c r="F59" t="s">
        <v>314</v>
      </c>
      <c r="G59" s="51" t="s">
        <v>163</v>
      </c>
      <c r="H59" s="51" t="s">
        <v>163</v>
      </c>
      <c r="I59">
        <v>4119.8630999999996</v>
      </c>
      <c r="J59">
        <v>4780.1000000000004</v>
      </c>
      <c r="K59">
        <v>6487.22</v>
      </c>
      <c r="L59">
        <v>9071.84</v>
      </c>
      <c r="M59">
        <v>11253.41</v>
      </c>
      <c r="N59">
        <v>12740.72</v>
      </c>
    </row>
    <row r="60" spans="1:14" x14ac:dyDescent="0.4">
      <c r="A60" t="s">
        <v>314</v>
      </c>
      <c r="B60" t="s">
        <v>314</v>
      </c>
      <c r="C60" s="49" t="s">
        <v>48</v>
      </c>
      <c r="D60" s="1" t="str">
        <f>Countries!$G$4</f>
        <v>u:\ken\$data2.bnk, Type = LAREMOS</v>
      </c>
      <c r="E60" s="1" t="str">
        <f>Countries!$E$5&amp;Countries!$Q59&amp;Countries!$F$5</f>
        <v>M944FCD</v>
      </c>
      <c r="F60" t="s">
        <v>314</v>
      </c>
      <c r="G60">
        <v>615500</v>
      </c>
      <c r="H60">
        <v>682700</v>
      </c>
      <c r="I60">
        <v>756060</v>
      </c>
      <c r="J60">
        <v>846829</v>
      </c>
      <c r="K60">
        <v>882892</v>
      </c>
      <c r="L60">
        <v>1006610.497099261</v>
      </c>
      <c r="M60">
        <v>1128362</v>
      </c>
      <c r="N60">
        <v>1115102</v>
      </c>
    </row>
    <row r="61" spans="1:14" x14ac:dyDescent="0.4">
      <c r="A61" t="s">
        <v>314</v>
      </c>
      <c r="B61" t="s">
        <v>314</v>
      </c>
      <c r="C61" s="50" t="s">
        <v>53</v>
      </c>
      <c r="D61" s="1" t="str">
        <f>Countries!$G$4</f>
        <v>u:\ken\$data2.bnk, Type = LAREMOS</v>
      </c>
      <c r="E61" s="1" t="str">
        <f>Countries!$E$5&amp;Countries!$Q60&amp;Countries!$F$5</f>
        <v>M436FCD</v>
      </c>
      <c r="F61" t="s">
        <v>314</v>
      </c>
      <c r="G61">
        <v>34269.475999999995</v>
      </c>
      <c r="H61">
        <v>39490.425999999999</v>
      </c>
      <c r="I61">
        <v>43536.042000000001</v>
      </c>
      <c r="J61">
        <v>58336.447999999997</v>
      </c>
      <c r="K61">
        <v>64106.447999999997</v>
      </c>
      <c r="L61">
        <v>68198.993999999992</v>
      </c>
      <c r="M61">
        <v>72955</v>
      </c>
      <c r="N61">
        <v>83559</v>
      </c>
    </row>
    <row r="62" spans="1:14" x14ac:dyDescent="0.4">
      <c r="A62" t="s">
        <v>314</v>
      </c>
      <c r="B62" t="s">
        <v>314</v>
      </c>
      <c r="C62" s="49" t="s">
        <v>58</v>
      </c>
      <c r="D62" s="1" t="str">
        <f>Countries!$G$4</f>
        <v>u:\ken\$data2.bnk, Type = LAREMOS</v>
      </c>
      <c r="E62" s="1" t="str">
        <f>Countries!$E$5&amp;Countries!$Q61&amp;Countries!$F$5</f>
        <v>M916FCD</v>
      </c>
      <c r="F62" t="s">
        <v>314</v>
      </c>
      <c r="G62" s="51" t="s">
        <v>163</v>
      </c>
      <c r="H62" s="51" t="s">
        <v>163</v>
      </c>
      <c r="I62">
        <v>10738.821956999998</v>
      </c>
      <c r="J62">
        <v>11809.085864000001</v>
      </c>
      <c r="K62">
        <v>15741.54830685</v>
      </c>
      <c r="L62">
        <v>22130.92751109926</v>
      </c>
      <c r="M62">
        <v>12252.761885</v>
      </c>
      <c r="N62" s="51" t="s">
        <v>163</v>
      </c>
    </row>
    <row r="63" spans="1:14" x14ac:dyDescent="0.4">
      <c r="A63" t="s">
        <v>314</v>
      </c>
      <c r="B63" t="s">
        <v>314</v>
      </c>
      <c r="C63" s="49" t="s">
        <v>64</v>
      </c>
      <c r="D63" s="1" t="str">
        <f>Countries!$G$4</f>
        <v>u:\ken\$data2.bnk, Type = LAREMOS</v>
      </c>
      <c r="E63" s="1" t="str">
        <f>Countries!$E$5&amp;Countries!$Q62&amp;Countries!$F$5</f>
        <v>M941FCD</v>
      </c>
      <c r="F63" t="s">
        <v>314</v>
      </c>
      <c r="G63">
        <v>170.95400000000001</v>
      </c>
      <c r="H63">
        <v>202.923</v>
      </c>
      <c r="I63">
        <v>286.339</v>
      </c>
      <c r="J63">
        <v>270.37400000000002</v>
      </c>
      <c r="K63">
        <v>302.45299999999997</v>
      </c>
      <c r="L63">
        <v>401.27100000000002</v>
      </c>
      <c r="M63">
        <v>479.00599999999997</v>
      </c>
      <c r="N63">
        <v>550.39800000000002</v>
      </c>
    </row>
    <row r="64" spans="1:14" x14ac:dyDescent="0.4">
      <c r="A64" t="s">
        <v>314</v>
      </c>
      <c r="B64" t="s">
        <v>314</v>
      </c>
      <c r="C64" s="49" t="s">
        <v>66</v>
      </c>
      <c r="D64" s="1" t="str">
        <f>Countries!$G$4</f>
        <v>u:\ken\$data2.bnk, Type = LAREMOS</v>
      </c>
      <c r="E64" s="1" t="str">
        <f>Countries!$E$5&amp;Countries!$Q63&amp;Countries!$F$5</f>
        <v>M946FCD</v>
      </c>
      <c r="F64" t="s">
        <v>314</v>
      </c>
      <c r="G64">
        <v>1419.1</v>
      </c>
      <c r="H64">
        <v>1305.5999999999999</v>
      </c>
      <c r="I64">
        <v>1530.8</v>
      </c>
      <c r="J64">
        <v>2000.3</v>
      </c>
      <c r="K64">
        <v>2723.1</v>
      </c>
      <c r="L64">
        <v>3554.4</v>
      </c>
      <c r="M64">
        <v>4181.3999999999996</v>
      </c>
      <c r="N64">
        <v>3798.1</v>
      </c>
    </row>
    <row r="65" spans="1:14" x14ac:dyDescent="0.4">
      <c r="A65" t="s">
        <v>314</v>
      </c>
      <c r="B65" t="s">
        <v>314</v>
      </c>
      <c r="C65" s="49" t="s">
        <v>68</v>
      </c>
      <c r="D65" s="1" t="str">
        <f>Countries!$G$4</f>
        <v>u:\ken\$data2.bnk, Type = LAREMOS</v>
      </c>
      <c r="E65" s="1" t="str">
        <f>Countries!$E$5&amp;Countries!$Q64&amp;Countries!$F$5</f>
        <v>M962FCD</v>
      </c>
      <c r="F65" t="s">
        <v>314</v>
      </c>
      <c r="G65" s="51" t="s">
        <v>163</v>
      </c>
      <c r="H65" s="51" t="s">
        <v>163</v>
      </c>
      <c r="I65">
        <v>5016.8875088362447</v>
      </c>
      <c r="J65">
        <v>6622.6983458264576</v>
      </c>
      <c r="K65">
        <v>7778.8488619478703</v>
      </c>
      <c r="L65">
        <v>11605</v>
      </c>
      <c r="M65">
        <v>36921</v>
      </c>
      <c r="N65">
        <v>26410</v>
      </c>
    </row>
    <row r="66" spans="1:14" x14ac:dyDescent="0.4">
      <c r="A66" t="s">
        <v>314</v>
      </c>
      <c r="B66" t="s">
        <v>314</v>
      </c>
      <c r="C66" s="49" t="s">
        <v>70</v>
      </c>
      <c r="D66" s="1" t="str">
        <f>Countries!$G$4</f>
        <v>u:\ken\$data2.bnk, Type = LAREMOS</v>
      </c>
      <c r="E66" s="1" t="str">
        <f>Countries!$E$5&amp;Countries!$Q65&amp;Countries!$F$5</f>
        <v>M548FCD</v>
      </c>
      <c r="F66" t="s">
        <v>314</v>
      </c>
      <c r="G66" s="51" t="s">
        <v>163</v>
      </c>
      <c r="H66">
        <v>1241.8</v>
      </c>
      <c r="I66">
        <v>2964.6302099999998</v>
      </c>
      <c r="J66">
        <v>4354.9475299999995</v>
      </c>
      <c r="K66">
        <v>5931.4939999999997</v>
      </c>
      <c r="L66">
        <v>8908.4779999999992</v>
      </c>
      <c r="M66">
        <v>9753.8269999999993</v>
      </c>
      <c r="N66">
        <v>8822.36</v>
      </c>
    </row>
    <row r="67" spans="1:14" x14ac:dyDescent="0.4">
      <c r="C67" s="49" t="s">
        <v>71</v>
      </c>
      <c r="D67" s="1" t="str">
        <f>Countries!$G$4</f>
        <v>u:\ken\$data2.bnk, Type = LAREMOS</v>
      </c>
      <c r="E67" s="1" t="str">
        <f>Countries!$E$5&amp;Countries!$Q66&amp;Countries!$F$5</f>
        <v>M684FCD</v>
      </c>
    </row>
    <row r="68" spans="1:14" x14ac:dyDescent="0.4">
      <c r="A68" t="s">
        <v>314</v>
      </c>
      <c r="B68" t="s">
        <v>314</v>
      </c>
      <c r="C68" s="49" t="s">
        <v>72</v>
      </c>
      <c r="D68" s="1" t="str">
        <f>Countries!$G$4</f>
        <v>u:\ken\$data2.bnk, Type = LAREMOS</v>
      </c>
      <c r="E68" s="1" t="str">
        <f>Countries!$E$5&amp;Countries!$Q67&amp;Countries!$F$5</f>
        <v>M273FCD</v>
      </c>
      <c r="F68" t="s">
        <v>314</v>
      </c>
      <c r="G68">
        <v>25012.141899999999</v>
      </c>
      <c r="H68">
        <v>34870.516000000003</v>
      </c>
      <c r="I68">
        <v>38254.303</v>
      </c>
      <c r="J68">
        <v>52384.15</v>
      </c>
      <c r="K68">
        <v>64441.288999999997</v>
      </c>
      <c r="L68">
        <v>64409.514999999999</v>
      </c>
      <c r="M68">
        <v>96941.252999999997</v>
      </c>
      <c r="N68">
        <v>92570.83</v>
      </c>
    </row>
    <row r="69" spans="1:14" x14ac:dyDescent="0.4">
      <c r="A69" t="s">
        <v>314</v>
      </c>
      <c r="B69" t="s">
        <v>314</v>
      </c>
      <c r="C69" s="49" t="s">
        <v>371</v>
      </c>
      <c r="D69" s="1" t="str">
        <f>Countries!$G$4</f>
        <v>u:\ken\$data2.bnk, Type = LAREMOS</v>
      </c>
      <c r="E69" s="1" t="str">
        <f>Countries!$E$5&amp;Countries!$Q68&amp;Countries!$F$5</f>
        <v>M853FCD</v>
      </c>
      <c r="F69" t="s">
        <v>314</v>
      </c>
      <c r="G69">
        <v>102.46299999999999</v>
      </c>
      <c r="H69">
        <v>135.34099999999998</v>
      </c>
      <c r="I69">
        <v>194.376</v>
      </c>
      <c r="J69">
        <v>178.50299999999999</v>
      </c>
      <c r="K69">
        <v>171.173</v>
      </c>
      <c r="L69">
        <v>205.19</v>
      </c>
      <c r="M69">
        <v>337.14699999999999</v>
      </c>
      <c r="N69">
        <v>323.74</v>
      </c>
    </row>
    <row r="70" spans="1:14" x14ac:dyDescent="0.4">
      <c r="A70" t="s">
        <v>314</v>
      </c>
      <c r="B70" t="s">
        <v>314</v>
      </c>
      <c r="C70" s="49" t="s">
        <v>90</v>
      </c>
      <c r="D70" s="1" t="str">
        <f>Countries!$G$4</f>
        <v>u:\ken\$data2.bnk, Type = LAREMOS</v>
      </c>
      <c r="E70" s="1" t="str">
        <f>Countries!$E$5&amp;Countries!$Q69&amp;Countries!$F$5</f>
        <v>M964FCD</v>
      </c>
      <c r="F70" t="s">
        <v>314</v>
      </c>
      <c r="G70">
        <v>21299.7</v>
      </c>
      <c r="H70">
        <v>23392.5</v>
      </c>
      <c r="I70">
        <v>30820.6</v>
      </c>
      <c r="J70">
        <v>33641.5</v>
      </c>
      <c r="K70">
        <v>30353.5</v>
      </c>
      <c r="L70">
        <v>43008</v>
      </c>
      <c r="M70">
        <v>53000</v>
      </c>
      <c r="N70">
        <v>53064</v>
      </c>
    </row>
    <row r="71" spans="1:14" x14ac:dyDescent="0.4">
      <c r="A71" t="s">
        <v>314</v>
      </c>
      <c r="B71" t="s">
        <v>314</v>
      </c>
      <c r="C71" s="49" t="s">
        <v>92</v>
      </c>
      <c r="D71" s="1" t="str">
        <f>Countries!$G$4</f>
        <v>u:\ken\$data2.bnk, Type = LAREMOS</v>
      </c>
      <c r="E71" s="1" t="str">
        <f>Countries!$E$5&amp;Countries!$Q70&amp;Countries!$F$5</f>
        <v>M968FCD</v>
      </c>
      <c r="F71" t="s">
        <v>314</v>
      </c>
      <c r="G71">
        <v>3952700</v>
      </c>
      <c r="H71">
        <v>7085600</v>
      </c>
      <c r="I71">
        <v>17680500</v>
      </c>
      <c r="J71">
        <v>30201500</v>
      </c>
      <c r="K71">
        <v>50472600</v>
      </c>
      <c r="L71">
        <v>74856300</v>
      </c>
      <c r="M71">
        <v>115784200</v>
      </c>
      <c r="N71">
        <v>123041700</v>
      </c>
    </row>
    <row r="72" spans="1:14" x14ac:dyDescent="0.4">
      <c r="A72" t="s">
        <v>314</v>
      </c>
      <c r="B72" t="s">
        <v>314</v>
      </c>
      <c r="C72" s="49" t="s">
        <v>95</v>
      </c>
      <c r="D72" s="1" t="str">
        <f>Countries!$G$4</f>
        <v>u:\ken\$data2.bnk, Type = LAREMOS</v>
      </c>
      <c r="E72" s="1" t="str">
        <f>Countries!$E$5&amp;Countries!$Q71&amp;Countries!$F$5</f>
        <v>M456FCD</v>
      </c>
      <c r="F72" t="s">
        <v>314</v>
      </c>
      <c r="G72">
        <v>46316.4</v>
      </c>
      <c r="H72">
        <v>44102.5</v>
      </c>
      <c r="I72">
        <v>44879.7</v>
      </c>
      <c r="J72">
        <v>50610.6</v>
      </c>
      <c r="K72">
        <v>49717.1</v>
      </c>
      <c r="L72">
        <v>49293.9</v>
      </c>
      <c r="M72">
        <v>50570.3</v>
      </c>
      <c r="N72">
        <v>51105.656999999999</v>
      </c>
    </row>
    <row r="73" spans="1:14" x14ac:dyDescent="0.4">
      <c r="A73" t="s">
        <v>314</v>
      </c>
      <c r="B73" t="s">
        <v>314</v>
      </c>
      <c r="C73" s="49" t="s">
        <v>372</v>
      </c>
      <c r="D73" s="1" t="str">
        <f>Countries!$G$4</f>
        <v>u:\ken\$data2.bnk, Type = LAREMOS</v>
      </c>
      <c r="E73" s="1" t="str">
        <f>Countries!$E$5&amp;Countries!$Q72&amp;Countries!$F$5</f>
        <v>M936FCD</v>
      </c>
      <c r="F73" t="s">
        <v>314</v>
      </c>
      <c r="G73">
        <v>39896</v>
      </c>
      <c r="H73">
        <v>41690</v>
      </c>
      <c r="I73">
        <v>46964</v>
      </c>
      <c r="J73">
        <v>68548</v>
      </c>
      <c r="K73">
        <v>75851</v>
      </c>
      <c r="L73">
        <v>93949</v>
      </c>
      <c r="M73">
        <v>104882</v>
      </c>
      <c r="N73" s="51" t="s">
        <v>163</v>
      </c>
    </row>
    <row r="74" spans="1:14" x14ac:dyDescent="0.4">
      <c r="C74" s="49" t="s">
        <v>374</v>
      </c>
      <c r="D74" s="1" t="str">
        <f>Countries!$G$4</f>
        <v>u:\ken\$data2.bnk, Type = LAREMOS</v>
      </c>
      <c r="E74" s="1" t="str">
        <f>Countries!$E$5&amp;Countries!$Q73&amp;Countries!$F$5</f>
        <v>M813FCD</v>
      </c>
    </row>
    <row r="75" spans="1:14" x14ac:dyDescent="0.4">
      <c r="A75" t="s">
        <v>314</v>
      </c>
      <c r="B75" t="s">
        <v>314</v>
      </c>
      <c r="C75" s="49" t="s">
        <v>105</v>
      </c>
      <c r="D75" s="1" t="str">
        <f>Countries!$G$4</f>
        <v>u:\ken\$data2.bnk, Type = LAREMOS</v>
      </c>
      <c r="E75" s="1" t="str">
        <f>Countries!$E$5&amp;Countries!$Q74&amp;Countries!$F$5</f>
        <v>M361FCD</v>
      </c>
      <c r="F75" t="s">
        <v>314</v>
      </c>
      <c r="G75">
        <v>93.052999999999997</v>
      </c>
      <c r="H75">
        <v>85.847999999999999</v>
      </c>
      <c r="I75">
        <v>123.667</v>
      </c>
      <c r="J75">
        <v>145.20699999999999</v>
      </c>
      <c r="K75">
        <v>128.857</v>
      </c>
      <c r="L75">
        <v>252.97499999999999</v>
      </c>
      <c r="M75">
        <v>238.24299999999999</v>
      </c>
      <c r="N75">
        <v>257.06900000000002</v>
      </c>
    </row>
    <row r="76" spans="1:14" x14ac:dyDescent="0.4">
      <c r="A76" t="s">
        <v>314</v>
      </c>
      <c r="B76" t="s">
        <v>314</v>
      </c>
      <c r="C76" s="49" t="s">
        <v>113</v>
      </c>
      <c r="D76" s="1" t="str">
        <f>Countries!$G$4</f>
        <v>u:\ken\$data2.bnk, Type = LAREMOS</v>
      </c>
      <c r="E76" s="1" t="str">
        <f>Countries!$E$5&amp;Countries!$Q75&amp;Countries!$F$5</f>
        <v>M369FCD</v>
      </c>
      <c r="F76" t="s">
        <v>314</v>
      </c>
      <c r="G76" s="51" t="s">
        <v>163</v>
      </c>
      <c r="H76">
        <v>2774.4609999999998</v>
      </c>
      <c r="I76">
        <v>3181.48</v>
      </c>
      <c r="J76">
        <v>3698.1559999999999</v>
      </c>
      <c r="K76">
        <v>4002.17</v>
      </c>
      <c r="L76">
        <v>5102.8429999999998</v>
      </c>
      <c r="M76">
        <v>4664.9619999999995</v>
      </c>
      <c r="N76">
        <v>4752.4250000000002</v>
      </c>
    </row>
    <row r="77" spans="1:14" x14ac:dyDescent="0.4">
      <c r="A77" t="s">
        <v>314</v>
      </c>
      <c r="B77" t="s">
        <v>314</v>
      </c>
      <c r="C77" s="49" t="s">
        <v>117</v>
      </c>
      <c r="D77" s="1" t="str">
        <f>Countries!$G$4</f>
        <v>u:\ken\$data2.bnk, Type = LAREMOS</v>
      </c>
      <c r="E77" s="1" t="str">
        <f>Countries!$E$5&amp;Countries!$Q76&amp;Countries!$F$5</f>
        <v>M466FCD</v>
      </c>
      <c r="F77" t="s">
        <v>314</v>
      </c>
      <c r="G77">
        <v>15621</v>
      </c>
      <c r="H77">
        <v>17206</v>
      </c>
      <c r="I77">
        <v>18426</v>
      </c>
      <c r="J77">
        <v>19482</v>
      </c>
      <c r="K77">
        <v>23133</v>
      </c>
      <c r="L77">
        <v>28165</v>
      </c>
      <c r="M77">
        <v>36954</v>
      </c>
      <c r="N77">
        <v>36959</v>
      </c>
    </row>
    <row r="78" spans="1:14" x14ac:dyDescent="0.4">
      <c r="A78" t="s">
        <v>314</v>
      </c>
      <c r="B78" t="s">
        <v>314</v>
      </c>
      <c r="C78" s="49" t="s">
        <v>118</v>
      </c>
      <c r="D78" s="1" t="str">
        <f>Countries!$G$4</f>
        <v>u:\ken\$data2.bnk, Type = LAREMOS</v>
      </c>
      <c r="E78" s="1" t="str">
        <f>Countries!$E$5&amp;Countries!$Q77&amp;Countries!$F$5</f>
        <v>M746FCD</v>
      </c>
      <c r="F78" t="s">
        <v>314</v>
      </c>
      <c r="G78">
        <v>85154</v>
      </c>
      <c r="H78">
        <v>110765</v>
      </c>
      <c r="I78">
        <v>131727</v>
      </c>
      <c r="J78">
        <v>180424</v>
      </c>
      <c r="K78">
        <v>289259</v>
      </c>
      <c r="L78">
        <v>354718</v>
      </c>
      <c r="M78">
        <v>347987.4</v>
      </c>
      <c r="N78">
        <v>419080.5</v>
      </c>
    </row>
    <row r="79" spans="1:14" x14ac:dyDescent="0.4">
      <c r="A79" t="s">
        <v>314</v>
      </c>
      <c r="B79" t="s">
        <v>314</v>
      </c>
      <c r="C79" s="49" t="s">
        <v>120</v>
      </c>
      <c r="D79" s="1" t="str">
        <f>Countries!$G$4</f>
        <v>u:\ken\$data2.bnk, Type = LAREMOS</v>
      </c>
      <c r="E79" s="1" t="str">
        <f>Countries!$E$5&amp;Countries!$Q78&amp;Countries!$F$5</f>
        <v>M926FCD</v>
      </c>
      <c r="F79" t="s">
        <v>314</v>
      </c>
      <c r="G79">
        <v>1576.79141</v>
      </c>
      <c r="H79">
        <v>1562.0242699999999</v>
      </c>
      <c r="I79">
        <v>1641.59746</v>
      </c>
      <c r="J79">
        <v>3265.4452041599998</v>
      </c>
      <c r="K79">
        <v>5357.57178243</v>
      </c>
      <c r="L79">
        <v>7187.9144099099994</v>
      </c>
      <c r="M79">
        <v>8281.1865804699992</v>
      </c>
      <c r="N79">
        <v>9446.5156106100003</v>
      </c>
    </row>
    <row r="80" spans="1:14" x14ac:dyDescent="0.4">
      <c r="A80" t="s">
        <v>314</v>
      </c>
      <c r="B80" t="s">
        <v>314</v>
      </c>
      <c r="C80" s="49" t="s">
        <v>123</v>
      </c>
      <c r="D80" s="1" t="str">
        <f>Countries!$G$4</f>
        <v>u:\ken\$data2.bnk, Type = LAREMOS</v>
      </c>
      <c r="E80" s="1" t="str">
        <f>Countries!$E$5&amp;Countries!$Q79&amp;Countries!$F$5</f>
        <v>M927FCD</v>
      </c>
      <c r="F80" t="s">
        <v>314</v>
      </c>
      <c r="G80">
        <v>8271</v>
      </c>
      <c r="H80">
        <v>16501</v>
      </c>
      <c r="I80">
        <v>24783.53</v>
      </c>
      <c r="J80">
        <v>20652.902999999998</v>
      </c>
      <c r="K80">
        <v>25426.581999999999</v>
      </c>
      <c r="L80">
        <v>77254.782000000007</v>
      </c>
      <c r="M80">
        <v>149476.42000000001</v>
      </c>
      <c r="N80">
        <v>182043.962</v>
      </c>
    </row>
    <row r="81" spans="1:14" x14ac:dyDescent="0.4">
      <c r="A81" t="s">
        <v>314</v>
      </c>
      <c r="B81" t="s">
        <v>314</v>
      </c>
      <c r="C81" s="49" t="s">
        <v>290</v>
      </c>
      <c r="D81" s="1" t="str">
        <f>Countries!$G$4</f>
        <v>u:\ken\$data2.bnk, Type = LAREMOS</v>
      </c>
      <c r="E81" s="1" t="str">
        <f>Countries!$E$5&amp;Countries!$Q80&amp;Countries!$F$5</f>
        <v>M299FCD</v>
      </c>
      <c r="F81" t="s">
        <v>314</v>
      </c>
      <c r="G81" s="51" t="s">
        <v>163</v>
      </c>
      <c r="H81">
        <v>17.384669109999997</v>
      </c>
      <c r="I81">
        <v>21.192802649999997</v>
      </c>
      <c r="J81">
        <v>649.63281119999999</v>
      </c>
      <c r="K81">
        <v>39193.612554899999</v>
      </c>
      <c r="L81">
        <v>18298.552622200001</v>
      </c>
      <c r="M81">
        <v>36811.006470599998</v>
      </c>
      <c r="N81">
        <v>42431.475155</v>
      </c>
    </row>
    <row r="82" spans="1:14" x14ac:dyDescent="0.4">
      <c r="C82" s="49" t="s">
        <v>20</v>
      </c>
      <c r="D82" s="1" t="str">
        <f>Countries!$G$4</f>
        <v>u:\ken\$data2.bnk, Type = LAREMOS</v>
      </c>
      <c r="E82" s="1" t="str">
        <f>Countries!$E$5&amp;Countries!$Q81&amp;Countries!$F$5</f>
        <v>M924FCD</v>
      </c>
    </row>
    <row r="83" spans="1:14" x14ac:dyDescent="0.4">
      <c r="C83" s="49" t="s">
        <v>35</v>
      </c>
      <c r="D83" s="1" t="str">
        <f>Countries!$G$4</f>
        <v>u:\ken\$data2.bnk, Type = LAREMOS</v>
      </c>
      <c r="E83" s="1" t="str">
        <f>Countries!$E$5&amp;Countries!$Q82&amp;Countries!$F$5</f>
        <v>M819FCD</v>
      </c>
    </row>
    <row r="84" spans="1:14" x14ac:dyDescent="0.4">
      <c r="C84" s="49" t="s">
        <v>60</v>
      </c>
      <c r="D84" s="1" t="str">
        <f>Countries!$G$4</f>
        <v>u:\ken\$data2.bnk, Type = LAREMOS</v>
      </c>
      <c r="E84" s="1" t="str">
        <f>Countries!$E$5&amp;Countries!$Q83&amp;Countries!$F$5</f>
        <v>M542FCD</v>
      </c>
    </row>
    <row r="85" spans="1:14" x14ac:dyDescent="0.4">
      <c r="C85" s="49" t="s">
        <v>61</v>
      </c>
      <c r="D85" s="1" t="str">
        <f>Countries!$G$4</f>
        <v>u:\ken\$data2.bnk, Type = LAREMOS</v>
      </c>
      <c r="E85" s="1" t="str">
        <f>Countries!$E$5&amp;Countries!$Q84&amp;Countries!$F$5</f>
        <v>M443FCD</v>
      </c>
    </row>
    <row r="86" spans="1:14" x14ac:dyDescent="0.4">
      <c r="A86" t="s">
        <v>314</v>
      </c>
      <c r="B86" t="s">
        <v>314</v>
      </c>
      <c r="C86" s="49" t="s">
        <v>274</v>
      </c>
      <c r="D86" s="1" t="str">
        <f>Countries!$G$4</f>
        <v>u:\ken\$data2.bnk, Type = LAREMOS</v>
      </c>
      <c r="E86" s="1" t="str">
        <f>Countries!$E$5&amp;Countries!$Q85&amp;Countries!$F$5</f>
        <v>M353FCD</v>
      </c>
      <c r="F86" t="s">
        <v>314</v>
      </c>
      <c r="G86">
        <v>470.4</v>
      </c>
      <c r="H86">
        <v>413.5</v>
      </c>
      <c r="I86">
        <v>409.4</v>
      </c>
      <c r="J86" s="51">
        <v>399.5</v>
      </c>
      <c r="K86" s="51">
        <v>456.7</v>
      </c>
      <c r="L86" s="51">
        <v>449.2</v>
      </c>
      <c r="M86" s="51">
        <v>558.4</v>
      </c>
      <c r="N86" s="51">
        <v>572.1</v>
      </c>
    </row>
    <row r="87" spans="1:14" x14ac:dyDescent="0.4">
      <c r="C87" s="49" t="s">
        <v>376</v>
      </c>
      <c r="D87" s="1" t="str">
        <f>Countries!$G$4</f>
        <v>u:\ken\$data2.bnk, Type = LAREMOS</v>
      </c>
      <c r="E87" s="1" t="str">
        <f>Countries!$E$5&amp;Countries!$Q86&amp;Countries!$F$5</f>
        <v>M449FCD</v>
      </c>
    </row>
    <row r="88" spans="1:14" x14ac:dyDescent="0.4">
      <c r="C88" s="49" t="s">
        <v>98</v>
      </c>
      <c r="D88" s="1" t="str">
        <f>Countries!$G$4</f>
        <v>u:\ken\$data2.bnk, Type = LAREMOS</v>
      </c>
      <c r="E88" s="1" t="str">
        <f>Countries!$E$5&amp;Countries!$Q87&amp;Countries!$F$5</f>
        <v>M576FCD</v>
      </c>
    </row>
    <row r="89" spans="1:14" x14ac:dyDescent="0.4">
      <c r="A89" t="s">
        <v>314</v>
      </c>
      <c r="B89" t="s">
        <v>314</v>
      </c>
      <c r="C89" s="49" t="s">
        <v>100</v>
      </c>
      <c r="D89" s="1" t="str">
        <f>Countries!$G$4</f>
        <v>u:\ken\$data2.bnk, Type = LAREMOS</v>
      </c>
      <c r="E89" s="1" t="str">
        <f>Countries!$E$5&amp;Countries!$Q88&amp;Countries!$F$5</f>
        <v>M961FCD</v>
      </c>
      <c r="F89" t="s">
        <v>314</v>
      </c>
      <c r="G89">
        <v>325422371</v>
      </c>
      <c r="H89">
        <v>435035459</v>
      </c>
      <c r="I89">
        <v>457522107</v>
      </c>
      <c r="J89">
        <v>473347595</v>
      </c>
      <c r="K89">
        <v>545224453</v>
      </c>
      <c r="L89">
        <v>704066979</v>
      </c>
      <c r="M89">
        <v>930788162</v>
      </c>
      <c r="N89">
        <v>956459472</v>
      </c>
    </row>
    <row r="90" spans="1:14" x14ac:dyDescent="0.4">
      <c r="C90" s="49" t="s">
        <v>102</v>
      </c>
      <c r="D90" s="1" t="str">
        <f>Countries!$G$4</f>
        <v>u:\ken\$data2.bnk, Type = LAREMOS</v>
      </c>
      <c r="E90" s="1" t="str">
        <f>Countries!$E$5&amp;Countries!$Q89&amp;Countries!$F$5</f>
        <v>M199FCD</v>
      </c>
    </row>
    <row r="91" spans="1:14" x14ac:dyDescent="0.4">
      <c r="C91" s="49" t="s">
        <v>109</v>
      </c>
      <c r="D91" s="1" t="str">
        <f>Countries!$G$4</f>
        <v>u:\ken\$data2.bnk, Type = LAREMOS</v>
      </c>
      <c r="E91" s="1" t="str">
        <f>Countries!$E$5&amp;Countries!$Q90&amp;Countries!$F$5</f>
        <v>M528FCD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3" sqref="A3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136</v>
      </c>
      <c r="G2" s="35">
        <f>FCD!G2/1000</f>
        <v>4.19923E-4</v>
      </c>
      <c r="H2" s="35">
        <f>FCD!H2/1000</f>
        <v>6.7691636999999999E-2</v>
      </c>
      <c r="I2" s="35">
        <f>FCD!I2/1000</f>
        <v>0.1700702164</v>
      </c>
      <c r="J2" s="35">
        <f>FCD!J2/1000</f>
        <v>0.33068447950000002</v>
      </c>
      <c r="K2" s="35">
        <f>FCD!K2/1000</f>
        <v>2.6263471190799996</v>
      </c>
      <c r="L2" s="35">
        <f>FCD!L2/1000</f>
        <v>10.69607629029</v>
      </c>
      <c r="M2" s="35">
        <f>FCD!M2/1000</f>
        <v>26.83389718638</v>
      </c>
      <c r="N2" s="35">
        <f>FCD!N2/1000</f>
        <v>41.263307927183995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136</v>
      </c>
      <c r="G3" s="35">
        <f>FCD!G3/1000</f>
        <v>23.354479999999999</v>
      </c>
      <c r="H3" s="35">
        <f>FCD!H3/1000</f>
        <v>28.07067</v>
      </c>
      <c r="I3" s="35">
        <f>FCD!I3/1000</f>
        <v>36.752410000000005</v>
      </c>
      <c r="J3" s="35">
        <f>FCD!J3/1000</f>
        <v>41.935201999999997</v>
      </c>
      <c r="K3" s="35">
        <f>FCD!K3/1000</f>
        <v>46.058036999999999</v>
      </c>
      <c r="L3" s="35">
        <f>FCD!L3/1000</f>
        <v>51.901350000000001</v>
      </c>
      <c r="M3" s="35">
        <f>FCD!M3/1000</f>
        <v>46.733277999999999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136</v>
      </c>
      <c r="G4" s="35">
        <f>FCD!G4/1000</f>
        <v>8.6998999999999995</v>
      </c>
      <c r="H4" s="35">
        <f>FCD!H4/1000</f>
        <v>13.201326262749999</v>
      </c>
      <c r="I4" s="35">
        <f>FCD!I4/1000</f>
        <v>15.54639836952</v>
      </c>
      <c r="J4" s="35">
        <f>FCD!J4/1000</f>
        <v>17.798631660999998</v>
      </c>
      <c r="K4" s="35">
        <f>FCD!K4/1000</f>
        <v>18.737058634019998</v>
      </c>
      <c r="L4" s="35">
        <f>FCD!L4/1000</f>
        <v>18.947289048259996</v>
      </c>
      <c r="M4" s="35">
        <f>FCD!M4/1000</f>
        <v>18.6005500441841</v>
      </c>
      <c r="N4" s="35">
        <f>FCD!N4/1000</f>
        <v>15.837771908277901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136</v>
      </c>
      <c r="G5" s="35">
        <f>FCD!G5/1000</f>
        <v>0.15007699999999999</v>
      </c>
      <c r="H5" s="35">
        <f>FCD!H5/1000</f>
        <v>0.60061100000000001</v>
      </c>
      <c r="I5" s="35">
        <f>FCD!I5/1000</f>
        <v>2.2541170000000004</v>
      </c>
      <c r="J5" s="35">
        <f>FCD!J5/1000</f>
        <v>2.3579380000000003</v>
      </c>
      <c r="K5" s="35">
        <f>FCD!K5/1000</f>
        <v>2.605343</v>
      </c>
      <c r="L5" s="35">
        <f>FCD!L5/1000</f>
        <v>3.8691759999999999</v>
      </c>
      <c r="M5" s="35">
        <f>FCD!M5/1000</f>
        <v>4.7581569999999997</v>
      </c>
      <c r="N5" s="35">
        <f>FCD!N5/1000</f>
        <v>5.0671999999999997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136</v>
      </c>
      <c r="G6" s="35">
        <f>FCD!G6/1000</f>
        <v>365.55</v>
      </c>
      <c r="H6" s="35">
        <f>FCD!H6/1000</f>
        <v>574.84100000000001</v>
      </c>
      <c r="I6" s="35">
        <f>FCD!I6/1000</f>
        <v>664.90099999999995</v>
      </c>
      <c r="J6" s="35">
        <f>FCD!J6/1000</f>
        <v>667.02599999999995</v>
      </c>
      <c r="K6" s="35">
        <f>FCD!K6/1000</f>
        <v>878.83699999999999</v>
      </c>
      <c r="L6" s="35">
        <f>FCD!L6/1000</f>
        <v>1244.973</v>
      </c>
      <c r="M6" s="35">
        <f>FCD!M6/1000</f>
        <v>1538.6479999999999</v>
      </c>
      <c r="N6" s="35">
        <f>FCD!N6/1000</f>
        <v>1772.82606771169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136</v>
      </c>
      <c r="G7" s="35">
        <f>FCD!G7/1000</f>
        <v>0</v>
      </c>
      <c r="H7" s="35">
        <f>FCD!H7/1000</f>
        <v>0</v>
      </c>
      <c r="I7" s="35">
        <f>FCD!I7/1000</f>
        <v>0</v>
      </c>
      <c r="J7" s="35">
        <f>FCD!J7/1000</f>
        <v>0</v>
      </c>
      <c r="K7" s="35">
        <f>FCD!K7/1000</f>
        <v>0</v>
      </c>
      <c r="L7" s="35">
        <f>FCD!L7/1000</f>
        <v>0</v>
      </c>
      <c r="M7" s="35">
        <f>FCD!M7/1000</f>
        <v>0</v>
      </c>
      <c r="N7" s="35">
        <f>FCD!N7/1000</f>
        <v>0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136</v>
      </c>
      <c r="G8" s="35">
        <f>FCD!G8/1000</f>
        <v>0.24067530000000001</v>
      </c>
      <c r="H8" s="35">
        <f>FCD!H8/1000</f>
        <v>0.42901020000000006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136</v>
      </c>
      <c r="G9" s="35">
        <f>FCD!G9/1000</f>
        <v>81.641999999999996</v>
      </c>
      <c r="H9" s="35">
        <f>FCD!H9/1000</f>
        <v>99.207999999999998</v>
      </c>
      <c r="I9" s="35">
        <f>FCD!I9/1000</f>
        <v>229.72</v>
      </c>
      <c r="J9" s="35">
        <f>FCD!J9/1000</f>
        <v>580.76900000000001</v>
      </c>
      <c r="K9" s="35">
        <f>FCD!K9/1000</f>
        <v>1227.375</v>
      </c>
      <c r="L9" s="35">
        <f>FCD!L9/1000</f>
        <v>1711.5229999999999</v>
      </c>
      <c r="M9" s="35">
        <f>FCD!M9/1000</f>
        <v>1930.59</v>
      </c>
      <c r="N9" s="35">
        <f>FCD!N9/1000</f>
        <v>2245.27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136</v>
      </c>
      <c r="G10" s="15" t="s">
        <v>163</v>
      </c>
      <c r="H10" s="15" t="s">
        <v>163</v>
      </c>
      <c r="I10" s="35">
        <f>FCD!I10/1000</f>
        <v>2583.5279999999998</v>
      </c>
      <c r="J10" s="35">
        <f>FCD!J10/1000</f>
        <v>3044.5940000000001</v>
      </c>
      <c r="K10" s="35">
        <f>FCD!K10/1000</f>
        <v>4150.982</v>
      </c>
      <c r="L10" s="35">
        <f>FCD!L10/1000</f>
        <v>7106.9920000000002</v>
      </c>
      <c r="M10" s="35">
        <f>FCD!M10/1000</f>
        <v>9896.8171506857652</v>
      </c>
      <c r="N10" s="35">
        <f>FCD!N10/1000</f>
        <v>10258.552981343755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136</v>
      </c>
      <c r="G11" s="15" t="s">
        <v>163</v>
      </c>
      <c r="H11" s="35">
        <f>FCD!H11/1000</f>
        <v>4.4058935803199999</v>
      </c>
      <c r="I11" s="35">
        <f>FCD!I11/1000</f>
        <v>7.0455543148600013</v>
      </c>
      <c r="J11" s="35">
        <f>FCD!J11/1000</f>
        <v>9.8379097506300006</v>
      </c>
      <c r="K11" s="35">
        <f>FCD!K11/1000</f>
        <v>11.25070119007</v>
      </c>
      <c r="L11" s="35">
        <f>FCD!L11/1000</f>
        <v>12.42729084172</v>
      </c>
      <c r="M11" s="35">
        <f>FCD!M11/1000</f>
        <v>17.26025591933</v>
      </c>
      <c r="N11" s="35">
        <f>FCD!N11/1000</f>
        <v>17.07815261443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136</v>
      </c>
      <c r="G12" s="35">
        <f>FCD!G12/1000</f>
        <v>1361.027339</v>
      </c>
      <c r="H12" s="35">
        <f>FCD!H12/1000</f>
        <v>1933.2375810000003</v>
      </c>
      <c r="I12" s="35">
        <f>FCD!I12/1000</f>
        <v>2399.3081960000004</v>
      </c>
      <c r="J12" s="35">
        <f>FCD!J12/1000</f>
        <v>3030.9308790000005</v>
      </c>
      <c r="K12" s="35">
        <f>FCD!K12/1000</f>
        <v>3791.6184980000003</v>
      </c>
      <c r="L12" s="35">
        <f>FCD!L12/1000</f>
        <v>4042.3364520000005</v>
      </c>
      <c r="M12" s="35">
        <f>FCD!M12/1000</f>
        <v>5127.8374379999996</v>
      </c>
      <c r="N12" s="35">
        <f>FCD!N12/1000</f>
        <v>4450.4155450000071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136</v>
      </c>
      <c r="G13" s="35">
        <f>FCD!G13/1000</f>
        <v>14.131399999999999</v>
      </c>
      <c r="H13" s="35">
        <f>FCD!H13/1000</f>
        <v>20.9162</v>
      </c>
      <c r="I13" s="35">
        <f>FCD!I13/1000</f>
        <v>24.014900000000001</v>
      </c>
      <c r="J13" s="35">
        <f>FCD!J13/1000</f>
        <v>28.191299999999998</v>
      </c>
      <c r="K13" s="35">
        <f>FCD!K13/1000</f>
        <v>32.224599999999995</v>
      </c>
      <c r="L13" s="35">
        <f>FCD!L13/1000</f>
        <v>32.888945999999997</v>
      </c>
      <c r="M13" s="35">
        <f>FCD!M13/1000</f>
        <v>32.389721000000002</v>
      </c>
      <c r="N13" s="35">
        <f>FCD!N13/1000</f>
        <v>34.041629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136</v>
      </c>
      <c r="G14" s="35">
        <f>FCD!G14/1000</f>
        <v>6.0107610999999999</v>
      </c>
      <c r="H14" s="35">
        <f>FCD!H14/1000</f>
        <v>13.0857318</v>
      </c>
      <c r="I14" s="35">
        <f>FCD!I14/1000</f>
        <v>30.803129999999999</v>
      </c>
      <c r="J14" s="35">
        <f>FCD!J14/1000</f>
        <v>32.762515999999998</v>
      </c>
      <c r="K14" s="35">
        <f>FCD!K14/1000</f>
        <v>35.266400000000004</v>
      </c>
      <c r="L14" s="35">
        <f>FCD!L14/1000</f>
        <v>43.259900000000002</v>
      </c>
      <c r="M14" s="35">
        <f>FCD!M14/1000</f>
        <v>52.931899999999999</v>
      </c>
      <c r="N14" s="35">
        <f>FCD!N14/1000</f>
        <v>57.456699999999998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136</v>
      </c>
      <c r="G15" s="35">
        <f>FCD!G15/1000</f>
        <v>50.031699999999994</v>
      </c>
      <c r="H15" s="35">
        <f>FCD!H15/1000</f>
        <v>69.516999999999996</v>
      </c>
      <c r="I15" s="35">
        <f>FCD!I15/1000</f>
        <v>89.92710000000001</v>
      </c>
      <c r="J15" s="35">
        <f>FCD!J15/1000</f>
        <v>105.18070922342999</v>
      </c>
      <c r="K15" s="35">
        <f>FCD!K15/1000</f>
        <v>133.98633078477999</v>
      </c>
      <c r="L15" s="35">
        <f>FCD!L15/1000</f>
        <v>155.64775143204</v>
      </c>
      <c r="M15" s="35">
        <f>FCD!M15/1000</f>
        <v>210.15473618891801</v>
      </c>
      <c r="N15" s="35">
        <f>FCD!N15/1000</f>
        <v>166.79239537412099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136</v>
      </c>
      <c r="G16" s="35">
        <f>FCD!G16/1000</f>
        <v>0.52100000000000002</v>
      </c>
      <c r="H16" s="35">
        <f>FCD!H16/1000</f>
        <v>0.52200000000000002</v>
      </c>
      <c r="I16" s="35">
        <f>FCD!I16/1000</f>
        <v>0.55100000000000005</v>
      </c>
      <c r="J16" s="35">
        <f>FCD!J16/1000</f>
        <v>0.72725039999999985</v>
      </c>
      <c r="K16" s="35">
        <f>FCD!K16/1000</f>
        <v>0.70636869999999996</v>
      </c>
      <c r="L16" s="35">
        <f>FCD!L16/1000</f>
        <v>0.80229240000000002</v>
      </c>
      <c r="M16" s="35">
        <f>FCD!M16/1000</f>
        <v>0.81988799999999995</v>
      </c>
      <c r="N16" s="15" t="s">
        <v>163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136</v>
      </c>
      <c r="G17" s="15" t="s">
        <v>163</v>
      </c>
      <c r="H17" s="35">
        <f>FCD!H17/1000</f>
        <v>0.58103099999999996</v>
      </c>
      <c r="I17" s="35">
        <f>FCD!I17/1000</f>
        <v>0.90730599999999995</v>
      </c>
      <c r="J17" s="35">
        <f>FCD!J17/1000</f>
        <v>1.219238</v>
      </c>
      <c r="K17" s="35">
        <f>FCD!K17/1000</f>
        <v>1.03878</v>
      </c>
      <c r="L17" s="35">
        <f>FCD!L17/1000</f>
        <v>0.95823099999999994</v>
      </c>
      <c r="M17" s="35">
        <f>FCD!M17/1000</f>
        <v>1.8271129999999998</v>
      </c>
      <c r="N17" s="35">
        <f>FCD!N17/1000</f>
        <v>1.724483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136</v>
      </c>
      <c r="G18" s="35">
        <f>FCD!G18/1000</f>
        <v>7.7359799999999999E-3</v>
      </c>
      <c r="H18" s="35">
        <f>FCD!H18/1000</f>
        <v>6.2E-2</v>
      </c>
      <c r="I18" s="35">
        <f>FCD!I18/1000</f>
        <v>7.1999999999999995E-2</v>
      </c>
      <c r="J18" s="35">
        <f>FCD!J18/1000</f>
        <v>0.127</v>
      </c>
      <c r="K18" s="35">
        <f>FCD!K18/1000</f>
        <v>0.246</v>
      </c>
      <c r="L18" s="35">
        <f>FCD!L18/1000</f>
        <v>2.63</v>
      </c>
      <c r="M18" s="15" t="s">
        <v>163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136</v>
      </c>
      <c r="G19" s="35">
        <f>FCD!G19/1000</f>
        <v>188.48833500000003</v>
      </c>
      <c r="H19" s="35">
        <f>FCD!H19/1000</f>
        <v>255.60660999999999</v>
      </c>
      <c r="I19" s="35">
        <f>FCD!I19/1000</f>
        <v>314.61957523499996</v>
      </c>
      <c r="J19" s="35">
        <f>FCD!J19/1000</f>
        <v>436.00311877499996</v>
      </c>
      <c r="K19" s="35">
        <f>FCD!K19/1000</f>
        <v>550.51604050100002</v>
      </c>
      <c r="L19" s="35">
        <f>FCD!L19/1000</f>
        <v>676.23374683299983</v>
      </c>
      <c r="M19" s="35">
        <f>FCD!M19/1000</f>
        <v>792.47731645399995</v>
      </c>
      <c r="N19" s="35">
        <f>FCD!N19/1000</f>
        <v>952.76745960799985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136</v>
      </c>
      <c r="G20" s="35">
        <f>FCD!G20/1000</f>
        <v>0</v>
      </c>
      <c r="H20" s="35">
        <f>FCD!H20/1000</f>
        <v>0</v>
      </c>
      <c r="I20" s="35">
        <f>FCD!I20/1000</f>
        <v>0</v>
      </c>
      <c r="J20" s="35">
        <f>FCD!J20/1000</f>
        <v>0</v>
      </c>
      <c r="K20" s="35">
        <f>FCD!K20/1000</f>
        <v>0</v>
      </c>
      <c r="L20" s="35">
        <f>FCD!L20/1000</f>
        <v>0</v>
      </c>
      <c r="M20" s="35">
        <f>FCD!M20/1000</f>
        <v>0</v>
      </c>
      <c r="N20" s="35">
        <f>FCD!N20/1000</f>
        <v>0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136</v>
      </c>
      <c r="G21" s="35">
        <f>FCD!G21/1000</f>
        <v>14.099398412000001</v>
      </c>
      <c r="H21" s="35">
        <f>FCD!H21/1000</f>
        <v>21.817484412000006</v>
      </c>
      <c r="I21" s="35">
        <f>FCD!I21/1000</f>
        <v>31.278080433</v>
      </c>
      <c r="J21" s="35">
        <f>FCD!J21/1000</f>
        <v>37.970867815999995</v>
      </c>
      <c r="K21" s="35">
        <f>FCD!K21/1000</f>
        <v>36.966046999999996</v>
      </c>
      <c r="L21" s="35">
        <f>FCD!L21/1000</f>
        <v>46.901591000000003</v>
      </c>
      <c r="M21" s="35">
        <f>FCD!M21/1000</f>
        <v>71.837000000000003</v>
      </c>
      <c r="N21" s="35">
        <f>FCD!N21/1000</f>
        <v>70.938999999999993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136</v>
      </c>
      <c r="G22" s="35">
        <f>FCD!G22/1000</f>
        <v>1.8064559999999998</v>
      </c>
      <c r="H22" s="35">
        <f>FCD!H22/1000</f>
        <v>2.9856769999999995</v>
      </c>
      <c r="I22" s="35">
        <f>FCD!I22/1000</f>
        <v>5.7850668569999995</v>
      </c>
      <c r="J22" s="35">
        <f>FCD!J22/1000</f>
        <v>6.0727591639999998</v>
      </c>
      <c r="K22" s="35">
        <f>FCD!K22/1000</f>
        <v>8.2079458698500005</v>
      </c>
      <c r="L22" s="35">
        <f>FCD!L22/1000</f>
        <v>11.808026535000002</v>
      </c>
      <c r="M22" s="35">
        <f>FCD!M22/1000</f>
        <v>12.851600000000001</v>
      </c>
      <c r="N22" s="35">
        <f>FCD!N22/1000</f>
        <v>12.8506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136</v>
      </c>
      <c r="G23" s="35">
        <f>FCD!G23/1000</f>
        <v>318</v>
      </c>
      <c r="H23" s="35">
        <f>FCD!H23/1000</f>
        <v>531.1</v>
      </c>
      <c r="I23" s="35">
        <f>FCD!I23/1000</f>
        <v>729.3</v>
      </c>
      <c r="J23" s="35">
        <f>FCD!J23/1000</f>
        <v>672.4</v>
      </c>
      <c r="K23" s="35">
        <f>FCD!K23/1000</f>
        <v>970.5</v>
      </c>
      <c r="L23" s="35">
        <f>FCD!L23/1000</f>
        <v>1943.2</v>
      </c>
      <c r="M23" s="35">
        <f>FCD!M23/1000</f>
        <v>1986</v>
      </c>
      <c r="N23" s="15" t="s">
        <v>163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136</v>
      </c>
      <c r="G24" s="35">
        <f>FCD!G24/1000</f>
        <v>32.700000000000003</v>
      </c>
      <c r="H24" s="35">
        <f>FCD!H24/1000</f>
        <v>44.41</v>
      </c>
      <c r="I24" s="35">
        <f>FCD!I24/1000</f>
        <v>53.37</v>
      </c>
      <c r="J24" s="35">
        <f>FCD!J24/1000</f>
        <v>56.325000000000003</v>
      </c>
      <c r="K24" s="35">
        <f>FCD!K24/1000</f>
        <v>71.146000000000001</v>
      </c>
      <c r="L24" s="35">
        <f>FCD!L24/1000</f>
        <v>85.652000000000001</v>
      </c>
      <c r="M24" s="35">
        <f>FCD!M24/1000</f>
        <v>99.518000000000001</v>
      </c>
      <c r="N24" s="35">
        <f>FCD!N24/1000</f>
        <v>118.41500000000001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136</v>
      </c>
      <c r="G25" s="35">
        <f>FCD!G25/1000</f>
        <v>1.8449</v>
      </c>
      <c r="H25" s="35">
        <f>FCD!H25/1000</f>
        <v>4.0045000000000002</v>
      </c>
      <c r="I25" s="35">
        <f>FCD!I25/1000</f>
        <v>5.2569999999999997</v>
      </c>
      <c r="J25" s="35">
        <f>FCD!J25/1000</f>
        <v>6.7949999999999999</v>
      </c>
      <c r="K25" s="35">
        <f>FCD!K25/1000</f>
        <v>8.5679999999999996</v>
      </c>
      <c r="L25" s="35">
        <f>FCD!L25/1000</f>
        <v>10.643000000000001</v>
      </c>
      <c r="M25" s="35">
        <f>FCD!M25/1000</f>
        <v>13.805563840000001</v>
      </c>
      <c r="N25" s="15" t="s">
        <v>163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136</v>
      </c>
      <c r="G26" s="35">
        <f>FCD!G26/1000</f>
        <v>42773</v>
      </c>
      <c r="H26" s="35">
        <f>FCD!H26/1000</f>
        <v>54794</v>
      </c>
      <c r="I26" s="35">
        <f>FCD!I26/1000</f>
        <v>92797</v>
      </c>
      <c r="J26" s="35">
        <f>FCD!J26/1000</f>
        <v>129109</v>
      </c>
      <c r="K26" s="35">
        <f>FCD!K26/1000</f>
        <v>134377</v>
      </c>
      <c r="L26" s="35">
        <f>FCD!L26/1000</f>
        <v>163109</v>
      </c>
      <c r="M26" s="35">
        <f>FCD!M26/1000</f>
        <v>162632</v>
      </c>
      <c r="N26" s="35">
        <f>FCD!N26/1000</f>
        <v>142729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136</v>
      </c>
      <c r="G27" s="35">
        <f>FCD!G27/1000</f>
        <v>14.566000000000001</v>
      </c>
      <c r="H27" s="35">
        <f>FCD!H27/1000</f>
        <v>18.753</v>
      </c>
      <c r="I27" s="35">
        <f>FCD!I27/1000</f>
        <v>17.639400000000002</v>
      </c>
      <c r="J27" s="35">
        <f>FCD!J27/1000</f>
        <v>21.678900000000002</v>
      </c>
      <c r="K27" s="35">
        <f>FCD!K27/1000</f>
        <v>23.259</v>
      </c>
      <c r="L27" s="35">
        <f>FCD!L27/1000</f>
        <v>30.04</v>
      </c>
      <c r="M27" s="35">
        <f>FCD!M27/1000</f>
        <v>33.116999999999997</v>
      </c>
      <c r="N27" s="35">
        <f>FCD!N27/1000</f>
        <v>39.661999999999999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136</v>
      </c>
      <c r="G28" s="15" t="s">
        <v>163</v>
      </c>
      <c r="H28" s="15" t="s">
        <v>163</v>
      </c>
      <c r="I28" s="15" t="s">
        <v>163</v>
      </c>
      <c r="J28" s="35">
        <f>FCD!J28/1000</f>
        <v>1.1327</v>
      </c>
      <c r="K28" s="35">
        <f>FCD!K28/1000</f>
        <v>1.2830999999999999</v>
      </c>
      <c r="L28" s="35">
        <f>FCD!L28/1000</f>
        <v>1.5832999999999999</v>
      </c>
      <c r="M28" s="35">
        <f>FCD!M28/1000</f>
        <v>1.8208</v>
      </c>
      <c r="N28" s="35">
        <f>FCD!N28/1000</f>
        <v>1.9414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136</v>
      </c>
      <c r="G29" s="35">
        <f>FCD!G29/1000</f>
        <v>0.21203</v>
      </c>
      <c r="H29" s="35">
        <f>FCD!H29/1000</f>
        <v>0.21203</v>
      </c>
      <c r="I29" s="35">
        <f>FCD!I29/1000</f>
        <v>0.64328999999999992</v>
      </c>
      <c r="J29" s="35">
        <f>FCD!J29/1000</f>
        <v>1.1738</v>
      </c>
      <c r="K29" s="35">
        <f>FCD!K29/1000</f>
        <v>1.824786</v>
      </c>
      <c r="L29" s="35">
        <f>FCD!L29/1000</f>
        <v>2.0848659999999999</v>
      </c>
      <c r="M29" s="35">
        <f>FCD!M29/1000</f>
        <v>2.016</v>
      </c>
      <c r="N29" s="35">
        <f>FCD!N29/1000</f>
        <v>2.0659999999999998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136</v>
      </c>
      <c r="G30" s="35">
        <f>FCD!G30/1000</f>
        <v>13220.1</v>
      </c>
      <c r="H30" s="35">
        <f>FCD!H30/1000</f>
        <v>14913.4</v>
      </c>
      <c r="I30" s="35">
        <f>FCD!I30/1000</f>
        <v>20039.7</v>
      </c>
      <c r="J30" s="35">
        <f>FCD!J30/1000</f>
        <v>23584.5</v>
      </c>
      <c r="K30" s="35">
        <f>FCD!K30/1000</f>
        <v>24585.3</v>
      </c>
      <c r="L30" s="35">
        <f>FCD!L30/1000</f>
        <v>29742.2</v>
      </c>
      <c r="M30" s="35">
        <f>FCD!M30/1000</f>
        <v>35627.4</v>
      </c>
      <c r="N30" s="35">
        <f>FCD!N30/1000</f>
        <v>36630.199999999997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136</v>
      </c>
      <c r="G31" s="35">
        <f>FCD!G31/1000</f>
        <v>0.311668</v>
      </c>
      <c r="H31" s="35">
        <f>FCD!H31/1000</f>
        <v>0.47418099999999996</v>
      </c>
      <c r="I31" s="35">
        <f>FCD!I31/1000</f>
        <v>0.61048599999999997</v>
      </c>
      <c r="J31" s="35">
        <f>FCD!J31/1000</f>
        <v>2.0808</v>
      </c>
      <c r="K31" s="35">
        <f>FCD!K31/1000</f>
        <v>1.4422000000000001</v>
      </c>
      <c r="L31" s="35">
        <f>FCD!L31/1000</f>
        <v>2.7093000000000003</v>
      </c>
      <c r="M31" s="35">
        <f>FCD!M31/1000</f>
        <v>2.6304000000000003</v>
      </c>
      <c r="N31" s="35">
        <f>FCD!N31/1000</f>
        <v>2.8956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136</v>
      </c>
      <c r="G32" s="35">
        <f>FCD!G32/1000</f>
        <v>0.1366376</v>
      </c>
      <c r="H32" s="35">
        <f>FCD!H32/1000</f>
        <v>0.1419386</v>
      </c>
      <c r="I32" s="35">
        <f>FCD!I32/1000</f>
        <v>0.1830715</v>
      </c>
      <c r="J32" s="35">
        <f>FCD!J32/1000</f>
        <v>0.39946499999999996</v>
      </c>
      <c r="K32" s="35">
        <f>FCD!K32/1000</f>
        <v>0.70373699999999995</v>
      </c>
      <c r="L32" s="35">
        <f>FCD!L32/1000</f>
        <v>1.0046349999999999</v>
      </c>
      <c r="M32" s="35">
        <f>FCD!M32/1000</f>
        <v>1.3336320000000002</v>
      </c>
      <c r="N32" s="35">
        <f>FCD!N32/1000</f>
        <v>1.764864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136</v>
      </c>
      <c r="G33" s="35">
        <f>FCD!G33/1000</f>
        <v>28.390108400000003</v>
      </c>
      <c r="H33" s="35">
        <f>FCD!H33/1000</f>
        <v>28.929463199999997</v>
      </c>
      <c r="I33" s="35">
        <f>FCD!I33/1000</f>
        <v>49.282906200000006</v>
      </c>
      <c r="J33" s="35">
        <f>FCD!J33/1000</f>
        <v>39.827450400000004</v>
      </c>
      <c r="K33" s="35">
        <f>FCD!K33/1000</f>
        <v>60.289064400000001</v>
      </c>
      <c r="L33" s="35">
        <f>FCD!L33/1000</f>
        <v>69.063407947619993</v>
      </c>
      <c r="M33" s="35">
        <f>FCD!M33/1000</f>
        <v>87.318721485799998</v>
      </c>
      <c r="N33" s="35">
        <f>FCD!N33/1000</f>
        <v>111.91473653985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136</v>
      </c>
      <c r="G34" s="15" t="s">
        <v>163</v>
      </c>
      <c r="H34" s="15" t="s">
        <v>163</v>
      </c>
      <c r="I34" s="35">
        <f>FCD!I34/1000</f>
        <v>459.86915421157835</v>
      </c>
      <c r="J34" s="35">
        <f>FCD!J34/1000</f>
        <v>329.23884591491702</v>
      </c>
      <c r="K34" s="35">
        <f>FCD!K34/1000</f>
        <v>231.26998641967774</v>
      </c>
      <c r="L34" s="35">
        <f>FCD!L34/1000</f>
        <v>219.64036888122558</v>
      </c>
      <c r="M34" s="35">
        <f>FCD!M34/1000</f>
        <v>219.71848342895507</v>
      </c>
      <c r="N34" s="35">
        <f>FCD!N34/1000</f>
        <v>197.72208918457031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136</v>
      </c>
      <c r="G35" s="35">
        <f>FCD!G35/1000</f>
        <v>206.691</v>
      </c>
      <c r="H35" s="35">
        <f>FCD!H35/1000</f>
        <v>317.56400000000002</v>
      </c>
      <c r="I35" s="35">
        <f>FCD!I35/1000</f>
        <v>433.428</v>
      </c>
      <c r="J35" s="35">
        <f>FCD!J35/1000</f>
        <v>477.935</v>
      </c>
      <c r="K35" s="35">
        <f>FCD!K35/1000</f>
        <v>521.66399999999999</v>
      </c>
      <c r="L35" s="35">
        <f>FCD!L35/1000</f>
        <v>585.98599999999999</v>
      </c>
      <c r="M35" s="35">
        <f>FCD!M35/1000</f>
        <v>586.08699999999999</v>
      </c>
      <c r="N35" s="35">
        <f>FCD!N35/1000</f>
        <v>580.89400000000001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136</v>
      </c>
      <c r="G36" s="35">
        <f>FCD!G36/1000</f>
        <v>55.256</v>
      </c>
      <c r="H36" s="35">
        <f>FCD!H36/1000</f>
        <v>69.447999999999993</v>
      </c>
      <c r="I36" s="35">
        <f>FCD!I36/1000</f>
        <v>80.454999999999998</v>
      </c>
      <c r="J36" s="35">
        <f>FCD!J36/1000</f>
        <v>190.87299999999999</v>
      </c>
      <c r="K36" s="35">
        <f>FCD!K36/1000</f>
        <v>290.21300000000002</v>
      </c>
      <c r="L36" s="35">
        <f>FCD!L36/1000</f>
        <v>420.09</v>
      </c>
      <c r="M36" s="35">
        <f>FCD!M36/1000</f>
        <v>520.00599999999997</v>
      </c>
      <c r="N36" s="35">
        <f>FCD!N36/1000</f>
        <v>631.63300000000004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136</v>
      </c>
      <c r="G37" s="15" t="s">
        <v>163</v>
      </c>
      <c r="H37" s="35">
        <f>FCD!H37/1000</f>
        <v>13.618126999999999</v>
      </c>
      <c r="I37" s="35">
        <f>FCD!I37/1000</f>
        <v>13.7006</v>
      </c>
      <c r="J37" s="35">
        <f>FCD!J37/1000</f>
        <v>23.078299999999999</v>
      </c>
      <c r="K37" s="35">
        <f>FCD!K37/1000</f>
        <v>24.574224999999998</v>
      </c>
      <c r="L37" s="35">
        <f>FCD!L37/1000</f>
        <v>30.402125000000002</v>
      </c>
      <c r="M37" s="35">
        <f>FCD!M37/1000</f>
        <v>46.022595000000003</v>
      </c>
      <c r="N37" s="35">
        <f>FCD!N37/1000</f>
        <v>51.900638999999998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136</v>
      </c>
      <c r="G38" s="15" t="s">
        <v>163</v>
      </c>
      <c r="H38" s="35">
        <f>FCD!H38/1000</f>
        <v>7.5539292257001652E-3</v>
      </c>
      <c r="I38" s="35">
        <f>FCD!I38/1000</f>
        <v>1.3360713291121653E-2</v>
      </c>
      <c r="J38" s="35">
        <f>FCD!J38/1000</f>
        <v>2.7702000000000001E-2</v>
      </c>
      <c r="K38" s="35">
        <f>FCD!K38/1000</f>
        <v>2.7890000000000002E-2</v>
      </c>
      <c r="L38" s="35">
        <f>FCD!L38/1000</f>
        <v>4.1413999999999999E-2</v>
      </c>
      <c r="M38" s="35">
        <f>FCD!M38/1000</f>
        <v>5.5546999999999999E-2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136</v>
      </c>
      <c r="G39" s="35">
        <f>FCD!G39/1000</f>
        <v>144.11126999999999</v>
      </c>
      <c r="H39" s="35">
        <f>FCD!H39/1000</f>
        <v>136.50436999999999</v>
      </c>
      <c r="I39" s="35">
        <f>FCD!I39/1000</f>
        <v>169.95064000000002</v>
      </c>
      <c r="J39" s="35">
        <f>FCD!J39/1000</f>
        <v>185.35223999999999</v>
      </c>
      <c r="K39" s="35">
        <f>FCD!K39/1000</f>
        <v>253.74028000000001</v>
      </c>
      <c r="L39" s="35">
        <f>FCD!L39/1000</f>
        <v>309.60886699999998</v>
      </c>
      <c r="M39" s="35">
        <f>FCD!M39/1000</f>
        <v>404.39671199999998</v>
      </c>
      <c r="N39" s="35">
        <f>FCD!N39/1000</f>
        <v>470.92881162400005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136</v>
      </c>
      <c r="G40" s="35">
        <f>FCD!G40/1000</f>
        <v>9.795736999999999</v>
      </c>
      <c r="H40" s="35">
        <f>FCD!H40/1000</f>
        <v>11.4771</v>
      </c>
      <c r="I40" s="35">
        <f>FCD!I40/1000</f>
        <v>49.965000000000003</v>
      </c>
      <c r="J40" s="35">
        <f>FCD!J40/1000</f>
        <v>45.360500000000002</v>
      </c>
      <c r="K40" s="35">
        <f>FCD!K40/1000</f>
        <v>43.162199999999999</v>
      </c>
      <c r="L40" s="35">
        <f>FCD!L40/1000</f>
        <v>46.600999999999999</v>
      </c>
      <c r="M40" s="35">
        <f>FCD!M40/1000</f>
        <v>46.325199999999995</v>
      </c>
      <c r="N40" s="35">
        <f>FCD!N40/1000</f>
        <v>43.486400000000003</v>
      </c>
      <c r="O40" s="15"/>
    </row>
    <row r="41" spans="1:15" x14ac:dyDescent="0.4">
      <c r="A41" s="15"/>
      <c r="B41" s="15" t="s">
        <v>293</v>
      </c>
      <c r="C41" s="49" t="s">
        <v>115</v>
      </c>
      <c r="D41" s="15"/>
      <c r="E41" s="15"/>
      <c r="F41" s="15" t="s">
        <v>136</v>
      </c>
      <c r="G41" s="35">
        <f>FCD!G41/1000</f>
        <v>1145818.7</v>
      </c>
      <c r="H41" s="35">
        <f>FCD!H41/1000</f>
        <v>2409590.7999999998</v>
      </c>
      <c r="I41" s="35">
        <f>FCD!I41/1000</f>
        <v>4893817.5</v>
      </c>
      <c r="J41" s="35">
        <f>FCD!J41/1000</f>
        <v>8654300</v>
      </c>
      <c r="K41" s="35">
        <f>FCD!K41/1000</f>
        <v>18137810</v>
      </c>
      <c r="L41" s="35">
        <f>FCD!L41/1000</f>
        <v>24794643</v>
      </c>
      <c r="M41" s="35">
        <f>FCD!M41/1000</f>
        <v>58795043</v>
      </c>
      <c r="N41" s="35">
        <f>FCD!N41/1000</f>
        <v>52648340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136</v>
      </c>
      <c r="G42" s="35">
        <f>FCD!G42/1000</f>
        <v>5.9534780000000005</v>
      </c>
      <c r="H42" s="35">
        <f>FCD!H42/1000</f>
        <v>197.70529300000001</v>
      </c>
      <c r="I42" s="35">
        <f>FCD!I42/1000</f>
        <v>269.89981699999998</v>
      </c>
      <c r="J42" s="35">
        <f>FCD!J42/1000</f>
        <v>288.19573300000002</v>
      </c>
      <c r="K42" s="35">
        <f>FCD!K42/1000</f>
        <v>602.95643500000006</v>
      </c>
      <c r="L42" s="35">
        <f>FCD!L42/1000</f>
        <v>1031.9638929999999</v>
      </c>
      <c r="M42" s="35">
        <f>FCD!M42/1000</f>
        <v>1228.959053</v>
      </c>
      <c r="N42" s="15" t="s">
        <v>163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136</v>
      </c>
      <c r="G43" s="35">
        <f>FCD!G43/1000</f>
        <v>8923.89</v>
      </c>
      <c r="H43" s="35">
        <f>FCD!H43/1000</f>
        <v>11042.017</v>
      </c>
      <c r="I43" s="35">
        <f>FCD!I43/1000</f>
        <v>15611.313</v>
      </c>
      <c r="J43" s="35">
        <f>FCD!J43/1000</f>
        <v>22097.783000000003</v>
      </c>
      <c r="K43" s="35">
        <f>FCD!K43/1000</f>
        <v>40919</v>
      </c>
      <c r="L43" s="35">
        <f>FCD!L43/1000</f>
        <v>58543.35</v>
      </c>
      <c r="M43" s="35">
        <f>FCD!M43/1000</f>
        <v>78186.7</v>
      </c>
      <c r="N43" s="35">
        <f>FCD!N43/1000</f>
        <v>79741.5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136</v>
      </c>
      <c r="G44" s="35">
        <f>FCD!G44/1000</f>
        <v>55.599400000000003</v>
      </c>
      <c r="H44" s="35">
        <f>FCD!H44/1000</f>
        <v>63.8748</v>
      </c>
      <c r="I44" s="35">
        <f>FCD!I44/1000</f>
        <v>76.410200000000003</v>
      </c>
      <c r="J44" s="35">
        <f>FCD!J44/1000</f>
        <v>95.992100000000008</v>
      </c>
      <c r="K44" s="35">
        <f>FCD!K44/1000</f>
        <v>111.66760000000001</v>
      </c>
      <c r="L44" s="35">
        <f>FCD!L44/1000</f>
        <v>146.15110000000001</v>
      </c>
      <c r="M44" s="35">
        <f>FCD!M44/1000</f>
        <v>184.03029999999998</v>
      </c>
      <c r="N44" s="35">
        <f>FCD!N44/1000</f>
        <v>216.06120000000001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136</v>
      </c>
      <c r="G45" s="35">
        <f>FCD!G45/1000</f>
        <v>87.513111000000009</v>
      </c>
      <c r="H45" s="35">
        <f>FCD!H45/1000</f>
        <v>160.91646300000002</v>
      </c>
      <c r="I45" s="35">
        <f>FCD!I45/1000</f>
        <v>207.38070500000001</v>
      </c>
      <c r="J45" s="35">
        <f>FCD!J45/1000</f>
        <v>368.89080000000001</v>
      </c>
      <c r="K45" s="35">
        <f>FCD!K45/1000</f>
        <v>502.38099999999997</v>
      </c>
      <c r="L45" s="35">
        <f>FCD!L45/1000</f>
        <v>1131.2529999999999</v>
      </c>
      <c r="M45" s="35">
        <f>FCD!M45/1000</f>
        <v>1038.8810000000001</v>
      </c>
      <c r="N45" s="35">
        <f>FCD!N45/1000</f>
        <v>1293.7249999999999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136</v>
      </c>
      <c r="G46" s="35">
        <f>FCD!G46/1000</f>
        <v>20.079499999999999</v>
      </c>
      <c r="H46" s="35">
        <f>FCD!H46/1000</f>
        <v>33.906500000000001</v>
      </c>
      <c r="I46" s="35">
        <f>FCD!I46/1000</f>
        <v>36.325800000000001</v>
      </c>
      <c r="J46" s="35">
        <f>FCD!J46/1000</f>
        <v>40.262504</v>
      </c>
      <c r="K46" s="35">
        <f>FCD!K46/1000</f>
        <v>53.209444000000005</v>
      </c>
      <c r="L46" s="35">
        <f>FCD!L46/1000</f>
        <v>63.603829000000005</v>
      </c>
      <c r="M46" s="35">
        <f>FCD!M46/1000</f>
        <v>88.131208259130005</v>
      </c>
      <c r="N46" s="35">
        <f>FCD!N46/1000</f>
        <v>83.732716995108504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136</v>
      </c>
      <c r="G47" s="35">
        <f>FCD!G47/1000</f>
        <v>7.6637319999999995</v>
      </c>
      <c r="H47" s="35">
        <f>FCD!H47/1000</f>
        <v>11.31249433</v>
      </c>
      <c r="I47" s="35">
        <f>FCD!I47/1000</f>
        <v>23.380195000000001</v>
      </c>
      <c r="J47" s="35">
        <f>FCD!J47/1000</f>
        <v>37.910602806599996</v>
      </c>
      <c r="K47" s="35">
        <f>FCD!K47/1000</f>
        <v>52.727139160699998</v>
      </c>
      <c r="L47" s="35">
        <f>FCD!L47/1000</f>
        <v>74.772923025300003</v>
      </c>
      <c r="M47" s="35">
        <f>FCD!M47/1000</f>
        <v>74.506185579999993</v>
      </c>
      <c r="N47" s="35">
        <f>FCD!N47/1000</f>
        <v>75.56106351999999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136</v>
      </c>
      <c r="G48" s="15" t="s">
        <v>163</v>
      </c>
      <c r="H48" s="15" t="s">
        <v>163</v>
      </c>
      <c r="I48" s="35">
        <f>FCD!I48/1000</f>
        <v>507.38880077321994</v>
      </c>
      <c r="J48" s="35">
        <f>FCD!J48/1000</f>
        <v>494.35880533842993</v>
      </c>
      <c r="K48" s="35">
        <f>FCD!K48/1000</f>
        <v>585.28440930589034</v>
      </c>
      <c r="L48" s="35">
        <f>FCD!L48/1000</f>
        <v>978.44986196048035</v>
      </c>
      <c r="M48" s="35">
        <f>FCD!M48/1000</f>
        <v>1832.7471210482604</v>
      </c>
      <c r="N48" s="35">
        <f>FCD!N48/1000</f>
        <v>1903.4111151991801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136</v>
      </c>
      <c r="G49" s="15" t="s">
        <v>163</v>
      </c>
      <c r="H49" s="15" t="s">
        <v>163</v>
      </c>
      <c r="I49" s="15" t="s">
        <v>163</v>
      </c>
      <c r="J49" s="35">
        <f>FCD!J49/1000</f>
        <v>120.67751419999999</v>
      </c>
      <c r="K49" s="35">
        <f>FCD!K49/1000</f>
        <v>220.57243539999999</v>
      </c>
      <c r="L49" s="35">
        <f>FCD!L49/1000</f>
        <v>947.05546609999999</v>
      </c>
      <c r="M49" s="35">
        <f>FCD!M49/1000</f>
        <v>1353.3526122999999</v>
      </c>
      <c r="N49" s="35">
        <f>FCD!N49/1000</f>
        <v>1655.8547045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136</v>
      </c>
      <c r="G50" s="35">
        <f>FCD!G50/1000</f>
        <v>0</v>
      </c>
      <c r="H50" s="35">
        <f>FCD!H50/1000</f>
        <v>0</v>
      </c>
      <c r="I50" s="35">
        <f>FCD!I50/1000</f>
        <v>0</v>
      </c>
      <c r="J50" s="35">
        <f>FCD!J50/1000</f>
        <v>0</v>
      </c>
      <c r="K50" s="35">
        <f>FCD!K50/1000</f>
        <v>0</v>
      </c>
      <c r="L50" s="35">
        <f>FCD!L50/1000</f>
        <v>0</v>
      </c>
      <c r="M50" s="35">
        <f>FCD!M50/1000</f>
        <v>0</v>
      </c>
      <c r="N50" s="35">
        <f>FCD!N50/1000</f>
        <v>0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136</v>
      </c>
      <c r="G51" s="35">
        <f>FCD!G51/1000</f>
        <v>604.48305232586972</v>
      </c>
      <c r="H51" s="35">
        <f>FCD!H51/1000</f>
        <v>550.063519997002</v>
      </c>
      <c r="I51" s="35">
        <f>FCD!I51/1000</f>
        <v>555.26879652201978</v>
      </c>
      <c r="J51" s="35">
        <f>FCD!J51/1000</f>
        <v>1094.276898814448</v>
      </c>
      <c r="K51" s="35">
        <f>FCD!K51/1000</f>
        <v>1715.7393671137606</v>
      </c>
      <c r="L51" s="35">
        <f>FCD!L51/1000</f>
        <v>2090.1327578325195</v>
      </c>
      <c r="M51" s="35">
        <f>FCD!M51/1000</f>
        <v>2719.5219155816208</v>
      </c>
      <c r="N51" s="35">
        <f>FCD!N51/1000</f>
        <v>2739.5831411076119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136</v>
      </c>
      <c r="G52" s="35">
        <f>FCD!G52/1000</f>
        <v>1064.0899999999999</v>
      </c>
      <c r="H52" s="35">
        <f>FCD!H52/1000</f>
        <v>1059.538</v>
      </c>
      <c r="I52" s="35">
        <f>FCD!I52/1000</f>
        <v>1153.4860000000001</v>
      </c>
      <c r="J52" s="35">
        <f>FCD!J52/1000</f>
        <v>1295.6579999999999</v>
      </c>
      <c r="K52" s="35">
        <f>FCD!K52/1000</f>
        <v>1466.7950000000001</v>
      </c>
      <c r="L52" s="35">
        <f>FCD!L52/1000</f>
        <v>1638.5250000000001</v>
      </c>
      <c r="M52" s="35">
        <f>FCD!M52/1000</f>
        <v>1530.2950000000001</v>
      </c>
      <c r="N52" s="35">
        <f>FCD!N52/1000</f>
        <v>1501.057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136</v>
      </c>
      <c r="G53" s="35">
        <f>FCD!G53/1000</f>
        <v>0</v>
      </c>
      <c r="H53" s="35">
        <f>FCD!H53/1000</f>
        <v>0</v>
      </c>
      <c r="I53" s="35">
        <f>FCD!I53/1000</f>
        <v>0</v>
      </c>
      <c r="J53" s="35">
        <f>FCD!J53/1000</f>
        <v>0</v>
      </c>
      <c r="K53" s="35">
        <f>FCD!K53/1000</f>
        <v>0</v>
      </c>
      <c r="L53" s="35">
        <f>FCD!L53/1000</f>
        <v>0</v>
      </c>
      <c r="M53" s="35">
        <f>FCD!M53/1000</f>
        <v>0</v>
      </c>
      <c r="N53" s="35">
        <f>FCD!N53/1000</f>
        <v>0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136</v>
      </c>
      <c r="G54" s="35">
        <f>FCD!G54/1000</f>
        <v>57.655999999999999</v>
      </c>
      <c r="H54" s="35">
        <f>FCD!H54/1000</f>
        <v>69.328999999999994</v>
      </c>
      <c r="I54" s="35">
        <f>FCD!I54/1000</f>
        <v>133.59560000000002</v>
      </c>
      <c r="J54" s="35">
        <f>FCD!J54/1000</f>
        <v>137.798</v>
      </c>
      <c r="K54" s="35">
        <f>FCD!K54/1000</f>
        <v>145.2628</v>
      </c>
      <c r="L54" s="35">
        <f>FCD!L54/1000</f>
        <v>167.38879999999997</v>
      </c>
      <c r="M54" s="35">
        <f>FCD!M54/1000</f>
        <v>178.17490000000001</v>
      </c>
      <c r="N54" s="15" t="s">
        <v>163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136</v>
      </c>
      <c r="G55" s="35">
        <f>FCD!G55/1000</f>
        <v>38.766100000000002</v>
      </c>
      <c r="H55" s="35">
        <f>FCD!H55/1000</f>
        <v>39.063600000000001</v>
      </c>
      <c r="I55" s="35">
        <f>FCD!I55/1000</f>
        <v>38.073500000000003</v>
      </c>
      <c r="J55" s="35">
        <f>FCD!J55/1000</f>
        <v>38.199400000000004</v>
      </c>
      <c r="K55" s="35">
        <f>FCD!K55/1000</f>
        <v>40.4206</v>
      </c>
      <c r="L55" s="35">
        <f>FCD!L55/1000</f>
        <v>47.72</v>
      </c>
      <c r="M55" s="35">
        <f>FCD!M55/1000</f>
        <v>60.539199999999994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136</v>
      </c>
      <c r="G56" s="35">
        <f>FCD!G56/1000</f>
        <v>1.5780000000000001</v>
      </c>
      <c r="H56" s="35">
        <f>FCD!H56/1000</f>
        <v>2.34</v>
      </c>
      <c r="I56" s="35">
        <f>FCD!I56/1000</f>
        <v>3.2850000000000001</v>
      </c>
      <c r="J56" s="35">
        <f>FCD!J56/1000</f>
        <v>3.7570000000000001</v>
      </c>
      <c r="K56" s="35">
        <f>FCD!K56/1000</f>
        <v>4.1440000000000001</v>
      </c>
      <c r="L56" s="35">
        <f>FCD!L56/1000</f>
        <v>4.3620000000000001</v>
      </c>
      <c r="M56" s="35">
        <f>FCD!M56/1000</f>
        <v>44.091250000000002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136</v>
      </c>
      <c r="G57" s="35">
        <f>FCD!G57/1000</f>
        <v>2.2925000000000001E-2</v>
      </c>
      <c r="H57" s="35">
        <f>FCD!H57/1000</f>
        <v>3.832E-2</v>
      </c>
      <c r="I57" s="35">
        <f>FCD!I57/1000</f>
        <v>7.7831999999999998E-2</v>
      </c>
      <c r="J57" s="35">
        <f>FCD!J57/1000</f>
        <v>0.1093977</v>
      </c>
      <c r="K57" s="35">
        <f>FCD!K57/1000</f>
        <v>0.16349043699999999</v>
      </c>
      <c r="L57" s="35">
        <f>FCD!L57/1000</f>
        <v>0.244450479</v>
      </c>
      <c r="M57" s="35">
        <f>FCD!M57/1000</f>
        <v>0.33220665699999996</v>
      </c>
      <c r="N57" s="35">
        <f>FCD!N57/1000</f>
        <v>0.37964282400000005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136</v>
      </c>
      <c r="G58" s="35">
        <f>FCD!G58/1000</f>
        <v>0</v>
      </c>
      <c r="H58" s="35">
        <f>FCD!H58/1000</f>
        <v>0</v>
      </c>
      <c r="I58" s="35">
        <f>FCD!I58/1000</f>
        <v>0</v>
      </c>
      <c r="J58" s="35">
        <f>FCD!J58/1000</f>
        <v>0</v>
      </c>
      <c r="K58" s="35">
        <f>FCD!K58/1000</f>
        <v>0</v>
      </c>
      <c r="L58" s="35">
        <f>FCD!L58/1000</f>
        <v>0</v>
      </c>
      <c r="M58" s="35">
        <f>FCD!M58/1000</f>
        <v>0</v>
      </c>
      <c r="N58" s="35">
        <f>FCD!N58/1000</f>
        <v>0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136</v>
      </c>
      <c r="G59" s="15" t="s">
        <v>163</v>
      </c>
      <c r="H59" s="15" t="s">
        <v>163</v>
      </c>
      <c r="I59" s="35">
        <f>FCD!I59/1000</f>
        <v>4.1198630999999999</v>
      </c>
      <c r="J59" s="35">
        <f>FCD!J59/1000</f>
        <v>4.7801</v>
      </c>
      <c r="K59" s="35">
        <f>FCD!K59/1000</f>
        <v>6.4872200000000007</v>
      </c>
      <c r="L59" s="35">
        <f>FCD!L59/1000</f>
        <v>9.0718399999999999</v>
      </c>
      <c r="M59" s="35">
        <f>FCD!M59/1000</f>
        <v>11.253410000000001</v>
      </c>
      <c r="N59" s="35">
        <f>FCD!N59/1000</f>
        <v>12.74072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136</v>
      </c>
      <c r="G60" s="35">
        <f>FCD!G60/1000</f>
        <v>615.5</v>
      </c>
      <c r="H60" s="35">
        <f>FCD!H60/1000</f>
        <v>682.7</v>
      </c>
      <c r="I60" s="35">
        <f>FCD!I60/1000</f>
        <v>756.06</v>
      </c>
      <c r="J60" s="35">
        <f>FCD!J60/1000</f>
        <v>846.82899999999995</v>
      </c>
      <c r="K60" s="35">
        <f>FCD!K60/1000</f>
        <v>882.89200000000005</v>
      </c>
      <c r="L60" s="35">
        <f>FCD!L60/1000</f>
        <v>1006.610497099261</v>
      </c>
      <c r="M60" s="35">
        <f>FCD!M60/1000</f>
        <v>1128.3620000000001</v>
      </c>
      <c r="N60" s="35">
        <f>FCD!N60/1000</f>
        <v>1115.1020000000001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136</v>
      </c>
      <c r="G61" s="35">
        <f>FCD!G61/1000</f>
        <v>34.269475999999997</v>
      </c>
      <c r="H61" s="35">
        <f>FCD!H61/1000</f>
        <v>39.490425999999999</v>
      </c>
      <c r="I61" s="35">
        <f>FCD!I61/1000</f>
        <v>43.536042000000002</v>
      </c>
      <c r="J61" s="35">
        <f>FCD!J61/1000</f>
        <v>58.336447999999997</v>
      </c>
      <c r="K61" s="35">
        <f>FCD!K61/1000</f>
        <v>64.106448</v>
      </c>
      <c r="L61" s="35">
        <f>FCD!L61/1000</f>
        <v>68.198993999999985</v>
      </c>
      <c r="M61" s="35">
        <f>FCD!M61/1000</f>
        <v>72.954999999999998</v>
      </c>
      <c r="N61" s="35">
        <f>FCD!N61/1000</f>
        <v>83.558999999999997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136</v>
      </c>
      <c r="G62" s="15" t="s">
        <v>163</v>
      </c>
      <c r="H62" s="15" t="s">
        <v>163</v>
      </c>
      <c r="I62" s="35">
        <f>FCD!I62/1000</f>
        <v>10.738821956999999</v>
      </c>
      <c r="J62" s="35">
        <f>FCD!J62/1000</f>
        <v>11.809085864</v>
      </c>
      <c r="K62" s="35">
        <f>FCD!K62/1000</f>
        <v>15.74154830685</v>
      </c>
      <c r="L62" s="35">
        <f>FCD!L62/1000</f>
        <v>22.130927511099259</v>
      </c>
      <c r="M62" s="35">
        <f>FCD!M62/1000</f>
        <v>12.252761885</v>
      </c>
      <c r="N62" s="15" t="s">
        <v>163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136</v>
      </c>
      <c r="G63" s="35">
        <f>FCD!G63/1000</f>
        <v>0.17095399999999999</v>
      </c>
      <c r="H63" s="35">
        <f>FCD!H63/1000</f>
        <v>0.20292299999999999</v>
      </c>
      <c r="I63" s="35">
        <f>FCD!I63/1000</f>
        <v>0.28633900000000001</v>
      </c>
      <c r="J63" s="35">
        <f>FCD!J63/1000</f>
        <v>0.270374</v>
      </c>
      <c r="K63" s="35">
        <f>FCD!K63/1000</f>
        <v>0.30245299999999997</v>
      </c>
      <c r="L63" s="35">
        <f>FCD!L63/1000</f>
        <v>0.40127099999999999</v>
      </c>
      <c r="M63" s="35">
        <f>FCD!M63/1000</f>
        <v>0.47900599999999999</v>
      </c>
      <c r="N63" s="35">
        <f>FCD!N63/1000</f>
        <v>0.55039800000000005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136</v>
      </c>
      <c r="G64" s="35">
        <f>FCD!G64/1000</f>
        <v>1.4190999999999998</v>
      </c>
      <c r="H64" s="35">
        <f>FCD!H64/1000</f>
        <v>1.3055999999999999</v>
      </c>
      <c r="I64" s="35">
        <f>FCD!I64/1000</f>
        <v>1.5307999999999999</v>
      </c>
      <c r="J64" s="35">
        <f>FCD!J64/1000</f>
        <v>2.0002999999999997</v>
      </c>
      <c r="K64" s="35">
        <f>FCD!K64/1000</f>
        <v>2.7231000000000001</v>
      </c>
      <c r="L64" s="35">
        <f>FCD!L64/1000</f>
        <v>3.5544000000000002</v>
      </c>
      <c r="M64" s="35">
        <f>FCD!M64/1000</f>
        <v>4.1814</v>
      </c>
      <c r="N64" s="35">
        <f>FCD!N64/1000</f>
        <v>3.7980999999999998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136</v>
      </c>
      <c r="G65" s="15" t="s">
        <v>163</v>
      </c>
      <c r="H65" s="15" t="s">
        <v>163</v>
      </c>
      <c r="I65" s="35">
        <f>FCD!I65/1000</f>
        <v>5.0168875088362448</v>
      </c>
      <c r="J65" s="35">
        <f>FCD!J65/1000</f>
        <v>6.6226983458264579</v>
      </c>
      <c r="K65" s="35">
        <f>FCD!K65/1000</f>
        <v>7.7788488619478704</v>
      </c>
      <c r="L65" s="35">
        <f>FCD!L65/1000</f>
        <v>11.605</v>
      </c>
      <c r="M65" s="35">
        <f>FCD!M65/1000</f>
        <v>36.920999999999999</v>
      </c>
      <c r="N65" s="35">
        <f>FCD!N65/1000</f>
        <v>26.41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136</v>
      </c>
      <c r="G66" s="15" t="s">
        <v>163</v>
      </c>
      <c r="H66" s="35">
        <f>FCD!H66/1000</f>
        <v>1.2418</v>
      </c>
      <c r="I66" s="35">
        <f>FCD!I66/1000</f>
        <v>2.9646302099999997</v>
      </c>
      <c r="J66" s="35">
        <f>FCD!J66/1000</f>
        <v>4.3549475299999996</v>
      </c>
      <c r="K66" s="35">
        <f>FCD!K66/1000</f>
        <v>5.9314939999999998</v>
      </c>
      <c r="L66" s="35">
        <f>FCD!L66/1000</f>
        <v>8.9084779999999988</v>
      </c>
      <c r="M66" s="35">
        <f>FCD!M66/1000</f>
        <v>9.7538269999999994</v>
      </c>
      <c r="N66" s="35">
        <f>FCD!N66/1000</f>
        <v>8.8223599999999998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136</v>
      </c>
      <c r="G67" s="35">
        <f>FCD!G67/1000</f>
        <v>0</v>
      </c>
      <c r="H67" s="35">
        <f>FCD!H67/1000</f>
        <v>0</v>
      </c>
      <c r="I67" s="35">
        <f>FCD!I67/1000</f>
        <v>0</v>
      </c>
      <c r="J67" s="35">
        <f>FCD!J67/1000</f>
        <v>0</v>
      </c>
      <c r="K67" s="35">
        <f>FCD!K67/1000</f>
        <v>0</v>
      </c>
      <c r="L67" s="35">
        <f>FCD!L67/1000</f>
        <v>0</v>
      </c>
      <c r="M67" s="35">
        <f>FCD!M67/1000</f>
        <v>0</v>
      </c>
      <c r="N67" s="35">
        <f>FCD!N67/1000</f>
        <v>0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136</v>
      </c>
      <c r="G68" s="35">
        <f>FCD!G68/1000</f>
        <v>25.0121419</v>
      </c>
      <c r="H68" s="35">
        <f>FCD!H68/1000</f>
        <v>34.870516000000002</v>
      </c>
      <c r="I68" s="35">
        <f>FCD!I68/1000</f>
        <v>38.254303</v>
      </c>
      <c r="J68" s="35">
        <f>FCD!J68/1000</f>
        <v>52.384149999999998</v>
      </c>
      <c r="K68" s="35">
        <f>FCD!K68/1000</f>
        <v>64.441288999999998</v>
      </c>
      <c r="L68" s="35">
        <f>FCD!L68/1000</f>
        <v>64.409514999999999</v>
      </c>
      <c r="M68" s="35">
        <f>FCD!M68/1000</f>
        <v>96.941253000000003</v>
      </c>
      <c r="N68" s="35">
        <f>FCD!N68/1000</f>
        <v>92.570830000000001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136</v>
      </c>
      <c r="G69" s="35">
        <f>FCD!G69/1000</f>
        <v>0.102463</v>
      </c>
      <c r="H69" s="35">
        <f>FCD!H69/1000</f>
        <v>0.13534099999999999</v>
      </c>
      <c r="I69" s="35">
        <f>FCD!I69/1000</f>
        <v>0.19437599999999999</v>
      </c>
      <c r="J69" s="35">
        <f>FCD!J69/1000</f>
        <v>0.178503</v>
      </c>
      <c r="K69" s="35">
        <f>FCD!K69/1000</f>
        <v>0.17117299999999999</v>
      </c>
      <c r="L69" s="35">
        <f>FCD!L69/1000</f>
        <v>0.20519000000000001</v>
      </c>
      <c r="M69" s="35">
        <f>FCD!M69/1000</f>
        <v>0.33714699999999997</v>
      </c>
      <c r="N69" s="35">
        <f>FCD!N69/1000</f>
        <v>0.32374000000000003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136</v>
      </c>
      <c r="G70" s="35">
        <f>FCD!G70/1000</f>
        <v>21.299700000000001</v>
      </c>
      <c r="H70" s="35">
        <f>FCD!H70/1000</f>
        <v>23.392499999999998</v>
      </c>
      <c r="I70" s="35">
        <f>FCD!I70/1000</f>
        <v>30.820599999999999</v>
      </c>
      <c r="J70" s="35">
        <f>FCD!J70/1000</f>
        <v>33.641500000000001</v>
      </c>
      <c r="K70" s="35">
        <f>FCD!K70/1000</f>
        <v>30.3535</v>
      </c>
      <c r="L70" s="35">
        <f>FCD!L70/1000</f>
        <v>43.008000000000003</v>
      </c>
      <c r="M70" s="35">
        <f>FCD!M70/1000</f>
        <v>53</v>
      </c>
      <c r="N70" s="35">
        <f>FCD!N70/1000</f>
        <v>53.064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136</v>
      </c>
      <c r="G71" s="35">
        <f>FCD!G71/1000</f>
        <v>3952.7</v>
      </c>
      <c r="H71" s="35">
        <f>FCD!H71/1000</f>
        <v>7085.6</v>
      </c>
      <c r="I71" s="35">
        <f>FCD!I71/1000</f>
        <v>17680.5</v>
      </c>
      <c r="J71" s="35">
        <f>FCD!J71/1000</f>
        <v>30201.5</v>
      </c>
      <c r="K71" s="35">
        <f>FCD!K71/1000</f>
        <v>50472.6</v>
      </c>
      <c r="L71" s="35">
        <f>FCD!L71/1000</f>
        <v>74856.3</v>
      </c>
      <c r="M71" s="35">
        <f>FCD!M71/1000</f>
        <v>115784.2</v>
      </c>
      <c r="N71" s="35">
        <f>FCD!N71/1000</f>
        <v>123041.7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136</v>
      </c>
      <c r="G72" s="35">
        <f>FCD!G72/1000</f>
        <v>46.316400000000002</v>
      </c>
      <c r="H72" s="35">
        <f>FCD!H72/1000</f>
        <v>44.102499999999999</v>
      </c>
      <c r="I72" s="35">
        <f>FCD!I72/1000</f>
        <v>44.8797</v>
      </c>
      <c r="J72" s="35">
        <f>FCD!J72/1000</f>
        <v>50.610599999999998</v>
      </c>
      <c r="K72" s="35">
        <f>FCD!K72/1000</f>
        <v>49.717100000000002</v>
      </c>
      <c r="L72" s="35">
        <f>FCD!L72/1000</f>
        <v>49.293900000000001</v>
      </c>
      <c r="M72" s="35">
        <f>FCD!M72/1000</f>
        <v>50.570300000000003</v>
      </c>
      <c r="N72" s="35">
        <f>FCD!N72/1000</f>
        <v>51.105657000000001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136</v>
      </c>
      <c r="G73" s="35">
        <f>FCD!G73/1000</f>
        <v>39.896000000000001</v>
      </c>
      <c r="H73" s="35">
        <f>FCD!H73/1000</f>
        <v>41.69</v>
      </c>
      <c r="I73" s="35">
        <f>FCD!I73/1000</f>
        <v>46.963999999999999</v>
      </c>
      <c r="J73" s="35">
        <f>FCD!J73/1000</f>
        <v>68.548000000000002</v>
      </c>
      <c r="K73" s="35">
        <f>FCD!K73/1000</f>
        <v>75.850999999999999</v>
      </c>
      <c r="L73" s="35">
        <f>FCD!L73/1000</f>
        <v>93.948999999999998</v>
      </c>
      <c r="M73" s="35">
        <f>FCD!M73/1000</f>
        <v>104.88200000000001</v>
      </c>
      <c r="N73" s="15" t="s">
        <v>163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136</v>
      </c>
      <c r="G74" s="35">
        <f>FCD!G74/1000</f>
        <v>0</v>
      </c>
      <c r="H74" s="35">
        <f>FCD!H74/1000</f>
        <v>0</v>
      </c>
      <c r="I74" s="35">
        <f>FCD!I74/1000</f>
        <v>0</v>
      </c>
      <c r="J74" s="35">
        <f>FCD!J74/1000</f>
        <v>0</v>
      </c>
      <c r="K74" s="35">
        <f>FCD!K74/1000</f>
        <v>0</v>
      </c>
      <c r="L74" s="35">
        <f>FCD!L74/1000</f>
        <v>0</v>
      </c>
      <c r="M74" s="35">
        <f>FCD!M74/1000</f>
        <v>0</v>
      </c>
      <c r="N74" s="35">
        <f>FCD!N74/1000</f>
        <v>0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136</v>
      </c>
      <c r="G75" s="35">
        <f>FCD!G75/1000</f>
        <v>9.3052999999999997E-2</v>
      </c>
      <c r="H75" s="35">
        <f>FCD!H75/1000</f>
        <v>8.5847999999999994E-2</v>
      </c>
      <c r="I75" s="35">
        <f>FCD!I75/1000</f>
        <v>0.123667</v>
      </c>
      <c r="J75" s="35">
        <f>FCD!J75/1000</f>
        <v>0.145207</v>
      </c>
      <c r="K75" s="35">
        <f>FCD!K75/1000</f>
        <v>0.128857</v>
      </c>
      <c r="L75" s="35">
        <f>FCD!L75/1000</f>
        <v>0.25297500000000001</v>
      </c>
      <c r="M75" s="35">
        <f>FCD!M75/1000</f>
        <v>0.23824299999999998</v>
      </c>
      <c r="N75" s="35">
        <f>FCD!N75/1000</f>
        <v>0.25706899999999999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136</v>
      </c>
      <c r="G76" s="15" t="s">
        <v>163</v>
      </c>
      <c r="H76" s="35">
        <f>FCD!H76/1000</f>
        <v>2.7744609999999996</v>
      </c>
      <c r="I76" s="35">
        <f>FCD!I76/1000</f>
        <v>3.1814800000000001</v>
      </c>
      <c r="J76" s="35">
        <f>FCD!J76/1000</f>
        <v>3.698156</v>
      </c>
      <c r="K76" s="35">
        <f>FCD!K76/1000</f>
        <v>4.0021700000000004</v>
      </c>
      <c r="L76" s="35">
        <f>FCD!L76/1000</f>
        <v>5.102843</v>
      </c>
      <c r="M76" s="35">
        <f>FCD!M76/1000</f>
        <v>4.6649619999999992</v>
      </c>
      <c r="N76" s="35">
        <f>FCD!N76/1000</f>
        <v>4.7524250000000006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136</v>
      </c>
      <c r="G77" s="35">
        <f>FCD!G77/1000</f>
        <v>15.621</v>
      </c>
      <c r="H77" s="35">
        <f>FCD!H77/1000</f>
        <v>17.206</v>
      </c>
      <c r="I77" s="35">
        <f>FCD!I77/1000</f>
        <v>18.425999999999998</v>
      </c>
      <c r="J77" s="35">
        <f>FCD!J77/1000</f>
        <v>19.481999999999999</v>
      </c>
      <c r="K77" s="35">
        <f>FCD!K77/1000</f>
        <v>23.132999999999999</v>
      </c>
      <c r="L77" s="35">
        <f>FCD!L77/1000</f>
        <v>28.164999999999999</v>
      </c>
      <c r="M77" s="35">
        <f>FCD!M77/1000</f>
        <v>36.954000000000001</v>
      </c>
      <c r="N77" s="35">
        <f>FCD!N77/1000</f>
        <v>36.959000000000003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136</v>
      </c>
      <c r="G78" s="35">
        <f>FCD!G78/1000</f>
        <v>85.153999999999996</v>
      </c>
      <c r="H78" s="35">
        <f>FCD!H78/1000</f>
        <v>110.765</v>
      </c>
      <c r="I78" s="35">
        <f>FCD!I78/1000</f>
        <v>131.727</v>
      </c>
      <c r="J78" s="35">
        <f>FCD!J78/1000</f>
        <v>180.42400000000001</v>
      </c>
      <c r="K78" s="35">
        <f>FCD!K78/1000</f>
        <v>289.25900000000001</v>
      </c>
      <c r="L78" s="35">
        <f>FCD!L78/1000</f>
        <v>354.71800000000002</v>
      </c>
      <c r="M78" s="35">
        <f>FCD!M78/1000</f>
        <v>347.98740000000004</v>
      </c>
      <c r="N78" s="35">
        <f>FCD!N78/1000</f>
        <v>419.08049999999997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136</v>
      </c>
      <c r="G79" s="35">
        <f>FCD!G79/1000</f>
        <v>1.57679141</v>
      </c>
      <c r="H79" s="35">
        <f>FCD!H79/1000</f>
        <v>1.56202427</v>
      </c>
      <c r="I79" s="35">
        <f>FCD!I79/1000</f>
        <v>1.6415974600000001</v>
      </c>
      <c r="J79" s="35">
        <f>FCD!J79/1000</f>
        <v>3.2654452041599997</v>
      </c>
      <c r="K79" s="35">
        <f>FCD!K79/1000</f>
        <v>5.35757178243</v>
      </c>
      <c r="L79" s="35">
        <f>FCD!L79/1000</f>
        <v>7.1879144099099994</v>
      </c>
      <c r="M79" s="35">
        <f>FCD!M79/1000</f>
        <v>8.2811865804699991</v>
      </c>
      <c r="N79" s="35">
        <f>FCD!N79/1000</f>
        <v>9.4465156106099997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136</v>
      </c>
      <c r="G80" s="35">
        <f>FCD!G80/1000</f>
        <v>8.2710000000000008</v>
      </c>
      <c r="H80" s="35">
        <f>FCD!H80/1000</f>
        <v>16.501000000000001</v>
      </c>
      <c r="I80" s="35">
        <f>FCD!I80/1000</f>
        <v>24.783529999999999</v>
      </c>
      <c r="J80" s="35">
        <f>FCD!J80/1000</f>
        <v>20.652902999999998</v>
      </c>
      <c r="K80" s="35">
        <f>FCD!K80/1000</f>
        <v>25.426582</v>
      </c>
      <c r="L80" s="35">
        <f>FCD!L80/1000</f>
        <v>77.254782000000006</v>
      </c>
      <c r="M80" s="35">
        <f>FCD!M80/1000</f>
        <v>149.47642000000002</v>
      </c>
      <c r="N80" s="35">
        <f>FCD!N80/1000</f>
        <v>182.04396199999999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136</v>
      </c>
      <c r="G81" s="15" t="s">
        <v>163</v>
      </c>
      <c r="H81" s="35">
        <f>FCD!H81/1000</f>
        <v>1.7384669109999997E-2</v>
      </c>
      <c r="I81" s="35">
        <f>FCD!I81/1000</f>
        <v>2.1192802649999998E-2</v>
      </c>
      <c r="J81" s="35">
        <f>FCD!J81/1000</f>
        <v>0.64963281119999994</v>
      </c>
      <c r="K81" s="35">
        <f>FCD!K81/1000</f>
        <v>39.1936125549</v>
      </c>
      <c r="L81" s="35">
        <f>FCD!L81/1000</f>
        <v>18.298552622199999</v>
      </c>
      <c r="M81" s="35">
        <f>FCD!M81/1000</f>
        <v>36.811006470599999</v>
      </c>
      <c r="N81" s="35">
        <f>FCD!N81/1000</f>
        <v>42.431475155000001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136</v>
      </c>
      <c r="G82" s="35">
        <f>FCD!G82/1000</f>
        <v>0</v>
      </c>
      <c r="H82" s="35">
        <f>FCD!H82/1000</f>
        <v>0</v>
      </c>
      <c r="I82" s="35">
        <f>FCD!I82/1000</f>
        <v>0</v>
      </c>
      <c r="J82" s="35">
        <f>FCD!J82/1000</f>
        <v>0</v>
      </c>
      <c r="K82" s="35">
        <f>FCD!K82/1000</f>
        <v>0</v>
      </c>
      <c r="L82" s="35">
        <f>FCD!L82/1000</f>
        <v>0</v>
      </c>
      <c r="M82" s="35">
        <f>FCD!M82/1000</f>
        <v>0</v>
      </c>
      <c r="N82" s="35">
        <f>FCD!N82/1000</f>
        <v>0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136</v>
      </c>
      <c r="G83" s="35">
        <f>FCD!G83/1000</f>
        <v>0</v>
      </c>
      <c r="H83" s="35">
        <f>FCD!H83/1000</f>
        <v>0</v>
      </c>
      <c r="I83" s="35">
        <f>FCD!I83/1000</f>
        <v>0</v>
      </c>
      <c r="J83" s="35">
        <f>FCD!J83/1000</f>
        <v>0</v>
      </c>
      <c r="K83" s="35">
        <f>FCD!K83/1000</f>
        <v>0</v>
      </c>
      <c r="L83" s="35">
        <f>FCD!L83/1000</f>
        <v>0</v>
      </c>
      <c r="M83" s="35">
        <f>FCD!M83/1000</f>
        <v>0</v>
      </c>
      <c r="N83" s="35">
        <f>FCD!N83/1000</f>
        <v>0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136</v>
      </c>
      <c r="G84" s="35">
        <f>FCD!G84/1000</f>
        <v>0</v>
      </c>
      <c r="H84" s="35">
        <f>FCD!H84/1000</f>
        <v>0</v>
      </c>
      <c r="I84" s="35">
        <f>FCD!I84/1000</f>
        <v>0</v>
      </c>
      <c r="J84" s="35">
        <f>FCD!J84/1000</f>
        <v>0</v>
      </c>
      <c r="K84" s="35">
        <f>FCD!K84/1000</f>
        <v>0</v>
      </c>
      <c r="L84" s="35">
        <f>FCD!L84/1000</f>
        <v>0</v>
      </c>
      <c r="M84" s="35">
        <f>FCD!M84/1000</f>
        <v>0</v>
      </c>
      <c r="N84" s="35">
        <f>FCD!N84/1000</f>
        <v>0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136</v>
      </c>
      <c r="G85" s="35">
        <f>FCD!G85/1000</f>
        <v>0</v>
      </c>
      <c r="H85" s="35">
        <f>FCD!H85/1000</f>
        <v>0</v>
      </c>
      <c r="I85" s="35">
        <f>FCD!I85/1000</f>
        <v>0</v>
      </c>
      <c r="J85" s="35">
        <f>FCD!J85/1000</f>
        <v>0</v>
      </c>
      <c r="K85" s="35">
        <f>FCD!K85/1000</f>
        <v>0</v>
      </c>
      <c r="L85" s="35">
        <f>FCD!L85/1000</f>
        <v>0</v>
      </c>
      <c r="M85" s="35">
        <f>FCD!M85/1000</f>
        <v>0</v>
      </c>
      <c r="N85" s="35">
        <f>FCD!N85/1000</f>
        <v>0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136</v>
      </c>
      <c r="G86" s="35">
        <f>FCD!G86/1000</f>
        <v>0.47039999999999998</v>
      </c>
      <c r="H86" s="35">
        <f>FCD!H86/1000</f>
        <v>0.41349999999999998</v>
      </c>
      <c r="I86" s="35">
        <f>FCD!I86/1000</f>
        <v>0.40939999999999999</v>
      </c>
      <c r="J86" s="35">
        <f>FCD!J86/1000</f>
        <v>0.39950000000000002</v>
      </c>
      <c r="K86" s="35">
        <f>FCD!K86/1000</f>
        <v>0.45669999999999999</v>
      </c>
      <c r="L86" s="35">
        <f>FCD!L86/1000</f>
        <v>0.44919999999999999</v>
      </c>
      <c r="M86" s="35">
        <f>FCD!M86/1000</f>
        <v>0.55840000000000001</v>
      </c>
      <c r="N86" s="35">
        <f>FCD!N86/1000</f>
        <v>0.57210000000000005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136</v>
      </c>
      <c r="G87" s="35">
        <f>FCD!G87/1000</f>
        <v>0</v>
      </c>
      <c r="H87" s="35">
        <f>FCD!H87/1000</f>
        <v>0</v>
      </c>
      <c r="I87" s="35">
        <f>FCD!I87/1000</f>
        <v>0</v>
      </c>
      <c r="J87" s="35">
        <f>FCD!J87/1000</f>
        <v>0</v>
      </c>
      <c r="K87" s="35">
        <f>FCD!K87/1000</f>
        <v>0</v>
      </c>
      <c r="L87" s="35">
        <f>FCD!L87/1000</f>
        <v>0</v>
      </c>
      <c r="M87" s="35">
        <f>FCD!M87/1000</f>
        <v>0</v>
      </c>
      <c r="N87" s="35">
        <f>FCD!N87/1000</f>
        <v>0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136</v>
      </c>
      <c r="G88" s="35">
        <f>FCD!G88/1000</f>
        <v>0</v>
      </c>
      <c r="H88" s="35">
        <f>FCD!H88/1000</f>
        <v>0</v>
      </c>
      <c r="I88" s="35">
        <f>FCD!I88/1000</f>
        <v>0</v>
      </c>
      <c r="J88" s="35">
        <f>FCD!J88/1000</f>
        <v>0</v>
      </c>
      <c r="K88" s="35">
        <f>FCD!K88/1000</f>
        <v>0</v>
      </c>
      <c r="L88" s="35">
        <f>FCD!L88/1000</f>
        <v>0</v>
      </c>
      <c r="M88" s="35">
        <f>FCD!M88/1000</f>
        <v>0</v>
      </c>
      <c r="N88" s="35">
        <f>FCD!N88/1000</f>
        <v>0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136</v>
      </c>
      <c r="G89" s="35">
        <f>FCD!G89/1000</f>
        <v>325422.37099999998</v>
      </c>
      <c r="H89" s="35">
        <f>FCD!H89/1000</f>
        <v>435035.45899999997</v>
      </c>
      <c r="I89" s="35">
        <f>FCD!I89/1000</f>
        <v>457522.10700000002</v>
      </c>
      <c r="J89" s="35">
        <f>FCD!J89/1000</f>
        <v>473347.59499999997</v>
      </c>
      <c r="K89" s="35">
        <f>FCD!K89/1000</f>
        <v>545224.45299999998</v>
      </c>
      <c r="L89" s="35">
        <f>FCD!L89/1000</f>
        <v>704066.97900000005</v>
      </c>
      <c r="M89" s="35">
        <f>FCD!M89/1000</f>
        <v>930788.16200000001</v>
      </c>
      <c r="N89" s="35">
        <f>FCD!N89/1000</f>
        <v>956459.47199999995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136</v>
      </c>
      <c r="G90" s="35">
        <f>FCD!G90/1000</f>
        <v>0</v>
      </c>
      <c r="H90" s="35">
        <f>FCD!H90/1000</f>
        <v>0</v>
      </c>
      <c r="I90" s="35">
        <f>FCD!I90/1000</f>
        <v>0</v>
      </c>
      <c r="J90" s="35">
        <f>FCD!J90/1000</f>
        <v>0</v>
      </c>
      <c r="K90" s="35">
        <f>FCD!K90/1000</f>
        <v>0</v>
      </c>
      <c r="L90" s="35">
        <f>FCD!L90/1000</f>
        <v>0</v>
      </c>
      <c r="M90" s="35">
        <f>FCD!M90/1000</f>
        <v>0</v>
      </c>
      <c r="N90" s="35">
        <f>FCD!N90/1000</f>
        <v>0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136</v>
      </c>
      <c r="G91" s="35">
        <f>FCD!G91/1000</f>
        <v>0</v>
      </c>
      <c r="H91" s="35">
        <f>FCD!H91/1000</f>
        <v>0</v>
      </c>
      <c r="I91" s="35">
        <f>FCD!I91/1000</f>
        <v>0</v>
      </c>
      <c r="J91" s="35">
        <f>FCD!J91/1000</f>
        <v>0</v>
      </c>
      <c r="K91" s="35">
        <f>FCD!K91/1000</f>
        <v>0</v>
      </c>
      <c r="L91" s="35">
        <f>FCD!L91/1000</f>
        <v>0</v>
      </c>
      <c r="M91" s="35">
        <f>FCD!M91/1000</f>
        <v>0</v>
      </c>
      <c r="N91" s="35">
        <f>FCD!N91/1000</f>
        <v>0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8" sqref="A8"/>
    </sheetView>
  </sheetViews>
  <sheetFormatPr defaultRowHeight="13.15" x14ac:dyDescent="0.4"/>
  <cols>
    <col min="1" max="6" width="9.35546875" style="1" customWidth="1"/>
    <col min="7" max="7" width="10.35546875" style="1" bestFit="1" customWidth="1"/>
    <col min="8" max="13" width="9.5" style="1" bestFit="1" customWidth="1"/>
    <col min="15" max="15" width="9.85546875" bestFit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3"/>
    </row>
    <row r="2" spans="1:15" x14ac:dyDescent="0.4">
      <c r="A2" s="15" t="s">
        <v>163</v>
      </c>
      <c r="B2" s="15"/>
      <c r="C2" s="48" t="s">
        <v>1</v>
      </c>
      <c r="D2" s="15"/>
      <c r="E2" s="15"/>
      <c r="F2" s="15" t="s">
        <v>318</v>
      </c>
      <c r="G2" s="35">
        <f>'BM-Adj'!G2-'FCD-Adj'!G2</f>
        <v>5.0587290429999999E-3</v>
      </c>
      <c r="H2" s="35">
        <f>'BM-Adj'!H2-'FCD-Adj'!H2</f>
        <v>0.1627170641</v>
      </c>
      <c r="I2" s="35">
        <f>'BM-Adj'!I2-'FCD-Adj'!I2</f>
        <v>0.22610443249999998</v>
      </c>
      <c r="J2" s="35">
        <f>'BM-Adj'!J2-'FCD-Adj'!J2</f>
        <v>0.29387746340000009</v>
      </c>
      <c r="K2" s="35">
        <f>'BM-Adj'!K2-'FCD-Adj'!K2</f>
        <v>1.3142016899400004</v>
      </c>
      <c r="L2" s="35">
        <f>'BM-Adj'!L2-'FCD-Adj'!L2</f>
        <v>5.419445883709999</v>
      </c>
      <c r="M2" s="35">
        <f>'BM-Adj'!M2-'FCD-Adj'!M2</f>
        <v>15.161855813309998</v>
      </c>
      <c r="N2" s="13"/>
      <c r="O2">
        <f t="shared" ref="O2:O46" si="0">SUM(G2:M2)</f>
        <v>22.583261076002998</v>
      </c>
    </row>
    <row r="3" spans="1:15" x14ac:dyDescent="0.4">
      <c r="A3" s="15"/>
      <c r="B3" s="15"/>
      <c r="C3" s="49" t="s">
        <v>2</v>
      </c>
      <c r="D3" s="15"/>
      <c r="E3" s="15"/>
      <c r="F3" s="15" t="s">
        <v>318</v>
      </c>
      <c r="G3" s="35">
        <f>'BM-Adj'!G3-'FCD-Adj'!G3</f>
        <v>28.616395000000001</v>
      </c>
      <c r="H3" s="35">
        <f>'BM-Adj'!H3-'FCD-Adj'!H3</f>
        <v>33.681414999999994</v>
      </c>
      <c r="I3" s="35">
        <f>'BM-Adj'!I3-'FCD-Adj'!I3</f>
        <v>40.767907999999998</v>
      </c>
      <c r="J3" s="35">
        <f>'BM-Adj'!J3-'FCD-Adj'!J3</f>
        <v>43.715518999999993</v>
      </c>
      <c r="K3" s="35">
        <f>'BM-Adj'!K3-'FCD-Adj'!K3</f>
        <v>43.092020999999988</v>
      </c>
      <c r="L3" s="35">
        <f>'BM-Adj'!L3-'FCD-Adj'!L3</f>
        <v>38.613625000000006</v>
      </c>
      <c r="M3" s="35">
        <f>'BM-Adj'!M3-'FCD-Adj'!M3</f>
        <v>26.412199000000001</v>
      </c>
      <c r="N3" s="13"/>
      <c r="O3">
        <f t="shared" si="0"/>
        <v>254.89908200000002</v>
      </c>
    </row>
    <row r="4" spans="1:15" x14ac:dyDescent="0.4">
      <c r="A4" s="15"/>
      <c r="B4" s="15"/>
      <c r="C4" s="49" t="s">
        <v>12</v>
      </c>
      <c r="D4" s="15"/>
      <c r="E4" s="15"/>
      <c r="F4" s="15" t="s">
        <v>318</v>
      </c>
      <c r="G4" s="35">
        <f>'BM-Adj'!G4-'FCD-Adj'!G4</f>
        <v>4.9970999999999997</v>
      </c>
      <c r="H4" s="35">
        <f>'BM-Adj'!H4-'FCD-Adj'!H4</f>
        <v>3.9436017222499995</v>
      </c>
      <c r="I4" s="35">
        <f>'BM-Adj'!I4-'FCD-Adj'!I4</f>
        <v>4.457985685389998</v>
      </c>
      <c r="J4" s="35">
        <f>'BM-Adj'!J4-'FCD-Adj'!J4</f>
        <v>4.7843535790000011</v>
      </c>
      <c r="K4" s="35">
        <f>'BM-Adj'!K4-'FCD-Adj'!K4</f>
        <v>5.1302582130099985</v>
      </c>
      <c r="L4" s="35">
        <f>'BM-Adj'!L4-'FCD-Adj'!L4</f>
        <v>5.0135540938800034</v>
      </c>
      <c r="M4" s="35">
        <f>'BM-Adj'!M4-'FCD-Adj'!M4</f>
        <v>5.8968298698547983</v>
      </c>
      <c r="N4" s="13"/>
      <c r="O4">
        <f t="shared" si="0"/>
        <v>34.223683163384798</v>
      </c>
    </row>
    <row r="5" spans="1:15" x14ac:dyDescent="0.4">
      <c r="A5" s="15"/>
      <c r="B5" s="15"/>
      <c r="C5" s="49" t="s">
        <v>15</v>
      </c>
      <c r="D5" s="15"/>
      <c r="E5" s="15"/>
      <c r="F5" s="15" t="s">
        <v>318</v>
      </c>
      <c r="G5" s="35">
        <f>'BM-Adj'!G5-'FCD-Adj'!G5</f>
        <v>0.42530299999999999</v>
      </c>
      <c r="H5" s="35">
        <f>'BM-Adj'!H5-'FCD-Adj'!H5</f>
        <v>0.6491070000000001</v>
      </c>
      <c r="I5" s="35">
        <f>'BM-Adj'!I5-'FCD-Adj'!I5</f>
        <v>3.4551750000000001</v>
      </c>
      <c r="J5" s="35">
        <f>'BM-Adj'!J5-'FCD-Adj'!J5</f>
        <v>4.0296120000000002</v>
      </c>
      <c r="K5" s="35">
        <f>'BM-Adj'!K5-'FCD-Adj'!K5</f>
        <v>4.6148330000000009</v>
      </c>
      <c r="L5" s="35">
        <f>'BM-Adj'!L5-'FCD-Adj'!L5</f>
        <v>5.6791570000000018</v>
      </c>
      <c r="M5" s="35">
        <f>'BM-Adj'!M5-'FCD-Adj'!M5</f>
        <v>7.342639000000001</v>
      </c>
      <c r="N5" s="13"/>
      <c r="O5">
        <f t="shared" si="0"/>
        <v>26.195826000000007</v>
      </c>
    </row>
    <row r="6" spans="1:15" x14ac:dyDescent="0.4">
      <c r="A6" s="15"/>
      <c r="B6" s="15"/>
      <c r="C6" s="49" t="s">
        <v>16</v>
      </c>
      <c r="D6" s="15"/>
      <c r="E6" s="15"/>
      <c r="F6" s="15" t="s">
        <v>318</v>
      </c>
      <c r="G6" s="35">
        <f>'BM-Adj'!G6-'FCD-Adj'!G6</f>
        <v>283.55599999999998</v>
      </c>
      <c r="H6" s="35">
        <f>'BM-Adj'!H6-'FCD-Adj'!H6</f>
        <v>336.77700000000004</v>
      </c>
      <c r="I6" s="35">
        <f>'BM-Adj'!I6-'FCD-Adj'!I6</f>
        <v>397.97000000000014</v>
      </c>
      <c r="J6" s="35">
        <f>'BM-Adj'!J6-'FCD-Adj'!J6</f>
        <v>563.04100000000005</v>
      </c>
      <c r="K6" s="35">
        <f>'BM-Adj'!K6-'FCD-Adj'!K6</f>
        <v>563.66599999999994</v>
      </c>
      <c r="L6" s="35">
        <f>'BM-Adj'!L6-'FCD-Adj'!L6</f>
        <v>585.53500000000008</v>
      </c>
      <c r="M6" s="35">
        <f>'BM-Adj'!M6-'FCD-Adj'!M6</f>
        <v>665.22300000000018</v>
      </c>
      <c r="N6" s="13"/>
      <c r="O6">
        <f t="shared" si="0"/>
        <v>3395.768</v>
      </c>
    </row>
    <row r="7" spans="1:15" x14ac:dyDescent="0.4">
      <c r="A7" s="15"/>
      <c r="B7" s="15"/>
      <c r="C7" s="49" t="s">
        <v>31</v>
      </c>
      <c r="D7" s="15"/>
      <c r="E7" s="15"/>
      <c r="F7" s="15" t="s">
        <v>318</v>
      </c>
      <c r="G7" s="35">
        <f>'BM-Adj'!G7-'FCD-Adj'!G7</f>
        <v>0</v>
      </c>
      <c r="H7" s="35">
        <f>'BM-Adj'!H7-'FCD-Adj'!H7</f>
        <v>0</v>
      </c>
      <c r="I7" s="35">
        <f>'BM-Adj'!I7-'FCD-Adj'!I7</f>
        <v>0</v>
      </c>
      <c r="J7" s="35">
        <f>'BM-Adj'!J7-'FCD-Adj'!J7</f>
        <v>0</v>
      </c>
      <c r="K7" s="35">
        <f>'BM-Adj'!K7-'FCD-Adj'!K7</f>
        <v>0</v>
      </c>
      <c r="L7" s="35">
        <f>'BM-Adj'!L7-'FCD-Adj'!L7</f>
        <v>0</v>
      </c>
      <c r="M7" s="35">
        <f>'BM-Adj'!M7-'FCD-Adj'!M7</f>
        <v>0</v>
      </c>
      <c r="N7" s="13"/>
      <c r="O7">
        <f t="shared" si="0"/>
        <v>0</v>
      </c>
    </row>
    <row r="8" spans="1:15" x14ac:dyDescent="0.4">
      <c r="A8" s="15"/>
      <c r="B8" s="15"/>
      <c r="C8" s="49" t="s">
        <v>382</v>
      </c>
      <c r="D8" s="15"/>
      <c r="E8" s="15"/>
      <c r="F8" s="15" t="s">
        <v>318</v>
      </c>
      <c r="G8" s="35">
        <f>'BM-Adj'!G8-'FCD-Adj'!G8</f>
        <v>0.5136168000000001</v>
      </c>
      <c r="H8" s="35">
        <f>'BM-Adj'!H8-'FCD-Adj'!H8</f>
        <v>0.7154609999999999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3"/>
      <c r="O8">
        <f t="shared" si="0"/>
        <v>1.2290778</v>
      </c>
    </row>
    <row r="9" spans="1:15" x14ac:dyDescent="0.4">
      <c r="A9" s="15"/>
      <c r="B9" s="15"/>
      <c r="C9" s="49" t="s">
        <v>63</v>
      </c>
      <c r="D9" s="15"/>
      <c r="E9" s="15"/>
      <c r="F9" s="15" t="s">
        <v>318</v>
      </c>
      <c r="G9" s="35">
        <f>'BM-Adj'!G9-'FCD-Adj'!G9</f>
        <v>111.624</v>
      </c>
      <c r="H9" s="35">
        <f>'BM-Adj'!H9-'FCD-Adj'!H9</f>
        <v>145.721</v>
      </c>
      <c r="I9" s="35">
        <f>'BM-Adj'!I9-'FCD-Adj'!I9</f>
        <v>176.28</v>
      </c>
      <c r="J9" s="35">
        <f>'BM-Adj'!J9-'FCD-Adj'!J9</f>
        <v>285.16300000000001</v>
      </c>
      <c r="K9" s="35">
        <f>'BM-Adj'!K9-'FCD-Adj'!K9</f>
        <v>317.12899999999991</v>
      </c>
      <c r="L9" s="35">
        <f>'BM-Adj'!L9-'FCD-Adj'!L9</f>
        <v>544.08000000000015</v>
      </c>
      <c r="M9" s="35">
        <f>'BM-Adj'!M9-'FCD-Adj'!M9</f>
        <v>634.39999999999986</v>
      </c>
      <c r="N9" s="13"/>
      <c r="O9">
        <f t="shared" si="0"/>
        <v>2214.3969999999999</v>
      </c>
    </row>
    <row r="10" spans="1:15" x14ac:dyDescent="0.4">
      <c r="A10" s="15"/>
      <c r="B10" s="15"/>
      <c r="C10" s="49" t="s">
        <v>76</v>
      </c>
      <c r="D10" s="15"/>
      <c r="E10" s="15"/>
      <c r="F10" s="15" t="s">
        <v>318</v>
      </c>
      <c r="G10" s="15" t="s">
        <v>163</v>
      </c>
      <c r="H10" s="15" t="s">
        <v>163</v>
      </c>
      <c r="I10" s="35">
        <f>'BM-Adj'!I10-'FCD-Adj'!I10</f>
        <v>5746.7610000000004</v>
      </c>
      <c r="J10" s="35">
        <f>'BM-Adj'!J10-'FCD-Adj'!J10</f>
        <v>6773.0740000000014</v>
      </c>
      <c r="K10" s="35">
        <f>'BM-Adj'!K10-'FCD-Adj'!K10</f>
        <v>8790.3389999999999</v>
      </c>
      <c r="L10" s="35">
        <f>'BM-Adj'!L10-'FCD-Adj'!L10</f>
        <v>10797.651</v>
      </c>
      <c r="M10" s="35">
        <f>'BM-Adj'!M10-'FCD-Adj'!M10</f>
        <v>13054.600101942437</v>
      </c>
      <c r="N10" s="13"/>
      <c r="O10">
        <f t="shared" si="0"/>
        <v>45162.425101942441</v>
      </c>
    </row>
    <row r="11" spans="1:15" x14ac:dyDescent="0.4">
      <c r="A11" s="15"/>
      <c r="B11" s="15"/>
      <c r="C11" s="49" t="s">
        <v>80</v>
      </c>
      <c r="D11" s="15"/>
      <c r="E11" s="15"/>
      <c r="F11" s="15" t="s">
        <v>318</v>
      </c>
      <c r="G11" s="15" t="s">
        <v>163</v>
      </c>
      <c r="H11" s="35">
        <f>'BM-Adj'!H11-'FCD-Adj'!H11</f>
        <v>3.0427375225700004</v>
      </c>
      <c r="I11" s="35">
        <f>'BM-Adj'!I11-'FCD-Adj'!I11</f>
        <v>4.316926828669998</v>
      </c>
      <c r="J11" s="35">
        <f>'BM-Adj'!J11-'FCD-Adj'!J11</f>
        <v>5.1776064314799992</v>
      </c>
      <c r="K11" s="35">
        <f>'BM-Adj'!K11-'FCD-Adj'!K11</f>
        <v>6.5891931782999968</v>
      </c>
      <c r="L11" s="35">
        <f>'BM-Adj'!L11-'FCD-Adj'!L11</f>
        <v>7.0851257349399983</v>
      </c>
      <c r="M11" s="35">
        <f>'BM-Adj'!M11-'FCD-Adj'!M11</f>
        <v>10.248352670019997</v>
      </c>
      <c r="N11" s="13"/>
      <c r="O11">
        <f t="shared" si="0"/>
        <v>36.459942365979991</v>
      </c>
    </row>
    <row r="12" spans="1:15" x14ac:dyDescent="0.4">
      <c r="A12" s="15"/>
      <c r="B12" s="15"/>
      <c r="C12" s="49" t="s">
        <v>86</v>
      </c>
      <c r="D12" s="15"/>
      <c r="E12" s="15"/>
      <c r="F12" s="15" t="s">
        <v>318</v>
      </c>
      <c r="G12" s="35">
        <f>'BM-Adj'!G12-'FCD-Adj'!G12</f>
        <v>4074.4033260000006</v>
      </c>
      <c r="H12" s="35">
        <f>'BM-Adj'!H12-'FCD-Adj'!H12</f>
        <v>4268.7691020000002</v>
      </c>
      <c r="I12" s="35">
        <f>'BM-Adj'!I12-'FCD-Adj'!I12</f>
        <v>4279.3110089999991</v>
      </c>
      <c r="J12" s="35">
        <f>'BM-Adj'!J12-'FCD-Adj'!J12</f>
        <v>4309.7859767999998</v>
      </c>
      <c r="K12" s="35">
        <f>'BM-Adj'!K12-'FCD-Adj'!K12</f>
        <v>4886.1765153000015</v>
      </c>
      <c r="L12" s="35">
        <f>'BM-Adj'!L12-'FCD-Adj'!L12</f>
        <v>5054.3016527000009</v>
      </c>
      <c r="M12" s="35">
        <f>'BM-Adj'!M12-'FCD-Adj'!M12</f>
        <v>5458.9957494360015</v>
      </c>
      <c r="N12" s="13"/>
      <c r="O12">
        <f t="shared" si="0"/>
        <v>32331.743331236004</v>
      </c>
    </row>
    <row r="13" spans="1:15" x14ac:dyDescent="0.4">
      <c r="A13" s="15"/>
      <c r="B13" s="15"/>
      <c r="C13" s="49" t="s">
        <v>87</v>
      </c>
      <c r="D13" s="15"/>
      <c r="E13" s="15"/>
      <c r="F13" s="15" t="s">
        <v>318</v>
      </c>
      <c r="G13" s="35">
        <f>'BM-Adj'!G13-'FCD-Adj'!G13</f>
        <v>10.8066</v>
      </c>
      <c r="H13" s="35">
        <f>'BM-Adj'!H13-'FCD-Adj'!H13</f>
        <v>13.309899999999995</v>
      </c>
      <c r="I13" s="35">
        <f>'BM-Adj'!I13-'FCD-Adj'!I13</f>
        <v>20.746700000000001</v>
      </c>
      <c r="J13" s="35">
        <f>'BM-Adj'!J13-'FCD-Adj'!J13</f>
        <v>24.3262</v>
      </c>
      <c r="K13" s="35">
        <f>'BM-Adj'!K13-'FCD-Adj'!K13</f>
        <v>27.902800000000006</v>
      </c>
      <c r="L13" s="35">
        <f>'BM-Adj'!L13-'FCD-Adj'!L13</f>
        <v>26.998280000000001</v>
      </c>
      <c r="M13" s="35">
        <f>'BM-Adj'!M13-'FCD-Adj'!M13</f>
        <v>28.75856368670599</v>
      </c>
      <c r="N13" s="13"/>
      <c r="O13">
        <f t="shared" si="0"/>
        <v>152.84904368670598</v>
      </c>
    </row>
    <row r="14" spans="1:15" x14ac:dyDescent="0.4">
      <c r="A14" s="15"/>
      <c r="B14" s="15"/>
      <c r="C14" s="49" t="s">
        <v>383</v>
      </c>
      <c r="D14" s="15"/>
      <c r="E14" s="15"/>
      <c r="F14" s="15" t="s">
        <v>318</v>
      </c>
      <c r="G14" s="35">
        <f>'BM-Adj'!G14-'FCD-Adj'!G14</f>
        <v>14.3242224</v>
      </c>
      <c r="H14" s="35">
        <f>'BM-Adj'!H14-'FCD-Adj'!H14</f>
        <v>24.427254400000002</v>
      </c>
      <c r="I14" s="35">
        <f>'BM-Adj'!I14-'FCD-Adj'!I14</f>
        <v>50.391423500000002</v>
      </c>
      <c r="J14" s="35">
        <f>'BM-Adj'!J14-'FCD-Adj'!J14</f>
        <v>50.713157000000002</v>
      </c>
      <c r="K14" s="35">
        <f>'BM-Adj'!K14-'FCD-Adj'!K14</f>
        <v>54.649499999999989</v>
      </c>
      <c r="L14" s="35">
        <f>'BM-Adj'!L14-'FCD-Adj'!L14</f>
        <v>69.025700000000001</v>
      </c>
      <c r="M14" s="35">
        <f>'BM-Adj'!M14-'FCD-Adj'!M14</f>
        <v>104.36601499999999</v>
      </c>
      <c r="N14" s="13"/>
      <c r="O14">
        <f t="shared" si="0"/>
        <v>367.8972723</v>
      </c>
    </row>
    <row r="15" spans="1:15" x14ac:dyDescent="0.4">
      <c r="A15" s="15"/>
      <c r="B15" s="15"/>
      <c r="C15" s="49" t="s">
        <v>121</v>
      </c>
      <c r="D15" s="15"/>
      <c r="E15" s="15"/>
      <c r="F15" s="15" t="s">
        <v>318</v>
      </c>
      <c r="G15" s="35">
        <f>'BM-Adj'!G15-'FCD-Adj'!G15</f>
        <v>12.988660999999993</v>
      </c>
      <c r="H15" s="35">
        <f>'BM-Adj'!H15-'FCD-Adj'!H15</f>
        <v>17.333540816999999</v>
      </c>
      <c r="I15" s="35">
        <f>'BM-Adj'!I15-'FCD-Adj'!I15</f>
        <v>21.967917171000011</v>
      </c>
      <c r="J15" s="35">
        <f>'BM-Adj'!J15-'FCD-Adj'!J15</f>
        <v>34.014583768680026</v>
      </c>
      <c r="K15" s="35">
        <f>'BM-Adj'!K15-'FCD-Adj'!K15</f>
        <v>36.393483786740006</v>
      </c>
      <c r="L15" s="35">
        <f>'BM-Adj'!L15-'FCD-Adj'!L15</f>
        <v>35.023910849410015</v>
      </c>
      <c r="M15" s="35">
        <f>'BM-Adj'!M15-'FCD-Adj'!M15</f>
        <v>35.598806946141281</v>
      </c>
      <c r="N15" s="13"/>
      <c r="O15">
        <f t="shared" si="0"/>
        <v>193.32090433897133</v>
      </c>
    </row>
    <row r="16" spans="1:15" x14ac:dyDescent="0.4">
      <c r="A16" s="15"/>
      <c r="B16" s="15"/>
      <c r="C16" s="50" t="s">
        <v>384</v>
      </c>
      <c r="D16" s="15"/>
      <c r="E16" s="15"/>
      <c r="F16" s="15" t="s">
        <v>318</v>
      </c>
      <c r="G16" s="35">
        <f>'BM-Adj'!G16-'FCD-Adj'!G16</f>
        <v>0.89649499999999993</v>
      </c>
      <c r="H16" s="35">
        <f>'BM-Adj'!H16-'FCD-Adj'!H16</f>
        <v>0.94036999999999993</v>
      </c>
      <c r="I16" s="35">
        <f>'BM-Adj'!I16-'FCD-Adj'!I16</f>
        <v>1.0585529999999999</v>
      </c>
      <c r="J16" s="35">
        <f>'BM-Adj'!J16-'FCD-Adj'!J16</f>
        <v>1.1519496</v>
      </c>
      <c r="K16" s="35">
        <f>'BM-Adj'!K16-'FCD-Adj'!K16</f>
        <v>1.2503313</v>
      </c>
      <c r="L16" s="35">
        <f>'BM-Adj'!L16-'FCD-Adj'!L16</f>
        <v>1.3544075999999998</v>
      </c>
      <c r="M16" s="35">
        <f>'BM-Adj'!M16-'FCD-Adj'!M16</f>
        <v>1.5361119999999999</v>
      </c>
      <c r="N16" s="13"/>
      <c r="O16">
        <f t="shared" si="0"/>
        <v>8.1882184999999996</v>
      </c>
    </row>
    <row r="17" spans="1:15" x14ac:dyDescent="0.4">
      <c r="A17" s="15"/>
      <c r="B17" s="15"/>
      <c r="C17" s="49" t="s">
        <v>13</v>
      </c>
      <c r="D17" s="15"/>
      <c r="E17" s="15"/>
      <c r="F17" s="15" t="s">
        <v>318</v>
      </c>
      <c r="G17" s="15" t="s">
        <v>163</v>
      </c>
      <c r="H17" s="35">
        <f>'BM-Adj'!H17-'FCD-Adj'!H17</f>
        <v>0.19430700000000001</v>
      </c>
      <c r="I17" s="35">
        <f>'BM-Adj'!I17-'FCD-Adj'!I17</f>
        <v>0.58760299999999988</v>
      </c>
      <c r="J17" s="35">
        <f>'BM-Adj'!J17-'FCD-Adj'!J17</f>
        <v>0.60472400000000004</v>
      </c>
      <c r="K17" s="35">
        <f>'BM-Adj'!K17-'FCD-Adj'!K17</f>
        <v>1.2871670000000002</v>
      </c>
      <c r="L17" s="35">
        <f>'BM-Adj'!L17-'FCD-Adj'!L17</f>
        <v>1.6067029999999995</v>
      </c>
      <c r="M17" s="35">
        <f>'BM-Adj'!M17-'FCD-Adj'!M17</f>
        <v>3.0892489339999996</v>
      </c>
      <c r="N17" s="13"/>
      <c r="O17">
        <f t="shared" si="0"/>
        <v>7.3697529339999992</v>
      </c>
    </row>
    <row r="18" spans="1:15" x14ac:dyDescent="0.4">
      <c r="A18" s="15"/>
      <c r="B18" s="15"/>
      <c r="C18" s="49" t="s">
        <v>23</v>
      </c>
      <c r="D18" s="15"/>
      <c r="E18" s="15"/>
      <c r="F18" s="15" t="s">
        <v>318</v>
      </c>
      <c r="G18" s="35">
        <f>'BM-Adj'!G18-'FCD-Adj'!G18</f>
        <v>1.8984850000000001E-2</v>
      </c>
      <c r="H18" s="35">
        <f>'BM-Adj'!H18-'FCD-Adj'!H18</f>
        <v>0.11099999999999999</v>
      </c>
      <c r="I18" s="35">
        <f>'BM-Adj'!I18-'FCD-Adj'!I18</f>
        <v>0.22399999999999998</v>
      </c>
      <c r="J18" s="35">
        <f>'BM-Adj'!J18-'FCD-Adj'!J18</f>
        <v>0.64300000000000002</v>
      </c>
      <c r="K18" s="35">
        <f>'BM-Adj'!K18-'FCD-Adj'!K18</f>
        <v>3.464</v>
      </c>
      <c r="L18" s="35">
        <f>'BM-Adj'!L18-'FCD-Adj'!L18</f>
        <v>19.374000000000002</v>
      </c>
      <c r="M18" s="15" t="s">
        <v>163</v>
      </c>
      <c r="N18" s="13"/>
      <c r="O18">
        <f t="shared" si="0"/>
        <v>23.834984850000001</v>
      </c>
    </row>
    <row r="19" spans="1:15" x14ac:dyDescent="0.4">
      <c r="A19" s="15"/>
      <c r="B19" s="15"/>
      <c r="C19" s="49" t="s">
        <v>24</v>
      </c>
      <c r="D19" s="15"/>
      <c r="E19" s="15"/>
      <c r="F19" s="15" t="s">
        <v>318</v>
      </c>
      <c r="G19" s="35">
        <f>'BM-Adj'!G19-'FCD-Adj'!G19</f>
        <v>357.85466499999995</v>
      </c>
      <c r="H19" s="35">
        <f>'BM-Adj'!H19-'FCD-Adj'!H19</f>
        <v>550.72339000000011</v>
      </c>
      <c r="I19" s="35">
        <f>'BM-Adj'!I19-'FCD-Adj'!I19</f>
        <v>622.28946604000021</v>
      </c>
      <c r="J19" s="35">
        <f>'BM-Adj'!J19-'FCD-Adj'!J19</f>
        <v>747.51867185508002</v>
      </c>
      <c r="K19" s="35">
        <f>'BM-Adj'!K19-'FCD-Adj'!K19</f>
        <v>976.31454499506992</v>
      </c>
      <c r="L19" s="35">
        <f>'BM-Adj'!L19-'FCD-Adj'!L19</f>
        <v>1131.3845860100605</v>
      </c>
      <c r="M19" s="35">
        <f>'BM-Adj'!M19-'FCD-Adj'!M19</f>
        <v>1202.5792439914401</v>
      </c>
      <c r="N19" s="13"/>
      <c r="O19">
        <f t="shared" si="0"/>
        <v>5588.6645678916502</v>
      </c>
    </row>
    <row r="20" spans="1:15" x14ac:dyDescent="0.4">
      <c r="A20" s="15"/>
      <c r="B20" s="15"/>
      <c r="C20" s="49" t="s">
        <v>370</v>
      </c>
      <c r="D20" s="15"/>
      <c r="E20" s="15"/>
      <c r="F20" s="15" t="s">
        <v>318</v>
      </c>
      <c r="G20" s="35">
        <f>'BM-Adj'!G20-'FCD-Adj'!G20</f>
        <v>0</v>
      </c>
      <c r="H20" s="35">
        <f>'BM-Adj'!H20-'FCD-Adj'!H20</f>
        <v>0</v>
      </c>
      <c r="I20" s="35">
        <f>'BM-Adj'!I20-'FCD-Adj'!I20</f>
        <v>0</v>
      </c>
      <c r="J20" s="35">
        <f>'BM-Adj'!J20-'FCD-Adj'!J20</f>
        <v>0</v>
      </c>
      <c r="K20" s="35">
        <f>'BM-Adj'!K20-'FCD-Adj'!K20</f>
        <v>0</v>
      </c>
      <c r="L20" s="35">
        <f>'BM-Adj'!L20-'FCD-Adj'!L20</f>
        <v>0</v>
      </c>
      <c r="M20" s="35">
        <f>'BM-Adj'!M20-'FCD-Adj'!M20</f>
        <v>0</v>
      </c>
      <c r="N20" s="13"/>
      <c r="O20">
        <f t="shared" si="0"/>
        <v>0</v>
      </c>
    </row>
    <row r="21" spans="1:15" x14ac:dyDescent="0.4">
      <c r="A21" s="15"/>
      <c r="B21" s="15"/>
      <c r="C21" s="49" t="s">
        <v>26</v>
      </c>
      <c r="D21" s="15"/>
      <c r="E21" s="15"/>
      <c r="F21" s="15" t="s">
        <v>318</v>
      </c>
      <c r="G21" s="35">
        <f>'BM-Adj'!G21-'FCD-Adj'!G21</f>
        <v>10.441571287999997</v>
      </c>
      <c r="H21" s="35">
        <f>'BM-Adj'!H21-'FCD-Adj'!H21</f>
        <v>14.80623658799999</v>
      </c>
      <c r="I21" s="35">
        <f>'BM-Adj'!I21-'FCD-Adj'!I21</f>
        <v>19.413119566999995</v>
      </c>
      <c r="J21" s="35">
        <f>'BM-Adj'!J21-'FCD-Adj'!J21</f>
        <v>19.304932184000009</v>
      </c>
      <c r="K21" s="35">
        <f>'BM-Adj'!K21-'FCD-Adj'!K21</f>
        <v>19.256453</v>
      </c>
      <c r="L21" s="35">
        <f>'BM-Adj'!L21-'FCD-Adj'!L21</f>
        <v>25.681308999999992</v>
      </c>
      <c r="M21" s="35">
        <f>'BM-Adj'!M21-'FCD-Adj'!M21</f>
        <v>33.916600000000003</v>
      </c>
      <c r="N21" s="13"/>
      <c r="O21">
        <f t="shared" si="0"/>
        <v>142.82022162699997</v>
      </c>
    </row>
    <row r="22" spans="1:15" x14ac:dyDescent="0.4">
      <c r="A22" s="15"/>
      <c r="B22" s="15"/>
      <c r="C22" s="49" t="s">
        <v>34</v>
      </c>
      <c r="D22" s="15"/>
      <c r="E22" s="15"/>
      <c r="F22" s="15" t="s">
        <v>318</v>
      </c>
      <c r="G22" s="35">
        <f>'BM-Adj'!G22-'FCD-Adj'!G22</f>
        <v>9.0472539999999988</v>
      </c>
      <c r="H22" s="35">
        <f>'BM-Adj'!H22-'FCD-Adj'!H22</f>
        <v>11.86690659213</v>
      </c>
      <c r="I22" s="35">
        <f>'BM-Adj'!I22-'FCD-Adj'!I22</f>
        <v>14.680533162930001</v>
      </c>
      <c r="J22" s="35">
        <f>'BM-Adj'!J22-'FCD-Adj'!J22</f>
        <v>15.25514619902</v>
      </c>
      <c r="K22" s="35">
        <f>'BM-Adj'!K22-'FCD-Adj'!K22</f>
        <v>18.18191461468</v>
      </c>
      <c r="L22" s="35">
        <f>'BM-Adj'!L22-'FCD-Adj'!L22</f>
        <v>21.368582843689993</v>
      </c>
      <c r="M22" s="35">
        <f>'BM-Adj'!M22-'FCD-Adj'!M22</f>
        <v>27.95162552231</v>
      </c>
      <c r="N22" s="13"/>
      <c r="O22">
        <f t="shared" si="0"/>
        <v>118.35196293475998</v>
      </c>
    </row>
    <row r="23" spans="1:15" x14ac:dyDescent="0.4">
      <c r="A23" s="15"/>
      <c r="B23" s="15"/>
      <c r="C23" s="49" t="s">
        <v>40</v>
      </c>
      <c r="D23" s="15"/>
      <c r="E23" s="15"/>
      <c r="F23" s="15" t="s">
        <v>318</v>
      </c>
      <c r="G23" s="35">
        <f>'BM-Adj'!G23-'FCD-Adj'!G23</f>
        <v>1330</v>
      </c>
      <c r="H23" s="35">
        <f>'BM-Adj'!H23-'FCD-Adj'!H23</f>
        <v>1826.9</v>
      </c>
      <c r="I23" s="35">
        <f>'BM-Adj'!I23-'FCD-Adj'!I23</f>
        <v>2590.6999999999998</v>
      </c>
      <c r="J23" s="35">
        <f>'BM-Adj'!J23-'FCD-Adj'!J23</f>
        <v>3234.6</v>
      </c>
      <c r="K23" s="35">
        <f>'BM-Adj'!K23-'FCD-Adj'!K23</f>
        <v>3562.5</v>
      </c>
      <c r="L23" s="35">
        <f>'BM-Adj'!L23-'FCD-Adj'!L23</f>
        <v>4395.8</v>
      </c>
      <c r="M23" s="35">
        <f>'BM-Adj'!M23-'FCD-Adj'!M23</f>
        <v>4836</v>
      </c>
      <c r="N23" s="13"/>
      <c r="O23">
        <f t="shared" si="0"/>
        <v>21776.5</v>
      </c>
    </row>
    <row r="24" spans="1:15" x14ac:dyDescent="0.4">
      <c r="A24" s="15"/>
      <c r="B24" s="15"/>
      <c r="C24" s="49" t="s">
        <v>42</v>
      </c>
      <c r="D24" s="15"/>
      <c r="E24" s="15"/>
      <c r="F24" s="15" t="s">
        <v>318</v>
      </c>
      <c r="G24" s="35">
        <f>'BM-Adj'!G24-'FCD-Adj'!G24</f>
        <v>306.375</v>
      </c>
      <c r="H24" s="35">
        <f>'BM-Adj'!H24-'FCD-Adj'!H24</f>
        <v>306.76499999999999</v>
      </c>
      <c r="I24" s="35">
        <f>'BM-Adj'!I24-'FCD-Adj'!I24</f>
        <v>361.726</v>
      </c>
      <c r="J24" s="35">
        <f>'BM-Adj'!J24-'FCD-Adj'!J24</f>
        <v>386.31988399999994</v>
      </c>
      <c r="K24" s="35">
        <f>'BM-Adj'!K24-'FCD-Adj'!K24</f>
        <v>380.85009499999995</v>
      </c>
      <c r="L24" s="35">
        <f>'BM-Adj'!L24-'FCD-Adj'!L24</f>
        <v>525.572</v>
      </c>
      <c r="M24" s="35">
        <f>'BM-Adj'!M24-'FCD-Adj'!M24</f>
        <v>590.25199999999995</v>
      </c>
      <c r="N24" s="13"/>
      <c r="O24">
        <f t="shared" si="0"/>
        <v>2857.8599789999998</v>
      </c>
    </row>
    <row r="25" spans="1:15" x14ac:dyDescent="0.4">
      <c r="A25" s="15"/>
      <c r="B25" s="15"/>
      <c r="C25" s="49" t="s">
        <v>46</v>
      </c>
      <c r="D25" s="15"/>
      <c r="E25" s="15"/>
      <c r="F25" s="15" t="s">
        <v>318</v>
      </c>
      <c r="G25" s="35">
        <f>'BM-Adj'!G25-'FCD-Adj'!G25</f>
        <v>8.7775999999999996</v>
      </c>
      <c r="H25" s="35">
        <f>'BM-Adj'!H25-'FCD-Adj'!H25</f>
        <v>10.9894</v>
      </c>
      <c r="I25" s="35">
        <f>'BM-Adj'!I25-'FCD-Adj'!I25</f>
        <v>17.485087</v>
      </c>
      <c r="J25" s="35">
        <f>'BM-Adj'!J25-'FCD-Adj'!J25</f>
        <v>21.151138347739995</v>
      </c>
      <c r="K25" s="35">
        <f>'BM-Adj'!K25-'FCD-Adj'!K25</f>
        <v>26.291635241400002</v>
      </c>
      <c r="L25" s="35">
        <f>'BM-Adj'!L25-'FCD-Adj'!L25</f>
        <v>32.728433090499998</v>
      </c>
      <c r="M25" s="35">
        <f>'BM-Adj'!M25-'FCD-Adj'!M25</f>
        <v>37.126511702040006</v>
      </c>
      <c r="N25" s="13"/>
      <c r="O25">
        <f t="shared" si="0"/>
        <v>154.54980538168002</v>
      </c>
    </row>
    <row r="26" spans="1:15" x14ac:dyDescent="0.4">
      <c r="A26" s="15"/>
      <c r="B26" s="15"/>
      <c r="C26" s="49" t="s">
        <v>50</v>
      </c>
      <c r="D26" s="15"/>
      <c r="E26" s="15"/>
      <c r="F26" s="15" t="s">
        <v>318</v>
      </c>
      <c r="G26" s="35">
        <f>'BM-Adj'!G26-'FCD-Adj'!G26</f>
        <v>178056</v>
      </c>
      <c r="H26" s="35">
        <f>'BM-Adj'!H26-'FCD-Adj'!H26</f>
        <v>225837</v>
      </c>
      <c r="I26" s="35">
        <f>'BM-Adj'!I26-'FCD-Adj'!I26</f>
        <v>258707</v>
      </c>
      <c r="J26" s="35">
        <f>'BM-Adj'!J26-'FCD-Adj'!J26</f>
        <v>443009</v>
      </c>
      <c r="K26" s="35">
        <f>'BM-Adj'!K26-'FCD-Adj'!K26</f>
        <v>507730</v>
      </c>
      <c r="L26" s="35">
        <f>'BM-Adj'!L26-'FCD-Adj'!L26</f>
        <v>585736.28480000002</v>
      </c>
      <c r="M26" s="35">
        <f>'BM-Adj'!M26-'FCD-Adj'!M26</f>
        <v>682393.70840000012</v>
      </c>
      <c r="N26" s="13"/>
      <c r="O26">
        <f t="shared" si="0"/>
        <v>2881468.9932000004</v>
      </c>
    </row>
    <row r="27" spans="1:15" x14ac:dyDescent="0.4">
      <c r="A27" s="15"/>
      <c r="B27" s="15"/>
      <c r="C27" s="49" t="s">
        <v>55</v>
      </c>
      <c r="D27" s="15"/>
      <c r="E27" s="15"/>
      <c r="F27" s="15" t="s">
        <v>318</v>
      </c>
      <c r="G27" s="35">
        <f>'BM-Adj'!G27-'FCD-Adj'!G27</f>
        <v>27.838000000000001</v>
      </c>
      <c r="H27" s="35">
        <f>'BM-Adj'!H27-'FCD-Adj'!H27</f>
        <v>33.978999999999999</v>
      </c>
      <c r="I27" s="35">
        <f>'BM-Adj'!I27-'FCD-Adj'!I27</f>
        <v>51.875599999999999</v>
      </c>
      <c r="J27" s="35">
        <f>'BM-Adj'!J27-'FCD-Adj'!J27</f>
        <v>49.599100000000007</v>
      </c>
      <c r="K27" s="35">
        <f>'BM-Adj'!K27-'FCD-Adj'!K27</f>
        <v>56.474000000000004</v>
      </c>
      <c r="L27" s="35">
        <f>'BM-Adj'!L27-'FCD-Adj'!L27</f>
        <v>62.803999999999995</v>
      </c>
      <c r="M27" s="35">
        <f>'BM-Adj'!M27-'FCD-Adj'!M27</f>
        <v>67.979000000000013</v>
      </c>
      <c r="N27" s="13"/>
      <c r="O27">
        <f t="shared" si="0"/>
        <v>350.54869999999994</v>
      </c>
    </row>
    <row r="28" spans="1:15" x14ac:dyDescent="0.4">
      <c r="A28" s="15"/>
      <c r="B28" s="15"/>
      <c r="C28" s="49" t="s">
        <v>57</v>
      </c>
      <c r="D28" s="15"/>
      <c r="E28" s="15"/>
      <c r="F28" s="15" t="s">
        <v>318</v>
      </c>
      <c r="G28" s="15" t="s">
        <v>163</v>
      </c>
      <c r="H28" s="15" t="s">
        <v>163</v>
      </c>
      <c r="I28" s="15" t="s">
        <v>163</v>
      </c>
      <c r="J28" s="35">
        <f>'BM-Adj'!J28-'FCD-Adj'!J28</f>
        <v>4.8936000000000002</v>
      </c>
      <c r="K28" s="35">
        <f>'BM-Adj'!K28-'FCD-Adj'!K28</f>
        <v>5.4645000000000001</v>
      </c>
      <c r="L28" s="35">
        <f>'BM-Adj'!L28-'FCD-Adj'!L28</f>
        <v>5.8513999999999999</v>
      </c>
      <c r="M28" s="35">
        <f>'BM-Adj'!M28-'FCD-Adj'!M28</f>
        <v>6.0453000000000001</v>
      </c>
      <c r="N28" s="13"/>
      <c r="O28">
        <f t="shared" si="0"/>
        <v>22.254799999999999</v>
      </c>
    </row>
    <row r="29" spans="1:15" x14ac:dyDescent="0.4">
      <c r="A29" s="15"/>
      <c r="B29" s="15"/>
      <c r="C29" s="49" t="s">
        <v>369</v>
      </c>
      <c r="D29" s="15"/>
      <c r="E29" s="15"/>
      <c r="F29" s="15" t="s">
        <v>318</v>
      </c>
      <c r="G29" s="35">
        <f>'BM-Adj'!G29-'FCD-Adj'!G29</f>
        <v>2.565232</v>
      </c>
      <c r="H29" s="35">
        <f>'BM-Adj'!H29-'FCD-Adj'!H29</f>
        <v>2.9762870000000001</v>
      </c>
      <c r="I29" s="35">
        <f>'BM-Adj'!I29-'FCD-Adj'!I29</f>
        <v>3.5710500000000001</v>
      </c>
      <c r="J29" s="35">
        <f>'BM-Adj'!J29-'FCD-Adj'!J29</f>
        <v>3.7792699999999995</v>
      </c>
      <c r="K29" s="35">
        <f>'BM-Adj'!K29-'FCD-Adj'!K29</f>
        <v>4.7962640000000007</v>
      </c>
      <c r="L29" s="35">
        <f>'BM-Adj'!L29-'FCD-Adj'!L29</f>
        <v>5.3123330000000006</v>
      </c>
      <c r="M29" s="35">
        <f>'BM-Adj'!M29-'FCD-Adj'!M29</f>
        <v>6.218</v>
      </c>
      <c r="N29" s="13"/>
      <c r="O29">
        <f t="shared" si="0"/>
        <v>29.218436000000001</v>
      </c>
    </row>
    <row r="30" spans="1:15" x14ac:dyDescent="0.4">
      <c r="A30" s="15"/>
      <c r="B30" s="15"/>
      <c r="C30" s="49" t="s">
        <v>65</v>
      </c>
      <c r="D30" s="15"/>
      <c r="E30" s="15"/>
      <c r="F30" s="15" t="s">
        <v>318</v>
      </c>
      <c r="G30" s="35">
        <f>'BM-Adj'!G30-'FCD-Adj'!G30</f>
        <v>9663.1999999999989</v>
      </c>
      <c r="H30" s="35">
        <f>'BM-Adj'!H30-'FCD-Adj'!H30</f>
        <v>14327.6</v>
      </c>
      <c r="I30" s="35">
        <f>'BM-Adj'!I30-'FCD-Adj'!I30</f>
        <v>14857.8</v>
      </c>
      <c r="J30" s="35">
        <f>'BM-Adj'!J30-'FCD-Adj'!J30</f>
        <v>16924.900000000001</v>
      </c>
      <c r="K30" s="35">
        <f>'BM-Adj'!K30-'FCD-Adj'!K30</f>
        <v>20407.2</v>
      </c>
      <c r="L30" s="35">
        <f>'BM-Adj'!L30-'FCD-Adj'!L30</f>
        <v>19552.100000000002</v>
      </c>
      <c r="M30" s="35">
        <f>'BM-Adj'!M30-'FCD-Adj'!M30</f>
        <v>17290.799999999996</v>
      </c>
      <c r="N30" s="13"/>
      <c r="O30">
        <f t="shared" si="0"/>
        <v>113023.6</v>
      </c>
    </row>
    <row r="31" spans="1:15" x14ac:dyDescent="0.4">
      <c r="A31" s="15"/>
      <c r="B31" s="15"/>
      <c r="C31" s="49" t="s">
        <v>69</v>
      </c>
      <c r="D31" s="15"/>
      <c r="E31" s="15"/>
      <c r="F31" s="15" t="s">
        <v>318</v>
      </c>
      <c r="G31" s="35">
        <f>'BM-Adj'!G31-'FCD-Adj'!G31</f>
        <v>3.8359729999999992</v>
      </c>
      <c r="H31" s="35">
        <f>'BM-Adj'!H31-'FCD-Adj'!H31</f>
        <v>5.3166090000000006</v>
      </c>
      <c r="I31" s="35">
        <f>'BM-Adj'!I31-'FCD-Adj'!I31</f>
        <v>5.3025649999999995</v>
      </c>
      <c r="J31" s="35">
        <f>'BM-Adj'!J31-'FCD-Adj'!J31</f>
        <v>7.3817109999999992</v>
      </c>
      <c r="K31" s="35">
        <f>'BM-Adj'!K31-'FCD-Adj'!K31</f>
        <v>10.53219</v>
      </c>
      <c r="L31" s="35">
        <f>'BM-Adj'!L31-'FCD-Adj'!L31</f>
        <v>14.219709999999997</v>
      </c>
      <c r="M31" s="35">
        <f>'BM-Adj'!M31-'FCD-Adj'!M31</f>
        <v>16.741149999999998</v>
      </c>
      <c r="N31" s="13"/>
      <c r="O31">
        <f t="shared" si="0"/>
        <v>63.329907999999996</v>
      </c>
    </row>
    <row r="32" spans="1:15" x14ac:dyDescent="0.4">
      <c r="A32" s="15"/>
      <c r="B32" s="15"/>
      <c r="C32" s="49" t="s">
        <v>73</v>
      </c>
      <c r="D32" s="15"/>
      <c r="E32" s="15"/>
      <c r="F32" s="15" t="s">
        <v>318</v>
      </c>
      <c r="G32" s="35">
        <f>'BM-Adj'!G32-'FCD-Adj'!G32</f>
        <v>1.1085782</v>
      </c>
      <c r="H32" s="35">
        <f>'BM-Adj'!H32-'FCD-Adj'!H32</f>
        <v>1.2881434999999999</v>
      </c>
      <c r="I32" s="35">
        <f>'BM-Adj'!I32-'FCD-Adj'!I32</f>
        <v>1.7397852999999999</v>
      </c>
      <c r="J32" s="35">
        <f>'BM-Adj'!J32-'FCD-Adj'!J32</f>
        <v>1.3644723050000001</v>
      </c>
      <c r="K32" s="35">
        <f>'BM-Adj'!K32-'FCD-Adj'!K32</f>
        <v>1.8162822699999999</v>
      </c>
      <c r="L32" s="35">
        <f>'BM-Adj'!L32-'FCD-Adj'!L32</f>
        <v>2.5668324129999998</v>
      </c>
      <c r="M32" s="35">
        <f>'BM-Adj'!M32-'FCD-Adj'!M32</f>
        <v>3.5173189209999998</v>
      </c>
      <c r="N32" s="13"/>
      <c r="O32">
        <f t="shared" si="0"/>
        <v>13.401412908999999</v>
      </c>
    </row>
    <row r="33" spans="1:15" x14ac:dyDescent="0.4">
      <c r="A33" s="15"/>
      <c r="B33" s="15"/>
      <c r="C33" s="49" t="s">
        <v>74</v>
      </c>
      <c r="D33" s="15"/>
      <c r="E33" s="15"/>
      <c r="F33" s="15" t="s">
        <v>318</v>
      </c>
      <c r="G33" s="35">
        <f>'BM-Adj'!G33-'FCD-Adj'!G33</f>
        <v>73.654591599999989</v>
      </c>
      <c r="H33" s="35">
        <f>'BM-Adj'!H33-'FCD-Adj'!H33</f>
        <v>90.665036799999996</v>
      </c>
      <c r="I33" s="35">
        <f>'BM-Adj'!I33-'FCD-Adj'!I33</f>
        <v>120.78259379999997</v>
      </c>
      <c r="J33" s="35">
        <f>'BM-Adj'!J33-'FCD-Adj'!J33</f>
        <v>127.42214960000001</v>
      </c>
      <c r="K33" s="35">
        <f>'BM-Adj'!K33-'FCD-Adj'!K33</f>
        <v>159.8778356</v>
      </c>
      <c r="L33" s="35">
        <f>'BM-Adj'!L33-'FCD-Adj'!L33</f>
        <v>189.75559205238002</v>
      </c>
      <c r="M33" s="35">
        <f>'BM-Adj'!M33-'FCD-Adj'!M33</f>
        <v>243.71614361420001</v>
      </c>
      <c r="N33" s="13"/>
      <c r="O33">
        <f t="shared" si="0"/>
        <v>1005.8739430665801</v>
      </c>
    </row>
    <row r="34" spans="1:15" x14ac:dyDescent="0.4">
      <c r="A34" s="15"/>
      <c r="B34" s="15"/>
      <c r="C34" s="49" t="s">
        <v>84</v>
      </c>
      <c r="D34" s="15"/>
      <c r="E34" s="15"/>
      <c r="F34" s="15" t="s">
        <v>318</v>
      </c>
      <c r="G34" s="15" t="s">
        <v>163</v>
      </c>
      <c r="H34" s="15" t="s">
        <v>163</v>
      </c>
      <c r="I34" s="35">
        <f>'BM-Adj'!I34-'FCD-Adj'!I34</f>
        <v>710.65584578842174</v>
      </c>
      <c r="J34" s="35">
        <f>'BM-Adj'!J34-'FCD-Adj'!J34</f>
        <v>933.28215408508299</v>
      </c>
      <c r="K34" s="35">
        <f>'BM-Adj'!K34-'FCD-Adj'!K34</f>
        <v>1085.7190135803223</v>
      </c>
      <c r="L34" s="35">
        <f>'BM-Adj'!L34-'FCD-Adj'!L34</f>
        <v>1257.0356311187743</v>
      </c>
      <c r="M34" s="35">
        <f>'BM-Adj'!M34-'FCD-Adj'!M34</f>
        <v>1430.4075165710449</v>
      </c>
      <c r="N34" s="13"/>
      <c r="O34">
        <f t="shared" si="0"/>
        <v>5417.1001611436459</v>
      </c>
    </row>
    <row r="35" spans="1:15" x14ac:dyDescent="0.4">
      <c r="A35" s="15"/>
      <c r="B35" s="15"/>
      <c r="C35" s="49" t="s">
        <v>88</v>
      </c>
      <c r="D35" s="15"/>
      <c r="E35" s="15"/>
      <c r="F35" s="15" t="s">
        <v>318</v>
      </c>
      <c r="G35" s="35">
        <f>'BM-Adj'!G35-'FCD-Adj'!G35</f>
        <v>781.51</v>
      </c>
      <c r="H35" s="35">
        <f>'BM-Adj'!H35-'FCD-Adj'!H35</f>
        <v>905.15199999999982</v>
      </c>
      <c r="I35" s="35">
        <f>'BM-Adj'!I35-'FCD-Adj'!I35</f>
        <v>1071.8290000000002</v>
      </c>
      <c r="J35" s="35">
        <f>'BM-Adj'!J35-'FCD-Adj'!J35</f>
        <v>1156.2670000000001</v>
      </c>
      <c r="K35" s="35">
        <f>'BM-Adj'!K35-'FCD-Adj'!K35</f>
        <v>1388.4269999999999</v>
      </c>
      <c r="L35" s="35">
        <f>'BM-Adj'!L35-'FCD-Adj'!L35</f>
        <v>1479.2190000000001</v>
      </c>
      <c r="M35" s="35">
        <f>'BM-Adj'!M35-'FCD-Adj'!M35</f>
        <v>1552.9650000000001</v>
      </c>
      <c r="N35" s="13"/>
      <c r="O35">
        <f t="shared" si="0"/>
        <v>8335.3689999999988</v>
      </c>
    </row>
    <row r="36" spans="1:15" x14ac:dyDescent="0.4">
      <c r="A36" s="15"/>
      <c r="B36" s="15"/>
      <c r="C36" s="49" t="s">
        <v>93</v>
      </c>
      <c r="D36" s="15"/>
      <c r="E36" s="15"/>
      <c r="F36" s="15" t="s">
        <v>318</v>
      </c>
      <c r="G36" s="35">
        <f>'BM-Adj'!G36-'FCD-Adj'!G36</f>
        <v>220.52500000000001</v>
      </c>
      <c r="H36" s="35">
        <f>'BM-Adj'!H36-'FCD-Adj'!H36</f>
        <v>287.87600000000003</v>
      </c>
      <c r="I36" s="35">
        <f>'BM-Adj'!I36-'FCD-Adj'!I36</f>
        <v>376.79</v>
      </c>
      <c r="J36" s="35">
        <f>'BM-Adj'!J36-'FCD-Adj'!J36</f>
        <v>437.76900000000006</v>
      </c>
      <c r="K36" s="35">
        <f>'BM-Adj'!K36-'FCD-Adj'!K36</f>
        <v>694.66100000000006</v>
      </c>
      <c r="L36" s="35">
        <f>'BM-Adj'!L36-'FCD-Adj'!L36</f>
        <v>1139.873</v>
      </c>
      <c r="M36" s="35">
        <f>'BM-Adj'!M36-'FCD-Adj'!M36</f>
        <v>1602.7270000000003</v>
      </c>
      <c r="N36" s="13"/>
      <c r="O36">
        <f t="shared" si="0"/>
        <v>4760.2210000000005</v>
      </c>
    </row>
    <row r="37" spans="1:15" x14ac:dyDescent="0.4">
      <c r="A37" s="15"/>
      <c r="B37" s="15"/>
      <c r="C37" s="49" t="s">
        <v>97</v>
      </c>
      <c r="D37" s="15"/>
      <c r="E37" s="15"/>
      <c r="F37" s="15" t="s">
        <v>318</v>
      </c>
      <c r="G37" s="15" t="s">
        <v>163</v>
      </c>
      <c r="H37" s="35">
        <f>'BM-Adj'!H37-'FCD-Adj'!H37</f>
        <v>72.445684999999983</v>
      </c>
      <c r="I37" s="35">
        <f>'BM-Adj'!I37-'FCD-Adj'!I37</f>
        <v>112.9325</v>
      </c>
      <c r="J37" s="35">
        <f>'BM-Adj'!J37-'FCD-Adj'!J37</f>
        <v>117.82108785671998</v>
      </c>
      <c r="K37" s="35">
        <f>'BM-Adj'!K37-'FCD-Adj'!K37</f>
        <v>169.58468158804999</v>
      </c>
      <c r="L37" s="35">
        <f>'BM-Adj'!L37-'FCD-Adj'!L37</f>
        <v>187.20303937834001</v>
      </c>
      <c r="M37" s="35">
        <f>'BM-Adj'!M37-'FCD-Adj'!M37</f>
        <v>244.84127954483503</v>
      </c>
      <c r="N37" s="13"/>
      <c r="O37">
        <f t="shared" si="0"/>
        <v>904.82827336794503</v>
      </c>
    </row>
    <row r="38" spans="1:15" x14ac:dyDescent="0.4">
      <c r="A38" s="15"/>
      <c r="B38" s="15"/>
      <c r="C38" s="49" t="s">
        <v>110</v>
      </c>
      <c r="D38" s="15"/>
      <c r="E38" s="15"/>
      <c r="F38" s="15" t="s">
        <v>318</v>
      </c>
      <c r="G38" s="15" t="s">
        <v>163</v>
      </c>
      <c r="H38" s="35">
        <f>'BM-Adj'!H38-'FCD-Adj'!H38</f>
        <v>3.9352356771004939E-2</v>
      </c>
      <c r="I38" s="35">
        <f>'BM-Adj'!I38-'FCD-Adj'!I38</f>
        <v>8.545738647823585E-2</v>
      </c>
      <c r="J38" s="35">
        <f>'BM-Adj'!J38-'FCD-Adj'!J38</f>
        <v>5.5599999999999997E-2</v>
      </c>
      <c r="K38" s="35">
        <f>'BM-Adj'!K38-'FCD-Adj'!K38</f>
        <v>7.1826000000000001E-2</v>
      </c>
      <c r="L38" s="35">
        <f>'BM-Adj'!L38-'FCD-Adj'!L38</f>
        <v>0.106789</v>
      </c>
      <c r="M38" s="35">
        <f>'BM-Adj'!M38-'FCD-Adj'!M38</f>
        <v>9.7682000000000005E-2</v>
      </c>
      <c r="N38" s="13"/>
      <c r="O38">
        <f t="shared" si="0"/>
        <v>0.45670674324924082</v>
      </c>
    </row>
    <row r="39" spans="1:15" x14ac:dyDescent="0.4">
      <c r="A39" s="15"/>
      <c r="B39" s="15"/>
      <c r="C39" s="49" t="s">
        <v>111</v>
      </c>
      <c r="D39" s="15"/>
      <c r="E39" s="15"/>
      <c r="F39" s="15" t="s">
        <v>318</v>
      </c>
      <c r="G39" s="35">
        <f>'BM-Adj'!G39-'FCD-Adj'!G39</f>
        <v>613.69372999999996</v>
      </c>
      <c r="H39" s="35">
        <f>'BM-Adj'!H39-'FCD-Adj'!H39</f>
        <v>684.99162999999999</v>
      </c>
      <c r="I39" s="35">
        <f>'BM-Adj'!I39-'FCD-Adj'!I39</f>
        <v>757.11835999999994</v>
      </c>
      <c r="J39" s="35">
        <f>'BM-Adj'!J39-'FCD-Adj'!J39</f>
        <v>841.63175999999999</v>
      </c>
      <c r="K39" s="35">
        <f>'BM-Adj'!K39-'FCD-Adj'!K39</f>
        <v>963.78971999999999</v>
      </c>
      <c r="L39" s="35">
        <f>'BM-Adj'!L39-'FCD-Adj'!L39</f>
        <v>1088.0798860000002</v>
      </c>
      <c r="M39" s="35">
        <f>'BM-Adj'!M39-'FCD-Adj'!M39</f>
        <v>1232.3340169185999</v>
      </c>
      <c r="N39" s="13"/>
      <c r="O39">
        <f t="shared" si="0"/>
        <v>6181.6391029185997</v>
      </c>
    </row>
    <row r="40" spans="1:15" x14ac:dyDescent="0.4">
      <c r="A40" s="15"/>
      <c r="B40" s="15"/>
      <c r="C40" s="49" t="s">
        <v>112</v>
      </c>
      <c r="D40" s="15"/>
      <c r="E40" s="15"/>
      <c r="F40" s="15" t="s">
        <v>318</v>
      </c>
      <c r="G40" s="35">
        <f>'BM-Adj'!G40-'FCD-Adj'!G40</f>
        <v>3300.7629110000003</v>
      </c>
      <c r="H40" s="35">
        <f>'BM-Adj'!H40-'FCD-Adj'!H40</f>
        <v>3715.1756</v>
      </c>
      <c r="I40" s="35">
        <f>'BM-Adj'!I40-'FCD-Adj'!I40</f>
        <v>4290.7187000000004</v>
      </c>
      <c r="J40" s="35">
        <f>'BM-Adj'!J40-'FCD-Adj'!J40</f>
        <v>4717.2859000000008</v>
      </c>
      <c r="K40" s="35">
        <f>'BM-Adj'!K40-'FCD-Adj'!K40</f>
        <v>4975.6138000000001</v>
      </c>
      <c r="L40" s="35">
        <f>'BM-Adj'!L40-'FCD-Adj'!L40</f>
        <v>5143.4647999999997</v>
      </c>
      <c r="M40" s="35">
        <f>'BM-Adj'!M40-'FCD-Adj'!M40</f>
        <v>5256.2757000000001</v>
      </c>
      <c r="N40" s="13"/>
      <c r="O40">
        <f t="shared" si="0"/>
        <v>31399.297411</v>
      </c>
    </row>
    <row r="41" spans="1:15" x14ac:dyDescent="0.4">
      <c r="A41" s="15"/>
      <c r="B41" s="15"/>
      <c r="C41" s="49" t="s">
        <v>115</v>
      </c>
      <c r="D41" s="15"/>
      <c r="E41" s="15"/>
      <c r="F41" s="15" t="s">
        <v>318</v>
      </c>
      <c r="G41" s="35">
        <f>'BM-Adj'!G41-'FCD-Adj'!G41</f>
        <v>1368203.7</v>
      </c>
      <c r="H41" s="35">
        <f>'BM-Adj'!H41-'FCD-Adj'!H41</f>
        <v>3052722.2</v>
      </c>
      <c r="I41" s="35">
        <f>'BM-Adj'!I41-'FCD-Adj'!I41</f>
        <v>5896338.0999999978</v>
      </c>
      <c r="J41" s="35">
        <f>'BM-Adj'!J41-'FCD-Adj'!J41</f>
        <v>11818602</v>
      </c>
      <c r="K41" s="35">
        <f>'BM-Adj'!K41-'FCD-Adj'!K41</f>
        <v>22466311</v>
      </c>
      <c r="L41" s="35">
        <f>'BM-Adj'!L41-'FCD-Adj'!L41</f>
        <v>32035894</v>
      </c>
      <c r="M41" s="35">
        <f>'BM-Adj'!M41-'FCD-Adj'!M41</f>
        <v>47592765</v>
      </c>
      <c r="N41" s="13"/>
      <c r="O41">
        <f t="shared" si="0"/>
        <v>124230836</v>
      </c>
    </row>
    <row r="42" spans="1:15" x14ac:dyDescent="0.4">
      <c r="A42" s="15"/>
      <c r="B42" s="15"/>
      <c r="C42" s="49" t="s">
        <v>116</v>
      </c>
      <c r="D42" s="15"/>
      <c r="E42" s="15"/>
      <c r="F42" s="15" t="s">
        <v>318</v>
      </c>
      <c r="G42" s="35">
        <f>'BM-Adj'!G42-'FCD-Adj'!G42</f>
        <v>116.091802</v>
      </c>
      <c r="H42" s="35">
        <f>'BM-Adj'!H42-'FCD-Adj'!H42</f>
        <v>429.36660200000006</v>
      </c>
      <c r="I42" s="35">
        <f>'BM-Adj'!I42-'FCD-Adj'!I42</f>
        <v>872.45277800000008</v>
      </c>
      <c r="J42" s="35">
        <f>'BM-Adj'!J42-'FCD-Adj'!J42</f>
        <v>1793.402928</v>
      </c>
      <c r="K42" s="35">
        <f>'BM-Adj'!K42-'FCD-Adj'!K42</f>
        <v>1949.5003139999999</v>
      </c>
      <c r="L42" s="35">
        <f>'BM-Adj'!L42-'FCD-Adj'!L42</f>
        <v>3646.1334020000004</v>
      </c>
      <c r="M42" s="35">
        <f>'BM-Adj'!M42-'FCD-Adj'!M42</f>
        <v>3715.1780570000005</v>
      </c>
      <c r="N42" s="13"/>
      <c r="O42">
        <f t="shared" si="0"/>
        <v>12522.125883000001</v>
      </c>
    </row>
    <row r="43" spans="1:15" x14ac:dyDescent="0.4">
      <c r="A43" s="15"/>
      <c r="B43" s="15"/>
      <c r="C43" s="49" t="s">
        <v>125</v>
      </c>
      <c r="D43" s="15"/>
      <c r="E43" s="15"/>
      <c r="F43" s="15" t="s">
        <v>318</v>
      </c>
      <c r="G43" s="35">
        <f>'BM-Adj'!G43-'FCD-Adj'!G43</f>
        <v>36358.666000000005</v>
      </c>
      <c r="H43" s="35">
        <f>'BM-Adj'!H43-'FCD-Adj'!H43</f>
        <v>45884.125999999997</v>
      </c>
      <c r="I43" s="35">
        <f>'BM-Adj'!I43-'FCD-Adj'!I43</f>
        <v>55165.597999999991</v>
      </c>
      <c r="J43" s="35">
        <f>'BM-Adj'!J43-'FCD-Adj'!J43</f>
        <v>65297.81900000001</v>
      </c>
      <c r="K43" s="35">
        <f>'BM-Adj'!K43-'FCD-Adj'!K43</f>
        <v>104550.93900000001</v>
      </c>
      <c r="L43" s="35">
        <f>'BM-Adj'!L43-'FCD-Adj'!L43</f>
        <v>138451.04999999999</v>
      </c>
      <c r="M43" s="35">
        <f>'BM-Adj'!M43-'FCD-Adj'!M43</f>
        <v>172659</v>
      </c>
      <c r="N43" s="13"/>
      <c r="O43">
        <f t="shared" si="0"/>
        <v>618367.19800000009</v>
      </c>
    </row>
    <row r="44" spans="1:15" x14ac:dyDescent="0.4">
      <c r="A44" s="15"/>
      <c r="B44" s="15"/>
      <c r="C44" s="49" t="s">
        <v>126</v>
      </c>
      <c r="D44" s="15"/>
      <c r="E44" s="15"/>
      <c r="F44" s="15" t="s">
        <v>318</v>
      </c>
      <c r="G44" s="35">
        <f>'BM-Adj'!G44-'FCD-Adj'!G44</f>
        <v>192.66549999999998</v>
      </c>
      <c r="H44" s="35">
        <f>'BM-Adj'!H44-'FCD-Adj'!H44</f>
        <v>205.6764</v>
      </c>
      <c r="I44" s="35">
        <f>'BM-Adj'!I44-'FCD-Adj'!I44</f>
        <v>221.97820000000004</v>
      </c>
      <c r="J44" s="35">
        <f>'BM-Adj'!J44-'FCD-Adj'!J44</f>
        <v>237.35780000000005</v>
      </c>
      <c r="K44" s="35">
        <f>'BM-Adj'!K44-'FCD-Adj'!K44</f>
        <v>267.6266</v>
      </c>
      <c r="L44" s="35">
        <f>'BM-Adj'!L44-'FCD-Adj'!L44</f>
        <v>328.37379999999996</v>
      </c>
      <c r="M44" s="35">
        <f>'BM-Adj'!M44-'FCD-Adj'!M44</f>
        <v>329.77429999999993</v>
      </c>
      <c r="N44" s="13"/>
      <c r="O44">
        <f t="shared" si="0"/>
        <v>1783.4526000000001</v>
      </c>
    </row>
    <row r="45" spans="1:15" x14ac:dyDescent="0.4">
      <c r="A45" s="15"/>
      <c r="B45" s="15"/>
      <c r="C45" s="49" t="s">
        <v>365</v>
      </c>
      <c r="D45" s="15"/>
      <c r="E45" s="15"/>
      <c r="F45" s="15" t="s">
        <v>318</v>
      </c>
      <c r="G45" s="35">
        <f>'BM-Adj'!G45-'FCD-Adj'!G45</f>
        <v>428.65638300000001</v>
      </c>
      <c r="H45" s="35">
        <f>'BM-Adj'!H45-'FCD-Adj'!H45</f>
        <v>535.95833300000004</v>
      </c>
      <c r="I45" s="35">
        <f>'BM-Adj'!I45-'FCD-Adj'!I45</f>
        <v>664.12886400000002</v>
      </c>
      <c r="J45" s="35">
        <f>'BM-Adj'!J45-'FCD-Adj'!J45</f>
        <v>725.85005419700008</v>
      </c>
      <c r="K45" s="35">
        <f>'BM-Adj'!K45-'FCD-Adj'!K45</f>
        <v>895.53314031600019</v>
      </c>
      <c r="L45" s="35">
        <f>'BM-Adj'!L45-'FCD-Adj'!L45</f>
        <v>1297.7997299470001</v>
      </c>
      <c r="M45" s="35">
        <f>'BM-Adj'!M45-'FCD-Adj'!M45</f>
        <v>1720.8508269764905</v>
      </c>
      <c r="N45" s="13"/>
      <c r="O45">
        <f t="shared" si="0"/>
        <v>6268.7773314364913</v>
      </c>
    </row>
    <row r="46" spans="1:15" x14ac:dyDescent="0.4">
      <c r="A46" s="15"/>
      <c r="B46" s="15"/>
      <c r="C46" s="49" t="s">
        <v>0</v>
      </c>
      <c r="D46" s="15"/>
      <c r="E46" s="15"/>
      <c r="F46" s="15" t="s">
        <v>318</v>
      </c>
      <c r="G46" s="35">
        <f>'BM-Adj'!G46-'FCD-Adj'!G46</f>
        <v>87.370100000000008</v>
      </c>
      <c r="H46" s="35">
        <f>'BM-Adj'!H46-'FCD-Adj'!H46</f>
        <v>120.6455</v>
      </c>
      <c r="I46" s="35">
        <f>'BM-Adj'!I46-'FCD-Adj'!I46</f>
        <v>162.221</v>
      </c>
      <c r="J46" s="35">
        <f>'BM-Adj'!J46-'FCD-Adj'!J46</f>
        <v>199.26307800000001</v>
      </c>
      <c r="K46" s="35">
        <f>'BM-Adj'!K46-'FCD-Adj'!K46</f>
        <v>239.66113999999999</v>
      </c>
      <c r="L46" s="35">
        <f>'BM-Adj'!L46-'FCD-Adj'!L46</f>
        <v>264.49692600000003</v>
      </c>
      <c r="M46" s="35">
        <f>'BM-Adj'!M46-'FCD-Adj'!M46</f>
        <v>305.28277870100004</v>
      </c>
      <c r="N46" s="13"/>
      <c r="O46">
        <f t="shared" si="0"/>
        <v>1378.9405227010002</v>
      </c>
    </row>
    <row r="47" spans="1:15" x14ac:dyDescent="0.4">
      <c r="A47" s="15"/>
      <c r="B47" s="15"/>
      <c r="C47" s="49" t="s">
        <v>3</v>
      </c>
      <c r="D47" s="15"/>
      <c r="E47" s="15"/>
      <c r="F47" s="15" t="s">
        <v>318</v>
      </c>
      <c r="G47" s="35">
        <f>'BM-Adj'!G47-'FCD-Adj'!G47</f>
        <v>32.587339999999998</v>
      </c>
      <c r="H47" s="35">
        <f>'BM-Adj'!H47-'FCD-Adj'!H47</f>
        <v>43.058143228099993</v>
      </c>
      <c r="I47" s="35">
        <f>'BM-Adj'!I47-'FCD-Adj'!I47</f>
        <v>46.866910057399991</v>
      </c>
      <c r="J47" s="35">
        <f>'BM-Adj'!J47-'FCD-Adj'!J47</f>
        <v>58.12678293079999</v>
      </c>
      <c r="K47" s="35">
        <f>'BM-Adj'!K47-'FCD-Adj'!K47</f>
        <v>56.7271605022</v>
      </c>
      <c r="L47" s="35">
        <f>'BM-Adj'!L47-'FCD-Adj'!L47</f>
        <v>76.880328343599899</v>
      </c>
      <c r="M47" s="35">
        <f>'BM-Adj'!M47-'FCD-Adj'!M47</f>
        <v>83.645109930299981</v>
      </c>
      <c r="N47" s="13"/>
      <c r="O47">
        <f t="shared" ref="O47:O91" si="1">SUM(G47:M47)</f>
        <v>397.89177499239986</v>
      </c>
    </row>
    <row r="48" spans="1:15" x14ac:dyDescent="0.4">
      <c r="A48" s="15"/>
      <c r="B48" s="15"/>
      <c r="C48" s="49" t="s">
        <v>6</v>
      </c>
      <c r="D48" s="15"/>
      <c r="E48" s="15"/>
      <c r="F48" s="15" t="s">
        <v>318</v>
      </c>
      <c r="G48" s="15" t="s">
        <v>163</v>
      </c>
      <c r="H48" s="15" t="s">
        <v>163</v>
      </c>
      <c r="I48" s="35">
        <f>'BM-Adj'!I48-'FCD-Adj'!I48</f>
        <v>1668.4382092267801</v>
      </c>
      <c r="J48" s="35">
        <f>'BM-Adj'!J48-'FCD-Adj'!J48</f>
        <v>1351.3668672415702</v>
      </c>
      <c r="K48" s="35">
        <f>'BM-Adj'!K48-'FCD-Adj'!K48</f>
        <v>1630.8693971183998</v>
      </c>
      <c r="L48" s="35">
        <f>'BM-Adj'!L48-'FCD-Adj'!L48</f>
        <v>2864.63685852452</v>
      </c>
      <c r="M48" s="35">
        <f>'BM-Adj'!M48-'FCD-Adj'!M48</f>
        <v>1605.9582680485191</v>
      </c>
      <c r="N48" s="13"/>
      <c r="O48">
        <f t="shared" si="1"/>
        <v>9121.2696001597906</v>
      </c>
    </row>
    <row r="49" spans="1:15" x14ac:dyDescent="0.4">
      <c r="A49" s="15"/>
      <c r="B49" s="15"/>
      <c r="C49" s="49" t="s">
        <v>8</v>
      </c>
      <c r="D49" s="15"/>
      <c r="E49" s="15"/>
      <c r="F49" s="15" t="s">
        <v>318</v>
      </c>
      <c r="G49" s="15" t="s">
        <v>163</v>
      </c>
      <c r="H49" s="15" t="s">
        <v>163</v>
      </c>
      <c r="I49" s="15" t="s">
        <v>163</v>
      </c>
      <c r="J49" s="35">
        <f>'BM-Adj'!J49-'FCD-Adj'!J49</f>
        <v>96.57492289999999</v>
      </c>
      <c r="K49" s="35">
        <f>'BM-Adj'!K49-'FCD-Adj'!K49</f>
        <v>284.86982249999994</v>
      </c>
      <c r="L49" s="35">
        <f>'BM-Adj'!L49-'FCD-Adj'!L49</f>
        <v>666.6588459999997</v>
      </c>
      <c r="M49" s="35">
        <f>'BM-Adj'!M49-'FCD-Adj'!M49</f>
        <v>1210.2400900999999</v>
      </c>
      <c r="N49" s="13"/>
      <c r="O49">
        <f t="shared" si="1"/>
        <v>2258.3436814999995</v>
      </c>
    </row>
    <row r="50" spans="1:15" x14ac:dyDescent="0.4">
      <c r="A50" s="15"/>
      <c r="B50" s="15"/>
      <c r="C50" s="49" t="s">
        <v>14</v>
      </c>
      <c r="D50" s="15"/>
      <c r="E50" s="15"/>
      <c r="F50" s="15" t="s">
        <v>318</v>
      </c>
      <c r="G50" s="35">
        <f>'BM-Adj'!G50-'FCD-Adj'!G50</f>
        <v>0</v>
      </c>
      <c r="H50" s="35">
        <f>'BM-Adj'!H50-'FCD-Adj'!H50</f>
        <v>0</v>
      </c>
      <c r="I50" s="35">
        <f>'BM-Adj'!I50-'FCD-Adj'!I50</f>
        <v>0</v>
      </c>
      <c r="J50" s="35">
        <f>'BM-Adj'!J50-'FCD-Adj'!J50</f>
        <v>0</v>
      </c>
      <c r="K50" s="35">
        <f>'BM-Adj'!K50-'FCD-Adj'!K50</f>
        <v>0</v>
      </c>
      <c r="L50" s="35">
        <f>'BM-Adj'!L50-'FCD-Adj'!L50</f>
        <v>0</v>
      </c>
      <c r="M50" s="35">
        <f>'BM-Adj'!M50-'FCD-Adj'!M50</f>
        <v>0</v>
      </c>
      <c r="N50" s="13"/>
      <c r="O50">
        <f t="shared" si="1"/>
        <v>0</v>
      </c>
    </row>
    <row r="51" spans="1:15" x14ac:dyDescent="0.4">
      <c r="A51" s="15"/>
      <c r="B51" s="15"/>
      <c r="C51" s="49" t="s">
        <v>19</v>
      </c>
      <c r="D51" s="15"/>
      <c r="E51" s="15"/>
      <c r="F51" s="15" t="s">
        <v>318</v>
      </c>
      <c r="G51" s="35">
        <f>'BM-Adj'!G51-'FCD-Adj'!G51</f>
        <v>9492.1069476741304</v>
      </c>
      <c r="H51" s="35">
        <f>'BM-Adj'!H51-'FCD-Adj'!H51</f>
        <v>11521.524820002998</v>
      </c>
      <c r="I51" s="35">
        <f>'BM-Adj'!I51-'FCD-Adj'!I51</f>
        <v>13485.113313477981</v>
      </c>
      <c r="J51" s="35">
        <f>'BM-Adj'!J51-'FCD-Adj'!J51</f>
        <v>14292.633371185551</v>
      </c>
      <c r="K51" s="35">
        <f>'BM-Adj'!K51-'FCD-Adj'!K51</f>
        <v>15944.510062886242</v>
      </c>
      <c r="L51" s="35">
        <f>'BM-Adj'!L51-'FCD-Adj'!L51</f>
        <v>16662.941902167488</v>
      </c>
      <c r="M51" s="35">
        <f>'BM-Adj'!M51-'FCD-Adj'!M51</f>
        <v>16880.701864418381</v>
      </c>
      <c r="N51" s="13"/>
      <c r="O51">
        <f t="shared" si="1"/>
        <v>98279.532281812775</v>
      </c>
    </row>
    <row r="52" spans="1:15" x14ac:dyDescent="0.4">
      <c r="A52" s="15"/>
      <c r="B52" s="15"/>
      <c r="C52" s="49" t="s">
        <v>264</v>
      </c>
      <c r="D52" s="15"/>
      <c r="E52" s="15"/>
      <c r="F52" s="15" t="s">
        <v>318</v>
      </c>
      <c r="G52" s="35">
        <f>'BM-Adj'!G52-'FCD-Adj'!G52</f>
        <v>1214.9530000000002</v>
      </c>
      <c r="H52" s="35">
        <f>'BM-Adj'!H52-'FCD-Adj'!H52</f>
        <v>1469.3090000000002</v>
      </c>
      <c r="I52" s="35">
        <f>'BM-Adj'!I52-'FCD-Adj'!I52</f>
        <v>1630.9779999999998</v>
      </c>
      <c r="J52" s="35">
        <f>'BM-Adj'!J52-'FCD-Adj'!J52</f>
        <v>1806.0480000000002</v>
      </c>
      <c r="K52" s="35">
        <f>'BM-Adj'!K52-'FCD-Adj'!K52</f>
        <v>1900.0419999999999</v>
      </c>
      <c r="L52" s="35">
        <f>'BM-Adj'!L52-'FCD-Adj'!L52</f>
        <v>1981.3559999999998</v>
      </c>
      <c r="M52" s="35">
        <f>'BM-Adj'!M52-'FCD-Adj'!M52</f>
        <v>1986.1129999999998</v>
      </c>
      <c r="N52" s="13"/>
      <c r="O52">
        <f t="shared" si="1"/>
        <v>11988.798999999999</v>
      </c>
    </row>
    <row r="53" spans="1:15" x14ac:dyDescent="0.4">
      <c r="A53" s="15"/>
      <c r="B53" s="15"/>
      <c r="C53" s="49" t="s">
        <v>21</v>
      </c>
      <c r="D53" s="15"/>
      <c r="E53" s="15"/>
      <c r="F53" s="15" t="s">
        <v>318</v>
      </c>
      <c r="G53" s="35">
        <f>'BM-Adj'!G53-'FCD-Adj'!G53</f>
        <v>0</v>
      </c>
      <c r="H53" s="35">
        <f>'BM-Adj'!H53-'FCD-Adj'!H53</f>
        <v>0</v>
      </c>
      <c r="I53" s="35">
        <f>'BM-Adj'!I53-'FCD-Adj'!I53</f>
        <v>0</v>
      </c>
      <c r="J53" s="35">
        <f>'BM-Adj'!J53-'FCD-Adj'!J53</f>
        <v>0</v>
      </c>
      <c r="K53" s="35">
        <f>'BM-Adj'!K53-'FCD-Adj'!K53</f>
        <v>0</v>
      </c>
      <c r="L53" s="35">
        <f>'BM-Adj'!L53-'FCD-Adj'!L53</f>
        <v>0</v>
      </c>
      <c r="M53" s="35">
        <f>'BM-Adj'!M53-'FCD-Adj'!M53</f>
        <v>0</v>
      </c>
      <c r="N53" s="13"/>
      <c r="O53">
        <f t="shared" si="1"/>
        <v>0</v>
      </c>
    </row>
    <row r="54" spans="1:15" x14ac:dyDescent="0.4">
      <c r="A54" s="15"/>
      <c r="B54" s="15"/>
      <c r="C54" s="49" t="s">
        <v>373</v>
      </c>
      <c r="D54" s="15"/>
      <c r="E54" s="15"/>
      <c r="F54" s="15" t="s">
        <v>318</v>
      </c>
      <c r="G54" s="35">
        <f>'BM-Adj'!G54-'FCD-Adj'!G54</f>
        <v>1028.0060000000001</v>
      </c>
      <c r="H54" s="35">
        <f>'BM-Adj'!H54-'FCD-Adj'!H54</f>
        <v>1086.2630000000001</v>
      </c>
      <c r="I54" s="35">
        <f>'BM-Adj'!I54-'FCD-Adj'!I54</f>
        <v>1041.2302</v>
      </c>
      <c r="J54" s="35">
        <f>'BM-Adj'!J54-'FCD-Adj'!J54</f>
        <v>1076.5327</v>
      </c>
      <c r="K54" s="35">
        <f>'BM-Adj'!K54-'FCD-Adj'!K54</f>
        <v>1100.9331999999999</v>
      </c>
      <c r="L54" s="35">
        <f>'BM-Adj'!L54-'FCD-Adj'!L54</f>
        <v>1278.2090000000001</v>
      </c>
      <c r="M54" s="35">
        <f>'BM-Adj'!M54-'FCD-Adj'!M54</f>
        <v>1429.0934999999999</v>
      </c>
      <c r="N54" s="13"/>
      <c r="O54">
        <f t="shared" si="1"/>
        <v>8040.2675999999992</v>
      </c>
    </row>
    <row r="55" spans="1:15" x14ac:dyDescent="0.4">
      <c r="A55" s="15"/>
      <c r="B55" s="15"/>
      <c r="C55" s="50" t="s">
        <v>32</v>
      </c>
      <c r="D55" s="15"/>
      <c r="E55" s="15"/>
      <c r="F55" s="15" t="s">
        <v>318</v>
      </c>
      <c r="G55" s="35">
        <f>'BM-Adj'!G55-'FCD-Adj'!G55</f>
        <v>113.8109</v>
      </c>
      <c r="H55" s="35">
        <f>'BM-Adj'!H55-'FCD-Adj'!H55</f>
        <v>129.4684</v>
      </c>
      <c r="I55" s="35">
        <f>'BM-Adj'!I55-'FCD-Adj'!I55</f>
        <v>155.82849999999999</v>
      </c>
      <c r="J55" s="35">
        <f>'BM-Adj'!J55-'FCD-Adj'!J55</f>
        <v>104.57159999999999</v>
      </c>
      <c r="K55" s="35">
        <f>'BM-Adj'!K55-'FCD-Adj'!K55</f>
        <v>120.85239999999999</v>
      </c>
      <c r="L55" s="35">
        <f>'BM-Adj'!L55-'FCD-Adj'!L55</f>
        <v>124.79400000000001</v>
      </c>
      <c r="M55" s="35">
        <f>'BM-Adj'!M55-'FCD-Adj'!M55</f>
        <v>118.04080000000002</v>
      </c>
      <c r="N55" s="13"/>
      <c r="O55">
        <f t="shared" si="1"/>
        <v>867.36659999999995</v>
      </c>
    </row>
    <row r="56" spans="1:15" x14ac:dyDescent="0.4">
      <c r="A56" s="15"/>
      <c r="B56" s="15"/>
      <c r="C56" s="49" t="s">
        <v>33</v>
      </c>
      <c r="D56" s="15"/>
      <c r="E56" s="15"/>
      <c r="F56" s="15" t="s">
        <v>318</v>
      </c>
      <c r="G56" s="35">
        <f>'BM-Adj'!G56-'FCD-Adj'!G56</f>
        <v>30.2607</v>
      </c>
      <c r="H56" s="35">
        <f>'BM-Adj'!H56-'FCD-Adj'!H56</f>
        <v>34.444440999999998</v>
      </c>
      <c r="I56" s="35">
        <f>'BM-Adj'!I56-'FCD-Adj'!I56</f>
        <v>40.400961999999993</v>
      </c>
      <c r="J56" s="35">
        <f>'BM-Adj'!J56-'FCD-Adj'!J56</f>
        <v>44.494143000000001</v>
      </c>
      <c r="K56" s="35">
        <f>'BM-Adj'!K56-'FCD-Adj'!K56</f>
        <v>48.497416000000001</v>
      </c>
      <c r="L56" s="35">
        <f>'BM-Adj'!L56-'FCD-Adj'!L56</f>
        <v>48.825519862539998</v>
      </c>
      <c r="M56" s="35">
        <f>'BM-Adj'!M56-'FCD-Adj'!M56</f>
        <v>10.085249999999995</v>
      </c>
      <c r="N56" s="13"/>
      <c r="O56">
        <f t="shared" si="1"/>
        <v>257.00843186254002</v>
      </c>
    </row>
    <row r="57" spans="1:15" x14ac:dyDescent="0.4">
      <c r="A57" s="15"/>
      <c r="B57" s="15"/>
      <c r="C57" s="49" t="s">
        <v>38</v>
      </c>
      <c r="D57" s="15"/>
      <c r="E57" s="15"/>
      <c r="F57" s="15" t="s">
        <v>318</v>
      </c>
      <c r="G57" s="35">
        <f>'BM-Adj'!G57-'FCD-Adj'!G57</f>
        <v>0.16038502200000002</v>
      </c>
      <c r="H57" s="35">
        <f>'BM-Adj'!H57-'FCD-Adj'!H57</f>
        <v>0.22090523999999997</v>
      </c>
      <c r="I57" s="35">
        <f>'BM-Adj'!I57-'FCD-Adj'!I57</f>
        <v>0.29552535799999996</v>
      </c>
      <c r="J57" s="35">
        <f>'BM-Adj'!J57-'FCD-Adj'!J57</f>
        <v>0.25980548999999997</v>
      </c>
      <c r="K57" s="35">
        <f>'BM-Adj'!K57-'FCD-Adj'!K57</f>
        <v>0.28345384799999995</v>
      </c>
      <c r="L57" s="35">
        <f>'BM-Adj'!L57-'FCD-Adj'!L57</f>
        <v>0.37842989899999996</v>
      </c>
      <c r="M57" s="35">
        <f>'BM-Adj'!M57-'FCD-Adj'!M57</f>
        <v>0.40578371800000002</v>
      </c>
      <c r="N57" s="13"/>
      <c r="O57">
        <f t="shared" si="1"/>
        <v>2.0042885749999999</v>
      </c>
    </row>
    <row r="58" spans="1:15" x14ac:dyDescent="0.4">
      <c r="A58" s="15"/>
      <c r="B58" s="15"/>
      <c r="C58" s="49" t="s">
        <v>329</v>
      </c>
      <c r="D58" s="15"/>
      <c r="E58" s="15"/>
      <c r="F58" s="15" t="s">
        <v>318</v>
      </c>
      <c r="G58" s="35">
        <f>'BM-Adj'!G58-'FCD-Adj'!G58</f>
        <v>0</v>
      </c>
      <c r="H58" s="35">
        <f>'BM-Adj'!H58-'FCD-Adj'!H58</f>
        <v>0</v>
      </c>
      <c r="I58" s="35">
        <f>'BM-Adj'!I58-'FCD-Adj'!I58</f>
        <v>0</v>
      </c>
      <c r="J58" s="35">
        <f>'BM-Adj'!J58-'FCD-Adj'!J58</f>
        <v>0</v>
      </c>
      <c r="K58" s="35">
        <f>'BM-Adj'!K58-'FCD-Adj'!K58</f>
        <v>0</v>
      </c>
      <c r="L58" s="35">
        <f>'BM-Adj'!L58-'FCD-Adj'!L58</f>
        <v>0</v>
      </c>
      <c r="M58" s="35">
        <f>'BM-Adj'!M58-'FCD-Adj'!M58</f>
        <v>0</v>
      </c>
      <c r="N58" s="13"/>
      <c r="O58">
        <f t="shared" si="1"/>
        <v>0</v>
      </c>
    </row>
    <row r="59" spans="1:15" x14ac:dyDescent="0.4">
      <c r="A59" s="15"/>
      <c r="B59" s="15"/>
      <c r="C59" s="49" t="s">
        <v>45</v>
      </c>
      <c r="D59" s="15"/>
      <c r="E59" s="15"/>
      <c r="F59" s="15" t="s">
        <v>318</v>
      </c>
      <c r="G59" s="15" t="s">
        <v>163</v>
      </c>
      <c r="H59" s="15" t="s">
        <v>163</v>
      </c>
      <c r="I59" s="35">
        <f>'BM-Adj'!I59-'FCD-Adj'!I59</f>
        <v>14.021679099999997</v>
      </c>
      <c r="J59" s="35">
        <f>'BM-Adj'!J59-'FCD-Adj'!J59</f>
        <v>15.11787</v>
      </c>
      <c r="K59" s="35">
        <f>'BM-Adj'!K59-'FCD-Adj'!K59</f>
        <v>17.988939999999999</v>
      </c>
      <c r="L59" s="35">
        <f>'BM-Adj'!L59-'FCD-Adj'!L59</f>
        <v>20.334600000000002</v>
      </c>
      <c r="M59" s="35">
        <f>'BM-Adj'!M59-'FCD-Adj'!M59</f>
        <v>22.305649999999993</v>
      </c>
      <c r="N59" s="13"/>
      <c r="O59">
        <f t="shared" si="1"/>
        <v>89.768739099999976</v>
      </c>
    </row>
    <row r="60" spans="1:15" x14ac:dyDescent="0.4">
      <c r="A60" s="15"/>
      <c r="B60" s="15"/>
      <c r="C60" s="49" t="s">
        <v>48</v>
      </c>
      <c r="D60" s="15"/>
      <c r="E60" s="15"/>
      <c r="F60" s="15" t="s">
        <v>318</v>
      </c>
      <c r="G60" s="35">
        <f>'BM-Adj'!G60-'FCD-Adj'!G60</f>
        <v>2407.3200000000002</v>
      </c>
      <c r="H60" s="35">
        <f>'BM-Adj'!H60-'FCD-Adj'!H60</f>
        <v>3065.3</v>
      </c>
      <c r="I60" s="35">
        <f>'BM-Adj'!I60-'FCD-Adj'!I60</f>
        <v>3703.2878111111118</v>
      </c>
      <c r="J60" s="35">
        <f>'BM-Adj'!J60-'FCD-Adj'!J60</f>
        <v>3775.4720000000007</v>
      </c>
      <c r="K60" s="35">
        <f>'BM-Adj'!K60-'FCD-Adj'!K60</f>
        <v>4480.1469999999999</v>
      </c>
      <c r="L60" s="35">
        <f>'BM-Adj'!L60-'FCD-Adj'!L60</f>
        <v>5203.6994707434369</v>
      </c>
      <c r="M60" s="35">
        <f>'BM-Adj'!M60-'FCD-Adj'!M60</f>
        <v>5965.1279999999997</v>
      </c>
      <c r="N60" s="13"/>
      <c r="O60">
        <f t="shared" si="1"/>
        <v>28600.35428185455</v>
      </c>
    </row>
    <row r="61" spans="1:15" x14ac:dyDescent="0.4">
      <c r="A61" s="15"/>
      <c r="B61" s="15"/>
      <c r="C61" s="50" t="s">
        <v>53</v>
      </c>
      <c r="D61" s="15"/>
      <c r="E61" s="15"/>
      <c r="F61" s="15" t="s">
        <v>318</v>
      </c>
      <c r="G61" s="35">
        <f>'BM-Adj'!G61-'FCD-Adj'!G61</f>
        <v>170.27545999999998</v>
      </c>
      <c r="H61" s="35">
        <f>'BM-Adj'!H61-'FCD-Adj'!H61</f>
        <v>216.15976000000001</v>
      </c>
      <c r="I61" s="35">
        <f>'BM-Adj'!I61-'FCD-Adj'!I61</f>
        <v>250.34513099999998</v>
      </c>
      <c r="J61" s="35">
        <f>'BM-Adj'!J61-'FCD-Adj'!J61</f>
        <v>293.29982699999994</v>
      </c>
      <c r="K61" s="35">
        <f>'BM-Adj'!K61-'FCD-Adj'!K61</f>
        <v>342.16931299999999</v>
      </c>
      <c r="L61" s="35">
        <f>'BM-Adj'!L61-'FCD-Adj'!L61</f>
        <v>370.66269499999999</v>
      </c>
      <c r="M61" s="35">
        <f>'BM-Adj'!M61-'FCD-Adj'!M61</f>
        <v>407.40800000000002</v>
      </c>
      <c r="N61" s="13"/>
      <c r="O61">
        <f t="shared" si="1"/>
        <v>2050.3201859999999</v>
      </c>
    </row>
    <row r="62" spans="1:15" x14ac:dyDescent="0.4">
      <c r="A62" s="15"/>
      <c r="B62" s="15"/>
      <c r="C62" s="49" t="s">
        <v>58</v>
      </c>
      <c r="D62" s="15"/>
      <c r="E62" s="15"/>
      <c r="F62" s="15" t="s">
        <v>318</v>
      </c>
      <c r="G62" s="15" t="s">
        <v>163</v>
      </c>
      <c r="H62" s="15" t="s">
        <v>163</v>
      </c>
      <c r="I62" s="35">
        <f>'BM-Adj'!I62-'FCD-Adj'!I62</f>
        <v>162.260155043</v>
      </c>
      <c r="J62" s="35">
        <f>'BM-Adj'!J62-'FCD-Adj'!J62</f>
        <v>136.740087136</v>
      </c>
      <c r="K62" s="35">
        <f>'BM-Adj'!K62-'FCD-Adj'!K62</f>
        <v>258.13871169315001</v>
      </c>
      <c r="L62" s="35">
        <f>'BM-Adj'!L62-'FCD-Adj'!L62</f>
        <v>374.88415448890078</v>
      </c>
      <c r="M62" s="35">
        <f>'BM-Adj'!M62-'FCD-Adj'!M62</f>
        <v>544.37350711499994</v>
      </c>
      <c r="N62" s="13"/>
      <c r="O62">
        <f t="shared" si="1"/>
        <v>1476.3966154760508</v>
      </c>
    </row>
    <row r="63" spans="1:15" x14ac:dyDescent="0.4">
      <c r="A63" s="15"/>
      <c r="B63" s="15"/>
      <c r="C63" s="49" t="s">
        <v>64</v>
      </c>
      <c r="D63" s="15"/>
      <c r="E63" s="15"/>
      <c r="F63" s="15" t="s">
        <v>318</v>
      </c>
      <c r="G63" s="35">
        <f>'BM-Adj'!G63-'FCD-Adj'!G63</f>
        <v>0.37788999999999989</v>
      </c>
      <c r="H63" s="35">
        <f>'BM-Adj'!H63-'FCD-Adj'!H63</f>
        <v>0.45322899999999999</v>
      </c>
      <c r="I63" s="35">
        <f>'BM-Adj'!I63-'FCD-Adj'!I63</f>
        <v>0.61249399999999987</v>
      </c>
      <c r="J63" s="35">
        <f>'BM-Adj'!J63-'FCD-Adj'!J63</f>
        <v>0.68849399999999994</v>
      </c>
      <c r="K63" s="35">
        <f>'BM-Adj'!K63-'FCD-Adj'!K63</f>
        <v>0.73561500000000002</v>
      </c>
      <c r="L63" s="35">
        <f>'BM-Adj'!L63-'FCD-Adj'!L63</f>
        <v>0.91749500000000017</v>
      </c>
      <c r="M63" s="35">
        <f>'BM-Adj'!M63-'FCD-Adj'!M63</f>
        <v>1.101016</v>
      </c>
      <c r="N63" s="13"/>
      <c r="O63">
        <f t="shared" si="1"/>
        <v>4.8862329999999998</v>
      </c>
    </row>
    <row r="64" spans="1:15" x14ac:dyDescent="0.4">
      <c r="A64" s="15"/>
      <c r="B64" s="15"/>
      <c r="C64" s="49" t="s">
        <v>66</v>
      </c>
      <c r="D64" s="15"/>
      <c r="E64" s="15"/>
      <c r="F64" s="15" t="s">
        <v>318</v>
      </c>
      <c r="G64" s="35">
        <f>'BM-Adj'!G64-'FCD-Adj'!G64</f>
        <v>4.1992999999999991</v>
      </c>
      <c r="H64" s="35">
        <f>'BM-Adj'!H64-'FCD-Adj'!H64</f>
        <v>4.1184000000000003</v>
      </c>
      <c r="I64" s="35">
        <f>'BM-Adj'!I64-'FCD-Adj'!I64</f>
        <v>5.7410999999999994</v>
      </c>
      <c r="J64" s="35">
        <f>'BM-Adj'!J64-'FCD-Adj'!J64</f>
        <v>6.3270999999999997</v>
      </c>
      <c r="K64" s="35">
        <f>'BM-Adj'!K64-'FCD-Adj'!K64</f>
        <v>6.248899999999999</v>
      </c>
      <c r="L64" s="35">
        <f>'BM-Adj'!L64-'FCD-Adj'!L64</f>
        <v>6.9011000000000005</v>
      </c>
      <c r="M64" s="35">
        <f>'BM-Adj'!M64-'FCD-Adj'!M64</f>
        <v>8.5093999999999994</v>
      </c>
      <c r="N64" s="13"/>
      <c r="O64">
        <f t="shared" si="1"/>
        <v>42.045299999999997</v>
      </c>
    </row>
    <row r="65" spans="1:15" x14ac:dyDescent="0.4">
      <c r="A65" s="15"/>
      <c r="B65" s="15"/>
      <c r="C65" s="49" t="s">
        <v>68</v>
      </c>
      <c r="D65" s="15"/>
      <c r="E65" s="15"/>
      <c r="F65" s="15" t="s">
        <v>318</v>
      </c>
      <c r="G65" s="15" t="s">
        <v>163</v>
      </c>
      <c r="H65" s="15" t="s">
        <v>163</v>
      </c>
      <c r="I65" s="35">
        <f>'BM-Adj'!I65-'FCD-Adj'!I65</f>
        <v>20.222112491163756</v>
      </c>
      <c r="J65" s="35">
        <f>'BM-Adj'!J65-'FCD-Adj'!J65</f>
        <v>21.902301654173542</v>
      </c>
      <c r="K65" s="35">
        <f>'BM-Adj'!K65-'FCD-Adj'!K65</f>
        <v>29.862151138052127</v>
      </c>
      <c r="L65" s="35">
        <f>'BM-Adj'!L65-'FCD-Adj'!L65</f>
        <v>34.081000000000003</v>
      </c>
      <c r="M65" s="35">
        <f>'BM-Adj'!M65-'FCD-Adj'!M65</f>
        <v>23.447000000000003</v>
      </c>
      <c r="N65" s="13"/>
      <c r="O65">
        <f t="shared" si="1"/>
        <v>129.51456528338943</v>
      </c>
    </row>
    <row r="66" spans="1:15" x14ac:dyDescent="0.4">
      <c r="A66" s="15"/>
      <c r="B66" s="15"/>
      <c r="C66" s="49" t="s">
        <v>70</v>
      </c>
      <c r="D66" s="15"/>
      <c r="E66" s="15"/>
      <c r="F66" s="15" t="s">
        <v>318</v>
      </c>
      <c r="G66" s="15" t="s">
        <v>163</v>
      </c>
      <c r="H66" s="35">
        <f>'BM-Adj'!H66-'FCD-Adj'!H66</f>
        <v>233.06749999999997</v>
      </c>
      <c r="I66" s="35">
        <f>'BM-Adj'!I66-'FCD-Adj'!I66</f>
        <v>272.07337767000001</v>
      </c>
      <c r="J66" s="35">
        <f>'BM-Adj'!J66-'FCD-Adj'!J66</f>
        <v>266.71099601000003</v>
      </c>
      <c r="K66" s="35">
        <f>'BM-Adj'!K66-'FCD-Adj'!K66</f>
        <v>310.92012400000004</v>
      </c>
      <c r="L66" s="35">
        <f>'BM-Adj'!L66-'FCD-Adj'!L66</f>
        <v>339.442093</v>
      </c>
      <c r="M66" s="35">
        <f>'BM-Adj'!M66-'FCD-Adj'!M66</f>
        <v>347.21591914942991</v>
      </c>
      <c r="N66" s="13"/>
      <c r="O66">
        <f t="shared" si="1"/>
        <v>1769.43000982943</v>
      </c>
    </row>
    <row r="67" spans="1:15" x14ac:dyDescent="0.4">
      <c r="A67" s="15"/>
      <c r="B67" s="15"/>
      <c r="C67" s="49" t="s">
        <v>71</v>
      </c>
      <c r="D67" s="15"/>
      <c r="E67" s="15"/>
      <c r="F67" s="15" t="s">
        <v>318</v>
      </c>
      <c r="G67" s="35">
        <f>'BM-Adj'!G67-'FCD-Adj'!G67</f>
        <v>0</v>
      </c>
      <c r="H67" s="35">
        <f>'BM-Adj'!H67-'FCD-Adj'!H67</f>
        <v>0</v>
      </c>
      <c r="I67" s="35">
        <f>'BM-Adj'!I67-'FCD-Adj'!I67</f>
        <v>0</v>
      </c>
      <c r="J67" s="35">
        <f>'BM-Adj'!J67-'FCD-Adj'!J67</f>
        <v>0</v>
      </c>
      <c r="K67" s="35">
        <f>'BM-Adj'!K67-'FCD-Adj'!K67</f>
        <v>0</v>
      </c>
      <c r="L67" s="35">
        <f>'BM-Adj'!L67-'FCD-Adj'!L67</f>
        <v>0</v>
      </c>
      <c r="M67" s="35">
        <f>'BM-Adj'!M67-'FCD-Adj'!M67</f>
        <v>0</v>
      </c>
      <c r="N67" s="13"/>
      <c r="O67">
        <f t="shared" si="1"/>
        <v>0</v>
      </c>
    </row>
    <row r="68" spans="1:15" x14ac:dyDescent="0.4">
      <c r="A68" s="15"/>
      <c r="B68" s="15"/>
      <c r="C68" s="49" t="s">
        <v>72</v>
      </c>
      <c r="D68" s="15"/>
      <c r="E68" s="15"/>
      <c r="F68" s="15" t="s">
        <v>318</v>
      </c>
      <c r="G68" s="35">
        <f>'BM-Adj'!G68-'FCD-Adj'!G68</f>
        <v>509.85985809999994</v>
      </c>
      <c r="H68" s="35">
        <f>'BM-Adj'!H68-'FCD-Adj'!H68</f>
        <v>635.43348400000002</v>
      </c>
      <c r="I68" s="35">
        <f>'BM-Adj'!I68-'FCD-Adj'!I68</f>
        <v>858.99614075695979</v>
      </c>
      <c r="J68" s="35">
        <f>'BM-Adj'!J68-'FCD-Adj'!J68</f>
        <v>999.15575308271002</v>
      </c>
      <c r="K68" s="35">
        <f>'BM-Adj'!K68-'FCD-Adj'!K68</f>
        <v>1136.0111576230097</v>
      </c>
      <c r="L68" s="35">
        <f>'BM-Adj'!L68-'FCD-Adj'!L68</f>
        <v>1067.5341470062399</v>
      </c>
      <c r="M68" s="35">
        <f>'BM-Adj'!M68-'FCD-Adj'!M68</f>
        <v>1194.9542107864399</v>
      </c>
      <c r="N68" s="13"/>
      <c r="O68">
        <f t="shared" si="1"/>
        <v>6401.9447513553587</v>
      </c>
    </row>
    <row r="69" spans="1:15" x14ac:dyDescent="0.4">
      <c r="A69" s="15"/>
      <c r="B69" s="15"/>
      <c r="C69" s="49" t="s">
        <v>371</v>
      </c>
      <c r="D69" s="15"/>
      <c r="E69" s="15"/>
      <c r="F69" s="15" t="s">
        <v>318</v>
      </c>
      <c r="G69" s="35">
        <f>'BM-Adj'!G69-'FCD-Adj'!G69</f>
        <v>1.7912250000000001</v>
      </c>
      <c r="H69" s="35">
        <f>'BM-Adj'!H69-'FCD-Adj'!H69</f>
        <v>2.3404579999999999</v>
      </c>
      <c r="I69" s="35">
        <f>'BM-Adj'!I69-'FCD-Adj'!I69</f>
        <v>2.4719099999999998</v>
      </c>
      <c r="J69" s="35">
        <f>'BM-Adj'!J69-'FCD-Adj'!J69</f>
        <v>2.5534059999999994</v>
      </c>
      <c r="K69" s="35">
        <f>'BM-Adj'!K69-'FCD-Adj'!K69</f>
        <v>2.8111999999999999</v>
      </c>
      <c r="L69" s="35">
        <f>'BM-Adj'!L69-'FCD-Adj'!L69</f>
        <v>2.9265690000000002</v>
      </c>
      <c r="M69" s="35">
        <f>'BM-Adj'!M69-'FCD-Adj'!M69</f>
        <v>2.846031</v>
      </c>
      <c r="N69" s="13"/>
      <c r="O69">
        <f t="shared" si="1"/>
        <v>17.740798999999999</v>
      </c>
    </row>
    <row r="70" spans="1:15" x14ac:dyDescent="0.4">
      <c r="A70" s="15"/>
      <c r="B70" s="15"/>
      <c r="C70" s="49" t="s">
        <v>90</v>
      </c>
      <c r="D70" s="15"/>
      <c r="E70" s="15"/>
      <c r="F70" s="15" t="s">
        <v>318</v>
      </c>
      <c r="G70" s="35">
        <f>'BM-Adj'!G70-'FCD-Adj'!G70</f>
        <v>84.257002783404104</v>
      </c>
      <c r="H70" s="35">
        <f>'BM-Adj'!H70-'FCD-Adj'!H70</f>
        <v>113.07799999999999</v>
      </c>
      <c r="I70" s="35">
        <f>'BM-Adj'!I70-'FCD-Adj'!I70</f>
        <v>139.05950000000001</v>
      </c>
      <c r="J70" s="35">
        <f>'BM-Adj'!J70-'FCD-Adj'!J70</f>
        <v>173.48529999999997</v>
      </c>
      <c r="K70" s="35">
        <f>'BM-Adj'!K70-'FCD-Adj'!K70</f>
        <v>213.1283</v>
      </c>
      <c r="L70" s="35">
        <f>'BM-Adj'!L70-'FCD-Adj'!L70</f>
        <v>248.14970000000002</v>
      </c>
      <c r="M70" s="35">
        <f>'BM-Adj'!M70-'FCD-Adj'!M70</f>
        <v>273.2</v>
      </c>
      <c r="N70" s="13"/>
      <c r="O70">
        <f t="shared" si="1"/>
        <v>1244.3578027834042</v>
      </c>
    </row>
    <row r="71" spans="1:15" x14ac:dyDescent="0.4">
      <c r="A71" s="15"/>
      <c r="B71" s="15"/>
      <c r="C71" s="49" t="s">
        <v>92</v>
      </c>
      <c r="D71" s="15"/>
      <c r="E71" s="15"/>
      <c r="F71" s="15" t="s">
        <v>318</v>
      </c>
      <c r="G71" s="35">
        <f>'BM-Adj'!G71-'FCD-Adj'!G71</f>
        <v>14154.5</v>
      </c>
      <c r="H71" s="35">
        <f>'BM-Adj'!H71-'FCD-Adj'!H71</f>
        <v>23230.300000000003</v>
      </c>
      <c r="I71" s="35">
        <f>'BM-Adj'!I71-'FCD-Adj'!I71</f>
        <v>44464.9</v>
      </c>
      <c r="J71" s="35">
        <f>'BM-Adj'!J71-'FCD-Adj'!J71</f>
        <v>62328.399999999994</v>
      </c>
      <c r="K71" s="35">
        <f>'BM-Adj'!K71-'FCD-Adj'!K71</f>
        <v>83641.699999999983</v>
      </c>
      <c r="L71" s="35">
        <f>'BM-Adj'!L71-'FCD-Adj'!L71</f>
        <v>110203.8</v>
      </c>
      <c r="M71" s="35">
        <f>'BM-Adj'!M71-'FCD-Adj'!M71</f>
        <v>154727.70000000001</v>
      </c>
      <c r="N71" s="13"/>
      <c r="O71">
        <f t="shared" si="1"/>
        <v>492751.3</v>
      </c>
    </row>
    <row r="72" spans="1:15" x14ac:dyDescent="0.4">
      <c r="A72" s="15"/>
      <c r="B72" s="15"/>
      <c r="C72" s="49" t="s">
        <v>95</v>
      </c>
      <c r="D72" s="15"/>
      <c r="E72" s="15"/>
      <c r="F72" s="15" t="s">
        <v>318</v>
      </c>
      <c r="G72" s="35">
        <f>'BM-Adj'!G72-'FCD-Adj'!G72</f>
        <v>195.1087</v>
      </c>
      <c r="H72" s="35">
        <f>'BM-Adj'!H72-'FCD-Adj'!H72</f>
        <v>214.84279999999998</v>
      </c>
      <c r="I72" s="35">
        <f>'BM-Adj'!I72-'FCD-Adj'!I72</f>
        <v>227.55779999999999</v>
      </c>
      <c r="J72" s="35">
        <f>'BM-Adj'!J72-'FCD-Adj'!J72</f>
        <v>231.71919999999997</v>
      </c>
      <c r="K72" s="35">
        <f>'BM-Adj'!K72-'FCD-Adj'!K72</f>
        <v>251.90699999999998</v>
      </c>
      <c r="L72" s="35">
        <f>'BM-Adj'!L72-'FCD-Adj'!L72</f>
        <v>265.80059999999997</v>
      </c>
      <c r="M72" s="35">
        <f>'BM-Adj'!M72-'FCD-Adj'!M72</f>
        <v>280.55399999999997</v>
      </c>
      <c r="N72" s="13"/>
      <c r="O72">
        <f t="shared" si="1"/>
        <v>1667.4901</v>
      </c>
    </row>
    <row r="73" spans="1:15" x14ac:dyDescent="0.4">
      <c r="A73" s="15"/>
      <c r="B73" s="15"/>
      <c r="C73" s="49" t="s">
        <v>372</v>
      </c>
      <c r="D73" s="15"/>
      <c r="E73" s="15"/>
      <c r="F73" s="15" t="s">
        <v>318</v>
      </c>
      <c r="G73" s="35">
        <f>'BM-Adj'!G73-'FCD-Adj'!G73</f>
        <v>313.149</v>
      </c>
      <c r="H73" s="35">
        <f>'BM-Adj'!H73-'FCD-Adj'!H73</f>
        <v>368.423</v>
      </c>
      <c r="I73" s="35">
        <f>'BM-Adj'!I73-'FCD-Adj'!I73</f>
        <v>398.80700000000002</v>
      </c>
      <c r="J73" s="35">
        <f>'BM-Adj'!J73-'FCD-Adj'!J73</f>
        <v>399.262</v>
      </c>
      <c r="K73" s="35">
        <f>'BM-Adj'!K73-'FCD-Adj'!K73</f>
        <v>446.37099999999998</v>
      </c>
      <c r="L73" s="35">
        <f>'BM-Adj'!L73-'FCD-Adj'!L73</f>
        <v>507.49299999999999</v>
      </c>
      <c r="M73" s="35">
        <f>'BM-Adj'!M73-'FCD-Adj'!M73</f>
        <v>568.2639999999999</v>
      </c>
      <c r="N73" s="13"/>
      <c r="O73">
        <f t="shared" si="1"/>
        <v>3001.7689999999993</v>
      </c>
    </row>
    <row r="74" spans="1:15" x14ac:dyDescent="0.4">
      <c r="A74" s="15"/>
      <c r="B74" s="15"/>
      <c r="C74" s="49" t="s">
        <v>374</v>
      </c>
      <c r="D74" s="15"/>
      <c r="E74" s="15"/>
      <c r="F74" s="15" t="s">
        <v>318</v>
      </c>
      <c r="G74" s="35">
        <f>'BM-Adj'!G74-'FCD-Adj'!G74</f>
        <v>0</v>
      </c>
      <c r="H74" s="35">
        <f>'BM-Adj'!H74-'FCD-Adj'!H74</f>
        <v>0</v>
      </c>
      <c r="I74" s="35">
        <f>'BM-Adj'!I74-'FCD-Adj'!I74</f>
        <v>0</v>
      </c>
      <c r="J74" s="35">
        <f>'BM-Adj'!J74-'FCD-Adj'!J74</f>
        <v>0</v>
      </c>
      <c r="K74" s="35">
        <f>'BM-Adj'!K74-'FCD-Adj'!K74</f>
        <v>0</v>
      </c>
      <c r="L74" s="35">
        <f>'BM-Adj'!L74-'FCD-Adj'!L74</f>
        <v>0</v>
      </c>
      <c r="M74" s="35">
        <f>'BM-Adj'!M74-'FCD-Adj'!M74</f>
        <v>0</v>
      </c>
      <c r="N74" s="13"/>
      <c r="O74">
        <f t="shared" si="1"/>
        <v>0</v>
      </c>
    </row>
    <row r="75" spans="1:15" x14ac:dyDescent="0.4">
      <c r="A75" s="15"/>
      <c r="B75" s="15"/>
      <c r="C75" s="49" t="s">
        <v>105</v>
      </c>
      <c r="D75" s="15"/>
      <c r="E75" s="15"/>
      <c r="F75" s="15" t="s">
        <v>318</v>
      </c>
      <c r="G75" s="35">
        <f>'BM-Adj'!G75-'FCD-Adj'!G75</f>
        <v>0.38067456099999997</v>
      </c>
      <c r="H75" s="35">
        <f>'BM-Adj'!H75-'FCD-Adj'!H75</f>
        <v>0.39809585400000003</v>
      </c>
      <c r="I75" s="35">
        <f>'BM-Adj'!I75-'FCD-Adj'!I75</f>
        <v>0.42978764899999999</v>
      </c>
      <c r="J75" s="35">
        <f>'BM-Adj'!J75-'FCD-Adj'!J75</f>
        <v>0.46948809499999999</v>
      </c>
      <c r="K75" s="35">
        <f>'BM-Adj'!K75-'FCD-Adj'!K75</f>
        <v>0.50923583099999992</v>
      </c>
      <c r="L75" s="35">
        <f>'BM-Adj'!L75-'FCD-Adj'!L75</f>
        <v>0.56268361199999983</v>
      </c>
      <c r="M75" s="35">
        <f>'BM-Adj'!M75-'FCD-Adj'!M75</f>
        <v>0.58780755899999992</v>
      </c>
      <c r="N75" s="13"/>
      <c r="O75">
        <f t="shared" si="1"/>
        <v>3.3377731609999994</v>
      </c>
    </row>
    <row r="76" spans="1:15" x14ac:dyDescent="0.4">
      <c r="A76" s="15"/>
      <c r="B76" s="15"/>
      <c r="C76" s="49" t="s">
        <v>113</v>
      </c>
      <c r="D76" s="15"/>
      <c r="E76" s="15"/>
      <c r="F76" s="15" t="s">
        <v>318</v>
      </c>
      <c r="G76" s="15" t="s">
        <v>163</v>
      </c>
      <c r="H76" s="35">
        <f>'BM-Adj'!H76-'FCD-Adj'!H76</f>
        <v>13.105511320999998</v>
      </c>
      <c r="I76" s="35">
        <f>'BM-Adj'!I76-'FCD-Adj'!I76</f>
        <v>14.497562000000002</v>
      </c>
      <c r="J76" s="35">
        <f>'BM-Adj'!J76-'FCD-Adj'!J76</f>
        <v>16.542688999999999</v>
      </c>
      <c r="K76" s="35">
        <f>'BM-Adj'!K76-'FCD-Adj'!K76</f>
        <v>17.095580386000002</v>
      </c>
      <c r="L76" s="35">
        <f>'BM-Adj'!L76-'FCD-Adj'!L76</f>
        <v>18.461041046999998</v>
      </c>
      <c r="M76" s="35">
        <f>'BM-Adj'!M76-'FCD-Adj'!M76</f>
        <v>20.534377047</v>
      </c>
      <c r="N76" s="13"/>
      <c r="O76">
        <f t="shared" si="1"/>
        <v>100.236760801</v>
      </c>
    </row>
    <row r="77" spans="1:15" x14ac:dyDescent="0.4">
      <c r="A77" s="15"/>
      <c r="B77" s="15"/>
      <c r="C77" s="49" t="s">
        <v>117</v>
      </c>
      <c r="D77" s="15"/>
      <c r="E77" s="15"/>
      <c r="F77" s="15" t="s">
        <v>318</v>
      </c>
      <c r="G77" s="35">
        <f>'BM-Adj'!G77-'FCD-Adj'!G77</f>
        <v>65.740000000000009</v>
      </c>
      <c r="H77" s="35">
        <f>'BM-Adj'!H77-'FCD-Adj'!H77</f>
        <v>69.73599999999999</v>
      </c>
      <c r="I77" s="35">
        <f>'BM-Adj'!I77-'FCD-Adj'!I77</f>
        <v>76.379000000000005</v>
      </c>
      <c r="J77" s="35">
        <f>'BM-Adj'!J77-'FCD-Adj'!J77</f>
        <v>79.302000000000007</v>
      </c>
      <c r="K77" s="35">
        <f>'BM-Adj'!K77-'FCD-Adj'!K77</f>
        <v>86.966000000000008</v>
      </c>
      <c r="L77" s="35">
        <f>'BM-Adj'!L77-'FCD-Adj'!L77</f>
        <v>98.804000000000002</v>
      </c>
      <c r="M77" s="35">
        <f>'BM-Adj'!M77-'FCD-Adj'!M77</f>
        <v>119.49099999999999</v>
      </c>
      <c r="N77" s="13"/>
      <c r="O77">
        <f t="shared" si="1"/>
        <v>596.41800000000001</v>
      </c>
    </row>
    <row r="78" spans="1:15" x14ac:dyDescent="0.4">
      <c r="A78" s="15"/>
      <c r="B78" s="15"/>
      <c r="C78" s="49" t="s">
        <v>118</v>
      </c>
      <c r="D78" s="15"/>
      <c r="E78" s="15"/>
      <c r="F78" s="15" t="s">
        <v>318</v>
      </c>
      <c r="G78" s="35">
        <f>'BM-Adj'!G78-'FCD-Adj'!G78</f>
        <v>556.84840000000008</v>
      </c>
      <c r="H78" s="35">
        <f>'BM-Adj'!H78-'FCD-Adj'!H78</f>
        <v>655.44299999999998</v>
      </c>
      <c r="I78" s="35">
        <f>'BM-Adj'!I78-'FCD-Adj'!I78</f>
        <v>783.26</v>
      </c>
      <c r="J78" s="35">
        <f>'BM-Adj'!J78-'FCD-Adj'!J78</f>
        <v>944.43219999999997</v>
      </c>
      <c r="K78" s="35">
        <f>'BM-Adj'!K78-'FCD-Adj'!K78</f>
        <v>988.10903099999996</v>
      </c>
      <c r="L78" s="35">
        <f>'BM-Adj'!L78-'FCD-Adj'!L78</f>
        <v>1154.3919619769999</v>
      </c>
      <c r="M78" s="35">
        <f>'BM-Adj'!M78-'FCD-Adj'!M78</f>
        <v>1300.2099865090001</v>
      </c>
      <c r="N78" s="13"/>
      <c r="O78">
        <f t="shared" si="1"/>
        <v>6382.6945794860003</v>
      </c>
    </row>
    <row r="79" spans="1:15" x14ac:dyDescent="0.4">
      <c r="A79" s="15"/>
      <c r="B79" s="15"/>
      <c r="C79" s="49" t="s">
        <v>120</v>
      </c>
      <c r="D79" s="15"/>
      <c r="E79" s="15"/>
      <c r="F79" s="15" t="s">
        <v>318</v>
      </c>
      <c r="G79" s="35">
        <f>'BM-Adj'!G79-'FCD-Adj'!G79</f>
        <v>5.3531657599999996</v>
      </c>
      <c r="H79" s="35">
        <f>'BM-Adj'!H79-'FCD-Adj'!H79</f>
        <v>7.8023755500000007</v>
      </c>
      <c r="I79" s="35">
        <f>'BM-Adj'!I79-'FCD-Adj'!I79</f>
        <v>10.899185222</v>
      </c>
      <c r="J79" s="35">
        <f>'BM-Adj'!J79-'FCD-Adj'!J79</f>
        <v>12.290741185910001</v>
      </c>
      <c r="K79" s="35">
        <f>'BM-Adj'!K79-'FCD-Adj'!K79</f>
        <v>16.511252853919999</v>
      </c>
      <c r="L79" s="35">
        <f>'BM-Adj'!L79-'FCD-Adj'!L79</f>
        <v>24.419492296209999</v>
      </c>
      <c r="M79" s="35">
        <f>'BM-Adj'!M79-'FCD-Adj'!M79</f>
        <v>36.904601122780001</v>
      </c>
      <c r="N79" s="13"/>
      <c r="O79">
        <f t="shared" si="1"/>
        <v>114.18081399081998</v>
      </c>
    </row>
    <row r="80" spans="1:15" x14ac:dyDescent="0.4">
      <c r="A80" s="15"/>
      <c r="B80" s="15"/>
      <c r="C80" s="49" t="s">
        <v>123</v>
      </c>
      <c r="D80" s="15"/>
      <c r="E80" s="15"/>
      <c r="F80" s="15" t="s">
        <v>318</v>
      </c>
      <c r="G80" s="35">
        <f>'BM-Adj'!G80-'FCD-Adj'!G80</f>
        <v>38.454999999999998</v>
      </c>
      <c r="H80" s="35">
        <f>'BM-Adj'!H80-'FCD-Adj'!H80</f>
        <v>84.292000000000002</v>
      </c>
      <c r="I80" s="35">
        <f>'BM-Adj'!I80-'FCD-Adj'!I80</f>
        <v>121.23284400000001</v>
      </c>
      <c r="J80" s="35">
        <f>'BM-Adj'!J80-'FCD-Adj'!J80</f>
        <v>177.44652399999998</v>
      </c>
      <c r="K80" s="35">
        <f>'BM-Adj'!K80-'FCD-Adj'!K80</f>
        <v>238.18403999999998</v>
      </c>
      <c r="L80" s="35">
        <f>'BM-Adj'!L80-'FCD-Adj'!L80</f>
        <v>241.844368</v>
      </c>
      <c r="M80" s="35">
        <f>'BM-Adj'!M80-'FCD-Adj'!M80</f>
        <v>312.69871799999999</v>
      </c>
      <c r="N80" s="13"/>
      <c r="O80">
        <f t="shared" si="1"/>
        <v>1214.1534940000001</v>
      </c>
    </row>
    <row r="81" spans="1:15" x14ac:dyDescent="0.4">
      <c r="A81" s="15"/>
      <c r="B81" s="15"/>
      <c r="C81" s="49" t="s">
        <v>290</v>
      </c>
      <c r="D81" s="15"/>
      <c r="E81" s="15"/>
      <c r="F81" s="15" t="s">
        <v>318</v>
      </c>
      <c r="G81" s="15" t="s">
        <v>163</v>
      </c>
      <c r="H81" s="35">
        <f>'BM-Adj'!H81-'FCD-Adj'!H81</f>
        <v>5203.9420587148406</v>
      </c>
      <c r="I81" s="35">
        <f>'BM-Adj'!I81-'FCD-Adj'!I81</f>
        <v>8386.140202289831</v>
      </c>
      <c r="J81" s="35">
        <f>'BM-Adj'!J81-'FCD-Adj'!J81</f>
        <v>9673.3464950941998</v>
      </c>
      <c r="K81" s="35">
        <f>'BM-Adj'!K81-'FCD-Adj'!K81</f>
        <v>11633.826081565401</v>
      </c>
      <c r="L81" s="35">
        <f>'BM-Adj'!L81-'FCD-Adj'!L81</f>
        <v>14355.750486926499</v>
      </c>
      <c r="M81" s="35">
        <f>'BM-Adj'!M81-'FCD-Adj'!M81</f>
        <v>16531.881947140901</v>
      </c>
      <c r="N81" s="13"/>
      <c r="O81">
        <f t="shared" si="1"/>
        <v>65784.887271731684</v>
      </c>
    </row>
    <row r="82" spans="1:15" x14ac:dyDescent="0.4">
      <c r="A82" s="15"/>
      <c r="B82" s="15"/>
      <c r="C82" s="49" t="s">
        <v>20</v>
      </c>
      <c r="D82" s="15"/>
      <c r="E82" s="15"/>
      <c r="F82" s="15" t="s">
        <v>318</v>
      </c>
      <c r="G82" s="35">
        <f>'BM-Adj'!G82-'FCD-Adj'!G82</f>
        <v>0</v>
      </c>
      <c r="H82" s="35">
        <f>'BM-Adj'!H82-'FCD-Adj'!H82</f>
        <v>0</v>
      </c>
      <c r="I82" s="35">
        <f>'BM-Adj'!I82-'FCD-Adj'!I82</f>
        <v>0</v>
      </c>
      <c r="J82" s="35">
        <f>'BM-Adj'!J82-'FCD-Adj'!J82</f>
        <v>0</v>
      </c>
      <c r="K82" s="35">
        <f>'BM-Adj'!K82-'FCD-Adj'!K82</f>
        <v>0</v>
      </c>
      <c r="L82" s="35">
        <f>'BM-Adj'!L82-'FCD-Adj'!L82</f>
        <v>0</v>
      </c>
      <c r="M82" s="35">
        <f>'BM-Adj'!M82-'FCD-Adj'!M82</f>
        <v>0</v>
      </c>
      <c r="N82" s="13"/>
      <c r="O82">
        <f t="shared" si="1"/>
        <v>0</v>
      </c>
    </row>
    <row r="83" spans="1:15" x14ac:dyDescent="0.4">
      <c r="A83" s="15"/>
      <c r="B83" s="15"/>
      <c r="C83" s="49" t="s">
        <v>35</v>
      </c>
      <c r="D83" s="15"/>
      <c r="E83" s="15"/>
      <c r="F83" s="15" t="s">
        <v>318</v>
      </c>
      <c r="G83" s="35">
        <f>'BM-Adj'!G83-'FCD-Adj'!G83</f>
        <v>0</v>
      </c>
      <c r="H83" s="35">
        <f>'BM-Adj'!H83-'FCD-Adj'!H83</f>
        <v>0</v>
      </c>
      <c r="I83" s="35">
        <f>'BM-Adj'!I83-'FCD-Adj'!I83</f>
        <v>0</v>
      </c>
      <c r="J83" s="35">
        <f>'BM-Adj'!J83-'FCD-Adj'!J83</f>
        <v>0</v>
      </c>
      <c r="K83" s="35">
        <f>'BM-Adj'!K83-'FCD-Adj'!K83</f>
        <v>0</v>
      </c>
      <c r="L83" s="35">
        <f>'BM-Adj'!L83-'FCD-Adj'!L83</f>
        <v>0</v>
      </c>
      <c r="M83" s="35">
        <f>'BM-Adj'!M83-'FCD-Adj'!M83</f>
        <v>0</v>
      </c>
      <c r="N83" s="13"/>
      <c r="O83">
        <f t="shared" si="1"/>
        <v>0</v>
      </c>
    </row>
    <row r="84" spans="1:15" x14ac:dyDescent="0.4">
      <c r="A84" s="15"/>
      <c r="B84" s="15"/>
      <c r="C84" s="49" t="s">
        <v>60</v>
      </c>
      <c r="D84" s="15"/>
      <c r="E84" s="15"/>
      <c r="F84" s="15" t="s">
        <v>318</v>
      </c>
      <c r="G84" s="35">
        <f>'BM-Adj'!G84-'FCD-Adj'!G84</f>
        <v>0</v>
      </c>
      <c r="H84" s="35">
        <f>'BM-Adj'!H84-'FCD-Adj'!H84</f>
        <v>0</v>
      </c>
      <c r="I84" s="35">
        <f>'BM-Adj'!I84-'FCD-Adj'!I84</f>
        <v>0</v>
      </c>
      <c r="J84" s="35">
        <f>'BM-Adj'!J84-'FCD-Adj'!J84</f>
        <v>0</v>
      </c>
      <c r="K84" s="35">
        <f>'BM-Adj'!K84-'FCD-Adj'!K84</f>
        <v>0</v>
      </c>
      <c r="L84" s="35">
        <f>'BM-Adj'!L84-'FCD-Adj'!L84</f>
        <v>0</v>
      </c>
      <c r="M84" s="35">
        <f>'BM-Adj'!M84-'FCD-Adj'!M84</f>
        <v>0</v>
      </c>
      <c r="N84" s="13"/>
      <c r="O84">
        <f t="shared" si="1"/>
        <v>0</v>
      </c>
    </row>
    <row r="85" spans="1:15" x14ac:dyDescent="0.4">
      <c r="A85" s="15"/>
      <c r="B85" s="15"/>
      <c r="C85" s="49" t="s">
        <v>61</v>
      </c>
      <c r="D85" s="15"/>
      <c r="E85" s="15"/>
      <c r="F85" s="15" t="s">
        <v>318</v>
      </c>
      <c r="G85" s="35">
        <f>'BM-Adj'!G85-'FCD-Adj'!G85</f>
        <v>0</v>
      </c>
      <c r="H85" s="35">
        <f>'BM-Adj'!H85-'FCD-Adj'!H85</f>
        <v>0</v>
      </c>
      <c r="I85" s="35">
        <f>'BM-Adj'!I85-'FCD-Adj'!I85</f>
        <v>0</v>
      </c>
      <c r="J85" s="35">
        <f>'BM-Adj'!J85-'FCD-Adj'!J85</f>
        <v>0</v>
      </c>
      <c r="K85" s="35">
        <f>'BM-Adj'!K85-'FCD-Adj'!K85</f>
        <v>0</v>
      </c>
      <c r="L85" s="35">
        <f>'BM-Adj'!L85-'FCD-Adj'!L85</f>
        <v>0</v>
      </c>
      <c r="M85" s="35">
        <f>'BM-Adj'!M85-'FCD-Adj'!M85</f>
        <v>0</v>
      </c>
      <c r="N85" s="13"/>
      <c r="O85">
        <f t="shared" si="1"/>
        <v>0</v>
      </c>
    </row>
    <row r="86" spans="1:15" x14ac:dyDescent="0.4">
      <c r="A86" s="15"/>
      <c r="B86" s="15"/>
      <c r="C86" s="49" t="s">
        <v>274</v>
      </c>
      <c r="D86" s="15"/>
      <c r="E86" s="15"/>
      <c r="F86" s="15" t="s">
        <v>318</v>
      </c>
      <c r="G86" s="35">
        <f>'BM-Adj'!G86-'FCD-Adj'!G86</f>
        <v>2.2265999999999999</v>
      </c>
      <c r="H86" s="35">
        <f>'BM-Adj'!H86-'FCD-Adj'!H86</f>
        <v>2.1900999999999997</v>
      </c>
      <c r="I86" s="35">
        <f>'BM-Adj'!I86-'FCD-Adj'!I86</f>
        <v>2.2495000000000003</v>
      </c>
      <c r="J86" s="35">
        <f>'BM-Adj'!J86-'FCD-Adj'!J86</f>
        <v>2.3649</v>
      </c>
      <c r="K86" s="35">
        <f>'BM-Adj'!K86-'FCD-Adj'!K86</f>
        <v>2.4636</v>
      </c>
      <c r="L86" s="35">
        <f>'BM-Adj'!L86-'FCD-Adj'!L86</f>
        <v>2.5529000000000002</v>
      </c>
      <c r="M86" s="35">
        <f>'BM-Adj'!M86-'FCD-Adj'!M86</f>
        <v>2.8865999999999996</v>
      </c>
      <c r="N86" s="13"/>
      <c r="O86">
        <f t="shared" si="1"/>
        <v>16.934199999999997</v>
      </c>
    </row>
    <row r="87" spans="1:15" x14ac:dyDescent="0.4">
      <c r="A87" s="15"/>
      <c r="B87" s="15"/>
      <c r="C87" s="49" t="s">
        <v>376</v>
      </c>
      <c r="D87" s="15"/>
      <c r="E87" s="15"/>
      <c r="F87" s="15" t="s">
        <v>318</v>
      </c>
      <c r="G87" s="35">
        <f>'BM-Adj'!G87-'FCD-Adj'!G87</f>
        <v>0</v>
      </c>
      <c r="H87" s="35">
        <f>'BM-Adj'!H87-'FCD-Adj'!H87</f>
        <v>0</v>
      </c>
      <c r="I87" s="35">
        <f>'BM-Adj'!I87-'FCD-Adj'!I87</f>
        <v>0</v>
      </c>
      <c r="J87" s="35">
        <f>'BM-Adj'!J87-'FCD-Adj'!J87</f>
        <v>0</v>
      </c>
      <c r="K87" s="35">
        <f>'BM-Adj'!K87-'FCD-Adj'!K87</f>
        <v>0</v>
      </c>
      <c r="L87" s="35">
        <f>'BM-Adj'!L87-'FCD-Adj'!L87</f>
        <v>0</v>
      </c>
      <c r="M87" s="35">
        <f>'BM-Adj'!M87-'FCD-Adj'!M87</f>
        <v>0</v>
      </c>
      <c r="N87" s="13"/>
      <c r="O87">
        <f t="shared" si="1"/>
        <v>0</v>
      </c>
    </row>
    <row r="88" spans="1:15" x14ac:dyDescent="0.4">
      <c r="A88" s="15"/>
      <c r="B88" s="15"/>
      <c r="C88" s="49" t="s">
        <v>98</v>
      </c>
      <c r="D88" s="15"/>
      <c r="E88" s="15"/>
      <c r="F88" s="15" t="s">
        <v>318</v>
      </c>
      <c r="G88" s="35">
        <f>'BM-Adj'!G88-'FCD-Adj'!G88</f>
        <v>0</v>
      </c>
      <c r="H88" s="35">
        <f>'BM-Adj'!H88-'FCD-Adj'!H88</f>
        <v>0</v>
      </c>
      <c r="I88" s="35">
        <f>'BM-Adj'!I88-'FCD-Adj'!I88</f>
        <v>0</v>
      </c>
      <c r="J88" s="35">
        <f>'BM-Adj'!J88-'FCD-Adj'!J88</f>
        <v>0</v>
      </c>
      <c r="K88" s="35">
        <f>'BM-Adj'!K88-'FCD-Adj'!K88</f>
        <v>0</v>
      </c>
      <c r="L88" s="35">
        <f>'BM-Adj'!L88-'FCD-Adj'!L88</f>
        <v>0</v>
      </c>
      <c r="M88" s="35">
        <f>'BM-Adj'!M88-'FCD-Adj'!M88</f>
        <v>0</v>
      </c>
      <c r="N88" s="13"/>
      <c r="O88">
        <f t="shared" si="1"/>
        <v>0</v>
      </c>
    </row>
    <row r="89" spans="1:15" x14ac:dyDescent="0.4">
      <c r="A89" s="15"/>
      <c r="B89" s="15"/>
      <c r="C89" s="49" t="s">
        <v>100</v>
      </c>
      <c r="D89" s="15"/>
      <c r="E89" s="15"/>
      <c r="F89" s="15" t="s">
        <v>318</v>
      </c>
      <c r="G89" s="35">
        <f>'BM-Adj'!G89-'FCD-Adj'!G89</f>
        <v>612088.94061290286</v>
      </c>
      <c r="H89" s="35">
        <f>'BM-Adj'!H89-'FCD-Adj'!H89</f>
        <v>684250.71548387012</v>
      </c>
      <c r="I89" s="35">
        <f>'BM-Adj'!I89-'FCD-Adj'!I89</f>
        <v>928528.6146451598</v>
      </c>
      <c r="J89" s="35">
        <f>'BM-Adj'!J89-'FCD-Adj'!J89</f>
        <v>1202126.8854516102</v>
      </c>
      <c r="K89" s="35">
        <f>'BM-Adj'!K89-'FCD-Adj'!K89</f>
        <v>1405884.6367096798</v>
      </c>
      <c r="L89" s="35">
        <f>'BM-Adj'!L89-'FCD-Adj'!L89</f>
        <v>1579627.9986774197</v>
      </c>
      <c r="M89" s="35">
        <f>'BM-Adj'!M89-'FCD-Adj'!M89</f>
        <v>1970656.57267742</v>
      </c>
      <c r="N89" s="13"/>
      <c r="O89">
        <f t="shared" si="1"/>
        <v>8383164.3642580621</v>
      </c>
    </row>
    <row r="90" spans="1:15" x14ac:dyDescent="0.4">
      <c r="A90" s="15"/>
      <c r="B90" s="15"/>
      <c r="C90" s="49" t="s">
        <v>102</v>
      </c>
      <c r="D90" s="15"/>
      <c r="E90" s="15"/>
      <c r="F90" s="15" t="s">
        <v>318</v>
      </c>
      <c r="G90" s="35">
        <f>'BM-Adj'!G90-'FCD-Adj'!G90</f>
        <v>0</v>
      </c>
      <c r="H90" s="35">
        <f>'BM-Adj'!H90-'FCD-Adj'!H90</f>
        <v>0</v>
      </c>
      <c r="I90" s="35">
        <f>'BM-Adj'!I90-'FCD-Adj'!I90</f>
        <v>0</v>
      </c>
      <c r="J90" s="35">
        <f>'BM-Adj'!J90-'FCD-Adj'!J90</f>
        <v>0</v>
      </c>
      <c r="K90" s="35">
        <f>'BM-Adj'!K90-'FCD-Adj'!K90</f>
        <v>0</v>
      </c>
      <c r="L90" s="35">
        <f>'BM-Adj'!L90-'FCD-Adj'!L90</f>
        <v>0</v>
      </c>
      <c r="M90" s="35">
        <f>'BM-Adj'!M90-'FCD-Adj'!M90</f>
        <v>0</v>
      </c>
      <c r="N90" s="13"/>
      <c r="O90">
        <f t="shared" si="1"/>
        <v>0</v>
      </c>
    </row>
    <row r="91" spans="1:15" x14ac:dyDescent="0.4">
      <c r="A91" s="15"/>
      <c r="B91" s="15"/>
      <c r="C91" s="49" t="s">
        <v>109</v>
      </c>
      <c r="D91" s="15"/>
      <c r="E91" s="15"/>
      <c r="F91" s="15" t="s">
        <v>318</v>
      </c>
      <c r="G91" s="35">
        <f>'BM-Adj'!G91-'FCD-Adj'!G91</f>
        <v>0</v>
      </c>
      <c r="H91" s="35">
        <f>'BM-Adj'!H91-'FCD-Adj'!H91</f>
        <v>0</v>
      </c>
      <c r="I91" s="35">
        <f>'BM-Adj'!I91-'FCD-Adj'!I91</f>
        <v>0</v>
      </c>
      <c r="J91" s="35">
        <f>'BM-Adj'!J91-'FCD-Adj'!J91</f>
        <v>0</v>
      </c>
      <c r="K91" s="35">
        <f>'BM-Adj'!K91-'FCD-Adj'!K91</f>
        <v>0</v>
      </c>
      <c r="L91" s="35">
        <f>'BM-Adj'!L91-'FCD-Adj'!L91</f>
        <v>0</v>
      </c>
      <c r="M91" s="35">
        <f>'BM-Adj'!M91-'FCD-Adj'!M91</f>
        <v>0</v>
      </c>
      <c r="N91" s="13"/>
      <c r="O91">
        <f t="shared" si="1"/>
        <v>0</v>
      </c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3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3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3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3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3"/>
    </row>
    <row r="97" spans="1:14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3"/>
    </row>
    <row r="98" spans="1:14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3"/>
    </row>
    <row r="99" spans="1:14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3"/>
    </row>
    <row r="100" spans="1:14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3"/>
    </row>
    <row r="101" spans="1:14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3"/>
    </row>
    <row r="102" spans="1:14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3"/>
    </row>
    <row r="103" spans="1:14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3"/>
    </row>
    <row r="104" spans="1:14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3"/>
    </row>
    <row r="105" spans="1:14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3"/>
    </row>
    <row r="106" spans="1:14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3"/>
    </row>
    <row r="107" spans="1:14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3"/>
    </row>
    <row r="108" spans="1:14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3"/>
    </row>
    <row r="109" spans="1:14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3"/>
    </row>
    <row r="110" spans="1:14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3"/>
    </row>
    <row r="111" spans="1:14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3"/>
    </row>
    <row r="112" spans="1:14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3"/>
    </row>
    <row r="113" spans="1:14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3"/>
    </row>
    <row r="114" spans="1:14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3"/>
    </row>
    <row r="115" spans="1:14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3"/>
    </row>
    <row r="116" spans="1:14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3"/>
    </row>
    <row r="117" spans="1:14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3"/>
    </row>
    <row r="118" spans="1:14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3"/>
    </row>
    <row r="119" spans="1:14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3"/>
    </row>
    <row r="120" spans="1:14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3"/>
    </row>
    <row r="121" spans="1:14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3"/>
    </row>
    <row r="122" spans="1:14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3"/>
    </row>
    <row r="123" spans="1:14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3"/>
    </row>
    <row r="124" spans="1:14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3"/>
    </row>
    <row r="125" spans="1:14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3"/>
    </row>
    <row r="126" spans="1:14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3"/>
    </row>
    <row r="127" spans="1:14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3"/>
    </row>
    <row r="128" spans="1:14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3"/>
    </row>
    <row r="129" spans="1:13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</row>
    <row r="130" spans="1:13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</row>
    <row r="131" spans="1:13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</row>
    <row r="132" spans="1:13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</row>
    <row r="133" spans="1:13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</row>
    <row r="134" spans="1:13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</row>
    <row r="135" spans="1:13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AW256"/>
  <sheetViews>
    <sheetView topLeftCell="M1" workbookViewId="0">
      <selection activeCell="O1" sqref="O1:S65536"/>
    </sheetView>
  </sheetViews>
  <sheetFormatPr defaultRowHeight="13.15" x14ac:dyDescent="0.4"/>
  <cols>
    <col min="1" max="6" width="9.35546875" style="1" customWidth="1"/>
    <col min="7" max="7" width="10.35546875" style="1" bestFit="1" customWidth="1"/>
    <col min="8" max="13" width="9.5" style="1" bestFit="1" customWidth="1"/>
    <col min="15" max="32" width="9.35546875" style="3" customWidth="1"/>
  </cols>
  <sheetData>
    <row r="1" spans="1:49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3"/>
      <c r="O1" s="16" t="s">
        <v>247</v>
      </c>
      <c r="P1" s="16" t="s">
        <v>248</v>
      </c>
      <c r="Q1" s="16" t="s">
        <v>247</v>
      </c>
      <c r="R1" s="16" t="s">
        <v>248</v>
      </c>
      <c r="S1" s="16" t="s">
        <v>194</v>
      </c>
      <c r="T1" s="16"/>
      <c r="U1" s="16"/>
      <c r="V1" s="16" t="s">
        <v>247</v>
      </c>
      <c r="W1" s="16" t="s">
        <v>248</v>
      </c>
      <c r="X1" s="16" t="s">
        <v>247</v>
      </c>
      <c r="Y1" s="16" t="s">
        <v>248</v>
      </c>
      <c r="Z1" s="16" t="s">
        <v>194</v>
      </c>
      <c r="AA1" s="16"/>
      <c r="AB1" s="16" t="s">
        <v>247</v>
      </c>
      <c r="AC1" s="16" t="s">
        <v>248</v>
      </c>
      <c r="AD1" s="16" t="s">
        <v>247</v>
      </c>
      <c r="AE1" s="16" t="s">
        <v>248</v>
      </c>
      <c r="AF1" s="16" t="s">
        <v>194</v>
      </c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</row>
    <row r="2" spans="1:49" x14ac:dyDescent="0.4">
      <c r="A2" s="15" t="s">
        <v>163</v>
      </c>
      <c r="B2" s="15"/>
      <c r="C2" s="48" t="s">
        <v>1</v>
      </c>
      <c r="D2" s="15"/>
      <c r="E2" s="15"/>
      <c r="F2" s="15" t="s">
        <v>317</v>
      </c>
      <c r="G2" s="35">
        <f>LN('M2-Adj'!H2)-LN('M2-Adj'!G2)</f>
        <v>3.4708976150111761</v>
      </c>
      <c r="H2" s="35">
        <f>LN('M2-Adj'!I2)-LN('M2-Adj'!H2)</f>
        <v>0.32898409376168902</v>
      </c>
      <c r="I2" s="35">
        <f>LN('M2-Adj'!J2)-LN('M2-Adj'!I2)</f>
        <v>0.26216590605142587</v>
      </c>
      <c r="J2" s="35">
        <f>LN('M2-Adj'!K2)-LN('M2-Adj'!J2)</f>
        <v>1.4978217910700742</v>
      </c>
      <c r="K2" s="35">
        <f>LN('M2-Adj'!L2)-LN('M2-Adj'!K2)</f>
        <v>1.4167641733587117</v>
      </c>
      <c r="L2" s="35">
        <f>LN('M2-Adj'!M2)-LN('M2-Adj'!L2)</f>
        <v>1.0287892131008025</v>
      </c>
      <c r="M2" s="15" t="s">
        <v>163</v>
      </c>
      <c r="N2" s="13"/>
      <c r="O2" s="16">
        <f>CORREL('log Inflation'!$G2:$L15,$G2:$L15)</f>
        <v>0.92017159519827607</v>
      </c>
      <c r="P2" s="16">
        <f>O2*SQRT((MIN(COUNT($G2:$L15),COUNT('log Inflation'!$G2:$L15))-2)/(1-O2^2))</f>
        <v>19.380926444751466</v>
      </c>
      <c r="Q2" s="16">
        <f>CORREL('log Inflation'!$H2:$L15,$G2:$K15)</f>
        <v>0.49382260107022996</v>
      </c>
      <c r="R2" s="16">
        <f>Q2*SQRT((MIN(COUNT($G2:$K15),COUNT('log Inflation'!$H$2:$L$15))-2)/(1-Q2^2))</f>
        <v>4.2497569061410791</v>
      </c>
      <c r="S2" s="16">
        <f>MIN(COUNT($G2:$K15),COUNT('log Inflation'!$H2:$L15))</f>
        <v>58</v>
      </c>
      <c r="T2" s="61"/>
      <c r="U2" s="16"/>
      <c r="V2" s="16">
        <f>CORREL(Growth!$G2:$L15,$G2:$L15)</f>
        <v>0.16041742152890173</v>
      </c>
      <c r="W2" s="16">
        <f>V2*SQRT((MIN(COUNT($G2:$L15),COUNT(Growth!$G2:$L15))-2)/(1-V2^2))</f>
        <v>1.3401924236867973</v>
      </c>
      <c r="X2" s="16">
        <f>CORREL(Growth!$H2:$L15,$G2:$K15)</f>
        <v>0.19498087605361197</v>
      </c>
      <c r="Y2" s="16">
        <f>X2*SQRT((MIN(COUNT($G2:$K15),COUNT(Growth!$H$2:$L$15))-2)/(1-X2^2))</f>
        <v>1.4876557819846028</v>
      </c>
      <c r="Z2" s="16">
        <f>MIN(COUNT($G2:$K15),COUNT(Growth!$H2:$L15))</f>
        <v>58</v>
      </c>
      <c r="AA2" s="61"/>
      <c r="AB2" s="16">
        <f>CORREL('log dC'!$G2:$L15,$G2:$L15)</f>
        <v>-7.0952336478971076E-2</v>
      </c>
      <c r="AC2" s="16">
        <f>AB2*SQRT((MIN(COUNT($G2:$L15),COUNT('log dC'!$G2:$L15))-2)/(1-AB2^2))</f>
        <v>-0.58656627422831509</v>
      </c>
      <c r="AD2" s="16">
        <f>CORREL('log dC'!$H2:$L15,$G2:$K15)</f>
        <v>-0.58866862031684308</v>
      </c>
      <c r="AE2" s="16">
        <f>AD2*SQRT((MIN(COUNT($G2:$K15),COUNT('log dC'!$H$2:$L$15))-2)/(1-AD2^2))</f>
        <v>-5.4494455750288129</v>
      </c>
      <c r="AF2" s="16">
        <f>MIN(COUNT($G2:$K15),COUNT('log dC'!$H2:$L15))</f>
        <v>58</v>
      </c>
      <c r="AG2" s="13"/>
      <c r="AH2" s="13"/>
      <c r="AI2" s="13"/>
      <c r="AJ2" s="13"/>
      <c r="AL2" s="13"/>
      <c r="AM2" s="13"/>
      <c r="AN2" s="13"/>
      <c r="AO2" s="13"/>
      <c r="AP2" s="13"/>
      <c r="AQ2" s="13"/>
      <c r="AR2" s="17"/>
      <c r="AS2" s="13"/>
      <c r="AT2" s="13"/>
      <c r="AU2" s="13"/>
      <c r="AV2" s="13"/>
    </row>
    <row r="3" spans="1:49" x14ac:dyDescent="0.4">
      <c r="A3" s="15"/>
      <c r="B3" s="15"/>
      <c r="C3" s="49" t="s">
        <v>2</v>
      </c>
      <c r="D3" s="15"/>
      <c r="E3" s="15"/>
      <c r="F3" s="15" t="s">
        <v>317</v>
      </c>
      <c r="G3" s="35">
        <f>LN('M2-Adj'!H3)-LN('M2-Adj'!G3)</f>
        <v>0.16296639622769282</v>
      </c>
      <c r="H3" s="35">
        <f>LN('M2-Adj'!I3)-LN('M2-Adj'!H3)</f>
        <v>0.19094900171951767</v>
      </c>
      <c r="I3" s="35">
        <f>LN('M2-Adj'!J3)-LN('M2-Adj'!I3)</f>
        <v>6.9807961642152971E-2</v>
      </c>
      <c r="J3" s="35">
        <f>LN('M2-Adj'!K3)-LN('M2-Adj'!J3)</f>
        <v>-1.4365312556143373E-2</v>
      </c>
      <c r="K3" s="35">
        <f>LN('M2-Adj'!L3)-LN('M2-Adj'!K3)</f>
        <v>-0.10973265889839334</v>
      </c>
      <c r="L3" s="35">
        <f>LN('M2-Adj'!M3)-LN('M2-Adj'!L3)</f>
        <v>-0.37977920670489151</v>
      </c>
      <c r="M3" s="15" t="s">
        <v>163</v>
      </c>
      <c r="N3" s="13"/>
      <c r="O3" s="16"/>
      <c r="P3" s="16"/>
      <c r="Q3" s="16"/>
      <c r="R3" s="16"/>
      <c r="S3" s="16"/>
      <c r="T3" s="61"/>
      <c r="U3" s="16"/>
      <c r="V3" s="16"/>
      <c r="W3" s="16"/>
      <c r="X3" s="16"/>
      <c r="Y3" s="16"/>
      <c r="Z3" s="16"/>
      <c r="AA3" s="61"/>
      <c r="AB3" s="16"/>
      <c r="AC3" s="16"/>
      <c r="AD3" s="16"/>
      <c r="AE3" s="16"/>
      <c r="AF3" s="16"/>
      <c r="AG3" s="13"/>
      <c r="AH3" s="13"/>
      <c r="AI3" s="13"/>
      <c r="AJ3" s="13"/>
      <c r="AL3" s="13"/>
      <c r="AM3" s="13"/>
      <c r="AN3" s="13"/>
      <c r="AO3" s="13"/>
      <c r="AP3" s="13"/>
      <c r="AQ3" s="13"/>
      <c r="AR3" s="17"/>
      <c r="AS3" s="13"/>
      <c r="AT3" s="13"/>
      <c r="AU3" s="13"/>
      <c r="AV3" s="13"/>
    </row>
    <row r="4" spans="1:49" x14ac:dyDescent="0.4">
      <c r="A4" s="15"/>
      <c r="B4" s="15"/>
      <c r="C4" s="49" t="s">
        <v>12</v>
      </c>
      <c r="D4" s="15"/>
      <c r="E4" s="15"/>
      <c r="F4" s="15" t="s">
        <v>317</v>
      </c>
      <c r="G4" s="35">
        <f>LN('M2-Adj'!H4)-LN('M2-Adj'!G4)</f>
        <v>-0.23676329573012533</v>
      </c>
      <c r="H4" s="35">
        <f>LN('M2-Adj'!I4)-LN('M2-Adj'!H4)</f>
        <v>0.12260257552589304</v>
      </c>
      <c r="I4" s="35">
        <f>LN('M2-Adj'!J4)-LN('M2-Adj'!I4)</f>
        <v>7.0653898606264809E-2</v>
      </c>
      <c r="J4" s="35">
        <f>LN('M2-Adj'!K4)-LN('M2-Adj'!J4)</f>
        <v>6.9805069264979425E-2</v>
      </c>
      <c r="K4" s="35">
        <f>LN('M2-Adj'!L4)-LN('M2-Adj'!K4)</f>
        <v>-2.3010928268449415E-2</v>
      </c>
      <c r="L4" s="35">
        <f>LN('M2-Adj'!M4)-LN('M2-Adj'!L4)</f>
        <v>0.16226983274712392</v>
      </c>
      <c r="M4" s="15" t="s">
        <v>163</v>
      </c>
      <c r="N4" s="13"/>
      <c r="O4" s="16"/>
      <c r="P4" s="16"/>
      <c r="Q4" s="16"/>
      <c r="R4" s="16"/>
      <c r="S4" s="16"/>
      <c r="T4" s="61"/>
      <c r="U4" s="16"/>
      <c r="V4" s="16"/>
      <c r="W4" s="16"/>
      <c r="X4" s="16"/>
      <c r="Y4" s="16"/>
      <c r="Z4" s="16"/>
      <c r="AA4" s="61"/>
      <c r="AB4" s="16"/>
      <c r="AC4" s="16"/>
      <c r="AD4" s="16"/>
      <c r="AE4" s="16"/>
      <c r="AF4" s="16"/>
      <c r="AG4" s="13"/>
      <c r="AH4" s="13"/>
      <c r="AI4" s="13"/>
      <c r="AJ4" s="13"/>
      <c r="AL4" s="13"/>
      <c r="AM4" s="13"/>
      <c r="AN4" s="13"/>
      <c r="AO4" s="13"/>
      <c r="AP4" s="13"/>
      <c r="AQ4" s="13"/>
      <c r="AR4" s="17"/>
      <c r="AS4" s="13"/>
      <c r="AT4" s="13"/>
      <c r="AU4" s="13"/>
      <c r="AV4" s="13"/>
    </row>
    <row r="5" spans="1:49" x14ac:dyDescent="0.4">
      <c r="A5" s="15"/>
      <c r="B5" s="15"/>
      <c r="C5" s="49" t="s">
        <v>15</v>
      </c>
      <c r="D5" s="15"/>
      <c r="E5" s="15"/>
      <c r="F5" s="15" t="s">
        <v>317</v>
      </c>
      <c r="G5" s="35">
        <f>LN('M2-Adj'!H5)-LN('M2-Adj'!G5)</f>
        <v>0.4227957160649064</v>
      </c>
      <c r="H5" s="35">
        <f>LN('M2-Adj'!I5)-LN('M2-Adj'!H5)</f>
        <v>1.6720308140051803</v>
      </c>
      <c r="I5" s="35">
        <f>LN('M2-Adj'!J5)-LN('M2-Adj'!I5)</f>
        <v>0.15379698624093852</v>
      </c>
      <c r="J5" s="35">
        <f>LN('M2-Adj'!K5)-LN('M2-Adj'!J5)</f>
        <v>0.13560558754326868</v>
      </c>
      <c r="K5" s="35">
        <f>LN('M2-Adj'!L5)-LN('M2-Adj'!K5)</f>
        <v>0.2075271252742219</v>
      </c>
      <c r="L5" s="35">
        <f>LN('M2-Adj'!M5)-LN('M2-Adj'!L5)</f>
        <v>0.25689550856787013</v>
      </c>
      <c r="M5" s="15" t="s">
        <v>163</v>
      </c>
      <c r="N5" s="13"/>
      <c r="O5" s="16"/>
      <c r="P5" s="16"/>
      <c r="Q5" s="16"/>
      <c r="R5" s="16"/>
      <c r="S5" s="16"/>
      <c r="T5" s="61"/>
      <c r="U5" s="16"/>
      <c r="V5" s="16"/>
      <c r="W5" s="16"/>
      <c r="X5" s="16"/>
      <c r="Y5" s="16"/>
      <c r="Z5" s="16"/>
      <c r="AA5" s="61"/>
      <c r="AB5" s="16"/>
      <c r="AC5" s="16"/>
      <c r="AD5" s="16"/>
      <c r="AE5" s="16"/>
      <c r="AF5" s="16"/>
      <c r="AG5" s="13"/>
      <c r="AH5" s="13"/>
      <c r="AI5" s="13"/>
      <c r="AJ5" s="13"/>
      <c r="AL5" s="13"/>
      <c r="AM5" s="13"/>
      <c r="AN5" s="13"/>
      <c r="AO5" s="13"/>
      <c r="AP5" s="13"/>
      <c r="AQ5" s="13"/>
      <c r="AR5" s="17"/>
      <c r="AS5" s="13"/>
      <c r="AT5" s="13"/>
      <c r="AU5" s="13"/>
      <c r="AV5" s="13"/>
    </row>
    <row r="6" spans="1:49" x14ac:dyDescent="0.4">
      <c r="A6" s="15"/>
      <c r="B6" s="15"/>
      <c r="C6" s="49" t="s">
        <v>16</v>
      </c>
      <c r="D6" s="15"/>
      <c r="E6" s="15"/>
      <c r="F6" s="15" t="s">
        <v>317</v>
      </c>
      <c r="G6" s="35">
        <f>LN('M2-Adj'!H6)-LN('M2-Adj'!G6)</f>
        <v>0.17201135572474335</v>
      </c>
      <c r="H6" s="35">
        <f>LN('M2-Adj'!I6)-LN('M2-Adj'!H6)</f>
        <v>0.16695563530894031</v>
      </c>
      <c r="I6" s="35">
        <f>LN('M2-Adj'!J6)-LN('M2-Adj'!I6)</f>
        <v>0.34697582408541017</v>
      </c>
      <c r="J6" s="35">
        <f>LN('M2-Adj'!K6)-LN('M2-Adj'!J6)</f>
        <v>1.1094278532137736E-3</v>
      </c>
      <c r="K6" s="35">
        <f>LN('M2-Adj'!L6)-LN('M2-Adj'!K6)</f>
        <v>3.8064081721030263E-2</v>
      </c>
      <c r="L6" s="35">
        <f>LN('M2-Adj'!M6)-LN('M2-Adj'!L6)</f>
        <v>0.12759636356969306</v>
      </c>
      <c r="M6" s="15" t="s">
        <v>163</v>
      </c>
      <c r="N6" s="13"/>
      <c r="O6" s="16"/>
      <c r="P6" s="16"/>
      <c r="Q6" s="16"/>
      <c r="R6" s="16"/>
      <c r="S6" s="16"/>
      <c r="T6" s="61"/>
      <c r="U6" s="16"/>
      <c r="V6" s="16"/>
      <c r="W6" s="16"/>
      <c r="X6" s="16"/>
      <c r="Y6" s="16"/>
      <c r="Z6" s="16"/>
      <c r="AA6" s="61"/>
      <c r="AB6" s="16"/>
      <c r="AC6" s="16"/>
      <c r="AD6" s="16"/>
      <c r="AE6" s="16"/>
      <c r="AF6" s="16"/>
      <c r="AG6" s="13"/>
      <c r="AH6" s="13"/>
      <c r="AI6" s="13"/>
      <c r="AJ6" s="13"/>
      <c r="AL6" s="13"/>
      <c r="AM6" s="13"/>
      <c r="AN6" s="13"/>
      <c r="AO6" s="13"/>
      <c r="AP6" s="13"/>
      <c r="AQ6" s="13"/>
      <c r="AR6" s="17"/>
      <c r="AS6" s="13"/>
      <c r="AT6" s="13"/>
      <c r="AU6" s="13"/>
      <c r="AV6" s="13"/>
    </row>
    <row r="7" spans="1:49" x14ac:dyDescent="0.4">
      <c r="A7" s="15"/>
      <c r="B7" s="15"/>
      <c r="C7" s="49" t="s">
        <v>31</v>
      </c>
      <c r="D7" s="15"/>
      <c r="E7" s="15"/>
      <c r="F7" s="15" t="s">
        <v>317</v>
      </c>
      <c r="G7" s="15" t="s">
        <v>163</v>
      </c>
      <c r="H7" s="15" t="s">
        <v>163</v>
      </c>
      <c r="I7" s="15" t="s">
        <v>163</v>
      </c>
      <c r="J7" s="15" t="s">
        <v>163</v>
      </c>
      <c r="K7" s="15" t="s">
        <v>163</v>
      </c>
      <c r="L7" s="15" t="s">
        <v>163</v>
      </c>
      <c r="M7" s="15" t="s">
        <v>163</v>
      </c>
      <c r="N7" s="13"/>
      <c r="O7" s="16"/>
      <c r="P7" s="16"/>
      <c r="Q7" s="16"/>
      <c r="R7" s="16"/>
      <c r="S7" s="16"/>
      <c r="T7" s="61"/>
      <c r="U7" s="16"/>
      <c r="V7" s="16"/>
      <c r="W7" s="16"/>
      <c r="X7" s="16"/>
      <c r="Y7" s="16"/>
      <c r="Z7" s="16"/>
      <c r="AA7" s="61"/>
      <c r="AB7" s="16"/>
      <c r="AC7" s="16"/>
      <c r="AD7" s="16"/>
      <c r="AE7" s="16"/>
      <c r="AF7" s="16"/>
      <c r="AG7" s="13"/>
      <c r="AH7" s="13"/>
      <c r="AI7" s="13"/>
      <c r="AJ7" s="13"/>
      <c r="AL7" s="13"/>
      <c r="AM7" s="13"/>
      <c r="AN7" s="13"/>
      <c r="AO7" s="13"/>
      <c r="AP7" s="13"/>
      <c r="AQ7" s="13"/>
      <c r="AR7" s="17"/>
      <c r="AS7" s="13"/>
      <c r="AT7" s="13"/>
      <c r="AU7" s="13"/>
      <c r="AV7" s="13"/>
    </row>
    <row r="8" spans="1:49" x14ac:dyDescent="0.4">
      <c r="A8" s="15"/>
      <c r="B8" s="15"/>
      <c r="C8" s="49" t="s">
        <v>382</v>
      </c>
      <c r="D8" s="15"/>
      <c r="E8" s="15"/>
      <c r="F8" s="15" t="s">
        <v>317</v>
      </c>
      <c r="G8" s="35">
        <f>LN('M2-Adj'!H8)-LN('M2-Adj'!G8)</f>
        <v>0.33144962805224448</v>
      </c>
      <c r="H8" s="15" t="s">
        <v>163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3"/>
      <c r="O8" s="16"/>
      <c r="P8" s="16"/>
      <c r="Q8" s="16"/>
      <c r="R8" s="16"/>
      <c r="S8" s="16"/>
      <c r="T8" s="61"/>
      <c r="U8" s="16"/>
      <c r="V8" s="16"/>
      <c r="W8" s="16"/>
      <c r="X8" s="16"/>
      <c r="Y8" s="16"/>
      <c r="Z8" s="16"/>
      <c r="AA8" s="61"/>
      <c r="AB8" s="16"/>
      <c r="AC8" s="16"/>
      <c r="AD8" s="16"/>
      <c r="AE8" s="16"/>
      <c r="AF8" s="16"/>
      <c r="AG8" s="13"/>
      <c r="AH8" s="13"/>
      <c r="AI8" s="13"/>
      <c r="AJ8" s="13"/>
      <c r="AL8" s="13"/>
      <c r="AM8" s="13"/>
      <c r="AN8" s="13"/>
      <c r="AO8" s="13"/>
      <c r="AP8" s="13"/>
      <c r="AQ8" s="13"/>
      <c r="AR8" s="17"/>
      <c r="AS8" s="13"/>
      <c r="AT8" s="13"/>
      <c r="AU8" s="13"/>
      <c r="AV8" s="13"/>
    </row>
    <row r="9" spans="1:49" x14ac:dyDescent="0.4">
      <c r="A9" s="15"/>
      <c r="B9" s="15"/>
      <c r="C9" s="49" t="s">
        <v>63</v>
      </c>
      <c r="D9" s="15"/>
      <c r="E9" s="15"/>
      <c r="F9" s="15" t="s">
        <v>317</v>
      </c>
      <c r="G9" s="35">
        <f>LN('M2-Adj'!H9)-LN('M2-Adj'!G9)</f>
        <v>0.26655775400289183</v>
      </c>
      <c r="H9" s="35">
        <f>LN('M2-Adj'!I9)-LN('M2-Adj'!H9)</f>
        <v>0.19037980538098864</v>
      </c>
      <c r="I9" s="35">
        <f>LN('M2-Adj'!J9)-LN('M2-Adj'!I9)</f>
        <v>0.4809873066298973</v>
      </c>
      <c r="J9" s="35">
        <f>LN('M2-Adj'!K9)-LN('M2-Adj'!J9)</f>
        <v>0.10624768455903677</v>
      </c>
      <c r="K9" s="35">
        <f>LN('M2-Adj'!L9)-LN('M2-Adj'!K9)</f>
        <v>0.53978766370466325</v>
      </c>
      <c r="L9" s="35">
        <f>LN('M2-Adj'!M9)-LN('M2-Adj'!L9)</f>
        <v>0.15358337545325451</v>
      </c>
      <c r="M9" s="15" t="s">
        <v>163</v>
      </c>
      <c r="N9" s="13"/>
      <c r="O9" s="16"/>
      <c r="P9" s="16"/>
      <c r="Q9" s="16"/>
      <c r="R9" s="16"/>
      <c r="S9" s="16"/>
      <c r="T9" s="61"/>
      <c r="U9" s="16"/>
      <c r="V9" s="16"/>
      <c r="W9" s="16"/>
      <c r="X9" s="16"/>
      <c r="Y9" s="16"/>
      <c r="Z9" s="16"/>
      <c r="AA9" s="61"/>
      <c r="AB9" s="16"/>
      <c r="AC9" s="16"/>
      <c r="AD9" s="16"/>
      <c r="AE9" s="16"/>
      <c r="AF9" s="16"/>
      <c r="AG9" s="13"/>
      <c r="AH9" s="13"/>
      <c r="AI9" s="13"/>
      <c r="AJ9" s="13"/>
      <c r="AL9" s="13"/>
      <c r="AM9" s="13"/>
      <c r="AN9" s="13"/>
      <c r="AO9" s="13"/>
      <c r="AP9" s="13"/>
      <c r="AQ9" s="13"/>
      <c r="AR9" s="17"/>
      <c r="AS9" s="13"/>
      <c r="AT9" s="13"/>
      <c r="AU9" s="13"/>
      <c r="AV9" s="13"/>
    </row>
    <row r="10" spans="1:49" x14ac:dyDescent="0.4">
      <c r="A10" s="15"/>
      <c r="B10" s="15"/>
      <c r="C10" s="49" t="s">
        <v>76</v>
      </c>
      <c r="D10" s="15"/>
      <c r="E10" s="15"/>
      <c r="F10" s="15" t="s">
        <v>317</v>
      </c>
      <c r="G10" s="15" t="s">
        <v>163</v>
      </c>
      <c r="H10" s="15" t="s">
        <v>163</v>
      </c>
      <c r="I10" s="35">
        <f>LN('M2-Adj'!J10)-LN('M2-Adj'!I10)</f>
        <v>0.16431865416168279</v>
      </c>
      <c r="J10" s="35">
        <f>LN('M2-Adj'!K10)-LN('M2-Adj'!J10)</f>
        <v>0.26069823159870076</v>
      </c>
      <c r="K10" s="35">
        <f>LN('M2-Adj'!L10)-LN('M2-Adj'!K10)</f>
        <v>0.20567533296730289</v>
      </c>
      <c r="L10" s="35">
        <f>LN('M2-Adj'!M10)-LN('M2-Adj'!L10)</f>
        <v>0.18981195941531404</v>
      </c>
      <c r="M10" s="15" t="s">
        <v>163</v>
      </c>
      <c r="N10" s="13"/>
      <c r="O10" s="16"/>
      <c r="P10" s="16"/>
      <c r="Q10" s="16"/>
      <c r="R10" s="16"/>
      <c r="S10" s="16"/>
      <c r="T10" s="61"/>
      <c r="U10" s="16"/>
      <c r="V10" s="16"/>
      <c r="W10" s="16"/>
      <c r="X10" s="16"/>
      <c r="Y10" s="16"/>
      <c r="Z10" s="16"/>
      <c r="AA10" s="61"/>
      <c r="AB10" s="16"/>
      <c r="AC10" s="16"/>
      <c r="AD10" s="16"/>
      <c r="AE10" s="16"/>
      <c r="AF10" s="16"/>
      <c r="AG10" s="13"/>
      <c r="AH10" s="13"/>
      <c r="AI10" s="13"/>
      <c r="AJ10" s="13"/>
      <c r="AL10" s="13"/>
      <c r="AM10" s="13"/>
      <c r="AN10" s="13"/>
      <c r="AO10" s="13"/>
      <c r="AP10" s="13"/>
      <c r="AQ10" s="13"/>
      <c r="AR10" s="17"/>
      <c r="AS10" s="13"/>
      <c r="AT10" s="13"/>
      <c r="AU10" s="13"/>
      <c r="AV10" s="13"/>
    </row>
    <row r="11" spans="1:49" x14ac:dyDescent="0.4">
      <c r="A11" s="15"/>
      <c r="B11" s="15"/>
      <c r="C11" s="49" t="s">
        <v>80</v>
      </c>
      <c r="D11" s="15"/>
      <c r="E11" s="15"/>
      <c r="F11" s="15" t="s">
        <v>317</v>
      </c>
      <c r="G11" s="15" t="s">
        <v>163</v>
      </c>
      <c r="H11" s="35">
        <f>LN('M2-Adj'!I11)-LN('M2-Adj'!H11)</f>
        <v>0.34978615579540273</v>
      </c>
      <c r="I11" s="35">
        <f>LN('M2-Adj'!J11)-LN('M2-Adj'!I11)</f>
        <v>0.18179910376390618</v>
      </c>
      <c r="J11" s="35">
        <f>LN('M2-Adj'!K11)-LN('M2-Adj'!J11)</f>
        <v>0.24108803918995259</v>
      </c>
      <c r="K11" s="35">
        <f>LN('M2-Adj'!L11)-LN('M2-Adj'!K11)</f>
        <v>7.2566709819410713E-2</v>
      </c>
      <c r="L11" s="35">
        <f>LN('M2-Adj'!M11)-LN('M2-Adj'!L11)</f>
        <v>0.36911935792380524</v>
      </c>
      <c r="M11" s="15" t="s">
        <v>163</v>
      </c>
      <c r="N11" s="13"/>
      <c r="O11" s="16"/>
      <c r="P11" s="16"/>
      <c r="Q11" s="16"/>
      <c r="R11" s="16"/>
      <c r="S11" s="16"/>
      <c r="T11" s="61"/>
      <c r="U11" s="16"/>
      <c r="V11" s="16"/>
      <c r="W11" s="16"/>
      <c r="X11" s="16"/>
      <c r="Y11" s="16"/>
      <c r="Z11" s="16"/>
      <c r="AA11" s="61"/>
      <c r="AB11" s="16"/>
      <c r="AC11" s="16"/>
      <c r="AD11" s="16"/>
      <c r="AE11" s="16"/>
      <c r="AF11" s="16"/>
      <c r="AG11" s="13"/>
      <c r="AH11" s="13"/>
      <c r="AI11" s="13"/>
      <c r="AJ11" s="13"/>
      <c r="AL11" s="13"/>
      <c r="AM11" s="13"/>
      <c r="AN11" s="13"/>
      <c r="AO11" s="13"/>
      <c r="AP11" s="13"/>
      <c r="AQ11" s="13"/>
      <c r="AR11" s="17"/>
      <c r="AS11" s="13"/>
      <c r="AT11" s="13"/>
      <c r="AU11" s="13"/>
      <c r="AV11" s="13"/>
    </row>
    <row r="12" spans="1:49" x14ac:dyDescent="0.4">
      <c r="A12" s="15"/>
      <c r="B12" s="15"/>
      <c r="C12" s="49" t="s">
        <v>86</v>
      </c>
      <c r="D12" s="15"/>
      <c r="E12" s="15"/>
      <c r="F12" s="15" t="s">
        <v>317</v>
      </c>
      <c r="G12" s="35">
        <f>LN('M2-Adj'!H12)-LN('M2-Adj'!G12)</f>
        <v>4.6601206268778839E-2</v>
      </c>
      <c r="H12" s="35">
        <f>LN('M2-Adj'!I12)-LN('M2-Adj'!H12)</f>
        <v>2.4664982563376014E-3</v>
      </c>
      <c r="I12" s="35">
        <f>LN('M2-Adj'!J12)-LN('M2-Adj'!I12)</f>
        <v>7.096228098145474E-3</v>
      </c>
      <c r="J12" s="35">
        <f>LN('M2-Adj'!K12)-LN('M2-Adj'!J12)</f>
        <v>0.12552185340519095</v>
      </c>
      <c r="K12" s="35">
        <f>LN('M2-Adj'!L12)-LN('M2-Adj'!K12)</f>
        <v>3.3829594183911738E-2</v>
      </c>
      <c r="L12" s="35">
        <f>LN('M2-Adj'!M12)-LN('M2-Adj'!L12)</f>
        <v>7.702515104833374E-2</v>
      </c>
      <c r="M12" s="15" t="s">
        <v>163</v>
      </c>
      <c r="N12" s="13"/>
      <c r="O12" s="16"/>
      <c r="P12" s="16"/>
      <c r="Q12" s="16"/>
      <c r="R12" s="16"/>
      <c r="S12" s="16"/>
      <c r="T12" s="61"/>
      <c r="U12" s="16"/>
      <c r="V12" s="16"/>
      <c r="W12" s="16"/>
      <c r="X12" s="16"/>
      <c r="Y12" s="16"/>
      <c r="Z12" s="16"/>
      <c r="AA12" s="61"/>
      <c r="AB12" s="16"/>
      <c r="AC12" s="16"/>
      <c r="AD12" s="16"/>
      <c r="AE12" s="16"/>
      <c r="AF12" s="16"/>
      <c r="AG12" s="13"/>
      <c r="AH12" s="13"/>
      <c r="AI12" s="13"/>
      <c r="AJ12" s="13"/>
      <c r="AL12" s="13"/>
      <c r="AM12" s="13"/>
      <c r="AN12" s="13"/>
      <c r="AO12" s="13"/>
      <c r="AP12" s="13"/>
      <c r="AQ12" s="13"/>
      <c r="AR12" s="17"/>
      <c r="AS12" s="13"/>
      <c r="AT12" s="13"/>
      <c r="AU12" s="13"/>
      <c r="AV12" s="13"/>
    </row>
    <row r="13" spans="1:49" x14ac:dyDescent="0.4">
      <c r="A13" s="15"/>
      <c r="B13" s="15"/>
      <c r="C13" s="49" t="s">
        <v>87</v>
      </c>
      <c r="D13" s="15"/>
      <c r="E13" s="15"/>
      <c r="F13" s="15" t="s">
        <v>317</v>
      </c>
      <c r="G13" s="35">
        <f>LN('M2-Adj'!H13)-LN('M2-Adj'!G13)</f>
        <v>0.20835106064185727</v>
      </c>
      <c r="H13" s="35">
        <f>LN('M2-Adj'!I13)-LN('M2-Adj'!H13)</f>
        <v>0.4438790786537532</v>
      </c>
      <c r="I13" s="35">
        <f>LN('M2-Adj'!J13)-LN('M2-Adj'!I13)</f>
        <v>0.15916676093374837</v>
      </c>
      <c r="J13" s="35">
        <f>LN('M2-Adj'!K13)-LN('M2-Adj'!J13)</f>
        <v>0.13717308339640111</v>
      </c>
      <c r="K13" s="35">
        <f>LN('M2-Adj'!L13)-LN('M2-Adj'!K13)</f>
        <v>-3.2953881943231345E-2</v>
      </c>
      <c r="L13" s="35">
        <f>LN('M2-Adj'!M13)-LN('M2-Adj'!L13)</f>
        <v>6.3162429981912016E-2</v>
      </c>
      <c r="M13" s="15" t="s">
        <v>163</v>
      </c>
      <c r="N13" s="13"/>
      <c r="O13" s="16"/>
      <c r="P13" s="16"/>
      <c r="Q13" s="16"/>
      <c r="R13" s="16"/>
      <c r="S13" s="16"/>
      <c r="T13" s="61"/>
      <c r="U13" s="16"/>
      <c r="V13" s="16"/>
      <c r="W13" s="16"/>
      <c r="X13" s="16"/>
      <c r="Y13" s="16"/>
      <c r="Z13" s="16"/>
      <c r="AA13" s="61"/>
      <c r="AB13" s="16"/>
      <c r="AC13" s="16"/>
      <c r="AD13" s="16"/>
      <c r="AE13" s="16"/>
      <c r="AF13" s="16"/>
      <c r="AG13" s="13"/>
      <c r="AH13" s="13"/>
      <c r="AI13" s="13"/>
      <c r="AJ13" s="13"/>
      <c r="AL13" s="13"/>
      <c r="AM13" s="13"/>
      <c r="AN13" s="13"/>
      <c r="AO13" s="13"/>
      <c r="AP13" s="13"/>
      <c r="AQ13" s="13"/>
      <c r="AR13" s="17"/>
      <c r="AS13" s="13"/>
      <c r="AT13" s="13"/>
      <c r="AU13" s="13"/>
      <c r="AV13" s="13"/>
    </row>
    <row r="14" spans="1:49" x14ac:dyDescent="0.4">
      <c r="A14" s="15"/>
      <c r="B14" s="15"/>
      <c r="C14" s="49" t="s">
        <v>383</v>
      </c>
      <c r="D14" s="15"/>
      <c r="E14" s="15"/>
      <c r="F14" s="15" t="s">
        <v>317</v>
      </c>
      <c r="G14" s="35">
        <f>LN('M2-Adj'!H14)-LN('M2-Adj'!G14)</f>
        <v>0.53374751413874222</v>
      </c>
      <c r="H14" s="35">
        <f>LN('M2-Adj'!I14)-LN('M2-Adj'!H14)</f>
        <v>0.72412149940252979</v>
      </c>
      <c r="I14" s="35">
        <f>LN('M2-Adj'!J14)-LN('M2-Adj'!I14)</f>
        <v>6.3643918881965966E-3</v>
      </c>
      <c r="J14" s="35">
        <f>LN('M2-Adj'!K14)-LN('M2-Adj'!J14)</f>
        <v>7.475468161546317E-2</v>
      </c>
      <c r="K14" s="35">
        <f>LN('M2-Adj'!L14)-LN('M2-Adj'!K14)</f>
        <v>0.23353883356810368</v>
      </c>
      <c r="L14" s="35">
        <f>LN('M2-Adj'!M14)-LN('M2-Adj'!L14)</f>
        <v>0.41342519661529309</v>
      </c>
      <c r="M14" s="15" t="s">
        <v>163</v>
      </c>
      <c r="N14" s="13"/>
      <c r="O14" s="16"/>
      <c r="P14" s="16"/>
      <c r="Q14" s="16"/>
      <c r="R14" s="16"/>
      <c r="S14" s="16"/>
      <c r="T14" s="61"/>
      <c r="U14" s="16"/>
      <c r="V14" s="16"/>
      <c r="W14" s="16"/>
      <c r="X14" s="16"/>
      <c r="Y14" s="16"/>
      <c r="Z14" s="16"/>
      <c r="AA14" s="61"/>
      <c r="AB14" s="16"/>
      <c r="AC14" s="16"/>
      <c r="AD14" s="16"/>
      <c r="AE14" s="16"/>
      <c r="AF14" s="16"/>
      <c r="AG14" s="13"/>
      <c r="AH14" s="13"/>
      <c r="AI14" s="13"/>
      <c r="AJ14" s="13"/>
      <c r="AL14" s="13"/>
      <c r="AM14" s="13"/>
      <c r="AN14" s="13"/>
      <c r="AO14" s="13"/>
      <c r="AP14" s="13"/>
      <c r="AQ14" s="13"/>
      <c r="AR14" s="17"/>
      <c r="AS14" s="13"/>
      <c r="AT14" s="13"/>
      <c r="AU14" s="13"/>
      <c r="AV14" s="13"/>
    </row>
    <row r="15" spans="1:49" x14ac:dyDescent="0.4">
      <c r="A15" s="15"/>
      <c r="B15" s="15"/>
      <c r="C15" s="49" t="s">
        <v>121</v>
      </c>
      <c r="D15" s="15"/>
      <c r="E15" s="15"/>
      <c r="F15" s="15" t="s">
        <v>317</v>
      </c>
      <c r="G15" s="35">
        <f>LN('M2-Adj'!H15)-LN('M2-Adj'!G15)</f>
        <v>0.28856665397550429</v>
      </c>
      <c r="H15" s="35">
        <f>LN('M2-Adj'!I15)-LN('M2-Adj'!H15)</f>
        <v>0.23693967852647368</v>
      </c>
      <c r="I15" s="35">
        <f>LN('M2-Adj'!J15)-LN('M2-Adj'!I15)</f>
        <v>0.43720628844336495</v>
      </c>
      <c r="J15" s="35">
        <f>LN('M2-Adj'!K15)-LN('M2-Adj'!J15)</f>
        <v>6.7600374746412228E-2</v>
      </c>
      <c r="K15" s="35">
        <f>LN('M2-Adj'!L15)-LN('M2-Adj'!K15)</f>
        <v>-3.8358746406483846E-2</v>
      </c>
      <c r="L15" s="35">
        <f>LN('M2-Adj'!M15)-LN('M2-Adj'!L15)</f>
        <v>1.6281129184598786E-2</v>
      </c>
      <c r="M15" s="15" t="s">
        <v>163</v>
      </c>
      <c r="N15" s="13"/>
      <c r="O15" s="16"/>
      <c r="P15" s="16"/>
      <c r="Q15" s="16"/>
      <c r="R15" s="16"/>
      <c r="S15" s="16"/>
      <c r="T15" s="61"/>
      <c r="U15" s="16"/>
      <c r="V15" s="16"/>
      <c r="W15" s="16"/>
      <c r="X15" s="16"/>
      <c r="Y15" s="16"/>
      <c r="Z15" s="16"/>
      <c r="AA15" s="61"/>
      <c r="AB15" s="16"/>
      <c r="AC15" s="16"/>
      <c r="AD15" s="16"/>
      <c r="AE15" s="16"/>
      <c r="AF15" s="16"/>
      <c r="AG15" s="13"/>
      <c r="AH15" s="13"/>
      <c r="AI15" s="13"/>
      <c r="AJ15" s="13"/>
      <c r="AL15" s="13"/>
      <c r="AM15" s="13"/>
      <c r="AN15" s="13"/>
      <c r="AO15" s="13"/>
      <c r="AP15" s="13"/>
      <c r="AQ15" s="13"/>
      <c r="AR15" s="17"/>
      <c r="AS15" s="13"/>
      <c r="AT15" s="13"/>
      <c r="AU15" s="13"/>
      <c r="AV15" s="13"/>
    </row>
    <row r="16" spans="1:49" x14ac:dyDescent="0.4">
      <c r="A16" s="15"/>
      <c r="B16" s="15"/>
      <c r="C16" s="50" t="s">
        <v>384</v>
      </c>
      <c r="D16" s="15"/>
      <c r="E16" s="15"/>
      <c r="F16" s="15" t="s">
        <v>317</v>
      </c>
      <c r="G16" s="35">
        <f>LN('M2-Adj'!H16)-LN('M2-Adj'!G16)</f>
        <v>4.7780699053675095E-2</v>
      </c>
      <c r="H16" s="35">
        <f>LN('M2-Adj'!I16)-LN('M2-Adj'!H16)</f>
        <v>0.11838474533793111</v>
      </c>
      <c r="I16" s="35">
        <f>LN('M2-Adj'!J16)-LN('M2-Adj'!I16)</f>
        <v>8.4552930122377634E-2</v>
      </c>
      <c r="J16" s="35">
        <f>LN('M2-Adj'!K16)-LN('M2-Adj'!J16)</f>
        <v>8.1952744880673417E-2</v>
      </c>
      <c r="K16" s="35">
        <f>LN('M2-Adj'!L16)-LN('M2-Adj'!K16)</f>
        <v>7.9955606964546233E-2</v>
      </c>
      <c r="L16" s="35">
        <f>LN('M2-Adj'!M16)-LN('M2-Adj'!L16)</f>
        <v>0.12589038557199611</v>
      </c>
      <c r="M16" s="15" t="s">
        <v>163</v>
      </c>
      <c r="N16" s="13"/>
      <c r="O16" s="16">
        <f>CORREL('log Inflation'!$G16:$L45,$G16:$L45)</f>
        <v>0.80790790566979875</v>
      </c>
      <c r="P16" s="16">
        <f>O16*SQRT((MIN(COUNT($G16:$L45),COUNT('log Inflation'!$G16:$L45))-2)/(1-O16^2))</f>
        <v>17.503010864579004</v>
      </c>
      <c r="Q16" s="16">
        <f>CORREL('log Inflation'!$H16:$L45,$G16:$K45)</f>
        <v>0.77527375200703852</v>
      </c>
      <c r="R16" s="16">
        <f>Q16*SQRT((MIN(COUNT($G16:$K45),COUNT('log Inflation'!$H16:$L$45))-2)/(1-Q16^2))</f>
        <v>14.261407794274302</v>
      </c>
      <c r="S16" s="16">
        <f>MIN(COUNT($G16:$K45),COUNT('log Inflation'!$H16:$L45))</f>
        <v>137</v>
      </c>
      <c r="T16" s="61"/>
      <c r="U16" s="16"/>
      <c r="V16" s="16">
        <f>CORREL(Growth!$G16:$L45,$G16:$L45)</f>
        <v>-0.10985651164031703</v>
      </c>
      <c r="W16" s="16">
        <f>V16*SQRT((MIN(COUNT($G16:$L45),COUNT(Growth!$G16:$L45))-2)/(1-V16^2))</f>
        <v>-1.4110947621140333</v>
      </c>
      <c r="X16" s="16">
        <f>CORREL(Growth!$H16:$L45,$G16:$K45)</f>
        <v>-0.16969617175859739</v>
      </c>
      <c r="Y16" s="16">
        <f>X16*SQRT((MIN(COUNT($G16:$K45),COUNT(Growth!$H16:$L$45))-2)/(1-X16^2))</f>
        <v>-2.0007087653528903</v>
      </c>
      <c r="Z16" s="16">
        <f>MIN(COUNT($G16:$K45),COUNT(Growth!$H16:$L45))</f>
        <v>137</v>
      </c>
      <c r="AA16" s="61"/>
      <c r="AB16" s="16">
        <f>CORREL('log dC'!$G16:$L45,$G16:$L45)</f>
        <v>-2.4593385744905973E-2</v>
      </c>
      <c r="AC16" s="16">
        <f>AB16*SQRT((MIN(COUNT($G16:$L45),COUNT('log dC'!$G16:$L45))-2)/(1-AB16^2))</f>
        <v>-0.29928197234367609</v>
      </c>
      <c r="AD16" s="16">
        <f>CORREL('log dC'!$H16:$L45,$G16:$K45)</f>
        <v>-0.18522888152677494</v>
      </c>
      <c r="AE16" s="16">
        <f>AD16*SQRT((MIN(COUNT($G16:$K45),COUNT('log dC'!$H16:$L$45))-2)/(1-AD16^2))</f>
        <v>-2.0904622730158873</v>
      </c>
      <c r="AF16" s="16">
        <f>MIN(COUNT($G16:$K45),COUNT('log dC'!$H16:$L45))</f>
        <v>125</v>
      </c>
      <c r="AG16" s="13"/>
      <c r="AH16" s="13"/>
      <c r="AI16" s="13"/>
      <c r="AJ16" s="13"/>
      <c r="AL16" s="13"/>
      <c r="AM16" s="13"/>
      <c r="AN16" s="13"/>
      <c r="AO16" s="13"/>
      <c r="AP16" s="13"/>
      <c r="AQ16" s="13"/>
      <c r="AR16" s="17"/>
      <c r="AS16" s="13"/>
      <c r="AT16" s="13"/>
      <c r="AU16" s="13"/>
      <c r="AV16" s="13"/>
    </row>
    <row r="17" spans="1:48" x14ac:dyDescent="0.4">
      <c r="A17" s="15"/>
      <c r="B17" s="15"/>
      <c r="C17" s="49" t="s">
        <v>13</v>
      </c>
      <c r="D17" s="15"/>
      <c r="E17" s="15"/>
      <c r="F17" s="15" t="s">
        <v>317</v>
      </c>
      <c r="G17" s="15" t="s">
        <v>163</v>
      </c>
      <c r="H17" s="35">
        <f>LN('M2-Adj'!I17)-LN('M2-Adj'!H17)</f>
        <v>1.1066121673034599</v>
      </c>
      <c r="I17" s="35">
        <f>LN('M2-Adj'!J17)-LN('M2-Adj'!I17)</f>
        <v>2.8720605792965759E-2</v>
      </c>
      <c r="J17" s="35">
        <f>LN('M2-Adj'!K17)-LN('M2-Adj'!J17)</f>
        <v>0.75542680271428841</v>
      </c>
      <c r="K17" s="35">
        <f>LN('M2-Adj'!L17)-LN('M2-Adj'!K17)</f>
        <v>0.22174057392082652</v>
      </c>
      <c r="L17" s="35">
        <f>LN('M2-Adj'!M17)-LN('M2-Adj'!L17)</f>
        <v>0.65374374468794239</v>
      </c>
      <c r="M17" s="15" t="s">
        <v>163</v>
      </c>
      <c r="N17" s="13"/>
      <c r="O17" s="16"/>
      <c r="P17" s="16"/>
      <c r="Q17" s="16"/>
      <c r="R17" s="16"/>
      <c r="S17" s="16"/>
      <c r="T17" s="61"/>
      <c r="U17" s="16"/>
      <c r="V17" s="16"/>
      <c r="W17" s="16"/>
      <c r="X17" s="16"/>
      <c r="Y17" s="16"/>
      <c r="Z17" s="16"/>
      <c r="AA17" s="61"/>
      <c r="AB17" s="16"/>
      <c r="AC17" s="16"/>
      <c r="AD17" s="16"/>
      <c r="AE17" s="16"/>
      <c r="AF17" s="16"/>
      <c r="AG17" s="13"/>
      <c r="AH17" s="13"/>
      <c r="AI17" s="13"/>
      <c r="AJ17" s="13"/>
      <c r="AL17" s="13"/>
      <c r="AM17" s="13"/>
      <c r="AN17" s="13"/>
      <c r="AO17" s="13"/>
      <c r="AP17" s="13"/>
      <c r="AQ17" s="13"/>
      <c r="AR17" s="17"/>
      <c r="AS17" s="13"/>
      <c r="AT17" s="13"/>
      <c r="AU17" s="13"/>
      <c r="AV17" s="13"/>
    </row>
    <row r="18" spans="1:48" x14ac:dyDescent="0.4">
      <c r="A18" s="15"/>
      <c r="B18" s="15"/>
      <c r="C18" s="49" t="s">
        <v>23</v>
      </c>
      <c r="D18" s="15"/>
      <c r="E18" s="15"/>
      <c r="F18" s="15" t="s">
        <v>317</v>
      </c>
      <c r="G18" s="35">
        <f>LN('M2-Adj'!H18)-LN('M2-Adj'!G18)</f>
        <v>1.7658889086342349</v>
      </c>
      <c r="H18" s="35">
        <f>LN('M2-Adj'!I18)-LN('M2-Adj'!H18)</f>
        <v>0.70211585054270564</v>
      </c>
      <c r="I18" s="35">
        <f>LN('M2-Adj'!J18)-LN('M2-Adj'!I18)</f>
        <v>1.0544986723825795</v>
      </c>
      <c r="J18" s="35">
        <f>LN('M2-Adj'!K18)-LN('M2-Adj'!J18)</f>
        <v>1.6840345454447063</v>
      </c>
      <c r="K18" s="35">
        <f>LN('M2-Adj'!L18)-LN('M2-Adj'!K18)</f>
        <v>1.7215079703040046</v>
      </c>
      <c r="L18" s="15" t="s">
        <v>163</v>
      </c>
      <c r="M18" s="15" t="s">
        <v>163</v>
      </c>
      <c r="N18" s="13"/>
      <c r="O18" s="16"/>
      <c r="P18" s="16"/>
      <c r="Q18" s="16"/>
      <c r="R18" s="16"/>
      <c r="S18" s="16"/>
      <c r="T18" s="61"/>
      <c r="U18" s="16"/>
      <c r="V18" s="16"/>
      <c r="W18" s="16"/>
      <c r="X18" s="16"/>
      <c r="Y18" s="16"/>
      <c r="Z18" s="16"/>
      <c r="AA18" s="61"/>
      <c r="AB18" s="16"/>
      <c r="AC18" s="16"/>
      <c r="AD18" s="16"/>
      <c r="AE18" s="16"/>
      <c r="AF18" s="16"/>
      <c r="AG18" s="13"/>
      <c r="AH18" s="13"/>
      <c r="AI18" s="13"/>
      <c r="AJ18" s="13"/>
      <c r="AL18" s="13"/>
      <c r="AM18" s="13"/>
      <c r="AN18" s="13"/>
      <c r="AO18" s="13"/>
      <c r="AP18" s="13"/>
      <c r="AQ18" s="13"/>
      <c r="AR18" s="17"/>
      <c r="AS18" s="13"/>
      <c r="AT18" s="13"/>
      <c r="AU18" s="13"/>
      <c r="AV18" s="13"/>
    </row>
    <row r="19" spans="1:48" x14ac:dyDescent="0.4">
      <c r="A19" s="15"/>
      <c r="B19" s="15"/>
      <c r="C19" s="49" t="s">
        <v>24</v>
      </c>
      <c r="D19" s="15"/>
      <c r="E19" s="15"/>
      <c r="F19" s="15" t="s">
        <v>317</v>
      </c>
      <c r="G19" s="35">
        <f>LN('M2-Adj'!H19)-LN('M2-Adj'!G19)</f>
        <v>0.43110572829439864</v>
      </c>
      <c r="H19" s="35">
        <f>LN('M2-Adj'!I19)-LN('M2-Adj'!H19)</f>
        <v>0.12217269538688136</v>
      </c>
      <c r="I19" s="35">
        <f>LN('M2-Adj'!J19)-LN('M2-Adj'!I19)</f>
        <v>0.18335392005394802</v>
      </c>
      <c r="J19" s="35">
        <f>LN('M2-Adj'!K19)-LN('M2-Adj'!J19)</f>
        <v>0.26702553017699504</v>
      </c>
      <c r="K19" s="35">
        <f>LN('M2-Adj'!L19)-LN('M2-Adj'!K19)</f>
        <v>0.14741264479605132</v>
      </c>
      <c r="L19" s="35">
        <f>LN('M2-Adj'!M19)-LN('M2-Adj'!L19)</f>
        <v>6.1026440181571218E-2</v>
      </c>
      <c r="M19" s="15" t="s">
        <v>163</v>
      </c>
      <c r="N19" s="13"/>
      <c r="O19" s="16"/>
      <c r="P19" s="16"/>
      <c r="Q19" s="16"/>
      <c r="R19" s="16"/>
      <c r="S19" s="16"/>
      <c r="T19" s="61"/>
      <c r="U19" s="16"/>
      <c r="V19" s="16"/>
      <c r="W19" s="16"/>
      <c r="X19" s="16"/>
      <c r="Y19" s="16"/>
      <c r="Z19" s="16"/>
      <c r="AA19" s="61"/>
      <c r="AB19" s="16"/>
      <c r="AC19" s="16"/>
      <c r="AD19" s="16"/>
      <c r="AE19" s="16"/>
      <c r="AF19" s="16"/>
      <c r="AG19" s="13"/>
      <c r="AH19" s="13"/>
      <c r="AI19" s="13"/>
      <c r="AJ19" s="13"/>
      <c r="AL19" s="13"/>
      <c r="AM19" s="13"/>
      <c r="AN19" s="13"/>
      <c r="AO19" s="13"/>
      <c r="AP19" s="13"/>
      <c r="AQ19" s="13"/>
      <c r="AR19" s="17"/>
      <c r="AS19" s="13"/>
      <c r="AT19" s="13"/>
      <c r="AU19" s="13"/>
      <c r="AV19" s="13"/>
    </row>
    <row r="20" spans="1:48" x14ac:dyDescent="0.4">
      <c r="A20" s="15"/>
      <c r="B20" s="15"/>
      <c r="C20" s="49" t="s">
        <v>370</v>
      </c>
      <c r="D20" s="15"/>
      <c r="E20" s="15"/>
      <c r="F20" s="15" t="s">
        <v>317</v>
      </c>
      <c r="G20" s="15" t="s">
        <v>163</v>
      </c>
      <c r="H20" s="15" t="s">
        <v>163</v>
      </c>
      <c r="I20" s="15" t="s">
        <v>163</v>
      </c>
      <c r="J20" s="15" t="s">
        <v>163</v>
      </c>
      <c r="K20" s="15" t="s">
        <v>163</v>
      </c>
      <c r="L20" s="15" t="s">
        <v>163</v>
      </c>
      <c r="M20" s="15" t="s">
        <v>163</v>
      </c>
      <c r="N20" s="13"/>
      <c r="O20" s="16"/>
      <c r="P20" s="16"/>
      <c r="Q20" s="16"/>
      <c r="R20" s="16"/>
      <c r="S20" s="16"/>
      <c r="T20" s="61"/>
      <c r="U20" s="16"/>
      <c r="V20" s="16"/>
      <c r="W20" s="16"/>
      <c r="X20" s="16"/>
      <c r="Y20" s="16"/>
      <c r="Z20" s="16"/>
      <c r="AA20" s="61"/>
      <c r="AB20" s="16"/>
      <c r="AC20" s="16"/>
      <c r="AD20" s="16"/>
      <c r="AE20" s="16"/>
      <c r="AF20" s="16"/>
      <c r="AG20" s="13"/>
      <c r="AH20" s="13"/>
      <c r="AI20" s="13"/>
      <c r="AJ20" s="13"/>
      <c r="AL20" s="13"/>
      <c r="AM20" s="13"/>
      <c r="AN20" s="13"/>
      <c r="AO20" s="13"/>
      <c r="AP20" s="13"/>
      <c r="AQ20" s="13"/>
      <c r="AR20" s="17"/>
      <c r="AS20" s="13"/>
      <c r="AT20" s="13"/>
      <c r="AU20" s="13"/>
      <c r="AV20" s="13"/>
    </row>
    <row r="21" spans="1:48" x14ac:dyDescent="0.4">
      <c r="A21" s="15"/>
      <c r="B21" s="15"/>
      <c r="C21" s="49" t="s">
        <v>26</v>
      </c>
      <c r="D21" s="15"/>
      <c r="E21" s="15"/>
      <c r="F21" s="15" t="s">
        <v>317</v>
      </c>
      <c r="G21" s="35">
        <f>LN('M2-Adj'!H21)-LN('M2-Adj'!G21)</f>
        <v>0.34925340544792904</v>
      </c>
      <c r="H21" s="35">
        <f>LN('M2-Adj'!I21)-LN('M2-Adj'!H21)</f>
        <v>0.27090062075358601</v>
      </c>
      <c r="I21" s="35">
        <f>LN('M2-Adj'!J21)-LN('M2-Adj'!I21)</f>
        <v>-5.588487006731313E-3</v>
      </c>
      <c r="J21" s="35">
        <f>LN('M2-Adj'!K21)-LN('M2-Adj'!J21)</f>
        <v>-2.5143914986349714E-3</v>
      </c>
      <c r="K21" s="35">
        <f>LN('M2-Adj'!L21)-LN('M2-Adj'!K21)</f>
        <v>0.28791722570382161</v>
      </c>
      <c r="L21" s="35">
        <f>LN('M2-Adj'!M21)-LN('M2-Adj'!L21)</f>
        <v>0.27814111900779359</v>
      </c>
      <c r="M21" s="15" t="s">
        <v>163</v>
      </c>
      <c r="N21" s="13"/>
      <c r="O21" s="16"/>
      <c r="P21" s="16"/>
      <c r="Q21" s="16"/>
      <c r="R21" s="16"/>
      <c r="S21" s="16"/>
      <c r="T21" s="61"/>
      <c r="U21" s="16"/>
      <c r="V21" s="16"/>
      <c r="W21" s="16"/>
      <c r="X21" s="16"/>
      <c r="Y21" s="16"/>
      <c r="Z21" s="16"/>
      <c r="AA21" s="61"/>
      <c r="AB21" s="16"/>
      <c r="AC21" s="16"/>
      <c r="AD21" s="16"/>
      <c r="AE21" s="16"/>
      <c r="AF21" s="16"/>
      <c r="AG21" s="13"/>
      <c r="AH21" s="13"/>
      <c r="AI21" s="13"/>
      <c r="AJ21" s="13"/>
      <c r="AL21" s="13"/>
      <c r="AM21" s="13"/>
      <c r="AN21" s="13"/>
      <c r="AO21" s="13"/>
      <c r="AP21" s="13"/>
      <c r="AQ21" s="13"/>
      <c r="AR21" s="17"/>
      <c r="AS21" s="13"/>
      <c r="AT21" s="13"/>
      <c r="AU21" s="13"/>
      <c r="AV21" s="13"/>
    </row>
    <row r="22" spans="1:48" x14ac:dyDescent="0.4">
      <c r="A22" s="15"/>
      <c r="B22" s="15"/>
      <c r="C22" s="49" t="s">
        <v>34</v>
      </c>
      <c r="D22" s="15"/>
      <c r="E22" s="15"/>
      <c r="F22" s="15" t="s">
        <v>317</v>
      </c>
      <c r="G22" s="35">
        <f>LN('M2-Adj'!H22)-LN('M2-Adj'!G22)</f>
        <v>0.27129228116874193</v>
      </c>
      <c r="H22" s="35">
        <f>LN('M2-Adj'!I22)-LN('M2-Adj'!H22)</f>
        <v>0.21276877410412487</v>
      </c>
      <c r="I22" s="35">
        <f>LN('M2-Adj'!J22)-LN('M2-Adj'!I22)</f>
        <v>3.8394560273971923E-2</v>
      </c>
      <c r="J22" s="35">
        <f>LN('M2-Adj'!K22)-LN('M2-Adj'!J22)</f>
        <v>0.17551049574149724</v>
      </c>
      <c r="K22" s="35">
        <f>LN('M2-Adj'!L22)-LN('M2-Adj'!K22)</f>
        <v>0.16149435436636139</v>
      </c>
      <c r="L22" s="35">
        <f>LN('M2-Adj'!M22)-LN('M2-Adj'!L22)</f>
        <v>0.2685536042228045</v>
      </c>
      <c r="M22" s="15" t="s">
        <v>163</v>
      </c>
      <c r="N22" s="13"/>
      <c r="O22" s="16"/>
      <c r="P22" s="16"/>
      <c r="Q22" s="16"/>
      <c r="R22" s="16"/>
      <c r="S22" s="16"/>
      <c r="T22" s="61"/>
      <c r="U22" s="16"/>
      <c r="V22" s="16"/>
      <c r="W22" s="16"/>
      <c r="X22" s="16"/>
      <c r="Y22" s="16"/>
      <c r="Z22" s="16"/>
      <c r="AA22" s="61"/>
      <c r="AB22" s="16"/>
      <c r="AC22" s="16"/>
      <c r="AD22" s="16"/>
      <c r="AE22" s="16"/>
      <c r="AF22" s="16"/>
      <c r="AG22" s="13"/>
      <c r="AH22" s="13"/>
      <c r="AI22" s="13"/>
      <c r="AJ22" s="13"/>
      <c r="AL22" s="13"/>
      <c r="AM22" s="13"/>
      <c r="AN22" s="13"/>
      <c r="AO22" s="13"/>
      <c r="AP22" s="13"/>
      <c r="AQ22" s="13"/>
      <c r="AR22" s="17"/>
      <c r="AS22" s="13"/>
      <c r="AT22" s="13"/>
      <c r="AU22" s="13"/>
      <c r="AV22" s="13"/>
    </row>
    <row r="23" spans="1:48" x14ac:dyDescent="0.4">
      <c r="A23" s="15"/>
      <c r="B23" s="15"/>
      <c r="C23" s="49" t="s">
        <v>40</v>
      </c>
      <c r="D23" s="15"/>
      <c r="E23" s="15"/>
      <c r="F23" s="15" t="s">
        <v>317</v>
      </c>
      <c r="G23" s="35">
        <f>LN('M2-Adj'!H23)-LN('M2-Adj'!G23)</f>
        <v>0.31744159912672476</v>
      </c>
      <c r="H23" s="35">
        <f>LN('M2-Adj'!I23)-LN('M2-Adj'!H23)</f>
        <v>0.34930756810489871</v>
      </c>
      <c r="I23" s="35">
        <f>LN('M2-Adj'!J23)-LN('M2-Adj'!I23)</f>
        <v>0.22197716323825478</v>
      </c>
      <c r="J23" s="35">
        <f>LN('M2-Adj'!K23)-LN('M2-Adj'!J23)</f>
        <v>9.6557272891228507E-2</v>
      </c>
      <c r="K23" s="35">
        <f>LN('M2-Adj'!L23)-LN('M2-Adj'!K23)</f>
        <v>0.21018699400626772</v>
      </c>
      <c r="L23" s="35">
        <f>LN('M2-Adj'!M23)-LN('M2-Adj'!L23)</f>
        <v>9.543839315150926E-2</v>
      </c>
      <c r="M23" s="15" t="s">
        <v>163</v>
      </c>
      <c r="N23" s="13"/>
      <c r="O23" s="16"/>
      <c r="P23" s="16"/>
      <c r="Q23" s="16"/>
      <c r="R23" s="16"/>
      <c r="S23" s="16"/>
      <c r="T23" s="61"/>
      <c r="U23" s="16"/>
      <c r="V23" s="16"/>
      <c r="W23" s="16"/>
      <c r="X23" s="16"/>
      <c r="Y23" s="16"/>
      <c r="Z23" s="16"/>
      <c r="AA23" s="61"/>
      <c r="AB23" s="16"/>
      <c r="AC23" s="16"/>
      <c r="AD23" s="16"/>
      <c r="AE23" s="16"/>
      <c r="AF23" s="16"/>
      <c r="AG23" s="13"/>
      <c r="AH23" s="13"/>
      <c r="AI23" s="13"/>
      <c r="AJ23" s="13"/>
      <c r="AL23" s="13"/>
      <c r="AM23" s="13"/>
      <c r="AN23" s="13"/>
      <c r="AO23" s="13"/>
      <c r="AP23" s="13"/>
      <c r="AQ23" s="13"/>
      <c r="AR23" s="17"/>
      <c r="AS23" s="13"/>
      <c r="AT23" s="13"/>
      <c r="AU23" s="13"/>
      <c r="AV23" s="13"/>
    </row>
    <row r="24" spans="1:48" x14ac:dyDescent="0.4">
      <c r="A24" s="15"/>
      <c r="B24" s="15"/>
      <c r="C24" s="49" t="s">
        <v>42</v>
      </c>
      <c r="D24" s="15"/>
      <c r="E24" s="15"/>
      <c r="F24" s="15" t="s">
        <v>317</v>
      </c>
      <c r="G24" s="35">
        <f>LN('M2-Adj'!H24)-LN('M2-Adj'!G24)</f>
        <v>1.2721403026914047E-3</v>
      </c>
      <c r="H24" s="35">
        <f>LN('M2-Adj'!I24)-LN('M2-Adj'!H24)</f>
        <v>0.16480503699942251</v>
      </c>
      <c r="I24" s="35">
        <f>LN('M2-Adj'!J24)-LN('M2-Adj'!I24)</f>
        <v>6.577872214564362E-2</v>
      </c>
      <c r="J24" s="35">
        <f>LN('M2-Adj'!K24)-LN('M2-Adj'!J24)</f>
        <v>-1.4259895035230841E-2</v>
      </c>
      <c r="K24" s="35">
        <f>LN('M2-Adj'!L24)-LN('M2-Adj'!K24)</f>
        <v>0.32208134704003744</v>
      </c>
      <c r="L24" s="35">
        <f>LN('M2-Adj'!M24)-LN('M2-Adj'!L24)</f>
        <v>0.11606237105378892</v>
      </c>
      <c r="M24" s="15" t="s">
        <v>163</v>
      </c>
      <c r="N24" s="13"/>
      <c r="O24" s="16"/>
      <c r="P24" s="16"/>
      <c r="Q24" s="16"/>
      <c r="R24" s="16"/>
      <c r="S24" s="16"/>
      <c r="T24" s="61"/>
      <c r="U24" s="16"/>
      <c r="V24" s="16"/>
      <c r="W24" s="16"/>
      <c r="X24" s="16"/>
      <c r="Y24" s="16"/>
      <c r="Z24" s="16"/>
      <c r="AA24" s="61"/>
      <c r="AB24" s="16"/>
      <c r="AC24" s="16"/>
      <c r="AD24" s="16"/>
      <c r="AE24" s="16"/>
      <c r="AF24" s="16"/>
      <c r="AG24" s="13"/>
      <c r="AH24" s="13"/>
      <c r="AI24" s="13"/>
      <c r="AJ24" s="13"/>
      <c r="AL24" s="13"/>
      <c r="AM24" s="13"/>
      <c r="AN24" s="13"/>
      <c r="AO24" s="13"/>
      <c r="AP24" s="13"/>
      <c r="AQ24" s="13"/>
      <c r="AR24" s="17"/>
      <c r="AS24" s="13"/>
      <c r="AT24" s="13"/>
      <c r="AU24" s="13"/>
      <c r="AV24" s="13"/>
    </row>
    <row r="25" spans="1:48" x14ac:dyDescent="0.4">
      <c r="A25" s="15"/>
      <c r="B25" s="15"/>
      <c r="C25" s="49" t="s">
        <v>46</v>
      </c>
      <c r="D25" s="15"/>
      <c r="E25" s="15"/>
      <c r="F25" s="15" t="s">
        <v>317</v>
      </c>
      <c r="G25" s="35">
        <f>LN('M2-Adj'!H25)-LN('M2-Adj'!G25)</f>
        <v>0.22472815007757463</v>
      </c>
      <c r="H25" s="35">
        <f>LN('M2-Adj'!I25)-LN('M2-Adj'!H25)</f>
        <v>0.46441717435769014</v>
      </c>
      <c r="I25" s="35">
        <f>LN('M2-Adj'!J25)-LN('M2-Adj'!I25)</f>
        <v>0.19034538043567073</v>
      </c>
      <c r="J25" s="35">
        <f>LN('M2-Adj'!K25)-LN('M2-Adj'!J25)</f>
        <v>0.21755711030468605</v>
      </c>
      <c r="K25" s="35">
        <f>LN('M2-Adj'!L25)-LN('M2-Adj'!K25)</f>
        <v>0.21899337662953888</v>
      </c>
      <c r="L25" s="35">
        <f>LN('M2-Adj'!M25)-LN('M2-Adj'!L25)</f>
        <v>0.12608710197441875</v>
      </c>
      <c r="M25" s="15" t="s">
        <v>163</v>
      </c>
      <c r="N25" s="13"/>
      <c r="O25" s="16"/>
      <c r="P25" s="16"/>
      <c r="Q25" s="16"/>
      <c r="R25" s="16"/>
      <c r="S25" s="16"/>
      <c r="T25" s="61"/>
      <c r="U25" s="16"/>
      <c r="V25" s="16"/>
      <c r="W25" s="16"/>
      <c r="X25" s="16"/>
      <c r="Y25" s="16"/>
      <c r="Z25" s="16"/>
      <c r="AA25" s="61"/>
      <c r="AB25" s="16"/>
      <c r="AC25" s="16"/>
      <c r="AD25" s="16"/>
      <c r="AE25" s="16"/>
      <c r="AF25" s="16"/>
      <c r="AG25" s="13"/>
      <c r="AH25" s="13"/>
      <c r="AI25" s="13"/>
      <c r="AJ25" s="13"/>
      <c r="AL25" s="13"/>
      <c r="AM25" s="13"/>
      <c r="AN25" s="13"/>
      <c r="AO25" s="13"/>
      <c r="AP25" s="13"/>
      <c r="AQ25" s="13"/>
      <c r="AR25" s="17"/>
      <c r="AS25" s="13"/>
      <c r="AT25" s="13"/>
      <c r="AU25" s="13"/>
      <c r="AV25" s="13"/>
    </row>
    <row r="26" spans="1:48" x14ac:dyDescent="0.4">
      <c r="A26" s="15"/>
      <c r="B26" s="15"/>
      <c r="C26" s="49" t="s">
        <v>50</v>
      </c>
      <c r="D26" s="15"/>
      <c r="E26" s="15"/>
      <c r="F26" s="15" t="s">
        <v>317</v>
      </c>
      <c r="G26" s="35">
        <f>LN('M2-Adj'!H26)-LN('M2-Adj'!G26)</f>
        <v>0.2377153925609683</v>
      </c>
      <c r="H26" s="35">
        <f>LN('M2-Adj'!I26)-LN('M2-Adj'!H26)</f>
        <v>0.13588264707837538</v>
      </c>
      <c r="I26" s="35">
        <f>LN('M2-Adj'!J26)-LN('M2-Adj'!I26)</f>
        <v>0.53789393867117674</v>
      </c>
      <c r="J26" s="35">
        <f>LN('M2-Adj'!K26)-LN('M2-Adj'!J26)</f>
        <v>0.13635972435553434</v>
      </c>
      <c r="K26" s="35">
        <f>LN('M2-Adj'!L26)-LN('M2-Adj'!K26)</f>
        <v>0.1429198521249937</v>
      </c>
      <c r="L26" s="35">
        <f>LN('M2-Adj'!M26)-LN('M2-Adj'!L26)</f>
        <v>0.15273711397615664</v>
      </c>
      <c r="M26" s="15" t="s">
        <v>163</v>
      </c>
      <c r="N26" s="13"/>
      <c r="O26" s="16"/>
      <c r="P26" s="16"/>
      <c r="Q26" s="16"/>
      <c r="R26" s="16"/>
      <c r="S26" s="16"/>
      <c r="T26" s="61"/>
      <c r="U26" s="16"/>
      <c r="V26" s="16"/>
      <c r="W26" s="16"/>
      <c r="X26" s="16"/>
      <c r="Y26" s="16"/>
      <c r="Z26" s="16"/>
      <c r="AA26" s="61"/>
      <c r="AB26" s="16"/>
      <c r="AC26" s="16"/>
      <c r="AD26" s="16"/>
      <c r="AE26" s="16"/>
      <c r="AF26" s="16"/>
      <c r="AG26" s="13"/>
      <c r="AH26" s="13"/>
      <c r="AI26" s="13"/>
      <c r="AJ26" s="13"/>
      <c r="AL26" s="13"/>
      <c r="AM26" s="13"/>
      <c r="AN26" s="13"/>
      <c r="AO26" s="13"/>
      <c r="AP26" s="13"/>
      <c r="AQ26" s="13"/>
      <c r="AR26" s="17"/>
      <c r="AS26" s="13"/>
      <c r="AT26" s="13"/>
      <c r="AU26" s="13"/>
      <c r="AV26" s="13"/>
    </row>
    <row r="27" spans="1:48" x14ac:dyDescent="0.4">
      <c r="A27" s="15"/>
      <c r="B27" s="15"/>
      <c r="C27" s="49" t="s">
        <v>55</v>
      </c>
      <c r="D27" s="15"/>
      <c r="E27" s="15"/>
      <c r="F27" s="15" t="s">
        <v>317</v>
      </c>
      <c r="G27" s="35">
        <f>LN('M2-Adj'!H27)-LN('M2-Adj'!G27)</f>
        <v>0.19934069292960643</v>
      </c>
      <c r="H27" s="35">
        <f>LN('M2-Adj'!I27)-LN('M2-Adj'!H27)</f>
        <v>0.42310585801421841</v>
      </c>
      <c r="I27" s="35">
        <f>LN('M2-Adj'!J27)-LN('M2-Adj'!I27)</f>
        <v>-4.4875856344067433E-2</v>
      </c>
      <c r="J27" s="35">
        <f>LN('M2-Adj'!K27)-LN('M2-Adj'!J27)</f>
        <v>0.12980766684235334</v>
      </c>
      <c r="K27" s="35">
        <f>LN('M2-Adj'!L27)-LN('M2-Adj'!K27)</f>
        <v>0.10623841046595572</v>
      </c>
      <c r="L27" s="35">
        <f>LN('M2-Adj'!M27)-LN('M2-Adj'!L27)</f>
        <v>7.918006823761381E-2</v>
      </c>
      <c r="M27" s="15" t="s">
        <v>163</v>
      </c>
      <c r="N27" s="13"/>
      <c r="O27" s="16"/>
      <c r="P27" s="16"/>
      <c r="Q27" s="16"/>
      <c r="R27" s="16"/>
      <c r="S27" s="16"/>
      <c r="T27" s="61"/>
      <c r="U27" s="16"/>
      <c r="V27" s="16"/>
      <c r="W27" s="16"/>
      <c r="X27" s="16"/>
      <c r="Y27" s="16"/>
      <c r="Z27" s="16"/>
      <c r="AA27" s="61"/>
      <c r="AB27" s="16"/>
      <c r="AC27" s="16"/>
      <c r="AD27" s="16"/>
      <c r="AE27" s="16"/>
      <c r="AF27" s="16"/>
      <c r="AG27" s="13"/>
      <c r="AH27" s="13"/>
      <c r="AI27" s="13"/>
      <c r="AJ27" s="13"/>
      <c r="AL27" s="13"/>
      <c r="AM27" s="13"/>
      <c r="AN27" s="13"/>
      <c r="AO27" s="13"/>
      <c r="AP27" s="13"/>
      <c r="AQ27" s="13"/>
      <c r="AR27" s="17"/>
      <c r="AS27" s="13"/>
      <c r="AT27" s="13"/>
      <c r="AU27" s="13"/>
      <c r="AV27" s="13"/>
    </row>
    <row r="28" spans="1:48" x14ac:dyDescent="0.4">
      <c r="A28" s="15"/>
      <c r="B28" s="15"/>
      <c r="C28" s="49" t="s">
        <v>57</v>
      </c>
      <c r="D28" s="15"/>
      <c r="E28" s="15"/>
      <c r="F28" s="15" t="s">
        <v>317</v>
      </c>
      <c r="G28" s="15" t="s">
        <v>163</v>
      </c>
      <c r="H28" s="15" t="s">
        <v>163</v>
      </c>
      <c r="I28" s="15" t="s">
        <v>163</v>
      </c>
      <c r="J28" s="35">
        <f>LN('M2-Adj'!K28)-LN('M2-Adj'!J28)</f>
        <v>0.11034439718837308</v>
      </c>
      <c r="K28" s="35">
        <f>LN('M2-Adj'!L28)-LN('M2-Adj'!K28)</f>
        <v>6.8408322716926984E-2</v>
      </c>
      <c r="L28" s="35">
        <f>LN('M2-Adj'!M28)-LN('M2-Adj'!L28)</f>
        <v>3.2600161775383052E-2</v>
      </c>
      <c r="M28" s="15" t="s">
        <v>163</v>
      </c>
      <c r="N28" s="13"/>
      <c r="O28" s="16"/>
      <c r="P28" s="16"/>
      <c r="Q28" s="16"/>
      <c r="R28" s="16"/>
      <c r="S28" s="16"/>
      <c r="T28" s="61"/>
      <c r="U28" s="16"/>
      <c r="V28" s="16"/>
      <c r="W28" s="16"/>
      <c r="X28" s="16"/>
      <c r="Y28" s="16"/>
      <c r="Z28" s="16"/>
      <c r="AA28" s="61"/>
      <c r="AB28" s="16"/>
      <c r="AC28" s="16"/>
      <c r="AD28" s="16"/>
      <c r="AE28" s="16"/>
      <c r="AF28" s="16"/>
      <c r="AG28" s="13"/>
      <c r="AH28" s="13"/>
      <c r="AI28" s="13"/>
      <c r="AJ28" s="13"/>
      <c r="AL28" s="13"/>
      <c r="AM28" s="13"/>
      <c r="AN28" s="13"/>
      <c r="AO28" s="13"/>
      <c r="AP28" s="13"/>
      <c r="AQ28" s="13"/>
      <c r="AR28" s="17"/>
      <c r="AS28" s="13"/>
      <c r="AT28" s="13"/>
      <c r="AU28" s="13"/>
      <c r="AV28" s="13"/>
    </row>
    <row r="29" spans="1:48" x14ac:dyDescent="0.4">
      <c r="A29" s="15"/>
      <c r="B29" s="15"/>
      <c r="C29" s="49" t="s">
        <v>369</v>
      </c>
      <c r="D29" s="15"/>
      <c r="E29" s="15"/>
      <c r="F29" s="15" t="s">
        <v>317</v>
      </c>
      <c r="G29" s="35">
        <f>LN('M2-Adj'!H29)-LN('M2-Adj'!G29)</f>
        <v>0.14862762761741888</v>
      </c>
      <c r="H29" s="35">
        <f>LN('M2-Adj'!I29)-LN('M2-Adj'!H29)</f>
        <v>0.18218311970146361</v>
      </c>
      <c r="I29" s="35">
        <f>LN('M2-Adj'!J29)-LN('M2-Adj'!I29)</f>
        <v>5.66711990934885E-2</v>
      </c>
      <c r="J29" s="35">
        <f>LN('M2-Adj'!K29)-LN('M2-Adj'!J29)</f>
        <v>0.23830641223388027</v>
      </c>
      <c r="K29" s="35">
        <f>LN('M2-Adj'!L29)-LN('M2-Adj'!K29)</f>
        <v>0.10219381694045926</v>
      </c>
      <c r="L29" s="35">
        <f>LN('M2-Adj'!M29)-LN('M2-Adj'!L29)</f>
        <v>0.15741721317424351</v>
      </c>
      <c r="M29" s="15" t="s">
        <v>163</v>
      </c>
      <c r="N29" s="13"/>
      <c r="O29" s="16"/>
      <c r="P29" s="16"/>
      <c r="Q29" s="16"/>
      <c r="R29" s="16"/>
      <c r="S29" s="16"/>
      <c r="T29" s="61"/>
      <c r="U29" s="16"/>
      <c r="V29" s="16"/>
      <c r="W29" s="16"/>
      <c r="X29" s="16"/>
      <c r="Y29" s="16"/>
      <c r="Z29" s="16"/>
      <c r="AA29" s="61"/>
      <c r="AB29" s="16"/>
      <c r="AC29" s="16"/>
      <c r="AD29" s="16"/>
      <c r="AE29" s="16"/>
      <c r="AF29" s="16"/>
      <c r="AG29" s="13"/>
      <c r="AH29" s="13"/>
      <c r="AI29" s="13"/>
      <c r="AJ29" s="13"/>
      <c r="AL29" s="13"/>
      <c r="AM29" s="13"/>
      <c r="AN29" s="13"/>
      <c r="AO29" s="13"/>
      <c r="AP29" s="13"/>
      <c r="AQ29" s="13"/>
      <c r="AR29" s="17"/>
      <c r="AS29" s="13"/>
      <c r="AT29" s="13"/>
      <c r="AU29" s="13"/>
      <c r="AV29" s="13"/>
    </row>
    <row r="30" spans="1:48" x14ac:dyDescent="0.4">
      <c r="A30" s="15"/>
      <c r="B30" s="15"/>
      <c r="C30" s="49" t="s">
        <v>65</v>
      </c>
      <c r="D30" s="15"/>
      <c r="E30" s="15"/>
      <c r="F30" s="15" t="s">
        <v>317</v>
      </c>
      <c r="G30" s="35">
        <f>LN('M2-Adj'!H30)-LN('M2-Adj'!G30)</f>
        <v>0.39386289069518199</v>
      </c>
      <c r="H30" s="35">
        <f>LN('M2-Adj'!I30)-LN('M2-Adj'!H30)</f>
        <v>3.6337232873025371E-2</v>
      </c>
      <c r="I30" s="35">
        <f>LN('M2-Adj'!J30)-LN('M2-Adj'!I30)</f>
        <v>0.13026093048424769</v>
      </c>
      <c r="J30" s="35">
        <f>LN('M2-Adj'!K30)-LN('M2-Adj'!J30)</f>
        <v>0.18710186939616946</v>
      </c>
      <c r="K30" s="35">
        <f>LN('M2-Adj'!L30)-LN('M2-Adj'!K30)</f>
        <v>-4.2805082215165768E-2</v>
      </c>
      <c r="L30" s="35">
        <f>LN('M2-Adj'!M30)-LN('M2-Adj'!L30)</f>
        <v>-0.12290812939763818</v>
      </c>
      <c r="M30" s="15" t="s">
        <v>163</v>
      </c>
      <c r="N30" s="13"/>
      <c r="O30" s="16"/>
      <c r="P30" s="16"/>
      <c r="Q30" s="16"/>
      <c r="R30" s="16"/>
      <c r="S30" s="16"/>
      <c r="T30" s="61"/>
      <c r="U30" s="16"/>
      <c r="V30" s="16"/>
      <c r="W30" s="16"/>
      <c r="X30" s="16"/>
      <c r="Y30" s="16"/>
      <c r="Z30" s="16"/>
      <c r="AA30" s="61"/>
      <c r="AB30" s="16"/>
      <c r="AC30" s="16"/>
      <c r="AD30" s="16"/>
      <c r="AE30" s="16"/>
      <c r="AF30" s="16"/>
      <c r="AG30" s="13"/>
      <c r="AH30" s="13"/>
      <c r="AI30" s="13"/>
      <c r="AJ30" s="13"/>
      <c r="AL30" s="13"/>
      <c r="AM30" s="13"/>
      <c r="AN30" s="13"/>
      <c r="AO30" s="13"/>
      <c r="AP30" s="13"/>
      <c r="AQ30" s="13"/>
      <c r="AR30" s="17"/>
      <c r="AS30" s="13"/>
      <c r="AT30" s="13"/>
      <c r="AU30" s="13"/>
      <c r="AV30" s="13"/>
    </row>
    <row r="31" spans="1:48" x14ac:dyDescent="0.4">
      <c r="A31" s="15"/>
      <c r="B31" s="15"/>
      <c r="C31" s="49" t="s">
        <v>69</v>
      </c>
      <c r="D31" s="15"/>
      <c r="E31" s="15"/>
      <c r="F31" s="15" t="s">
        <v>317</v>
      </c>
      <c r="G31" s="35">
        <f>LN('M2-Adj'!H31)-LN('M2-Adj'!G31)</f>
        <v>0.32641257569437254</v>
      </c>
      <c r="H31" s="35">
        <f>LN('M2-Adj'!I31)-LN('M2-Adj'!H31)</f>
        <v>-2.6450283586758605E-3</v>
      </c>
      <c r="I31" s="35">
        <f>LN('M2-Adj'!J31)-LN('M2-Adj'!I31)</f>
        <v>0.33081478880915505</v>
      </c>
      <c r="J31" s="35">
        <f>LN('M2-Adj'!K31)-LN('M2-Adj'!J31)</f>
        <v>0.35543082717018359</v>
      </c>
      <c r="K31" s="35">
        <f>LN('M2-Adj'!L31)-LN('M2-Adj'!K31)</f>
        <v>0.3001927486260052</v>
      </c>
      <c r="L31" s="35">
        <f>LN('M2-Adj'!M31)-LN('M2-Adj'!L31)</f>
        <v>0.16324073007613116</v>
      </c>
      <c r="M31" s="15" t="s">
        <v>163</v>
      </c>
      <c r="N31" s="13"/>
      <c r="O31" s="16"/>
      <c r="P31" s="16"/>
      <c r="Q31" s="16"/>
      <c r="R31" s="16"/>
      <c r="S31" s="16"/>
      <c r="T31" s="61"/>
      <c r="U31" s="16"/>
      <c r="V31" s="16"/>
      <c r="W31" s="16"/>
      <c r="X31" s="16"/>
      <c r="Y31" s="16"/>
      <c r="Z31" s="16"/>
      <c r="AA31" s="61"/>
      <c r="AB31" s="16"/>
      <c r="AC31" s="16"/>
      <c r="AD31" s="16"/>
      <c r="AE31" s="16"/>
      <c r="AF31" s="16"/>
      <c r="AG31" s="13"/>
      <c r="AH31" s="13"/>
      <c r="AI31" s="13"/>
      <c r="AJ31" s="13"/>
      <c r="AL31" s="13"/>
      <c r="AM31" s="13"/>
      <c r="AN31" s="13"/>
      <c r="AO31" s="13"/>
      <c r="AP31" s="13"/>
      <c r="AQ31" s="13"/>
      <c r="AR31" s="17"/>
      <c r="AS31" s="13"/>
      <c r="AT31" s="13"/>
      <c r="AU31" s="13"/>
      <c r="AV31" s="13"/>
    </row>
    <row r="32" spans="1:48" x14ac:dyDescent="0.4">
      <c r="A32" s="15"/>
      <c r="B32" s="15"/>
      <c r="C32" s="49" t="s">
        <v>73</v>
      </c>
      <c r="D32" s="15"/>
      <c r="E32" s="15"/>
      <c r="F32" s="15" t="s">
        <v>317</v>
      </c>
      <c r="G32" s="35">
        <f>LN('M2-Adj'!H32)-LN('M2-Adj'!G32)</f>
        <v>0.15012374115108643</v>
      </c>
      <c r="H32" s="35">
        <f>LN('M2-Adj'!I32)-LN('M2-Adj'!H32)</f>
        <v>0.3005596802889004</v>
      </c>
      <c r="I32" s="35">
        <f>LN('M2-Adj'!J32)-LN('M2-Adj'!I32)</f>
        <v>-0.24299395066031426</v>
      </c>
      <c r="J32" s="35">
        <f>LN('M2-Adj'!K32)-LN('M2-Adj'!J32)</f>
        <v>0.2860239389741025</v>
      </c>
      <c r="K32" s="35">
        <f>LN('M2-Adj'!L32)-LN('M2-Adj'!K32)</f>
        <v>0.34588091147770639</v>
      </c>
      <c r="L32" s="35">
        <f>LN('M2-Adj'!M32)-LN('M2-Adj'!L32)</f>
        <v>0.31502641462138758</v>
      </c>
      <c r="M32" s="15" t="s">
        <v>163</v>
      </c>
      <c r="N32" s="13"/>
      <c r="O32" s="16"/>
      <c r="P32" s="16"/>
      <c r="Q32" s="16"/>
      <c r="R32" s="16"/>
      <c r="S32" s="16"/>
      <c r="T32" s="61"/>
      <c r="U32" s="16"/>
      <c r="V32" s="16"/>
      <c r="W32" s="16"/>
      <c r="X32" s="16"/>
      <c r="Y32" s="16"/>
      <c r="Z32" s="16"/>
      <c r="AA32" s="61"/>
      <c r="AB32" s="16"/>
      <c r="AC32" s="16"/>
      <c r="AD32" s="16"/>
      <c r="AE32" s="16"/>
      <c r="AF32" s="16"/>
      <c r="AG32" s="13"/>
      <c r="AH32" s="13"/>
      <c r="AI32" s="13"/>
      <c r="AJ32" s="13"/>
      <c r="AL32" s="13"/>
      <c r="AM32" s="13"/>
      <c r="AN32" s="13"/>
      <c r="AO32" s="13"/>
      <c r="AP32" s="13"/>
      <c r="AQ32" s="13"/>
      <c r="AR32" s="17"/>
      <c r="AS32" s="13"/>
      <c r="AT32" s="13"/>
      <c r="AU32" s="13"/>
      <c r="AV32" s="13"/>
    </row>
    <row r="33" spans="1:49" x14ac:dyDescent="0.4">
      <c r="A33" s="15"/>
      <c r="B33" s="15"/>
      <c r="C33" s="49" t="s">
        <v>74</v>
      </c>
      <c r="D33" s="15"/>
      <c r="E33" s="15"/>
      <c r="F33" s="15" t="s">
        <v>317</v>
      </c>
      <c r="G33" s="35">
        <f>LN('M2-Adj'!H33)-LN('M2-Adj'!G33)</f>
        <v>0.20778531651372489</v>
      </c>
      <c r="H33" s="35">
        <f>LN('M2-Adj'!I33)-LN('M2-Adj'!H33)</f>
        <v>0.28682038306327673</v>
      </c>
      <c r="I33" s="35">
        <f>LN('M2-Adj'!J33)-LN('M2-Adj'!I33)</f>
        <v>5.3513402680106736E-2</v>
      </c>
      <c r="J33" s="35">
        <f>LN('M2-Adj'!K33)-LN('M2-Adj'!J33)</f>
        <v>0.22690440935914324</v>
      </c>
      <c r="K33" s="35">
        <f>LN('M2-Adj'!L33)-LN('M2-Adj'!K33)</f>
        <v>0.17132689037501958</v>
      </c>
      <c r="L33" s="35">
        <f>LN('M2-Adj'!M33)-LN('M2-Adj'!L33)</f>
        <v>0.25026731576444394</v>
      </c>
      <c r="M33" s="15" t="s">
        <v>163</v>
      </c>
      <c r="N33" s="13"/>
      <c r="O33" s="16"/>
      <c r="P33" s="16"/>
      <c r="Q33" s="16"/>
      <c r="R33" s="16"/>
      <c r="S33" s="16"/>
      <c r="T33" s="61"/>
      <c r="U33" s="16"/>
      <c r="V33" s="16"/>
      <c r="W33" s="16"/>
      <c r="X33" s="16"/>
      <c r="Y33" s="16"/>
      <c r="Z33" s="16"/>
      <c r="AA33" s="61"/>
      <c r="AB33" s="16"/>
      <c r="AC33" s="16"/>
      <c r="AD33" s="16"/>
      <c r="AE33" s="16"/>
      <c r="AF33" s="16"/>
      <c r="AG33" s="13"/>
      <c r="AH33" s="13"/>
      <c r="AI33" s="13"/>
      <c r="AJ33" s="13"/>
      <c r="AL33" s="13"/>
      <c r="AM33" s="13"/>
      <c r="AN33" s="13"/>
      <c r="AO33" s="13"/>
      <c r="AP33" s="13"/>
      <c r="AQ33" s="13"/>
      <c r="AR33" s="17"/>
      <c r="AS33" s="13"/>
      <c r="AT33" s="13"/>
      <c r="AU33" s="13"/>
      <c r="AV33" s="13"/>
    </row>
    <row r="34" spans="1:49" x14ac:dyDescent="0.4">
      <c r="A34" s="15"/>
      <c r="B34" s="15"/>
      <c r="C34" s="49" t="s">
        <v>84</v>
      </c>
      <c r="D34" s="15"/>
      <c r="E34" s="15"/>
      <c r="F34" s="15" t="s">
        <v>317</v>
      </c>
      <c r="G34" s="15" t="s">
        <v>163</v>
      </c>
      <c r="H34" s="15" t="s">
        <v>163</v>
      </c>
      <c r="I34" s="35">
        <f>LN('M2-Adj'!J34)-LN('M2-Adj'!I34)</f>
        <v>0.27251930095767207</v>
      </c>
      <c r="J34" s="35">
        <f>LN('M2-Adj'!K34)-LN('M2-Adj'!J34)</f>
        <v>0.15129016074022505</v>
      </c>
      <c r="K34" s="35">
        <f>LN('M2-Adj'!L34)-LN('M2-Adj'!K34)</f>
        <v>0.1465138225219631</v>
      </c>
      <c r="L34" s="35">
        <f>LN('M2-Adj'!M34)-LN('M2-Adj'!L34)</f>
        <v>0.12920310493389042</v>
      </c>
      <c r="M34" s="15" t="s">
        <v>163</v>
      </c>
      <c r="N34" s="13"/>
      <c r="O34" s="16"/>
      <c r="P34" s="16"/>
      <c r="Q34" s="16"/>
      <c r="R34" s="16"/>
      <c r="S34" s="16"/>
      <c r="T34" s="61"/>
      <c r="U34" s="16"/>
      <c r="V34" s="16"/>
      <c r="W34" s="16"/>
      <c r="X34" s="16"/>
      <c r="Y34" s="16"/>
      <c r="Z34" s="16"/>
      <c r="AA34" s="61"/>
      <c r="AB34" s="16"/>
      <c r="AC34" s="16"/>
      <c r="AD34" s="16"/>
      <c r="AE34" s="16"/>
      <c r="AF34" s="16"/>
      <c r="AG34" s="13"/>
      <c r="AH34" s="13"/>
      <c r="AI34" s="13"/>
      <c r="AJ34" s="13"/>
      <c r="AL34" s="13"/>
      <c r="AM34" s="13"/>
      <c r="AN34" s="13"/>
      <c r="AO34" s="13"/>
      <c r="AP34" s="13"/>
      <c r="AQ34" s="13"/>
      <c r="AR34" s="17"/>
      <c r="AS34" s="13"/>
      <c r="AT34" s="13"/>
      <c r="AU34" s="13"/>
      <c r="AV34" s="13"/>
    </row>
    <row r="35" spans="1:49" x14ac:dyDescent="0.4">
      <c r="A35" s="15"/>
      <c r="B35" s="15"/>
      <c r="C35" s="49" t="s">
        <v>88</v>
      </c>
      <c r="D35" s="15"/>
      <c r="E35" s="15"/>
      <c r="F35" s="15" t="s">
        <v>317</v>
      </c>
      <c r="G35" s="35">
        <f>LN('M2-Adj'!H35)-LN('M2-Adj'!G35)</f>
        <v>0.14687493971305976</v>
      </c>
      <c r="H35" s="35">
        <f>LN('M2-Adj'!I35)-LN('M2-Adj'!H35)</f>
        <v>0.16901892858348067</v>
      </c>
      <c r="I35" s="35">
        <f>LN('M2-Adj'!J35)-LN('M2-Adj'!I35)</f>
        <v>7.58301774397383E-2</v>
      </c>
      <c r="J35" s="35">
        <f>LN('M2-Adj'!K35)-LN('M2-Adj'!J35)</f>
        <v>0.18297473922257979</v>
      </c>
      <c r="K35" s="35">
        <f>LN('M2-Adj'!L35)-LN('M2-Adj'!K35)</f>
        <v>6.3342794127550839E-2</v>
      </c>
      <c r="L35" s="35">
        <f>LN('M2-Adj'!M35)-LN('M2-Adj'!L35)</f>
        <v>4.8651761098227553E-2</v>
      </c>
      <c r="M35" s="15" t="s">
        <v>163</v>
      </c>
      <c r="N35" s="13"/>
      <c r="O35" s="16"/>
      <c r="P35" s="16"/>
      <c r="Q35" s="16"/>
      <c r="R35" s="16"/>
      <c r="S35" s="16"/>
      <c r="T35" s="61"/>
      <c r="U35" s="16"/>
      <c r="V35" s="16"/>
      <c r="W35" s="16"/>
      <c r="X35" s="16"/>
      <c r="Y35" s="16"/>
      <c r="Z35" s="16"/>
      <c r="AA35" s="61"/>
      <c r="AB35" s="16"/>
      <c r="AC35" s="16"/>
      <c r="AD35" s="16"/>
      <c r="AE35" s="16"/>
      <c r="AF35" s="16"/>
      <c r="AG35" s="13"/>
      <c r="AH35" s="13"/>
      <c r="AI35" s="13"/>
      <c r="AJ35" s="13"/>
      <c r="AL35" s="13"/>
      <c r="AM35" s="13"/>
      <c r="AN35" s="13"/>
      <c r="AO35" s="13"/>
      <c r="AP35" s="13"/>
      <c r="AQ35" s="13"/>
      <c r="AR35" s="17"/>
      <c r="AS35" s="13"/>
      <c r="AT35" s="13"/>
      <c r="AU35" s="13"/>
      <c r="AV35" s="13"/>
    </row>
    <row r="36" spans="1:49" x14ac:dyDescent="0.4">
      <c r="A36" s="15"/>
      <c r="B36" s="15"/>
      <c r="C36" s="49" t="s">
        <v>93</v>
      </c>
      <c r="D36" s="15"/>
      <c r="E36" s="15"/>
      <c r="F36" s="15" t="s">
        <v>317</v>
      </c>
      <c r="G36" s="35">
        <f>LN('M2-Adj'!H36)-LN('M2-Adj'!G36)</f>
        <v>0.26651876471990299</v>
      </c>
      <c r="H36" s="35">
        <f>LN('M2-Adj'!I36)-LN('M2-Adj'!H36)</f>
        <v>0.26915817120717023</v>
      </c>
      <c r="I36" s="35">
        <f>LN('M2-Adj'!J36)-LN('M2-Adj'!I36)</f>
        <v>0.15000337092141613</v>
      </c>
      <c r="J36" s="35">
        <f>LN('M2-Adj'!K36)-LN('M2-Adj'!J36)</f>
        <v>0.46173258278892071</v>
      </c>
      <c r="K36" s="35">
        <f>LN('M2-Adj'!L36)-LN('M2-Adj'!K36)</f>
        <v>0.49524817489169681</v>
      </c>
      <c r="L36" s="35">
        <f>LN('M2-Adj'!M36)-LN('M2-Adj'!L36)</f>
        <v>0.34078970075510107</v>
      </c>
      <c r="M36" s="15" t="s">
        <v>163</v>
      </c>
      <c r="N36" s="13"/>
      <c r="O36" s="16"/>
      <c r="P36" s="16"/>
      <c r="Q36" s="16"/>
      <c r="R36" s="16"/>
      <c r="S36" s="16"/>
      <c r="T36" s="61"/>
      <c r="U36" s="16"/>
      <c r="V36" s="16"/>
      <c r="W36" s="16"/>
      <c r="X36" s="16"/>
      <c r="Y36" s="16"/>
      <c r="Z36" s="16"/>
      <c r="AA36" s="61"/>
      <c r="AB36" s="16"/>
      <c r="AC36" s="16"/>
      <c r="AD36" s="16"/>
      <c r="AE36" s="16"/>
      <c r="AF36" s="16"/>
      <c r="AG36" s="13"/>
      <c r="AH36" s="13"/>
      <c r="AI36" s="13"/>
      <c r="AJ36" s="13"/>
      <c r="AL36" s="13"/>
      <c r="AM36" s="13"/>
      <c r="AN36" s="13"/>
      <c r="AO36" s="13"/>
      <c r="AP36" s="13"/>
      <c r="AQ36" s="13"/>
      <c r="AR36" s="17"/>
      <c r="AS36" s="13"/>
      <c r="AT36" s="13"/>
      <c r="AU36" s="13"/>
      <c r="AV36" s="13"/>
    </row>
    <row r="37" spans="1:49" x14ac:dyDescent="0.4">
      <c r="A37" s="15"/>
      <c r="B37" s="15"/>
      <c r="C37" s="49" t="s">
        <v>97</v>
      </c>
      <c r="D37" s="15"/>
      <c r="E37" s="15"/>
      <c r="F37" s="15" t="s">
        <v>317</v>
      </c>
      <c r="G37" s="15" t="s">
        <v>163</v>
      </c>
      <c r="H37" s="35">
        <f>LN('M2-Adj'!I37)-LN('M2-Adj'!H37)</f>
        <v>0.44395318642096893</v>
      </c>
      <c r="I37" s="35">
        <f>LN('M2-Adj'!J37)-LN('M2-Adj'!I37)</f>
        <v>4.237697416230457E-2</v>
      </c>
      <c r="J37" s="35">
        <f>LN('M2-Adj'!K37)-LN('M2-Adj'!J37)</f>
        <v>0.36418512919323653</v>
      </c>
      <c r="K37" s="35">
        <f>LN('M2-Adj'!L37)-LN('M2-Adj'!K37)</f>
        <v>9.8841401453641176E-2</v>
      </c>
      <c r="L37" s="35">
        <f>LN('M2-Adj'!M37)-LN('M2-Adj'!L37)</f>
        <v>0.26841636210702458</v>
      </c>
      <c r="M37" s="15" t="s">
        <v>163</v>
      </c>
      <c r="N37" s="13"/>
      <c r="O37" s="16"/>
      <c r="P37" s="16"/>
      <c r="Q37" s="16"/>
      <c r="R37" s="16"/>
      <c r="S37" s="16"/>
      <c r="T37" s="61"/>
      <c r="U37" s="16"/>
      <c r="V37" s="16"/>
      <c r="W37" s="16"/>
      <c r="X37" s="16"/>
      <c r="Y37" s="16"/>
      <c r="Z37" s="16"/>
      <c r="AA37" s="61"/>
      <c r="AB37" s="16"/>
      <c r="AC37" s="16"/>
      <c r="AD37" s="16"/>
      <c r="AE37" s="16"/>
      <c r="AF37" s="16"/>
      <c r="AG37" s="13"/>
      <c r="AH37" s="13"/>
      <c r="AI37" s="13"/>
      <c r="AJ37" s="13"/>
      <c r="AL37" s="13"/>
      <c r="AM37" s="13"/>
      <c r="AN37" s="13"/>
      <c r="AO37" s="13"/>
      <c r="AP37" s="13"/>
      <c r="AQ37" s="13"/>
      <c r="AR37" s="17"/>
      <c r="AS37" s="13"/>
      <c r="AT37" s="13"/>
      <c r="AU37" s="13"/>
      <c r="AV37" s="13"/>
    </row>
    <row r="38" spans="1:49" x14ac:dyDescent="0.4">
      <c r="A38" s="15"/>
      <c r="B38" s="15"/>
      <c r="C38" s="49" t="s">
        <v>110</v>
      </c>
      <c r="D38" s="15"/>
      <c r="E38" s="15"/>
      <c r="F38" s="15" t="s">
        <v>317</v>
      </c>
      <c r="G38" s="15" t="s">
        <v>163</v>
      </c>
      <c r="H38" s="35">
        <f>LN('M2-Adj'!I38)-LN('M2-Adj'!H38)</f>
        <v>0.77546198233630959</v>
      </c>
      <c r="I38" s="35">
        <f>LN('M2-Adj'!J38)-LN('M2-Adj'!I38)</f>
        <v>-0.42983464667841442</v>
      </c>
      <c r="J38" s="35">
        <f>LN('M2-Adj'!K38)-LN('M2-Adj'!J38)</f>
        <v>0.25606332624075101</v>
      </c>
      <c r="K38" s="35">
        <f>LN('M2-Adj'!L38)-LN('M2-Adj'!K38)</f>
        <v>0.3966083974696466</v>
      </c>
      <c r="L38" s="35">
        <f>LN('M2-Adj'!M38)-LN('M2-Adj'!L38)</f>
        <v>-8.9137620353620495E-2</v>
      </c>
      <c r="M38" s="15" t="s">
        <v>163</v>
      </c>
      <c r="N38" s="13"/>
      <c r="O38" s="16"/>
      <c r="P38" s="16"/>
      <c r="Q38" s="16"/>
      <c r="R38" s="16"/>
      <c r="S38" s="16"/>
      <c r="T38" s="61"/>
      <c r="U38" s="16"/>
      <c r="V38" s="16"/>
      <c r="W38" s="16"/>
      <c r="X38" s="16"/>
      <c r="Y38" s="16"/>
      <c r="Z38" s="16"/>
      <c r="AA38" s="61"/>
      <c r="AB38" s="16"/>
      <c r="AC38" s="16"/>
      <c r="AD38" s="16"/>
      <c r="AE38" s="16"/>
      <c r="AF38" s="16"/>
      <c r="AG38" s="13"/>
      <c r="AH38" s="13"/>
      <c r="AI38" s="13"/>
      <c r="AJ38" s="13"/>
      <c r="AL38" s="13"/>
      <c r="AM38" s="13"/>
      <c r="AN38" s="13"/>
      <c r="AO38" s="13"/>
      <c r="AP38" s="13"/>
      <c r="AQ38" s="13"/>
      <c r="AR38" s="17"/>
      <c r="AS38" s="13"/>
      <c r="AT38" s="13"/>
      <c r="AU38" s="13"/>
      <c r="AV38" s="13"/>
    </row>
    <row r="39" spans="1:49" x14ac:dyDescent="0.4">
      <c r="A39" s="15"/>
      <c r="B39" s="15"/>
      <c r="C39" s="49" t="s">
        <v>111</v>
      </c>
      <c r="D39" s="15"/>
      <c r="E39" s="15"/>
      <c r="F39" s="15" t="s">
        <v>317</v>
      </c>
      <c r="G39" s="35">
        <f>LN('M2-Adj'!H39)-LN('M2-Adj'!G39)</f>
        <v>0.10991062658487749</v>
      </c>
      <c r="H39" s="35">
        <f>LN('M2-Adj'!I39)-LN('M2-Adj'!H39)</f>
        <v>0.10011297603502278</v>
      </c>
      <c r="I39" s="35">
        <f>LN('M2-Adj'!J39)-LN('M2-Adj'!I39)</f>
        <v>0.10582298366949061</v>
      </c>
      <c r="J39" s="35">
        <f>LN('M2-Adj'!K39)-LN('M2-Adj'!J39)</f>
        <v>0.13553055912206258</v>
      </c>
      <c r="K39" s="35">
        <f>LN('M2-Adj'!L39)-LN('M2-Adj'!K39)</f>
        <v>0.12129671131673803</v>
      </c>
      <c r="L39" s="35">
        <f>LN('M2-Adj'!M39)-LN('M2-Adj'!L39)</f>
        <v>0.1244953756236713</v>
      </c>
      <c r="M39" s="15" t="s">
        <v>163</v>
      </c>
      <c r="N39" s="13"/>
      <c r="O39" s="16"/>
      <c r="P39" s="16"/>
      <c r="Q39" s="16"/>
      <c r="R39" s="16"/>
      <c r="S39" s="16"/>
      <c r="T39" s="61"/>
      <c r="U39" s="16"/>
      <c r="V39" s="16"/>
      <c r="W39" s="16"/>
      <c r="X39" s="16"/>
      <c r="Y39" s="16"/>
      <c r="Z39" s="16"/>
      <c r="AA39" s="61"/>
      <c r="AB39" s="16"/>
      <c r="AC39" s="16"/>
      <c r="AD39" s="16"/>
      <c r="AE39" s="16"/>
      <c r="AF39" s="16"/>
      <c r="AG39" s="13"/>
      <c r="AH39" s="13"/>
      <c r="AI39" s="13"/>
      <c r="AJ39" s="13"/>
      <c r="AL39" s="13"/>
      <c r="AM39" s="13"/>
      <c r="AN39" s="13"/>
      <c r="AO39" s="13"/>
      <c r="AP39" s="13"/>
      <c r="AQ39" s="13"/>
      <c r="AR39" s="17"/>
      <c r="AS39" s="13"/>
      <c r="AT39" s="13"/>
      <c r="AU39" s="13"/>
      <c r="AV39" s="13"/>
    </row>
    <row r="40" spans="1:49" x14ac:dyDescent="0.4">
      <c r="A40" s="15"/>
      <c r="B40" s="15"/>
      <c r="C40" s="49" t="s">
        <v>112</v>
      </c>
      <c r="D40" s="15"/>
      <c r="E40" s="15"/>
      <c r="F40" s="15" t="s">
        <v>317</v>
      </c>
      <c r="G40" s="35">
        <f>LN('M2-Adj'!H40)-LN('M2-Adj'!G40)</f>
        <v>0.11827231798096172</v>
      </c>
      <c r="H40" s="35">
        <f>LN('M2-Adj'!I40)-LN('M2-Adj'!H40)</f>
        <v>0.14402830316027426</v>
      </c>
      <c r="I40" s="35">
        <f>LN('M2-Adj'!J40)-LN('M2-Adj'!I40)</f>
        <v>9.4779364976920633E-2</v>
      </c>
      <c r="J40" s="35">
        <f>LN('M2-Adj'!K40)-LN('M2-Adj'!J40)</f>
        <v>5.3315126861740225E-2</v>
      </c>
      <c r="K40" s="35">
        <f>LN('M2-Adj'!L40)-LN('M2-Adj'!K40)</f>
        <v>3.317819809185707E-2</v>
      </c>
      <c r="L40" s="35">
        <f>LN('M2-Adj'!M40)-LN('M2-Adj'!L40)</f>
        <v>2.1695796167994885E-2</v>
      </c>
      <c r="M40" s="15" t="s">
        <v>163</v>
      </c>
      <c r="N40" s="13"/>
      <c r="O40" s="16"/>
      <c r="P40" s="16"/>
      <c r="Q40" s="16"/>
      <c r="R40" s="16"/>
      <c r="S40" s="16"/>
      <c r="T40" s="61"/>
      <c r="U40" s="16"/>
      <c r="V40" s="16"/>
      <c r="W40" s="16"/>
      <c r="X40" s="16"/>
      <c r="Y40" s="16"/>
      <c r="Z40" s="16"/>
      <c r="AA40" s="61"/>
      <c r="AB40" s="16"/>
      <c r="AC40" s="16"/>
      <c r="AD40" s="16"/>
      <c r="AE40" s="16"/>
      <c r="AF40" s="16"/>
      <c r="AG40" s="13"/>
      <c r="AH40" s="13"/>
      <c r="AI40" s="13"/>
      <c r="AJ40" s="13"/>
      <c r="AL40" s="13"/>
      <c r="AM40" s="13"/>
      <c r="AN40" s="13"/>
      <c r="AO40" s="13"/>
      <c r="AP40" s="13"/>
      <c r="AQ40" s="13"/>
      <c r="AR40" s="17"/>
      <c r="AS40" s="13"/>
      <c r="AT40" s="13"/>
      <c r="AU40" s="13"/>
      <c r="AV40" s="13"/>
    </row>
    <row r="41" spans="1:49" x14ac:dyDescent="0.4">
      <c r="A41" s="15"/>
      <c r="B41" s="15"/>
      <c r="C41" s="49" t="s">
        <v>115</v>
      </c>
      <c r="D41" s="15"/>
      <c r="E41" s="15"/>
      <c r="F41" s="15" t="s">
        <v>317</v>
      </c>
      <c r="G41" s="35">
        <f>LN('M2-Adj'!H41)-LN('M2-Adj'!G41)</f>
        <v>0.80253500552214518</v>
      </c>
      <c r="H41" s="35">
        <f>LN('M2-Adj'!I41)-LN('M2-Adj'!H41)</f>
        <v>0.65829778005869244</v>
      </c>
      <c r="I41" s="35">
        <f>LN('M2-Adj'!J41)-LN('M2-Adj'!I41)</f>
        <v>0.69534323366640116</v>
      </c>
      <c r="J41" s="35">
        <f>LN('M2-Adj'!K41)-LN('M2-Adj'!J41)</f>
        <v>0.64234216739296457</v>
      </c>
      <c r="K41" s="35">
        <f>LN('M2-Adj'!L41)-LN('M2-Adj'!K41)</f>
        <v>0.35484006341403074</v>
      </c>
      <c r="L41" s="35">
        <f>LN('M2-Adj'!M41)-LN('M2-Adj'!L41)</f>
        <v>0.39582379220818353</v>
      </c>
      <c r="M41" s="15" t="s">
        <v>163</v>
      </c>
      <c r="N41" s="13"/>
      <c r="O41" s="16"/>
      <c r="P41" s="16"/>
      <c r="Q41" s="16"/>
      <c r="R41" s="16"/>
      <c r="S41" s="16"/>
      <c r="T41" s="61"/>
      <c r="U41" s="16"/>
      <c r="V41" s="16"/>
      <c r="W41" s="16"/>
      <c r="X41" s="16"/>
      <c r="Y41" s="16"/>
      <c r="Z41" s="16"/>
      <c r="AA41" s="61"/>
      <c r="AB41" s="16"/>
      <c r="AC41" s="16"/>
      <c r="AD41" s="16"/>
      <c r="AE41" s="16"/>
      <c r="AF41" s="16"/>
      <c r="AG41" s="13"/>
      <c r="AH41" s="13"/>
      <c r="AI41" s="13"/>
      <c r="AJ41" s="13"/>
      <c r="AL41" s="13"/>
      <c r="AM41" s="13"/>
      <c r="AN41" s="13"/>
      <c r="AO41" s="13"/>
      <c r="AP41" s="13"/>
      <c r="AQ41" s="13"/>
      <c r="AR41" s="17"/>
      <c r="AS41" s="13"/>
      <c r="AT41" s="13"/>
      <c r="AU41" s="13"/>
      <c r="AV41" s="13"/>
    </row>
    <row r="42" spans="1:49" x14ac:dyDescent="0.4">
      <c r="A42" s="15"/>
      <c r="B42" s="15"/>
      <c r="C42" s="49" t="s">
        <v>116</v>
      </c>
      <c r="D42" s="15"/>
      <c r="E42" s="15"/>
      <c r="F42" s="15" t="s">
        <v>317</v>
      </c>
      <c r="G42" s="35">
        <f>LN('M2-Adj'!H42)-LN('M2-Adj'!G42)</f>
        <v>1.3079298294555377</v>
      </c>
      <c r="H42" s="35">
        <f>LN('M2-Adj'!I42)-LN('M2-Adj'!H42)</f>
        <v>0.70899742585129921</v>
      </c>
      <c r="I42" s="35">
        <f>LN('M2-Adj'!J42)-LN('M2-Adj'!I42)</f>
        <v>0.72056164119387933</v>
      </c>
      <c r="J42" s="35">
        <f>LN('M2-Adj'!K42)-LN('M2-Adj'!J42)</f>
        <v>8.3458198319903865E-2</v>
      </c>
      <c r="K42" s="35">
        <f>LN('M2-Adj'!L42)-LN('M2-Adj'!K42)</f>
        <v>0.62609417366991948</v>
      </c>
      <c r="L42" s="35">
        <f>LN('M2-Adj'!M42)-LN('M2-Adj'!L42)</f>
        <v>1.8759342049715855E-2</v>
      </c>
      <c r="M42" s="15" t="s">
        <v>163</v>
      </c>
      <c r="N42" s="13"/>
      <c r="O42" s="16"/>
      <c r="P42" s="16"/>
      <c r="Q42" s="16"/>
      <c r="R42" s="16"/>
      <c r="S42" s="16"/>
      <c r="T42" s="61"/>
      <c r="U42" s="16"/>
      <c r="V42" s="16"/>
      <c r="W42" s="16"/>
      <c r="X42" s="16"/>
      <c r="Y42" s="16"/>
      <c r="Z42" s="16"/>
      <c r="AA42" s="61"/>
      <c r="AB42" s="16"/>
      <c r="AC42" s="16"/>
      <c r="AD42" s="16"/>
      <c r="AE42" s="16"/>
      <c r="AF42" s="16"/>
      <c r="AG42" s="13"/>
      <c r="AH42" s="13"/>
      <c r="AI42" s="13"/>
      <c r="AJ42" s="13"/>
      <c r="AL42" s="13"/>
      <c r="AM42" s="13"/>
      <c r="AN42" s="13"/>
      <c r="AO42" s="13"/>
      <c r="AP42" s="13"/>
      <c r="AQ42" s="13"/>
      <c r="AR42" s="17"/>
      <c r="AS42" s="13"/>
      <c r="AT42" s="13"/>
      <c r="AU42" s="13"/>
      <c r="AV42" s="13"/>
    </row>
    <row r="43" spans="1:49" x14ac:dyDescent="0.4">
      <c r="A43" s="15"/>
      <c r="B43" s="15"/>
      <c r="C43" s="49" t="s">
        <v>125</v>
      </c>
      <c r="D43" s="15"/>
      <c r="E43" s="15"/>
      <c r="F43" s="15" t="s">
        <v>317</v>
      </c>
      <c r="G43" s="35">
        <f>LN('M2-Adj'!H43)-LN('M2-Adj'!G43)</f>
        <v>0.23268663850315363</v>
      </c>
      <c r="H43" s="35">
        <f>LN('M2-Adj'!I43)-LN('M2-Adj'!H43)</f>
        <v>0.18422031588964671</v>
      </c>
      <c r="I43" s="35">
        <f>LN('M2-Adj'!J43)-LN('M2-Adj'!I43)</f>
        <v>0.16861910167071592</v>
      </c>
      <c r="J43" s="35">
        <f>LN('M2-Adj'!K43)-LN('M2-Adj'!J43)</f>
        <v>0.47071577115206509</v>
      </c>
      <c r="K43" s="35">
        <f>LN('M2-Adj'!L43)-LN('M2-Adj'!K43)</f>
        <v>0.28084242637059553</v>
      </c>
      <c r="L43" s="35">
        <f>LN('M2-Adj'!M43)-LN('M2-Adj'!L43)</f>
        <v>0.22080171750765132</v>
      </c>
      <c r="M43" s="15" t="s">
        <v>163</v>
      </c>
      <c r="N43" s="13"/>
      <c r="O43" s="16"/>
      <c r="P43" s="16"/>
      <c r="Q43" s="16"/>
      <c r="R43" s="16"/>
      <c r="S43" s="16"/>
      <c r="T43" s="61"/>
      <c r="U43" s="16"/>
      <c r="V43" s="16"/>
      <c r="W43" s="16"/>
      <c r="X43" s="16"/>
      <c r="Y43" s="16"/>
      <c r="Z43" s="16"/>
      <c r="AA43" s="61"/>
      <c r="AB43" s="16"/>
      <c r="AC43" s="16"/>
      <c r="AD43" s="16"/>
      <c r="AE43" s="16"/>
      <c r="AF43" s="16"/>
      <c r="AG43" s="13"/>
      <c r="AH43" s="13"/>
      <c r="AI43" s="13"/>
      <c r="AJ43" s="13"/>
      <c r="AL43" s="13"/>
      <c r="AM43" s="13"/>
      <c r="AN43" s="13"/>
      <c r="AO43" s="13"/>
      <c r="AP43" s="13"/>
      <c r="AQ43" s="13"/>
      <c r="AR43" s="17"/>
      <c r="AS43" s="13"/>
      <c r="AT43" s="13"/>
      <c r="AU43" s="13"/>
      <c r="AV43" s="13"/>
    </row>
    <row r="44" spans="1:49" x14ac:dyDescent="0.4">
      <c r="A44" s="15"/>
      <c r="B44" s="15"/>
      <c r="C44" s="49" t="s">
        <v>126</v>
      </c>
      <c r="D44" s="15"/>
      <c r="E44" s="15"/>
      <c r="F44" s="15" t="s">
        <v>317</v>
      </c>
      <c r="G44" s="35">
        <f>LN('M2-Adj'!H44)-LN('M2-Adj'!G44)</f>
        <v>6.5348535264691421E-2</v>
      </c>
      <c r="H44" s="35">
        <f>LN('M2-Adj'!I44)-LN('M2-Adj'!H44)</f>
        <v>7.627511896501904E-2</v>
      </c>
      <c r="I44" s="35">
        <f>LN('M2-Adj'!J44)-LN('M2-Adj'!I44)</f>
        <v>6.6989528465787096E-2</v>
      </c>
      <c r="J44" s="35">
        <f>LN('M2-Adj'!K44)-LN('M2-Adj'!J44)</f>
        <v>0.12002401808857854</v>
      </c>
      <c r="K44" s="35">
        <f>LN('M2-Adj'!L44)-LN('M2-Adj'!K44)</f>
        <v>0.20455986823375483</v>
      </c>
      <c r="L44" s="35">
        <f>LN('M2-Adj'!M44)-LN('M2-Adj'!L44)</f>
        <v>4.2558874328983975E-3</v>
      </c>
      <c r="M44" s="15" t="s">
        <v>163</v>
      </c>
      <c r="N44" s="13"/>
      <c r="O44" s="16"/>
      <c r="P44" s="16"/>
      <c r="Q44" s="16"/>
      <c r="R44" s="16"/>
      <c r="S44" s="16"/>
      <c r="T44" s="61"/>
      <c r="U44" s="16"/>
      <c r="V44" s="16"/>
      <c r="W44" s="16"/>
      <c r="X44" s="16"/>
      <c r="Y44" s="16"/>
      <c r="Z44" s="16"/>
      <c r="AA44" s="61"/>
      <c r="AB44" s="16"/>
      <c r="AC44" s="16"/>
      <c r="AD44" s="16"/>
      <c r="AE44" s="16"/>
      <c r="AF44" s="16"/>
      <c r="AG44" s="13"/>
      <c r="AH44" s="13"/>
      <c r="AI44" s="13"/>
      <c r="AJ44" s="13"/>
      <c r="AL44" s="13"/>
      <c r="AM44" s="13"/>
      <c r="AN44" s="13"/>
      <c r="AO44" s="13"/>
      <c r="AP44" s="13"/>
      <c r="AQ44" s="13"/>
      <c r="AR44" s="17"/>
      <c r="AS44" s="13"/>
      <c r="AT44" s="13"/>
      <c r="AU44" s="13"/>
      <c r="AV44" s="13"/>
    </row>
    <row r="45" spans="1:49" x14ac:dyDescent="0.4">
      <c r="A45" s="15"/>
      <c r="B45" s="15"/>
      <c r="C45" s="49" t="s">
        <v>365</v>
      </c>
      <c r="D45" s="15"/>
      <c r="E45" s="15"/>
      <c r="F45" s="15" t="s">
        <v>317</v>
      </c>
      <c r="G45" s="35">
        <f>LN('M2-Adj'!H45)-LN('M2-Adj'!G45)</f>
        <v>0.22340079515827327</v>
      </c>
      <c r="H45" s="35">
        <f>LN('M2-Adj'!I45)-LN('M2-Adj'!H45)</f>
        <v>0.2144197818271687</v>
      </c>
      <c r="I45" s="35">
        <f>LN('M2-Adj'!J45)-LN('M2-Adj'!I45)</f>
        <v>8.8867253638377441E-2</v>
      </c>
      <c r="J45" s="35">
        <f>LN('M2-Adj'!K45)-LN('M2-Adj'!J45)</f>
        <v>0.21007577185301507</v>
      </c>
      <c r="K45" s="35">
        <f>LN('M2-Adj'!L45)-LN('M2-Adj'!K45)</f>
        <v>0.37100636567443335</v>
      </c>
      <c r="L45" s="35">
        <f>LN('M2-Adj'!M45)-LN('M2-Adj'!L45)</f>
        <v>0.28214852024515746</v>
      </c>
      <c r="M45" s="15" t="s">
        <v>163</v>
      </c>
      <c r="N45" s="13"/>
      <c r="O45" s="16"/>
      <c r="P45" s="16"/>
      <c r="Q45" s="16"/>
      <c r="R45" s="16"/>
      <c r="S45" s="16"/>
      <c r="T45" s="61"/>
      <c r="U45" s="16"/>
      <c r="V45" s="16"/>
      <c r="W45" s="16"/>
      <c r="X45" s="16"/>
      <c r="Y45" s="16"/>
      <c r="Z45" s="16"/>
      <c r="AA45" s="61"/>
      <c r="AB45" s="16"/>
      <c r="AC45" s="16"/>
      <c r="AD45" s="16"/>
      <c r="AE45" s="16"/>
      <c r="AF45" s="16"/>
      <c r="AG45" s="13"/>
      <c r="AH45" s="13"/>
      <c r="AI45" s="13"/>
      <c r="AJ45" s="13"/>
      <c r="AL45" s="13"/>
      <c r="AM45" s="13"/>
      <c r="AN45" s="13"/>
      <c r="AO45" s="13"/>
      <c r="AP45" s="13"/>
      <c r="AQ45" s="13"/>
      <c r="AR45" s="17"/>
      <c r="AS45" s="13"/>
      <c r="AT45" s="13"/>
      <c r="AU45" s="13"/>
      <c r="AV45" s="13"/>
    </row>
    <row r="46" spans="1:49" x14ac:dyDescent="0.4">
      <c r="A46" s="15"/>
      <c r="B46" s="15"/>
      <c r="C46" s="49" t="s">
        <v>0</v>
      </c>
      <c r="D46" s="15"/>
      <c r="E46" s="15"/>
      <c r="F46" s="15" t="s">
        <v>317</v>
      </c>
      <c r="G46" s="35">
        <f>LN('M2-Adj'!H46)-LN('M2-Adj'!G46)</f>
        <v>0.32270337453914522</v>
      </c>
      <c r="H46" s="35">
        <f>LN('M2-Adj'!I46)-LN('M2-Adj'!H46)</f>
        <v>0.2961031096850828</v>
      </c>
      <c r="I46" s="35">
        <f>LN('M2-Adj'!J46)-LN('M2-Adj'!I46)</f>
        <v>0.2056663485606709</v>
      </c>
      <c r="J46" s="35">
        <f>LN('M2-Adj'!K46)-LN('M2-Adj'!J46)</f>
        <v>0.18460005732989515</v>
      </c>
      <c r="K46" s="35">
        <f>LN('M2-Adj'!L46)-LN('M2-Adj'!K46)</f>
        <v>9.8603620320882435E-2</v>
      </c>
      <c r="L46" s="35">
        <f>LN('M2-Adj'!M46)-LN('M2-Adj'!L46)</f>
        <v>0.14340886105486472</v>
      </c>
      <c r="M46" s="15" t="s">
        <v>163</v>
      </c>
      <c r="N46" s="13"/>
      <c r="O46" s="16">
        <f>CORREL('log Inflation'!$G46:$L81,$G46:$L81)</f>
        <v>0.58403169747633932</v>
      </c>
      <c r="P46" s="16">
        <f>O46*SQRT((MIN(COUNT($G46:$L81),COUNT('log Inflation'!$G46:$L81))-2)/(1-O46^2))</f>
        <v>9.380993310249913</v>
      </c>
      <c r="Q46" s="16">
        <f>CORREL('log Inflation'!$H46:$L81,$G46:$K81)</f>
        <v>0.68357588575537132</v>
      </c>
      <c r="R46" s="16">
        <f>Q46*SQRT((MIN(COUNT($G46:$K81),COUNT('log Inflation'!$H46:$L81))-2)/(1-Q46^2))</f>
        <v>11.041879392842535</v>
      </c>
      <c r="S46" s="16">
        <f>MIN(COUNT($G46:$K81),COUNT('log Inflation'!$H46:$L81))</f>
        <v>141</v>
      </c>
      <c r="T46" s="61"/>
      <c r="U46" s="16"/>
      <c r="V46" s="16">
        <f>CORREL(Growth!$G46:$L81,$G46:$L81)</f>
        <v>9.5302441014685782E-2</v>
      </c>
      <c r="W46" s="16">
        <f>V46*SQRT((MIN(COUNT($G46:$L81),COUNT(Growth!$G46:$L81))-2)/(1-V46^2))</f>
        <v>1.2482734923446703</v>
      </c>
      <c r="X46" s="16">
        <f>CORREL(Growth!$H46:$L81,$G46:$K81)</f>
        <v>3.7884078541015553E-2</v>
      </c>
      <c r="Y46" s="16">
        <f>X46*SQRT((MIN(COUNT($G46:$K81),COUNT(Growth!$H46:$L81))-2)/(1-X46^2))</f>
        <v>0.44696755865926585</v>
      </c>
      <c r="Z46" s="16">
        <f>MIN(COUNT($G46:$K81),COUNT(Growth!$H46:$L81))</f>
        <v>141</v>
      </c>
      <c r="AA46" s="61"/>
      <c r="AB46" s="16">
        <f>CORREL('log dC'!$G46:$L81,$G46:$L81)</f>
        <v>0.10384424939246566</v>
      </c>
      <c r="AC46" s="16">
        <f>AB46*SQRT((MIN(COUNT($G46:$L81),COUNT('log dC'!$G46:$L81))-2)/(1-AB46^2))</f>
        <v>1.3613232580831738</v>
      </c>
      <c r="AD46" s="16">
        <f>CORREL('log dC'!$H46:$L81,$G46:$K81)</f>
        <v>2.0841930668794653E-2</v>
      </c>
      <c r="AE46" s="16">
        <f>AD46*SQRT((MIN(COUNT($G46:$K81),COUNT('log dC'!$H46:$L81))-2)/(1-AD46^2))</f>
        <v>0.24577612530467713</v>
      </c>
      <c r="AF46" s="16">
        <f>MIN(COUNT($G46:$K81),COUNT('log dC'!$H46:$L81))</f>
        <v>141</v>
      </c>
      <c r="AG46" s="13"/>
      <c r="AH46" s="13"/>
      <c r="AI46" s="13"/>
      <c r="AJ46" s="13"/>
      <c r="AL46" s="13"/>
      <c r="AM46" s="13"/>
      <c r="AN46" s="13"/>
      <c r="AO46" s="13"/>
      <c r="AP46" s="13"/>
      <c r="AQ46" s="13"/>
      <c r="AR46" s="17"/>
      <c r="AS46" s="13"/>
      <c r="AT46" s="13"/>
      <c r="AU46" s="13"/>
      <c r="AV46" s="13"/>
    </row>
    <row r="47" spans="1:49" x14ac:dyDescent="0.4">
      <c r="A47" s="15"/>
      <c r="B47" s="15"/>
      <c r="C47" s="49" t="s">
        <v>3</v>
      </c>
      <c r="D47" s="15"/>
      <c r="E47" s="15"/>
      <c r="F47" s="15" t="s">
        <v>317</v>
      </c>
      <c r="G47" s="35">
        <f>LN('M2-Adj'!H47)-LN('M2-Adj'!G47)</f>
        <v>0.27862750104338785</v>
      </c>
      <c r="H47" s="35">
        <f>LN('M2-Adj'!I47)-LN('M2-Adj'!H47)</f>
        <v>8.476051352098013E-2</v>
      </c>
      <c r="I47" s="35">
        <f>LN('M2-Adj'!J47)-LN('M2-Adj'!I47)</f>
        <v>0.21531465356149981</v>
      </c>
      <c r="J47" s="35">
        <f>LN('M2-Adj'!K47)-LN('M2-Adj'!J47)</f>
        <v>-2.4373420272862489E-2</v>
      </c>
      <c r="K47" s="35">
        <f>LN('M2-Adj'!L47)-LN('M2-Adj'!K47)</f>
        <v>0.30399691826889885</v>
      </c>
      <c r="L47" s="35">
        <f>LN('M2-Adj'!M47)-LN('M2-Adj'!L47)</f>
        <v>8.4332931519295329E-2</v>
      </c>
      <c r="M47" s="15" t="s">
        <v>163</v>
      </c>
      <c r="N47" s="13"/>
      <c r="O47" s="16"/>
      <c r="P47" s="16"/>
      <c r="Q47" s="16"/>
      <c r="R47" s="16"/>
      <c r="S47" s="16"/>
      <c r="T47" s="61"/>
      <c r="U47" s="16"/>
      <c r="V47" s="16"/>
      <c r="W47" s="16"/>
      <c r="X47" s="16"/>
      <c r="Y47" s="16"/>
      <c r="Z47" s="16"/>
      <c r="AA47" s="61"/>
      <c r="AB47" s="16"/>
      <c r="AC47" s="16"/>
      <c r="AD47" s="16"/>
      <c r="AE47" s="16"/>
      <c r="AF47" s="16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7"/>
      <c r="AS47" s="13"/>
      <c r="AT47" s="13"/>
      <c r="AU47" s="13"/>
      <c r="AV47" s="13"/>
      <c r="AW47" s="13"/>
    </row>
    <row r="48" spans="1:49" x14ac:dyDescent="0.4">
      <c r="A48" s="15"/>
      <c r="B48" s="15"/>
      <c r="C48" s="49" t="s">
        <v>6</v>
      </c>
      <c r="D48" s="15"/>
      <c r="E48" s="15"/>
      <c r="F48" s="15" t="s">
        <v>317</v>
      </c>
      <c r="G48" s="15" t="s">
        <v>163</v>
      </c>
      <c r="H48" s="15" t="s">
        <v>163</v>
      </c>
      <c r="I48" s="35">
        <f>LN('M2-Adj'!J48)-LN('M2-Adj'!I48)</f>
        <v>-0.21077141031992497</v>
      </c>
      <c r="J48" s="35">
        <f>LN('M2-Adj'!K48)-LN('M2-Adj'!J48)</f>
        <v>0.18799667061464387</v>
      </c>
      <c r="K48" s="35">
        <f>LN('M2-Adj'!L48)-LN('M2-Adj'!K48)</f>
        <v>0.56332834609040816</v>
      </c>
      <c r="L48" s="35">
        <f>LN('M2-Adj'!M48)-LN('M2-Adj'!L48)</f>
        <v>-0.57872096102069559</v>
      </c>
      <c r="M48" s="15" t="s">
        <v>163</v>
      </c>
      <c r="N48" s="13"/>
      <c r="O48" s="16"/>
      <c r="P48" s="16"/>
      <c r="Q48" s="16"/>
      <c r="R48" s="16"/>
      <c r="S48" s="16"/>
      <c r="T48" s="61"/>
      <c r="U48" s="16"/>
      <c r="V48" s="16"/>
      <c r="W48" s="16"/>
      <c r="X48" s="16"/>
      <c r="Y48" s="16"/>
      <c r="Z48" s="16"/>
      <c r="AA48" s="61"/>
      <c r="AB48" s="16"/>
      <c r="AC48" s="16"/>
      <c r="AD48" s="16"/>
      <c r="AE48" s="16"/>
      <c r="AF48" s="16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7"/>
      <c r="AS48" s="13"/>
      <c r="AT48" s="13"/>
      <c r="AU48" s="13"/>
      <c r="AV48" s="13"/>
      <c r="AW48" s="13"/>
    </row>
    <row r="49" spans="1:49" x14ac:dyDescent="0.4">
      <c r="A49" s="15"/>
      <c r="B49" s="15"/>
      <c r="C49" s="49" t="s">
        <v>8</v>
      </c>
      <c r="D49" s="15"/>
      <c r="E49" s="15"/>
      <c r="F49" s="15" t="s">
        <v>317</v>
      </c>
      <c r="G49" s="15" t="s">
        <v>163</v>
      </c>
      <c r="H49" s="15" t="s">
        <v>163</v>
      </c>
      <c r="I49" s="15" t="s">
        <v>163</v>
      </c>
      <c r="J49" s="35">
        <f>LN('M2-Adj'!K49)-LN('M2-Adj'!J49)</f>
        <v>1.0817132025539182</v>
      </c>
      <c r="K49" s="35">
        <f>LN('M2-Adj'!L49)-LN('M2-Adj'!K49)</f>
        <v>0.85024612704247549</v>
      </c>
      <c r="L49" s="35">
        <f>LN('M2-Adj'!M49)-LN('M2-Adj'!L49)</f>
        <v>0.59629560067291543</v>
      </c>
      <c r="M49" s="15" t="s">
        <v>163</v>
      </c>
      <c r="N49" s="13"/>
      <c r="O49" s="16"/>
      <c r="P49" s="16"/>
      <c r="Q49" s="16"/>
      <c r="R49" s="16"/>
      <c r="S49" s="16"/>
      <c r="T49" s="61"/>
      <c r="U49" s="16"/>
      <c r="V49" s="16"/>
      <c r="W49" s="16"/>
      <c r="X49" s="16"/>
      <c r="Y49" s="16"/>
      <c r="Z49" s="16"/>
      <c r="AA49" s="61"/>
      <c r="AB49" s="16"/>
      <c r="AC49" s="16"/>
      <c r="AD49" s="16"/>
      <c r="AE49" s="16"/>
      <c r="AF49" s="16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7"/>
      <c r="AS49" s="13"/>
      <c r="AT49" s="13"/>
      <c r="AU49" s="13"/>
      <c r="AV49" s="13"/>
      <c r="AW49" s="13"/>
    </row>
    <row r="50" spans="1:49" x14ac:dyDescent="0.4">
      <c r="A50" s="15"/>
      <c r="B50" s="15"/>
      <c r="C50" s="49" t="s">
        <v>14</v>
      </c>
      <c r="D50" s="15"/>
      <c r="E50" s="15"/>
      <c r="F50" s="15" t="s">
        <v>317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3"/>
      <c r="O50" s="16"/>
      <c r="P50" s="16"/>
      <c r="Q50" s="16"/>
      <c r="R50" s="16"/>
      <c r="S50" s="16"/>
      <c r="T50" s="61"/>
      <c r="U50" s="16"/>
      <c r="V50" s="16"/>
      <c r="W50" s="16"/>
      <c r="X50" s="16"/>
      <c r="Y50" s="16"/>
      <c r="Z50" s="16"/>
      <c r="AA50" s="61"/>
      <c r="AB50" s="16"/>
      <c r="AC50" s="16"/>
      <c r="AD50" s="16"/>
      <c r="AE50" s="16"/>
      <c r="AF50" s="16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7"/>
      <c r="AS50" s="13"/>
      <c r="AT50" s="13"/>
      <c r="AU50" s="13"/>
      <c r="AV50" s="13"/>
      <c r="AW50" s="13"/>
    </row>
    <row r="51" spans="1:49" x14ac:dyDescent="0.4">
      <c r="A51" s="15"/>
      <c r="B51" s="15"/>
      <c r="C51" s="49" t="s">
        <v>19</v>
      </c>
      <c r="D51" s="15"/>
      <c r="E51" s="15"/>
      <c r="F51" s="15" t="s">
        <v>317</v>
      </c>
      <c r="G51" s="35">
        <f>LN('M2-Adj'!H51)-LN('M2-Adj'!G51)</f>
        <v>0.19375640370797065</v>
      </c>
      <c r="H51" s="35">
        <f>LN('M2-Adj'!I51)-LN('M2-Adj'!H51)</f>
        <v>0.15736935012789743</v>
      </c>
      <c r="I51" s="35">
        <f>LN('M2-Adj'!J51)-LN('M2-Adj'!I51)</f>
        <v>5.8157896179016788E-2</v>
      </c>
      <c r="J51" s="35">
        <f>LN('M2-Adj'!K51)-LN('M2-Adj'!J51)</f>
        <v>0.10937031763437766</v>
      </c>
      <c r="K51" s="35">
        <f>LN('M2-Adj'!L51)-LN('M2-Adj'!K51)</f>
        <v>4.4072632616066088E-2</v>
      </c>
      <c r="L51" s="35">
        <f>LN('M2-Adj'!M51)-LN('M2-Adj'!L51)</f>
        <v>1.2983862035643057E-2</v>
      </c>
      <c r="M51" s="15" t="s">
        <v>163</v>
      </c>
      <c r="N51" s="13"/>
      <c r="O51" s="16"/>
      <c r="P51" s="16"/>
      <c r="Q51" s="16"/>
      <c r="R51" s="16"/>
      <c r="S51" s="16"/>
      <c r="T51" s="61"/>
      <c r="U51" s="16"/>
      <c r="V51" s="16"/>
      <c r="W51" s="16"/>
      <c r="X51" s="16"/>
      <c r="Y51" s="16"/>
      <c r="Z51" s="16"/>
      <c r="AA51" s="61"/>
      <c r="AB51" s="16"/>
      <c r="AC51" s="16"/>
      <c r="AD51" s="16"/>
      <c r="AE51" s="16"/>
      <c r="AF51" s="16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7"/>
      <c r="AS51" s="13"/>
      <c r="AT51" s="13"/>
      <c r="AU51" s="13"/>
      <c r="AV51" s="13"/>
      <c r="AW51" s="13"/>
    </row>
    <row r="52" spans="1:49" x14ac:dyDescent="0.4">
      <c r="A52" s="15"/>
      <c r="B52" s="15"/>
      <c r="C52" s="49" t="s">
        <v>264</v>
      </c>
      <c r="D52" s="15"/>
      <c r="E52" s="15"/>
      <c r="F52" s="15" t="s">
        <v>317</v>
      </c>
      <c r="G52" s="35">
        <f>LN('M2-Adj'!H52)-LN('M2-Adj'!G52)</f>
        <v>0.19008682933009613</v>
      </c>
      <c r="H52" s="35">
        <f>LN('M2-Adj'!I52)-LN('M2-Adj'!H52)</f>
        <v>0.10438761264381391</v>
      </c>
      <c r="I52" s="35">
        <f>LN('M2-Adj'!J52)-LN('M2-Adj'!I52)</f>
        <v>0.10196119782405422</v>
      </c>
      <c r="J52" s="35">
        <f>LN('M2-Adj'!K52)-LN('M2-Adj'!J52)</f>
        <v>5.0734958476542857E-2</v>
      </c>
      <c r="K52" s="35">
        <f>LN('M2-Adj'!L52)-LN('M2-Adj'!K52)</f>
        <v>4.1905467598347457E-2</v>
      </c>
      <c r="L52" s="35">
        <f>LN('M2-Adj'!M52)-LN('M2-Adj'!L52)</f>
        <v>2.3980035027681978E-3</v>
      </c>
      <c r="M52" s="15" t="s">
        <v>163</v>
      </c>
      <c r="N52" s="13"/>
      <c r="O52" s="16"/>
      <c r="P52" s="16"/>
      <c r="Q52" s="16"/>
      <c r="R52" s="16"/>
      <c r="S52" s="16"/>
      <c r="T52" s="61"/>
      <c r="U52" s="16"/>
      <c r="V52" s="16"/>
      <c r="W52" s="16"/>
      <c r="X52" s="16"/>
      <c r="Y52" s="16"/>
      <c r="Z52" s="16"/>
      <c r="AA52" s="61"/>
      <c r="AB52" s="16"/>
      <c r="AC52" s="16"/>
      <c r="AD52" s="16"/>
      <c r="AE52" s="16"/>
      <c r="AF52" s="16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7"/>
      <c r="AS52" s="13"/>
      <c r="AT52" s="13"/>
      <c r="AU52" s="13"/>
      <c r="AV52" s="13"/>
      <c r="AW52" s="13"/>
    </row>
    <row r="53" spans="1:49" x14ac:dyDescent="0.4">
      <c r="A53" s="15"/>
      <c r="B53" s="15"/>
      <c r="C53" s="49" t="s">
        <v>21</v>
      </c>
      <c r="D53" s="15"/>
      <c r="E53" s="15"/>
      <c r="F53" s="15" t="s">
        <v>317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3"/>
      <c r="O53" s="16"/>
      <c r="P53" s="16"/>
      <c r="Q53" s="16"/>
      <c r="R53" s="16"/>
      <c r="S53" s="16"/>
      <c r="T53" s="61"/>
      <c r="U53" s="16"/>
      <c r="V53" s="16"/>
      <c r="W53" s="16"/>
      <c r="X53" s="16"/>
      <c r="Y53" s="16"/>
      <c r="Z53" s="16"/>
      <c r="AA53" s="61"/>
      <c r="AB53" s="16"/>
      <c r="AC53" s="16"/>
      <c r="AD53" s="16"/>
      <c r="AE53" s="16"/>
      <c r="AF53" s="16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7"/>
      <c r="AS53" s="13"/>
      <c r="AT53" s="13"/>
      <c r="AU53" s="13"/>
      <c r="AV53" s="13"/>
      <c r="AW53" s="13"/>
    </row>
    <row r="54" spans="1:49" x14ac:dyDescent="0.4">
      <c r="A54" s="15"/>
      <c r="B54" s="15"/>
      <c r="C54" s="49" t="s">
        <v>373</v>
      </c>
      <c r="D54" s="15"/>
      <c r="E54" s="15"/>
      <c r="F54" s="15" t="s">
        <v>317</v>
      </c>
      <c r="G54" s="35">
        <f>LN('M2-Adj'!H54)-LN('M2-Adj'!G54)</f>
        <v>5.5122361713091372E-2</v>
      </c>
      <c r="H54" s="35">
        <f>LN('M2-Adj'!I54)-LN('M2-Adj'!H54)</f>
        <v>-4.234046659303381E-2</v>
      </c>
      <c r="I54" s="35">
        <f>LN('M2-Adj'!J54)-LN('M2-Adj'!I54)</f>
        <v>3.3342514868287765E-2</v>
      </c>
      <c r="J54" s="35">
        <f>LN('M2-Adj'!K54)-LN('M2-Adj'!J54)</f>
        <v>2.2412770203495747E-2</v>
      </c>
      <c r="K54" s="35">
        <f>LN('M2-Adj'!L54)-LN('M2-Adj'!K54)</f>
        <v>0.14930169557721751</v>
      </c>
      <c r="L54" s="35">
        <f>LN('M2-Adj'!M54)-LN('M2-Adj'!L54)</f>
        <v>0.11158044781727128</v>
      </c>
      <c r="M54" s="15" t="s">
        <v>163</v>
      </c>
      <c r="N54" s="13"/>
      <c r="O54" s="16"/>
      <c r="P54" s="16"/>
      <c r="Q54" s="16"/>
      <c r="R54" s="16"/>
      <c r="S54" s="16"/>
      <c r="T54" s="61"/>
      <c r="U54" s="16"/>
      <c r="V54" s="16"/>
      <c r="W54" s="16"/>
      <c r="X54" s="16"/>
      <c r="Y54" s="16"/>
      <c r="Z54" s="16"/>
      <c r="AA54" s="61"/>
      <c r="AB54" s="16"/>
      <c r="AC54" s="16"/>
      <c r="AD54" s="16"/>
      <c r="AE54" s="16"/>
      <c r="AF54" s="16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7"/>
      <c r="AS54" s="13"/>
      <c r="AT54" s="13"/>
      <c r="AU54" s="13"/>
      <c r="AV54" s="13"/>
      <c r="AW54" s="13"/>
    </row>
    <row r="55" spans="1:49" x14ac:dyDescent="0.4">
      <c r="A55" s="15"/>
      <c r="B55" s="15"/>
      <c r="C55" s="50" t="s">
        <v>32</v>
      </c>
      <c r="D55" s="15"/>
      <c r="E55" s="15"/>
      <c r="F55" s="15" t="s">
        <v>317</v>
      </c>
      <c r="G55" s="35">
        <f>LN('M2-Adj'!H55)-LN('M2-Adj'!G55)</f>
        <v>0.1288985367397304</v>
      </c>
      <c r="H55" s="35">
        <f>LN('M2-Adj'!I55)-LN('M2-Adj'!H55)</f>
        <v>0.18531920761787912</v>
      </c>
      <c r="I55" s="35">
        <f>LN('M2-Adj'!J55)-LN('M2-Adj'!I55)</f>
        <v>-0.39888403928792648</v>
      </c>
      <c r="J55" s="35">
        <f>LN('M2-Adj'!K55)-LN('M2-Adj'!J55)</f>
        <v>0.14469796203312857</v>
      </c>
      <c r="K55" s="35">
        <f>LN('M2-Adj'!L55)-LN('M2-Adj'!K55)</f>
        <v>3.2094411574473014E-2</v>
      </c>
      <c r="L55" s="35">
        <f>LN('M2-Adj'!M55)-LN('M2-Adj'!L55)</f>
        <v>-5.5634050441140559E-2</v>
      </c>
      <c r="M55" s="15" t="s">
        <v>163</v>
      </c>
      <c r="N55" s="13"/>
      <c r="O55" s="16"/>
      <c r="P55" s="16"/>
      <c r="Q55" s="16"/>
      <c r="R55" s="16"/>
      <c r="S55" s="16"/>
      <c r="T55" s="61"/>
      <c r="U55" s="16"/>
      <c r="V55" s="16"/>
      <c r="W55" s="16"/>
      <c r="X55" s="16"/>
      <c r="Y55" s="16"/>
      <c r="Z55" s="16"/>
      <c r="AA55" s="61"/>
      <c r="AB55" s="16"/>
      <c r="AC55" s="16"/>
      <c r="AD55" s="16"/>
      <c r="AE55" s="16"/>
      <c r="AF55" s="16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7"/>
      <c r="AS55" s="13"/>
      <c r="AT55" s="13"/>
      <c r="AU55" s="13"/>
      <c r="AV55" s="13"/>
      <c r="AW55" s="13"/>
    </row>
    <row r="56" spans="1:49" x14ac:dyDescent="0.4">
      <c r="A56" s="15"/>
      <c r="B56" s="15"/>
      <c r="C56" s="49" t="s">
        <v>33</v>
      </c>
      <c r="D56" s="15"/>
      <c r="E56" s="15"/>
      <c r="F56" s="15" t="s">
        <v>317</v>
      </c>
      <c r="G56" s="35">
        <f>LN('M2-Adj'!H56)-LN('M2-Adj'!G56)</f>
        <v>0.12949777920167271</v>
      </c>
      <c r="H56" s="35">
        <f>LN('M2-Adj'!I56)-LN('M2-Adj'!H56)</f>
        <v>0.15950597642182673</v>
      </c>
      <c r="I56" s="35">
        <f>LN('M2-Adj'!J56)-LN('M2-Adj'!I56)</f>
        <v>9.6503965967466243E-2</v>
      </c>
      <c r="J56" s="35">
        <f>LN('M2-Adj'!K56)-LN('M2-Adj'!J56)</f>
        <v>8.6152955641320084E-2</v>
      </c>
      <c r="K56" s="35">
        <f>LN('M2-Adj'!L56)-LN('M2-Adj'!K56)</f>
        <v>6.7426059987352183E-3</v>
      </c>
      <c r="L56" s="35">
        <f>LN('M2-Adj'!M56)-LN('M2-Adj'!L56)</f>
        <v>-1.5771791637823642</v>
      </c>
      <c r="M56" s="15" t="s">
        <v>163</v>
      </c>
      <c r="N56" s="13"/>
      <c r="O56" s="16"/>
      <c r="P56" s="16"/>
      <c r="Q56" s="16"/>
      <c r="R56" s="16"/>
      <c r="S56" s="16"/>
      <c r="T56" s="61"/>
      <c r="U56" s="16"/>
      <c r="V56" s="16"/>
      <c r="W56" s="16"/>
      <c r="X56" s="16"/>
      <c r="Y56" s="16"/>
      <c r="Z56" s="16"/>
      <c r="AA56" s="61"/>
      <c r="AB56" s="16"/>
      <c r="AC56" s="16"/>
      <c r="AD56" s="16"/>
      <c r="AE56" s="16"/>
      <c r="AF56" s="16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7"/>
      <c r="AS56" s="13"/>
      <c r="AT56" s="13"/>
      <c r="AU56" s="13"/>
      <c r="AV56" s="13"/>
      <c r="AW56" s="13"/>
    </row>
    <row r="57" spans="1:49" x14ac:dyDescent="0.4">
      <c r="A57" s="15"/>
      <c r="B57" s="15"/>
      <c r="C57" s="49" t="s">
        <v>38</v>
      </c>
      <c r="D57" s="15"/>
      <c r="E57" s="15"/>
      <c r="F57" s="15" t="s">
        <v>317</v>
      </c>
      <c r="G57" s="35">
        <f>LN('M2-Adj'!H57)-LN('M2-Adj'!G57)</f>
        <v>0.32015651926556732</v>
      </c>
      <c r="H57" s="35">
        <f>LN('M2-Adj'!I57)-LN('M2-Adj'!H57)</f>
        <v>0.29102081575362404</v>
      </c>
      <c r="I57" s="35">
        <f>LN('M2-Adj'!J57)-LN('M2-Adj'!I57)</f>
        <v>-0.12882141138618919</v>
      </c>
      <c r="J57" s="35">
        <f>LN('M2-Adj'!K57)-LN('M2-Adj'!J57)</f>
        <v>8.7116080611736146E-2</v>
      </c>
      <c r="K57" s="35">
        <f>LN('M2-Adj'!L57)-LN('M2-Adj'!K57)</f>
        <v>0.28898153206218491</v>
      </c>
      <c r="L57" s="35">
        <f>LN('M2-Adj'!M57)-LN('M2-Adj'!L57)</f>
        <v>6.9789455046478044E-2</v>
      </c>
      <c r="M57" s="15" t="s">
        <v>163</v>
      </c>
      <c r="N57" s="13"/>
      <c r="O57" s="16"/>
      <c r="P57" s="16"/>
      <c r="Q57" s="16"/>
      <c r="R57" s="16"/>
      <c r="S57" s="16"/>
      <c r="T57" s="61"/>
      <c r="U57" s="16"/>
      <c r="V57" s="16"/>
      <c r="W57" s="16"/>
      <c r="X57" s="16"/>
      <c r="Y57" s="16"/>
      <c r="Z57" s="16"/>
      <c r="AA57" s="61"/>
      <c r="AB57" s="16"/>
      <c r="AC57" s="16"/>
      <c r="AD57" s="16"/>
      <c r="AE57" s="16"/>
      <c r="AF57" s="16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7"/>
      <c r="AS57" s="13"/>
      <c r="AT57" s="13"/>
      <c r="AU57" s="13"/>
      <c r="AV57" s="13"/>
      <c r="AW57" s="13"/>
    </row>
    <row r="58" spans="1:49" x14ac:dyDescent="0.4">
      <c r="A58" s="15"/>
      <c r="B58" s="15"/>
      <c r="C58" s="49" t="s">
        <v>329</v>
      </c>
      <c r="D58" s="15"/>
      <c r="E58" s="15"/>
      <c r="F58" s="15" t="s">
        <v>317</v>
      </c>
      <c r="G58" s="15" t="s">
        <v>163</v>
      </c>
      <c r="H58" s="15" t="s">
        <v>163</v>
      </c>
      <c r="I58" s="15" t="s">
        <v>163</v>
      </c>
      <c r="J58" s="15" t="s">
        <v>163</v>
      </c>
      <c r="K58" s="15" t="s">
        <v>163</v>
      </c>
      <c r="L58" s="15" t="s">
        <v>163</v>
      </c>
      <c r="M58" s="15" t="s">
        <v>163</v>
      </c>
      <c r="N58" s="13"/>
      <c r="O58" s="16"/>
      <c r="P58" s="16"/>
      <c r="Q58" s="16"/>
      <c r="R58" s="16"/>
      <c r="S58" s="16"/>
      <c r="T58" s="61"/>
      <c r="U58" s="16"/>
      <c r="V58" s="16"/>
      <c r="W58" s="16"/>
      <c r="X58" s="16"/>
      <c r="Y58" s="16"/>
      <c r="Z58" s="16"/>
      <c r="AA58" s="61"/>
      <c r="AB58" s="16"/>
      <c r="AC58" s="16"/>
      <c r="AD58" s="16"/>
      <c r="AE58" s="16"/>
      <c r="AF58" s="16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7"/>
      <c r="AS58" s="13"/>
      <c r="AT58" s="13"/>
      <c r="AU58" s="13"/>
      <c r="AV58" s="13"/>
      <c r="AW58" s="13"/>
    </row>
    <row r="59" spans="1:49" x14ac:dyDescent="0.4">
      <c r="A59" s="15"/>
      <c r="B59" s="15"/>
      <c r="C59" s="49" t="s">
        <v>45</v>
      </c>
      <c r="D59" s="15"/>
      <c r="E59" s="15"/>
      <c r="F59" s="15" t="s">
        <v>317</v>
      </c>
      <c r="G59" s="15" t="s">
        <v>163</v>
      </c>
      <c r="H59" s="15" t="s">
        <v>163</v>
      </c>
      <c r="I59" s="35">
        <f>LN('M2-Adj'!J59)-LN('M2-Adj'!I59)</f>
        <v>7.5272848754776245E-2</v>
      </c>
      <c r="J59" s="35">
        <f>LN('M2-Adj'!K59)-LN('M2-Adj'!J59)</f>
        <v>0.17387963679139196</v>
      </c>
      <c r="K59" s="35">
        <f>LN('M2-Adj'!L59)-LN('M2-Adj'!K59)</f>
        <v>0.12256674404354007</v>
      </c>
      <c r="L59" s="35">
        <f>LN('M2-Adj'!M59)-LN('M2-Adj'!L59)</f>
        <v>9.2516140956818926E-2</v>
      </c>
      <c r="M59" s="15" t="s">
        <v>163</v>
      </c>
      <c r="N59" s="13"/>
      <c r="O59" s="16"/>
      <c r="P59" s="16"/>
      <c r="Q59" s="16"/>
      <c r="R59" s="16"/>
      <c r="S59" s="16"/>
      <c r="T59" s="61"/>
      <c r="U59" s="16"/>
      <c r="V59" s="16"/>
      <c r="W59" s="16"/>
      <c r="X59" s="16"/>
      <c r="Y59" s="16"/>
      <c r="Z59" s="16"/>
      <c r="AA59" s="61"/>
      <c r="AB59" s="16"/>
      <c r="AC59" s="16"/>
      <c r="AD59" s="16"/>
      <c r="AE59" s="16"/>
      <c r="AF59" s="16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7"/>
      <c r="AS59" s="13"/>
      <c r="AT59" s="13"/>
      <c r="AU59" s="13"/>
      <c r="AV59" s="13"/>
      <c r="AW59" s="13"/>
    </row>
    <row r="60" spans="1:49" x14ac:dyDescent="0.4">
      <c r="A60" s="15"/>
      <c r="B60" s="15"/>
      <c r="C60" s="49" t="s">
        <v>48</v>
      </c>
      <c r="D60" s="15"/>
      <c r="E60" s="15"/>
      <c r="F60" s="15" t="s">
        <v>317</v>
      </c>
      <c r="G60" s="35">
        <f>LN('M2-Adj'!H60)-LN('M2-Adj'!G60)</f>
        <v>0.24163134834066913</v>
      </c>
      <c r="H60" s="35">
        <f>LN('M2-Adj'!I60)-LN('M2-Adj'!H60)</f>
        <v>0.18907557879812664</v>
      </c>
      <c r="I60" s="35">
        <f>LN('M2-Adj'!J60)-LN('M2-Adj'!I60)</f>
        <v>1.9304385318926975E-2</v>
      </c>
      <c r="J60" s="35">
        <f>LN('M2-Adj'!K60)-LN('M2-Adj'!J60)</f>
        <v>0.17113045039099184</v>
      </c>
      <c r="K60" s="35">
        <f>LN('M2-Adj'!L60)-LN('M2-Adj'!K60)</f>
        <v>0.14971395092912587</v>
      </c>
      <c r="L60" s="35">
        <f>LN('M2-Adj'!M60)-LN('M2-Adj'!L60)</f>
        <v>0.13656070450991109</v>
      </c>
      <c r="M60" s="15" t="s">
        <v>163</v>
      </c>
      <c r="N60" s="13"/>
      <c r="O60" s="16"/>
      <c r="P60" s="16"/>
      <c r="Q60" s="16"/>
      <c r="R60" s="16"/>
      <c r="S60" s="16"/>
      <c r="T60" s="61"/>
      <c r="U60" s="16"/>
      <c r="V60" s="16"/>
      <c r="W60" s="16"/>
      <c r="X60" s="16"/>
      <c r="Y60" s="16"/>
      <c r="Z60" s="16"/>
      <c r="AA60" s="61"/>
      <c r="AB60" s="16"/>
      <c r="AC60" s="16"/>
      <c r="AD60" s="16"/>
      <c r="AE60" s="16"/>
      <c r="AF60" s="16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7"/>
      <c r="AS60" s="13"/>
      <c r="AT60" s="13"/>
      <c r="AU60" s="13"/>
      <c r="AV60" s="13"/>
      <c r="AW60" s="13"/>
    </row>
    <row r="61" spans="1:49" x14ac:dyDescent="0.4">
      <c r="A61" s="15"/>
      <c r="B61" s="15"/>
      <c r="C61" s="50" t="s">
        <v>53</v>
      </c>
      <c r="D61" s="15"/>
      <c r="E61" s="15"/>
      <c r="F61" s="15" t="s">
        <v>317</v>
      </c>
      <c r="G61" s="35">
        <f>LN('M2-Adj'!H61)-LN('M2-Adj'!G61)</f>
        <v>0.23860028528660493</v>
      </c>
      <c r="H61" s="35">
        <f>LN('M2-Adj'!I61)-LN('M2-Adj'!H61)</f>
        <v>0.14682272589250722</v>
      </c>
      <c r="I61" s="35">
        <f>LN('M2-Adj'!J61)-LN('M2-Adj'!I61)</f>
        <v>0.15835489632837252</v>
      </c>
      <c r="J61" s="35">
        <f>LN('M2-Adj'!K61)-LN('M2-Adj'!J61)</f>
        <v>0.15411029566522938</v>
      </c>
      <c r="K61" s="35">
        <f>LN('M2-Adj'!L61)-LN('M2-Adj'!K61)</f>
        <v>7.9986789348248877E-2</v>
      </c>
      <c r="L61" s="35">
        <f>LN('M2-Adj'!M61)-LN('M2-Adj'!L61)</f>
        <v>9.4522669163620066E-2</v>
      </c>
      <c r="M61" s="15" t="s">
        <v>163</v>
      </c>
      <c r="N61" s="13"/>
      <c r="O61" s="16"/>
      <c r="P61" s="16"/>
      <c r="Q61" s="16"/>
      <c r="R61" s="16"/>
      <c r="S61" s="16"/>
      <c r="T61" s="61"/>
      <c r="U61" s="16"/>
      <c r="V61" s="16"/>
      <c r="W61" s="16"/>
      <c r="X61" s="16"/>
      <c r="Y61" s="16"/>
      <c r="Z61" s="16"/>
      <c r="AA61" s="61"/>
      <c r="AB61" s="16"/>
      <c r="AC61" s="16"/>
      <c r="AD61" s="16"/>
      <c r="AE61" s="16"/>
      <c r="AF61" s="16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7"/>
      <c r="AS61" s="13"/>
      <c r="AT61" s="13"/>
      <c r="AU61" s="13"/>
      <c r="AV61" s="13"/>
      <c r="AW61" s="13"/>
    </row>
    <row r="62" spans="1:49" x14ac:dyDescent="0.4">
      <c r="A62" s="15"/>
      <c r="B62" s="15"/>
      <c r="C62" s="49" t="s">
        <v>58</v>
      </c>
      <c r="D62" s="15"/>
      <c r="E62" s="15"/>
      <c r="F62" s="15" t="s">
        <v>317</v>
      </c>
      <c r="G62" s="15" t="s">
        <v>163</v>
      </c>
      <c r="H62" s="15" t="s">
        <v>163</v>
      </c>
      <c r="I62" s="35">
        <f>LN('M2-Adj'!J62)-LN('M2-Adj'!I62)</f>
        <v>-0.17111899276446429</v>
      </c>
      <c r="J62" s="35">
        <f>LN('M2-Adj'!K62)-LN('M2-Adj'!J62)</f>
        <v>0.63541513294133267</v>
      </c>
      <c r="K62" s="35">
        <f>LN('M2-Adj'!L62)-LN('M2-Adj'!K62)</f>
        <v>0.37311997421611309</v>
      </c>
      <c r="L62" s="35">
        <f>LN('M2-Adj'!M62)-LN('M2-Adj'!L62)</f>
        <v>0.37301854833809411</v>
      </c>
      <c r="M62" s="15" t="s">
        <v>163</v>
      </c>
      <c r="N62" s="13"/>
      <c r="O62" s="16"/>
      <c r="P62" s="16"/>
      <c r="Q62" s="16"/>
      <c r="R62" s="16"/>
      <c r="S62" s="16"/>
      <c r="T62" s="61"/>
      <c r="U62" s="16"/>
      <c r="V62" s="16"/>
      <c r="W62" s="16"/>
      <c r="X62" s="16"/>
      <c r="Y62" s="16"/>
      <c r="Z62" s="16"/>
      <c r="AA62" s="61"/>
      <c r="AB62" s="16"/>
      <c r="AC62" s="16"/>
      <c r="AD62" s="16"/>
      <c r="AE62" s="16"/>
      <c r="AF62" s="16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7"/>
      <c r="AS62" s="13"/>
      <c r="AT62" s="13"/>
      <c r="AU62" s="13"/>
      <c r="AV62" s="13"/>
      <c r="AW62" s="13"/>
    </row>
    <row r="63" spans="1:49" x14ac:dyDescent="0.4">
      <c r="A63" s="15"/>
      <c r="B63" s="15"/>
      <c r="C63" s="49" t="s">
        <v>64</v>
      </c>
      <c r="D63" s="15"/>
      <c r="E63" s="15"/>
      <c r="F63" s="15" t="s">
        <v>317</v>
      </c>
      <c r="G63" s="35">
        <f>LN('M2-Adj'!H63)-LN('M2-Adj'!G63)</f>
        <v>0.18179436853693987</v>
      </c>
      <c r="H63" s="35">
        <f>LN('M2-Adj'!I63)-LN('M2-Adj'!H63)</f>
        <v>0.30114162993726817</v>
      </c>
      <c r="I63" s="35">
        <f>LN('M2-Adj'!J63)-LN('M2-Adj'!I63)</f>
        <v>0.11696745708125306</v>
      </c>
      <c r="J63" s="35">
        <f>LN('M2-Adj'!K63)-LN('M2-Adj'!J63)</f>
        <v>6.6200280505603559E-2</v>
      </c>
      <c r="K63" s="35">
        <f>LN('M2-Adj'!L63)-LN('M2-Adj'!K63)</f>
        <v>0.22094024628320502</v>
      </c>
      <c r="L63" s="35">
        <f>LN('M2-Adj'!M63)-LN('M2-Adj'!L63)</f>
        <v>0.18234153853790722</v>
      </c>
      <c r="M63" s="15" t="s">
        <v>163</v>
      </c>
      <c r="N63" s="13"/>
      <c r="O63" s="16"/>
      <c r="P63" s="16"/>
      <c r="Q63" s="16"/>
      <c r="R63" s="16"/>
      <c r="S63" s="16"/>
      <c r="T63" s="61"/>
      <c r="U63" s="16"/>
      <c r="V63" s="16"/>
      <c r="W63" s="16"/>
      <c r="X63" s="16"/>
      <c r="Y63" s="16"/>
      <c r="Z63" s="16"/>
      <c r="AA63" s="61"/>
      <c r="AB63" s="16"/>
      <c r="AC63" s="16"/>
      <c r="AD63" s="16"/>
      <c r="AE63" s="16"/>
      <c r="AF63" s="16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7"/>
      <c r="AS63" s="13"/>
      <c r="AT63" s="13"/>
      <c r="AU63" s="13"/>
      <c r="AV63" s="13"/>
      <c r="AW63" s="13"/>
    </row>
    <row r="64" spans="1:49" x14ac:dyDescent="0.4">
      <c r="A64" s="15"/>
      <c r="B64" s="15"/>
      <c r="C64" s="49" t="s">
        <v>66</v>
      </c>
      <c r="D64" s="15"/>
      <c r="E64" s="15"/>
      <c r="F64" s="15" t="s">
        <v>317</v>
      </c>
      <c r="G64" s="35">
        <f>LN('M2-Adj'!H64)-LN('M2-Adj'!G64)</f>
        <v>-1.9453106312552926E-2</v>
      </c>
      <c r="H64" s="35">
        <f>LN('M2-Adj'!I64)-LN('M2-Adj'!H64)</f>
        <v>0.33218609118232134</v>
      </c>
      <c r="I64" s="35">
        <f>LN('M2-Adj'!J64)-LN('M2-Adj'!I64)</f>
        <v>9.7191165716816297E-2</v>
      </c>
      <c r="J64" s="35">
        <f>LN('M2-Adj'!K64)-LN('M2-Adj'!J64)</f>
        <v>-1.2436547060315828E-2</v>
      </c>
      <c r="K64" s="35">
        <f>LN('M2-Adj'!L64)-LN('M2-Adj'!K64)</f>
        <v>9.9275370928512352E-2</v>
      </c>
      <c r="L64" s="35">
        <f>LN('M2-Adj'!M64)-LN('M2-Adj'!L64)</f>
        <v>0.20949061562476667</v>
      </c>
      <c r="M64" s="15" t="s">
        <v>163</v>
      </c>
      <c r="N64" s="13"/>
      <c r="O64" s="16"/>
      <c r="P64" s="16"/>
      <c r="Q64" s="16"/>
      <c r="R64" s="16"/>
      <c r="S64" s="16"/>
      <c r="T64" s="61"/>
      <c r="U64" s="16"/>
      <c r="V64" s="16"/>
      <c r="W64" s="16"/>
      <c r="X64" s="16"/>
      <c r="Y64" s="16"/>
      <c r="Z64" s="16"/>
      <c r="AA64" s="61"/>
      <c r="AB64" s="16"/>
      <c r="AC64" s="16"/>
      <c r="AD64" s="16"/>
      <c r="AE64" s="16"/>
      <c r="AF64" s="16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7"/>
      <c r="AS64" s="13"/>
      <c r="AT64" s="13"/>
      <c r="AU64" s="13"/>
      <c r="AV64" s="13"/>
      <c r="AW64" s="13"/>
    </row>
    <row r="65" spans="1:49" x14ac:dyDescent="0.4">
      <c r="A65" s="15"/>
      <c r="B65" s="15"/>
      <c r="C65" s="49" t="s">
        <v>68</v>
      </c>
      <c r="D65" s="15"/>
      <c r="E65" s="15"/>
      <c r="F65" s="15" t="s">
        <v>317</v>
      </c>
      <c r="G65" s="15" t="s">
        <v>163</v>
      </c>
      <c r="H65" s="15" t="s">
        <v>163</v>
      </c>
      <c r="I65" s="35">
        <f>LN('M2-Adj'!J65)-LN('M2-Adj'!I65)</f>
        <v>7.9815046199376738E-2</v>
      </c>
      <c r="J65" s="35">
        <f>LN('M2-Adj'!K65)-LN('M2-Adj'!J65)</f>
        <v>0.31000010064423433</v>
      </c>
      <c r="K65" s="35">
        <f>LN('M2-Adj'!L65)-LN('M2-Adj'!K65)</f>
        <v>0.13214821394529874</v>
      </c>
      <c r="L65" s="35">
        <f>LN('M2-Adj'!M65)-LN('M2-Adj'!L65)</f>
        <v>-0.37399748931503174</v>
      </c>
      <c r="M65" s="15" t="s">
        <v>163</v>
      </c>
      <c r="N65" s="13"/>
      <c r="O65" s="16"/>
      <c r="P65" s="16"/>
      <c r="Q65" s="16"/>
      <c r="R65" s="16"/>
      <c r="S65" s="16"/>
      <c r="T65" s="61"/>
      <c r="U65" s="16"/>
      <c r="V65" s="16"/>
      <c r="W65" s="16"/>
      <c r="X65" s="16"/>
      <c r="Y65" s="16"/>
      <c r="Z65" s="16"/>
      <c r="AA65" s="61"/>
      <c r="AB65" s="16"/>
      <c r="AC65" s="16"/>
      <c r="AD65" s="16"/>
      <c r="AE65" s="16"/>
      <c r="AF65" s="16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7"/>
      <c r="AS65" s="13"/>
      <c r="AT65" s="13"/>
      <c r="AU65" s="13"/>
      <c r="AV65" s="13"/>
      <c r="AW65" s="13"/>
    </row>
    <row r="66" spans="1:49" x14ac:dyDescent="0.4">
      <c r="A66" s="15"/>
      <c r="B66" s="15"/>
      <c r="C66" s="49" t="s">
        <v>70</v>
      </c>
      <c r="D66" s="15"/>
      <c r="E66" s="15"/>
      <c r="F66" s="15" t="s">
        <v>317</v>
      </c>
      <c r="G66" s="15" t="s">
        <v>163</v>
      </c>
      <c r="H66" s="35">
        <f>LN('M2-Adj'!I66)-LN('M2-Adj'!H66)</f>
        <v>0.15474368957827611</v>
      </c>
      <c r="I66" s="35">
        <f>LN('M2-Adj'!J66)-LN('M2-Adj'!I66)</f>
        <v>-1.9906140538169304E-2</v>
      </c>
      <c r="J66" s="35">
        <f>LN('M2-Adj'!K66)-LN('M2-Adj'!J66)</f>
        <v>0.1533703829565507</v>
      </c>
      <c r="K66" s="35">
        <f>LN('M2-Adj'!L66)-LN('M2-Adj'!K66)</f>
        <v>8.7767323734884606E-2</v>
      </c>
      <c r="L66" s="35">
        <f>LN('M2-Adj'!M66)-LN('M2-Adj'!L66)</f>
        <v>2.264346490663538E-2</v>
      </c>
      <c r="M66" s="15" t="s">
        <v>163</v>
      </c>
      <c r="N66" s="13"/>
      <c r="O66" s="16"/>
      <c r="P66" s="16"/>
      <c r="Q66" s="16"/>
      <c r="R66" s="16"/>
      <c r="S66" s="16"/>
      <c r="T66" s="61"/>
      <c r="U66" s="16"/>
      <c r="V66" s="16"/>
      <c r="W66" s="16"/>
      <c r="X66" s="16"/>
      <c r="Y66" s="16"/>
      <c r="Z66" s="16"/>
      <c r="AA66" s="61"/>
      <c r="AB66" s="16"/>
      <c r="AC66" s="16"/>
      <c r="AD66" s="16"/>
      <c r="AE66" s="16"/>
      <c r="AF66" s="16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7"/>
      <c r="AS66" s="13"/>
      <c r="AT66" s="13"/>
      <c r="AU66" s="13"/>
      <c r="AV66" s="13"/>
      <c r="AW66" s="13"/>
    </row>
    <row r="67" spans="1:49" x14ac:dyDescent="0.4">
      <c r="A67" s="15"/>
      <c r="B67" s="15"/>
      <c r="C67" s="49" t="s">
        <v>71</v>
      </c>
      <c r="D67" s="15"/>
      <c r="E67" s="15"/>
      <c r="F67" s="15" t="s">
        <v>317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  <c r="M67" s="15" t="s">
        <v>163</v>
      </c>
      <c r="N67" s="13"/>
      <c r="O67" s="16"/>
      <c r="P67" s="16"/>
      <c r="Q67" s="16"/>
      <c r="R67" s="16"/>
      <c r="S67" s="16"/>
      <c r="T67" s="61"/>
      <c r="U67" s="16"/>
      <c r="V67" s="16"/>
      <c r="W67" s="16"/>
      <c r="X67" s="16"/>
      <c r="Y67" s="16"/>
      <c r="Z67" s="16"/>
      <c r="AA67" s="61"/>
      <c r="AB67" s="16"/>
      <c r="AC67" s="16"/>
      <c r="AD67" s="16"/>
      <c r="AE67" s="16"/>
      <c r="AF67" s="16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7"/>
      <c r="AS67" s="13"/>
      <c r="AT67" s="13"/>
      <c r="AU67" s="13"/>
      <c r="AV67" s="13"/>
      <c r="AW67" s="13"/>
    </row>
    <row r="68" spans="1:49" x14ac:dyDescent="0.4">
      <c r="A68" s="15"/>
      <c r="B68" s="15"/>
      <c r="C68" s="49" t="s">
        <v>72</v>
      </c>
      <c r="D68" s="15"/>
      <c r="E68" s="15"/>
      <c r="F68" s="15" t="s">
        <v>317</v>
      </c>
      <c r="G68" s="35">
        <f>LN('M2-Adj'!H68)-LN('M2-Adj'!G68)</f>
        <v>0.22017151804232338</v>
      </c>
      <c r="H68" s="35">
        <f>LN('M2-Adj'!I68)-LN('M2-Adj'!H68)</f>
        <v>0.30145701129784008</v>
      </c>
      <c r="I68" s="35">
        <f>LN('M2-Adj'!J68)-LN('M2-Adj'!I68)</f>
        <v>0.15114624622954409</v>
      </c>
      <c r="J68" s="35">
        <f>LN('M2-Adj'!K68)-LN('M2-Adj'!J68)</f>
        <v>0.12836774559639164</v>
      </c>
      <c r="K68" s="35">
        <f>LN('M2-Adj'!L68)-LN('M2-Adj'!K68)</f>
        <v>-6.217168866506384E-2</v>
      </c>
      <c r="L68" s="35">
        <f>LN('M2-Adj'!M68)-LN('M2-Adj'!L68)</f>
        <v>0.11275641387892055</v>
      </c>
      <c r="M68" s="15" t="s">
        <v>163</v>
      </c>
      <c r="N68" s="13"/>
      <c r="O68" s="16"/>
      <c r="P68" s="16"/>
      <c r="Q68" s="16"/>
      <c r="R68" s="16"/>
      <c r="S68" s="16"/>
      <c r="T68" s="61"/>
      <c r="U68" s="16"/>
      <c r="V68" s="16"/>
      <c r="W68" s="16"/>
      <c r="X68" s="16"/>
      <c r="Y68" s="16"/>
      <c r="Z68" s="16"/>
      <c r="AA68" s="61"/>
      <c r="AB68" s="16"/>
      <c r="AC68" s="16"/>
      <c r="AD68" s="16"/>
      <c r="AE68" s="16"/>
      <c r="AF68" s="16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7"/>
      <c r="AS68" s="13"/>
      <c r="AT68" s="13"/>
      <c r="AU68" s="13"/>
      <c r="AV68" s="13"/>
      <c r="AW68" s="13"/>
    </row>
    <row r="69" spans="1:49" x14ac:dyDescent="0.4">
      <c r="A69" s="15"/>
      <c r="B69" s="15"/>
      <c r="C69" s="49" t="s">
        <v>371</v>
      </c>
      <c r="D69" s="15"/>
      <c r="E69" s="15"/>
      <c r="F69" s="15" t="s">
        <v>317</v>
      </c>
      <c r="G69" s="35">
        <f>LN('M2-Adj'!H69)-LN('M2-Adj'!G69)</f>
        <v>0.26744689338468064</v>
      </c>
      <c r="H69" s="35">
        <f>LN('M2-Adj'!I69)-LN('M2-Adj'!H69)</f>
        <v>5.4644494452270154E-2</v>
      </c>
      <c r="I69" s="35">
        <f>LN('M2-Adj'!J69)-LN('M2-Adj'!I69)</f>
        <v>3.243702304377627E-2</v>
      </c>
      <c r="J69" s="35">
        <f>LN('M2-Adj'!K69)-LN('M2-Adj'!J69)</f>
        <v>9.6183284241244227E-2</v>
      </c>
      <c r="K69" s="35">
        <f>LN('M2-Adj'!L69)-LN('M2-Adj'!K69)</f>
        <v>4.0219308672980514E-2</v>
      </c>
      <c r="L69" s="35">
        <f>LN('M2-Adj'!M69)-LN('M2-Adj'!L69)</f>
        <v>-2.7905355034663515E-2</v>
      </c>
      <c r="M69" s="15" t="s">
        <v>163</v>
      </c>
      <c r="N69" s="13"/>
      <c r="O69" s="16"/>
      <c r="P69" s="16"/>
      <c r="Q69" s="16"/>
      <c r="R69" s="16"/>
      <c r="S69" s="16"/>
      <c r="T69" s="61"/>
      <c r="U69" s="16"/>
      <c r="V69" s="16"/>
      <c r="W69" s="16"/>
      <c r="X69" s="16"/>
      <c r="Y69" s="16"/>
      <c r="Z69" s="16"/>
      <c r="AA69" s="61"/>
      <c r="AB69" s="16"/>
      <c r="AC69" s="16"/>
      <c r="AD69" s="16"/>
      <c r="AE69" s="16"/>
      <c r="AF69" s="16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7"/>
      <c r="AS69" s="13"/>
      <c r="AT69" s="13"/>
      <c r="AU69" s="13"/>
      <c r="AV69" s="13"/>
      <c r="AW69" s="13"/>
    </row>
    <row r="70" spans="1:49" x14ac:dyDescent="0.4">
      <c r="A70" s="15"/>
      <c r="B70" s="15"/>
      <c r="C70" s="49" t="s">
        <v>90</v>
      </c>
      <c r="D70" s="15"/>
      <c r="E70" s="15"/>
      <c r="F70" s="15" t="s">
        <v>317</v>
      </c>
      <c r="G70" s="35">
        <f>LN('M2-Adj'!H70)-LN('M2-Adj'!G70)</f>
        <v>0.29420616120629717</v>
      </c>
      <c r="H70" s="35">
        <f>LN('M2-Adj'!I70)-LN('M2-Adj'!H70)</f>
        <v>0.20682405301873263</v>
      </c>
      <c r="I70" s="35">
        <f>LN('M2-Adj'!J70)-LN('M2-Adj'!I70)</f>
        <v>0.22119097047851</v>
      </c>
      <c r="J70" s="35">
        <f>LN('M2-Adj'!K70)-LN('M2-Adj'!J70)</f>
        <v>0.20580146221621476</v>
      </c>
      <c r="K70" s="35">
        <f>LN('M2-Adj'!L70)-LN('M2-Adj'!K70)</f>
        <v>0.15213786129764184</v>
      </c>
      <c r="L70" s="35">
        <f>LN('M2-Adj'!M70)-LN('M2-Adj'!L70)</f>
        <v>9.6171934610118193E-2</v>
      </c>
      <c r="M70" s="15" t="s">
        <v>163</v>
      </c>
      <c r="N70" s="13"/>
      <c r="O70" s="16"/>
      <c r="P70" s="16"/>
      <c r="Q70" s="16"/>
      <c r="R70" s="16"/>
      <c r="S70" s="16"/>
      <c r="T70" s="61"/>
      <c r="U70" s="16"/>
      <c r="V70" s="16"/>
      <c r="W70" s="16"/>
      <c r="X70" s="16"/>
      <c r="Y70" s="16"/>
      <c r="Z70" s="16"/>
      <c r="AA70" s="61"/>
      <c r="AB70" s="16"/>
      <c r="AC70" s="16"/>
      <c r="AD70" s="16"/>
      <c r="AE70" s="16"/>
      <c r="AF70" s="16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7"/>
      <c r="AS70" s="13"/>
      <c r="AT70" s="13"/>
      <c r="AU70" s="13"/>
      <c r="AV70" s="13"/>
      <c r="AW70" s="13"/>
    </row>
    <row r="71" spans="1:49" x14ac:dyDescent="0.4">
      <c r="A71" s="15"/>
      <c r="B71" s="15"/>
      <c r="C71" s="49" t="s">
        <v>92</v>
      </c>
      <c r="D71" s="15"/>
      <c r="E71" s="15"/>
      <c r="F71" s="15" t="s">
        <v>317</v>
      </c>
      <c r="G71" s="35">
        <f>LN('M2-Adj'!H71)-LN('M2-Adj'!G71)</f>
        <v>0.49542486630120486</v>
      </c>
      <c r="H71" s="35">
        <f>LN('M2-Adj'!I71)-LN('M2-Adj'!H71)</f>
        <v>0.64924265285537786</v>
      </c>
      <c r="I71" s="35">
        <f>LN('M2-Adj'!J71)-LN('M2-Adj'!I71)</f>
        <v>0.33771706678014901</v>
      </c>
      <c r="J71" s="35">
        <f>LN('M2-Adj'!K71)-LN('M2-Adj'!J71)</f>
        <v>0.29412501888776355</v>
      </c>
      <c r="K71" s="35">
        <f>LN('M2-Adj'!L71)-LN('M2-Adj'!K71)</f>
        <v>0.27578917932578761</v>
      </c>
      <c r="L71" s="35">
        <f>LN('M2-Adj'!M71)-LN('M2-Adj'!L71)</f>
        <v>0.33933541890532659</v>
      </c>
      <c r="M71" s="15" t="s">
        <v>163</v>
      </c>
      <c r="N71" s="13"/>
      <c r="O71" s="16"/>
      <c r="P71" s="16"/>
      <c r="Q71" s="16"/>
      <c r="R71" s="16"/>
      <c r="S71" s="16"/>
      <c r="T71" s="61"/>
      <c r="U71" s="16"/>
      <c r="V71" s="16"/>
      <c r="W71" s="16"/>
      <c r="X71" s="16"/>
      <c r="Y71" s="16"/>
      <c r="Z71" s="16"/>
      <c r="AA71" s="61"/>
      <c r="AB71" s="16"/>
      <c r="AC71" s="16"/>
      <c r="AD71" s="16"/>
      <c r="AE71" s="16"/>
      <c r="AF71" s="16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7"/>
      <c r="AS71" s="13"/>
      <c r="AT71" s="13"/>
      <c r="AU71" s="13"/>
      <c r="AV71" s="13"/>
      <c r="AW71" s="13"/>
    </row>
    <row r="72" spans="1:49" x14ac:dyDescent="0.4">
      <c r="A72" s="15"/>
      <c r="B72" s="15"/>
      <c r="C72" s="49" t="s">
        <v>95</v>
      </c>
      <c r="D72" s="15"/>
      <c r="E72" s="15"/>
      <c r="F72" s="15" t="s">
        <v>317</v>
      </c>
      <c r="G72" s="35">
        <f>LN('M2-Adj'!H72)-LN('M2-Adj'!G72)</f>
        <v>9.634975875558105E-2</v>
      </c>
      <c r="H72" s="35">
        <f>LN('M2-Adj'!I72)-LN('M2-Adj'!H72)</f>
        <v>5.7497674148699218E-2</v>
      </c>
      <c r="I72" s="35">
        <f>LN('M2-Adj'!J72)-LN('M2-Adj'!I72)</f>
        <v>1.8122021724073178E-2</v>
      </c>
      <c r="J72" s="35">
        <f>LN('M2-Adj'!K72)-LN('M2-Adj'!J72)</f>
        <v>8.3533677997683853E-2</v>
      </c>
      <c r="K72" s="35">
        <f>LN('M2-Adj'!L72)-LN('M2-Adj'!K72)</f>
        <v>5.3686431835396675E-2</v>
      </c>
      <c r="L72" s="35">
        <f>LN('M2-Adj'!M72)-LN('M2-Adj'!L72)</f>
        <v>5.4019816190473691E-2</v>
      </c>
      <c r="M72" s="15" t="s">
        <v>163</v>
      </c>
      <c r="N72" s="13"/>
      <c r="O72" s="16"/>
      <c r="P72" s="16"/>
      <c r="Q72" s="16"/>
      <c r="R72" s="16"/>
      <c r="S72" s="16"/>
      <c r="T72" s="61"/>
      <c r="U72" s="16"/>
      <c r="V72" s="16"/>
      <c r="W72" s="16"/>
      <c r="X72" s="16"/>
      <c r="Y72" s="16"/>
      <c r="Z72" s="16"/>
      <c r="AA72" s="61"/>
      <c r="AB72" s="16"/>
      <c r="AC72" s="16"/>
      <c r="AD72" s="16"/>
      <c r="AE72" s="16"/>
      <c r="AF72" s="16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7"/>
      <c r="AS72" s="13"/>
      <c r="AT72" s="13"/>
      <c r="AU72" s="13"/>
      <c r="AV72" s="13"/>
      <c r="AW72" s="13"/>
    </row>
    <row r="73" spans="1:49" x14ac:dyDescent="0.4">
      <c r="A73" s="15"/>
      <c r="B73" s="15"/>
      <c r="C73" s="49" t="s">
        <v>372</v>
      </c>
      <c r="D73" s="15"/>
      <c r="E73" s="15"/>
      <c r="F73" s="15" t="s">
        <v>317</v>
      </c>
      <c r="G73" s="35">
        <f>LN('M2-Adj'!H73)-LN('M2-Adj'!G73)</f>
        <v>0.16255261896281947</v>
      </c>
      <c r="H73" s="35">
        <f>LN('M2-Adj'!I73)-LN('M2-Adj'!H73)</f>
        <v>7.9245856020284222E-2</v>
      </c>
      <c r="I73" s="35">
        <f>LN('M2-Adj'!J73)-LN('M2-Adj'!I73)</f>
        <v>1.1402524074943798E-3</v>
      </c>
      <c r="J73" s="35">
        <f>LN('M2-Adj'!K73)-LN('M2-Adj'!J73)</f>
        <v>0.111532601800028</v>
      </c>
      <c r="K73" s="35">
        <f>LN('M2-Adj'!L73)-LN('M2-Adj'!K73)</f>
        <v>0.12833247291823557</v>
      </c>
      <c r="L73" s="35">
        <f>LN('M2-Adj'!M73)-LN('M2-Adj'!L73)</f>
        <v>0.11310318175535183</v>
      </c>
      <c r="M73" s="15" t="s">
        <v>163</v>
      </c>
      <c r="N73" s="13"/>
      <c r="O73" s="16"/>
      <c r="P73" s="16"/>
      <c r="Q73" s="16"/>
      <c r="R73" s="16"/>
      <c r="S73" s="16"/>
      <c r="T73" s="61"/>
      <c r="U73" s="16"/>
      <c r="V73" s="16"/>
      <c r="W73" s="16"/>
      <c r="X73" s="16"/>
      <c r="Y73" s="16"/>
      <c r="Z73" s="16"/>
      <c r="AA73" s="61"/>
      <c r="AB73" s="16"/>
      <c r="AC73" s="16"/>
      <c r="AD73" s="16"/>
      <c r="AE73" s="16"/>
      <c r="AF73" s="16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7"/>
      <c r="AS73" s="13"/>
      <c r="AT73" s="13"/>
      <c r="AU73" s="13"/>
      <c r="AV73" s="13"/>
      <c r="AW73" s="13"/>
    </row>
    <row r="74" spans="1:49" x14ac:dyDescent="0.4">
      <c r="A74" s="15"/>
      <c r="B74" s="15"/>
      <c r="C74" s="49" t="s">
        <v>374</v>
      </c>
      <c r="D74" s="15"/>
      <c r="E74" s="15"/>
      <c r="F74" s="15" t="s">
        <v>317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  <c r="M74" s="15" t="s">
        <v>163</v>
      </c>
      <c r="N74" s="13"/>
      <c r="O74" s="16"/>
      <c r="P74" s="16"/>
      <c r="Q74" s="16"/>
      <c r="R74" s="16"/>
      <c r="S74" s="16"/>
      <c r="T74" s="61"/>
      <c r="U74" s="16"/>
      <c r="V74" s="16"/>
      <c r="W74" s="16"/>
      <c r="X74" s="16"/>
      <c r="Y74" s="16"/>
      <c r="Z74" s="16"/>
      <c r="AA74" s="61"/>
      <c r="AB74" s="16"/>
      <c r="AC74" s="16"/>
      <c r="AD74" s="16"/>
      <c r="AE74" s="16"/>
      <c r="AF74" s="16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7"/>
      <c r="AS74" s="13"/>
      <c r="AT74" s="13"/>
      <c r="AU74" s="13"/>
      <c r="AV74" s="13"/>
      <c r="AW74" s="13"/>
    </row>
    <row r="75" spans="1:49" x14ac:dyDescent="0.4">
      <c r="A75" s="15"/>
      <c r="B75" s="15"/>
      <c r="C75" s="49" t="s">
        <v>105</v>
      </c>
      <c r="D75" s="15"/>
      <c r="E75" s="15"/>
      <c r="F75" s="15" t="s">
        <v>317</v>
      </c>
      <c r="G75" s="35">
        <f>LN('M2-Adj'!H75)-LN('M2-Adj'!G75)</f>
        <v>4.4747975971867415E-2</v>
      </c>
      <c r="H75" s="35">
        <f>LN('M2-Adj'!I75)-LN('M2-Adj'!H75)</f>
        <v>7.6598431690506841E-2</v>
      </c>
      <c r="I75" s="35">
        <f>LN('M2-Adj'!J75)-LN('M2-Adj'!I75)</f>
        <v>8.8351694390495172E-2</v>
      </c>
      <c r="J75" s="35">
        <f>LN('M2-Adj'!K75)-LN('M2-Adj'!J75)</f>
        <v>8.1268289886010536E-2</v>
      </c>
      <c r="K75" s="35">
        <f>LN('M2-Adj'!L75)-LN('M2-Adj'!K75)</f>
        <v>9.9806270697728738E-2</v>
      </c>
      <c r="L75" s="35">
        <f>LN('M2-Adj'!M75)-LN('M2-Adj'!L75)</f>
        <v>4.3682111570338744E-2</v>
      </c>
      <c r="M75" s="15" t="s">
        <v>163</v>
      </c>
      <c r="N75" s="13"/>
      <c r="O75" s="16"/>
      <c r="P75" s="16"/>
      <c r="Q75" s="16"/>
      <c r="R75" s="16"/>
      <c r="S75" s="16"/>
      <c r="T75" s="61"/>
      <c r="U75" s="16"/>
      <c r="V75" s="16"/>
      <c r="W75" s="16"/>
      <c r="X75" s="16"/>
      <c r="Y75" s="16"/>
      <c r="Z75" s="16"/>
      <c r="AA75" s="61"/>
      <c r="AB75" s="16"/>
      <c r="AC75" s="16"/>
      <c r="AD75" s="16"/>
      <c r="AE75" s="16"/>
      <c r="AF75" s="16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7"/>
      <c r="AS75" s="13"/>
      <c r="AT75" s="13"/>
      <c r="AU75" s="13"/>
      <c r="AV75" s="13"/>
      <c r="AW75" s="13"/>
    </row>
    <row r="76" spans="1:49" x14ac:dyDescent="0.4">
      <c r="A76" s="15"/>
      <c r="B76" s="15"/>
      <c r="C76" s="49" t="s">
        <v>113</v>
      </c>
      <c r="D76" s="15"/>
      <c r="E76" s="15"/>
      <c r="F76" s="15" t="s">
        <v>317</v>
      </c>
      <c r="G76" s="15" t="s">
        <v>163</v>
      </c>
      <c r="H76" s="35">
        <f>LN('M2-Adj'!I76)-LN('M2-Adj'!H76)</f>
        <v>0.10094764409918477</v>
      </c>
      <c r="I76" s="35">
        <f>LN('M2-Adj'!J76)-LN('M2-Adj'!I76)</f>
        <v>0.13196375459720588</v>
      </c>
      <c r="J76" s="35">
        <f>LN('M2-Adj'!K76)-LN('M2-Adj'!J76)</f>
        <v>3.2875721187860307E-2</v>
      </c>
      <c r="K76" s="35">
        <f>LN('M2-Adj'!L76)-LN('M2-Adj'!K76)</f>
        <v>7.6842649086183545E-2</v>
      </c>
      <c r="L76" s="35">
        <f>LN('M2-Adj'!M76)-LN('M2-Adj'!L76)</f>
        <v>0.10643778856061425</v>
      </c>
      <c r="M76" s="15" t="s">
        <v>163</v>
      </c>
      <c r="N76" s="13"/>
      <c r="O76" s="16"/>
      <c r="P76" s="16"/>
      <c r="Q76" s="16"/>
      <c r="R76" s="16"/>
      <c r="S76" s="16"/>
      <c r="T76" s="61"/>
      <c r="U76" s="16"/>
      <c r="V76" s="16"/>
      <c r="W76" s="16"/>
      <c r="X76" s="16"/>
      <c r="Y76" s="16"/>
      <c r="Z76" s="16"/>
      <c r="AA76" s="61"/>
      <c r="AB76" s="16"/>
      <c r="AC76" s="16"/>
      <c r="AD76" s="16"/>
      <c r="AE76" s="16"/>
      <c r="AF76" s="16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7"/>
      <c r="AS76" s="13"/>
      <c r="AT76" s="13"/>
      <c r="AU76" s="13"/>
      <c r="AV76" s="13"/>
      <c r="AW76" s="13"/>
    </row>
    <row r="77" spans="1:49" x14ac:dyDescent="0.4">
      <c r="A77" s="15"/>
      <c r="B77" s="15"/>
      <c r="C77" s="49" t="s">
        <v>117</v>
      </c>
      <c r="D77" s="15"/>
      <c r="E77" s="15"/>
      <c r="F77" s="15" t="s">
        <v>317</v>
      </c>
      <c r="G77" s="35">
        <f>LN('M2-Adj'!H77)-LN('M2-Adj'!G77)</f>
        <v>5.9009115473201312E-2</v>
      </c>
      <c r="H77" s="35">
        <f>LN('M2-Adj'!I77)-LN('M2-Adj'!H77)</f>
        <v>9.0991105569814934E-2</v>
      </c>
      <c r="I77" s="35">
        <f>LN('M2-Adj'!J77)-LN('M2-Adj'!I77)</f>
        <v>3.7555559724635756E-2</v>
      </c>
      <c r="J77" s="35">
        <f>LN('M2-Adj'!K77)-LN('M2-Adj'!J77)</f>
        <v>9.2253888669139528E-2</v>
      </c>
      <c r="K77" s="35">
        <f>LN('M2-Adj'!L77)-LN('M2-Adj'!K77)</f>
        <v>0.12762085209138796</v>
      </c>
      <c r="L77" s="35">
        <f>LN('M2-Adj'!M77)-LN('M2-Adj'!L77)</f>
        <v>0.19010296496355394</v>
      </c>
      <c r="M77" s="15" t="s">
        <v>163</v>
      </c>
      <c r="N77" s="13"/>
      <c r="O77" s="16"/>
      <c r="P77" s="16"/>
      <c r="Q77" s="16"/>
      <c r="R77" s="16"/>
      <c r="S77" s="16"/>
      <c r="T77" s="61"/>
      <c r="U77" s="16"/>
      <c r="V77" s="16"/>
      <c r="W77" s="16"/>
      <c r="X77" s="16"/>
      <c r="Y77" s="16"/>
      <c r="Z77" s="16"/>
      <c r="AA77" s="61"/>
      <c r="AB77" s="16"/>
      <c r="AC77" s="16"/>
      <c r="AD77" s="16"/>
      <c r="AE77" s="16"/>
      <c r="AF77" s="16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7"/>
      <c r="AS77" s="13"/>
      <c r="AT77" s="13"/>
      <c r="AU77" s="13"/>
      <c r="AV77" s="13"/>
      <c r="AW77" s="13"/>
    </row>
    <row r="78" spans="1:49" x14ac:dyDescent="0.4">
      <c r="A78" s="15"/>
      <c r="B78" s="15"/>
      <c r="C78" s="49" t="s">
        <v>118</v>
      </c>
      <c r="D78" s="15"/>
      <c r="E78" s="15"/>
      <c r="F78" s="15" t="s">
        <v>317</v>
      </c>
      <c r="G78" s="35">
        <f>LN('M2-Adj'!H78)-LN('M2-Adj'!G78)</f>
        <v>0.16301831237129516</v>
      </c>
      <c r="H78" s="35">
        <f>LN('M2-Adj'!I78)-LN('M2-Adj'!H78)</f>
        <v>0.17815335416539391</v>
      </c>
      <c r="I78" s="35">
        <f>LN('M2-Adj'!J78)-LN('M2-Adj'!I78)</f>
        <v>0.18711920328579179</v>
      </c>
      <c r="J78" s="35">
        <f>LN('M2-Adj'!K78)-LN('M2-Adj'!J78)</f>
        <v>4.5209146570067915E-2</v>
      </c>
      <c r="K78" s="35">
        <f>LN('M2-Adj'!L78)-LN('M2-Adj'!K78)</f>
        <v>0.15553599756870184</v>
      </c>
      <c r="L78" s="35">
        <f>LN('M2-Adj'!M78)-LN('M2-Adj'!L78)</f>
        <v>0.118952013998185</v>
      </c>
      <c r="M78" s="15" t="s">
        <v>163</v>
      </c>
      <c r="N78" s="13"/>
      <c r="O78" s="16"/>
      <c r="P78" s="16"/>
      <c r="Q78" s="16"/>
      <c r="R78" s="16"/>
      <c r="S78" s="16"/>
      <c r="T78" s="61"/>
      <c r="U78" s="16"/>
      <c r="V78" s="16"/>
      <c r="W78" s="16"/>
      <c r="X78" s="16"/>
      <c r="Y78" s="16"/>
      <c r="Z78" s="16"/>
      <c r="AA78" s="61"/>
      <c r="AB78" s="16"/>
      <c r="AC78" s="16"/>
      <c r="AD78" s="16"/>
      <c r="AE78" s="16"/>
      <c r="AF78" s="16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7"/>
      <c r="AS78" s="13"/>
      <c r="AT78" s="13"/>
      <c r="AU78" s="13"/>
      <c r="AV78" s="13"/>
      <c r="AW78" s="13"/>
    </row>
    <row r="79" spans="1:49" x14ac:dyDescent="0.4">
      <c r="A79" s="15"/>
      <c r="B79" s="15"/>
      <c r="C79" s="49" t="s">
        <v>120</v>
      </c>
      <c r="D79" s="15"/>
      <c r="E79" s="15"/>
      <c r="F79" s="15" t="s">
        <v>317</v>
      </c>
      <c r="G79" s="35">
        <f>LN('M2-Adj'!H79)-LN('M2-Adj'!G79)</f>
        <v>0.37674012827419845</v>
      </c>
      <c r="H79" s="35">
        <f>LN('M2-Adj'!I79)-LN('M2-Adj'!H79)</f>
        <v>0.33425979114635362</v>
      </c>
      <c r="I79" s="35">
        <f>LN('M2-Adj'!J79)-LN('M2-Adj'!I79)</f>
        <v>0.12015819364156499</v>
      </c>
      <c r="J79" s="35">
        <f>LN('M2-Adj'!K79)-LN('M2-Adj'!J79)</f>
        <v>0.29519590979542665</v>
      </c>
      <c r="K79" s="35">
        <f>LN('M2-Adj'!L79)-LN('M2-Adj'!K79)</f>
        <v>0.39133953837252289</v>
      </c>
      <c r="L79" s="35">
        <f>LN('M2-Adj'!M79)-LN('M2-Adj'!L79)</f>
        <v>0.41295455697193351</v>
      </c>
      <c r="M79" s="15" t="s">
        <v>163</v>
      </c>
      <c r="N79" s="13"/>
      <c r="O79" s="16"/>
      <c r="P79" s="16"/>
      <c r="Q79" s="16"/>
      <c r="R79" s="16"/>
      <c r="S79" s="16"/>
      <c r="T79" s="61"/>
      <c r="U79" s="16"/>
      <c r="V79" s="16"/>
      <c r="W79" s="16"/>
      <c r="X79" s="16"/>
      <c r="Y79" s="16"/>
      <c r="Z79" s="16"/>
      <c r="AA79" s="61"/>
      <c r="AB79" s="16"/>
      <c r="AC79" s="16"/>
      <c r="AD79" s="16"/>
      <c r="AE79" s="16"/>
      <c r="AF79" s="16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7"/>
      <c r="AS79" s="13"/>
      <c r="AT79" s="13"/>
      <c r="AU79" s="13"/>
      <c r="AV79" s="13"/>
      <c r="AW79" s="13"/>
    </row>
    <row r="80" spans="1:49" x14ac:dyDescent="0.4">
      <c r="A80" s="15"/>
      <c r="B80" s="15"/>
      <c r="C80" s="49" t="s">
        <v>123</v>
      </c>
      <c r="D80" s="15"/>
      <c r="E80" s="15"/>
      <c r="F80" s="15" t="s">
        <v>317</v>
      </c>
      <c r="G80" s="35">
        <f>LN('M2-Adj'!H80)-LN('M2-Adj'!G80)</f>
        <v>0.78479823482594924</v>
      </c>
      <c r="H80" s="35">
        <f>LN('M2-Adj'!I80)-LN('M2-Adj'!H80)</f>
        <v>0.36342606568807323</v>
      </c>
      <c r="I80" s="35">
        <f>LN('M2-Adj'!J80)-LN('M2-Adj'!I80)</f>
        <v>0.38095626326109411</v>
      </c>
      <c r="J80" s="35">
        <f>LN('M2-Adj'!K80)-LN('M2-Adj'!J80)</f>
        <v>0.29437436187340538</v>
      </c>
      <c r="K80" s="35">
        <f>LN('M2-Adj'!L80)-LN('M2-Adj'!K80)</f>
        <v>1.5250759678838932E-2</v>
      </c>
      <c r="L80" s="35">
        <f>LN('M2-Adj'!M80)-LN('M2-Adj'!L80)</f>
        <v>0.2569457528428698</v>
      </c>
      <c r="M80" s="15" t="s">
        <v>163</v>
      </c>
      <c r="N80" s="13"/>
      <c r="O80" s="16"/>
      <c r="P80" s="16"/>
      <c r="Q80" s="16"/>
      <c r="R80" s="16"/>
      <c r="S80" s="16"/>
      <c r="T80" s="61"/>
      <c r="U80" s="16"/>
      <c r="V80" s="16"/>
      <c r="W80" s="16"/>
      <c r="X80" s="16"/>
      <c r="Y80" s="16"/>
      <c r="Z80" s="16"/>
      <c r="AA80" s="61"/>
      <c r="AB80" s="16"/>
      <c r="AC80" s="16"/>
      <c r="AD80" s="16"/>
      <c r="AE80" s="16"/>
      <c r="AF80" s="16"/>
      <c r="AG80" s="15"/>
      <c r="AH80" s="15"/>
      <c r="AI80" s="15"/>
      <c r="AJ80" s="15"/>
      <c r="AK80" s="13"/>
      <c r="AL80" s="13"/>
      <c r="AM80" s="15"/>
      <c r="AN80" s="15"/>
      <c r="AO80" s="15"/>
      <c r="AP80" s="15"/>
      <c r="AQ80" s="13"/>
      <c r="AR80" s="17"/>
      <c r="AS80" s="15"/>
      <c r="AT80" s="15"/>
      <c r="AU80" s="15"/>
      <c r="AV80" s="15"/>
      <c r="AW80" s="13"/>
    </row>
    <row r="81" spans="1:49" x14ac:dyDescent="0.4">
      <c r="A81" s="15"/>
      <c r="B81" s="15"/>
      <c r="C81" s="49" t="s">
        <v>290</v>
      </c>
      <c r="D81" s="15"/>
      <c r="E81" s="15"/>
      <c r="F81" s="15" t="s">
        <v>317</v>
      </c>
      <c r="G81" s="15" t="s">
        <v>163</v>
      </c>
      <c r="H81" s="35">
        <f>LN('M2-Adj'!I81)-LN('M2-Adj'!H81)</f>
        <v>0.47716394062391743</v>
      </c>
      <c r="I81" s="35">
        <f>LN('M2-Adj'!J81)-LN('M2-Adj'!I81)</f>
        <v>0.14279395218815338</v>
      </c>
      <c r="J81" s="35">
        <f>LN('M2-Adj'!K81)-LN('M2-Adj'!J81)</f>
        <v>0.18454257681469599</v>
      </c>
      <c r="K81" s="35">
        <f>LN('M2-Adj'!L81)-LN('M2-Adj'!K81)</f>
        <v>0.21023369650594859</v>
      </c>
      <c r="L81" s="35">
        <f>LN('M2-Adj'!M81)-LN('M2-Adj'!L81)</f>
        <v>0.14114016302345611</v>
      </c>
      <c r="M81" s="15" t="s">
        <v>163</v>
      </c>
      <c r="N81" s="13"/>
      <c r="O81" s="16"/>
      <c r="P81" s="16"/>
      <c r="Q81" s="16"/>
      <c r="R81" s="16"/>
      <c r="S81" s="16"/>
      <c r="T81" s="61"/>
      <c r="U81" s="16"/>
      <c r="V81" s="16"/>
      <c r="W81" s="16"/>
      <c r="X81" s="16"/>
      <c r="Y81" s="16"/>
      <c r="Z81" s="16"/>
      <c r="AA81" s="61"/>
      <c r="AB81" s="16"/>
      <c r="AC81" s="16"/>
      <c r="AD81" s="16"/>
      <c r="AE81" s="16"/>
      <c r="AF81" s="16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7"/>
      <c r="AS81" s="13"/>
      <c r="AT81" s="13"/>
      <c r="AU81" s="13"/>
      <c r="AV81" s="13"/>
      <c r="AW81" s="13"/>
    </row>
    <row r="82" spans="1:49" x14ac:dyDescent="0.4">
      <c r="A82" s="15"/>
      <c r="B82" s="15"/>
      <c r="C82" s="49" t="s">
        <v>20</v>
      </c>
      <c r="D82" s="15"/>
      <c r="E82" s="15"/>
      <c r="F82" s="15" t="s">
        <v>317</v>
      </c>
      <c r="G82" s="15" t="s">
        <v>163</v>
      </c>
      <c r="H82" s="15" t="s">
        <v>163</v>
      </c>
      <c r="I82" s="15" t="s">
        <v>163</v>
      </c>
      <c r="J82" s="15" t="s">
        <v>163</v>
      </c>
      <c r="K82" s="15" t="s">
        <v>163</v>
      </c>
      <c r="L82" s="15" t="s">
        <v>163</v>
      </c>
      <c r="M82" s="15" t="s">
        <v>163</v>
      </c>
      <c r="N82" s="13"/>
      <c r="O82" s="16">
        <f>CORREL('log Inflation'!$G82:$L91,$G82:$L91)</f>
        <v>0.63902233865598757</v>
      </c>
      <c r="P82" s="16">
        <f>O82*SQRT((MIN(COUNT($G82:$L91),COUNT('log Inflation'!$G82:$L91))-2)/(1-O82^2))</f>
        <v>2.6271413522807632</v>
      </c>
      <c r="Q82" s="16">
        <f>CORREL('log Inflation'!$H82:$L91,$G82:$K91)</f>
        <v>0.62719299175278898</v>
      </c>
      <c r="R82" s="16">
        <f>Q82*SQRT((MIN(COUNT($G82:$K91),COUNT('log Inflation'!$H82:$L91))-2)/(1-Q82^2))</f>
        <v>2.2776376012171635</v>
      </c>
      <c r="S82" s="16">
        <f>MIN(COUNT($G82:$K91),COUNT('log Inflation'!$H82:$L91))</f>
        <v>10</v>
      </c>
      <c r="T82" s="61"/>
      <c r="U82" s="16"/>
      <c r="V82" s="16">
        <f>CORREL(Growth!$G82:$L91,$G82:$L91)</f>
        <v>0.63553685195580756</v>
      </c>
      <c r="W82" s="16">
        <f>V82*SQRT((MIN(COUNT($G82:$L91),COUNT(Growth!$G82:$L91))-2)/(1-V82^2))</f>
        <v>2.6030574929165247</v>
      </c>
      <c r="X82" s="16">
        <f>CORREL(Growth!$H82:$L91,$G82:$K91)</f>
        <v>0.75430396880499573</v>
      </c>
      <c r="Y82" s="16">
        <f>X82*SQRT((MIN(COUNT($G82:$K91),COUNT(Growth!$H82:$L91))-2)/(1-X82^2))</f>
        <v>3.2496747257753853</v>
      </c>
      <c r="Z82" s="16">
        <f>MIN(COUNT($G82:$K91),COUNT(Growth!$H82:$L91))</f>
        <v>10</v>
      </c>
      <c r="AA82" s="61"/>
      <c r="AB82" s="16">
        <f>CORREL('log dC'!$G82:$L91,$G82:$L91)</f>
        <v>0.16063938359019456</v>
      </c>
      <c r="AC82" s="16">
        <f>AB82*SQRT((MIN(COUNT($G82:$L91),COUNT('log dC'!$G82:$L91))-2)/(1-AB82^2))</f>
        <v>0.51467027182501079</v>
      </c>
      <c r="AD82" s="16">
        <f>CORREL('log dC'!$H82:$L91,$G82:$K91)</f>
        <v>0.61313169981225701</v>
      </c>
      <c r="AE82" s="16">
        <f>AD82*SQRT((MIN(COUNT($G82:$K91),COUNT('log dC'!$H82:$L91))-2)/(1-AD82^2))</f>
        <v>2.1952413694194401</v>
      </c>
      <c r="AF82" s="16">
        <f>MIN(COUNT($G82:$K91),COUNT('log dC'!$H82:$L91))</f>
        <v>10</v>
      </c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7"/>
      <c r="AS82" s="13"/>
      <c r="AT82" s="13"/>
      <c r="AU82" s="13"/>
      <c r="AV82" s="13"/>
      <c r="AW82" s="13"/>
    </row>
    <row r="83" spans="1:49" x14ac:dyDescent="0.4">
      <c r="A83" s="15"/>
      <c r="B83" s="15"/>
      <c r="C83" s="49" t="s">
        <v>35</v>
      </c>
      <c r="D83" s="15"/>
      <c r="E83" s="15"/>
      <c r="F83" s="15" t="s">
        <v>317</v>
      </c>
      <c r="G83" s="15" t="s">
        <v>163</v>
      </c>
      <c r="H83" s="15" t="s">
        <v>163</v>
      </c>
      <c r="I83" s="15" t="s">
        <v>163</v>
      </c>
      <c r="J83" s="15" t="s">
        <v>163</v>
      </c>
      <c r="K83" s="15" t="s">
        <v>163</v>
      </c>
      <c r="L83" s="15" t="s">
        <v>163</v>
      </c>
      <c r="M83" s="15" t="s">
        <v>163</v>
      </c>
      <c r="N83" s="13"/>
      <c r="O83" s="16"/>
      <c r="P83" s="16"/>
      <c r="Q83" s="16"/>
      <c r="R83" s="16"/>
      <c r="S83" s="16"/>
      <c r="T83" s="61"/>
      <c r="U83" s="16"/>
      <c r="V83" s="16"/>
      <c r="W83" s="16"/>
      <c r="X83" s="16"/>
      <c r="Y83" s="16"/>
      <c r="Z83" s="16"/>
      <c r="AA83" s="61"/>
      <c r="AB83" s="16"/>
      <c r="AC83" s="16"/>
      <c r="AD83" s="16"/>
      <c r="AE83" s="16"/>
      <c r="AF83" s="16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7"/>
      <c r="AS83" s="13"/>
      <c r="AT83" s="13"/>
      <c r="AU83" s="13"/>
      <c r="AV83" s="13"/>
      <c r="AW83" s="13"/>
    </row>
    <row r="84" spans="1:49" x14ac:dyDescent="0.4">
      <c r="A84" s="15"/>
      <c r="B84" s="15"/>
      <c r="C84" s="49" t="s">
        <v>60</v>
      </c>
      <c r="D84" s="15"/>
      <c r="E84" s="15"/>
      <c r="F84" s="15" t="s">
        <v>317</v>
      </c>
      <c r="G84" s="15" t="s">
        <v>163</v>
      </c>
      <c r="H84" s="15" t="s">
        <v>163</v>
      </c>
      <c r="I84" s="15" t="s">
        <v>163</v>
      </c>
      <c r="J84" s="15" t="s">
        <v>163</v>
      </c>
      <c r="K84" s="15" t="s">
        <v>163</v>
      </c>
      <c r="L84" s="15" t="s">
        <v>163</v>
      </c>
      <c r="M84" s="15" t="s">
        <v>163</v>
      </c>
      <c r="N84" s="13"/>
      <c r="O84" s="16"/>
      <c r="P84" s="16"/>
      <c r="Q84" s="16"/>
      <c r="R84" s="16"/>
      <c r="S84" s="16"/>
      <c r="T84" s="61"/>
      <c r="U84" s="16"/>
      <c r="V84" s="16"/>
      <c r="W84" s="16"/>
      <c r="X84" s="16"/>
      <c r="Y84" s="16"/>
      <c r="Z84" s="16"/>
      <c r="AA84" s="61"/>
      <c r="AB84" s="16"/>
      <c r="AC84" s="16"/>
      <c r="AD84" s="16"/>
      <c r="AE84" s="16"/>
      <c r="AF84" s="16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7"/>
      <c r="AS84" s="13"/>
      <c r="AT84" s="13"/>
      <c r="AU84" s="13"/>
      <c r="AV84" s="13"/>
      <c r="AW84" s="13"/>
    </row>
    <row r="85" spans="1:49" x14ac:dyDescent="0.4">
      <c r="A85" s="15"/>
      <c r="B85" s="15"/>
      <c r="C85" s="49" t="s">
        <v>61</v>
      </c>
      <c r="D85" s="15"/>
      <c r="E85" s="15"/>
      <c r="F85" s="15" t="s">
        <v>317</v>
      </c>
      <c r="G85" s="15" t="s">
        <v>163</v>
      </c>
      <c r="H85" s="15" t="s">
        <v>163</v>
      </c>
      <c r="I85" s="15" t="s">
        <v>163</v>
      </c>
      <c r="J85" s="15" t="s">
        <v>163</v>
      </c>
      <c r="K85" s="15" t="s">
        <v>163</v>
      </c>
      <c r="L85" s="15" t="s">
        <v>163</v>
      </c>
      <c r="M85" s="15" t="s">
        <v>163</v>
      </c>
      <c r="N85" s="13"/>
      <c r="O85" s="16"/>
      <c r="P85" s="16"/>
      <c r="Q85" s="16"/>
      <c r="R85" s="16"/>
      <c r="S85" s="16"/>
      <c r="T85" s="61"/>
      <c r="U85" s="16"/>
      <c r="V85" s="16"/>
      <c r="W85" s="16"/>
      <c r="X85" s="16"/>
      <c r="Y85" s="16"/>
      <c r="Z85" s="16"/>
      <c r="AA85" s="61"/>
      <c r="AB85" s="16"/>
      <c r="AC85" s="16"/>
      <c r="AD85" s="16"/>
      <c r="AE85" s="16"/>
      <c r="AF85" s="16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7"/>
      <c r="AS85" s="13"/>
      <c r="AT85" s="13"/>
      <c r="AU85" s="13"/>
      <c r="AV85" s="13"/>
      <c r="AW85" s="13"/>
    </row>
    <row r="86" spans="1:49" x14ac:dyDescent="0.4">
      <c r="A86" s="15"/>
      <c r="B86" s="15"/>
      <c r="C86" s="49" t="s">
        <v>274</v>
      </c>
      <c r="D86" s="15"/>
      <c r="E86" s="15"/>
      <c r="F86" s="15" t="s">
        <v>317</v>
      </c>
      <c r="G86" s="35">
        <f>LN('M2-Adj'!H86)-LN('M2-Adj'!G86)</f>
        <v>-1.6528553426085946E-2</v>
      </c>
      <c r="H86" s="35">
        <f>LN('M2-Adj'!I86)-LN('M2-Adj'!H86)</f>
        <v>2.6760764412706139E-2</v>
      </c>
      <c r="I86" s="35">
        <f>LN('M2-Adj'!J86)-LN('M2-Adj'!I86)</f>
        <v>5.0027768452745147E-2</v>
      </c>
      <c r="J86" s="35">
        <f>LN('M2-Adj'!K86)-LN('M2-Adj'!J86)</f>
        <v>4.0887957078915904E-2</v>
      </c>
      <c r="K86" s="35">
        <f>LN('M2-Adj'!L86)-LN('M2-Adj'!K86)</f>
        <v>3.5606273057059767E-2</v>
      </c>
      <c r="L86" s="35">
        <f>LN('M2-Adj'!M86)-LN('M2-Adj'!L86)</f>
        <v>0.12284937106351501</v>
      </c>
      <c r="M86" s="15" t="s">
        <v>163</v>
      </c>
      <c r="N86" s="13"/>
      <c r="O86" s="16"/>
      <c r="P86" s="16"/>
      <c r="Q86" s="16"/>
      <c r="R86" s="16"/>
      <c r="S86" s="16"/>
      <c r="T86" s="61"/>
      <c r="U86" s="16"/>
      <c r="V86" s="16"/>
      <c r="W86" s="16"/>
      <c r="X86" s="16"/>
      <c r="Y86" s="16"/>
      <c r="Z86" s="16"/>
      <c r="AA86" s="61"/>
      <c r="AB86" s="16"/>
      <c r="AC86" s="16"/>
      <c r="AD86" s="16"/>
      <c r="AE86" s="16"/>
      <c r="AF86" s="16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7"/>
      <c r="AS86" s="13"/>
      <c r="AT86" s="13"/>
      <c r="AU86" s="13"/>
      <c r="AV86" s="13"/>
      <c r="AW86" s="13"/>
    </row>
    <row r="87" spans="1:49" x14ac:dyDescent="0.4">
      <c r="A87" s="15"/>
      <c r="B87" s="15"/>
      <c r="C87" s="49" t="s">
        <v>376</v>
      </c>
      <c r="D87" s="15"/>
      <c r="E87" s="15"/>
      <c r="F87" s="15" t="s">
        <v>317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3"/>
      <c r="O87" s="16"/>
      <c r="P87" s="16"/>
      <c r="Q87" s="16"/>
      <c r="R87" s="16"/>
      <c r="S87" s="16"/>
      <c r="T87" s="61"/>
      <c r="U87" s="16"/>
      <c r="V87" s="16"/>
      <c r="W87" s="16"/>
      <c r="X87" s="16"/>
      <c r="Y87" s="16"/>
      <c r="Z87" s="16"/>
      <c r="AA87" s="61"/>
      <c r="AB87" s="16"/>
      <c r="AC87" s="16"/>
      <c r="AD87" s="16"/>
      <c r="AE87" s="16"/>
      <c r="AF87" s="16"/>
      <c r="AG87" s="15"/>
      <c r="AH87" s="15"/>
      <c r="AI87" s="15"/>
      <c r="AJ87" s="15"/>
      <c r="AK87" s="13"/>
      <c r="AL87" s="13"/>
      <c r="AM87" s="15"/>
      <c r="AN87" s="15"/>
      <c r="AO87" s="15"/>
      <c r="AP87" s="15"/>
      <c r="AQ87" s="13"/>
      <c r="AR87" s="17"/>
      <c r="AS87" s="15"/>
      <c r="AT87" s="15"/>
      <c r="AU87" s="15"/>
      <c r="AV87" s="15"/>
      <c r="AW87" s="13"/>
    </row>
    <row r="88" spans="1:49" x14ac:dyDescent="0.4">
      <c r="A88" s="15"/>
      <c r="B88" s="15"/>
      <c r="C88" s="49" t="s">
        <v>98</v>
      </c>
      <c r="D88" s="15"/>
      <c r="E88" s="15"/>
      <c r="F88" s="15" t="s">
        <v>317</v>
      </c>
      <c r="G88" s="15" t="s">
        <v>163</v>
      </c>
      <c r="H88" s="15" t="s">
        <v>163</v>
      </c>
      <c r="I88" s="15" t="s">
        <v>163</v>
      </c>
      <c r="J88" s="15" t="s">
        <v>163</v>
      </c>
      <c r="K88" s="15" t="s">
        <v>163</v>
      </c>
      <c r="L88" s="15" t="s">
        <v>163</v>
      </c>
      <c r="M88" s="15" t="s">
        <v>163</v>
      </c>
      <c r="N88" s="13"/>
      <c r="O88" s="16"/>
      <c r="P88" s="16"/>
      <c r="Q88" s="16"/>
      <c r="R88" s="16"/>
      <c r="S88" s="16"/>
      <c r="T88" s="61"/>
      <c r="U88" s="16"/>
      <c r="V88" s="16"/>
      <c r="W88" s="16"/>
      <c r="X88" s="16"/>
      <c r="Y88" s="16"/>
      <c r="Z88" s="16"/>
      <c r="AA88" s="61"/>
      <c r="AB88" s="16"/>
      <c r="AC88" s="16"/>
      <c r="AD88" s="16"/>
      <c r="AE88" s="16"/>
      <c r="AF88" s="16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7"/>
      <c r="AS88" s="13"/>
      <c r="AT88" s="13"/>
      <c r="AU88" s="13"/>
      <c r="AV88" s="13"/>
      <c r="AW88" s="13"/>
    </row>
    <row r="89" spans="1:49" x14ac:dyDescent="0.4">
      <c r="A89" s="15"/>
      <c r="B89" s="15"/>
      <c r="C89" s="49" t="s">
        <v>100</v>
      </c>
      <c r="D89" s="15"/>
      <c r="E89" s="15"/>
      <c r="F89" s="15" t="s">
        <v>317</v>
      </c>
      <c r="G89" s="35">
        <f>LN('M2-Adj'!H89)-LN('M2-Adj'!G89)</f>
        <v>0.11144679381498612</v>
      </c>
      <c r="H89" s="35">
        <f>LN('M2-Adj'!I89)-LN('M2-Adj'!H89)</f>
        <v>0.3052768048931167</v>
      </c>
      <c r="I89" s="35">
        <f>LN('M2-Adj'!J89)-LN('M2-Adj'!I89)</f>
        <v>0.25824647300343173</v>
      </c>
      <c r="J89" s="35">
        <f>LN('M2-Adj'!K89)-LN('M2-Adj'!J89)</f>
        <v>0.15657434683625482</v>
      </c>
      <c r="K89" s="35">
        <f>LN('M2-Adj'!L89)-LN('M2-Adj'!K89)</f>
        <v>0.11652263612478819</v>
      </c>
      <c r="L89" s="35">
        <f>LN('M2-Adj'!M89)-LN('M2-Adj'!L89)</f>
        <v>0.2211773974030713</v>
      </c>
      <c r="M89" s="15" t="s">
        <v>163</v>
      </c>
      <c r="N89" s="13"/>
      <c r="O89" s="16"/>
      <c r="P89" s="16"/>
      <c r="Q89" s="16"/>
      <c r="R89" s="16"/>
      <c r="S89" s="16"/>
      <c r="T89" s="61"/>
      <c r="U89" s="16"/>
      <c r="V89" s="16"/>
      <c r="W89" s="16"/>
      <c r="X89" s="16"/>
      <c r="Y89" s="16"/>
      <c r="Z89" s="16"/>
      <c r="AA89" s="61"/>
      <c r="AB89" s="16"/>
      <c r="AC89" s="16"/>
      <c r="AD89" s="16"/>
      <c r="AE89" s="16"/>
      <c r="AF89" s="16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7"/>
      <c r="AS89" s="13"/>
      <c r="AT89" s="13"/>
      <c r="AU89" s="13"/>
      <c r="AV89" s="13"/>
      <c r="AW89" s="13"/>
    </row>
    <row r="90" spans="1:49" x14ac:dyDescent="0.4">
      <c r="A90" s="15"/>
      <c r="B90" s="15"/>
      <c r="C90" s="49" t="s">
        <v>102</v>
      </c>
      <c r="D90" s="15"/>
      <c r="E90" s="15"/>
      <c r="F90" s="15" t="s">
        <v>317</v>
      </c>
      <c r="G90" s="15" t="s">
        <v>163</v>
      </c>
      <c r="H90" s="15" t="s">
        <v>163</v>
      </c>
      <c r="I90" s="15" t="s">
        <v>163</v>
      </c>
      <c r="J90" s="15" t="s">
        <v>163</v>
      </c>
      <c r="K90" s="15" t="s">
        <v>163</v>
      </c>
      <c r="L90" s="15" t="s">
        <v>163</v>
      </c>
      <c r="M90" s="15" t="s">
        <v>163</v>
      </c>
      <c r="N90" s="13"/>
      <c r="O90" s="16"/>
      <c r="P90" s="16"/>
      <c r="Q90" s="16"/>
      <c r="R90" s="16"/>
      <c r="S90" s="16"/>
      <c r="T90" s="61"/>
      <c r="U90" s="16"/>
      <c r="V90" s="16"/>
      <c r="W90" s="16"/>
      <c r="X90" s="16"/>
      <c r="Y90" s="16"/>
      <c r="Z90" s="16"/>
      <c r="AA90" s="61"/>
      <c r="AB90" s="16"/>
      <c r="AC90" s="16"/>
      <c r="AD90" s="16"/>
      <c r="AE90" s="16"/>
      <c r="AF90" s="16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7"/>
      <c r="AS90" s="13"/>
      <c r="AT90" s="13"/>
      <c r="AU90" s="13"/>
      <c r="AV90" s="13"/>
      <c r="AW90" s="13"/>
    </row>
    <row r="91" spans="1:49" x14ac:dyDescent="0.4">
      <c r="A91" s="15"/>
      <c r="B91" s="15"/>
      <c r="C91" s="49" t="s">
        <v>109</v>
      </c>
      <c r="D91" s="15"/>
      <c r="E91" s="15"/>
      <c r="F91" s="15" t="s">
        <v>317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3"/>
      <c r="O91" s="16"/>
      <c r="P91" s="16"/>
      <c r="Q91" s="16"/>
      <c r="R91" s="16"/>
      <c r="S91" s="16"/>
      <c r="T91" s="61"/>
      <c r="U91" s="16"/>
      <c r="V91" s="16"/>
      <c r="W91" s="16"/>
      <c r="X91" s="16"/>
      <c r="Y91" s="16"/>
      <c r="Z91" s="16"/>
      <c r="AA91" s="61"/>
      <c r="AB91" s="16"/>
      <c r="AC91" s="16"/>
      <c r="AD91" s="16"/>
      <c r="AE91" s="16"/>
      <c r="AF91" s="16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7"/>
      <c r="AS91" s="13"/>
      <c r="AT91" s="13"/>
      <c r="AU91" s="13"/>
      <c r="AV91" s="13"/>
      <c r="AW91" s="13"/>
    </row>
    <row r="92" spans="1:49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3"/>
      <c r="O92" s="16"/>
      <c r="P92" s="16"/>
      <c r="Q92" s="16"/>
      <c r="R92" s="16"/>
      <c r="S92" s="16"/>
      <c r="T92" s="61"/>
      <c r="U92" s="16"/>
      <c r="V92" s="16"/>
      <c r="W92" s="16"/>
      <c r="X92" s="16"/>
      <c r="Y92" s="16"/>
      <c r="Z92" s="16"/>
      <c r="AA92" s="61"/>
      <c r="AB92" s="16"/>
      <c r="AC92" s="16"/>
      <c r="AD92" s="16"/>
      <c r="AE92" s="16"/>
      <c r="AF92" s="16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7"/>
      <c r="AS92" s="13"/>
      <c r="AT92" s="13"/>
      <c r="AU92" s="13"/>
      <c r="AV92" s="13"/>
      <c r="AW92" s="13"/>
    </row>
    <row r="93" spans="1:49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3"/>
      <c r="O93" s="16"/>
      <c r="P93" s="16"/>
      <c r="Q93" s="16"/>
      <c r="R93" s="16"/>
      <c r="S93" s="16"/>
      <c r="T93" s="61"/>
      <c r="U93" s="16"/>
      <c r="V93" s="16"/>
      <c r="W93" s="16"/>
      <c r="X93" s="16"/>
      <c r="Y93" s="16"/>
      <c r="Z93" s="16"/>
      <c r="AA93" s="61"/>
      <c r="AB93" s="16"/>
      <c r="AC93" s="16"/>
      <c r="AD93" s="16"/>
      <c r="AE93" s="16"/>
      <c r="AF93" s="16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7"/>
      <c r="AS93" s="13"/>
      <c r="AT93" s="13"/>
      <c r="AU93" s="13"/>
      <c r="AV93" s="13"/>
      <c r="AW93" s="13"/>
    </row>
    <row r="94" spans="1:49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3"/>
      <c r="O94" s="16"/>
      <c r="P94" s="16"/>
      <c r="Q94" s="16"/>
      <c r="R94" s="16"/>
      <c r="S94" s="16"/>
      <c r="T94" s="61"/>
      <c r="U94" s="16"/>
      <c r="V94" s="16"/>
      <c r="W94" s="16"/>
      <c r="X94" s="16"/>
      <c r="Y94" s="16"/>
      <c r="Z94" s="16"/>
      <c r="AA94" s="61"/>
      <c r="AB94" s="16"/>
      <c r="AC94" s="16"/>
      <c r="AD94" s="16"/>
      <c r="AE94" s="16"/>
      <c r="AF94" s="16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7"/>
      <c r="AS94" s="13"/>
      <c r="AT94" s="13"/>
      <c r="AU94" s="13"/>
      <c r="AV94" s="13"/>
      <c r="AW94" s="13"/>
    </row>
    <row r="95" spans="1:49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3"/>
      <c r="O95" s="16"/>
      <c r="P95" s="16"/>
      <c r="Q95" s="16"/>
      <c r="R95" s="16"/>
      <c r="S95" s="16"/>
      <c r="T95" s="61"/>
      <c r="U95" s="16"/>
      <c r="V95" s="16"/>
      <c r="W95" s="16"/>
      <c r="X95" s="16"/>
      <c r="Y95" s="16"/>
      <c r="Z95" s="16"/>
      <c r="AA95" s="61"/>
      <c r="AB95" s="16"/>
      <c r="AC95" s="16"/>
      <c r="AD95" s="16"/>
      <c r="AE95" s="16"/>
      <c r="AF95" s="16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7"/>
      <c r="AS95" s="13"/>
      <c r="AT95" s="13"/>
      <c r="AU95" s="13"/>
      <c r="AV95" s="13"/>
      <c r="AW95" s="13"/>
    </row>
    <row r="96" spans="1:49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3"/>
      <c r="O96" s="16"/>
      <c r="P96" s="16"/>
      <c r="Q96" s="16"/>
      <c r="R96" s="16"/>
      <c r="S96" s="16"/>
      <c r="T96" s="61"/>
      <c r="U96" s="16"/>
      <c r="V96" s="16"/>
      <c r="W96" s="16"/>
      <c r="X96" s="16"/>
      <c r="Y96" s="16"/>
      <c r="Z96" s="16"/>
      <c r="AA96" s="61"/>
      <c r="AB96" s="16"/>
      <c r="AC96" s="16"/>
      <c r="AD96" s="16"/>
      <c r="AE96" s="16"/>
      <c r="AF96" s="16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7"/>
      <c r="AS96" s="13"/>
      <c r="AT96" s="13"/>
      <c r="AU96" s="13"/>
      <c r="AV96" s="13"/>
      <c r="AW96" s="13"/>
    </row>
    <row r="97" spans="1:49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3"/>
      <c r="O97" s="16"/>
      <c r="P97" s="16"/>
      <c r="Q97" s="16"/>
      <c r="R97" s="16"/>
      <c r="S97" s="16"/>
      <c r="T97" s="61"/>
      <c r="U97" s="16"/>
      <c r="V97" s="16"/>
      <c r="W97" s="16"/>
      <c r="X97" s="16"/>
      <c r="Y97" s="16"/>
      <c r="Z97" s="16"/>
      <c r="AA97" s="61"/>
      <c r="AB97" s="16"/>
      <c r="AC97" s="16"/>
      <c r="AD97" s="16"/>
      <c r="AE97" s="16"/>
      <c r="AF97" s="16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7"/>
      <c r="AS97" s="13"/>
      <c r="AT97" s="13"/>
      <c r="AU97" s="13"/>
      <c r="AV97" s="13"/>
      <c r="AW97" s="13"/>
    </row>
    <row r="98" spans="1:49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3"/>
      <c r="O98" s="16"/>
      <c r="P98" s="16"/>
      <c r="Q98" s="16"/>
      <c r="R98" s="16"/>
      <c r="S98" s="16"/>
      <c r="T98" s="61"/>
      <c r="U98" s="16"/>
      <c r="V98" s="16"/>
      <c r="W98" s="16"/>
      <c r="X98" s="16"/>
      <c r="Y98" s="16"/>
      <c r="Z98" s="16"/>
      <c r="AA98" s="61"/>
      <c r="AB98" s="16"/>
      <c r="AC98" s="16"/>
      <c r="AD98" s="16"/>
      <c r="AE98" s="16"/>
      <c r="AF98" s="16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7"/>
      <c r="AS98" s="13"/>
      <c r="AT98" s="13"/>
      <c r="AU98" s="13"/>
      <c r="AV98" s="13"/>
      <c r="AW98" s="13"/>
    </row>
    <row r="99" spans="1:49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3"/>
      <c r="O99" s="16"/>
      <c r="P99" s="16"/>
      <c r="Q99" s="16"/>
      <c r="R99" s="16"/>
      <c r="S99" s="16"/>
      <c r="T99" s="61"/>
      <c r="U99" s="16"/>
      <c r="V99" s="16"/>
      <c r="W99" s="16"/>
      <c r="X99" s="16"/>
      <c r="Y99" s="16"/>
      <c r="Z99" s="16"/>
      <c r="AA99" s="61"/>
      <c r="AB99" s="16"/>
      <c r="AC99" s="16"/>
      <c r="AD99" s="16"/>
      <c r="AE99" s="16"/>
      <c r="AF99" s="16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7"/>
      <c r="AS99" s="13"/>
      <c r="AT99" s="13"/>
      <c r="AU99" s="13"/>
      <c r="AV99" s="13"/>
      <c r="AW99" s="13"/>
    </row>
    <row r="100" spans="1:49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3"/>
      <c r="O100" s="16"/>
      <c r="P100" s="16"/>
      <c r="Q100" s="16"/>
      <c r="R100" s="16"/>
      <c r="S100" s="16"/>
      <c r="T100" s="61"/>
      <c r="U100" s="16"/>
      <c r="V100" s="16"/>
      <c r="W100" s="16"/>
      <c r="X100" s="16"/>
      <c r="Y100" s="16"/>
      <c r="Z100" s="16"/>
      <c r="AA100" s="61"/>
      <c r="AB100" s="16"/>
      <c r="AC100" s="16"/>
      <c r="AD100" s="16"/>
      <c r="AE100" s="16"/>
      <c r="AF100" s="16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7"/>
      <c r="AS100" s="13"/>
      <c r="AT100" s="13"/>
      <c r="AU100" s="13"/>
      <c r="AV100" s="13"/>
      <c r="AW100" s="13"/>
    </row>
    <row r="101" spans="1:49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3"/>
      <c r="O101" s="16"/>
      <c r="P101" s="16"/>
      <c r="Q101" s="16"/>
      <c r="R101" s="16"/>
      <c r="S101" s="16"/>
      <c r="T101" s="61"/>
      <c r="U101" s="16"/>
      <c r="V101" s="16"/>
      <c r="W101" s="16"/>
      <c r="X101" s="16"/>
      <c r="Y101" s="16"/>
      <c r="Z101" s="16"/>
      <c r="AA101" s="61"/>
      <c r="AB101" s="16"/>
      <c r="AC101" s="16"/>
      <c r="AD101" s="16"/>
      <c r="AE101" s="16"/>
      <c r="AF101" s="16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7"/>
      <c r="AS101" s="13"/>
      <c r="AT101" s="13"/>
      <c r="AU101" s="13"/>
      <c r="AV101" s="13"/>
      <c r="AW101" s="13"/>
    </row>
    <row r="102" spans="1:49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3"/>
      <c r="O102" s="16"/>
      <c r="P102" s="16"/>
      <c r="Q102" s="16"/>
      <c r="R102" s="16"/>
      <c r="S102" s="16"/>
      <c r="T102" s="61"/>
      <c r="U102" s="16"/>
      <c r="V102" s="16"/>
      <c r="W102" s="16"/>
      <c r="X102" s="16"/>
      <c r="Y102" s="16"/>
      <c r="Z102" s="16"/>
      <c r="AA102" s="61"/>
      <c r="AB102" s="16"/>
      <c r="AC102" s="16"/>
      <c r="AD102" s="16"/>
      <c r="AE102" s="16"/>
      <c r="AF102" s="16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7"/>
      <c r="AS102" s="13"/>
      <c r="AT102" s="13"/>
      <c r="AU102" s="13"/>
      <c r="AV102" s="13"/>
      <c r="AW102" s="13"/>
    </row>
    <row r="103" spans="1:49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3"/>
      <c r="O103" s="16"/>
      <c r="P103" s="16"/>
      <c r="Q103" s="16"/>
      <c r="R103" s="16"/>
      <c r="S103" s="16"/>
      <c r="T103" s="61"/>
      <c r="U103" s="16"/>
      <c r="V103" s="16"/>
      <c r="W103" s="16"/>
      <c r="X103" s="16"/>
      <c r="Y103" s="16"/>
      <c r="Z103" s="16"/>
      <c r="AA103" s="61"/>
      <c r="AB103" s="16"/>
      <c r="AC103" s="16"/>
      <c r="AD103" s="16"/>
      <c r="AE103" s="16"/>
      <c r="AF103" s="16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/>
      <c r="AR103" s="17"/>
      <c r="AS103" s="13"/>
      <c r="AT103" s="13"/>
      <c r="AU103" s="13"/>
      <c r="AV103" s="13"/>
      <c r="AW103" s="13"/>
    </row>
    <row r="104" spans="1:49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3"/>
      <c r="O104" s="16"/>
      <c r="P104" s="16"/>
      <c r="Q104" s="16"/>
      <c r="R104" s="16"/>
      <c r="S104" s="16"/>
      <c r="T104" s="61"/>
      <c r="U104" s="16"/>
      <c r="V104" s="16"/>
      <c r="W104" s="16"/>
      <c r="X104" s="16"/>
      <c r="Y104" s="16"/>
      <c r="Z104" s="16"/>
      <c r="AA104" s="61"/>
      <c r="AB104" s="16"/>
      <c r="AC104" s="16"/>
      <c r="AD104" s="16"/>
      <c r="AE104" s="16"/>
      <c r="AF104" s="16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7"/>
      <c r="AS104" s="13"/>
      <c r="AT104" s="13"/>
      <c r="AU104" s="13"/>
      <c r="AV104" s="13"/>
      <c r="AW104" s="13"/>
    </row>
    <row r="105" spans="1:49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3"/>
      <c r="O105" s="16"/>
      <c r="P105" s="16"/>
      <c r="Q105" s="16"/>
      <c r="R105" s="16"/>
      <c r="S105" s="16"/>
      <c r="T105" s="61"/>
      <c r="U105" s="16"/>
      <c r="V105" s="16"/>
      <c r="W105" s="16"/>
      <c r="X105" s="16"/>
      <c r="Y105" s="16"/>
      <c r="Z105" s="16"/>
      <c r="AA105" s="61"/>
      <c r="AB105" s="16"/>
      <c r="AC105" s="16"/>
      <c r="AD105" s="16"/>
      <c r="AE105" s="16"/>
      <c r="AF105" s="16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7"/>
      <c r="AS105" s="13"/>
      <c r="AT105" s="13"/>
      <c r="AU105" s="13"/>
      <c r="AV105" s="13"/>
      <c r="AW105" s="13"/>
    </row>
    <row r="106" spans="1:49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3"/>
      <c r="O106" s="16"/>
      <c r="P106" s="16"/>
      <c r="Q106" s="16"/>
      <c r="R106" s="16"/>
      <c r="S106" s="16"/>
      <c r="T106" s="61"/>
      <c r="U106" s="16"/>
      <c r="V106" s="16"/>
      <c r="W106" s="16"/>
      <c r="X106" s="16"/>
      <c r="Y106" s="16"/>
      <c r="Z106" s="16"/>
      <c r="AA106" s="61"/>
      <c r="AB106" s="16"/>
      <c r="AC106" s="16"/>
      <c r="AD106" s="16"/>
      <c r="AE106" s="16"/>
      <c r="AF106" s="16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7"/>
      <c r="AS106" s="13"/>
      <c r="AT106" s="13"/>
      <c r="AU106" s="13"/>
      <c r="AV106" s="13"/>
      <c r="AW106" s="13"/>
    </row>
    <row r="107" spans="1:49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3"/>
      <c r="O107" s="16"/>
      <c r="P107" s="16"/>
      <c r="Q107" s="16"/>
      <c r="R107" s="16"/>
      <c r="S107" s="16"/>
      <c r="T107" s="61"/>
      <c r="U107" s="16"/>
      <c r="V107" s="16"/>
      <c r="W107" s="16"/>
      <c r="X107" s="16"/>
      <c r="Y107" s="16"/>
      <c r="Z107" s="16"/>
      <c r="AA107" s="61"/>
      <c r="AB107" s="16"/>
      <c r="AC107" s="16"/>
      <c r="AD107" s="16"/>
      <c r="AE107" s="16"/>
      <c r="AF107" s="16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7"/>
      <c r="AS107" s="13"/>
      <c r="AT107" s="13"/>
      <c r="AU107" s="13"/>
      <c r="AV107" s="13"/>
      <c r="AW107" s="13"/>
    </row>
    <row r="108" spans="1:49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3"/>
      <c r="O108" s="16"/>
      <c r="P108" s="16"/>
      <c r="Q108" s="16"/>
      <c r="R108" s="16"/>
      <c r="S108" s="16"/>
      <c r="T108" s="61"/>
      <c r="U108" s="16"/>
      <c r="V108" s="16"/>
      <c r="W108" s="16"/>
      <c r="X108" s="16"/>
      <c r="Y108" s="16"/>
      <c r="Z108" s="16"/>
      <c r="AA108" s="61"/>
      <c r="AB108" s="16"/>
      <c r="AC108" s="16"/>
      <c r="AD108" s="16"/>
      <c r="AE108" s="16"/>
      <c r="AF108" s="16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7"/>
      <c r="AS108" s="13"/>
      <c r="AT108" s="13"/>
      <c r="AU108" s="13"/>
      <c r="AV108" s="13"/>
      <c r="AW108" s="13"/>
    </row>
    <row r="109" spans="1:49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3"/>
      <c r="O109" s="16"/>
      <c r="P109" s="16"/>
      <c r="Q109" s="16"/>
      <c r="R109" s="16"/>
      <c r="S109" s="16"/>
      <c r="T109" s="61"/>
      <c r="U109" s="16"/>
      <c r="V109" s="16"/>
      <c r="W109" s="16"/>
      <c r="X109" s="16"/>
      <c r="Y109" s="16"/>
      <c r="Z109" s="16"/>
      <c r="AA109" s="61"/>
      <c r="AB109" s="16"/>
      <c r="AC109" s="16"/>
      <c r="AD109" s="16"/>
      <c r="AE109" s="16"/>
      <c r="AF109" s="16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7"/>
      <c r="AS109" s="13"/>
      <c r="AT109" s="13"/>
      <c r="AU109" s="13"/>
      <c r="AV109" s="13"/>
      <c r="AW109" s="13"/>
    </row>
    <row r="110" spans="1:49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3"/>
      <c r="O110" s="16"/>
      <c r="P110" s="16"/>
      <c r="Q110" s="16"/>
      <c r="R110" s="16"/>
      <c r="S110" s="16"/>
      <c r="T110" s="61"/>
      <c r="U110" s="16"/>
      <c r="V110" s="16"/>
      <c r="W110" s="16"/>
      <c r="X110" s="16"/>
      <c r="Y110" s="16"/>
      <c r="Z110" s="16"/>
      <c r="AA110" s="61"/>
      <c r="AB110" s="16"/>
      <c r="AC110" s="16"/>
      <c r="AD110" s="16"/>
      <c r="AE110" s="16"/>
      <c r="AF110" s="16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7"/>
      <c r="AS110" s="13"/>
      <c r="AT110" s="13"/>
      <c r="AU110" s="13"/>
      <c r="AV110" s="13"/>
      <c r="AW110" s="13"/>
    </row>
    <row r="111" spans="1:49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3"/>
      <c r="O111" s="16"/>
      <c r="P111" s="16"/>
      <c r="Q111" s="16"/>
      <c r="R111" s="16"/>
      <c r="S111" s="16"/>
      <c r="T111" s="61"/>
      <c r="U111" s="16"/>
      <c r="V111" s="16"/>
      <c r="W111" s="16"/>
      <c r="X111" s="16"/>
      <c r="Y111" s="16"/>
      <c r="Z111" s="16"/>
      <c r="AA111" s="61"/>
      <c r="AB111" s="16"/>
      <c r="AC111" s="16"/>
      <c r="AD111" s="16"/>
      <c r="AE111" s="16"/>
      <c r="AF111" s="16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7"/>
      <c r="AS111" s="13"/>
      <c r="AT111" s="13"/>
      <c r="AU111" s="13"/>
      <c r="AV111" s="13"/>
      <c r="AW111" s="13"/>
    </row>
    <row r="112" spans="1:49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3"/>
      <c r="O112" s="16"/>
      <c r="P112" s="16"/>
      <c r="Q112" s="16"/>
      <c r="R112" s="16"/>
      <c r="S112" s="16"/>
      <c r="T112" s="61"/>
      <c r="U112" s="16"/>
      <c r="V112" s="16"/>
      <c r="W112" s="16"/>
      <c r="X112" s="16"/>
      <c r="Y112" s="16"/>
      <c r="Z112" s="16"/>
      <c r="AA112" s="61"/>
      <c r="AB112" s="16"/>
      <c r="AC112" s="16"/>
      <c r="AD112" s="16"/>
      <c r="AE112" s="16"/>
      <c r="AF112" s="16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7"/>
      <c r="AS112" s="13"/>
      <c r="AT112" s="13"/>
      <c r="AU112" s="13"/>
      <c r="AV112" s="13"/>
      <c r="AW112" s="13"/>
    </row>
    <row r="113" spans="1:49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3"/>
      <c r="O113" s="16"/>
      <c r="P113" s="16"/>
      <c r="Q113" s="16"/>
      <c r="R113" s="16"/>
      <c r="S113" s="16"/>
      <c r="T113" s="61"/>
      <c r="U113" s="16"/>
      <c r="V113" s="16"/>
      <c r="W113" s="16"/>
      <c r="X113" s="16"/>
      <c r="Y113" s="16"/>
      <c r="Z113" s="16"/>
      <c r="AA113" s="61"/>
      <c r="AB113" s="16"/>
      <c r="AC113" s="16"/>
      <c r="AD113" s="16"/>
      <c r="AE113" s="16"/>
      <c r="AF113" s="16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7"/>
      <c r="AS113" s="13"/>
      <c r="AT113" s="13"/>
      <c r="AU113" s="13"/>
      <c r="AV113" s="13"/>
      <c r="AW113" s="13"/>
    </row>
    <row r="114" spans="1:49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3"/>
      <c r="O114" s="16"/>
      <c r="P114" s="16"/>
      <c r="Q114" s="16"/>
      <c r="R114" s="16"/>
      <c r="S114" s="16"/>
      <c r="T114" s="61"/>
      <c r="U114" s="16"/>
      <c r="V114" s="16"/>
      <c r="W114" s="16"/>
      <c r="X114" s="16"/>
      <c r="Y114" s="16"/>
      <c r="Z114" s="16"/>
      <c r="AA114" s="61"/>
      <c r="AB114" s="16"/>
      <c r="AC114" s="16"/>
      <c r="AD114" s="16"/>
      <c r="AE114" s="16"/>
      <c r="AF114" s="16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7"/>
      <c r="AS114" s="13"/>
      <c r="AT114" s="13"/>
      <c r="AU114" s="13"/>
      <c r="AV114" s="13"/>
      <c r="AW114" s="13"/>
    </row>
    <row r="115" spans="1:49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3"/>
      <c r="O115" s="16"/>
      <c r="P115" s="16"/>
      <c r="Q115" s="16"/>
      <c r="R115" s="16"/>
      <c r="S115" s="16"/>
      <c r="T115" s="61"/>
      <c r="U115" s="16"/>
      <c r="V115" s="16"/>
      <c r="W115" s="16"/>
      <c r="X115" s="16"/>
      <c r="Y115" s="16"/>
      <c r="Z115" s="16"/>
      <c r="AA115" s="61"/>
      <c r="AB115" s="16"/>
      <c r="AC115" s="16"/>
      <c r="AD115" s="16"/>
      <c r="AE115" s="16"/>
      <c r="AF115" s="16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7"/>
      <c r="AS115" s="13"/>
      <c r="AT115" s="13"/>
      <c r="AU115" s="13"/>
      <c r="AV115" s="13"/>
      <c r="AW115" s="13"/>
    </row>
    <row r="116" spans="1:49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3"/>
      <c r="O116" s="16"/>
      <c r="P116" s="16"/>
      <c r="Q116" s="16"/>
      <c r="R116" s="16"/>
      <c r="S116" s="16"/>
      <c r="T116" s="61"/>
      <c r="U116" s="16"/>
      <c r="V116" s="16"/>
      <c r="W116" s="16"/>
      <c r="X116" s="16"/>
      <c r="Y116" s="16"/>
      <c r="Z116" s="16"/>
      <c r="AA116" s="61"/>
      <c r="AB116" s="16"/>
      <c r="AC116" s="16"/>
      <c r="AD116" s="16"/>
      <c r="AE116" s="16"/>
      <c r="AF116" s="16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7"/>
      <c r="AS116" s="13"/>
      <c r="AT116" s="13"/>
      <c r="AU116" s="13"/>
      <c r="AV116" s="13"/>
      <c r="AW116" s="13"/>
    </row>
    <row r="117" spans="1:49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3"/>
      <c r="O117" s="16"/>
      <c r="P117" s="16"/>
      <c r="Q117" s="16"/>
      <c r="R117" s="16"/>
      <c r="S117" s="16"/>
      <c r="T117" s="61"/>
      <c r="U117" s="16"/>
      <c r="V117" s="16"/>
      <c r="W117" s="16"/>
      <c r="X117" s="16"/>
      <c r="Y117" s="16"/>
      <c r="Z117" s="16"/>
      <c r="AA117" s="61"/>
      <c r="AB117" s="16"/>
      <c r="AC117" s="16"/>
      <c r="AD117" s="16"/>
      <c r="AE117" s="16"/>
      <c r="AF117" s="16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7"/>
      <c r="AS117" s="13"/>
      <c r="AT117" s="13"/>
      <c r="AU117" s="13"/>
      <c r="AV117" s="13"/>
      <c r="AW117" s="13"/>
    </row>
    <row r="118" spans="1:49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3"/>
      <c r="O118" s="16"/>
      <c r="P118" s="16"/>
      <c r="Q118" s="16"/>
      <c r="R118" s="16"/>
      <c r="S118" s="16"/>
      <c r="T118" s="61"/>
      <c r="U118" s="16"/>
      <c r="V118" s="16"/>
      <c r="W118" s="16"/>
      <c r="X118" s="16"/>
      <c r="Y118" s="16"/>
      <c r="Z118" s="16"/>
      <c r="AA118" s="61"/>
      <c r="AB118" s="16"/>
      <c r="AC118" s="16"/>
      <c r="AD118" s="16"/>
      <c r="AE118" s="16"/>
      <c r="AF118" s="16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7"/>
      <c r="AS118" s="13"/>
      <c r="AT118" s="13"/>
      <c r="AU118" s="13"/>
      <c r="AV118" s="13"/>
      <c r="AW118" s="13"/>
    </row>
    <row r="119" spans="1:49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3"/>
      <c r="O119" s="16"/>
      <c r="P119" s="16"/>
      <c r="Q119" s="16"/>
      <c r="R119" s="16"/>
      <c r="S119" s="16"/>
      <c r="T119" s="61"/>
      <c r="U119" s="16"/>
      <c r="V119" s="16"/>
      <c r="W119" s="16"/>
      <c r="X119" s="16"/>
      <c r="Y119" s="16"/>
      <c r="Z119" s="16"/>
      <c r="AA119" s="61"/>
      <c r="AB119" s="16"/>
      <c r="AC119" s="16"/>
      <c r="AD119" s="16"/>
      <c r="AE119" s="16"/>
      <c r="AF119" s="16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7"/>
      <c r="AS119" s="13"/>
      <c r="AT119" s="13"/>
      <c r="AU119" s="13"/>
      <c r="AV119" s="13"/>
      <c r="AW119" s="13"/>
    </row>
    <row r="120" spans="1:49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3"/>
      <c r="O120" s="16"/>
      <c r="P120" s="16"/>
      <c r="Q120" s="16"/>
      <c r="R120" s="16"/>
      <c r="S120" s="16"/>
      <c r="T120" s="61"/>
      <c r="U120" s="16"/>
      <c r="V120" s="16"/>
      <c r="W120" s="16"/>
      <c r="X120" s="16"/>
      <c r="Y120" s="16"/>
      <c r="Z120" s="16"/>
      <c r="AA120" s="61"/>
      <c r="AB120" s="16"/>
      <c r="AC120" s="16"/>
      <c r="AD120" s="16"/>
      <c r="AE120" s="16"/>
      <c r="AF120" s="16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7"/>
      <c r="AS120" s="13"/>
      <c r="AT120" s="13"/>
      <c r="AU120" s="13"/>
      <c r="AV120" s="13"/>
      <c r="AW120" s="13"/>
    </row>
    <row r="121" spans="1:49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3"/>
      <c r="O121" s="16"/>
      <c r="P121" s="16"/>
      <c r="Q121" s="16"/>
      <c r="R121" s="16"/>
      <c r="S121" s="16"/>
      <c r="T121" s="61"/>
      <c r="U121" s="16"/>
      <c r="V121" s="16"/>
      <c r="W121" s="16"/>
      <c r="X121" s="16"/>
      <c r="Y121" s="16"/>
      <c r="Z121" s="16"/>
      <c r="AA121" s="61"/>
      <c r="AB121" s="16"/>
      <c r="AC121" s="16"/>
      <c r="AD121" s="16"/>
      <c r="AE121" s="16"/>
      <c r="AF121" s="16"/>
      <c r="AG121" s="15"/>
      <c r="AH121" s="15"/>
      <c r="AI121" s="15"/>
      <c r="AJ121" s="15"/>
      <c r="AK121" s="13"/>
      <c r="AL121" s="13"/>
      <c r="AM121" s="15"/>
      <c r="AN121" s="15"/>
      <c r="AO121" s="15"/>
      <c r="AP121" s="15"/>
      <c r="AQ121" s="13"/>
      <c r="AR121" s="17"/>
      <c r="AS121" s="15"/>
      <c r="AT121" s="15"/>
      <c r="AU121" s="15"/>
      <c r="AV121" s="15"/>
      <c r="AW121" s="13"/>
    </row>
    <row r="122" spans="1:49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3"/>
      <c r="O122" s="16"/>
      <c r="P122" s="16"/>
      <c r="Q122" s="16"/>
      <c r="R122" s="16"/>
      <c r="S122" s="16"/>
      <c r="T122" s="61"/>
      <c r="U122" s="16"/>
      <c r="V122" s="16"/>
      <c r="W122" s="16"/>
      <c r="X122" s="16"/>
      <c r="Y122" s="16"/>
      <c r="Z122" s="16"/>
      <c r="AA122" s="61"/>
      <c r="AB122" s="16"/>
      <c r="AC122" s="16"/>
      <c r="AD122" s="16"/>
      <c r="AE122" s="16"/>
      <c r="AF122" s="16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7"/>
      <c r="AS122" s="13"/>
      <c r="AT122" s="13"/>
      <c r="AU122" s="13"/>
      <c r="AV122" s="13"/>
      <c r="AW122" s="13"/>
    </row>
    <row r="123" spans="1:49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3"/>
      <c r="O123" s="16"/>
      <c r="P123" s="16"/>
      <c r="Q123" s="16"/>
      <c r="R123" s="16"/>
      <c r="S123" s="16"/>
      <c r="T123" s="61"/>
      <c r="U123" s="16"/>
      <c r="V123" s="16"/>
      <c r="W123" s="16"/>
      <c r="X123" s="16"/>
      <c r="Y123" s="16"/>
      <c r="Z123" s="16"/>
      <c r="AA123" s="61"/>
      <c r="AB123" s="16"/>
      <c r="AC123" s="16"/>
      <c r="AD123" s="16"/>
      <c r="AE123" s="16"/>
      <c r="AF123" s="16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7"/>
      <c r="AS123" s="13"/>
      <c r="AT123" s="13"/>
      <c r="AU123" s="13"/>
      <c r="AV123" s="13"/>
      <c r="AW123" s="13"/>
    </row>
    <row r="124" spans="1:49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3"/>
      <c r="O124" s="16"/>
      <c r="P124" s="16"/>
      <c r="Q124" s="16"/>
      <c r="R124" s="16"/>
      <c r="S124" s="16"/>
      <c r="T124" s="61"/>
      <c r="U124" s="16"/>
      <c r="V124" s="16"/>
      <c r="W124" s="16"/>
      <c r="X124" s="16"/>
      <c r="Y124" s="16"/>
      <c r="Z124" s="16"/>
      <c r="AA124" s="61"/>
      <c r="AB124" s="16"/>
      <c r="AC124" s="16"/>
      <c r="AD124" s="16"/>
      <c r="AE124" s="16"/>
      <c r="AF124" s="16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7"/>
      <c r="AS124" s="13"/>
      <c r="AT124" s="13"/>
      <c r="AU124" s="13"/>
      <c r="AV124" s="13"/>
      <c r="AW124" s="13"/>
    </row>
    <row r="125" spans="1:49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3"/>
      <c r="O125" s="16"/>
      <c r="P125" s="16"/>
      <c r="Q125" s="16"/>
      <c r="R125" s="16"/>
      <c r="S125" s="16"/>
      <c r="T125" s="61"/>
      <c r="U125" s="16"/>
      <c r="V125" s="16"/>
      <c r="W125" s="16"/>
      <c r="X125" s="16"/>
      <c r="Y125" s="16"/>
      <c r="Z125" s="16"/>
      <c r="AA125" s="61"/>
      <c r="AB125" s="16"/>
      <c r="AC125" s="16"/>
      <c r="AD125" s="16"/>
      <c r="AE125" s="16"/>
      <c r="AF125" s="16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7"/>
      <c r="AS125" s="13"/>
      <c r="AT125" s="13"/>
      <c r="AU125" s="13"/>
      <c r="AV125" s="13"/>
      <c r="AW125" s="13"/>
    </row>
    <row r="126" spans="1:49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3"/>
      <c r="O126" s="16"/>
      <c r="P126" s="16"/>
      <c r="Q126" s="16"/>
      <c r="R126" s="16"/>
      <c r="S126" s="16"/>
      <c r="T126" s="61"/>
      <c r="U126" s="16"/>
      <c r="V126" s="16"/>
      <c r="W126" s="16"/>
      <c r="X126" s="16"/>
      <c r="Y126" s="16"/>
      <c r="Z126" s="16"/>
      <c r="AA126" s="61"/>
      <c r="AB126" s="16"/>
      <c r="AC126" s="16"/>
      <c r="AD126" s="16"/>
      <c r="AE126" s="16"/>
      <c r="AF126" s="16"/>
      <c r="AG126" s="15"/>
      <c r="AH126" s="15"/>
      <c r="AI126" s="15"/>
      <c r="AJ126" s="15"/>
      <c r="AK126" s="13"/>
      <c r="AL126" s="13"/>
      <c r="AM126" s="15"/>
      <c r="AN126" s="15"/>
      <c r="AO126" s="15"/>
      <c r="AP126" s="15"/>
      <c r="AQ126" s="13"/>
      <c r="AR126" s="17"/>
      <c r="AS126" s="15"/>
      <c r="AT126" s="15"/>
      <c r="AU126" s="15"/>
      <c r="AV126" s="15"/>
      <c r="AW126" s="13"/>
    </row>
    <row r="127" spans="1:49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3"/>
      <c r="O127" s="16"/>
      <c r="P127" s="16"/>
      <c r="Q127" s="16"/>
      <c r="R127" s="16"/>
      <c r="S127" s="16"/>
      <c r="T127" s="61"/>
      <c r="U127" s="16"/>
      <c r="V127" s="16"/>
      <c r="W127" s="16"/>
      <c r="X127" s="16"/>
      <c r="Y127" s="16"/>
      <c r="Z127" s="16"/>
      <c r="AA127" s="61"/>
      <c r="AB127" s="16"/>
      <c r="AC127" s="16"/>
      <c r="AD127" s="16"/>
      <c r="AE127" s="16"/>
      <c r="AF127" s="16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7"/>
      <c r="AS127" s="13"/>
      <c r="AT127" s="13"/>
      <c r="AU127" s="13"/>
      <c r="AV127" s="13"/>
      <c r="AW127" s="13"/>
    </row>
    <row r="128" spans="1:49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3"/>
      <c r="O128" s="16"/>
      <c r="P128" s="16"/>
      <c r="Q128" s="16"/>
      <c r="R128" s="16"/>
      <c r="S128" s="16"/>
      <c r="T128" s="61"/>
      <c r="U128" s="16"/>
      <c r="V128" s="16"/>
      <c r="W128" s="16"/>
      <c r="X128" s="16"/>
      <c r="Y128" s="16"/>
      <c r="Z128" s="16"/>
      <c r="AA128" s="61"/>
      <c r="AB128" s="16"/>
      <c r="AC128" s="16"/>
      <c r="AD128" s="16"/>
      <c r="AE128" s="16"/>
      <c r="AF128" s="16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7"/>
      <c r="AS128" s="13"/>
      <c r="AT128" s="13"/>
      <c r="AU128" s="13"/>
      <c r="AV128" s="13"/>
      <c r="AW128" s="13"/>
    </row>
    <row r="129" spans="1:13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</row>
    <row r="130" spans="1:13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</row>
    <row r="131" spans="1:13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</row>
    <row r="132" spans="1:13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</row>
    <row r="133" spans="1:13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</row>
    <row r="134" spans="1:13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</row>
    <row r="135" spans="1:13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56"/>
  <sheetViews>
    <sheetView workbookViewId="0">
      <selection activeCell="A7" sqref="A7"/>
    </sheetView>
  </sheetViews>
  <sheetFormatPr defaultRowHeight="13.15" x14ac:dyDescent="0.4"/>
  <cols>
    <col min="1" max="6" width="9.35546875" style="1" customWidth="1"/>
    <col min="7" max="12" width="10.35546875" style="1" bestFit="1" customWidth="1"/>
    <col min="13" max="13" width="9.5" style="1" bestFit="1" customWidth="1"/>
    <col min="14" max="15" width="9.35546875" style="1" customWidth="1"/>
  </cols>
  <sheetData>
    <row r="1" spans="1:1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  <c r="O1"/>
    </row>
    <row r="2" spans="1:1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NGDP!G2/'M2-Adj'!G2</f>
        <v>2.7151088511067347</v>
      </c>
      <c r="H2" s="35">
        <f>NGDP!H2/'M2-Adj'!H2</f>
        <v>5.1346366444181681</v>
      </c>
      <c r="I2" s="35">
        <f>NGDP!I2/'M2-Adj'!I2</f>
        <v>7.7476809305806071</v>
      </c>
      <c r="J2" s="35">
        <f>NGDP!J2/'M2-Adj'!J2</f>
        <v>8.6150328463737491</v>
      </c>
      <c r="K2" s="35">
        <f>NGDP!K2/'M2-Adj'!K2</f>
        <v>12.928410555289803</v>
      </c>
      <c r="L2" s="35">
        <f>NGDP!L2/'M2-Adj'!L2</f>
        <v>16.411990064768677</v>
      </c>
      <c r="M2" s="35">
        <f>NGDP!M2/'M2-Adj'!M2</f>
        <v>13.779381796824399</v>
      </c>
      <c r="N2" s="15" t="s">
        <v>163</v>
      </c>
      <c r="O2" s="15"/>
    </row>
    <row r="3" spans="1:15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NGDP!G3/'M2-Adj'!G3</f>
        <v>9.0345279919005232</v>
      </c>
      <c r="H3" s="35">
        <f>NGDP!H3/'M2-Adj'!H3</f>
        <v>8.2625765045297239</v>
      </c>
      <c r="I3" s="35">
        <f>NGDP!I3/'M2-Adj'!I3</f>
        <v>7.347468521745812</v>
      </c>
      <c r="J3" s="35">
        <f>NGDP!J3/'M2-Adj'!J3</f>
        <v>6.8384928519155768</v>
      </c>
      <c r="K3" s="35">
        <f>NGDP!K3/'M2-Adj'!K3</f>
        <v>6.5794782163180425</v>
      </c>
      <c r="L3" s="35">
        <f>NGDP!L3/'M2-Adj'!L3</f>
        <v>7.3601938046208648</v>
      </c>
      <c r="M3" s="35">
        <f>NGDP!M3/'M2-Adj'!M3</f>
        <v>10.173206811080382</v>
      </c>
      <c r="N3" s="15" t="s">
        <v>163</v>
      </c>
      <c r="O3" s="15"/>
    </row>
    <row r="4" spans="1:15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NGDP!G4/'M2-Adj'!G4</f>
        <v>6.4507558383862635</v>
      </c>
      <c r="H4" s="35">
        <f>NGDP!H4/'M2-Adj'!H4</f>
        <v>9.5183668746811687</v>
      </c>
      <c r="I4" s="35">
        <f>NGDP!I4/'M2-Adj'!I4</f>
        <v>9.3414081917037084</v>
      </c>
      <c r="J4" s="35">
        <f>NGDP!J4/'M2-Adj'!J4</f>
        <v>9.7132076951789994</v>
      </c>
      <c r="K4" s="35">
        <f>NGDP!K4/'M2-Adj'!K4</f>
        <v>9.4082515920151266</v>
      </c>
      <c r="L4" s="35">
        <f>NGDP!L4/'M2-Adj'!L4</f>
        <v>10.224577423543584</v>
      </c>
      <c r="M4" s="35">
        <f>NGDP!M4/'M2-Adj'!M4</f>
        <v>8.9289084240269077</v>
      </c>
      <c r="N4" s="15" t="s">
        <v>163</v>
      </c>
      <c r="O4" s="30"/>
    </row>
    <row r="5" spans="1:15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NGDP!G5/'M2-Adj'!G5</f>
        <v>2.0698703354959318</v>
      </c>
      <c r="H5" s="35">
        <f>NGDP!H5/'M2-Adj'!H5</f>
        <v>2.7132230598676159</v>
      </c>
      <c r="I5" s="35">
        <f>NGDP!I5/'M2-Adj'!I5</f>
        <v>5.0453466222411008</v>
      </c>
      <c r="J5" s="35">
        <f>NGDP!J5/'M2-Adj'!J5</f>
        <v>5.5640949161041062</v>
      </c>
      <c r="K5" s="35">
        <f>NGDP!K5/'M2-Adj'!K5</f>
        <v>5.1552115933794793</v>
      </c>
      <c r="L5" s="35">
        <f>NGDP!L5/'M2-Adj'!L5</f>
        <v>4.7107050046232732</v>
      </c>
      <c r="M5" s="35">
        <f>NGDP!M5/'M2-Adj'!M5</f>
        <v>4.0337120278599743</v>
      </c>
      <c r="N5" s="15" t="s">
        <v>163</v>
      </c>
      <c r="O5" s="15"/>
    </row>
    <row r="6" spans="1:1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NGDP!G6/'M2-Adj'!G6</f>
        <v>28.603432831609982</v>
      </c>
      <c r="H6" s="35">
        <f>NGDP!H6/'M2-Adj'!H6</f>
        <v>26.384105802949723</v>
      </c>
      <c r="I6" s="35">
        <f>NGDP!I6/'M2-Adj'!I6</f>
        <v>24.569814307611122</v>
      </c>
      <c r="J6" s="35">
        <f>NGDP!J6/'M2-Adj'!J6</f>
        <v>20.182615475604795</v>
      </c>
      <c r="K6" s="35">
        <f>NGDP!K6/'M2-Adj'!K6</f>
        <v>22.330768575716828</v>
      </c>
      <c r="L6" s="35">
        <f>NGDP!L6/'M2-Adj'!L6</f>
        <v>22.085006020135427</v>
      </c>
      <c r="M6" s="35">
        <f>NGDP!M6/'M2-Adj'!M6</f>
        <v>20.078981033427883</v>
      </c>
      <c r="N6" s="15" t="s">
        <v>163</v>
      </c>
      <c r="O6" s="16"/>
    </row>
    <row r="7" spans="1:15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15" t="s">
        <v>163</v>
      </c>
      <c r="H7" s="15" t="s">
        <v>163</v>
      </c>
      <c r="I7" s="15" t="s">
        <v>163</v>
      </c>
      <c r="J7" s="15" t="s">
        <v>163</v>
      </c>
      <c r="K7" s="15" t="s">
        <v>163</v>
      </c>
      <c r="L7" s="15" t="s">
        <v>163</v>
      </c>
      <c r="M7" s="15" t="s">
        <v>163</v>
      </c>
      <c r="N7" s="15" t="s">
        <v>163</v>
      </c>
      <c r="O7" s="15"/>
    </row>
    <row r="8" spans="1:15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NGDP!G8/'M2-Adj'!G8</f>
        <v>246.75579667264969</v>
      </c>
      <c r="H8" s="35">
        <f>NGDP!H8/'M2-Adj'!H8</f>
        <v>193.43850339588744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5" t="s">
        <v>163</v>
      </c>
      <c r="O8" s="15"/>
    </row>
    <row r="9" spans="1:15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NGDP!G9/'M2-Adj'!G9</f>
        <v>12.712319931197593</v>
      </c>
      <c r="H9" s="35">
        <f>NGDP!H9/'M2-Adj'!H9</f>
        <v>11.844552260827196</v>
      </c>
      <c r="I9" s="35">
        <f>NGDP!I9/'M2-Adj'!I9</f>
        <v>12.48415815747674</v>
      </c>
      <c r="J9" s="35">
        <f>NGDP!J9/'M2-Adj'!J9</f>
        <v>14.868689135687308</v>
      </c>
      <c r="K9" s="35">
        <f>NGDP!K9/'M2-Adj'!K9</f>
        <v>32.569131489078586</v>
      </c>
      <c r="L9" s="35">
        <f>NGDP!L9/'M2-Adj'!L9</f>
        <v>25.127357006322594</v>
      </c>
      <c r="M9" s="35">
        <f>NGDP!M9/'M2-Adj'!M9</f>
        <v>24.588221219906686</v>
      </c>
      <c r="N9" s="15" t="s">
        <v>163</v>
      </c>
      <c r="O9" s="15"/>
    </row>
    <row r="10" spans="1:15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15" t="s">
        <v>163</v>
      </c>
      <c r="H10" s="15" t="s">
        <v>163</v>
      </c>
      <c r="I10" s="35">
        <f>NGDP!I10/'M2-Adj'!I10</f>
        <v>6.9289945848092334</v>
      </c>
      <c r="J10" s="35">
        <f>NGDP!J10/'M2-Adj'!J10</f>
        <v>6.9256172756801853</v>
      </c>
      <c r="K10" s="35">
        <f>NGDP!K10/'M2-Adj'!K10</f>
        <v>5.9059200257089399</v>
      </c>
      <c r="L10" s="35">
        <f>NGDP!L10/'M2-Adj'!L10</f>
        <v>5.4553815912608581</v>
      </c>
      <c r="M10" s="35">
        <f>NGDP!M10/'M2-Adj'!M10</f>
        <v>5.7201805338186507</v>
      </c>
      <c r="N10" s="15" t="s">
        <v>163</v>
      </c>
      <c r="O10" s="15"/>
    </row>
    <row r="11" spans="1:15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15" t="s">
        <v>163</v>
      </c>
      <c r="H11" s="35">
        <f>NGDP!H11/'M2-Adj'!H11</f>
        <v>5.325467725305483</v>
      </c>
      <c r="I11" s="35">
        <f>NGDP!I11/'M2-Adj'!I11</f>
        <v>4.3088522391944455</v>
      </c>
      <c r="J11" s="35">
        <f>NGDP!J11/'M2-Adj'!J11</f>
        <v>4.2260841584562456</v>
      </c>
      <c r="K11" s="35">
        <f>NGDP!K11/'M2-Adj'!K11</f>
        <v>3.9649770076135593</v>
      </c>
      <c r="L11" s="35">
        <f>NGDP!L11/'M2-Adj'!L11</f>
        <v>4.3519240148048439</v>
      </c>
      <c r="M11" s="35">
        <f>NGDP!M11/'M2-Adj'!M11</f>
        <v>3.3273640260014066</v>
      </c>
      <c r="N11" s="15" t="s">
        <v>163</v>
      </c>
      <c r="O11" s="15"/>
    </row>
    <row r="12" spans="1:15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NGDP!G12/'M2-Adj'!G12</f>
        <v>4.3438602553003607</v>
      </c>
      <c r="H12" s="35">
        <f>NGDP!H12/'M2-Adj'!H12</f>
        <v>4.639465421389521</v>
      </c>
      <c r="I12" s="35">
        <f>NGDP!I12/'M2-Adj'!I12</f>
        <v>4.8919957090573796</v>
      </c>
      <c r="J12" s="35">
        <f>NGDP!J12/'M2-Adj'!J12</f>
        <v>5.4380854411712285</v>
      </c>
      <c r="K12" s="35">
        <f>NGDP!K12/'M2-Adj'!K12</f>
        <v>4.9413464577103161</v>
      </c>
      <c r="L12" s="35">
        <f>NGDP!L12/'M2-Adj'!L12</f>
        <v>5.1842572526320225</v>
      </c>
      <c r="M12" s="35">
        <f>NGDP!M12/'M2-Adj'!M12</f>
        <v>5.2758238551432388</v>
      </c>
      <c r="N12" s="15" t="s">
        <v>163</v>
      </c>
      <c r="O12" s="15"/>
    </row>
    <row r="13" spans="1:15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NGDP!G13/'M2-Adj'!G13</f>
        <v>11.183738941059698</v>
      </c>
      <c r="H13" s="35">
        <f>NGDP!H13/'M2-Adj'!H13</f>
        <v>10.287742132079842</v>
      </c>
      <c r="I13" s="35">
        <f>NGDP!I13/'M2-Adj'!I13</f>
        <v>7.5806984349383866</v>
      </c>
      <c r="J13" s="35">
        <f>NGDP!J13/'M2-Adj'!J13</f>
        <v>6.8450686054136742</v>
      </c>
      <c r="K13" s="35">
        <f>NGDP!K13/'M2-Adj'!K13</f>
        <v>6.2617052159178179</v>
      </c>
      <c r="L13" s="35">
        <f>NGDP!L13/'M2-Adj'!L13</f>
        <v>6.9173372848360444</v>
      </c>
      <c r="M13" s="35">
        <f>NGDP!M13/'M2-Adj'!M13</f>
        <v>6.5904546230832892</v>
      </c>
      <c r="N13" s="15" t="s">
        <v>163</v>
      </c>
      <c r="O13" s="15"/>
    </row>
    <row r="14" spans="1:15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NGDP!G14/'M2-Adj'!G14</f>
        <v>4.51075096404535</v>
      </c>
      <c r="H14" s="35">
        <f>NGDP!H14/'M2-Adj'!H14</f>
        <v>4.0487562941171156</v>
      </c>
      <c r="I14" s="35">
        <f>NGDP!I14/'M2-Adj'!I14</f>
        <v>3.9689293556075071</v>
      </c>
      <c r="J14" s="35">
        <f>NGDP!J14/'M2-Adj'!J14</f>
        <v>5.5409683920880726</v>
      </c>
      <c r="K14" s="35">
        <f>NGDP!K14/'M2-Adj'!K14</f>
        <v>6.1136698414441133</v>
      </c>
      <c r="L14" s="35">
        <f>NGDP!L14/'M2-Adj'!L14</f>
        <v>5.3535519791715256</v>
      </c>
      <c r="M14" s="35">
        <f>NGDP!M14/'M2-Adj'!M14</f>
        <v>4.0433667647020162</v>
      </c>
      <c r="N14" s="15" t="s">
        <v>163</v>
      </c>
      <c r="O14" s="15"/>
    </row>
    <row r="15" spans="1:1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NGDP!G15/'M2-Adj'!G15</f>
        <v>9.4329098911295493</v>
      </c>
      <c r="H15" s="35">
        <f>NGDP!H15/'M2-Adj'!H15</f>
        <v>9.4352224680839569</v>
      </c>
      <c r="I15" s="35">
        <f>NGDP!I15/'M2-Adj'!I15</f>
        <v>9.3284026035916305</v>
      </c>
      <c r="J15" s="35">
        <f>NGDP!J15/'M2-Adj'!J15</f>
        <v>6.8872465034478711</v>
      </c>
      <c r="K15" s="35">
        <f>NGDP!K15/'M2-Adj'!K15</f>
        <v>6.5160853699335242</v>
      </c>
      <c r="L15" s="35">
        <f>NGDP!L15/'M2-Adj'!L15</f>
        <v>6.9388905079188206</v>
      </c>
      <c r="M15" s="35">
        <f>NGDP!M15/'M2-Adj'!M15</f>
        <v>6.9839256743894049</v>
      </c>
      <c r="N15" s="15" t="s">
        <v>163</v>
      </c>
      <c r="O15" s="16"/>
    </row>
    <row r="16" spans="1:15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NGDP!G16/'M2-Adj'!G16</f>
        <v>2.4533209889625707</v>
      </c>
      <c r="H16" s="35">
        <f>NGDP!H16/'M2-Adj'!H16</f>
        <v>2.4395716579644184</v>
      </c>
      <c r="I16" s="35">
        <f>NGDP!I16/'M2-Adj'!I16</f>
        <v>2.2553901410699324</v>
      </c>
      <c r="J16" s="35">
        <f>NGDP!J16/'M2-Adj'!J16</f>
        <v>2.0186473435990604</v>
      </c>
      <c r="K16" s="35">
        <f>NGDP!K16/'M2-Adj'!K16</f>
        <v>1.9909363222371541</v>
      </c>
      <c r="L16" s="35">
        <f>NGDP!L16/'M2-Adj'!L16</f>
        <v>2.2127238506340339</v>
      </c>
      <c r="M16" s="35">
        <f>NGDP!M16/'M2-Adj'!M16</f>
        <v>1.9422444182529139</v>
      </c>
      <c r="N16" s="15" t="s">
        <v>163</v>
      </c>
      <c r="O16" s="15"/>
    </row>
    <row r="17" spans="1:15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35">
        <f>NGDP!H17/'M2-Adj'!H17</f>
        <v>21.227233522209698</v>
      </c>
      <c r="I17" s="35">
        <f>NGDP!I17/'M2-Adj'!I17</f>
        <v>10.408558322540902</v>
      </c>
      <c r="J17" s="35">
        <f>NGDP!J17/'M2-Adj'!J17</f>
        <v>12.131981241028964</v>
      </c>
      <c r="K17" s="35">
        <f>NGDP!K17/'M2-Adj'!K17</f>
        <v>6.4660607116248308</v>
      </c>
      <c r="L17" s="35">
        <f>NGDP!L17/'M2-Adj'!L17</f>
        <v>5.7359698712207559</v>
      </c>
      <c r="M17" s="15" t="s">
        <v>163</v>
      </c>
      <c r="N17" s="15" t="s">
        <v>163</v>
      </c>
      <c r="O17" s="15"/>
    </row>
    <row r="18" spans="1:15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35">
        <f>NGDP!G18/'M2-Adj'!G18</f>
        <v>20.890341509150716</v>
      </c>
      <c r="H18" s="35">
        <f>NGDP!H18/'M2-Adj'!H18</f>
        <v>26.090090090090094</v>
      </c>
      <c r="I18" s="35">
        <f>NGDP!I18/'M2-Adj'!I18</f>
        <v>19.209821428571431</v>
      </c>
      <c r="J18" s="35">
        <f>NGDP!J18/'M2-Adj'!J18</f>
        <v>15.534992223950233</v>
      </c>
      <c r="K18" s="35">
        <f>NGDP!K18/'M2-Adj'!K18</f>
        <v>14.540704387990763</v>
      </c>
      <c r="L18" s="35">
        <f>NGDP!L18/'M2-Adj'!L18</f>
        <v>17.287395478476306</v>
      </c>
      <c r="M18" s="15" t="s">
        <v>163</v>
      </c>
      <c r="N18" s="15" t="s">
        <v>163</v>
      </c>
      <c r="O18" s="15"/>
    </row>
    <row r="19" spans="1:15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NGDP!G19/'M2-Adj'!G19</f>
        <v>5.8662317730635145</v>
      </c>
      <c r="H19" s="35">
        <f>NGDP!H19/'M2-Adj'!H19</f>
        <v>4.4773725281526531</v>
      </c>
      <c r="I19" s="35">
        <f>NGDP!I19/'M2-Adj'!I19</f>
        <v>4.8093016036004812</v>
      </c>
      <c r="J19" s="35">
        <f>NGDP!J19/'M2-Adj'!J19</f>
        <v>4.854785102501995</v>
      </c>
      <c r="K19" s="35">
        <f>NGDP!K19/'M2-Adj'!K19</f>
        <v>4.6222808244885751</v>
      </c>
      <c r="L19" s="35">
        <f>NGDP!L19/'M2-Adj'!L19</f>
        <v>4.3443229303075324</v>
      </c>
      <c r="M19" s="35">
        <f>NGDP!M19/'M2-Adj'!M19</f>
        <v>4.4180872292169866</v>
      </c>
      <c r="N19" s="15" t="s">
        <v>163</v>
      </c>
      <c r="O19" s="15"/>
    </row>
    <row r="20" spans="1:15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15" t="s">
        <v>163</v>
      </c>
      <c r="H20" s="15" t="s">
        <v>163</v>
      </c>
      <c r="I20" s="15" t="s">
        <v>163</v>
      </c>
      <c r="J20" s="15" t="s">
        <v>163</v>
      </c>
      <c r="K20" s="15" t="s">
        <v>163</v>
      </c>
      <c r="L20" s="15" t="s">
        <v>163</v>
      </c>
      <c r="M20" s="15" t="s">
        <v>163</v>
      </c>
      <c r="N20" s="15" t="s">
        <v>163</v>
      </c>
      <c r="O20" s="15"/>
    </row>
    <row r="21" spans="1:15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NGDP!G21/'M2-Adj'!G21</f>
        <v>9.4222413427381895</v>
      </c>
      <c r="H21" s="35">
        <f>NGDP!H21/'M2-Adj'!H21</f>
        <v>7.2928731407877949</v>
      </c>
      <c r="I21" s="35">
        <f>NGDP!I21/'M2-Adj'!I21</f>
        <v>6.377754252913836</v>
      </c>
      <c r="J21" s="35">
        <f>NGDP!J21/'M2-Adj'!J21</f>
        <v>7.1279145258992882</v>
      </c>
      <c r="K21" s="35">
        <f>NGDP!K21/'M2-Adj'!K21</f>
        <v>7.4104980173597577</v>
      </c>
      <c r="L21" s="35">
        <f>NGDP!L21/'M2-Adj'!L21</f>
        <v>6.1332487951185151</v>
      </c>
      <c r="M21" s="35">
        <f>NGDP!M21/'M2-Adj'!M21</f>
        <v>4.9820149432958081</v>
      </c>
      <c r="N21" s="15" t="s">
        <v>163</v>
      </c>
      <c r="O21" s="15"/>
    </row>
    <row r="22" spans="1:15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NGDP!G22/'M2-Adj'!G22</f>
        <v>4.5203550160081738</v>
      </c>
      <c r="H22" s="35">
        <f>NGDP!H22/'M2-Adj'!H22</f>
        <v>4.4175623691827335</v>
      </c>
      <c r="I22" s="35">
        <f>NGDP!I22/'M2-Adj'!I22</f>
        <v>4.3625595398483261</v>
      </c>
      <c r="J22" s="35">
        <f>NGDP!J22/'M2-Adj'!J22</f>
        <v>4.8205306616284096</v>
      </c>
      <c r="K22" s="35">
        <f>NGDP!K22/'M2-Adj'!K22</f>
        <v>4.1979682347850114</v>
      </c>
      <c r="L22" s="35">
        <f>NGDP!L22/'M2-Adj'!L22</f>
        <v>4.0824185973455931</v>
      </c>
      <c r="M22" s="35">
        <f>NGDP!M22/'M2-Adj'!M22</f>
        <v>3.4549225025543033</v>
      </c>
      <c r="N22" s="15" t="s">
        <v>163</v>
      </c>
      <c r="O22" s="15"/>
    </row>
    <row r="23" spans="1:15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NGDP!G23/'M2-Adj'!G23</f>
        <v>5.8283458646616539</v>
      </c>
      <c r="H23" s="35">
        <f>NGDP!H23/'M2-Adj'!H23</f>
        <v>6.2065247139963873</v>
      </c>
      <c r="I23" s="35">
        <f>NGDP!I23/'M2-Adj'!I23</f>
        <v>5.4477168332883004</v>
      </c>
      <c r="J23" s="35">
        <f>NGDP!J23/'M2-Adj'!J23</f>
        <v>5.3471835775675514</v>
      </c>
      <c r="K23" s="35">
        <f>NGDP!K23/'M2-Adj'!K23</f>
        <v>5.7767859649122801</v>
      </c>
      <c r="L23" s="35">
        <f>NGDP!L23/'M2-Adj'!L23</f>
        <v>6.1769188771099683</v>
      </c>
      <c r="M23" s="35">
        <f>NGDP!M23/'M2-Adj'!M23</f>
        <v>7.8723531844499579</v>
      </c>
      <c r="N23" s="15" t="s">
        <v>163</v>
      </c>
      <c r="O23" s="15"/>
    </row>
    <row r="24" spans="1:15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NGDP!G24/'M2-Adj'!G24</f>
        <v>11.952709749030632</v>
      </c>
      <c r="H24" s="35">
        <f>NGDP!H24/'M2-Adj'!H24</f>
        <v>12.662612770308055</v>
      </c>
      <c r="I24" s="35">
        <f>NGDP!I24/'M2-Adj'!I24</f>
        <v>11.457340766454776</v>
      </c>
      <c r="J24" s="35">
        <f>NGDP!J24/'M2-Adj'!J24</f>
        <v>11.48859566327474</v>
      </c>
      <c r="K24" s="35">
        <f>NGDP!K24/'M2-Adj'!K24</f>
        <v>12.609137122383416</v>
      </c>
      <c r="L24" s="35">
        <f>NGDP!L24/'M2-Adj'!L24</f>
        <v>10.182198687577458</v>
      </c>
      <c r="M24" s="35">
        <f>NGDP!M24/'M2-Adj'!M24</f>
        <v>9.8650394792487628</v>
      </c>
      <c r="N24" s="15" t="s">
        <v>163</v>
      </c>
      <c r="O24" s="15"/>
    </row>
    <row r="25" spans="1:15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NGDP!G25/'M2-Adj'!G25</f>
        <v>4.2730361125463521</v>
      </c>
      <c r="H25" s="35">
        <f>NGDP!H25/'M2-Adj'!H25</f>
        <v>4.3462793481555595</v>
      </c>
      <c r="I25" s="35">
        <f>NGDP!I25/'M2-Adj'!I25</f>
        <v>3.5070845626260385</v>
      </c>
      <c r="J25" s="35">
        <f>NGDP!J25/'M2-Adj'!J25</f>
        <v>3.3302228082277998</v>
      </c>
      <c r="K25" s="35">
        <f>NGDP!K25/'M2-Adj'!K25</f>
        <v>2.9323396188177959</v>
      </c>
      <c r="L25" s="35">
        <f>NGDP!L25/'M2-Adj'!L25</f>
        <v>2.6859826723853355</v>
      </c>
      <c r="M25" s="35">
        <f>NGDP!M25/'M2-Adj'!M25</f>
        <v>2.6614944459726488</v>
      </c>
      <c r="N25" s="15" t="s">
        <v>163</v>
      </c>
      <c r="O25" s="15"/>
    </row>
    <row r="26" spans="1:15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NGDP!G26/'M2-Adj'!G26</f>
        <v>2.5526502195938359</v>
      </c>
      <c r="H26" s="35">
        <f>NGDP!H26/'M2-Adj'!H26</f>
        <v>2.3584767442890224</v>
      </c>
      <c r="I26" s="35">
        <f>NGDP!I26/'M2-Adj'!I26</f>
        <v>2.4262791497717497</v>
      </c>
      <c r="J26" s="35">
        <f>NGDP!J26/'M2-Adj'!J26</f>
        <v>2.1574132805428334</v>
      </c>
      <c r="K26" s="35">
        <f>NGDP!K26/'M2-Adj'!K26</f>
        <v>2.18616095168692</v>
      </c>
      <c r="L26" s="35">
        <f>NGDP!L26/'M2-Adj'!L26</f>
        <v>2.1887283292305271</v>
      </c>
      <c r="M26" s="35">
        <f>NGDP!M26/'M2-Adj'!M26</f>
        <v>2.1849178584835847</v>
      </c>
      <c r="N26" s="15" t="s">
        <v>163</v>
      </c>
      <c r="O26" s="15"/>
    </row>
    <row r="27" spans="1:15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NGDP!G27/'M2-Adj'!G27</f>
        <v>7.0145022056115005</v>
      </c>
      <c r="H27" s="35">
        <f>NGDP!H27/'M2-Adj'!H27</f>
        <v>7.0061099887363207</v>
      </c>
      <c r="I27" s="35">
        <f>NGDP!I27/'M2-Adj'!I27</f>
        <v>4.9698203441585562</v>
      </c>
      <c r="J27" s="35">
        <f>NGDP!J27/'M2-Adj'!J27</f>
        <v>5.510053871557222</v>
      </c>
      <c r="K27" s="35">
        <f>NGDP!K27/'M2-Adj'!K27</f>
        <v>5.243765521580265</v>
      </c>
      <c r="L27" s="35">
        <f>NGDP!L27/'M2-Adj'!L27</f>
        <v>5.21823157069836</v>
      </c>
      <c r="M27" s="35">
        <f>NGDP!M27/'M2-Adj'!M27</f>
        <v>5.2863739841538937</v>
      </c>
      <c r="N27" s="15" t="s">
        <v>163</v>
      </c>
      <c r="O27" s="15"/>
    </row>
    <row r="28" spans="1:15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15" t="s">
        <v>163</v>
      </c>
      <c r="H28" s="15" t="s">
        <v>163</v>
      </c>
      <c r="I28" s="15" t="s">
        <v>163</v>
      </c>
      <c r="J28" s="35">
        <f>NGDP!J28/'M2-Adj'!J28</f>
        <v>1.1463544221023376</v>
      </c>
      <c r="K28" s="35">
        <f>NGDP!K28/'M2-Adj'!K28</f>
        <v>1.0554122060572788</v>
      </c>
      <c r="L28" s="35">
        <f>NGDP!L28/'M2-Adj'!L28</f>
        <v>1.0240626174932494</v>
      </c>
      <c r="M28" s="35">
        <f>NGDP!M28/'M2-Adj'!M28</f>
        <v>1.035300150530164</v>
      </c>
      <c r="N28" s="15" t="s">
        <v>163</v>
      </c>
      <c r="O28" s="15"/>
    </row>
    <row r="29" spans="1:15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NGDP!G29/'M2-Adj'!G29</f>
        <v>6.2940119127138709</v>
      </c>
      <c r="H29" s="35">
        <f>NGDP!H29/'M2-Adj'!H29</f>
        <v>7.8620445916089681</v>
      </c>
      <c r="I29" s="35">
        <f>NGDP!I29/'M2-Adj'!I29</f>
        <v>8.5924590993661489</v>
      </c>
      <c r="J29" s="35">
        <f>NGDP!J29/'M2-Adj'!J29</f>
        <v>9.0445505345075095</v>
      </c>
      <c r="K29" s="35">
        <f>NGDP!K29/'M2-Adj'!K29</f>
        <v>10.162916315483676</v>
      </c>
      <c r="L29" s="35">
        <f>NGDP!L29/'M2-Adj'!L29</f>
        <v>12.303048363700647</v>
      </c>
      <c r="M29" s="35">
        <f>NGDP!M29/'M2-Adj'!M29</f>
        <v>11.883186225003197</v>
      </c>
      <c r="N29" s="15" t="s">
        <v>163</v>
      </c>
      <c r="O29" s="15"/>
    </row>
    <row r="30" spans="1:15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NGDP!G30/'M2-Adj'!G30</f>
        <v>1.8655939462988453</v>
      </c>
      <c r="H30" s="35">
        <f>NGDP!H30/'M2-Adj'!H30</f>
        <v>1.4250359936852648</v>
      </c>
      <c r="I30" s="35">
        <f>NGDP!I30/'M2-Adj'!I30</f>
        <v>1.5399452959893121</v>
      </c>
      <c r="J30" s="35">
        <f>NGDP!J30/'M2-Adj'!J30</f>
        <v>1.4557606223206163</v>
      </c>
      <c r="K30" s="35">
        <f>NGDP!K30/'M2-Adj'!K30</f>
        <v>1.2223626955192284</v>
      </c>
      <c r="L30" s="35">
        <f>NGDP!L30/'M2-Adj'!L30</f>
        <v>1.2643654645792521</v>
      </c>
      <c r="M30" s="35">
        <f>NGDP!M30/'M2-Adj'!M30</f>
        <v>1.4525065352673101</v>
      </c>
      <c r="N30" s="15" t="s">
        <v>163</v>
      </c>
      <c r="O30" s="15"/>
    </row>
    <row r="31" spans="1:15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NGDP!G31/'M2-Adj'!G31</f>
        <v>5.6920630046144751</v>
      </c>
      <c r="H31" s="35">
        <f>NGDP!H31/'M2-Adj'!H31</f>
        <v>7.0032232951492199</v>
      </c>
      <c r="I31" s="35">
        <f>NGDP!I31/'M2-Adj'!I31</f>
        <v>7.8568390957960919</v>
      </c>
      <c r="J31" s="35">
        <f>NGDP!J31/'M2-Adj'!J31</f>
        <v>7.3095925863258531</v>
      </c>
      <c r="K31" s="35">
        <f>NGDP!K31/'M2-Adj'!K31</f>
        <v>7.5771420758645638</v>
      </c>
      <c r="L31" s="35">
        <f>NGDP!L31/'M2-Adj'!L31</f>
        <v>7.1474083357311802</v>
      </c>
      <c r="M31" s="35">
        <f>NGDP!M31/'M2-Adj'!M31</f>
        <v>7.542243387424282</v>
      </c>
      <c r="N31" s="15" t="s">
        <v>163</v>
      </c>
      <c r="O31" s="15"/>
    </row>
    <row r="32" spans="1:15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NGDP!G32/'M2-Adj'!G32</f>
        <v>6.8063762740303391</v>
      </c>
      <c r="H32" s="35">
        <f>NGDP!H32/'M2-Adj'!H32</f>
        <v>6.8534758893864218</v>
      </c>
      <c r="I32" s="35">
        <f>NGDP!I32/'M2-Adj'!I32</f>
        <v>5.8156604039470849</v>
      </c>
      <c r="J32" s="35">
        <f>NGDP!J32/'M2-Adj'!J32</f>
        <v>7.5970765067001969</v>
      </c>
      <c r="K32" s="35">
        <f>NGDP!K32/'M2-Adj'!K32</f>
        <v>7.6001406189219702</v>
      </c>
      <c r="L32" s="35">
        <f>NGDP!L32/'M2-Adj'!L32</f>
        <v>6.9404612299350266</v>
      </c>
      <c r="M32" s="35">
        <f>NGDP!M32/'M2-Adj'!M32</f>
        <v>5.9005172553023879</v>
      </c>
      <c r="N32" s="15" t="s">
        <v>163</v>
      </c>
      <c r="O32" s="15"/>
    </row>
    <row r="33" spans="1:15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NGDP!G33/'M2-Adj'!G33</f>
        <v>7.470730801467683</v>
      </c>
      <c r="H33" s="35">
        <f>NGDP!H33/'M2-Adj'!H33</f>
        <v>7.1312972842682187</v>
      </c>
      <c r="I33" s="35">
        <f>NGDP!I33/'M2-Adj'!I33</f>
        <v>6.8936699680981164</v>
      </c>
      <c r="J33" s="35">
        <f>NGDP!J33/'M2-Adj'!J33</f>
        <v>6.4148434270652714</v>
      </c>
      <c r="K33" s="35">
        <f>NGDP!K33/'M2-Adj'!K33</f>
        <v>5.7878275652084339</v>
      </c>
      <c r="L33" s="35">
        <f>NGDP!L33/'M2-Adj'!L33</f>
        <v>5.5048588703853989</v>
      </c>
      <c r="M33" s="35">
        <f>NGDP!M33/'M2-Adj'!M33</f>
        <v>4.6386293042444828</v>
      </c>
      <c r="N33" s="15" t="s">
        <v>163</v>
      </c>
      <c r="O33" s="15"/>
    </row>
    <row r="34" spans="1:15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15" t="s">
        <v>163</v>
      </c>
      <c r="H34" s="15" t="s">
        <v>163</v>
      </c>
      <c r="I34" s="35">
        <f>NGDP!I34/'M2-Adj'!I34</f>
        <v>3.5924336866147173</v>
      </c>
      <c r="J34" s="35">
        <f>NGDP!J34/'M2-Adj'!J34</f>
        <v>3.0087551633865335</v>
      </c>
      <c r="K34" s="35">
        <f>NGDP!K34/'M2-Adj'!K34</f>
        <v>2.8189618692475578</v>
      </c>
      <c r="L34" s="35">
        <f>NGDP!L34/'M2-Adj'!L34</f>
        <v>2.6470892452256938</v>
      </c>
      <c r="M34" s="35">
        <f>NGDP!M34/'M2-Adj'!M34</f>
        <v>2.5316203531329537</v>
      </c>
      <c r="N34" s="15" t="s">
        <v>163</v>
      </c>
      <c r="O34" s="15"/>
    </row>
    <row r="35" spans="1:15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NGDP!G35/'M2-Adj'!G35</f>
        <v>2.4388056454811839</v>
      </c>
      <c r="H35" s="35">
        <f>NGDP!H35/'M2-Adj'!H35</f>
        <v>2.399510800395956</v>
      </c>
      <c r="I35" s="35">
        <f>NGDP!I35/'M2-Adj'!I35</f>
        <v>2.2641139584765848</v>
      </c>
      <c r="J35" s="35">
        <f>NGDP!J35/'M2-Adj'!J35</f>
        <v>2.3048828687491727</v>
      </c>
      <c r="K35" s="35">
        <f>NGDP!K35/'M2-Adj'!K35</f>
        <v>2.1440846367868103</v>
      </c>
      <c r="L35" s="35">
        <f>NGDP!L35/'M2-Adj'!L35</f>
        <v>2.2365302230433763</v>
      </c>
      <c r="M35" s="35">
        <f>NGDP!M35/'M2-Adj'!M35</f>
        <v>2.3438905577395497</v>
      </c>
      <c r="N35" s="15" t="s">
        <v>163</v>
      </c>
      <c r="O35" s="15"/>
    </row>
    <row r="36" spans="1:15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NGDP!G36/'M2-Adj'!G36</f>
        <v>6.9855698900351433</v>
      </c>
      <c r="H36" s="35">
        <f>NGDP!H36/'M2-Adj'!H36</f>
        <v>7.4534014645194455</v>
      </c>
      <c r="I36" s="35">
        <f>NGDP!I36/'M2-Adj'!I36</f>
        <v>6.5792616576873053</v>
      </c>
      <c r="J36" s="35">
        <f>NGDP!J36/'M2-Adj'!J36</f>
        <v>6.2615214873597704</v>
      </c>
      <c r="K36" s="35">
        <f>NGDP!K36/'M2-Adj'!K36</f>
        <v>6.8482324471936664</v>
      </c>
      <c r="L36" s="35">
        <f>NGDP!L36/'M2-Adj'!L36</f>
        <v>6.406152264331201</v>
      </c>
      <c r="M36" s="35">
        <f>NGDP!M36/'M2-Adj'!M36</f>
        <v>5.6407610279230331</v>
      </c>
      <c r="N36" s="15" t="s">
        <v>163</v>
      </c>
      <c r="O36" s="15"/>
    </row>
    <row r="37" spans="1:15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15" t="s">
        <v>163</v>
      </c>
      <c r="H37" s="35">
        <f>NGDP!H37/'M2-Adj'!H37</f>
        <v>11.968589174401901</v>
      </c>
      <c r="I37" s="35">
        <f>NGDP!I37/'M2-Adj'!I37</f>
        <v>7.3893571902002515</v>
      </c>
      <c r="J37" s="35">
        <f>NGDP!J37/'M2-Adj'!J37</f>
        <v>8.923147144253825</v>
      </c>
      <c r="K37" s="35">
        <f>NGDP!K37/'M2-Adj'!K37</f>
        <v>7.1216387462401771</v>
      </c>
      <c r="L37" s="35">
        <f>NGDP!L37/'M2-Adj'!L37</f>
        <v>7.1062920548120765</v>
      </c>
      <c r="M37" s="35">
        <f>NGDP!M37/'M2-Adj'!M37</f>
        <v>6.0762806008289534</v>
      </c>
      <c r="N37" s="15" t="s">
        <v>163</v>
      </c>
      <c r="O37" s="15"/>
    </row>
    <row r="38" spans="1:15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35">
        <f>NGDP!H38/'M2-Adj'!H38</f>
        <v>7838.2348596209376</v>
      </c>
      <c r="I38" s="35">
        <f>NGDP!I38/'M2-Adj'!I38</f>
        <v>7395.3133960934683</v>
      </c>
      <c r="J38" s="35">
        <f>NGDP!J38/'M2-Adj'!J38</f>
        <v>18438.849796661616</v>
      </c>
      <c r="K38" s="35">
        <f>NGDP!K38/'M2-Adj'!K38</f>
        <v>18725.810484839338</v>
      </c>
      <c r="L38" s="35">
        <f>NGDP!L38/'M2-Adj'!L38</f>
        <v>16918.410003030676</v>
      </c>
      <c r="M38" s="35">
        <f>NGDP!M38/'M2-Adj'!M38</f>
        <v>25716.100400417625</v>
      </c>
      <c r="N38" s="15" t="s">
        <v>163</v>
      </c>
      <c r="O38" s="15"/>
    </row>
    <row r="39" spans="1:15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NGDP!G39/'M2-Adj'!G39</f>
        <v>4.9218378033616217</v>
      </c>
      <c r="H39" s="35">
        <f>NGDP!H39/'M2-Adj'!H39</f>
        <v>5.5002730471319774</v>
      </c>
      <c r="I39" s="35">
        <f>NGDP!I39/'M2-Adj'!I39</f>
        <v>6.2123166581246299</v>
      </c>
      <c r="J39" s="35">
        <f>NGDP!J39/'M2-Adj'!J39</f>
        <v>6.62004604008765</v>
      </c>
      <c r="K39" s="35">
        <f>NGDP!K39/'M2-Adj'!K39</f>
        <v>6.6746008662553482</v>
      </c>
      <c r="L39" s="35">
        <f>NGDP!L39/'M2-Adj'!L39</f>
        <v>6.6788596990938203</v>
      </c>
      <c r="M39" s="35">
        <f>NGDP!M39/'M2-Adj'!M39</f>
        <v>6.6430723226077655</v>
      </c>
      <c r="N39" s="15" t="s">
        <v>163</v>
      </c>
      <c r="O39" s="15"/>
    </row>
    <row r="40" spans="1:15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NGDP!G40/'M2-Adj'!G40</f>
        <v>1.2682558889792372</v>
      </c>
      <c r="H40" s="35">
        <f>NGDP!H40/'M2-Adj'!H40</f>
        <v>1.2411367581117836</v>
      </c>
      <c r="I40" s="35">
        <f>NGDP!I40/'M2-Adj'!I40</f>
        <v>1.1029877115924658</v>
      </c>
      <c r="J40" s="35">
        <f>NGDP!J40/'M2-Adj'!J40</f>
        <v>0.98074339738450012</v>
      </c>
      <c r="K40" s="35">
        <f>NGDP!K40/'M2-Adj'!K40</f>
        <v>0.93096694924352841</v>
      </c>
      <c r="L40" s="35">
        <f>NGDP!L40/'M2-Adj'!L40</f>
        <v>0.95358385654743871</v>
      </c>
      <c r="M40" s="35">
        <f>NGDP!M40/'M2-Adj'!M40</f>
        <v>0.97039753831786246</v>
      </c>
      <c r="N40" s="15" t="s">
        <v>163</v>
      </c>
      <c r="O40" s="15"/>
    </row>
    <row r="41" spans="1:15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NGDP!G41/'M2-Adj'!G41</f>
        <v>5.8016925835349813</v>
      </c>
      <c r="H41" s="35">
        <f>NGDP!H41/'M2-Adj'!H41</f>
        <v>4.7380930694923036</v>
      </c>
      <c r="I41" s="35">
        <f>NGDP!I41/'M2-Adj'!I41</f>
        <v>4.898837840534723</v>
      </c>
      <c r="J41" s="35">
        <f>NGDP!J41/'M2-Adj'!J41</f>
        <v>4.5383226114248796</v>
      </c>
      <c r="K41" s="35">
        <f>NGDP!K41/'M2-Adj'!K41</f>
        <v>3.6467870577293975</v>
      </c>
      <c r="L41" s="35">
        <f>NGDP!L41/'M2-Adj'!L41</f>
        <v>3.924925030785718</v>
      </c>
      <c r="M41" s="35">
        <f>NGDP!M41/'M2-Adj'!M41</f>
        <v>3.8268576243077281</v>
      </c>
      <c r="N41" s="15" t="s">
        <v>163</v>
      </c>
      <c r="O41" s="15"/>
    </row>
    <row r="42" spans="1:15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NGDP!G42/'M2-Adj'!G42</f>
        <v>5.616245245020294</v>
      </c>
      <c r="H42" s="35">
        <f>NGDP!H42/'M2-Adj'!H42</f>
        <v>18.053803747376659</v>
      </c>
      <c r="I42" s="35">
        <f>NGDP!I42/'M2-Adj'!I42</f>
        <v>12.732838736676785</v>
      </c>
      <c r="J42" s="35">
        <f>NGDP!J42/'M2-Adj'!J42</f>
        <v>7.8030432794516527</v>
      </c>
      <c r="K42" s="35">
        <f>NGDP!K42/'M2-Adj'!K42</f>
        <v>8.8740692666058667</v>
      </c>
      <c r="L42" s="35">
        <f>NGDP!L42/'M2-Adj'!L42</f>
        <v>6.2806262313744066</v>
      </c>
      <c r="M42" s="35">
        <f>NGDP!M42/'M2-Adj'!M42</f>
        <v>8.344149593048952</v>
      </c>
      <c r="N42" s="15" t="s">
        <v>163</v>
      </c>
      <c r="O42" s="15"/>
    </row>
    <row r="43" spans="1:15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NGDP!G43/'M2-Adj'!G43</f>
        <v>6.295390485448503</v>
      </c>
      <c r="H43" s="35">
        <f>NGDP!H43/'M2-Adj'!H43</f>
        <v>5.9287606349960775</v>
      </c>
      <c r="I43" s="35">
        <f>NGDP!I43/'M2-Adj'!I43</f>
        <v>5.6851191933059448</v>
      </c>
      <c r="J43" s="35">
        <f>NGDP!J43/'M2-Adj'!J43</f>
        <v>5.5220986783647392</v>
      </c>
      <c r="K43" s="35">
        <f>NGDP!K43/'M2-Adj'!K43</f>
        <v>3.7998532684447905</v>
      </c>
      <c r="L43" s="35">
        <f>NGDP!L43/'M2-Adj'!L43</f>
        <v>3.1033991715448241</v>
      </c>
      <c r="M43" s="35">
        <f>NGDP!M43/'M2-Adj'!M43</f>
        <v>2.6459588035700312</v>
      </c>
      <c r="N43" s="15" t="s">
        <v>163</v>
      </c>
      <c r="O43" s="15"/>
    </row>
    <row r="44" spans="1:15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NGDP!G44/'M2-Adj'!G44</f>
        <v>2.6602738943920943</v>
      </c>
      <c r="H44" s="35">
        <f>NGDP!H44/'M2-Adj'!H44</f>
        <v>3.5804496772600065</v>
      </c>
      <c r="I44" s="35">
        <f>NGDP!I44/'M2-Adj'!I44</f>
        <v>4.0040328284489188</v>
      </c>
      <c r="J44" s="35">
        <f>NGDP!J44/'M2-Adj'!J44</f>
        <v>3.564226665397134</v>
      </c>
      <c r="K44" s="35">
        <f>NGDP!K44/'M2-Adj'!K44</f>
        <v>4.2414842171891731</v>
      </c>
      <c r="L44" s="35">
        <f>NGDP!L44/'M2-Adj'!L44</f>
        <v>4.4094504494572959</v>
      </c>
      <c r="M44" s="35">
        <f>NGDP!M44/'M2-Adj'!M44</f>
        <v>4.4712175847920541</v>
      </c>
      <c r="N44" s="15" t="s">
        <v>163</v>
      </c>
      <c r="O44" s="15"/>
    </row>
    <row r="45" spans="1:15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NGDP!G45/'M2-Adj'!G45</f>
        <v>6.996746389286824</v>
      </c>
      <c r="H45" s="35">
        <f>NGDP!H45/'M2-Adj'!H45</f>
        <v>7.3710953944623148</v>
      </c>
      <c r="I45" s="35">
        <f>NGDP!I45/'M2-Adj'!I45</f>
        <v>7.741268718596154</v>
      </c>
      <c r="J45" s="35">
        <f>NGDP!J45/'M2-Adj'!J45</f>
        <v>8.3055721565928291</v>
      </c>
      <c r="K45" s="35">
        <f>NGDP!K45/'M2-Adj'!K45</f>
        <v>8.3520080533934955</v>
      </c>
      <c r="L45" s="35">
        <f>NGDP!L45/'M2-Adj'!L45</f>
        <v>7.7628310189365122</v>
      </c>
      <c r="M45" s="35">
        <f>NGDP!M45/'M2-Adj'!M45</f>
        <v>7.5783600525754142</v>
      </c>
      <c r="N45" s="15" t="s">
        <v>163</v>
      </c>
      <c r="O45" s="15"/>
    </row>
    <row r="46" spans="1:15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NGDP!G46/'M2-Adj'!G46</f>
        <v>2.5723330979362502</v>
      </c>
      <c r="H46" s="35">
        <f>NGDP!H46/'M2-Adj'!H46</f>
        <v>2.329121379137129</v>
      </c>
      <c r="I46" s="35">
        <f>NGDP!I46/'M2-Adj'!I46</f>
        <v>2.106513552381398</v>
      </c>
      <c r="J46" s="35">
        <f>NGDP!J46/'M2-Adj'!J46</f>
        <v>2.31167272182154</v>
      </c>
      <c r="K46" s="35">
        <f>NGDP!K46/'M2-Adj'!K46</f>
        <v>2.1121694167583538</v>
      </c>
      <c r="L46" s="35">
        <f>NGDP!L46/'M2-Adj'!L46</f>
        <v>2.0386241676437877</v>
      </c>
      <c r="M46" s="35">
        <f>NGDP!M46/'M2-Adj'!M46</f>
        <v>1.9334108217510759</v>
      </c>
      <c r="N46" s="15" t="s">
        <v>163</v>
      </c>
      <c r="O46" s="15"/>
    </row>
    <row r="47" spans="1:15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NGDP!G47/'M2-Adj'!G47</f>
        <v>16.026355633813623</v>
      </c>
      <c r="H47" s="35">
        <f>NGDP!H47/'M2-Adj'!H47</f>
        <v>15.356189339081652</v>
      </c>
      <c r="I47" s="35">
        <f>NGDP!I47/'M2-Adj'!I47</f>
        <v>17.162121398976257</v>
      </c>
      <c r="J47" s="35">
        <f>NGDP!J47/'M2-Adj'!J47</f>
        <v>16.49482650951872</v>
      </c>
      <c r="K47" s="35">
        <f>NGDP!K47/'M2-Adj'!K47</f>
        <v>17.401153014907514</v>
      </c>
      <c r="L47" s="35">
        <f>NGDP!L47/'M2-Adj'!L47</f>
        <v>13.414852956801353</v>
      </c>
      <c r="M47" s="35">
        <f>NGDP!M47/'M2-Adj'!M47</f>
        <v>14.074161669235288</v>
      </c>
      <c r="N47" s="15" t="s">
        <v>163</v>
      </c>
      <c r="O47" s="15"/>
    </row>
    <row r="48" spans="1:15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15" t="s">
        <v>163</v>
      </c>
      <c r="H48" s="15" t="s">
        <v>163</v>
      </c>
      <c r="I48" s="35">
        <f>NGDP!I48/'M2-Adj'!I48</f>
        <v>9.4647798781492511</v>
      </c>
      <c r="J48" s="35">
        <f>NGDP!J48/'M2-Adj'!J48</f>
        <v>12.730073836363189</v>
      </c>
      <c r="K48" s="35">
        <f>NGDP!K48/'M2-Adj'!K48</f>
        <v>11.573581571492134</v>
      </c>
      <c r="L48" s="35">
        <f>NGDP!L48/'M2-Adj'!L48</f>
        <v>8.2261735653773425</v>
      </c>
      <c r="M48" s="35">
        <f>NGDP!M48/'M2-Adj'!M48</f>
        <v>16.50603289474714</v>
      </c>
      <c r="N48" s="15" t="s">
        <v>163</v>
      </c>
      <c r="O48" s="15"/>
    </row>
    <row r="49" spans="1:15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15" t="s">
        <v>163</v>
      </c>
      <c r="H49" s="15" t="s">
        <v>163</v>
      </c>
      <c r="I49" s="15" t="s">
        <v>163</v>
      </c>
      <c r="J49" s="35">
        <f>NGDP!J49/'M2-Adj'!J49</f>
        <v>7.2706355924757773</v>
      </c>
      <c r="K49" s="35">
        <f>NGDP!K49/'M2-Adj'!K49</f>
        <v>10.622619462274319</v>
      </c>
      <c r="L49" s="35">
        <f>NGDP!L49/'M2-Adj'!L49</f>
        <v>13.688559994559803</v>
      </c>
      <c r="M49" s="35">
        <f>NGDP!M49/'M2-Adj'!M49</f>
        <v>13.974638674672013</v>
      </c>
      <c r="N49" s="15" t="s">
        <v>163</v>
      </c>
      <c r="O49" s="15"/>
    </row>
    <row r="50" spans="1:15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5" t="s">
        <v>163</v>
      </c>
      <c r="O50" s="15"/>
    </row>
    <row r="51" spans="1:15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NGDP!G51/'M2-Adj'!G51</f>
        <v>3.0123303708673435</v>
      </c>
      <c r="H51" s="35">
        <f>NGDP!H51/'M2-Adj'!H51</f>
        <v>2.7112113435100658</v>
      </c>
      <c r="I51" s="35">
        <f>NGDP!I51/'M2-Adj'!I51</f>
        <v>2.5748864890399794</v>
      </c>
      <c r="J51" s="35">
        <f>NGDP!J51/'M2-Adj'!J51</f>
        <v>2.5562030532297277</v>
      </c>
      <c r="K51" s="35">
        <f>NGDP!K51/'M2-Adj'!K51</f>
        <v>2.3308578232670563</v>
      </c>
      <c r="L51" s="35">
        <f>NGDP!L51/'M2-Adj'!L51</f>
        <v>2.4267152853209986</v>
      </c>
      <c r="M51" s="35">
        <f>NGDP!M51/'M2-Adj'!M51</f>
        <v>2.4994089760655576</v>
      </c>
      <c r="N51" s="15" t="s">
        <v>163</v>
      </c>
      <c r="O51" s="15"/>
    </row>
    <row r="52" spans="1:15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NGDP!G52/'M2-Adj'!G52</f>
        <v>0.9023089782073872</v>
      </c>
      <c r="H52" s="35">
        <f>NGDP!H52/'M2-Adj'!H52</f>
        <v>0.82414726922655457</v>
      </c>
      <c r="I52" s="35">
        <f>NGDP!I52/'M2-Adj'!I52</f>
        <v>0.8243814447527803</v>
      </c>
      <c r="J52" s="35">
        <f>NGDP!J52/'M2-Adj'!J52</f>
        <v>0.70864727847764841</v>
      </c>
      <c r="K52" s="35">
        <f>NGDP!K52/'M2-Adj'!K52</f>
        <v>0.65584655497089017</v>
      </c>
      <c r="L52" s="35">
        <f>NGDP!L52/'M2-Adj'!L52</f>
        <v>0.65023095294333788</v>
      </c>
      <c r="M52" s="35">
        <f>NGDP!M52/'M2-Adj'!M52</f>
        <v>0.64396839454754085</v>
      </c>
      <c r="N52" s="15" t="s">
        <v>163</v>
      </c>
      <c r="O52" s="15"/>
    </row>
    <row r="53" spans="1:15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5" t="s">
        <v>163</v>
      </c>
      <c r="O53" s="15"/>
    </row>
    <row r="54" spans="1:15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NGDP!G54/'M2-Adj'!G54</f>
        <v>1.3434249899274031</v>
      </c>
      <c r="H54" s="35">
        <f>NGDP!H54/'M2-Adj'!H54</f>
        <v>1.4425309686311047</v>
      </c>
      <c r="I54" s="35">
        <f>NGDP!I54/'M2-Adj'!I54</f>
        <v>1.6134001875857999</v>
      </c>
      <c r="J54" s="35">
        <f>NGDP!J54/'M2-Adj'!J54</f>
        <v>1.7083438338658918</v>
      </c>
      <c r="K54" s="35">
        <f>NGDP!K54/'M2-Adj'!K54</f>
        <v>1.7278913925022881</v>
      </c>
      <c r="L54" s="35">
        <f>NGDP!L54/'M2-Adj'!L54</f>
        <v>1.5528235210360748</v>
      </c>
      <c r="M54" s="35">
        <f>NGDP!M54/'M2-Adj'!M54</f>
        <v>1.5099277968866278</v>
      </c>
      <c r="N54" s="15" t="s">
        <v>163</v>
      </c>
      <c r="O54" s="15"/>
    </row>
    <row r="55" spans="1:15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NGDP!G55/'M2-Adj'!G55</f>
        <v>1.7994761485938517</v>
      </c>
      <c r="H55" s="35">
        <f>NGDP!H55/'M2-Adj'!H55</f>
        <v>1.7727337327100667</v>
      </c>
      <c r="I55" s="35">
        <f>NGDP!I55/'M2-Adj'!I55</f>
        <v>1.644756896203198</v>
      </c>
      <c r="J55" s="35">
        <f>NGDP!J55/'M2-Adj'!J55</f>
        <v>2.6795038040921244</v>
      </c>
      <c r="K55" s="35">
        <f>NGDP!K55/'M2-Adj'!K55</f>
        <v>2.4997434887515686</v>
      </c>
      <c r="L55" s="35">
        <f>NGDP!L55/'M2-Adj'!L55</f>
        <v>2.7140727919611516</v>
      </c>
      <c r="M55" s="35">
        <f>NGDP!M55/'M2-Adj'!M55</f>
        <v>3.0650419177098085</v>
      </c>
      <c r="N55" s="15" t="s">
        <v>163</v>
      </c>
      <c r="O55" s="15"/>
    </row>
    <row r="56" spans="1:15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NGDP!G56/'M2-Adj'!G56</f>
        <v>2.7467970914943147</v>
      </c>
      <c r="H56" s="35">
        <f>NGDP!H56/'M2-Adj'!H56</f>
        <v>2.6303228436774457</v>
      </c>
      <c r="I56" s="35">
        <f>NGDP!I56/'M2-Adj'!I56</f>
        <v>2.4108336826236965</v>
      </c>
      <c r="J56" s="35">
        <f>NGDP!J56/'M2-Adj'!J56</f>
        <v>2.3615166289594565</v>
      </c>
      <c r="K56" s="35">
        <f>NGDP!K56/'M2-Adj'!K56</f>
        <v>2.2488971371175737</v>
      </c>
      <c r="L56" s="35">
        <f>NGDP!L56/'M2-Adj'!L56</f>
        <v>2.3546600286831882</v>
      </c>
      <c r="M56" s="35">
        <f>NGDP!M56/'M2-Adj'!M56</f>
        <v>11.91992047792569</v>
      </c>
      <c r="N56" s="15" t="s">
        <v>163</v>
      </c>
      <c r="O56" s="15"/>
    </row>
    <row r="57" spans="1:15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NGDP!G57/'M2-Adj'!G57</f>
        <v>15.233200771557728</v>
      </c>
      <c r="H57" s="35">
        <f>NGDP!H57/'M2-Adj'!H57</f>
        <v>17.411958680287334</v>
      </c>
      <c r="I57" s="35">
        <f>NGDP!I57/'M2-Adj'!I57</f>
        <v>15.69640596959624</v>
      </c>
      <c r="J57" s="35">
        <f>NGDP!J57/'M2-Adj'!J57</f>
        <v>19.40131467253979</v>
      </c>
      <c r="K57" s="35">
        <f>NGDP!K57/'M2-Adj'!K57</f>
        <v>19.989018600398897</v>
      </c>
      <c r="L57" s="35">
        <f>NGDP!L57/'M2-Adj'!L57</f>
        <v>15.896046645727839</v>
      </c>
      <c r="M57" s="35">
        <f>NGDP!M57/'M2-Adj'!M57</f>
        <v>16.39929112059518</v>
      </c>
      <c r="N57" s="15" t="s">
        <v>163</v>
      </c>
      <c r="O57" s="15"/>
    </row>
    <row r="58" spans="1:15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15" t="s">
        <v>163</v>
      </c>
      <c r="H58" s="15" t="s">
        <v>163</v>
      </c>
      <c r="I58" s="15" t="s">
        <v>163</v>
      </c>
      <c r="J58" s="15" t="s">
        <v>163</v>
      </c>
      <c r="K58" s="15" t="s">
        <v>163</v>
      </c>
      <c r="L58" s="15" t="s">
        <v>163</v>
      </c>
      <c r="M58" s="15" t="s">
        <v>163</v>
      </c>
      <c r="N58" s="15" t="s">
        <v>163</v>
      </c>
      <c r="O58" s="15"/>
    </row>
    <row r="59" spans="1:15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15" t="s">
        <v>163</v>
      </c>
      <c r="H59" s="15" t="s">
        <v>163</v>
      </c>
      <c r="I59" s="35">
        <f>NGDP!I59/'M2-Adj'!I59</f>
        <v>3.8515653037138242</v>
      </c>
      <c r="J59" s="35">
        <f>NGDP!J59/'M2-Adj'!J59</f>
        <v>4.1670433333821588</v>
      </c>
      <c r="K59" s="35">
        <f>NGDP!K59/'M2-Adj'!K59</f>
        <v>3.8497996985580865</v>
      </c>
      <c r="L59" s="35">
        <f>NGDP!L59/'M2-Adj'!L59</f>
        <v>3.8151788821692323</v>
      </c>
      <c r="M59" s="35">
        <f>NGDP!M59/'M2-Adj'!M59</f>
        <v>3.9898819571331092</v>
      </c>
      <c r="N59" s="15" t="s">
        <v>163</v>
      </c>
      <c r="O59" s="15"/>
    </row>
    <row r="60" spans="1:15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NGDP!G60/'M2-Adj'!G60</f>
        <v>2.3320713458067477</v>
      </c>
      <c r="H60" s="35">
        <f>NGDP!H60/'M2-Adj'!H60</f>
        <v>2.2490209206684497</v>
      </c>
      <c r="I60" s="35">
        <f>NGDP!I60/'M2-Adj'!I60</f>
        <v>2.3062395851836346</v>
      </c>
      <c r="J60" s="35">
        <f>NGDP!J60/'M2-Adj'!J60</f>
        <v>2.6718337717111922</v>
      </c>
      <c r="K60" s="35">
        <f>NGDP!K60/'M2-Adj'!K60</f>
        <v>2.54310851853745</v>
      </c>
      <c r="L60" s="35">
        <f>NGDP!L60/'M2-Adj'!L60</f>
        <v>2.5271950745449545</v>
      </c>
      <c r="M60" s="35">
        <f>NGDP!M60/'M2-Adj'!M60</f>
        <v>2.4938976909317789</v>
      </c>
      <c r="N60" s="15" t="s">
        <v>163</v>
      </c>
      <c r="O60" s="15"/>
    </row>
    <row r="61" spans="1:15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NGDP!G61/'M2-Adj'!G61</f>
        <v>1.593200805330375</v>
      </c>
      <c r="H61" s="35">
        <f>NGDP!H61/'M2-Adj'!H61</f>
        <v>1.458296400773206</v>
      </c>
      <c r="I61" s="35">
        <f>NGDP!I61/'M2-Adj'!I61</f>
        <v>1.4177188051642196</v>
      </c>
      <c r="J61" s="35">
        <f>NGDP!J61/'M2-Adj'!J61</f>
        <v>1.3321283002325131</v>
      </c>
      <c r="K61" s="35">
        <f>NGDP!K61/'M2-Adj'!K61</f>
        <v>1.2474496799775847</v>
      </c>
      <c r="L61" s="35">
        <f>NGDP!L61/'M2-Adj'!L61</f>
        <v>1.2529855479521619</v>
      </c>
      <c r="M61" s="35">
        <f>NGDP!M61/'M2-Adj'!M61</f>
        <v>1.1540077759886893</v>
      </c>
      <c r="N61" s="15" t="s">
        <v>163</v>
      </c>
      <c r="O61" s="15"/>
    </row>
    <row r="62" spans="1:15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15" t="s">
        <v>163</v>
      </c>
      <c r="H62" s="15" t="s">
        <v>163</v>
      </c>
      <c r="I62" s="35">
        <f>NGDP!I62/'M2-Adj'!I62</f>
        <v>10.305056586303451</v>
      </c>
      <c r="J62" s="35">
        <f>NGDP!J62/'M2-Adj'!J62</f>
        <v>12.675142444503205</v>
      </c>
      <c r="K62" s="35">
        <f>NGDP!K62/'M2-Adj'!K62</f>
        <v>7.8115211266606357</v>
      </c>
      <c r="L62" s="35">
        <f>NGDP!L62/'M2-Adj'!L62</f>
        <v>6.9352144358957579</v>
      </c>
      <c r="M62" s="35">
        <f>NGDP!M62/'M2-Adj'!M62</f>
        <v>6.0352312466704019</v>
      </c>
      <c r="N62" s="15" t="s">
        <v>163</v>
      </c>
      <c r="O62" s="15"/>
    </row>
    <row r="63" spans="1:15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NGDP!G63/'M2-Adj'!G63</f>
        <v>6.2166847495302875</v>
      </c>
      <c r="H63" s="35">
        <f>NGDP!H63/'M2-Adj'!H63</f>
        <v>6.2421758854281135</v>
      </c>
      <c r="I63" s="35">
        <f>NGDP!I63/'M2-Adj'!I63</f>
        <v>5.3477359052918212</v>
      </c>
      <c r="J63" s="35">
        <f>NGDP!J63/'M2-Adj'!J63</f>
        <v>5.2135184482231614</v>
      </c>
      <c r="K63" s="35">
        <f>NGDP!K63/'M2-Adj'!K63</f>
        <v>5.2975947813694493</v>
      </c>
      <c r="L63" s="35">
        <f>NGDP!L63/'M2-Adj'!L63</f>
        <v>4.7260270693071647</v>
      </c>
      <c r="M63" s="35">
        <f>NGDP!M63/'M2-Adj'!M63</f>
        <v>4.3058413548721459</v>
      </c>
      <c r="N63" s="15" t="s">
        <v>163</v>
      </c>
      <c r="O63" s="15"/>
    </row>
    <row r="64" spans="1:15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NGDP!G64/'M2-Adj'!G64</f>
        <v>5.7397664241256976</v>
      </c>
      <c r="H64" s="35">
        <f>NGDP!H64/'M2-Adj'!H64</f>
        <v>7.6653558419403156</v>
      </c>
      <c r="I64" s="35">
        <f>NGDP!I64/'M2-Adj'!I64</f>
        <v>6.6781630386253923</v>
      </c>
      <c r="J64" s="35">
        <f>NGDP!J64/'M2-Adj'!J64</f>
        <v>6.7945823587291772</v>
      </c>
      <c r="K64" s="35">
        <f>NGDP!K64/'M2-Adj'!K64</f>
        <v>6.8259329383544829</v>
      </c>
      <c r="L64" s="35">
        <f>NGDP!L64/'M2-Adj'!L64</f>
        <v>6.5420878040306434</v>
      </c>
      <c r="M64" s="35">
        <f>NGDP!M64/'M2-Adj'!M64</f>
        <v>5.6370252048726623</v>
      </c>
      <c r="N64" s="15" t="s">
        <v>163</v>
      </c>
      <c r="O64" s="15"/>
    </row>
    <row r="65" spans="1:15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15" t="s">
        <v>163</v>
      </c>
      <c r="H65" s="15" t="s">
        <v>163</v>
      </c>
      <c r="I65" s="35">
        <f>NGDP!I65/'M2-Adj'!I65</f>
        <v>9.1987921102066323</v>
      </c>
      <c r="J65" s="35">
        <f>NGDP!J65/'M2-Adj'!J65</f>
        <v>8.9023068141309309</v>
      </c>
      <c r="K65" s="35">
        <f>NGDP!K65/'M2-Adj'!K65</f>
        <v>6.9991612111663661</v>
      </c>
      <c r="L65" s="35">
        <f>NGDP!L65/'M2-Adj'!L65</f>
        <v>6.9360937539354683</v>
      </c>
      <c r="M65" s="35">
        <f>NGDP!M65/'M2-Adj'!M65</f>
        <v>10.01057752158086</v>
      </c>
      <c r="N65" s="15" t="s">
        <v>163</v>
      </c>
      <c r="O65" s="15"/>
    </row>
    <row r="66" spans="1:15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15" t="s">
        <v>163</v>
      </c>
      <c r="H66" s="35">
        <f>NGDP!H66/'M2-Adj'!H66</f>
        <v>1.0886760273311382</v>
      </c>
      <c r="I66" s="35">
        <f>NGDP!I66/'M2-Adj'!I66</f>
        <v>1.0357352946960972</v>
      </c>
      <c r="J66" s="35">
        <f>NGDP!J66/'M2-Adj'!J66</f>
        <v>1.0619847109317537</v>
      </c>
      <c r="K66" s="35">
        <f>NGDP!K66/'M2-Adj'!K66</f>
        <v>0.9673384795125064</v>
      </c>
      <c r="L66" s="35">
        <f>NGDP!L66/'M2-Adj'!L66</f>
        <v>1.0080010907780963</v>
      </c>
      <c r="M66" s="35">
        <f>NGDP!M66/'M2-Adj'!M66</f>
        <v>0.96363957280427404</v>
      </c>
      <c r="N66" s="15" t="s">
        <v>163</v>
      </c>
      <c r="O66" s="15"/>
    </row>
    <row r="67" spans="1:15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  <c r="M67" s="15" t="s">
        <v>163</v>
      </c>
      <c r="N67" s="15" t="s">
        <v>163</v>
      </c>
      <c r="O67" s="15"/>
    </row>
    <row r="68" spans="1:15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NGDP!G68/'M2-Adj'!G68</f>
        <v>3.6029883997916596</v>
      </c>
      <c r="H68" s="35">
        <f>NGDP!H68/'M2-Adj'!H68</f>
        <v>3.9745704508048454</v>
      </c>
      <c r="I68" s="35">
        <f>NGDP!I68/'M2-Adj'!I68</f>
        <v>3.6953313491871582</v>
      </c>
      <c r="J68" s="35">
        <f>NGDP!J68/'M2-Adj'!J68</f>
        <v>3.8481663882342576</v>
      </c>
      <c r="K68" s="35">
        <f>NGDP!K68/'M2-Adj'!K68</f>
        <v>4.0487709481093273</v>
      </c>
      <c r="L68" s="35">
        <f>NGDP!L68/'M2-Adj'!L68</f>
        <v>5.143646677212347</v>
      </c>
      <c r="M68" s="35">
        <f>NGDP!M68/'M2-Adj'!M68</f>
        <v>4.8301913718098417</v>
      </c>
      <c r="N68" s="15" t="s">
        <v>163</v>
      </c>
      <c r="O68" s="15"/>
    </row>
    <row r="69" spans="1:15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NGDP!G69/'M2-Adj'!G69</f>
        <v>3.2873035379024049</v>
      </c>
      <c r="H69" s="35">
        <f>NGDP!H69/'M2-Adj'!H69</f>
        <v>2.9401460427162687</v>
      </c>
      <c r="I69" s="35">
        <f>NGDP!I69/'M2-Adj'!I69</f>
        <v>2.8576041747109069</v>
      </c>
      <c r="J69" s="35">
        <f>NGDP!J69/'M2-Adj'!J69</f>
        <v>3.0502404388209983</v>
      </c>
      <c r="K69" s="35">
        <f>NGDP!K69/'M2-Adj'!K69</f>
        <v>3.1235006806119712</v>
      </c>
      <c r="L69" s="35">
        <f>NGDP!L69/'M2-Adj'!L69</f>
        <v>3.2167571353500546</v>
      </c>
      <c r="M69" s="35">
        <f>NGDP!M69/'M2-Adj'!M69</f>
        <v>3.4712205654791068</v>
      </c>
      <c r="N69" s="15" t="s">
        <v>163</v>
      </c>
      <c r="O69" s="15"/>
    </row>
    <row r="70" spans="1:15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NGDP!G70/'M2-Adj'!G70</f>
        <v>3.6567073337753042</v>
      </c>
      <c r="H70" s="35">
        <f>NGDP!H70/'M2-Adj'!H70</f>
        <v>3.4297184244503796</v>
      </c>
      <c r="I70" s="35">
        <f>NGDP!I70/'M2-Adj'!I70</f>
        <v>3.3967495928002038</v>
      </c>
      <c r="J70" s="35">
        <f>NGDP!J70/'M2-Adj'!J70</f>
        <v>3.1908167435511832</v>
      </c>
      <c r="K70" s="35">
        <f>NGDP!K70/'M2-Adj'!K70</f>
        <v>2.8882100593867639</v>
      </c>
      <c r="L70" s="35">
        <f>NGDP!L70/'M2-Adj'!L70</f>
        <v>2.7624717433774855</v>
      </c>
      <c r="M70" s="35">
        <f>NGDP!M70/'M2-Adj'!M70</f>
        <v>2.6414659421288071</v>
      </c>
      <c r="N70" s="15" t="s">
        <v>163</v>
      </c>
      <c r="O70" s="15"/>
    </row>
    <row r="71" spans="1:15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NGDP!G71/'M2-Adj'!G71</f>
        <v>5.0962944646578823</v>
      </c>
      <c r="H71" s="35">
        <f>NGDP!H71/'M2-Adj'!H71</f>
        <v>4.6886867582424676</v>
      </c>
      <c r="I71" s="35">
        <f>NGDP!I71/'M2-Adj'!I71</f>
        <v>5.6882102512318706</v>
      </c>
      <c r="J71" s="35">
        <f>NGDP!J71/'M2-Adj'!J71</f>
        <v>5.9972372144961215</v>
      </c>
      <c r="K71" s="35">
        <f>NGDP!K71/'M2-Adj'!K71</f>
        <v>6.524618700958972</v>
      </c>
      <c r="L71" s="35">
        <f>NGDP!L71/'M2-Adj'!L71</f>
        <v>7.2620735401138612</v>
      </c>
      <c r="M71" s="35">
        <f>NGDP!M71/'M2-Adj'!M71</f>
        <v>7.4590806946655306</v>
      </c>
      <c r="N71" s="15" t="s">
        <v>163</v>
      </c>
      <c r="O71" s="15"/>
    </row>
    <row r="72" spans="1:15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NGDP!G72/'M2-Adj'!G72</f>
        <v>2.4532581068911843</v>
      </c>
      <c r="H72" s="35">
        <f>NGDP!H72/'M2-Adj'!H72</f>
        <v>2.749680231313314</v>
      </c>
      <c r="I72" s="35">
        <f>NGDP!I72/'M2-Adj'!I72</f>
        <v>2.7153584715619505</v>
      </c>
      <c r="J72" s="35">
        <f>NGDP!J72/'M2-Adj'!J72</f>
        <v>2.3590966997987222</v>
      </c>
      <c r="K72" s="35">
        <f>NGDP!K72/'M2-Adj'!K72</f>
        <v>2.3960787115880069</v>
      </c>
      <c r="L72" s="35">
        <f>NGDP!L72/'M2-Adj'!L72</f>
        <v>2.6585944501253946</v>
      </c>
      <c r="M72" s="35">
        <f>NGDP!M72/'M2-Adj'!M72</f>
        <v>2.489371030176009</v>
      </c>
      <c r="N72" s="15" t="s">
        <v>163</v>
      </c>
      <c r="O72" s="15"/>
    </row>
    <row r="73" spans="1:15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NGDP!G73/'M2-Adj'!G73</f>
        <v>1.8167805102363412</v>
      </c>
      <c r="H73" s="35">
        <f>NGDP!H73/'M2-Adj'!H73</f>
        <v>1.7061584103055454</v>
      </c>
      <c r="I73" s="35">
        <f>NGDP!I73/'M2-Adj'!I73</f>
        <v>1.7768419310593844</v>
      </c>
      <c r="J73" s="35">
        <f>NGDP!J73/'M2-Adj'!J73</f>
        <v>1.9410863042313067</v>
      </c>
      <c r="K73" s="35">
        <f>NGDP!K73/'M2-Adj'!K73</f>
        <v>1.8722564861964599</v>
      </c>
      <c r="L73" s="35">
        <f>NGDP!L73/'M2-Adj'!L73</f>
        <v>1.7907655869144994</v>
      </c>
      <c r="M73" s="35">
        <f>NGDP!M73/'M2-Adj'!M73</f>
        <v>1.7409109146453061</v>
      </c>
      <c r="N73" s="15" t="s">
        <v>163</v>
      </c>
      <c r="O73" s="15"/>
    </row>
    <row r="74" spans="1:15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  <c r="M74" s="15" t="s">
        <v>163</v>
      </c>
      <c r="N74" s="15" t="s">
        <v>163</v>
      </c>
      <c r="O74" s="15"/>
    </row>
    <row r="75" spans="1:15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NGDP!G75/'M2-Adj'!G75</f>
        <v>1.6357805153590554</v>
      </c>
      <c r="H75" s="35">
        <f>NGDP!H75/'M2-Adj'!H75</f>
        <v>1.6666589838790009</v>
      </c>
      <c r="I75" s="35">
        <f>NGDP!I75/'M2-Adj'!I75</f>
        <v>1.7271088105579369</v>
      </c>
      <c r="J75" s="35">
        <f>NGDP!J75/'M2-Adj'!J75</f>
        <v>1.651224056749401</v>
      </c>
      <c r="K75" s="35">
        <f>NGDP!K75/'M2-Adj'!K75</f>
        <v>1.6155187616308999</v>
      </c>
      <c r="L75" s="35">
        <f>NGDP!L75/'M2-Adj'!L75</f>
        <v>1.5759834180487717</v>
      </c>
      <c r="M75" s="35">
        <f>NGDP!M75/'M2-Adj'!M75</f>
        <v>1.5746752994102358</v>
      </c>
      <c r="N75" s="15" t="s">
        <v>163</v>
      </c>
      <c r="O75" s="15"/>
    </row>
    <row r="76" spans="1:15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15" t="s">
        <v>163</v>
      </c>
      <c r="H76" s="35">
        <f>NGDP!H76/'M2-Adj'!H76</f>
        <v>2.6351510287878863</v>
      </c>
      <c r="I76" s="35">
        <f>NGDP!I76/'M2-Adj'!I76</f>
        <v>2.5284942213810857</v>
      </c>
      <c r="J76" s="35">
        <f>NGDP!J76/'M2-Adj'!J76</f>
        <v>2.3202395827603737</v>
      </c>
      <c r="K76" s="35">
        <f>NGDP!K76/'M2-Adj'!K76</f>
        <v>2.5205346103342943</v>
      </c>
      <c r="L76" s="35">
        <f>NGDP!L76/'M2-Adj'!L76</f>
        <v>2.6285626136315292</v>
      </c>
      <c r="M76" s="35">
        <f>NGDP!M76/'M2-Adj'!M76</f>
        <v>2.553522922585536</v>
      </c>
      <c r="N76" s="15" t="s">
        <v>163</v>
      </c>
      <c r="O76" s="15"/>
    </row>
    <row r="77" spans="1:15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NGDP!G77/'M2-Adj'!G77</f>
        <v>2.3903863705506541</v>
      </c>
      <c r="H77" s="35">
        <f>NGDP!H77/'M2-Adj'!H77</f>
        <v>2.5264425834576119</v>
      </c>
      <c r="I77" s="35">
        <f>NGDP!I77/'M2-Adj'!I77</f>
        <v>2.4612786237054687</v>
      </c>
      <c r="J77" s="35">
        <f>NGDP!J77/'M2-Adj'!J77</f>
        <v>2.2460719780081204</v>
      </c>
      <c r="K77" s="35">
        <f>NGDP!K77/'M2-Adj'!K77</f>
        <v>2.3209760136145157</v>
      </c>
      <c r="L77" s="35">
        <f>NGDP!L77/'M2-Adj'!L77</f>
        <v>2.5224614388081452</v>
      </c>
      <c r="M77" s="35">
        <f>NGDP!M77/'M2-Adj'!M77</f>
        <v>2.0742160936671636</v>
      </c>
      <c r="N77" s="15" t="s">
        <v>163</v>
      </c>
      <c r="O77" s="15"/>
    </row>
    <row r="78" spans="1:15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NGDP!G78/'M2-Adj'!G78</f>
        <v>9.5742431871942149</v>
      </c>
      <c r="H78" s="35">
        <f>NGDP!H78/'M2-Adj'!H78</f>
        <v>9.2633348742758717</v>
      </c>
      <c r="I78" s="35">
        <f>NGDP!I78/'M2-Adj'!I78</f>
        <v>8.4690051834639846</v>
      </c>
      <c r="J78" s="35">
        <f>NGDP!J78/'M2-Adj'!J78</f>
        <v>8.0930478651617346</v>
      </c>
      <c r="K78" s="35">
        <f>NGDP!K78/'M2-Adj'!K78</f>
        <v>8.1962452987639978</v>
      </c>
      <c r="L78" s="35">
        <f>NGDP!L78/'M2-Adj'!L78</f>
        <v>7.6656467573154412</v>
      </c>
      <c r="M78" s="35">
        <f>NGDP!M78/'M2-Adj'!M78</f>
        <v>7.6622045407524935</v>
      </c>
      <c r="N78" s="15" t="s">
        <v>163</v>
      </c>
      <c r="O78" s="15"/>
    </row>
    <row r="79" spans="1:15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NGDP!G79/'M2-Adj'!G79</f>
        <v>10.183959718144619</v>
      </c>
      <c r="H79" s="35">
        <f>NGDP!H79/'M2-Adj'!H79</f>
        <v>10.44797233221421</v>
      </c>
      <c r="I79" s="35">
        <f>NGDP!I79/'M2-Adj'!I79</f>
        <v>8.5662370656975533</v>
      </c>
      <c r="J79" s="35">
        <f>NGDP!J79/'M2-Adj'!J79</f>
        <v>8.3471780359770023</v>
      </c>
      <c r="K79" s="35">
        <f>NGDP!K79/'M2-Adj'!K79</f>
        <v>7.9001882746101639</v>
      </c>
      <c r="L79" s="35">
        <f>NGDP!L79/'M2-Adj'!L79</f>
        <v>6.9645185909244658</v>
      </c>
      <c r="M79" s="35">
        <f>NGDP!M79/'M2-Adj'!M79</f>
        <v>5.471594420414279</v>
      </c>
      <c r="N79" s="15" t="s">
        <v>163</v>
      </c>
      <c r="O79" s="15"/>
    </row>
    <row r="80" spans="1:15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35">
        <f>NGDP!G80/'M2-Adj'!G80</f>
        <v>7.8738090464601544</v>
      </c>
      <c r="H80" s="35">
        <f>NGDP!H80/'M2-Adj'!H80</f>
        <v>6.6325633103318751</v>
      </c>
      <c r="I80" s="35">
        <f>NGDP!I80/'M2-Adj'!I80</f>
        <v>8.0574703534706646</v>
      </c>
      <c r="J80" s="35">
        <f>NGDP!J80/'M2-Adj'!J80</f>
        <v>7.9807554712306361</v>
      </c>
      <c r="K80" s="35">
        <f>NGDP!K80/'M2-Adj'!K80</f>
        <v>8.9370381454018091</v>
      </c>
      <c r="L80" s="35">
        <f>NGDP!L80/'M2-Adj'!L80</f>
        <v>13.461412939048136</v>
      </c>
      <c r="M80" s="35">
        <f>NGDP!M80/'M2-Adj'!M80</f>
        <v>15.569020437228589</v>
      </c>
      <c r="N80" s="15" t="s">
        <v>163</v>
      </c>
      <c r="O80" s="15"/>
    </row>
    <row r="81" spans="1:15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15" t="s">
        <v>163</v>
      </c>
      <c r="H81" s="35">
        <f>NGDP!H81/'M2-Adj'!H81</f>
        <v>5.6568043356097428</v>
      </c>
      <c r="I81" s="35">
        <f>NGDP!I81/'M2-Adj'!I81</f>
        <v>5.1684884767565702</v>
      </c>
      <c r="J81" s="35">
        <f>NGDP!J81/'M2-Adj'!J81</f>
        <v>5.4254715290738611</v>
      </c>
      <c r="K81" s="35">
        <f>NGDP!K81/'M2-Adj'!K81</f>
        <v>5.3788872690092582</v>
      </c>
      <c r="L81" s="35">
        <f>NGDP!L81/'M2-Adj'!L81</f>
        <v>5.7433893181053968</v>
      </c>
      <c r="M81" s="35">
        <f>NGDP!M81/'M2-Adj'!M81</f>
        <v>5.5241607272542934</v>
      </c>
      <c r="N81" s="15" t="s">
        <v>163</v>
      </c>
      <c r="O81" s="15"/>
    </row>
    <row r="82" spans="1:15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15" t="s">
        <v>163</v>
      </c>
      <c r="H82" s="15" t="s">
        <v>163</v>
      </c>
      <c r="I82" s="15" t="s">
        <v>163</v>
      </c>
      <c r="J82" s="15" t="s">
        <v>163</v>
      </c>
      <c r="K82" s="15" t="s">
        <v>163</v>
      </c>
      <c r="L82" s="15" t="s">
        <v>163</v>
      </c>
      <c r="M82" s="15" t="s">
        <v>163</v>
      </c>
      <c r="N82" s="15" t="s">
        <v>163</v>
      </c>
      <c r="O82" s="15"/>
    </row>
    <row r="83" spans="1:15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15" t="s">
        <v>163</v>
      </c>
      <c r="H83" s="15" t="s">
        <v>163</v>
      </c>
      <c r="I83" s="15" t="s">
        <v>163</v>
      </c>
      <c r="J83" s="15" t="s">
        <v>163</v>
      </c>
      <c r="K83" s="15" t="s">
        <v>163</v>
      </c>
      <c r="L83" s="15" t="s">
        <v>163</v>
      </c>
      <c r="M83" s="15" t="s">
        <v>163</v>
      </c>
      <c r="N83" s="15" t="s">
        <v>163</v>
      </c>
      <c r="O83" s="15"/>
    </row>
    <row r="84" spans="1:15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15" t="s">
        <v>163</v>
      </c>
      <c r="H84" s="15" t="s">
        <v>163</v>
      </c>
      <c r="I84" s="15" t="s">
        <v>163</v>
      </c>
      <c r="J84" s="15" t="s">
        <v>163</v>
      </c>
      <c r="K84" s="15" t="s">
        <v>163</v>
      </c>
      <c r="L84" s="15" t="s">
        <v>163</v>
      </c>
      <c r="M84" s="15" t="s">
        <v>163</v>
      </c>
      <c r="N84" s="15" t="s">
        <v>163</v>
      </c>
      <c r="O84" s="15"/>
    </row>
    <row r="85" spans="1:15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15" t="s">
        <v>163</v>
      </c>
      <c r="H85" s="15" t="s">
        <v>163</v>
      </c>
      <c r="I85" s="15" t="s">
        <v>163</v>
      </c>
      <c r="J85" s="15" t="s">
        <v>163</v>
      </c>
      <c r="K85" s="15" t="s">
        <v>163</v>
      </c>
      <c r="L85" s="15" t="s">
        <v>163</v>
      </c>
      <c r="M85" s="15" t="s">
        <v>163</v>
      </c>
      <c r="N85" s="15" t="s">
        <v>163</v>
      </c>
      <c r="O85" s="15"/>
    </row>
    <row r="86" spans="1:15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NGDP!G86/'M2-Adj'!G86</f>
        <v>1.8970627863109675</v>
      </c>
      <c r="H86" s="35">
        <f>NGDP!H86/'M2-Adj'!H86</f>
        <v>2.0192685265512993</v>
      </c>
      <c r="I86" s="35">
        <f>NGDP!I86/'M2-Adj'!I86</f>
        <v>2.0169370971326956</v>
      </c>
      <c r="J86" s="35">
        <f>NGDP!J86/'M2-Adj'!J86</f>
        <v>1.8774220731654701</v>
      </c>
      <c r="K86" s="35">
        <f>NGDP!K86/'M2-Adj'!K86</f>
        <v>1.7989021622194108</v>
      </c>
      <c r="L86" s="35">
        <f>NGDP!L86/'M2-Adj'!L86</f>
        <v>1.7817712381683026</v>
      </c>
      <c r="M86" s="35">
        <f>NGDP!M86/'M2-Adj'!M86</f>
        <v>1.5537299669077187</v>
      </c>
      <c r="N86" s="15" t="s">
        <v>163</v>
      </c>
      <c r="O86" s="15"/>
    </row>
    <row r="87" spans="1:15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5" t="s">
        <v>163</v>
      </c>
      <c r="O87" s="15"/>
    </row>
    <row r="88" spans="1:15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15" t="s">
        <v>163</v>
      </c>
      <c r="H88" s="15" t="s">
        <v>163</v>
      </c>
      <c r="I88" s="15" t="s">
        <v>163</v>
      </c>
      <c r="J88" s="15" t="s">
        <v>163</v>
      </c>
      <c r="K88" s="15" t="s">
        <v>163</v>
      </c>
      <c r="L88" s="15" t="s">
        <v>163</v>
      </c>
      <c r="M88" s="15" t="s">
        <v>163</v>
      </c>
      <c r="N88" s="15" t="s">
        <v>163</v>
      </c>
      <c r="O88" s="15"/>
    </row>
    <row r="89" spans="1:15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NGDP!G89/'M2-Adj'!G89</f>
        <v>3.6293059070599903E-3</v>
      </c>
      <c r="H89" s="35">
        <f>NGDP!H89/'M2-Adj'!H89</f>
        <v>3.7345491383444784E-3</v>
      </c>
      <c r="I89" s="35">
        <f>NGDP!I89/'M2-Adj'!I89</f>
        <v>3.1310581642337489E-3</v>
      </c>
      <c r="J89" s="35">
        <f>NGDP!J89/'M2-Adj'!J89</f>
        <v>2.7066618473807311E-3</v>
      </c>
      <c r="K89" s="35">
        <f>NGDP!K89/'M2-Adj'!K89</f>
        <v>2.595092643906356E-3</v>
      </c>
      <c r="L89" s="35">
        <f>NGDP!L89/'M2-Adj'!L89</f>
        <v>2.5547270078307752E-3</v>
      </c>
      <c r="M89" s="35">
        <f>NGDP!M89/'M2-Adj'!M89</f>
        <v>2.3170911569664948E-3</v>
      </c>
      <c r="N89" s="15" t="s">
        <v>163</v>
      </c>
      <c r="O89" s="15"/>
    </row>
    <row r="90" spans="1:15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15" t="s">
        <v>163</v>
      </c>
      <c r="H90" s="15" t="s">
        <v>163</v>
      </c>
      <c r="I90" s="15" t="s">
        <v>163</v>
      </c>
      <c r="J90" s="15" t="s">
        <v>163</v>
      </c>
      <c r="K90" s="15" t="s">
        <v>163</v>
      </c>
      <c r="L90" s="15" t="s">
        <v>163</v>
      </c>
      <c r="M90" s="15" t="s">
        <v>163</v>
      </c>
      <c r="N90" s="15" t="s">
        <v>163</v>
      </c>
      <c r="O90" s="15"/>
    </row>
    <row r="91" spans="1:15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 t="s">
        <v>163</v>
      </c>
      <c r="O91" s="15"/>
    </row>
    <row r="92" spans="1:1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5"/>
    </row>
    <row r="93" spans="1:1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5"/>
    </row>
    <row r="94" spans="1:1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5"/>
    </row>
    <row r="95" spans="1:1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5"/>
    </row>
    <row r="96" spans="1:1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5"/>
    </row>
    <row r="97" spans="1:1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5"/>
    </row>
    <row r="98" spans="1:1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5"/>
    </row>
    <row r="99" spans="1:1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5"/>
    </row>
    <row r="100" spans="1:1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5"/>
    </row>
    <row r="101" spans="1:1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5"/>
    </row>
    <row r="102" spans="1:1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5"/>
    </row>
    <row r="103" spans="1:1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5"/>
    </row>
    <row r="104" spans="1:1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5"/>
    </row>
    <row r="105" spans="1:1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5"/>
    </row>
    <row r="106" spans="1:1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5"/>
    </row>
    <row r="107" spans="1:1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5"/>
    </row>
    <row r="108" spans="1:1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5"/>
    </row>
    <row r="109" spans="1:1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5"/>
    </row>
    <row r="110" spans="1:1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5"/>
    </row>
    <row r="111" spans="1:1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5"/>
    </row>
    <row r="112" spans="1:1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5"/>
    </row>
    <row r="113" spans="1:1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5"/>
    </row>
    <row r="114" spans="1:1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5"/>
    </row>
    <row r="115" spans="1:1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5"/>
    </row>
    <row r="116" spans="1:1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5"/>
    </row>
    <row r="117" spans="1:1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5"/>
    </row>
    <row r="118" spans="1:1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5"/>
    </row>
    <row r="119" spans="1:1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5"/>
    </row>
    <row r="120" spans="1:1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5"/>
    </row>
    <row r="121" spans="1:1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5"/>
    </row>
    <row r="122" spans="1:1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5"/>
    </row>
    <row r="123" spans="1:1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5"/>
    </row>
    <row r="124" spans="1:1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5"/>
    </row>
    <row r="125" spans="1:1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5"/>
    </row>
    <row r="126" spans="1:1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5"/>
    </row>
    <row r="127" spans="1:1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5"/>
    </row>
    <row r="128" spans="1:1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5"/>
    </row>
    <row r="129" spans="1:1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5"/>
    </row>
    <row r="130" spans="1:1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5"/>
    </row>
    <row r="131" spans="1:1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5"/>
    </row>
    <row r="132" spans="1:1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5"/>
    </row>
    <row r="133" spans="1:1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5"/>
    </row>
    <row r="134" spans="1:1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5"/>
    </row>
    <row r="135" spans="1:1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</row>
    <row r="136" spans="1:1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</row>
    <row r="137" spans="1:1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</row>
    <row r="138" spans="1:1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</row>
    <row r="139" spans="1:1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</row>
    <row r="140" spans="1:1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</row>
    <row r="141" spans="1:1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</row>
    <row r="142" spans="1:1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</row>
    <row r="143" spans="1:1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</row>
    <row r="144" spans="1:1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</row>
    <row r="145" spans="1:1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</row>
    <row r="146" spans="1:1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</row>
    <row r="147" spans="1:1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</row>
    <row r="148" spans="1:1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</row>
    <row r="149" spans="1:1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</row>
    <row r="150" spans="1:1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</row>
    <row r="151" spans="1:1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</row>
    <row r="152" spans="1:1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</row>
    <row r="153" spans="1:1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</row>
    <row r="154" spans="1:1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</row>
    <row r="155" spans="1:1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</row>
    <row r="156" spans="1:1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</row>
    <row r="157" spans="1:1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</row>
    <row r="158" spans="1:1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</row>
    <row r="159" spans="1:1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</row>
    <row r="160" spans="1:1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</row>
    <row r="161" spans="1:1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</row>
    <row r="162" spans="1:1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</row>
    <row r="163" spans="1:1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</row>
    <row r="164" spans="1:1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</row>
    <row r="165" spans="1:1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</row>
    <row r="166" spans="1:1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</row>
    <row r="167" spans="1:1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</row>
    <row r="168" spans="1:1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</row>
    <row r="169" spans="1:1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</row>
    <row r="170" spans="1:1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</row>
    <row r="171" spans="1:1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</row>
    <row r="172" spans="1:1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</row>
    <row r="173" spans="1:1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</row>
    <row r="174" spans="1:1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</row>
    <row r="175" spans="1:1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</row>
    <row r="176" spans="1:1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</row>
    <row r="177" spans="1:1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1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</row>
    <row r="179" spans="1:1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</row>
    <row r="180" spans="1:1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</row>
    <row r="181" spans="1:1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</row>
    <row r="182" spans="1:1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</row>
    <row r="183" spans="1:1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</row>
    <row r="184" spans="1:1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</row>
    <row r="186" spans="1:1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</row>
    <row r="187" spans="1:1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</row>
    <row r="188" spans="1:1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</row>
    <row r="189" spans="1:1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</row>
    <row r="190" spans="1:1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</row>
    <row r="191" spans="1:1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</row>
    <row r="192" spans="1:1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</row>
    <row r="193" spans="1:1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</row>
    <row r="194" spans="1:1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</row>
    <row r="195" spans="1:1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</row>
    <row r="196" spans="1:1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</row>
    <row r="197" spans="1:1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</row>
    <row r="198" spans="1:1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</row>
    <row r="199" spans="1:1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</row>
    <row r="200" spans="1:1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</row>
    <row r="201" spans="1:1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</row>
    <row r="202" spans="1:1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</row>
    <row r="203" spans="1:1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</row>
    <row r="204" spans="1:1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</row>
    <row r="205" spans="1:1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</row>
    <row r="206" spans="1:1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</row>
    <row r="207" spans="1:1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</row>
    <row r="208" spans="1:1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</row>
    <row r="209" spans="1:1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</row>
    <row r="210" spans="1:1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</row>
    <row r="211" spans="1:1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</row>
    <row r="212" spans="1:1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</row>
    <row r="213" spans="1:1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</row>
    <row r="214" spans="1:1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</row>
    <row r="215" spans="1:1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</row>
    <row r="216" spans="1:1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</row>
    <row r="217" spans="1:1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</row>
    <row r="218" spans="1:1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</row>
    <row r="219" spans="1:1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</row>
    <row r="220" spans="1:1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</row>
    <row r="221" spans="1:1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</row>
    <row r="222" spans="1:1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</row>
    <row r="223" spans="1:1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</row>
    <row r="224" spans="1:1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</row>
    <row r="225" spans="1:1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</row>
    <row r="226" spans="1:1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</row>
    <row r="227" spans="1:1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</row>
    <row r="228" spans="1:1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</row>
    <row r="229" spans="1:1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</row>
    <row r="230" spans="1:1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</row>
    <row r="231" spans="1:1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</row>
    <row r="232" spans="1:1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</row>
    <row r="233" spans="1:1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</row>
    <row r="234" spans="1:1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</row>
    <row r="235" spans="1:1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</row>
    <row r="236" spans="1:1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</row>
    <row r="237" spans="1:1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</row>
    <row r="238" spans="1:1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</row>
    <row r="239" spans="1:1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</row>
    <row r="240" spans="1:1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</row>
    <row r="241" spans="1:1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</row>
    <row r="242" spans="1:1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</row>
    <row r="243" spans="1:1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</row>
    <row r="244" spans="1:1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</row>
    <row r="245" spans="1:1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</row>
    <row r="246" spans="1:1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</row>
    <row r="247" spans="1:1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</row>
    <row r="248" spans="1:1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</row>
    <row r="249" spans="1:1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1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</row>
    <row r="251" spans="1:1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</row>
    <row r="252" spans="1:1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</row>
    <row r="253" spans="1:1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</row>
    <row r="254" spans="1:1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</row>
    <row r="255" spans="1:1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</row>
    <row r="256" spans="1:1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Y256"/>
  <sheetViews>
    <sheetView workbookViewId="0">
      <selection activeCell="A7" sqref="A7"/>
    </sheetView>
  </sheetViews>
  <sheetFormatPr defaultRowHeight="13.15" x14ac:dyDescent="0.4"/>
  <cols>
    <col min="1" max="6" width="9.35546875" style="1" customWidth="1"/>
    <col min="7" max="11" width="10.35546875" style="1" bestFit="1" customWidth="1"/>
    <col min="12" max="12" width="9.5" style="1" bestFit="1" customWidth="1"/>
    <col min="13" max="14" width="9.35546875" style="1" customWidth="1"/>
    <col min="21" max="21" width="9.5" bestFit="1" customWidth="1"/>
    <col min="25" max="25" width="9.5" bestFit="1" customWidth="1"/>
  </cols>
  <sheetData>
    <row r="1" spans="1:25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185</v>
      </c>
      <c r="H1" t="s">
        <v>186</v>
      </c>
      <c r="I1" t="s">
        <v>187</v>
      </c>
      <c r="J1" t="s">
        <v>188</v>
      </c>
      <c r="K1" t="s">
        <v>189</v>
      </c>
      <c r="L1" t="s">
        <v>190</v>
      </c>
      <c r="M1" t="s">
        <v>191</v>
      </c>
      <c r="N1" s="15"/>
      <c r="O1" s="16" t="s">
        <v>194</v>
      </c>
      <c r="P1" s="16" t="s">
        <v>192</v>
      </c>
      <c r="Q1" s="16" t="s">
        <v>249</v>
      </c>
      <c r="R1" s="16"/>
      <c r="S1" s="16"/>
      <c r="T1" s="16"/>
      <c r="U1" s="16"/>
      <c r="W1" s="16"/>
      <c r="X1" s="16"/>
      <c r="Y1" s="16"/>
    </row>
    <row r="2" spans="1:25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303</v>
      </c>
      <c r="G2" s="35">
        <f>('VM2'!H2-'VM2'!G2)/'VM2'!G2</f>
        <v>0.8911347301325262</v>
      </c>
      <c r="H2" s="35">
        <f>('VM2'!I2-'VM2'!H2)/'VM2'!H2</f>
        <v>0.50890539430926696</v>
      </c>
      <c r="I2" s="35">
        <f>('VM2'!J2-'VM2'!I2)/'VM2'!I2</f>
        <v>0.11194987552593277</v>
      </c>
      <c r="J2" s="35">
        <f>('VM2'!K2-'VM2'!J2)/'VM2'!J2</f>
        <v>0.50068035558699542</v>
      </c>
      <c r="K2" s="35">
        <f>('VM2'!L2-'VM2'!K2)/'VM2'!K2</f>
        <v>0.26945149170355892</v>
      </c>
      <c r="L2" s="35">
        <f>('VM2'!M2-'VM2'!L2)/'VM2'!L2</f>
        <v>-0.16040762013350535</v>
      </c>
      <c r="M2" s="15" t="s">
        <v>163</v>
      </c>
      <c r="N2" s="15"/>
      <c r="O2" s="16">
        <f t="shared" ref="O2:O46" si="0">COUNT($G2:$L2)</f>
        <v>6</v>
      </c>
      <c r="P2" s="27">
        <f t="shared" ref="P2:P46" si="1">AVERAGE($G2:$L2)</f>
        <v>0.35361903785412913</v>
      </c>
      <c r="Q2" s="16">
        <f t="shared" ref="Q2:Q46" si="2">STDEV($G2:$L2)</f>
        <v>0.36452038847979973</v>
      </c>
      <c r="R2" s="16"/>
      <c r="S2" s="16"/>
      <c r="T2" s="27"/>
      <c r="U2" s="16"/>
      <c r="W2" s="16"/>
      <c r="X2" s="27"/>
      <c r="Y2" s="16"/>
    </row>
    <row r="3" spans="1:25" x14ac:dyDescent="0.4">
      <c r="A3" s="15"/>
      <c r="B3" s="15" t="s">
        <v>293</v>
      </c>
      <c r="C3" s="49" t="s">
        <v>2</v>
      </c>
      <c r="D3" s="15"/>
      <c r="E3" s="15"/>
      <c r="F3" s="15" t="s">
        <v>303</v>
      </c>
      <c r="G3" s="35">
        <f>('VM2'!H3-'VM2'!G3)/'VM2'!G3</f>
        <v>-8.5444584162322118E-2</v>
      </c>
      <c r="H3" s="35">
        <f>('VM2'!I3-'VM2'!H3)/'VM2'!H3</f>
        <v>-0.11075334458715509</v>
      </c>
      <c r="I3" s="35">
        <f>('VM2'!J3-'VM2'!I3)/'VM2'!I3</f>
        <v>-6.9272249118707205E-2</v>
      </c>
      <c r="J3" s="35">
        <f>('VM2'!K3-'VM2'!J3)/'VM2'!J3</f>
        <v>-3.7875982501755466E-2</v>
      </c>
      <c r="K3" s="35">
        <f>('VM2'!L3-'VM2'!K3)/'VM2'!K3</f>
        <v>0.11865919494444659</v>
      </c>
      <c r="L3" s="35">
        <f>('VM2'!M3-'VM2'!L3)/'VM2'!L3</f>
        <v>0.38219279018080421</v>
      </c>
      <c r="M3" s="15" t="s">
        <v>163</v>
      </c>
      <c r="N3" s="15"/>
      <c r="O3" s="16">
        <f t="shared" si="0"/>
        <v>6</v>
      </c>
      <c r="P3" s="27">
        <f t="shared" si="1"/>
        <v>3.2917637459218489E-2</v>
      </c>
      <c r="Q3" s="16">
        <f t="shared" si="2"/>
        <v>0.1894466801630601</v>
      </c>
      <c r="R3" s="16"/>
      <c r="S3" s="16"/>
      <c r="T3" s="27"/>
      <c r="U3" s="16"/>
      <c r="W3" s="16"/>
      <c r="X3" s="27"/>
      <c r="Y3" s="16"/>
    </row>
    <row r="4" spans="1:25" x14ac:dyDescent="0.4">
      <c r="A4" s="15"/>
      <c r="B4" s="15" t="s">
        <v>293</v>
      </c>
      <c r="C4" s="49" t="s">
        <v>12</v>
      </c>
      <c r="D4" s="15"/>
      <c r="E4" s="15"/>
      <c r="F4" s="15" t="s">
        <v>303</v>
      </c>
      <c r="G4" s="35">
        <f>('VM2'!H4-'VM2'!G4)/'VM2'!G4</f>
        <v>0.47554288414399298</v>
      </c>
      <c r="H4" s="35">
        <f>('VM2'!I4-'VM2'!H4)/'VM2'!H4</f>
        <v>-1.8591286226649864E-2</v>
      </c>
      <c r="I4" s="35">
        <f>('VM2'!J4-'VM2'!I4)/'VM2'!I4</f>
        <v>3.9801226522302446E-2</v>
      </c>
      <c r="J4" s="35">
        <f>('VM2'!K4-'VM2'!J4)/'VM2'!J4</f>
        <v>-3.1396024128592763E-2</v>
      </c>
      <c r="K4" s="35">
        <f>('VM2'!L4-'VM2'!K4)/'VM2'!K4</f>
        <v>8.6767006977288022E-2</v>
      </c>
      <c r="L4" s="35">
        <f>('VM2'!M4-'VM2'!L4)/'VM2'!L4</f>
        <v>-0.12672103167151039</v>
      </c>
      <c r="M4" s="15" t="s">
        <v>163</v>
      </c>
      <c r="N4" s="30"/>
      <c r="O4" s="16">
        <f t="shared" si="0"/>
        <v>6</v>
      </c>
      <c r="P4" s="27">
        <f t="shared" si="1"/>
        <v>7.0900462602805081E-2</v>
      </c>
      <c r="Q4" s="16">
        <f t="shared" si="2"/>
        <v>0.21094169731527682</v>
      </c>
      <c r="R4" s="16"/>
      <c r="S4" s="16"/>
      <c r="T4" s="27"/>
      <c r="U4" s="16"/>
      <c r="W4" s="16"/>
      <c r="X4" s="27"/>
      <c r="Y4" s="16"/>
    </row>
    <row r="5" spans="1:25" x14ac:dyDescent="0.4">
      <c r="A5" s="15"/>
      <c r="B5" s="15" t="s">
        <v>293</v>
      </c>
      <c r="C5" s="49" t="s">
        <v>15</v>
      </c>
      <c r="D5" s="15"/>
      <c r="E5" s="15"/>
      <c r="F5" s="15" t="s">
        <v>303</v>
      </c>
      <c r="G5" s="35">
        <f>('VM2'!H5-'VM2'!G5)/'VM2'!G5</f>
        <v>0.31081788715887831</v>
      </c>
      <c r="H5" s="35">
        <f>('VM2'!I5-'VM2'!H5)/'VM2'!H5</f>
        <v>0.85953993126067352</v>
      </c>
      <c r="I5" s="35">
        <f>('VM2'!J5-'VM2'!I5)/'VM2'!I5</f>
        <v>0.10281717644061129</v>
      </c>
      <c r="J5" s="35">
        <f>('VM2'!K5-'VM2'!J5)/'VM2'!J5</f>
        <v>-7.3486043802236348E-2</v>
      </c>
      <c r="K5" s="35">
        <f>('VM2'!L5-'VM2'!K5)/'VM2'!K5</f>
        <v>-8.6224703041686696E-2</v>
      </c>
      <c r="L5" s="35">
        <f>('VM2'!M5-'VM2'!L5)/'VM2'!L5</f>
        <v>-0.14371372779634281</v>
      </c>
      <c r="M5" s="15" t="s">
        <v>163</v>
      </c>
      <c r="N5" s="15"/>
      <c r="O5" s="16">
        <f t="shared" si="0"/>
        <v>6</v>
      </c>
      <c r="P5" s="27">
        <f t="shared" si="1"/>
        <v>0.16162508670331618</v>
      </c>
      <c r="Q5" s="16">
        <f t="shared" si="2"/>
        <v>0.38019483054745973</v>
      </c>
      <c r="R5" s="16"/>
      <c r="S5" s="16"/>
      <c r="T5" s="27"/>
      <c r="U5" s="16"/>
      <c r="W5" s="16"/>
      <c r="X5" s="27"/>
      <c r="Y5" s="16"/>
    </row>
    <row r="6" spans="1:25" s="3" customFormat="1" ht="12.75" x14ac:dyDescent="0.35">
      <c r="A6" s="16"/>
      <c r="B6" s="15" t="s">
        <v>293</v>
      </c>
      <c r="C6" s="49" t="s">
        <v>16</v>
      </c>
      <c r="D6" s="15"/>
      <c r="E6" s="15"/>
      <c r="F6" s="15" t="s">
        <v>303</v>
      </c>
      <c r="G6" s="35">
        <f>('VM2'!H6-'VM2'!G6)/'VM2'!G6</f>
        <v>-7.7589534155762446E-2</v>
      </c>
      <c r="H6" s="35">
        <f>('VM2'!I6-'VM2'!H6)/'VM2'!H6</f>
        <v>-6.876456260783205E-2</v>
      </c>
      <c r="I6" s="35">
        <f>('VM2'!J6-'VM2'!I6)/'VM2'!I6</f>
        <v>-0.17856052052649338</v>
      </c>
      <c r="J6" s="35">
        <f>('VM2'!K6-'VM2'!J6)/'VM2'!J6</f>
        <v>0.1064358136688754</v>
      </c>
      <c r="K6" s="35">
        <f>('VM2'!L6-'VM2'!K6)/'VM2'!K6</f>
        <v>-1.1005557410534016E-2</v>
      </c>
      <c r="L6" s="35">
        <f>('VM2'!M6-'VM2'!L6)/'VM2'!L6</f>
        <v>-9.0831987316580459E-2</v>
      </c>
      <c r="M6" s="15" t="s">
        <v>163</v>
      </c>
      <c r="N6" s="15"/>
      <c r="O6" s="16">
        <f t="shared" si="0"/>
        <v>6</v>
      </c>
      <c r="P6" s="27">
        <f t="shared" si="1"/>
        <v>-5.3386058058054492E-2</v>
      </c>
      <c r="Q6" s="16">
        <f t="shared" si="2"/>
        <v>9.5112867528143338E-2</v>
      </c>
      <c r="R6" s="16"/>
      <c r="S6" s="16"/>
      <c r="T6" s="27"/>
      <c r="U6" s="16"/>
      <c r="W6" s="16"/>
      <c r="X6" s="27"/>
      <c r="Y6" s="16"/>
    </row>
    <row r="7" spans="1:25" x14ac:dyDescent="0.4">
      <c r="A7" s="15"/>
      <c r="B7" s="15" t="s">
        <v>293</v>
      </c>
      <c r="C7" s="49" t="s">
        <v>31</v>
      </c>
      <c r="D7" s="15"/>
      <c r="E7" s="15"/>
      <c r="F7" s="15" t="s">
        <v>303</v>
      </c>
      <c r="G7" s="15" t="s">
        <v>163</v>
      </c>
      <c r="H7" s="15" t="s">
        <v>163</v>
      </c>
      <c r="I7" s="15" t="s">
        <v>163</v>
      </c>
      <c r="J7" s="15" t="s">
        <v>163</v>
      </c>
      <c r="K7" s="15" t="s">
        <v>163</v>
      </c>
      <c r="L7" s="15" t="s">
        <v>163</v>
      </c>
      <c r="M7" s="15" t="s">
        <v>163</v>
      </c>
      <c r="N7" s="15"/>
      <c r="O7" s="16">
        <f t="shared" si="0"/>
        <v>0</v>
      </c>
      <c r="P7" s="27" t="e">
        <f t="shared" si="1"/>
        <v>#DIV/0!</v>
      </c>
      <c r="Q7" s="16" t="e">
        <f t="shared" si="2"/>
        <v>#DIV/0!</v>
      </c>
      <c r="R7" s="16"/>
      <c r="S7" s="16"/>
      <c r="T7" s="27"/>
      <c r="U7" s="16"/>
      <c r="W7" s="16"/>
      <c r="X7" s="27"/>
      <c r="Y7" s="16"/>
    </row>
    <row r="8" spans="1:25" x14ac:dyDescent="0.4">
      <c r="A8" s="15"/>
      <c r="B8" s="15" t="s">
        <v>293</v>
      </c>
      <c r="C8" s="49" t="s">
        <v>382</v>
      </c>
      <c r="D8" s="15"/>
      <c r="E8" s="15"/>
      <c r="F8" s="15" t="s">
        <v>303</v>
      </c>
      <c r="G8" s="35">
        <f>('VM2'!H8-'VM2'!G8)/'VM2'!G8</f>
        <v>-0.21607311356293629</v>
      </c>
      <c r="H8" s="15" t="s">
        <v>163</v>
      </c>
      <c r="I8" s="15" t="s">
        <v>163</v>
      </c>
      <c r="J8" s="15" t="s">
        <v>163</v>
      </c>
      <c r="K8" s="15" t="s">
        <v>163</v>
      </c>
      <c r="L8" s="15" t="s">
        <v>163</v>
      </c>
      <c r="M8" s="15" t="s">
        <v>163</v>
      </c>
      <c r="N8" s="15"/>
      <c r="O8" s="16">
        <f t="shared" si="0"/>
        <v>1</v>
      </c>
      <c r="P8" s="27">
        <f t="shared" si="1"/>
        <v>-0.21607311356293629</v>
      </c>
      <c r="Q8" s="16" t="e">
        <f t="shared" si="2"/>
        <v>#DIV/0!</v>
      </c>
      <c r="R8" s="16"/>
      <c r="S8" s="16"/>
      <c r="T8" s="27"/>
      <c r="U8" s="16"/>
      <c r="W8" s="16"/>
      <c r="X8" s="27"/>
      <c r="Y8" s="16"/>
    </row>
    <row r="9" spans="1:25" x14ac:dyDescent="0.4">
      <c r="A9" s="15"/>
      <c r="B9" s="15" t="s">
        <v>293</v>
      </c>
      <c r="C9" s="49" t="s">
        <v>63</v>
      </c>
      <c r="D9" s="15"/>
      <c r="E9" s="15"/>
      <c r="F9" s="15" t="s">
        <v>303</v>
      </c>
      <c r="G9" s="35">
        <f>('VM2'!H9-'VM2'!G9)/'VM2'!G9</f>
        <v>-6.8261943930532143E-2</v>
      </c>
      <c r="H9" s="35">
        <f>('VM2'!I9-'VM2'!H9)/'VM2'!H9</f>
        <v>5.4000006295288602E-2</v>
      </c>
      <c r="I9" s="35">
        <f>('VM2'!J9-'VM2'!I9)/'VM2'!I9</f>
        <v>0.19100454737370312</v>
      </c>
      <c r="J9" s="35">
        <f>('VM2'!K9-'VM2'!J9)/'VM2'!J9</f>
        <v>1.1904507648160654</v>
      </c>
      <c r="K9" s="35">
        <f>('VM2'!L9-'VM2'!K9)/'VM2'!K9</f>
        <v>-0.22849164661487653</v>
      </c>
      <c r="L9" s="35">
        <f>('VM2'!M9-'VM2'!L9)/'VM2'!L9</f>
        <v>-2.1456127927829811E-2</v>
      </c>
      <c r="M9" s="15" t="s">
        <v>163</v>
      </c>
      <c r="N9" s="15"/>
      <c r="O9" s="16">
        <f t="shared" si="0"/>
        <v>6</v>
      </c>
      <c r="P9" s="27">
        <f t="shared" si="1"/>
        <v>0.18620760000196979</v>
      </c>
      <c r="Q9" s="16">
        <f t="shared" si="2"/>
        <v>0.51105002307897929</v>
      </c>
      <c r="R9" s="16"/>
      <c r="S9" s="16"/>
      <c r="T9" s="27"/>
      <c r="U9" s="16"/>
      <c r="W9" s="16"/>
      <c r="X9" s="27"/>
      <c r="Y9" s="16"/>
    </row>
    <row r="10" spans="1:25" x14ac:dyDescent="0.4">
      <c r="A10" s="15"/>
      <c r="B10" s="15" t="s">
        <v>293</v>
      </c>
      <c r="C10" s="49" t="s">
        <v>76</v>
      </c>
      <c r="D10" s="15"/>
      <c r="E10" s="15"/>
      <c r="F10" s="15" t="s">
        <v>303</v>
      </c>
      <c r="G10" s="15" t="s">
        <v>163</v>
      </c>
      <c r="H10" s="15" t="s">
        <v>163</v>
      </c>
      <c r="I10" s="35">
        <f>('VM2'!J10-'VM2'!I10)/'VM2'!I10</f>
        <v>-4.8741690987208117E-4</v>
      </c>
      <c r="J10" s="35">
        <f>('VM2'!K10-'VM2'!J10)/'VM2'!J10</f>
        <v>-0.14723557617773469</v>
      </c>
      <c r="K10" s="35">
        <f>('VM2'!L10-'VM2'!K10)/'VM2'!K10</f>
        <v>-7.6285901686249075E-2</v>
      </c>
      <c r="L10" s="35">
        <f>('VM2'!M10-'VM2'!L10)/'VM2'!L10</f>
        <v>4.8539032169991933E-2</v>
      </c>
      <c r="M10" s="15" t="s">
        <v>163</v>
      </c>
      <c r="N10" s="15"/>
      <c r="O10" s="16">
        <f t="shared" si="0"/>
        <v>4</v>
      </c>
      <c r="P10" s="27">
        <f t="shared" si="1"/>
        <v>-4.3867465650965984E-2</v>
      </c>
      <c r="Q10" s="16">
        <f t="shared" si="2"/>
        <v>8.5939340500848616E-2</v>
      </c>
      <c r="R10" s="16"/>
      <c r="S10" s="16"/>
      <c r="T10" s="27"/>
      <c r="U10" s="16"/>
      <c r="W10" s="16"/>
      <c r="X10" s="27"/>
      <c r="Y10" s="16"/>
    </row>
    <row r="11" spans="1:25" x14ac:dyDescent="0.4">
      <c r="A11" s="15"/>
      <c r="B11" s="15" t="s">
        <v>293</v>
      </c>
      <c r="C11" s="49" t="s">
        <v>80</v>
      </c>
      <c r="D11" s="15"/>
      <c r="E11" s="15"/>
      <c r="F11" s="15" t="s">
        <v>303</v>
      </c>
      <c r="G11" s="15" t="s">
        <v>163</v>
      </c>
      <c r="H11" s="35">
        <f>('VM2'!I11-'VM2'!H11)/'VM2'!H11</f>
        <v>-0.19089693873841321</v>
      </c>
      <c r="I11" s="35">
        <f>('VM2'!J11-'VM2'!I11)/'VM2'!I11</f>
        <v>-1.9208846380323691E-2</v>
      </c>
      <c r="J11" s="35">
        <f>('VM2'!K11-'VM2'!J11)/'VM2'!J11</f>
        <v>-6.1784654789758531E-2</v>
      </c>
      <c r="K11" s="35">
        <f>('VM2'!L11-'VM2'!K11)/'VM2'!K11</f>
        <v>9.7591236077351248E-2</v>
      </c>
      <c r="L11" s="35">
        <f>('VM2'!M11-'VM2'!L11)/'VM2'!L11</f>
        <v>-0.23542690205940608</v>
      </c>
      <c r="M11" s="15" t="s">
        <v>163</v>
      </c>
      <c r="N11" s="15"/>
      <c r="O11" s="16">
        <f t="shared" si="0"/>
        <v>5</v>
      </c>
      <c r="P11" s="27">
        <f t="shared" si="1"/>
        <v>-8.1945221178110053E-2</v>
      </c>
      <c r="Q11" s="16">
        <f t="shared" si="2"/>
        <v>0.13416663498165032</v>
      </c>
      <c r="R11" s="16"/>
      <c r="S11" s="16"/>
      <c r="T11" s="27"/>
      <c r="U11" s="16"/>
      <c r="W11" s="16"/>
      <c r="X11" s="27"/>
      <c r="Y11" s="16"/>
    </row>
    <row r="12" spans="1:25" x14ac:dyDescent="0.4">
      <c r="A12" s="15"/>
      <c r="B12" s="15" t="s">
        <v>293</v>
      </c>
      <c r="C12" s="49" t="s">
        <v>86</v>
      </c>
      <c r="D12" s="15"/>
      <c r="E12" s="15"/>
      <c r="F12" s="15" t="s">
        <v>303</v>
      </c>
      <c r="G12" s="35">
        <f>('VM2'!H12-'VM2'!G12)/'VM2'!G12</f>
        <v>6.8051260564486182E-2</v>
      </c>
      <c r="H12" s="35">
        <f>('VM2'!I12-'VM2'!H12)/'VM2'!H12</f>
        <v>5.4430901996511849E-2</v>
      </c>
      <c r="I12" s="35">
        <f>('VM2'!J12-'VM2'!I12)/'VM2'!I12</f>
        <v>0.11162923366894631</v>
      </c>
      <c r="J12" s="35">
        <f>('VM2'!K12-'VM2'!J12)/'VM2'!J12</f>
        <v>-9.1344460993596888E-2</v>
      </c>
      <c r="K12" s="35">
        <f>('VM2'!L12-'VM2'!K12)/'VM2'!K12</f>
        <v>4.9158826850255827E-2</v>
      </c>
      <c r="L12" s="35">
        <f>('VM2'!M12-'VM2'!L12)/'VM2'!L12</f>
        <v>1.7662434182780642E-2</v>
      </c>
      <c r="M12" s="15" t="s">
        <v>163</v>
      </c>
      <c r="N12" s="15"/>
      <c r="O12" s="16">
        <f t="shared" si="0"/>
        <v>6</v>
      </c>
      <c r="P12" s="27">
        <f t="shared" si="1"/>
        <v>3.493136604489732E-2</v>
      </c>
      <c r="Q12" s="16">
        <f t="shared" si="2"/>
        <v>6.9001367169463076E-2</v>
      </c>
      <c r="R12" s="16"/>
      <c r="S12" s="16"/>
      <c r="T12" s="27"/>
      <c r="U12" s="16"/>
      <c r="W12" s="16"/>
      <c r="X12" s="27"/>
      <c r="Y12" s="16"/>
    </row>
    <row r="13" spans="1:25" x14ac:dyDescent="0.4">
      <c r="A13" s="15"/>
      <c r="B13" s="15" t="s">
        <v>293</v>
      </c>
      <c r="C13" s="49" t="s">
        <v>87</v>
      </c>
      <c r="D13" s="15"/>
      <c r="E13" s="15"/>
      <c r="F13" s="15" t="s">
        <v>303</v>
      </c>
      <c r="G13" s="35">
        <f>('VM2'!H13-'VM2'!G13)/'VM2'!G13</f>
        <v>-8.0116033975928716E-2</v>
      </c>
      <c r="H13" s="35">
        <f>('VM2'!I13-'VM2'!H13)/'VM2'!H13</f>
        <v>-0.2631329267770226</v>
      </c>
      <c r="I13" s="35">
        <f>('VM2'!J13-'VM2'!I13)/'VM2'!I13</f>
        <v>-9.703984874722052E-2</v>
      </c>
      <c r="J13" s="35">
        <f>('VM2'!K13-'VM2'!J13)/'VM2'!J13</f>
        <v>-8.5223892282756952E-2</v>
      </c>
      <c r="K13" s="35">
        <f>('VM2'!L13-'VM2'!K13)/'VM2'!K13</f>
        <v>0.10470503581860589</v>
      </c>
      <c r="L13" s="35">
        <f>('VM2'!M13-'VM2'!L13)/'VM2'!L13</f>
        <v>-4.7255562117714922E-2</v>
      </c>
      <c r="M13" s="15" t="s">
        <v>163</v>
      </c>
      <c r="N13" s="15"/>
      <c r="O13" s="16">
        <f t="shared" si="0"/>
        <v>6</v>
      </c>
      <c r="P13" s="27">
        <f t="shared" si="1"/>
        <v>-7.8010538013672956E-2</v>
      </c>
      <c r="Q13" s="16">
        <f t="shared" si="2"/>
        <v>0.11749019409697216</v>
      </c>
      <c r="R13" s="16"/>
      <c r="S13" s="16"/>
      <c r="T13" s="27"/>
      <c r="U13" s="16"/>
      <c r="W13" s="16"/>
      <c r="X13" s="27"/>
      <c r="Y13" s="16"/>
    </row>
    <row r="14" spans="1:25" x14ac:dyDescent="0.4">
      <c r="A14" s="15"/>
      <c r="B14" s="15" t="s">
        <v>293</v>
      </c>
      <c r="C14" s="49" t="s">
        <v>383</v>
      </c>
      <c r="D14" s="15"/>
      <c r="E14" s="15"/>
      <c r="F14" s="15" t="s">
        <v>303</v>
      </c>
      <c r="G14" s="35">
        <f>('VM2'!H14-'VM2'!G14)/'VM2'!G14</f>
        <v>-0.10242078838107846</v>
      </c>
      <c r="H14" s="35">
        <f>('VM2'!I14-'VM2'!H14)/'VM2'!H14</f>
        <v>-1.9716409857910636E-2</v>
      </c>
      <c r="I14" s="35">
        <f>('VM2'!J14-'VM2'!I14)/'VM2'!I14</f>
        <v>0.3960864242291206</v>
      </c>
      <c r="J14" s="35">
        <f>('VM2'!K14-'VM2'!J14)/'VM2'!J14</f>
        <v>0.10335764596199447</v>
      </c>
      <c r="K14" s="35">
        <f>('VM2'!L14-'VM2'!K14)/'VM2'!K14</f>
        <v>-0.12433086541896739</v>
      </c>
      <c r="L14" s="35">
        <f>('VM2'!M14-'VM2'!L14)/'VM2'!L14</f>
        <v>-0.24473194984692453</v>
      </c>
      <c r="M14" s="15" t="s">
        <v>163</v>
      </c>
      <c r="N14" s="15"/>
      <c r="O14" s="16">
        <f t="shared" si="0"/>
        <v>6</v>
      </c>
      <c r="P14" s="27">
        <f t="shared" si="1"/>
        <v>1.3740094477056781E-3</v>
      </c>
      <c r="Q14" s="16">
        <f t="shared" si="2"/>
        <v>0.22529384239594094</v>
      </c>
      <c r="R14" s="16"/>
      <c r="S14" s="16"/>
      <c r="T14" s="27"/>
      <c r="U14" s="16"/>
      <c r="W14" s="16"/>
      <c r="X14" s="27"/>
      <c r="Y14" s="16"/>
    </row>
    <row r="15" spans="1:25" s="3" customFormat="1" ht="12.75" x14ac:dyDescent="0.35">
      <c r="A15" s="16"/>
      <c r="B15" s="15" t="s">
        <v>293</v>
      </c>
      <c r="C15" s="49" t="s">
        <v>121</v>
      </c>
      <c r="D15" s="15"/>
      <c r="E15" s="15"/>
      <c r="F15" s="15" t="s">
        <v>303</v>
      </c>
      <c r="G15" s="35">
        <f>('VM2'!H15-'VM2'!G15)/'VM2'!G15</f>
        <v>2.4516050519918128E-4</v>
      </c>
      <c r="H15" s="35">
        <f>('VM2'!I15-'VM2'!H15)/'VM2'!H15</f>
        <v>-1.1321393306163205E-2</v>
      </c>
      <c r="I15" s="35">
        <f>('VM2'!J15-'VM2'!I15)/'VM2'!I15</f>
        <v>-0.26169068852194083</v>
      </c>
      <c r="J15" s="35">
        <f>('VM2'!K15-'VM2'!J15)/'VM2'!J15</f>
        <v>-5.3891077272831385E-2</v>
      </c>
      <c r="K15" s="35">
        <f>('VM2'!L15-'VM2'!K15)/'VM2'!K15</f>
        <v>6.4886371798657042E-2</v>
      </c>
      <c r="L15" s="35">
        <f>('VM2'!M15-'VM2'!L15)/'VM2'!L15</f>
        <v>6.4902546623540466E-3</v>
      </c>
      <c r="M15" s="15" t="s">
        <v>163</v>
      </c>
      <c r="N15" s="15"/>
      <c r="O15" s="16">
        <f t="shared" si="0"/>
        <v>6</v>
      </c>
      <c r="P15" s="27">
        <f t="shared" si="1"/>
        <v>-4.2546895355787533E-2</v>
      </c>
      <c r="Q15" s="16">
        <f t="shared" si="2"/>
        <v>0.11393457205173295</v>
      </c>
      <c r="R15" s="16"/>
      <c r="S15" s="16"/>
      <c r="T15" s="27"/>
      <c r="U15" s="16"/>
      <c r="W15" s="16"/>
      <c r="X15" s="27"/>
      <c r="Y15" s="16"/>
    </row>
    <row r="16" spans="1:25" x14ac:dyDescent="0.4">
      <c r="A16" s="15"/>
      <c r="B16" s="15" t="s">
        <v>293</v>
      </c>
      <c r="C16" s="50" t="s">
        <v>384</v>
      </c>
      <c r="D16" s="15"/>
      <c r="E16" s="15"/>
      <c r="F16" s="15" t="s">
        <v>303</v>
      </c>
      <c r="G16" s="35">
        <f>('VM2'!H16-'VM2'!G16)/'VM2'!G16</f>
        <v>-5.6043750736288183E-3</v>
      </c>
      <c r="H16" s="35">
        <f>('VM2'!I16-'VM2'!H16)/'VM2'!H16</f>
        <v>-7.5497481819479448E-2</v>
      </c>
      <c r="I16" s="35">
        <f>('VM2'!J16-'VM2'!I16)/'VM2'!I16</f>
        <v>-0.10496755889806444</v>
      </c>
      <c r="J16" s="35">
        <f>('VM2'!K16-'VM2'!J16)/'VM2'!J16</f>
        <v>-1.372751979179291E-2</v>
      </c>
      <c r="K16" s="35">
        <f>('VM2'!L16-'VM2'!K16)/'VM2'!K16</f>
        <v>0.1113986047266765</v>
      </c>
      <c r="L16" s="35">
        <f>('VM2'!M16-'VM2'!L16)/'VM2'!L16</f>
        <v>-0.12223822340217319</v>
      </c>
      <c r="M16" s="15" t="s">
        <v>163</v>
      </c>
      <c r="N16" s="15"/>
      <c r="O16" s="16">
        <f t="shared" si="0"/>
        <v>6</v>
      </c>
      <c r="P16" s="27">
        <f t="shared" si="1"/>
        <v>-3.510609237641038E-2</v>
      </c>
      <c r="Q16" s="16">
        <f t="shared" si="2"/>
        <v>8.5901243373567998E-2</v>
      </c>
      <c r="R16" s="16"/>
      <c r="S16" s="16"/>
      <c r="T16" s="27"/>
      <c r="U16" s="16"/>
      <c r="W16" s="16"/>
      <c r="X16" s="27"/>
      <c r="Y16" s="16"/>
    </row>
    <row r="17" spans="1:25" x14ac:dyDescent="0.4">
      <c r="A17" s="15"/>
      <c r="B17" s="15" t="s">
        <v>293</v>
      </c>
      <c r="C17" s="49" t="s">
        <v>13</v>
      </c>
      <c r="D17" s="15"/>
      <c r="E17" s="15"/>
      <c r="F17" s="15" t="s">
        <v>303</v>
      </c>
      <c r="G17" s="15" t="s">
        <v>163</v>
      </c>
      <c r="H17" s="35">
        <f>('VM2'!I17-'VM2'!H17)/'VM2'!H17</f>
        <v>-0.50966015841628154</v>
      </c>
      <c r="I17" s="35">
        <f>('VM2'!J17-'VM2'!I17)/'VM2'!I17</f>
        <v>0.16557748586139889</v>
      </c>
      <c r="J17" s="35">
        <f>('VM2'!K17-'VM2'!J17)/'VM2'!J17</f>
        <v>-0.46702351551967802</v>
      </c>
      <c r="K17" s="35">
        <f>('VM2'!L17-'VM2'!K17)/'VM2'!K17</f>
        <v>-0.1129112257006033</v>
      </c>
      <c r="L17" s="15" t="s">
        <v>163</v>
      </c>
      <c r="M17" s="15" t="s">
        <v>163</v>
      </c>
      <c r="N17" s="15"/>
      <c r="O17" s="16">
        <f t="shared" si="0"/>
        <v>4</v>
      </c>
      <c r="P17" s="27">
        <f t="shared" si="1"/>
        <v>-0.231004353443791</v>
      </c>
      <c r="Q17" s="16">
        <f t="shared" si="2"/>
        <v>0.31863105341378073</v>
      </c>
      <c r="R17" s="16"/>
      <c r="S17" s="16"/>
      <c r="T17" s="27"/>
      <c r="U17" s="16"/>
      <c r="W17" s="16"/>
      <c r="X17" s="27"/>
      <c r="Y17" s="16"/>
    </row>
    <row r="18" spans="1:25" x14ac:dyDescent="0.4">
      <c r="A18" s="15"/>
      <c r="B18" s="15" t="s">
        <v>293</v>
      </c>
      <c r="C18" s="49" t="s">
        <v>23</v>
      </c>
      <c r="D18" s="15"/>
      <c r="E18" s="15"/>
      <c r="F18" s="15" t="s">
        <v>303</v>
      </c>
      <c r="G18" s="35">
        <f>('VM2'!H18-'VM2'!G18)/'VM2'!G18</f>
        <v>0.24890682513072859</v>
      </c>
      <c r="H18" s="35">
        <f>('VM2'!I18-'VM2'!H18)/'VM2'!H18</f>
        <v>-0.26371195491318078</v>
      </c>
      <c r="I18" s="35">
        <f>('VM2'!J18-'VM2'!I18)/'VM2'!I18</f>
        <v>-0.19129949845111505</v>
      </c>
      <c r="J18" s="35">
        <f>('VM2'!K18-'VM2'!J18)/'VM2'!J18</f>
        <v>-6.4003111274596E-2</v>
      </c>
      <c r="K18" s="35">
        <f>('VM2'!L18-'VM2'!K18)/'VM2'!K18</f>
        <v>0.18889670109475906</v>
      </c>
      <c r="L18" s="15" t="s">
        <v>163</v>
      </c>
      <c r="M18" s="15" t="s">
        <v>163</v>
      </c>
      <c r="N18" s="15"/>
      <c r="O18" s="16">
        <f t="shared" si="0"/>
        <v>5</v>
      </c>
      <c r="P18" s="27">
        <f t="shared" si="1"/>
        <v>-1.6242207682680837E-2</v>
      </c>
      <c r="Q18" s="16">
        <f t="shared" si="2"/>
        <v>0.22724074032494326</v>
      </c>
      <c r="R18" s="16"/>
      <c r="S18" s="16"/>
      <c r="T18" s="27"/>
      <c r="U18" s="16"/>
      <c r="W18" s="16"/>
      <c r="X18" s="27"/>
      <c r="Y18" s="16"/>
    </row>
    <row r="19" spans="1:25" x14ac:dyDescent="0.4">
      <c r="A19" s="15"/>
      <c r="B19" s="15" t="s">
        <v>293</v>
      </c>
      <c r="C19" s="49" t="s">
        <v>24</v>
      </c>
      <c r="D19" s="15"/>
      <c r="E19" s="15"/>
      <c r="F19" s="15" t="s">
        <v>303</v>
      </c>
      <c r="G19" s="35">
        <f>('VM2'!H19-'VM2'!G19)/'VM2'!G19</f>
        <v>-0.23675492183725283</v>
      </c>
      <c r="H19" s="35">
        <f>('VM2'!I19-'VM2'!H19)/'VM2'!H19</f>
        <v>7.4134790741832865E-2</v>
      </c>
      <c r="I19" s="35">
        <f>('VM2'!J19-'VM2'!I19)/'VM2'!I19</f>
        <v>9.4574020617593669E-3</v>
      </c>
      <c r="J19" s="35">
        <f>('VM2'!K19-'VM2'!J19)/'VM2'!J19</f>
        <v>-4.7891775455435687E-2</v>
      </c>
      <c r="K19" s="35">
        <f>('VM2'!L19-'VM2'!K19)/'VM2'!K19</f>
        <v>-6.0134358931295998E-2</v>
      </c>
      <c r="L19" s="35">
        <f>('VM2'!M19-'VM2'!L19)/'VM2'!L19</f>
        <v>1.6979469549753868E-2</v>
      </c>
      <c r="M19" s="15" t="s">
        <v>163</v>
      </c>
      <c r="N19" s="15"/>
      <c r="O19" s="16">
        <f t="shared" si="0"/>
        <v>6</v>
      </c>
      <c r="P19" s="27">
        <f t="shared" si="1"/>
        <v>-4.0701565645106401E-2</v>
      </c>
      <c r="Q19" s="16">
        <f t="shared" si="2"/>
        <v>0.10760730798326124</v>
      </c>
      <c r="R19" s="16"/>
      <c r="S19" s="16"/>
      <c r="T19" s="27"/>
      <c r="U19" s="16"/>
      <c r="W19" s="16"/>
      <c r="X19" s="27"/>
      <c r="Y19" s="16"/>
    </row>
    <row r="20" spans="1:25" x14ac:dyDescent="0.4">
      <c r="A20" s="15"/>
      <c r="B20" s="15" t="s">
        <v>293</v>
      </c>
      <c r="C20" s="49" t="s">
        <v>370</v>
      </c>
      <c r="D20" s="15"/>
      <c r="E20" s="15"/>
      <c r="F20" s="15" t="s">
        <v>303</v>
      </c>
      <c r="G20" s="15" t="s">
        <v>163</v>
      </c>
      <c r="H20" s="15" t="s">
        <v>163</v>
      </c>
      <c r="I20" s="15" t="s">
        <v>163</v>
      </c>
      <c r="J20" s="15" t="s">
        <v>163</v>
      </c>
      <c r="K20" s="15" t="s">
        <v>163</v>
      </c>
      <c r="L20" s="15" t="s">
        <v>163</v>
      </c>
      <c r="M20" s="15" t="s">
        <v>163</v>
      </c>
      <c r="N20" s="15"/>
      <c r="O20" s="16">
        <f t="shared" si="0"/>
        <v>0</v>
      </c>
      <c r="P20" s="27" t="e">
        <f t="shared" si="1"/>
        <v>#DIV/0!</v>
      </c>
      <c r="Q20" s="16" t="e">
        <f t="shared" si="2"/>
        <v>#DIV/0!</v>
      </c>
      <c r="R20" s="16"/>
      <c r="S20" s="16"/>
      <c r="T20" s="27"/>
      <c r="U20" s="16"/>
      <c r="W20" s="16"/>
      <c r="X20" s="27"/>
      <c r="Y20" s="16"/>
    </row>
    <row r="21" spans="1:25" x14ac:dyDescent="0.4">
      <c r="A21" s="15"/>
      <c r="B21" s="15" t="s">
        <v>293</v>
      </c>
      <c r="C21" s="49" t="s">
        <v>26</v>
      </c>
      <c r="D21" s="15"/>
      <c r="E21" s="15"/>
      <c r="F21" s="15" t="s">
        <v>303</v>
      </c>
      <c r="G21" s="35">
        <f>('VM2'!H21-'VM2'!G21)/'VM2'!G21</f>
        <v>-0.22599380810718872</v>
      </c>
      <c r="H21" s="35">
        <f>('VM2'!I21-'VM2'!H21)/'VM2'!H21</f>
        <v>-0.12548125686649547</v>
      </c>
      <c r="I21" s="35">
        <f>('VM2'!J21-'VM2'!I21)/'VM2'!I21</f>
        <v>0.11762138258035307</v>
      </c>
      <c r="J21" s="35">
        <f>('VM2'!K21-'VM2'!J21)/'VM2'!J21</f>
        <v>3.9644624024839509E-2</v>
      </c>
      <c r="K21" s="35">
        <f>('VM2'!L21-'VM2'!K21)/'VM2'!K21</f>
        <v>-0.17235673219926265</v>
      </c>
      <c r="L21" s="35">
        <f>('VM2'!M21-'VM2'!L21)/'VM2'!L21</f>
        <v>-0.18770375868968173</v>
      </c>
      <c r="M21" s="15" t="s">
        <v>163</v>
      </c>
      <c r="N21" s="15"/>
      <c r="O21" s="16">
        <f t="shared" si="0"/>
        <v>6</v>
      </c>
      <c r="P21" s="27">
        <f t="shared" si="1"/>
        <v>-9.237825820957267E-2</v>
      </c>
      <c r="Q21" s="16">
        <f t="shared" si="2"/>
        <v>0.13853686989635985</v>
      </c>
      <c r="R21" s="16"/>
      <c r="S21" s="16"/>
      <c r="T21" s="27"/>
      <c r="U21" s="16"/>
      <c r="W21" s="16"/>
      <c r="X21" s="27"/>
      <c r="Y21" s="16"/>
    </row>
    <row r="22" spans="1:25" x14ac:dyDescent="0.4">
      <c r="A22" s="15"/>
      <c r="B22" s="15" t="s">
        <v>293</v>
      </c>
      <c r="C22" s="49" t="s">
        <v>34</v>
      </c>
      <c r="D22" s="15"/>
      <c r="E22" s="15"/>
      <c r="F22" s="15" t="s">
        <v>303</v>
      </c>
      <c r="G22" s="35">
        <f>('VM2'!H22-'VM2'!G22)/'VM2'!G22</f>
        <v>-2.2739949951146591E-2</v>
      </c>
      <c r="H22" s="35">
        <f>('VM2'!I22-'VM2'!H22)/'VM2'!H22</f>
        <v>-1.2450945733808193E-2</v>
      </c>
      <c r="I22" s="35">
        <f>('VM2'!J22-'VM2'!I22)/'VM2'!I22</f>
        <v>0.10497762095781181</v>
      </c>
      <c r="J22" s="35">
        <f>('VM2'!K22-'VM2'!J22)/'VM2'!J22</f>
        <v>-0.12914811055949019</v>
      </c>
      <c r="K22" s="35">
        <f>('VM2'!L22-'VM2'!K22)/'VM2'!K22</f>
        <v>-2.7525133821155713E-2</v>
      </c>
      <c r="L22" s="35">
        <f>('VM2'!M22-'VM2'!L22)/'VM2'!L22</f>
        <v>-0.15370694597543</v>
      </c>
      <c r="M22" s="15" t="s">
        <v>163</v>
      </c>
      <c r="N22" s="15"/>
      <c r="O22" s="16">
        <f t="shared" si="0"/>
        <v>6</v>
      </c>
      <c r="P22" s="27">
        <f t="shared" si="1"/>
        <v>-4.0098910847203149E-2</v>
      </c>
      <c r="Q22" s="16">
        <f t="shared" si="2"/>
        <v>9.2852128745301049E-2</v>
      </c>
      <c r="R22" s="16"/>
      <c r="S22" s="16"/>
      <c r="T22" s="27"/>
      <c r="U22" s="16"/>
      <c r="W22" s="16"/>
      <c r="X22" s="27"/>
      <c r="Y22" s="16"/>
    </row>
    <row r="23" spans="1:25" x14ac:dyDescent="0.4">
      <c r="A23" s="15"/>
      <c r="B23" s="15" t="s">
        <v>293</v>
      </c>
      <c r="C23" s="49" t="s">
        <v>40</v>
      </c>
      <c r="D23" s="15"/>
      <c r="E23" s="15"/>
      <c r="F23" s="15" t="s">
        <v>303</v>
      </c>
      <c r="G23" s="35">
        <f>('VM2'!H23-'VM2'!G23)/'VM2'!G23</f>
        <v>6.4886137184771778E-2</v>
      </c>
      <c r="H23" s="35">
        <f>('VM2'!I23-'VM2'!H23)/'VM2'!H23</f>
        <v>-0.1222597050160604</v>
      </c>
      <c r="I23" s="35">
        <f>('VM2'!J23-'VM2'!I23)/'VM2'!I23</f>
        <v>-1.8454199951517314E-2</v>
      </c>
      <c r="J23" s="35">
        <f>('VM2'!K23-'VM2'!J23)/'VM2'!J23</f>
        <v>8.0341806319684295E-2</v>
      </c>
      <c r="K23" s="35">
        <f>('VM2'!L23-'VM2'!K23)/'VM2'!K23</f>
        <v>6.9265663403155736E-2</v>
      </c>
      <c r="L23" s="35">
        <f>('VM2'!M23-'VM2'!L23)/'VM2'!L23</f>
        <v>0.27447896614326955</v>
      </c>
      <c r="M23" s="15" t="s">
        <v>163</v>
      </c>
      <c r="N23" s="15"/>
      <c r="O23" s="16">
        <f t="shared" si="0"/>
        <v>6</v>
      </c>
      <c r="P23" s="27">
        <f t="shared" si="1"/>
        <v>5.804311134721727E-2</v>
      </c>
      <c r="Q23" s="16">
        <f t="shared" si="2"/>
        <v>0.13105375075937353</v>
      </c>
      <c r="R23" s="16"/>
      <c r="S23" s="16"/>
      <c r="T23" s="27"/>
      <c r="U23" s="16"/>
      <c r="W23" s="16"/>
      <c r="X23" s="27"/>
      <c r="Y23" s="16"/>
    </row>
    <row r="24" spans="1:25" x14ac:dyDescent="0.4">
      <c r="A24" s="15"/>
      <c r="B24" s="15" t="s">
        <v>293</v>
      </c>
      <c r="C24" s="49" t="s">
        <v>42</v>
      </c>
      <c r="D24" s="15"/>
      <c r="E24" s="15"/>
      <c r="F24" s="15" t="s">
        <v>303</v>
      </c>
      <c r="G24" s="35">
        <f>('VM2'!H24-'VM2'!G24)/'VM2'!G24</f>
        <v>5.9392642855315418E-2</v>
      </c>
      <c r="H24" s="35">
        <f>('VM2'!I24-'VM2'!H24)/'VM2'!H24</f>
        <v>-9.5183515891717321E-2</v>
      </c>
      <c r="I24" s="35">
        <f>('VM2'!J24-'VM2'!I24)/'VM2'!I24</f>
        <v>2.7279363909183769E-3</v>
      </c>
      <c r="J24" s="35">
        <f>('VM2'!K24-'VM2'!J24)/'VM2'!J24</f>
        <v>9.753511150981474E-2</v>
      </c>
      <c r="K24" s="35">
        <f>('VM2'!L24-'VM2'!K24)/'VM2'!K24</f>
        <v>-0.19247458499739206</v>
      </c>
      <c r="L24" s="35">
        <f>('VM2'!M24-'VM2'!L24)/'VM2'!L24</f>
        <v>-3.1148401053658209E-2</v>
      </c>
      <c r="M24" s="15" t="s">
        <v>163</v>
      </c>
      <c r="N24" s="15"/>
      <c r="O24" s="16">
        <f t="shared" si="0"/>
        <v>6</v>
      </c>
      <c r="P24" s="27">
        <f t="shared" si="1"/>
        <v>-2.6525135197786511E-2</v>
      </c>
      <c r="Q24" s="16">
        <f t="shared" si="2"/>
        <v>0.10573846916953684</v>
      </c>
      <c r="R24" s="16"/>
      <c r="S24" s="16"/>
      <c r="T24" s="27"/>
      <c r="U24" s="16"/>
      <c r="W24" s="16"/>
      <c r="X24" s="27"/>
      <c r="Y24" s="16"/>
    </row>
    <row r="25" spans="1:25" x14ac:dyDescent="0.4">
      <c r="A25" s="15"/>
      <c r="B25" s="15" t="s">
        <v>293</v>
      </c>
      <c r="C25" s="49" t="s">
        <v>46</v>
      </c>
      <c r="D25" s="15"/>
      <c r="E25" s="15"/>
      <c r="F25" s="15" t="s">
        <v>303</v>
      </c>
      <c r="G25" s="35">
        <f>('VM2'!H25-'VM2'!G25)/'VM2'!G25</f>
        <v>1.7140794900879254E-2</v>
      </c>
      <c r="H25" s="35">
        <f>('VM2'!I25-'VM2'!H25)/'VM2'!H25</f>
        <v>-0.19308349010876441</v>
      </c>
      <c r="I25" s="35">
        <f>('VM2'!J25-'VM2'!I25)/'VM2'!I25</f>
        <v>-5.0429851701610517E-2</v>
      </c>
      <c r="J25" s="35">
        <f>('VM2'!K25-'VM2'!J25)/'VM2'!J25</f>
        <v>-0.1194764471695334</v>
      </c>
      <c r="K25" s="35">
        <f>('VM2'!L25-'VM2'!K25)/'VM2'!K25</f>
        <v>-8.4013783687096194E-2</v>
      </c>
      <c r="L25" s="35">
        <f>('VM2'!M25-'VM2'!L25)/'VM2'!L25</f>
        <v>-9.1170455656511933E-3</v>
      </c>
      <c r="M25" s="15" t="s">
        <v>163</v>
      </c>
      <c r="N25" s="15"/>
      <c r="O25" s="16">
        <f t="shared" si="0"/>
        <v>6</v>
      </c>
      <c r="P25" s="27">
        <f t="shared" si="1"/>
        <v>-7.3163303888629405E-2</v>
      </c>
      <c r="Q25" s="16">
        <f t="shared" si="2"/>
        <v>7.6703395657799683E-2</v>
      </c>
      <c r="R25" s="16"/>
      <c r="S25" s="16"/>
      <c r="T25" s="27"/>
      <c r="U25" s="16"/>
      <c r="W25" s="16"/>
      <c r="X25" s="27"/>
      <c r="Y25" s="16"/>
    </row>
    <row r="26" spans="1:25" x14ac:dyDescent="0.4">
      <c r="A26" s="15"/>
      <c r="B26" s="15" t="s">
        <v>293</v>
      </c>
      <c r="C26" s="49" t="s">
        <v>50</v>
      </c>
      <c r="D26" s="15"/>
      <c r="E26" s="15"/>
      <c r="F26" s="15" t="s">
        <v>303</v>
      </c>
      <c r="G26" s="35">
        <f>('VM2'!H26-'VM2'!G26)/'VM2'!G26</f>
        <v>-7.6067403913924914E-2</v>
      </c>
      <c r="H26" s="35">
        <f>('VM2'!I26-'VM2'!H26)/'VM2'!H26</f>
        <v>2.8748388402348557E-2</v>
      </c>
      <c r="I26" s="35">
        <f>('VM2'!J26-'VM2'!I26)/'VM2'!I26</f>
        <v>-0.11081407069512576</v>
      </c>
      <c r="J26" s="35">
        <f>('VM2'!K26-'VM2'!J26)/'VM2'!J26</f>
        <v>1.3325064512837947E-2</v>
      </c>
      <c r="K26" s="35">
        <f>('VM2'!L26-'VM2'!K26)/'VM2'!K26</f>
        <v>1.1743771846377321E-3</v>
      </c>
      <c r="L26" s="35">
        <f>('VM2'!M26-'VM2'!L26)/'VM2'!L26</f>
        <v>-1.7409519016377982E-3</v>
      </c>
      <c r="M26" s="15" t="s">
        <v>163</v>
      </c>
      <c r="N26" s="15"/>
      <c r="O26" s="16">
        <f t="shared" si="0"/>
        <v>6</v>
      </c>
      <c r="P26" s="27">
        <f t="shared" si="1"/>
        <v>-2.4229099401810714E-2</v>
      </c>
      <c r="Q26" s="16">
        <f t="shared" si="2"/>
        <v>5.5771228981600869E-2</v>
      </c>
      <c r="R26" s="16"/>
      <c r="S26" s="16"/>
      <c r="T26" s="27"/>
      <c r="U26" s="16"/>
      <c r="W26" s="16"/>
      <c r="X26" s="27"/>
      <c r="Y26" s="16"/>
    </row>
    <row r="27" spans="1:25" x14ac:dyDescent="0.4">
      <c r="A27" s="15"/>
      <c r="B27" s="15" t="s">
        <v>293</v>
      </c>
      <c r="C27" s="49" t="s">
        <v>55</v>
      </c>
      <c r="D27" s="15"/>
      <c r="E27" s="15"/>
      <c r="F27" s="15" t="s">
        <v>303</v>
      </c>
      <c r="G27" s="35">
        <f>('VM2'!H27-'VM2'!G27)/'VM2'!G27</f>
        <v>-1.1964094712902246E-3</v>
      </c>
      <c r="H27" s="35">
        <f>('VM2'!I27-'VM2'!H27)/'VM2'!H27</f>
        <v>-0.2906448297059987</v>
      </c>
      <c r="I27" s="35">
        <f>('VM2'!J27-'VM2'!I27)/'VM2'!I27</f>
        <v>0.10870282826896294</v>
      </c>
      <c r="J27" s="35">
        <f>('VM2'!K27-'VM2'!J27)/'VM2'!J27</f>
        <v>-4.832772168554135E-2</v>
      </c>
      <c r="K27" s="35">
        <f>('VM2'!L27-'VM2'!K27)/'VM2'!K27</f>
        <v>-4.8693921909403167E-3</v>
      </c>
      <c r="L27" s="35">
        <f>('VM2'!M27-'VM2'!L27)/'VM2'!L27</f>
        <v>1.3058526156288266E-2</v>
      </c>
      <c r="M27" s="15" t="s">
        <v>163</v>
      </c>
      <c r="N27" s="15"/>
      <c r="O27" s="16">
        <f t="shared" si="0"/>
        <v>6</v>
      </c>
      <c r="P27" s="27">
        <f t="shared" si="1"/>
        <v>-3.7212833104753228E-2</v>
      </c>
      <c r="Q27" s="16">
        <f t="shared" si="2"/>
        <v>0.13454604296450276</v>
      </c>
      <c r="R27" s="16"/>
      <c r="S27" s="16"/>
      <c r="T27" s="27"/>
      <c r="U27" s="16"/>
      <c r="W27" s="16"/>
      <c r="X27" s="27"/>
      <c r="Y27" s="16"/>
    </row>
    <row r="28" spans="1:25" x14ac:dyDescent="0.4">
      <c r="A28" s="15"/>
      <c r="B28" s="15" t="s">
        <v>293</v>
      </c>
      <c r="C28" s="49" t="s">
        <v>57</v>
      </c>
      <c r="D28" s="15"/>
      <c r="E28" s="15"/>
      <c r="F28" s="15" t="s">
        <v>303</v>
      </c>
      <c r="G28" s="15" t="s">
        <v>163</v>
      </c>
      <c r="H28" s="15" t="s">
        <v>163</v>
      </c>
      <c r="I28" s="15" t="s">
        <v>163</v>
      </c>
      <c r="J28" s="35">
        <f>('VM2'!K28-'VM2'!J28)/'VM2'!J28</f>
        <v>-7.9331674647598813E-2</v>
      </c>
      <c r="K28" s="35">
        <f>('VM2'!L28-'VM2'!K28)/'VM2'!K28</f>
        <v>-2.9703644115641366E-2</v>
      </c>
      <c r="L28" s="35">
        <f>('VM2'!M28-'VM2'!L28)/'VM2'!L28</f>
        <v>1.0973482329061411E-2</v>
      </c>
      <c r="M28" s="15" t="s">
        <v>163</v>
      </c>
      <c r="N28" s="15"/>
      <c r="O28" s="16">
        <f t="shared" si="0"/>
        <v>3</v>
      </c>
      <c r="P28" s="27">
        <f t="shared" si="1"/>
        <v>-3.2687278811392925E-2</v>
      </c>
      <c r="Q28" s="16">
        <f t="shared" si="2"/>
        <v>4.5226451343689127E-2</v>
      </c>
      <c r="R28" s="16"/>
      <c r="S28" s="16"/>
      <c r="T28" s="27"/>
      <c r="U28" s="16"/>
      <c r="W28" s="16"/>
      <c r="X28" s="27"/>
      <c r="Y28" s="16"/>
    </row>
    <row r="29" spans="1:25" x14ac:dyDescent="0.4">
      <c r="A29" s="15"/>
      <c r="B29" s="15" t="s">
        <v>293</v>
      </c>
      <c r="C29" s="49" t="s">
        <v>369</v>
      </c>
      <c r="D29" s="15"/>
      <c r="E29" s="15"/>
      <c r="F29" s="15" t="s">
        <v>303</v>
      </c>
      <c r="G29" s="35">
        <f>('VM2'!H29-'VM2'!G29)/'VM2'!G29</f>
        <v>0.24913087242934501</v>
      </c>
      <c r="H29" s="35">
        <f>('VM2'!I29-'VM2'!H29)/'VM2'!H29</f>
        <v>9.2903887690581194E-2</v>
      </c>
      <c r="I29" s="35">
        <f>('VM2'!J29-'VM2'!I29)/'VM2'!I29</f>
        <v>5.2614906851835994E-2</v>
      </c>
      <c r="J29" s="35">
        <f>('VM2'!K29-'VM2'!J29)/'VM2'!J29</f>
        <v>0.1236507858195148</v>
      </c>
      <c r="K29" s="35">
        <f>('VM2'!L29-'VM2'!K29)/'VM2'!K29</f>
        <v>0.21058247276486775</v>
      </c>
      <c r="L29" s="35">
        <f>('VM2'!M29-'VM2'!L29)/'VM2'!L29</f>
        <v>-3.4126675461686906E-2</v>
      </c>
      <c r="M29" s="15" t="s">
        <v>163</v>
      </c>
      <c r="N29" s="15"/>
      <c r="O29" s="16">
        <f t="shared" si="0"/>
        <v>6</v>
      </c>
      <c r="P29" s="27">
        <f t="shared" si="1"/>
        <v>0.1157927083490763</v>
      </c>
      <c r="Q29" s="16">
        <f t="shared" si="2"/>
        <v>0.10374687385669956</v>
      </c>
      <c r="R29" s="16"/>
      <c r="S29" s="16"/>
      <c r="T29" s="27"/>
      <c r="U29" s="16"/>
      <c r="W29" s="16"/>
      <c r="X29" s="27"/>
      <c r="Y29" s="16"/>
    </row>
    <row r="30" spans="1:25" x14ac:dyDescent="0.4">
      <c r="A30" s="15"/>
      <c r="B30" s="15" t="s">
        <v>293</v>
      </c>
      <c r="C30" s="49" t="s">
        <v>65</v>
      </c>
      <c r="D30" s="15"/>
      <c r="E30" s="15"/>
      <c r="F30" s="15" t="s">
        <v>303</v>
      </c>
      <c r="G30" s="35">
        <f>('VM2'!H30-'VM2'!G30)/'VM2'!G30</f>
        <v>-0.23614889697064259</v>
      </c>
      <c r="H30" s="35">
        <f>('VM2'!I30-'VM2'!H30)/'VM2'!H30</f>
        <v>8.0636070115591957E-2</v>
      </c>
      <c r="I30" s="35">
        <f>('VM2'!J30-'VM2'!I30)/'VM2'!I30</f>
        <v>-5.4667314409121731E-2</v>
      </c>
      <c r="J30" s="35">
        <f>('VM2'!K30-'VM2'!J30)/'VM2'!J30</f>
        <v>-0.16032713292473194</v>
      </c>
      <c r="K30" s="35">
        <f>('VM2'!L30-'VM2'!K30)/'VM2'!K30</f>
        <v>3.4361952646290515E-2</v>
      </c>
      <c r="L30" s="35">
        <f>('VM2'!M30-'VM2'!L30)/'VM2'!L30</f>
        <v>0.14880275992880462</v>
      </c>
      <c r="M30" s="15" t="s">
        <v>163</v>
      </c>
      <c r="N30" s="15"/>
      <c r="O30" s="16">
        <f t="shared" si="0"/>
        <v>6</v>
      </c>
      <c r="P30" s="27">
        <f t="shared" si="1"/>
        <v>-3.1223760268968195E-2</v>
      </c>
      <c r="Q30" s="16">
        <f t="shared" si="2"/>
        <v>0.14726523559944463</v>
      </c>
      <c r="R30" s="16"/>
      <c r="S30" s="16"/>
      <c r="T30" s="27"/>
      <c r="U30" s="16"/>
      <c r="W30" s="16"/>
      <c r="X30" s="27"/>
      <c r="Y30" s="16"/>
    </row>
    <row r="31" spans="1:25" x14ac:dyDescent="0.4">
      <c r="A31" s="15"/>
      <c r="B31" s="15" t="s">
        <v>293</v>
      </c>
      <c r="C31" s="49" t="s">
        <v>69</v>
      </c>
      <c r="D31" s="15"/>
      <c r="E31" s="15"/>
      <c r="F31" s="15" t="s">
        <v>303</v>
      </c>
      <c r="G31" s="35">
        <f>('VM2'!H31-'VM2'!G31)/'VM2'!G31</f>
        <v>0.23034887166073278</v>
      </c>
      <c r="H31" s="35">
        <f>('VM2'!I31-'VM2'!H31)/'VM2'!H31</f>
        <v>0.12188898806612787</v>
      </c>
      <c r="I31" s="35">
        <f>('VM2'!J31-'VM2'!I31)/'VM2'!I31</f>
        <v>-6.9652248543953313E-2</v>
      </c>
      <c r="J31" s="35">
        <f>('VM2'!K31-'VM2'!J31)/'VM2'!J31</f>
        <v>3.6602517360436598E-2</v>
      </c>
      <c r="K31" s="35">
        <f>('VM2'!L31-'VM2'!K31)/'VM2'!K31</f>
        <v>-5.6714488897101789E-2</v>
      </c>
      <c r="L31" s="35">
        <f>('VM2'!M31-'VM2'!L31)/'VM2'!L31</f>
        <v>5.5241709042877875E-2</v>
      </c>
      <c r="M31" s="15" t="s">
        <v>163</v>
      </c>
      <c r="N31" s="15"/>
      <c r="O31" s="16">
        <f t="shared" si="0"/>
        <v>6</v>
      </c>
      <c r="P31" s="27">
        <f t="shared" si="1"/>
        <v>5.2952558114853353E-2</v>
      </c>
      <c r="Q31" s="16">
        <f t="shared" si="2"/>
        <v>0.11274133873154341</v>
      </c>
      <c r="R31" s="16"/>
      <c r="S31" s="16"/>
      <c r="T31" s="27"/>
      <c r="U31" s="16"/>
      <c r="W31" s="16"/>
      <c r="X31" s="27"/>
      <c r="Y31" s="16"/>
    </row>
    <row r="32" spans="1:25" x14ac:dyDescent="0.4">
      <c r="A32" s="15"/>
      <c r="B32" s="15" t="s">
        <v>293</v>
      </c>
      <c r="C32" s="49" t="s">
        <v>73</v>
      </c>
      <c r="D32" s="15"/>
      <c r="E32" s="15"/>
      <c r="F32" s="15" t="s">
        <v>303</v>
      </c>
      <c r="G32" s="35">
        <f>('VM2'!H32-'VM2'!G32)/'VM2'!G32</f>
        <v>6.9199252964886578E-3</v>
      </c>
      <c r="H32" s="35">
        <f>('VM2'!I32-'VM2'!H32)/'VM2'!H32</f>
        <v>-0.15142907076488607</v>
      </c>
      <c r="I32" s="35">
        <f>('VM2'!J32-'VM2'!I32)/'VM2'!I32</f>
        <v>0.30631363921181953</v>
      </c>
      <c r="J32" s="35">
        <f>('VM2'!K32-'VM2'!J32)/'VM2'!J32</f>
        <v>4.0332780893689954E-4</v>
      </c>
      <c r="K32" s="35">
        <f>('VM2'!L32-'VM2'!K32)/'VM2'!K32</f>
        <v>-8.6798313618638656E-2</v>
      </c>
      <c r="L32" s="35">
        <f>('VM2'!M32-'VM2'!L32)/'VM2'!L32</f>
        <v>-0.14983787678940383</v>
      </c>
      <c r="M32" s="15" t="s">
        <v>163</v>
      </c>
      <c r="N32" s="15"/>
      <c r="O32" s="16">
        <f t="shared" si="0"/>
        <v>6</v>
      </c>
      <c r="P32" s="27">
        <f t="shared" si="1"/>
        <v>-1.2404728142613911E-2</v>
      </c>
      <c r="Q32" s="16">
        <f t="shared" si="2"/>
        <v>0.17080335474772107</v>
      </c>
      <c r="R32" s="16"/>
      <c r="S32" s="16"/>
      <c r="T32" s="27"/>
      <c r="U32" s="16"/>
      <c r="W32" s="16"/>
      <c r="X32" s="27"/>
      <c r="Y32" s="16"/>
    </row>
    <row r="33" spans="1:25" x14ac:dyDescent="0.4">
      <c r="A33" s="15"/>
      <c r="B33" s="15" t="s">
        <v>293</v>
      </c>
      <c r="C33" s="49" t="s">
        <v>74</v>
      </c>
      <c r="D33" s="15"/>
      <c r="E33" s="15"/>
      <c r="F33" s="15" t="s">
        <v>303</v>
      </c>
      <c r="G33" s="35">
        <f>('VM2'!H33-'VM2'!G33)/'VM2'!G33</f>
        <v>-4.5435115548907196E-2</v>
      </c>
      <c r="H33" s="35">
        <f>('VM2'!I33-'VM2'!H33)/'VM2'!H33</f>
        <v>-3.3321751526796235E-2</v>
      </c>
      <c r="I33" s="35">
        <f>('VM2'!J33-'VM2'!I33)/'VM2'!I33</f>
        <v>-6.9458872160795895E-2</v>
      </c>
      <c r="J33" s="35">
        <f>('VM2'!K33-'VM2'!J33)/'VM2'!J33</f>
        <v>-9.7744530943866106E-2</v>
      </c>
      <c r="K33" s="35">
        <f>('VM2'!L33-'VM2'!K33)/'VM2'!K33</f>
        <v>-4.8890311889042012E-2</v>
      </c>
      <c r="L33" s="35">
        <f>('VM2'!M33-'VM2'!L33)/'VM2'!L33</f>
        <v>-0.15735727046536813</v>
      </c>
      <c r="M33" s="15" t="s">
        <v>163</v>
      </c>
      <c r="N33" s="15"/>
      <c r="O33" s="16">
        <f t="shared" si="0"/>
        <v>6</v>
      </c>
      <c r="P33" s="27">
        <f t="shared" si="1"/>
        <v>-7.5367975422462596E-2</v>
      </c>
      <c r="Q33" s="16">
        <f t="shared" si="2"/>
        <v>4.6092949461442656E-2</v>
      </c>
      <c r="R33" s="16"/>
      <c r="S33" s="16"/>
      <c r="T33" s="27"/>
      <c r="U33" s="16"/>
      <c r="W33" s="16"/>
      <c r="X33" s="27"/>
      <c r="Y33" s="16"/>
    </row>
    <row r="34" spans="1:25" x14ac:dyDescent="0.4">
      <c r="A34" s="15"/>
      <c r="B34" s="15" t="s">
        <v>293</v>
      </c>
      <c r="C34" s="49" t="s">
        <v>84</v>
      </c>
      <c r="D34" s="15"/>
      <c r="E34" s="15"/>
      <c r="F34" s="15" t="s">
        <v>303</v>
      </c>
      <c r="G34" s="15" t="s">
        <v>163</v>
      </c>
      <c r="H34" s="15" t="s">
        <v>163</v>
      </c>
      <c r="I34" s="35">
        <f>('VM2'!J34-'VM2'!I34)/'VM2'!I34</f>
        <v>-0.16247440430228388</v>
      </c>
      <c r="J34" s="35">
        <f>('VM2'!K34-'VM2'!J34)/'VM2'!J34</f>
        <v>-6.3080338489673593E-2</v>
      </c>
      <c r="K34" s="35">
        <f>('VM2'!L34-'VM2'!K34)/'VM2'!K34</f>
        <v>-6.0970184058481258E-2</v>
      </c>
      <c r="L34" s="35">
        <f>('VM2'!M34-'VM2'!L34)/'VM2'!L34</f>
        <v>-4.3621080135851267E-2</v>
      </c>
      <c r="M34" s="15" t="s">
        <v>163</v>
      </c>
      <c r="N34" s="15"/>
      <c r="O34" s="16">
        <f t="shared" si="0"/>
        <v>4</v>
      </c>
      <c r="P34" s="27">
        <f t="shared" si="1"/>
        <v>-8.2536501746572496E-2</v>
      </c>
      <c r="Q34" s="16">
        <f t="shared" si="2"/>
        <v>5.4000390898120303E-2</v>
      </c>
      <c r="R34" s="16"/>
      <c r="S34" s="16"/>
      <c r="T34" s="27"/>
      <c r="U34" s="16"/>
      <c r="W34" s="16"/>
      <c r="X34" s="27"/>
      <c r="Y34" s="16"/>
    </row>
    <row r="35" spans="1:25" x14ac:dyDescent="0.4">
      <c r="A35" s="15"/>
      <c r="B35" s="15" t="s">
        <v>293</v>
      </c>
      <c r="C35" s="49" t="s">
        <v>88</v>
      </c>
      <c r="D35" s="15"/>
      <c r="E35" s="15"/>
      <c r="F35" s="15" t="s">
        <v>303</v>
      </c>
      <c r="G35" s="35">
        <f>('VM2'!H35-'VM2'!G35)/'VM2'!G35</f>
        <v>-1.6112331525079345E-2</v>
      </c>
      <c r="H35" s="35">
        <f>('VM2'!I35-'VM2'!H35)/'VM2'!H35</f>
        <v>-5.6426852463855814E-2</v>
      </c>
      <c r="I35" s="35">
        <f>('VM2'!J35-'VM2'!I35)/'VM2'!I35</f>
        <v>1.8006562841041518E-2</v>
      </c>
      <c r="J35" s="35">
        <f>('VM2'!K35-'VM2'!J35)/'VM2'!J35</f>
        <v>-6.9764166388908672E-2</v>
      </c>
      <c r="K35" s="35">
        <f>('VM2'!L35-'VM2'!K35)/'VM2'!K35</f>
        <v>4.3116575097104287E-2</v>
      </c>
      <c r="L35" s="35">
        <f>('VM2'!M35-'VM2'!L35)/'VM2'!L35</f>
        <v>4.8003077977672892E-2</v>
      </c>
      <c r="M35" s="15" t="s">
        <v>163</v>
      </c>
      <c r="N35" s="15"/>
      <c r="O35" s="16">
        <f t="shared" si="0"/>
        <v>6</v>
      </c>
      <c r="P35" s="27">
        <f t="shared" si="1"/>
        <v>-5.5295224103375229E-3</v>
      </c>
      <c r="Q35" s="16">
        <f t="shared" si="2"/>
        <v>5.0228981591021245E-2</v>
      </c>
      <c r="R35" s="16"/>
      <c r="S35" s="16"/>
      <c r="T35" s="27"/>
      <c r="U35" s="16"/>
      <c r="W35" s="16"/>
      <c r="X35" s="27"/>
      <c r="Y35" s="16"/>
    </row>
    <row r="36" spans="1:25" x14ac:dyDescent="0.4">
      <c r="A36" s="15"/>
      <c r="B36" s="15" t="s">
        <v>293</v>
      </c>
      <c r="C36" s="49" t="s">
        <v>93</v>
      </c>
      <c r="D36" s="15"/>
      <c r="E36" s="15"/>
      <c r="F36" s="15" t="s">
        <v>303</v>
      </c>
      <c r="G36" s="35">
        <f>('VM2'!H36-'VM2'!G36)/'VM2'!G36</f>
        <v>6.697113934135282E-2</v>
      </c>
      <c r="H36" s="35">
        <f>('VM2'!I36-'VM2'!H36)/'VM2'!H36</f>
        <v>-0.11728065514695846</v>
      </c>
      <c r="I36" s="35">
        <f>('VM2'!J36-'VM2'!I36)/'VM2'!I36</f>
        <v>-4.8294198780843837E-2</v>
      </c>
      <c r="J36" s="35">
        <f>('VM2'!K36-'VM2'!J36)/'VM2'!J36</f>
        <v>9.3701021551758371E-2</v>
      </c>
      <c r="K36" s="35">
        <f>('VM2'!L36-'VM2'!K36)/'VM2'!K36</f>
        <v>-6.4553910263899589E-2</v>
      </c>
      <c r="L36" s="35">
        <f>('VM2'!M36-'VM2'!L36)/'VM2'!L36</f>
        <v>-0.11947752798037409</v>
      </c>
      <c r="M36" s="15" t="s">
        <v>163</v>
      </c>
      <c r="N36" s="15"/>
      <c r="O36" s="16">
        <f t="shared" si="0"/>
        <v>6</v>
      </c>
      <c r="P36" s="27">
        <f t="shared" si="1"/>
        <v>-3.1489021879827467E-2</v>
      </c>
      <c r="Q36" s="16">
        <f t="shared" si="2"/>
        <v>9.1482055815418351E-2</v>
      </c>
      <c r="R36" s="16"/>
      <c r="S36" s="16"/>
      <c r="T36" s="27"/>
      <c r="U36" s="16"/>
      <c r="W36" s="16"/>
      <c r="X36" s="27"/>
      <c r="Y36" s="16"/>
    </row>
    <row r="37" spans="1:25" x14ac:dyDescent="0.4">
      <c r="A37" s="15"/>
      <c r="B37" s="15" t="s">
        <v>293</v>
      </c>
      <c r="C37" s="49" t="s">
        <v>97</v>
      </c>
      <c r="D37" s="15"/>
      <c r="E37" s="15"/>
      <c r="F37" s="15" t="s">
        <v>303</v>
      </c>
      <c r="G37" s="15" t="s">
        <v>163</v>
      </c>
      <c r="H37" s="35">
        <f>('VM2'!I37-'VM2'!H37)/'VM2'!H37</f>
        <v>-0.38260415805695697</v>
      </c>
      <c r="I37" s="35">
        <f>('VM2'!J37-'VM2'!I37)/'VM2'!I37</f>
        <v>0.20756743984276227</v>
      </c>
      <c r="J37" s="35">
        <f>('VM2'!K37-'VM2'!J37)/'VM2'!J37</f>
        <v>-0.20189159372696799</v>
      </c>
      <c r="K37" s="35">
        <f>('VM2'!L37-'VM2'!K37)/'VM2'!K37</f>
        <v>-2.1549382066315594E-3</v>
      </c>
      <c r="L37" s="35">
        <f>('VM2'!M37-'VM2'!L37)/'VM2'!L37</f>
        <v>-0.14494358605563409</v>
      </c>
      <c r="M37" s="15" t="s">
        <v>163</v>
      </c>
      <c r="N37" s="15"/>
      <c r="O37" s="16">
        <f t="shared" si="0"/>
        <v>5</v>
      </c>
      <c r="P37" s="27">
        <f t="shared" si="1"/>
        <v>-0.10480536724068568</v>
      </c>
      <c r="Q37" s="16">
        <f t="shared" si="2"/>
        <v>0.22154167855509332</v>
      </c>
      <c r="R37" s="16"/>
      <c r="S37" s="16"/>
      <c r="T37" s="27"/>
      <c r="U37" s="16"/>
      <c r="W37" s="16"/>
      <c r="X37" s="27"/>
      <c r="Y37" s="16"/>
    </row>
    <row r="38" spans="1:25" x14ac:dyDescent="0.4">
      <c r="A38" s="15"/>
      <c r="B38" s="15" t="s">
        <v>293</v>
      </c>
      <c r="C38" s="49" t="s">
        <v>110</v>
      </c>
      <c r="D38" s="15"/>
      <c r="E38" s="15"/>
      <c r="F38" s="15" t="s">
        <v>303</v>
      </c>
      <c r="G38" s="15" t="s">
        <v>163</v>
      </c>
      <c r="H38" s="35">
        <f>('VM2'!I38-'VM2'!H38)/'VM2'!H38</f>
        <v>-5.6507807109634031E-2</v>
      </c>
      <c r="I38" s="35">
        <f>('VM2'!J38-'VM2'!I38)/'VM2'!I38</f>
        <v>1.4933155377028149</v>
      </c>
      <c r="J38" s="35">
        <f>('VM2'!K38-'VM2'!J38)/'VM2'!J38</f>
        <v>1.5562830184216612E-2</v>
      </c>
      <c r="K38" s="35">
        <f>('VM2'!L38-'VM2'!K38)/'VM2'!K38</f>
        <v>-9.6519212520705402E-2</v>
      </c>
      <c r="L38" s="35">
        <f>('VM2'!M38-'VM2'!L38)/'VM2'!L38</f>
        <v>0.52000692711732222</v>
      </c>
      <c r="M38" s="15" t="s">
        <v>163</v>
      </c>
      <c r="N38" s="15"/>
      <c r="O38" s="16">
        <f t="shared" si="0"/>
        <v>5</v>
      </c>
      <c r="P38" s="27">
        <f t="shared" si="1"/>
        <v>0.37517165507480282</v>
      </c>
      <c r="Q38" s="16">
        <f t="shared" si="2"/>
        <v>0.67256615620140159</v>
      </c>
      <c r="R38" s="16"/>
      <c r="S38" s="16"/>
      <c r="T38" s="27"/>
      <c r="U38" s="16"/>
      <c r="W38" s="16"/>
      <c r="X38" s="27"/>
      <c r="Y38" s="16"/>
    </row>
    <row r="39" spans="1:25" x14ac:dyDescent="0.4">
      <c r="A39" s="15"/>
      <c r="B39" s="15" t="s">
        <v>293</v>
      </c>
      <c r="C39" s="49" t="s">
        <v>111</v>
      </c>
      <c r="D39" s="15"/>
      <c r="E39" s="15"/>
      <c r="F39" s="15" t="s">
        <v>303</v>
      </c>
      <c r="G39" s="35">
        <f>('VM2'!H39-'VM2'!G39)/'VM2'!G39</f>
        <v>0.11752423929437164</v>
      </c>
      <c r="H39" s="35">
        <f>('VM2'!I39-'VM2'!H39)/'VM2'!H39</f>
        <v>0.12945604788910167</v>
      </c>
      <c r="I39" s="35">
        <f>('VM2'!J39-'VM2'!I39)/'VM2'!I39</f>
        <v>6.5632420947148759E-2</v>
      </c>
      <c r="J39" s="35">
        <f>('VM2'!K39-'VM2'!J39)/'VM2'!J39</f>
        <v>8.2408529846079333E-3</v>
      </c>
      <c r="K39" s="35">
        <f>('VM2'!L39-'VM2'!K39)/'VM2'!K39</f>
        <v>6.3806554486326805E-4</v>
      </c>
      <c r="L39" s="35">
        <f>('VM2'!M39-'VM2'!L39)/'VM2'!L39</f>
        <v>-5.3583063724052145E-3</v>
      </c>
      <c r="M39" s="15" t="s">
        <v>163</v>
      </c>
      <c r="N39" s="15"/>
      <c r="O39" s="16">
        <f t="shared" si="0"/>
        <v>6</v>
      </c>
      <c r="P39" s="27">
        <f t="shared" si="1"/>
        <v>5.2688886714614684E-2</v>
      </c>
      <c r="Q39" s="16">
        <f t="shared" si="2"/>
        <v>6.0528914362560422E-2</v>
      </c>
      <c r="R39" s="16"/>
      <c r="S39" s="16"/>
      <c r="T39" s="27"/>
      <c r="U39" s="16"/>
      <c r="W39" s="16"/>
      <c r="X39" s="27"/>
      <c r="Y39" s="16"/>
    </row>
    <row r="40" spans="1:25" x14ac:dyDescent="0.4">
      <c r="A40" s="15"/>
      <c r="B40" s="15" t="s">
        <v>293</v>
      </c>
      <c r="C40" s="49" t="s">
        <v>112</v>
      </c>
      <c r="D40" s="15"/>
      <c r="E40" s="15"/>
      <c r="F40" s="15" t="s">
        <v>303</v>
      </c>
      <c r="G40" s="35">
        <f>('VM2'!H40-'VM2'!G40)/'VM2'!G40</f>
        <v>-2.1383011979767459E-2</v>
      </c>
      <c r="H40" s="35">
        <f>('VM2'!I40-'VM2'!H40)/'VM2'!H40</f>
        <v>-0.1113084804042806</v>
      </c>
      <c r="I40" s="35">
        <f>('VM2'!J40-'VM2'!I40)/'VM2'!I40</f>
        <v>-0.11083016875271658</v>
      </c>
      <c r="J40" s="35">
        <f>('VM2'!K40-'VM2'!J40)/'VM2'!J40</f>
        <v>-5.0753793779002999E-2</v>
      </c>
      <c r="K40" s="35">
        <f>('VM2'!L40-'VM2'!K40)/'VM2'!K40</f>
        <v>2.4293995960101507E-2</v>
      </c>
      <c r="L40" s="35">
        <f>('VM2'!M40-'VM2'!L40)/'VM2'!L40</f>
        <v>1.763209565155564E-2</v>
      </c>
      <c r="M40" s="15" t="s">
        <v>163</v>
      </c>
      <c r="N40" s="15"/>
      <c r="O40" s="16">
        <f t="shared" si="0"/>
        <v>6</v>
      </c>
      <c r="P40" s="27">
        <f t="shared" si="1"/>
        <v>-4.2058227217351751E-2</v>
      </c>
      <c r="Q40" s="16">
        <f t="shared" si="2"/>
        <v>5.998967757328072E-2</v>
      </c>
      <c r="R40" s="16"/>
      <c r="S40" s="16"/>
      <c r="T40" s="27"/>
      <c r="U40" s="16"/>
      <c r="W40" s="16"/>
      <c r="X40" s="27"/>
      <c r="Y40" s="16"/>
    </row>
    <row r="41" spans="1:25" x14ac:dyDescent="0.4">
      <c r="A41" s="15"/>
      <c r="B41" s="15" t="s">
        <v>293</v>
      </c>
      <c r="C41" s="49" t="s">
        <v>115</v>
      </c>
      <c r="D41" s="15"/>
      <c r="E41" s="15"/>
      <c r="F41" s="15" t="s">
        <v>303</v>
      </c>
      <c r="G41" s="35">
        <f>('VM2'!H41-'VM2'!G41)/'VM2'!G41</f>
        <v>-0.18332572757493895</v>
      </c>
      <c r="H41" s="35">
        <f>('VM2'!I41-'VM2'!H41)/'VM2'!H41</f>
        <v>3.392604760709008E-2</v>
      </c>
      <c r="I41" s="35">
        <f>('VM2'!J41-'VM2'!I41)/'VM2'!I41</f>
        <v>-7.3591990762954529E-2</v>
      </c>
      <c r="J41" s="35">
        <f>('VM2'!K41-'VM2'!J41)/'VM2'!J41</f>
        <v>-0.19644605067323984</v>
      </c>
      <c r="K41" s="35">
        <f>('VM2'!L41-'VM2'!K41)/'VM2'!K41</f>
        <v>7.6269321090959935E-2</v>
      </c>
      <c r="L41" s="35">
        <f>('VM2'!M41-'VM2'!L41)/'VM2'!L41</f>
        <v>-2.4985803730971656E-2</v>
      </c>
      <c r="M41" s="15" t="s">
        <v>163</v>
      </c>
      <c r="N41" s="15"/>
      <c r="O41" s="16">
        <f t="shared" si="0"/>
        <v>6</v>
      </c>
      <c r="P41" s="27">
        <f t="shared" si="1"/>
        <v>-6.1359034007342488E-2</v>
      </c>
      <c r="Q41" s="16">
        <f t="shared" si="2"/>
        <v>0.11190875249823892</v>
      </c>
      <c r="R41" s="16"/>
      <c r="S41" s="16"/>
      <c r="T41" s="27"/>
      <c r="U41" s="16"/>
      <c r="W41" s="16"/>
      <c r="X41" s="27"/>
      <c r="Y41" s="16"/>
    </row>
    <row r="42" spans="1:25" x14ac:dyDescent="0.4">
      <c r="A42" s="15"/>
      <c r="B42" s="15" t="s">
        <v>293</v>
      </c>
      <c r="C42" s="49" t="s">
        <v>116</v>
      </c>
      <c r="D42" s="15"/>
      <c r="E42" s="15"/>
      <c r="F42" s="15" t="s">
        <v>303</v>
      </c>
      <c r="G42" s="35">
        <f>('VM2'!H42-'VM2'!G42)/'VM2'!G42</f>
        <v>2.2145682675421381</v>
      </c>
      <c r="H42" s="35">
        <f>('VM2'!I42-'VM2'!H42)/'VM2'!H42</f>
        <v>-0.29472819607186918</v>
      </c>
      <c r="I42" s="35">
        <f>('VM2'!J42-'VM2'!I42)/'VM2'!I42</f>
        <v>-0.38717175008467808</v>
      </c>
      <c r="J42" s="35">
        <f>('VM2'!K42-'VM2'!J42)/'VM2'!J42</f>
        <v>0.13725747106576075</v>
      </c>
      <c r="K42" s="35">
        <f>('VM2'!L42-'VM2'!K42)/'VM2'!K42</f>
        <v>-0.29224958216078856</v>
      </c>
      <c r="L42" s="35">
        <f>('VM2'!M42-'VM2'!L42)/'VM2'!L42</f>
        <v>0.3285537597136996</v>
      </c>
      <c r="M42" s="15" t="s">
        <v>163</v>
      </c>
      <c r="N42" s="15"/>
      <c r="O42" s="16">
        <f t="shared" si="0"/>
        <v>6</v>
      </c>
      <c r="P42" s="27">
        <f t="shared" si="1"/>
        <v>0.28437166166737715</v>
      </c>
      <c r="Q42" s="16">
        <f t="shared" si="2"/>
        <v>0.98671909256178236</v>
      </c>
      <c r="R42" s="16"/>
      <c r="S42" s="16"/>
      <c r="T42" s="27"/>
      <c r="U42" s="16"/>
      <c r="W42" s="16"/>
      <c r="X42" s="27"/>
      <c r="Y42" s="16"/>
    </row>
    <row r="43" spans="1:25" x14ac:dyDescent="0.4">
      <c r="A43" s="15"/>
      <c r="B43" s="15" t="s">
        <v>293</v>
      </c>
      <c r="C43" s="49" t="s">
        <v>125</v>
      </c>
      <c r="D43" s="15"/>
      <c r="E43" s="15"/>
      <c r="F43" s="15" t="s">
        <v>303</v>
      </c>
      <c r="G43" s="35">
        <f>('VM2'!H43-'VM2'!G43)/'VM2'!G43</f>
        <v>-5.8237825167457527E-2</v>
      </c>
      <c r="H43" s="35">
        <f>('VM2'!I43-'VM2'!H43)/'VM2'!H43</f>
        <v>-4.1094835276697571E-2</v>
      </c>
      <c r="I43" s="35">
        <f>('VM2'!J43-'VM2'!I43)/'VM2'!I43</f>
        <v>-2.8674951113277856E-2</v>
      </c>
      <c r="J43" s="35">
        <f>('VM2'!K43-'VM2'!J43)/'VM2'!J43</f>
        <v>-0.31188240381643412</v>
      </c>
      <c r="K43" s="35">
        <f>('VM2'!L43-'VM2'!K43)/'VM2'!K43</f>
        <v>-0.18328447118828148</v>
      </c>
      <c r="L43" s="35">
        <f>('VM2'!M43-'VM2'!L43)/'VM2'!L43</f>
        <v>-0.14739978413640104</v>
      </c>
      <c r="M43" s="15" t="s">
        <v>163</v>
      </c>
      <c r="N43" s="15"/>
      <c r="O43" s="16">
        <f t="shared" si="0"/>
        <v>6</v>
      </c>
      <c r="P43" s="27">
        <f t="shared" si="1"/>
        <v>-0.12842904511642494</v>
      </c>
      <c r="Q43" s="16">
        <f t="shared" si="2"/>
        <v>0.10911378681307485</v>
      </c>
      <c r="R43" s="16"/>
      <c r="S43" s="16"/>
      <c r="T43" s="27"/>
      <c r="U43" s="16"/>
      <c r="W43" s="16"/>
      <c r="X43" s="27"/>
      <c r="Y43" s="16"/>
    </row>
    <row r="44" spans="1:25" x14ac:dyDescent="0.4">
      <c r="A44" s="15"/>
      <c r="B44" s="15" t="s">
        <v>293</v>
      </c>
      <c r="C44" s="49" t="s">
        <v>126</v>
      </c>
      <c r="D44" s="15"/>
      <c r="E44" s="15"/>
      <c r="F44" s="15" t="s">
        <v>303</v>
      </c>
      <c r="G44" s="35">
        <f>('VM2'!H44-'VM2'!G44)/'VM2'!G44</f>
        <v>0.34589512937282868</v>
      </c>
      <c r="H44" s="35">
        <f>('VM2'!I44-'VM2'!H44)/'VM2'!H44</f>
        <v>0.11830445596796259</v>
      </c>
      <c r="I44" s="35">
        <f>('VM2'!J44-'VM2'!I44)/'VM2'!I44</f>
        <v>-0.10984079848869692</v>
      </c>
      <c r="J44" s="35">
        <f>('VM2'!K44-'VM2'!J44)/'VM2'!J44</f>
        <v>0.19001528672884715</v>
      </c>
      <c r="K44" s="35">
        <f>('VM2'!L44-'VM2'!K44)/'VM2'!K44</f>
        <v>3.9600815107932626E-2</v>
      </c>
      <c r="L44" s="35">
        <f>('VM2'!M44-'VM2'!L44)/'VM2'!L44</f>
        <v>1.4007898726327753E-2</v>
      </c>
      <c r="M44" s="15" t="s">
        <v>163</v>
      </c>
      <c r="N44" s="15"/>
      <c r="O44" s="16">
        <f t="shared" si="0"/>
        <v>6</v>
      </c>
      <c r="P44" s="27">
        <f t="shared" si="1"/>
        <v>9.9663797902533657E-2</v>
      </c>
      <c r="Q44" s="16">
        <f t="shared" si="2"/>
        <v>0.15746580907536675</v>
      </c>
      <c r="R44" s="16"/>
      <c r="S44" s="16"/>
      <c r="T44" s="27"/>
      <c r="U44" s="16"/>
      <c r="W44" s="16"/>
      <c r="X44" s="27"/>
      <c r="Y44" s="16"/>
    </row>
    <row r="45" spans="1:25" x14ac:dyDescent="0.4">
      <c r="A45" s="15"/>
      <c r="B45" s="15" t="s">
        <v>293</v>
      </c>
      <c r="C45" s="49" t="s">
        <v>365</v>
      </c>
      <c r="D45" s="15"/>
      <c r="E45" s="15"/>
      <c r="F45" s="15" t="s">
        <v>303</v>
      </c>
      <c r="G45" s="35">
        <f>('VM2'!H45-'VM2'!G45)/'VM2'!G45</f>
        <v>5.3503297725451503E-2</v>
      </c>
      <c r="H45" s="35">
        <f>('VM2'!I45-'VM2'!H45)/'VM2'!H45</f>
        <v>5.0219581259515297E-2</v>
      </c>
      <c r="I45" s="35">
        <f>('VM2'!J45-'VM2'!I45)/'VM2'!I45</f>
        <v>7.2895472113130466E-2</v>
      </c>
      <c r="J45" s="35">
        <f>('VM2'!K45-'VM2'!J45)/'VM2'!J45</f>
        <v>5.590932921316725E-3</v>
      </c>
      <c r="K45" s="35">
        <f>('VM2'!L45-'VM2'!K45)/'VM2'!K45</f>
        <v>-7.0543159284622028E-2</v>
      </c>
      <c r="L45" s="35">
        <f>('VM2'!M45-'VM2'!L45)/'VM2'!L45</f>
        <v>-2.3763362349522067E-2</v>
      </c>
      <c r="M45" s="15" t="s">
        <v>163</v>
      </c>
      <c r="N45" s="15"/>
      <c r="O45" s="16">
        <f t="shared" si="0"/>
        <v>6</v>
      </c>
      <c r="P45" s="27">
        <f t="shared" si="1"/>
        <v>1.4650460397544982E-2</v>
      </c>
      <c r="Q45" s="16">
        <f t="shared" si="2"/>
        <v>5.4740910419459124E-2</v>
      </c>
      <c r="R45" s="16"/>
      <c r="S45" s="16"/>
      <c r="T45" s="27"/>
      <c r="U45" s="16"/>
      <c r="W45" s="16"/>
      <c r="X45" s="27"/>
      <c r="Y45" s="16"/>
    </row>
    <row r="46" spans="1:25" x14ac:dyDescent="0.4">
      <c r="A46" s="15"/>
      <c r="B46" s="15" t="s">
        <v>293</v>
      </c>
      <c r="C46" s="49" t="s">
        <v>0</v>
      </c>
      <c r="D46" s="15"/>
      <c r="E46" s="15"/>
      <c r="F46" s="15" t="s">
        <v>303</v>
      </c>
      <c r="G46" s="35">
        <f>('VM2'!H46-'VM2'!G46)/'VM2'!G46</f>
        <v>-9.4549076476233507E-2</v>
      </c>
      <c r="H46" s="35">
        <f>('VM2'!I46-'VM2'!H46)/'VM2'!H46</f>
        <v>-9.5575880565829788E-2</v>
      </c>
      <c r="I46" s="35">
        <f>('VM2'!J46-'VM2'!I46)/'VM2'!I46</f>
        <v>9.7392760283080582E-2</v>
      </c>
      <c r="J46" s="35">
        <f>('VM2'!K46-'VM2'!J46)/'VM2'!J46</f>
        <v>-8.6302573534709812E-2</v>
      </c>
      <c r="K46" s="35">
        <f>('VM2'!L46-'VM2'!K46)/'VM2'!K46</f>
        <v>-3.4819768021941831E-2</v>
      </c>
      <c r="L46" s="35">
        <f>('VM2'!M46-'VM2'!L46)/'VM2'!L46</f>
        <v>-5.1609976749326908E-2</v>
      </c>
      <c r="M46" s="15" t="s">
        <v>163</v>
      </c>
      <c r="N46" s="15"/>
      <c r="O46" s="16">
        <f t="shared" si="0"/>
        <v>6</v>
      </c>
      <c r="P46" s="27">
        <f t="shared" si="1"/>
        <v>-4.4244085844160209E-2</v>
      </c>
      <c r="Q46" s="16">
        <f t="shared" si="2"/>
        <v>7.3672969147129397E-2</v>
      </c>
      <c r="R46" s="16"/>
      <c r="S46" s="16"/>
      <c r="T46" s="27"/>
      <c r="U46" s="16"/>
      <c r="W46" s="16"/>
      <c r="X46" s="27"/>
      <c r="Y46" s="16"/>
    </row>
    <row r="47" spans="1:25" x14ac:dyDescent="0.4">
      <c r="A47" s="15"/>
      <c r="B47" s="15" t="s">
        <v>293</v>
      </c>
      <c r="C47" s="49" t="s">
        <v>3</v>
      </c>
      <c r="D47" s="15"/>
      <c r="E47" s="15"/>
      <c r="F47" s="15" t="s">
        <v>303</v>
      </c>
      <c r="G47" s="35">
        <f>('VM2'!H47-'VM2'!G47)/'VM2'!G47</f>
        <v>-4.1816512128184817E-2</v>
      </c>
      <c r="H47" s="35">
        <f>('VM2'!I47-'VM2'!H47)/'VM2'!H47</f>
        <v>0.11760287790268972</v>
      </c>
      <c r="I47" s="35">
        <f>('VM2'!J47-'VM2'!I47)/'VM2'!I47</f>
        <v>-3.8881841815740913E-2</v>
      </c>
      <c r="J47" s="35">
        <f>('VM2'!K47-'VM2'!J47)/'VM2'!J47</f>
        <v>5.4946107184927179E-2</v>
      </c>
      <c r="K47" s="35">
        <f>('VM2'!L47-'VM2'!K47)/'VM2'!K47</f>
        <v>-0.22908252428394318</v>
      </c>
      <c r="L47" s="35">
        <f>('VM2'!M47-'VM2'!L47)/'VM2'!L47</f>
        <v>4.9147665990603689E-2</v>
      </c>
      <c r="M47" s="15" t="s">
        <v>163</v>
      </c>
      <c r="N47" s="15"/>
      <c r="O47" s="16">
        <f t="shared" ref="O47:O91" si="3">COUNT($G47:$L47)</f>
        <v>6</v>
      </c>
      <c r="P47" s="27">
        <f t="shared" ref="P47:P91" si="4">AVERAGE($G47:$L47)</f>
        <v>-1.468070452494139E-2</v>
      </c>
      <c r="Q47" s="16">
        <f t="shared" ref="Q47:Q91" si="5">STDEV($G47:$L47)</f>
        <v>0.12141753364968251</v>
      </c>
      <c r="R47" s="13"/>
      <c r="S47" s="13"/>
      <c r="T47" s="14"/>
      <c r="U47" s="13"/>
      <c r="W47" s="13"/>
      <c r="X47" s="14"/>
      <c r="Y47" s="13"/>
    </row>
    <row r="48" spans="1:25" x14ac:dyDescent="0.4">
      <c r="A48" s="15"/>
      <c r="B48" s="15" t="s">
        <v>293</v>
      </c>
      <c r="C48" s="49" t="s">
        <v>6</v>
      </c>
      <c r="D48" s="15"/>
      <c r="E48" s="15"/>
      <c r="F48" s="15" t="s">
        <v>303</v>
      </c>
      <c r="G48" s="15" t="s">
        <v>163</v>
      </c>
      <c r="H48" s="15" t="s">
        <v>163</v>
      </c>
      <c r="I48" s="35">
        <f>('VM2'!J48-'VM2'!I48)/'VM2'!I48</f>
        <v>0.34499417844384522</v>
      </c>
      <c r="J48" s="35">
        <f>('VM2'!K48-'VM2'!J48)/'VM2'!J48</f>
        <v>-9.0847255069924179E-2</v>
      </c>
      <c r="K48" s="35">
        <f>('VM2'!L48-'VM2'!K48)/'VM2'!K48</f>
        <v>-0.28922835903797273</v>
      </c>
      <c r="L48" s="35">
        <f>('VM2'!M48-'VM2'!L48)/'VM2'!L48</f>
        <v>1.0065262133804724</v>
      </c>
      <c r="M48" s="15" t="s">
        <v>163</v>
      </c>
      <c r="N48" s="15"/>
      <c r="O48" s="16">
        <f t="shared" si="3"/>
        <v>4</v>
      </c>
      <c r="P48" s="27">
        <f t="shared" si="4"/>
        <v>0.2428611944291052</v>
      </c>
      <c r="Q48" s="16">
        <f t="shared" si="5"/>
        <v>0.57390360101373239</v>
      </c>
      <c r="R48" s="13"/>
      <c r="S48" s="13"/>
      <c r="T48" s="14"/>
      <c r="U48" s="13"/>
      <c r="W48" s="13"/>
      <c r="X48" s="14"/>
      <c r="Y48" s="13"/>
    </row>
    <row r="49" spans="1:25" x14ac:dyDescent="0.4">
      <c r="A49" s="15"/>
      <c r="B49" s="15" t="s">
        <v>293</v>
      </c>
      <c r="C49" s="49" t="s">
        <v>8</v>
      </c>
      <c r="D49" s="15"/>
      <c r="E49" s="15"/>
      <c r="F49" s="15" t="s">
        <v>303</v>
      </c>
      <c r="G49" s="15" t="s">
        <v>163</v>
      </c>
      <c r="H49" s="15" t="s">
        <v>163</v>
      </c>
      <c r="I49" s="15" t="s">
        <v>163</v>
      </c>
      <c r="J49" s="35">
        <f>('VM2'!K49-'VM2'!J49)/'VM2'!J49</f>
        <v>0.46103037721591172</v>
      </c>
      <c r="K49" s="35">
        <f>('VM2'!L49-'VM2'!K49)/'VM2'!K49</f>
        <v>0.28862377525374161</v>
      </c>
      <c r="L49" s="35">
        <f>('VM2'!M49-'VM2'!L49)/'VM2'!L49</f>
        <v>2.0899107008034826E-2</v>
      </c>
      <c r="M49" s="15" t="s">
        <v>163</v>
      </c>
      <c r="N49" s="15"/>
      <c r="O49" s="16">
        <f t="shared" si="3"/>
        <v>3</v>
      </c>
      <c r="P49" s="27">
        <f t="shared" si="4"/>
        <v>0.25685108649256277</v>
      </c>
      <c r="Q49" s="16">
        <f t="shared" si="5"/>
        <v>0.22177919552346614</v>
      </c>
      <c r="R49" s="13"/>
      <c r="S49" s="13"/>
      <c r="T49" s="14"/>
      <c r="U49" s="13"/>
      <c r="W49" s="13"/>
      <c r="X49" s="14"/>
      <c r="Y49" s="13"/>
    </row>
    <row r="50" spans="1:25" x14ac:dyDescent="0.4">
      <c r="A50" s="15"/>
      <c r="B50" s="15" t="s">
        <v>293</v>
      </c>
      <c r="C50" s="49" t="s">
        <v>14</v>
      </c>
      <c r="D50" s="15"/>
      <c r="E50" s="15"/>
      <c r="F50" s="15" t="s">
        <v>303</v>
      </c>
      <c r="G50" s="15" t="s">
        <v>163</v>
      </c>
      <c r="H50" s="15" t="s">
        <v>163</v>
      </c>
      <c r="I50" s="15" t="s">
        <v>163</v>
      </c>
      <c r="J50" s="15" t="s">
        <v>163</v>
      </c>
      <c r="K50" s="15" t="s">
        <v>163</v>
      </c>
      <c r="L50" s="15" t="s">
        <v>163</v>
      </c>
      <c r="M50" s="15" t="s">
        <v>163</v>
      </c>
      <c r="N50" s="15"/>
      <c r="O50" s="16">
        <f t="shared" si="3"/>
        <v>0</v>
      </c>
      <c r="P50" s="27" t="e">
        <f t="shared" si="4"/>
        <v>#DIV/0!</v>
      </c>
      <c r="Q50" s="16" t="e">
        <f t="shared" si="5"/>
        <v>#DIV/0!</v>
      </c>
      <c r="R50" s="13"/>
      <c r="S50" s="13"/>
      <c r="T50" s="14"/>
      <c r="U50" s="14"/>
      <c r="W50" s="13"/>
      <c r="X50" s="14"/>
      <c r="Y50" s="14"/>
    </row>
    <row r="51" spans="1:25" x14ac:dyDescent="0.4">
      <c r="A51" s="15"/>
      <c r="B51" s="15" t="s">
        <v>293</v>
      </c>
      <c r="C51" s="49" t="s">
        <v>19</v>
      </c>
      <c r="D51" s="15"/>
      <c r="E51" s="15"/>
      <c r="F51" s="15" t="s">
        <v>303</v>
      </c>
      <c r="G51" s="35">
        <f>('VM2'!H51-'VM2'!G51)/'VM2'!G51</f>
        <v>-9.9962152315509853E-2</v>
      </c>
      <c r="H51" s="35">
        <f>('VM2'!I51-'VM2'!H51)/'VM2'!H51</f>
        <v>-5.0281898825929809E-2</v>
      </c>
      <c r="I51" s="35">
        <f>('VM2'!J51-'VM2'!I51)/'VM2'!I51</f>
        <v>-7.2560230867565745E-3</v>
      </c>
      <c r="J51" s="35">
        <f>('VM2'!K51-'VM2'!J51)/'VM2'!J51</f>
        <v>-8.815623222026546E-2</v>
      </c>
      <c r="K51" s="35">
        <f>('VM2'!L51-'VM2'!K51)/'VM2'!K51</f>
        <v>4.1125400741767813E-2</v>
      </c>
      <c r="L51" s="35">
        <f>('VM2'!M51-'VM2'!L51)/'VM2'!L51</f>
        <v>2.9955591075837024E-2</v>
      </c>
      <c r="M51" s="15" t="s">
        <v>163</v>
      </c>
      <c r="N51" s="15"/>
      <c r="O51" s="16">
        <f t="shared" si="3"/>
        <v>6</v>
      </c>
      <c r="P51" s="27">
        <f t="shared" si="4"/>
        <v>-2.9095885771809476E-2</v>
      </c>
      <c r="Q51" s="16">
        <f t="shared" si="5"/>
        <v>5.9756313482670263E-2</v>
      </c>
      <c r="R51" s="13"/>
      <c r="S51" s="13"/>
      <c r="T51" s="14"/>
      <c r="U51" s="13"/>
      <c r="W51" s="13"/>
      <c r="X51" s="14"/>
      <c r="Y51" s="13"/>
    </row>
    <row r="52" spans="1:25" x14ac:dyDescent="0.4">
      <c r="A52" s="15"/>
      <c r="B52" s="15" t="s">
        <v>293</v>
      </c>
      <c r="C52" s="49" t="s">
        <v>264</v>
      </c>
      <c r="D52" s="15"/>
      <c r="E52" s="15"/>
      <c r="F52" s="15" t="s">
        <v>303</v>
      </c>
      <c r="G52" s="35">
        <f>('VM2'!H52-'VM2'!G52)/'VM2'!G52</f>
        <v>-8.6624106452000638E-2</v>
      </c>
      <c r="H52" s="35">
        <f>('VM2'!I52-'VM2'!H52)/'VM2'!H52</f>
        <v>2.8414281642345519E-4</v>
      </c>
      <c r="I52" s="35">
        <f>('VM2'!J52-'VM2'!I52)/'VM2'!I52</f>
        <v>-0.14038909659088558</v>
      </c>
      <c r="J52" s="35">
        <f>('VM2'!K52-'VM2'!J52)/'VM2'!J52</f>
        <v>-7.4509174183505514E-2</v>
      </c>
      <c r="K52" s="35">
        <f>('VM2'!L52-'VM2'!K52)/'VM2'!K52</f>
        <v>-8.5623717697221723E-3</v>
      </c>
      <c r="L52" s="35">
        <f>('VM2'!M52-'VM2'!L52)/'VM2'!L52</f>
        <v>-9.6312831117142533E-3</v>
      </c>
      <c r="M52" s="15" t="s">
        <v>163</v>
      </c>
      <c r="N52" s="15"/>
      <c r="O52" s="16">
        <f t="shared" si="3"/>
        <v>6</v>
      </c>
      <c r="P52" s="27">
        <f t="shared" si="4"/>
        <v>-5.3238648215234115E-2</v>
      </c>
      <c r="Q52" s="16">
        <f t="shared" si="5"/>
        <v>5.6434893243185728E-2</v>
      </c>
      <c r="R52" s="13"/>
      <c r="S52" s="13"/>
      <c r="T52" s="14"/>
      <c r="U52" s="13"/>
      <c r="W52" s="13"/>
      <c r="X52" s="14"/>
      <c r="Y52" s="13"/>
    </row>
    <row r="53" spans="1:25" x14ac:dyDescent="0.4">
      <c r="A53" s="15"/>
      <c r="B53" s="15" t="s">
        <v>293</v>
      </c>
      <c r="C53" s="49" t="s">
        <v>21</v>
      </c>
      <c r="D53" s="15"/>
      <c r="E53" s="15"/>
      <c r="F53" s="15" t="s">
        <v>303</v>
      </c>
      <c r="G53" s="15" t="s">
        <v>163</v>
      </c>
      <c r="H53" s="15" t="s">
        <v>163</v>
      </c>
      <c r="I53" s="15" t="s">
        <v>163</v>
      </c>
      <c r="J53" s="15" t="s">
        <v>163</v>
      </c>
      <c r="K53" s="15" t="s">
        <v>163</v>
      </c>
      <c r="L53" s="15" t="s">
        <v>163</v>
      </c>
      <c r="M53" s="15" t="s">
        <v>163</v>
      </c>
      <c r="N53" s="15"/>
      <c r="O53" s="16">
        <f t="shared" si="3"/>
        <v>0</v>
      </c>
      <c r="P53" s="27" t="e">
        <f t="shared" si="4"/>
        <v>#DIV/0!</v>
      </c>
      <c r="Q53" s="16" t="e">
        <f t="shared" si="5"/>
        <v>#DIV/0!</v>
      </c>
      <c r="R53" s="13"/>
      <c r="S53" s="13"/>
      <c r="T53" s="14"/>
      <c r="U53" s="13"/>
      <c r="W53" s="13"/>
      <c r="X53" s="14"/>
      <c r="Y53" s="13"/>
    </row>
    <row r="54" spans="1:25" x14ac:dyDescent="0.4">
      <c r="A54" s="15"/>
      <c r="B54" s="15" t="s">
        <v>293</v>
      </c>
      <c r="C54" s="49" t="s">
        <v>373</v>
      </c>
      <c r="D54" s="15"/>
      <c r="E54" s="15"/>
      <c r="F54" s="15" t="s">
        <v>303</v>
      </c>
      <c r="G54" s="35">
        <f>('VM2'!H54-'VM2'!G54)/'VM2'!G54</f>
        <v>7.3771129349809991E-2</v>
      </c>
      <c r="H54" s="35">
        <f>('VM2'!I54-'VM2'!H54)/'VM2'!H54</f>
        <v>0.11845098834643543</v>
      </c>
      <c r="I54" s="35">
        <f>('VM2'!J54-'VM2'!I54)/'VM2'!I54</f>
        <v>5.8846928995440459E-2</v>
      </c>
      <c r="J54" s="35">
        <f>('VM2'!K54-'VM2'!J54)/'VM2'!J54</f>
        <v>1.1442403015651212E-2</v>
      </c>
      <c r="K54" s="35">
        <f>('VM2'!L54-'VM2'!K54)/'VM2'!K54</f>
        <v>-0.10131879366137965</v>
      </c>
      <c r="L54" s="35">
        <f>('VM2'!M54-'VM2'!L54)/'VM2'!L54</f>
        <v>-2.7624339513369876E-2</v>
      </c>
      <c r="M54" s="15" t="s">
        <v>163</v>
      </c>
      <c r="N54" s="15"/>
      <c r="O54" s="16">
        <f t="shared" si="3"/>
        <v>6</v>
      </c>
      <c r="P54" s="27">
        <f t="shared" si="4"/>
        <v>2.2261386088764597E-2</v>
      </c>
      <c r="Q54" s="16">
        <f t="shared" si="5"/>
        <v>7.8894729892115961E-2</v>
      </c>
      <c r="R54" s="13"/>
      <c r="S54" s="13"/>
      <c r="T54" s="14"/>
      <c r="U54" s="13"/>
      <c r="W54" s="13"/>
      <c r="X54" s="14"/>
      <c r="Y54" s="13"/>
    </row>
    <row r="55" spans="1:25" x14ac:dyDescent="0.4">
      <c r="A55" s="15"/>
      <c r="B55" s="15" t="s">
        <v>293</v>
      </c>
      <c r="C55" s="50" t="s">
        <v>32</v>
      </c>
      <c r="D55" s="15"/>
      <c r="E55" s="15"/>
      <c r="F55" s="15" t="s">
        <v>303</v>
      </c>
      <c r="G55" s="35">
        <f>('VM2'!H55-'VM2'!G55)/'VM2'!G55</f>
        <v>-1.4861222753456383E-2</v>
      </c>
      <c r="H55" s="35">
        <f>('VM2'!I55-'VM2'!H55)/'VM2'!H55</f>
        <v>-7.2191798545641797E-2</v>
      </c>
      <c r="I55" s="35">
        <f>('VM2'!J55-'VM2'!I55)/'VM2'!I55</f>
        <v>0.62911844922344728</v>
      </c>
      <c r="J55" s="35">
        <f>('VM2'!K55-'VM2'!J55)/'VM2'!J55</f>
        <v>-6.7087165566261472E-2</v>
      </c>
      <c r="K55" s="35">
        <f>('VM2'!L55-'VM2'!K55)/'VM2'!K55</f>
        <v>8.5740518646824901E-2</v>
      </c>
      <c r="L55" s="35">
        <f>('VM2'!M55-'VM2'!L55)/'VM2'!L55</f>
        <v>0.12931455883873014</v>
      </c>
      <c r="M55" s="15" t="s">
        <v>163</v>
      </c>
      <c r="N55" s="15"/>
      <c r="O55" s="16">
        <f t="shared" si="3"/>
        <v>6</v>
      </c>
      <c r="P55" s="27">
        <f t="shared" si="4"/>
        <v>0.11500555664060709</v>
      </c>
      <c r="Q55" s="16">
        <f t="shared" si="5"/>
        <v>0.26474109842342169</v>
      </c>
      <c r="R55" s="13"/>
      <c r="S55" s="13"/>
      <c r="T55" s="14"/>
      <c r="U55" s="14"/>
      <c r="W55" s="13"/>
      <c r="X55" s="14"/>
      <c r="Y55" s="14"/>
    </row>
    <row r="56" spans="1:25" x14ac:dyDescent="0.4">
      <c r="A56" s="15"/>
      <c r="B56" s="15" t="s">
        <v>293</v>
      </c>
      <c r="C56" s="49" t="s">
        <v>33</v>
      </c>
      <c r="D56" s="15"/>
      <c r="E56" s="15"/>
      <c r="F56" s="15" t="s">
        <v>303</v>
      </c>
      <c r="G56" s="35">
        <f>('VM2'!H56-'VM2'!G56)/'VM2'!G56</f>
        <v>-4.2403659220967276E-2</v>
      </c>
      <c r="H56" s="35">
        <f>('VM2'!I56-'VM2'!H56)/'VM2'!H56</f>
        <v>-8.3445711457564728E-2</v>
      </c>
      <c r="I56" s="35">
        <f>('VM2'!J56-'VM2'!I56)/'VM2'!I56</f>
        <v>-2.0456431324855445E-2</v>
      </c>
      <c r="J56" s="35">
        <f>('VM2'!K56-'VM2'!J56)/'VM2'!J56</f>
        <v>-4.7689476525729899E-2</v>
      </c>
      <c r="K56" s="35">
        <f>('VM2'!L56-'VM2'!K56)/'VM2'!K56</f>
        <v>4.702878127239362E-2</v>
      </c>
      <c r="L56" s="35">
        <f>('VM2'!M56-'VM2'!L56)/'VM2'!L56</f>
        <v>4.0622681545206945</v>
      </c>
      <c r="M56" s="15" t="s">
        <v>163</v>
      </c>
      <c r="N56" s="15"/>
      <c r="O56" s="16">
        <f t="shared" si="3"/>
        <v>6</v>
      </c>
      <c r="P56" s="27">
        <f t="shared" si="4"/>
        <v>0.65255027621066175</v>
      </c>
      <c r="Q56" s="16">
        <f t="shared" si="5"/>
        <v>1.6709731952628746</v>
      </c>
      <c r="R56" s="13"/>
      <c r="S56" s="13"/>
      <c r="T56" s="14"/>
      <c r="U56" s="14"/>
      <c r="W56" s="13"/>
      <c r="X56" s="14"/>
      <c r="Y56" s="14"/>
    </row>
    <row r="57" spans="1:25" x14ac:dyDescent="0.4">
      <c r="A57" s="15"/>
      <c r="B57" s="15" t="s">
        <v>293</v>
      </c>
      <c r="C57" s="49" t="s">
        <v>38</v>
      </c>
      <c r="D57" s="15"/>
      <c r="E57" s="15"/>
      <c r="F57" s="15" t="s">
        <v>303</v>
      </c>
      <c r="G57" s="35">
        <f>('VM2'!H57-'VM2'!G57)/'VM2'!G57</f>
        <v>0.14302692791902388</v>
      </c>
      <c r="H57" s="35">
        <f>('VM2'!I57-'VM2'!H57)/'VM2'!H57</f>
        <v>-9.852726750571314E-2</v>
      </c>
      <c r="I57" s="35">
        <f>('VM2'!J57-'VM2'!I57)/'VM2'!I57</f>
        <v>0.23603547908482464</v>
      </c>
      <c r="J57" s="35">
        <f>('VM2'!K57-'VM2'!J57)/'VM2'!J57</f>
        <v>3.0291964115758092E-2</v>
      </c>
      <c r="K57" s="35">
        <f>('VM2'!L57-'VM2'!K57)/'VM2'!K57</f>
        <v>-0.20476102586594114</v>
      </c>
      <c r="L57" s="35">
        <f>('VM2'!M57-'VM2'!L57)/'VM2'!L57</f>
        <v>3.1658467421683781E-2</v>
      </c>
      <c r="M57" s="15" t="s">
        <v>163</v>
      </c>
      <c r="N57" s="15"/>
      <c r="O57" s="16">
        <f t="shared" si="3"/>
        <v>6</v>
      </c>
      <c r="P57" s="27">
        <f t="shared" si="4"/>
        <v>2.2954090861606009E-2</v>
      </c>
      <c r="Q57" s="16">
        <f t="shared" si="5"/>
        <v>0.15909913235360795</v>
      </c>
      <c r="R57" s="13"/>
      <c r="S57" s="13"/>
      <c r="T57" s="14"/>
      <c r="U57" s="14"/>
      <c r="W57" s="13"/>
      <c r="X57" s="14"/>
      <c r="Y57" s="14"/>
    </row>
    <row r="58" spans="1:25" x14ac:dyDescent="0.4">
      <c r="A58" s="15"/>
      <c r="B58" s="15" t="s">
        <v>293</v>
      </c>
      <c r="C58" s="49" t="s">
        <v>329</v>
      </c>
      <c r="D58" s="15"/>
      <c r="E58" s="15"/>
      <c r="F58" s="15" t="s">
        <v>303</v>
      </c>
      <c r="G58" s="15" t="s">
        <v>163</v>
      </c>
      <c r="H58" s="15" t="s">
        <v>163</v>
      </c>
      <c r="I58" s="15" t="s">
        <v>163</v>
      </c>
      <c r="J58" s="15" t="s">
        <v>163</v>
      </c>
      <c r="K58" s="15" t="s">
        <v>163</v>
      </c>
      <c r="L58" s="15" t="s">
        <v>163</v>
      </c>
      <c r="M58" s="15" t="s">
        <v>163</v>
      </c>
      <c r="N58" s="15"/>
      <c r="O58" s="16">
        <f t="shared" si="3"/>
        <v>0</v>
      </c>
      <c r="P58" s="27" t="e">
        <f t="shared" si="4"/>
        <v>#DIV/0!</v>
      </c>
      <c r="Q58" s="16" t="e">
        <f t="shared" si="5"/>
        <v>#DIV/0!</v>
      </c>
      <c r="R58" s="13"/>
      <c r="S58" s="13"/>
      <c r="T58" s="14"/>
      <c r="U58" s="13"/>
      <c r="W58" s="13"/>
      <c r="X58" s="14"/>
      <c r="Y58" s="13"/>
    </row>
    <row r="59" spans="1:25" x14ac:dyDescent="0.4">
      <c r="A59" s="15"/>
      <c r="B59" s="15" t="s">
        <v>293</v>
      </c>
      <c r="C59" s="49" t="s">
        <v>45</v>
      </c>
      <c r="D59" s="15"/>
      <c r="E59" s="15"/>
      <c r="F59" s="15" t="s">
        <v>303</v>
      </c>
      <c r="G59" s="15" t="s">
        <v>163</v>
      </c>
      <c r="H59" s="15" t="s">
        <v>163</v>
      </c>
      <c r="I59" s="35">
        <f>('VM2'!J59-'VM2'!I59)/'VM2'!I59</f>
        <v>8.190904341259353E-2</v>
      </c>
      <c r="J59" s="35">
        <f>('VM2'!K59-'VM2'!J59)/'VM2'!J59</f>
        <v>-7.6131590061143714E-2</v>
      </c>
      <c r="K59" s="35">
        <f>('VM2'!L59-'VM2'!K59)/'VM2'!K59</f>
        <v>-8.9928877083712E-3</v>
      </c>
      <c r="L59" s="35">
        <f>('VM2'!M59-'VM2'!L59)/'VM2'!L59</f>
        <v>4.5791581563940816E-2</v>
      </c>
      <c r="M59" s="15" t="s">
        <v>163</v>
      </c>
      <c r="N59" s="15"/>
      <c r="O59" s="16">
        <f t="shared" si="3"/>
        <v>4</v>
      </c>
      <c r="P59" s="27">
        <f t="shared" si="4"/>
        <v>1.0644036801754858E-2</v>
      </c>
      <c r="Q59" s="16">
        <f t="shared" si="5"/>
        <v>6.8871061391845706E-2</v>
      </c>
      <c r="R59" s="13"/>
      <c r="S59" s="13"/>
      <c r="T59" s="14"/>
      <c r="U59" s="14"/>
      <c r="W59" s="13"/>
      <c r="X59" s="14"/>
      <c r="Y59" s="14"/>
    </row>
    <row r="60" spans="1:25" x14ac:dyDescent="0.4">
      <c r="A60" s="15"/>
      <c r="B60" s="15" t="s">
        <v>293</v>
      </c>
      <c r="C60" s="49" t="s">
        <v>48</v>
      </c>
      <c r="D60" s="15"/>
      <c r="E60" s="15"/>
      <c r="F60" s="15" t="s">
        <v>303</v>
      </c>
      <c r="G60" s="35">
        <f>('VM2'!H60-'VM2'!G60)/'VM2'!G60</f>
        <v>-3.5612300321612944E-2</v>
      </c>
      <c r="H60" s="35">
        <f>('VM2'!I60-'VM2'!H60)/'VM2'!H60</f>
        <v>2.5441588377122987E-2</v>
      </c>
      <c r="I60" s="35">
        <f>('VM2'!J60-'VM2'!I60)/'VM2'!I60</f>
        <v>0.15852394039036805</v>
      </c>
      <c r="J60" s="35">
        <f>('VM2'!K60-'VM2'!J60)/'VM2'!J60</f>
        <v>-4.8178615951582682E-2</v>
      </c>
      <c r="K60" s="35">
        <f>('VM2'!L60-'VM2'!K60)/'VM2'!K60</f>
        <v>-6.2574773653966504E-3</v>
      </c>
      <c r="L60" s="35">
        <f>('VM2'!M60-'VM2'!L60)/'VM2'!L60</f>
        <v>-1.3175628564870914E-2</v>
      </c>
      <c r="M60" s="15" t="s">
        <v>163</v>
      </c>
      <c r="N60" s="15"/>
      <c r="O60" s="16">
        <f t="shared" si="3"/>
        <v>6</v>
      </c>
      <c r="P60" s="27">
        <f t="shared" si="4"/>
        <v>1.3456917760671308E-2</v>
      </c>
      <c r="Q60" s="16">
        <f t="shared" si="5"/>
        <v>7.5488741495139317E-2</v>
      </c>
      <c r="R60" s="13"/>
      <c r="S60" s="13"/>
      <c r="T60" s="14"/>
      <c r="U60" s="13"/>
      <c r="W60" s="13"/>
      <c r="X60" s="14"/>
      <c r="Y60" s="13"/>
    </row>
    <row r="61" spans="1:25" x14ac:dyDescent="0.4">
      <c r="A61" s="15"/>
      <c r="B61" s="15" t="s">
        <v>293</v>
      </c>
      <c r="C61" s="50" t="s">
        <v>53</v>
      </c>
      <c r="D61" s="15"/>
      <c r="E61" s="15"/>
      <c r="F61" s="15" t="s">
        <v>303</v>
      </c>
      <c r="G61" s="35">
        <f>('VM2'!H61-'VM2'!G61)/'VM2'!G61</f>
        <v>-8.4675079315688948E-2</v>
      </c>
      <c r="H61" s="35">
        <f>('VM2'!I61-'VM2'!H61)/'VM2'!H61</f>
        <v>-2.7825341670919383E-2</v>
      </c>
      <c r="I61" s="35">
        <f>('VM2'!J61-'VM2'!I61)/'VM2'!I61</f>
        <v>-6.0371989579267968E-2</v>
      </c>
      <c r="J61" s="35">
        <f>('VM2'!K61-'VM2'!J61)/'VM2'!J61</f>
        <v>-6.356641491675262E-2</v>
      </c>
      <c r="K61" s="35">
        <f>('VM2'!L61-'VM2'!K61)/'VM2'!K61</f>
        <v>4.43774852279143E-3</v>
      </c>
      <c r="L61" s="35">
        <f>('VM2'!M61-'VM2'!L61)/'VM2'!L61</f>
        <v>-7.8993546354336308E-2</v>
      </c>
      <c r="M61" s="15" t="s">
        <v>163</v>
      </c>
      <c r="N61" s="15"/>
      <c r="O61" s="16">
        <f t="shared" si="3"/>
        <v>6</v>
      </c>
      <c r="P61" s="27">
        <f t="shared" si="4"/>
        <v>-5.1832437219028964E-2</v>
      </c>
      <c r="Q61" s="16">
        <f t="shared" si="5"/>
        <v>3.3969544055074852E-2</v>
      </c>
      <c r="R61" s="13"/>
      <c r="S61" s="13"/>
      <c r="T61" s="14"/>
      <c r="U61" s="13"/>
      <c r="W61" s="13"/>
      <c r="X61" s="14"/>
      <c r="Y61" s="13"/>
    </row>
    <row r="62" spans="1:25" x14ac:dyDescent="0.4">
      <c r="A62" s="15"/>
      <c r="B62" s="15" t="s">
        <v>293</v>
      </c>
      <c r="C62" s="49" t="s">
        <v>58</v>
      </c>
      <c r="D62" s="15"/>
      <c r="E62" s="15"/>
      <c r="F62" s="15" t="s">
        <v>303</v>
      </c>
      <c r="G62" s="15" t="s">
        <v>163</v>
      </c>
      <c r="H62" s="15" t="s">
        <v>163</v>
      </c>
      <c r="I62" s="35">
        <f>('VM2'!J62-'VM2'!I62)/'VM2'!I62</f>
        <v>0.22999251273882942</v>
      </c>
      <c r="J62" s="35">
        <f>('VM2'!K62-'VM2'!J62)/'VM2'!J62</f>
        <v>-0.38371334595547391</v>
      </c>
      <c r="K62" s="35">
        <f>('VM2'!L62-'VM2'!K62)/'VM2'!K62</f>
        <v>-0.11218131226376034</v>
      </c>
      <c r="L62" s="35">
        <f>('VM2'!M62-'VM2'!L62)/'VM2'!L62</f>
        <v>-0.12977005938953545</v>
      </c>
      <c r="M62" s="15" t="s">
        <v>163</v>
      </c>
      <c r="N62" s="15"/>
      <c r="O62" s="16">
        <f t="shared" si="3"/>
        <v>4</v>
      </c>
      <c r="P62" s="27">
        <f t="shared" si="4"/>
        <v>-9.8918051217485065E-2</v>
      </c>
      <c r="Q62" s="16">
        <f t="shared" si="5"/>
        <v>0.25193800790987497</v>
      </c>
      <c r="R62" s="13"/>
      <c r="S62" s="13"/>
      <c r="T62" s="14"/>
      <c r="U62" s="13"/>
      <c r="W62" s="13"/>
      <c r="X62" s="14"/>
      <c r="Y62" s="13"/>
    </row>
    <row r="63" spans="1:25" x14ac:dyDescent="0.4">
      <c r="A63" s="15"/>
      <c r="B63" s="15" t="s">
        <v>293</v>
      </c>
      <c r="C63" s="49" t="s">
        <v>64</v>
      </c>
      <c r="D63" s="15"/>
      <c r="E63" s="15"/>
      <c r="F63" s="15" t="s">
        <v>303</v>
      </c>
      <c r="G63" s="35">
        <f>('VM2'!H63-'VM2'!G63)/'VM2'!G63</f>
        <v>4.100438887423407E-3</v>
      </c>
      <c r="H63" s="35">
        <f>('VM2'!I63-'VM2'!H63)/'VM2'!H63</f>
        <v>-0.14328977532086121</v>
      </c>
      <c r="I63" s="35">
        <f>('VM2'!J63-'VM2'!I63)/'VM2'!I63</f>
        <v>-2.5097996506492724E-2</v>
      </c>
      <c r="J63" s="35">
        <f>('VM2'!K63-'VM2'!J63)/'VM2'!J63</f>
        <v>1.6126601254272399E-2</v>
      </c>
      <c r="K63" s="35">
        <f>('VM2'!L63-'VM2'!K63)/'VM2'!K63</f>
        <v>-0.10789192749743159</v>
      </c>
      <c r="L63" s="35">
        <f>('VM2'!M63-'VM2'!L63)/'VM2'!L63</f>
        <v>-8.8908867484886828E-2</v>
      </c>
      <c r="M63" s="15" t="s">
        <v>163</v>
      </c>
      <c r="N63" s="15"/>
      <c r="O63" s="16">
        <f t="shared" si="3"/>
        <v>6</v>
      </c>
      <c r="P63" s="27">
        <f t="shared" si="4"/>
        <v>-5.749358777799609E-2</v>
      </c>
      <c r="Q63" s="16">
        <f t="shared" si="5"/>
        <v>6.5040185931877478E-2</v>
      </c>
      <c r="R63" s="13"/>
      <c r="S63" s="13"/>
      <c r="T63" s="14"/>
      <c r="U63" s="14"/>
      <c r="W63" s="13"/>
      <c r="X63" s="14"/>
      <c r="Y63" s="14"/>
    </row>
    <row r="64" spans="1:25" x14ac:dyDescent="0.4">
      <c r="A64" s="15"/>
      <c r="B64" s="15" t="s">
        <v>293</v>
      </c>
      <c r="C64" s="49" t="s">
        <v>66</v>
      </c>
      <c r="D64" s="15"/>
      <c r="E64" s="15"/>
      <c r="F64" s="15" t="s">
        <v>303</v>
      </c>
      <c r="G64" s="35">
        <f>('VM2'!H64-'VM2'!G64)/'VM2'!G64</f>
        <v>0.33548219135205154</v>
      </c>
      <c r="H64" s="35">
        <f>('VM2'!I64-'VM2'!H64)/'VM2'!H64</f>
        <v>-0.12878629820596002</v>
      </c>
      <c r="I64" s="35">
        <f>('VM2'!J64-'VM2'!I64)/'VM2'!I64</f>
        <v>1.7432835860765113E-2</v>
      </c>
      <c r="J64" s="35">
        <f>('VM2'!K64-'VM2'!J64)/'VM2'!J64</f>
        <v>4.6140554297688123E-3</v>
      </c>
      <c r="K64" s="35">
        <f>('VM2'!L64-'VM2'!K64)/'VM2'!K64</f>
        <v>-4.158334646520357E-2</v>
      </c>
      <c r="L64" s="35">
        <f>('VM2'!M64-'VM2'!L64)/'VM2'!L64</f>
        <v>-0.13834461203659834</v>
      </c>
      <c r="M64" s="15" t="s">
        <v>163</v>
      </c>
      <c r="N64" s="15"/>
      <c r="O64" s="16">
        <f t="shared" si="3"/>
        <v>6</v>
      </c>
      <c r="P64" s="27">
        <f t="shared" si="4"/>
        <v>8.1358043224705884E-3</v>
      </c>
      <c r="Q64" s="16">
        <f t="shared" si="5"/>
        <v>0.17316504445446676</v>
      </c>
      <c r="R64" s="13"/>
      <c r="S64" s="13"/>
      <c r="T64" s="14"/>
      <c r="U64" s="13"/>
      <c r="W64" s="13"/>
      <c r="X64" s="14"/>
      <c r="Y64" s="13"/>
    </row>
    <row r="65" spans="1:25" x14ac:dyDescent="0.4">
      <c r="A65" s="15"/>
      <c r="B65" s="15" t="s">
        <v>293</v>
      </c>
      <c r="C65" s="49" t="s">
        <v>68</v>
      </c>
      <c r="D65" s="15"/>
      <c r="E65" s="15"/>
      <c r="F65" s="15" t="s">
        <v>303</v>
      </c>
      <c r="G65" s="15" t="s">
        <v>163</v>
      </c>
      <c r="H65" s="15" t="s">
        <v>163</v>
      </c>
      <c r="I65" s="35">
        <f>('VM2'!J65-'VM2'!I65)/'VM2'!I65</f>
        <v>-3.2230894287385028E-2</v>
      </c>
      <c r="J65" s="35">
        <f>('VM2'!K65-'VM2'!J65)/'VM2'!J65</f>
        <v>-0.21378117410463071</v>
      </c>
      <c r="K65" s="35">
        <f>('VM2'!L65-'VM2'!K65)/'VM2'!K65</f>
        <v>-9.0107164741799108E-3</v>
      </c>
      <c r="L65" s="35">
        <f>('VM2'!M65-'VM2'!L65)/'VM2'!L65</f>
        <v>0.4432586808534647</v>
      </c>
      <c r="M65" s="15" t="s">
        <v>163</v>
      </c>
      <c r="N65" s="15"/>
      <c r="O65" s="16">
        <f t="shared" si="3"/>
        <v>4</v>
      </c>
      <c r="P65" s="27">
        <f t="shared" si="4"/>
        <v>4.7058973996817272E-2</v>
      </c>
      <c r="Q65" s="16">
        <f t="shared" si="5"/>
        <v>0.27954873396059721</v>
      </c>
      <c r="R65" s="13"/>
      <c r="S65" s="13"/>
      <c r="T65" s="14"/>
      <c r="U65" s="13"/>
      <c r="W65" s="13"/>
      <c r="X65" s="14"/>
      <c r="Y65" s="13"/>
    </row>
    <row r="66" spans="1:25" x14ac:dyDescent="0.4">
      <c r="A66" s="15"/>
      <c r="B66" s="15" t="s">
        <v>293</v>
      </c>
      <c r="C66" s="49" t="s">
        <v>70</v>
      </c>
      <c r="D66" s="15"/>
      <c r="E66" s="15"/>
      <c r="F66" s="15" t="s">
        <v>303</v>
      </c>
      <c r="G66" s="15" t="s">
        <v>163</v>
      </c>
      <c r="H66" s="35">
        <f>('VM2'!I66-'VM2'!H66)/'VM2'!H66</f>
        <v>-4.8628546331477451E-2</v>
      </c>
      <c r="I66" s="35">
        <f>('VM2'!J66-'VM2'!I66)/'VM2'!I66</f>
        <v>2.5343749865508459E-2</v>
      </c>
      <c r="J66" s="35">
        <f>('VM2'!K66-'VM2'!J66)/'VM2'!J66</f>
        <v>-8.9122028259905506E-2</v>
      </c>
      <c r="K66" s="35">
        <f>('VM2'!L66-'VM2'!K66)/'VM2'!K66</f>
        <v>4.2035556453912555E-2</v>
      </c>
      <c r="L66" s="35">
        <f>('VM2'!M66-'VM2'!L66)/'VM2'!L66</f>
        <v>-4.400939481085156E-2</v>
      </c>
      <c r="M66" s="15" t="s">
        <v>163</v>
      </c>
      <c r="N66" s="15"/>
      <c r="O66" s="16">
        <f t="shared" si="3"/>
        <v>5</v>
      </c>
      <c r="P66" s="27">
        <f t="shared" si="4"/>
        <v>-2.2876132616562701E-2</v>
      </c>
      <c r="Q66" s="16">
        <f t="shared" si="5"/>
        <v>5.485664207111151E-2</v>
      </c>
      <c r="R66" s="13"/>
      <c r="S66" s="13"/>
      <c r="T66" s="14"/>
      <c r="U66" s="13"/>
      <c r="W66" s="13"/>
      <c r="X66" s="14"/>
      <c r="Y66" s="13"/>
    </row>
    <row r="67" spans="1:25" x14ac:dyDescent="0.4">
      <c r="A67" s="15"/>
      <c r="B67" s="15" t="s">
        <v>293</v>
      </c>
      <c r="C67" s="49" t="s">
        <v>71</v>
      </c>
      <c r="D67" s="15"/>
      <c r="E67" s="15"/>
      <c r="F67" s="15" t="s">
        <v>303</v>
      </c>
      <c r="G67" s="15" t="s">
        <v>163</v>
      </c>
      <c r="H67" s="15" t="s">
        <v>163</v>
      </c>
      <c r="I67" s="15" t="s">
        <v>163</v>
      </c>
      <c r="J67" s="15" t="s">
        <v>163</v>
      </c>
      <c r="K67" s="15" t="s">
        <v>163</v>
      </c>
      <c r="L67" s="15" t="s">
        <v>163</v>
      </c>
      <c r="M67" s="15" t="s">
        <v>163</v>
      </c>
      <c r="N67" s="15"/>
      <c r="O67" s="16">
        <f t="shared" si="3"/>
        <v>0</v>
      </c>
      <c r="P67" s="27" t="e">
        <f t="shared" si="4"/>
        <v>#DIV/0!</v>
      </c>
      <c r="Q67" s="16" t="e">
        <f t="shared" si="5"/>
        <v>#DIV/0!</v>
      </c>
      <c r="R67" s="13"/>
      <c r="S67" s="13"/>
      <c r="T67" s="14"/>
      <c r="U67" s="13"/>
      <c r="W67" s="13"/>
      <c r="X67" s="14"/>
      <c r="Y67" s="13"/>
    </row>
    <row r="68" spans="1:25" x14ac:dyDescent="0.4">
      <c r="A68" s="15"/>
      <c r="B68" s="15" t="s">
        <v>293</v>
      </c>
      <c r="C68" s="49" t="s">
        <v>72</v>
      </c>
      <c r="D68" s="15"/>
      <c r="E68" s="15"/>
      <c r="F68" s="15" t="s">
        <v>303</v>
      </c>
      <c r="G68" s="35">
        <f>('VM2'!H68-'VM2'!G68)/'VM2'!G68</f>
        <v>0.10313162569012774</v>
      </c>
      <c r="H68" s="35">
        <f>('VM2'!I68-'VM2'!H68)/'VM2'!H68</f>
        <v>-7.0256422693713128E-2</v>
      </c>
      <c r="I68" s="35">
        <f>('VM2'!J68-'VM2'!I68)/'VM2'!I68</f>
        <v>4.1358953935407623E-2</v>
      </c>
      <c r="J68" s="35">
        <f>('VM2'!K68-'VM2'!J68)/'VM2'!J68</f>
        <v>5.2129908022796705E-2</v>
      </c>
      <c r="K68" s="35">
        <f>('VM2'!L68-'VM2'!K68)/'VM2'!K68</f>
        <v>0.2704217509795902</v>
      </c>
      <c r="L68" s="35">
        <f>('VM2'!M68-'VM2'!L68)/'VM2'!L68</f>
        <v>-6.0940287129594539E-2</v>
      </c>
      <c r="M68" s="15" t="s">
        <v>163</v>
      </c>
      <c r="N68" s="15"/>
      <c r="O68" s="16">
        <f t="shared" si="3"/>
        <v>6</v>
      </c>
      <c r="P68" s="27">
        <f t="shared" si="4"/>
        <v>5.5974254800769098E-2</v>
      </c>
      <c r="Q68" s="16">
        <f t="shared" si="5"/>
        <v>0.12493448388943632</v>
      </c>
      <c r="R68" s="13"/>
      <c r="S68" s="13"/>
      <c r="T68" s="14"/>
      <c r="U68" s="13"/>
      <c r="W68" s="13"/>
      <c r="X68" s="14"/>
      <c r="Y68" s="13"/>
    </row>
    <row r="69" spans="1:25" x14ac:dyDescent="0.4">
      <c r="A69" s="15"/>
      <c r="B69" s="15" t="s">
        <v>293</v>
      </c>
      <c r="C69" s="49" t="s">
        <v>371</v>
      </c>
      <c r="D69" s="15"/>
      <c r="E69" s="15"/>
      <c r="F69" s="15" t="s">
        <v>303</v>
      </c>
      <c r="G69" s="35">
        <f>('VM2'!H69-'VM2'!G69)/'VM2'!G69</f>
        <v>-0.10560554910230588</v>
      </c>
      <c r="H69" s="35">
        <f>('VM2'!I69-'VM2'!H69)/'VM2'!H69</f>
        <v>-2.8074070745514757E-2</v>
      </c>
      <c r="I69" s="35">
        <f>('VM2'!J69-'VM2'!I69)/'VM2'!I69</f>
        <v>6.7411808050560282E-2</v>
      </c>
      <c r="J69" s="35">
        <f>('VM2'!K69-'VM2'!J69)/'VM2'!J69</f>
        <v>2.4017858021477809E-2</v>
      </c>
      <c r="K69" s="35">
        <f>('VM2'!L69-'VM2'!K69)/'VM2'!K69</f>
        <v>2.9856390080828209E-2</v>
      </c>
      <c r="L69" s="35">
        <f>('VM2'!M69-'VM2'!L69)/'VM2'!L69</f>
        <v>7.9105577269936167E-2</v>
      </c>
      <c r="M69" s="15" t="s">
        <v>163</v>
      </c>
      <c r="N69" s="15"/>
      <c r="O69" s="16">
        <f t="shared" si="3"/>
        <v>6</v>
      </c>
      <c r="P69" s="27">
        <f t="shared" si="4"/>
        <v>1.1118668929163638E-2</v>
      </c>
      <c r="Q69" s="16">
        <f t="shared" si="5"/>
        <v>6.8511666757333348E-2</v>
      </c>
      <c r="R69" s="13"/>
      <c r="S69" s="13"/>
      <c r="T69" s="14"/>
      <c r="U69" s="13"/>
      <c r="W69" s="13"/>
      <c r="X69" s="14"/>
      <c r="Y69" s="13"/>
    </row>
    <row r="70" spans="1:25" x14ac:dyDescent="0.4">
      <c r="A70" s="15"/>
      <c r="B70" s="15" t="s">
        <v>293</v>
      </c>
      <c r="C70" s="49" t="s">
        <v>90</v>
      </c>
      <c r="D70" s="15"/>
      <c r="E70" s="15"/>
      <c r="F70" s="15" t="s">
        <v>303</v>
      </c>
      <c r="G70" s="35">
        <f>('VM2'!H70-'VM2'!G70)/'VM2'!G70</f>
        <v>-6.2074672268227132E-2</v>
      </c>
      <c r="H70" s="35">
        <f>('VM2'!I70-'VM2'!H70)/'VM2'!H70</f>
        <v>-9.6126933963854647E-3</v>
      </c>
      <c r="I70" s="35">
        <f>('VM2'!J70-'VM2'!I70)/'VM2'!I70</f>
        <v>-6.0626444082165699E-2</v>
      </c>
      <c r="J70" s="35">
        <f>('VM2'!K70-'VM2'!J70)/'VM2'!J70</f>
        <v>-9.4836748232565882E-2</v>
      </c>
      <c r="K70" s="35">
        <f>('VM2'!L70-'VM2'!K70)/'VM2'!K70</f>
        <v>-4.3535031532981945E-2</v>
      </c>
      <c r="L70" s="35">
        <f>('VM2'!M70-'VM2'!L70)/'VM2'!L70</f>
        <v>-4.3803453026720486E-2</v>
      </c>
      <c r="M70" s="15" t="s">
        <v>163</v>
      </c>
      <c r="N70" s="15"/>
      <c r="O70" s="16">
        <f t="shared" si="3"/>
        <v>6</v>
      </c>
      <c r="P70" s="27">
        <f t="shared" si="4"/>
        <v>-5.2414840423174437E-2</v>
      </c>
      <c r="Q70" s="16">
        <f t="shared" si="5"/>
        <v>2.8090538752528645E-2</v>
      </c>
      <c r="R70" s="13"/>
      <c r="S70" s="13"/>
      <c r="T70" s="14"/>
      <c r="U70" s="14"/>
      <c r="W70" s="13"/>
      <c r="X70" s="14"/>
      <c r="Y70" s="14"/>
    </row>
    <row r="71" spans="1:25" x14ac:dyDescent="0.4">
      <c r="A71" s="15"/>
      <c r="B71" s="15" t="s">
        <v>293</v>
      </c>
      <c r="C71" s="49" t="s">
        <v>92</v>
      </c>
      <c r="D71" s="15"/>
      <c r="E71" s="15"/>
      <c r="F71" s="15" t="s">
        <v>303</v>
      </c>
      <c r="G71" s="35">
        <f>('VM2'!H71-'VM2'!G71)/'VM2'!G71</f>
        <v>-7.9981192068495924E-2</v>
      </c>
      <c r="H71" s="35">
        <f>('VM2'!I71-'VM2'!H71)/'VM2'!H71</f>
        <v>0.21317770721882681</v>
      </c>
      <c r="I71" s="35">
        <f>('VM2'!J71-'VM2'!I71)/'VM2'!I71</f>
        <v>5.4327626725352886E-2</v>
      </c>
      <c r="J71" s="35">
        <f>('VM2'!K71-'VM2'!J71)/'VM2'!J71</f>
        <v>8.7937406442436403E-2</v>
      </c>
      <c r="K71" s="35">
        <f>('VM2'!L71-'VM2'!K71)/'VM2'!K71</f>
        <v>0.11302650360955192</v>
      </c>
      <c r="L71" s="35">
        <f>('VM2'!M71-'VM2'!L71)/'VM2'!L71</f>
        <v>2.7128223566375582E-2</v>
      </c>
      <c r="M71" s="15" t="s">
        <v>163</v>
      </c>
      <c r="N71" s="15"/>
      <c r="O71" s="16">
        <f t="shared" si="3"/>
        <v>6</v>
      </c>
      <c r="P71" s="27">
        <f t="shared" si="4"/>
        <v>6.9269379249007931E-2</v>
      </c>
      <c r="Q71" s="16">
        <f t="shared" si="5"/>
        <v>9.7208697182932124E-2</v>
      </c>
      <c r="R71" s="13"/>
      <c r="S71" s="13"/>
      <c r="T71" s="14"/>
      <c r="U71" s="13"/>
      <c r="W71" s="13"/>
      <c r="X71" s="14"/>
      <c r="Y71" s="13"/>
    </row>
    <row r="72" spans="1:25" x14ac:dyDescent="0.4">
      <c r="A72" s="15"/>
      <c r="B72" s="15" t="s">
        <v>293</v>
      </c>
      <c r="C72" s="49" t="s">
        <v>95</v>
      </c>
      <c r="D72" s="15"/>
      <c r="E72" s="15"/>
      <c r="F72" s="15" t="s">
        <v>303</v>
      </c>
      <c r="G72" s="35">
        <f>('VM2'!H72-'VM2'!G72)/'VM2'!G72</f>
        <v>0.12082794043948415</v>
      </c>
      <c r="H72" s="35">
        <f>('VM2'!I72-'VM2'!H72)/'VM2'!H72</f>
        <v>-1.2482091321204473E-2</v>
      </c>
      <c r="I72" s="35">
        <f>('VM2'!J72-'VM2'!I72)/'VM2'!I72</f>
        <v>-0.13120248228525663</v>
      </c>
      <c r="J72" s="35">
        <f>('VM2'!K72-'VM2'!J72)/'VM2'!J72</f>
        <v>1.5676344167002577E-2</v>
      </c>
      <c r="K72" s="35">
        <f>('VM2'!L72-'VM2'!K72)/'VM2'!K72</f>
        <v>0.1095605654638135</v>
      </c>
      <c r="L72" s="35">
        <f>('VM2'!M72-'VM2'!L72)/'VM2'!L72</f>
        <v>-6.3651460621007488E-2</v>
      </c>
      <c r="M72" s="15" t="s">
        <v>163</v>
      </c>
      <c r="N72" s="15"/>
      <c r="O72" s="16">
        <f t="shared" si="3"/>
        <v>6</v>
      </c>
      <c r="P72" s="27">
        <f t="shared" si="4"/>
        <v>6.4548026404719393E-3</v>
      </c>
      <c r="Q72" s="16">
        <f t="shared" si="5"/>
        <v>9.800007346938816E-2</v>
      </c>
      <c r="R72" s="13"/>
      <c r="S72" s="13"/>
      <c r="T72" s="14"/>
      <c r="U72" s="13"/>
      <c r="W72" s="13"/>
      <c r="X72" s="14"/>
      <c r="Y72" s="13"/>
    </row>
    <row r="73" spans="1:25" x14ac:dyDescent="0.4">
      <c r="A73" s="15"/>
      <c r="B73" s="15" t="s">
        <v>293</v>
      </c>
      <c r="C73" s="49" t="s">
        <v>372</v>
      </c>
      <c r="D73" s="15"/>
      <c r="E73" s="15"/>
      <c r="F73" s="15" t="s">
        <v>303</v>
      </c>
      <c r="G73" s="35">
        <f>('VM2'!H73-'VM2'!G73)/'VM2'!G73</f>
        <v>-6.0889083357903953E-2</v>
      </c>
      <c r="H73" s="35">
        <f>('VM2'!I73-'VM2'!H73)/'VM2'!H73</f>
        <v>4.1428463105709343E-2</v>
      </c>
      <c r="I73" s="35">
        <f>('VM2'!J73-'VM2'!I73)/'VM2'!I73</f>
        <v>9.2436119556226895E-2</v>
      </c>
      <c r="J73" s="35">
        <f>('VM2'!K73-'VM2'!J73)/'VM2'!J73</f>
        <v>-3.5459432115309372E-2</v>
      </c>
      <c r="K73" s="35">
        <f>('VM2'!L73-'VM2'!K73)/'VM2'!K73</f>
        <v>-4.3525499782089951E-2</v>
      </c>
      <c r="L73" s="35">
        <f>('VM2'!M73-'VM2'!L73)/'VM2'!L73</f>
        <v>-2.7839865046263922E-2</v>
      </c>
      <c r="M73" s="15" t="s">
        <v>163</v>
      </c>
      <c r="N73" s="15"/>
      <c r="O73" s="16">
        <f t="shared" si="3"/>
        <v>6</v>
      </c>
      <c r="P73" s="27">
        <f t="shared" si="4"/>
        <v>-5.6415496066051602E-3</v>
      </c>
      <c r="Q73" s="16">
        <f t="shared" si="5"/>
        <v>5.9504907826686666E-2</v>
      </c>
      <c r="R73" s="13"/>
      <c r="S73" s="13"/>
      <c r="T73" s="14"/>
      <c r="U73" s="13"/>
      <c r="W73" s="13"/>
      <c r="X73" s="14"/>
      <c r="Y73" s="13"/>
    </row>
    <row r="74" spans="1:25" x14ac:dyDescent="0.4">
      <c r="A74" s="15"/>
      <c r="B74" s="15" t="s">
        <v>293</v>
      </c>
      <c r="C74" s="49" t="s">
        <v>374</v>
      </c>
      <c r="D74" s="15"/>
      <c r="E74" s="15"/>
      <c r="F74" s="15" t="s">
        <v>303</v>
      </c>
      <c r="G74" s="15" t="s">
        <v>163</v>
      </c>
      <c r="H74" s="15" t="s">
        <v>163</v>
      </c>
      <c r="I74" s="15" t="s">
        <v>163</v>
      </c>
      <c r="J74" s="15" t="s">
        <v>163</v>
      </c>
      <c r="K74" s="15" t="s">
        <v>163</v>
      </c>
      <c r="L74" s="15" t="s">
        <v>163</v>
      </c>
      <c r="M74" s="15" t="s">
        <v>163</v>
      </c>
      <c r="N74" s="15"/>
      <c r="O74" s="16">
        <f t="shared" si="3"/>
        <v>0</v>
      </c>
      <c r="P74" s="27" t="e">
        <f t="shared" si="4"/>
        <v>#DIV/0!</v>
      </c>
      <c r="Q74" s="16" t="e">
        <f t="shared" si="5"/>
        <v>#DIV/0!</v>
      </c>
      <c r="R74" s="13"/>
      <c r="S74" s="13"/>
      <c r="T74" s="14"/>
      <c r="U74" s="13"/>
      <c r="W74" s="13"/>
      <c r="X74" s="14"/>
      <c r="Y74" s="13"/>
    </row>
    <row r="75" spans="1:25" x14ac:dyDescent="0.4">
      <c r="A75" s="15"/>
      <c r="B75" s="15" t="s">
        <v>293</v>
      </c>
      <c r="C75" s="49" t="s">
        <v>105</v>
      </c>
      <c r="D75" s="15"/>
      <c r="E75" s="15"/>
      <c r="F75" s="15" t="s">
        <v>303</v>
      </c>
      <c r="G75" s="35">
        <f>('VM2'!H75-'VM2'!G75)/'VM2'!G75</f>
        <v>1.8876902023232386E-2</v>
      </c>
      <c r="H75" s="35">
        <f>('VM2'!I75-'VM2'!H75)/'VM2'!H75</f>
        <v>3.6270063200478084E-2</v>
      </c>
      <c r="I75" s="35">
        <f>('VM2'!J75-'VM2'!I75)/'VM2'!I75</f>
        <v>-4.3937448147242993E-2</v>
      </c>
      <c r="J75" s="35">
        <f>('VM2'!K75-'VM2'!J75)/'VM2'!J75</f>
        <v>-2.162353132668773E-2</v>
      </c>
      <c r="K75" s="35">
        <f>('VM2'!L75-'VM2'!K75)/'VM2'!K75</f>
        <v>-2.4472228067606239E-2</v>
      </c>
      <c r="L75" s="35">
        <f>('VM2'!M75-'VM2'!L75)/'VM2'!L75</f>
        <v>-8.3003325006779285E-4</v>
      </c>
      <c r="M75" s="15" t="s">
        <v>163</v>
      </c>
      <c r="N75" s="15"/>
      <c r="O75" s="16">
        <f t="shared" si="3"/>
        <v>6</v>
      </c>
      <c r="P75" s="27">
        <f t="shared" si="4"/>
        <v>-5.9527125946490468E-3</v>
      </c>
      <c r="Q75" s="16">
        <f t="shared" si="5"/>
        <v>2.9855992864654471E-2</v>
      </c>
      <c r="R75" s="13"/>
      <c r="S75" s="13"/>
      <c r="T75" s="14"/>
      <c r="U75" s="13"/>
      <c r="W75" s="13"/>
      <c r="X75" s="14"/>
      <c r="Y75" s="13"/>
    </row>
    <row r="76" spans="1:25" x14ac:dyDescent="0.4">
      <c r="A76" s="15"/>
      <c r="B76" s="15" t="s">
        <v>293</v>
      </c>
      <c r="C76" s="49" t="s">
        <v>113</v>
      </c>
      <c r="D76" s="15"/>
      <c r="E76" s="15"/>
      <c r="F76" s="15" t="s">
        <v>303</v>
      </c>
      <c r="G76" s="15" t="s">
        <v>163</v>
      </c>
      <c r="H76" s="35">
        <f>('VM2'!I76-'VM2'!H76)/'VM2'!H76</f>
        <v>-4.0474646895612844E-2</v>
      </c>
      <c r="I76" s="35">
        <f>('VM2'!J76-'VM2'!I76)/'VM2'!I76</f>
        <v>-8.2363106413176429E-2</v>
      </c>
      <c r="J76" s="35">
        <f>('VM2'!K76-'VM2'!J76)/'VM2'!J76</f>
        <v>8.6325148946744076E-2</v>
      </c>
      <c r="K76" s="35">
        <f>('VM2'!L76-'VM2'!K76)/'VM2'!K76</f>
        <v>4.2859162835660235E-2</v>
      </c>
      <c r="L76" s="35">
        <f>('VM2'!M76-'VM2'!L76)/'VM2'!L76</f>
        <v>-2.8547804285445948E-2</v>
      </c>
      <c r="M76" s="15" t="s">
        <v>163</v>
      </c>
      <c r="N76" s="15"/>
      <c r="O76" s="16">
        <f t="shared" si="3"/>
        <v>5</v>
      </c>
      <c r="P76" s="27">
        <f t="shared" si="4"/>
        <v>-4.4402491623661807E-3</v>
      </c>
      <c r="Q76" s="16">
        <f t="shared" si="5"/>
        <v>6.7873440286692052E-2</v>
      </c>
      <c r="R76" s="13"/>
      <c r="S76" s="13"/>
      <c r="T76" s="14"/>
      <c r="U76" s="13"/>
      <c r="W76" s="13"/>
      <c r="X76" s="14"/>
      <c r="Y76" s="13"/>
    </row>
    <row r="77" spans="1:25" x14ac:dyDescent="0.4">
      <c r="A77" s="15"/>
      <c r="B77" s="15" t="s">
        <v>293</v>
      </c>
      <c r="C77" s="49" t="s">
        <v>117</v>
      </c>
      <c r="D77" s="15"/>
      <c r="E77" s="15"/>
      <c r="F77" s="15" t="s">
        <v>303</v>
      </c>
      <c r="G77" s="35">
        <f>('VM2'!H77-'VM2'!G77)/'VM2'!G77</f>
        <v>5.6918084282590528E-2</v>
      </c>
      <c r="H77" s="35">
        <f>('VM2'!I77-'VM2'!H77)/'VM2'!H77</f>
        <v>-2.579277288105308E-2</v>
      </c>
      <c r="I77" s="35">
        <f>('VM2'!J77-'VM2'!I77)/'VM2'!I77</f>
        <v>-8.7436929579859379E-2</v>
      </c>
      <c r="J77" s="35">
        <f>('VM2'!K77-'VM2'!J77)/'VM2'!J77</f>
        <v>3.3348902590745216E-2</v>
      </c>
      <c r="K77" s="35">
        <f>('VM2'!L77-'VM2'!K77)/'VM2'!K77</f>
        <v>8.6810645181916862E-2</v>
      </c>
      <c r="L77" s="35">
        <f>('VM2'!M77-'VM2'!L77)/'VM2'!L77</f>
        <v>-0.17770156492571637</v>
      </c>
      <c r="M77" s="15" t="s">
        <v>163</v>
      </c>
      <c r="N77" s="15"/>
      <c r="O77" s="16">
        <f t="shared" si="3"/>
        <v>6</v>
      </c>
      <c r="P77" s="27">
        <f t="shared" si="4"/>
        <v>-1.8975605888562706E-2</v>
      </c>
      <c r="Q77" s="16">
        <f t="shared" si="5"/>
        <v>9.9615053069879833E-2</v>
      </c>
      <c r="R77" s="13"/>
      <c r="S77" s="13"/>
      <c r="T77" s="14"/>
      <c r="U77" s="13"/>
      <c r="W77" s="13"/>
      <c r="X77" s="14"/>
      <c r="Y77" s="13"/>
    </row>
    <row r="78" spans="1:25" x14ac:dyDescent="0.4">
      <c r="A78" s="15"/>
      <c r="B78" s="15" t="s">
        <v>293</v>
      </c>
      <c r="C78" s="49" t="s">
        <v>118</v>
      </c>
      <c r="D78" s="15"/>
      <c r="E78" s="15"/>
      <c r="F78" s="15" t="s">
        <v>303</v>
      </c>
      <c r="G78" s="35">
        <f>('VM2'!H78-'VM2'!G78)/'VM2'!G78</f>
        <v>-3.2473408794774575E-2</v>
      </c>
      <c r="H78" s="35">
        <f>('VM2'!I78-'VM2'!H78)/'VM2'!H78</f>
        <v>-8.5749862397582921E-2</v>
      </c>
      <c r="I78" s="35">
        <f>('VM2'!J78-'VM2'!I78)/'VM2'!I78</f>
        <v>-4.4392146439621881E-2</v>
      </c>
      <c r="J78" s="35">
        <f>('VM2'!K78-'VM2'!J78)/'VM2'!J78</f>
        <v>1.2751368251076178E-2</v>
      </c>
      <c r="K78" s="35">
        <f>('VM2'!L78-'VM2'!K78)/'VM2'!K78</f>
        <v>-6.4736781551495454E-2</v>
      </c>
      <c r="L78" s="35">
        <f>('VM2'!M78-'VM2'!L78)/'VM2'!L78</f>
        <v>-4.4904450621374942E-4</v>
      </c>
      <c r="M78" s="15" t="s">
        <v>163</v>
      </c>
      <c r="N78" s="15"/>
      <c r="O78" s="16">
        <f t="shared" si="3"/>
        <v>6</v>
      </c>
      <c r="P78" s="27">
        <f t="shared" si="4"/>
        <v>-3.5841645906435397E-2</v>
      </c>
      <c r="Q78" s="16">
        <f t="shared" si="5"/>
        <v>3.7481014598511483E-2</v>
      </c>
      <c r="R78" s="13"/>
      <c r="S78" s="13"/>
      <c r="T78" s="14"/>
      <c r="U78" s="13"/>
      <c r="W78" s="13"/>
      <c r="X78" s="14"/>
      <c r="Y78" s="13"/>
    </row>
    <row r="79" spans="1:25" x14ac:dyDescent="0.4">
      <c r="A79" s="15"/>
      <c r="B79" s="15" t="s">
        <v>293</v>
      </c>
      <c r="C79" s="49" t="s">
        <v>120</v>
      </c>
      <c r="D79" s="15"/>
      <c r="E79" s="15"/>
      <c r="F79" s="15" t="s">
        <v>303</v>
      </c>
      <c r="G79" s="35">
        <f>('VM2'!H79-'VM2'!G79)/'VM2'!G79</f>
        <v>2.5924357654243592E-2</v>
      </c>
      <c r="H79" s="35">
        <f>('VM2'!I79-'VM2'!H79)/'VM2'!H79</f>
        <v>-0.18010530720058537</v>
      </c>
      <c r="I79" s="35">
        <f>('VM2'!J79-'VM2'!I79)/'VM2'!I79</f>
        <v>-2.5572375366279095E-2</v>
      </c>
      <c r="J79" s="35">
        <f>('VM2'!K79-'VM2'!J79)/'VM2'!J79</f>
        <v>-5.3549805627755492E-2</v>
      </c>
      <c r="K79" s="35">
        <f>('VM2'!L79-'VM2'!K79)/'VM2'!K79</f>
        <v>-0.11843637786364894</v>
      </c>
      <c r="L79" s="35">
        <f>('VM2'!M79-'VM2'!L79)/'VM2'!L79</f>
        <v>-0.21436143087558576</v>
      </c>
      <c r="M79" s="15" t="s">
        <v>163</v>
      </c>
      <c r="N79" s="15"/>
      <c r="O79" s="16">
        <f t="shared" si="3"/>
        <v>6</v>
      </c>
      <c r="P79" s="27">
        <f t="shared" si="4"/>
        <v>-9.4350156546601852E-2</v>
      </c>
      <c r="Q79" s="16">
        <f t="shared" si="5"/>
        <v>9.294924257090699E-2</v>
      </c>
      <c r="R79" s="13"/>
      <c r="S79" s="13"/>
      <c r="T79" s="14"/>
      <c r="U79" s="13"/>
      <c r="W79" s="13"/>
      <c r="X79" s="14"/>
      <c r="Y79" s="13"/>
    </row>
    <row r="80" spans="1:25" x14ac:dyDescent="0.4">
      <c r="A80" s="15"/>
      <c r="B80" s="15" t="s">
        <v>293</v>
      </c>
      <c r="C80" s="49" t="s">
        <v>123</v>
      </c>
      <c r="D80" s="15"/>
      <c r="E80" s="15"/>
      <c r="F80" s="15" t="s">
        <v>303</v>
      </c>
      <c r="G80" s="35">
        <f>('VM2'!H80-'VM2'!G80)/'VM2'!G80</f>
        <v>-0.15764234677323155</v>
      </c>
      <c r="H80" s="35">
        <f>('VM2'!I80-'VM2'!H80)/'VM2'!H80</f>
        <v>0.214835045889293</v>
      </c>
      <c r="I80" s="35">
        <f>('VM2'!J80-'VM2'!I80)/'VM2'!I80</f>
        <v>-9.5209636368050014E-3</v>
      </c>
      <c r="J80" s="35">
        <f>('VM2'!K80-'VM2'!J80)/'VM2'!J80</f>
        <v>0.11982357780769265</v>
      </c>
      <c r="K80" s="35">
        <f>('VM2'!L80-'VM2'!K80)/'VM2'!K80</f>
        <v>0.50624991412553844</v>
      </c>
      <c r="L80" s="35">
        <f>('VM2'!M80-'VM2'!L80)/'VM2'!L80</f>
        <v>0.15656658834577608</v>
      </c>
      <c r="M80" s="15" t="s">
        <v>163</v>
      </c>
      <c r="N80" s="15"/>
      <c r="O80" s="16">
        <f t="shared" si="3"/>
        <v>6</v>
      </c>
      <c r="P80" s="27">
        <f t="shared" si="4"/>
        <v>0.13838530262637727</v>
      </c>
      <c r="Q80" s="16">
        <f t="shared" si="5"/>
        <v>0.22421091196729145</v>
      </c>
      <c r="R80" s="13"/>
      <c r="S80" s="13"/>
      <c r="T80" s="14"/>
      <c r="U80" s="13"/>
      <c r="W80" s="13"/>
      <c r="X80" s="14"/>
      <c r="Y80" s="13"/>
    </row>
    <row r="81" spans="1:25" x14ac:dyDescent="0.4">
      <c r="A81" s="15"/>
      <c r="B81" s="15" t="s">
        <v>293</v>
      </c>
      <c r="C81" s="49" t="s">
        <v>290</v>
      </c>
      <c r="D81" s="15"/>
      <c r="E81" s="15"/>
      <c r="F81" s="15" t="s">
        <v>303</v>
      </c>
      <c r="G81" s="15" t="s">
        <v>163</v>
      </c>
      <c r="H81" s="35">
        <f>('VM2'!I81-'VM2'!H81)/'VM2'!H81</f>
        <v>-8.6323625475113311E-2</v>
      </c>
      <c r="I81" s="35">
        <f>('VM2'!J81-'VM2'!I81)/'VM2'!I81</f>
        <v>4.9721123201295764E-2</v>
      </c>
      <c r="J81" s="35">
        <f>('VM2'!K81-'VM2'!J81)/'VM2'!J81</f>
        <v>-8.5862140857192824E-3</v>
      </c>
      <c r="K81" s="35">
        <f>('VM2'!L81-'VM2'!K81)/'VM2'!K81</f>
        <v>6.7765325961790704E-2</v>
      </c>
      <c r="L81" s="35">
        <f>('VM2'!M81-'VM2'!L81)/'VM2'!L81</f>
        <v>-3.8170595568022804E-2</v>
      </c>
      <c r="M81" s="15" t="s">
        <v>163</v>
      </c>
      <c r="N81" s="15"/>
      <c r="O81" s="16">
        <f t="shared" si="3"/>
        <v>5</v>
      </c>
      <c r="P81" s="27">
        <f t="shared" si="4"/>
        <v>-3.1187971931537855E-3</v>
      </c>
      <c r="Q81" s="16">
        <f t="shared" si="5"/>
        <v>6.3241957530102311E-2</v>
      </c>
      <c r="R81" s="13"/>
      <c r="S81" s="13"/>
      <c r="T81" s="14"/>
      <c r="U81" s="14"/>
      <c r="W81" s="13"/>
      <c r="X81" s="14"/>
      <c r="Y81" s="14"/>
    </row>
    <row r="82" spans="1:25" x14ac:dyDescent="0.4">
      <c r="A82" s="15"/>
      <c r="B82" s="15" t="s">
        <v>293</v>
      </c>
      <c r="C82" s="49" t="s">
        <v>20</v>
      </c>
      <c r="D82" s="15"/>
      <c r="E82" s="15"/>
      <c r="F82" s="15" t="s">
        <v>303</v>
      </c>
      <c r="G82" s="15" t="s">
        <v>163</v>
      </c>
      <c r="H82" s="15" t="s">
        <v>163</v>
      </c>
      <c r="I82" s="15" t="s">
        <v>163</v>
      </c>
      <c r="J82" s="15" t="s">
        <v>163</v>
      </c>
      <c r="K82" s="15" t="s">
        <v>163</v>
      </c>
      <c r="L82" s="15" t="s">
        <v>163</v>
      </c>
      <c r="M82" s="15" t="s">
        <v>163</v>
      </c>
      <c r="N82" s="15"/>
      <c r="O82" s="16">
        <f t="shared" si="3"/>
        <v>0</v>
      </c>
      <c r="P82" s="27" t="e">
        <f t="shared" si="4"/>
        <v>#DIV/0!</v>
      </c>
      <c r="Q82" s="16" t="e">
        <f t="shared" si="5"/>
        <v>#DIV/0!</v>
      </c>
      <c r="R82" s="13"/>
      <c r="S82" s="13"/>
      <c r="T82" s="14"/>
      <c r="U82" s="14"/>
      <c r="W82" s="13"/>
      <c r="X82" s="14"/>
      <c r="Y82" s="14"/>
    </row>
    <row r="83" spans="1:25" x14ac:dyDescent="0.4">
      <c r="A83" s="15"/>
      <c r="B83" s="15" t="s">
        <v>293</v>
      </c>
      <c r="C83" s="49" t="s">
        <v>35</v>
      </c>
      <c r="D83" s="15"/>
      <c r="E83" s="15"/>
      <c r="F83" s="15" t="s">
        <v>303</v>
      </c>
      <c r="G83" s="15" t="s">
        <v>163</v>
      </c>
      <c r="H83" s="15" t="s">
        <v>163</v>
      </c>
      <c r="I83" s="15" t="s">
        <v>163</v>
      </c>
      <c r="J83" s="15" t="s">
        <v>163</v>
      </c>
      <c r="K83" s="15" t="s">
        <v>163</v>
      </c>
      <c r="L83" s="15" t="s">
        <v>163</v>
      </c>
      <c r="M83" s="15" t="s">
        <v>163</v>
      </c>
      <c r="N83" s="15"/>
      <c r="O83" s="16">
        <f t="shared" si="3"/>
        <v>0</v>
      </c>
      <c r="P83" s="27" t="e">
        <f t="shared" si="4"/>
        <v>#DIV/0!</v>
      </c>
      <c r="Q83" s="16" t="e">
        <f t="shared" si="5"/>
        <v>#DIV/0!</v>
      </c>
      <c r="R83" s="13"/>
      <c r="S83" s="13"/>
      <c r="T83" s="14"/>
      <c r="U83" s="14"/>
      <c r="W83" s="13"/>
      <c r="X83" s="14"/>
      <c r="Y83" s="14"/>
    </row>
    <row r="84" spans="1:25" x14ac:dyDescent="0.4">
      <c r="A84" s="15"/>
      <c r="B84" s="15" t="s">
        <v>293</v>
      </c>
      <c r="C84" s="49" t="s">
        <v>60</v>
      </c>
      <c r="D84" s="15"/>
      <c r="E84" s="15"/>
      <c r="F84" s="15" t="s">
        <v>303</v>
      </c>
      <c r="G84" s="15" t="s">
        <v>163</v>
      </c>
      <c r="H84" s="15" t="s">
        <v>163</v>
      </c>
      <c r="I84" s="15" t="s">
        <v>163</v>
      </c>
      <c r="J84" s="15" t="s">
        <v>163</v>
      </c>
      <c r="K84" s="15" t="s">
        <v>163</v>
      </c>
      <c r="L84" s="15" t="s">
        <v>163</v>
      </c>
      <c r="M84" s="15" t="s">
        <v>163</v>
      </c>
      <c r="N84" s="15"/>
      <c r="O84" s="16">
        <f t="shared" si="3"/>
        <v>0</v>
      </c>
      <c r="P84" s="27" t="e">
        <f t="shared" si="4"/>
        <v>#DIV/0!</v>
      </c>
      <c r="Q84" s="16" t="e">
        <f t="shared" si="5"/>
        <v>#DIV/0!</v>
      </c>
      <c r="R84" s="13"/>
      <c r="S84" s="13"/>
      <c r="T84" s="14"/>
      <c r="U84" s="13"/>
      <c r="W84" s="13"/>
      <c r="X84" s="14"/>
      <c r="Y84" s="13"/>
    </row>
    <row r="85" spans="1:25" x14ac:dyDescent="0.4">
      <c r="A85" s="15"/>
      <c r="B85" s="15" t="s">
        <v>293</v>
      </c>
      <c r="C85" s="49" t="s">
        <v>61</v>
      </c>
      <c r="D85" s="15"/>
      <c r="E85" s="15"/>
      <c r="F85" s="15" t="s">
        <v>303</v>
      </c>
      <c r="G85" s="15" t="s">
        <v>163</v>
      </c>
      <c r="H85" s="15" t="s">
        <v>163</v>
      </c>
      <c r="I85" s="15" t="s">
        <v>163</v>
      </c>
      <c r="J85" s="15" t="s">
        <v>163</v>
      </c>
      <c r="K85" s="15" t="s">
        <v>163</v>
      </c>
      <c r="L85" s="15" t="s">
        <v>163</v>
      </c>
      <c r="M85" s="15" t="s">
        <v>163</v>
      </c>
      <c r="N85" s="15"/>
      <c r="O85" s="16">
        <f t="shared" si="3"/>
        <v>0</v>
      </c>
      <c r="P85" s="27" t="e">
        <f t="shared" si="4"/>
        <v>#DIV/0!</v>
      </c>
      <c r="Q85" s="16" t="e">
        <f t="shared" si="5"/>
        <v>#DIV/0!</v>
      </c>
      <c r="R85" s="13"/>
      <c r="S85" s="13"/>
      <c r="T85" s="14"/>
      <c r="U85" s="13"/>
      <c r="W85" s="13"/>
      <c r="X85" s="14"/>
      <c r="Y85" s="13"/>
    </row>
    <row r="86" spans="1:25" x14ac:dyDescent="0.4">
      <c r="A86" s="15"/>
      <c r="B86" s="15" t="s">
        <v>293</v>
      </c>
      <c r="C86" s="49" t="s">
        <v>274</v>
      </c>
      <c r="D86" s="15"/>
      <c r="E86" s="15"/>
      <c r="F86" s="15" t="s">
        <v>303</v>
      </c>
      <c r="G86" s="35">
        <f>('VM2'!H86-'VM2'!G86)/'VM2'!G86</f>
        <v>6.4418395174981727E-2</v>
      </c>
      <c r="H86" s="35">
        <f>('VM2'!I86-'VM2'!H86)/'VM2'!H86</f>
        <v>-1.1545910749104216E-3</v>
      </c>
      <c r="I86" s="35">
        <f>('VM2'!J86-'VM2'!I86)/'VM2'!I86</f>
        <v>-6.9171727846922937E-2</v>
      </c>
      <c r="J86" s="35">
        <f>('VM2'!K86-'VM2'!J86)/'VM2'!J86</f>
        <v>-4.1823259707215961E-2</v>
      </c>
      <c r="K86" s="35">
        <f>('VM2'!L86-'VM2'!K86)/'VM2'!K86</f>
        <v>-9.5229881929613912E-3</v>
      </c>
      <c r="L86" s="35">
        <f>('VM2'!M86-'VM2'!L86)/'VM2'!L86</f>
        <v>-0.12798571801788372</v>
      </c>
      <c r="M86" s="15" t="s">
        <v>163</v>
      </c>
      <c r="N86" s="15"/>
      <c r="O86" s="16">
        <f t="shared" si="3"/>
        <v>6</v>
      </c>
      <c r="P86" s="27">
        <f t="shared" si="4"/>
        <v>-3.0873314944152117E-2</v>
      </c>
      <c r="Q86" s="16">
        <f t="shared" si="5"/>
        <v>6.5478298038614394E-2</v>
      </c>
      <c r="R86" s="13"/>
      <c r="S86" s="13"/>
      <c r="T86" s="14"/>
      <c r="U86" s="14"/>
      <c r="W86" s="13"/>
      <c r="X86" s="14"/>
      <c r="Y86" s="14"/>
    </row>
    <row r="87" spans="1:25" x14ac:dyDescent="0.4">
      <c r="A87" s="15"/>
      <c r="B87" s="15" t="s">
        <v>293</v>
      </c>
      <c r="C87" s="49" t="s">
        <v>376</v>
      </c>
      <c r="D87" s="15"/>
      <c r="E87" s="15"/>
      <c r="F87" s="15" t="s">
        <v>303</v>
      </c>
      <c r="G87" s="15" t="s">
        <v>163</v>
      </c>
      <c r="H87" s="15" t="s">
        <v>163</v>
      </c>
      <c r="I87" s="15" t="s">
        <v>163</v>
      </c>
      <c r="J87" s="15" t="s">
        <v>163</v>
      </c>
      <c r="K87" s="15" t="s">
        <v>163</v>
      </c>
      <c r="L87" s="15" t="s">
        <v>163</v>
      </c>
      <c r="M87" s="15" t="s">
        <v>163</v>
      </c>
      <c r="N87" s="15"/>
      <c r="O87" s="16">
        <f t="shared" si="3"/>
        <v>0</v>
      </c>
      <c r="P87" s="27" t="e">
        <f t="shared" si="4"/>
        <v>#DIV/0!</v>
      </c>
      <c r="Q87" s="16" t="e">
        <f t="shared" si="5"/>
        <v>#DIV/0!</v>
      </c>
      <c r="R87" s="13"/>
      <c r="S87" s="13"/>
      <c r="T87" s="14"/>
      <c r="U87" s="13"/>
      <c r="W87" s="13"/>
      <c r="X87" s="14"/>
      <c r="Y87" s="13"/>
    </row>
    <row r="88" spans="1:25" x14ac:dyDescent="0.4">
      <c r="A88" s="15"/>
      <c r="B88" s="15" t="s">
        <v>293</v>
      </c>
      <c r="C88" s="49" t="s">
        <v>98</v>
      </c>
      <c r="D88" s="15"/>
      <c r="E88" s="15"/>
      <c r="F88" s="15" t="s">
        <v>303</v>
      </c>
      <c r="G88" s="15" t="s">
        <v>163</v>
      </c>
      <c r="H88" s="15" t="s">
        <v>163</v>
      </c>
      <c r="I88" s="15" t="s">
        <v>163</v>
      </c>
      <c r="J88" s="15" t="s">
        <v>163</v>
      </c>
      <c r="K88" s="15" t="s">
        <v>163</v>
      </c>
      <c r="L88" s="15" t="s">
        <v>163</v>
      </c>
      <c r="M88" s="15" t="s">
        <v>163</v>
      </c>
      <c r="N88" s="15"/>
      <c r="O88" s="16">
        <f t="shared" si="3"/>
        <v>0</v>
      </c>
      <c r="P88" s="27" t="e">
        <f t="shared" si="4"/>
        <v>#DIV/0!</v>
      </c>
      <c r="Q88" s="16" t="e">
        <f t="shared" si="5"/>
        <v>#DIV/0!</v>
      </c>
      <c r="R88" s="13"/>
      <c r="S88" s="13"/>
      <c r="T88" s="14"/>
      <c r="U88" s="13"/>
      <c r="W88" s="13"/>
      <c r="X88" s="14"/>
      <c r="Y88" s="13"/>
    </row>
    <row r="89" spans="1:25" x14ac:dyDescent="0.4">
      <c r="A89" s="15"/>
      <c r="B89" s="15" t="s">
        <v>293</v>
      </c>
      <c r="C89" s="49" t="s">
        <v>100</v>
      </c>
      <c r="D89" s="15"/>
      <c r="E89" s="15"/>
      <c r="F89" s="15" t="s">
        <v>303</v>
      </c>
      <c r="G89" s="35">
        <f>('VM2'!H89-'VM2'!G89)/'VM2'!G89</f>
        <v>2.8998170443489311E-2</v>
      </c>
      <c r="H89" s="35">
        <f>('VM2'!I89-'VM2'!H89)/'VM2'!H89</f>
        <v>-0.16159674213799644</v>
      </c>
      <c r="I89" s="35">
        <f>('VM2'!J89-'VM2'!I89)/'VM2'!I89</f>
        <v>-0.13554405398817579</v>
      </c>
      <c r="J89" s="35">
        <f>('VM2'!K89-'VM2'!J89)/'VM2'!J89</f>
        <v>-4.1220222460497585E-2</v>
      </c>
      <c r="K89" s="35">
        <f>('VM2'!L89-'VM2'!K89)/'VM2'!K89</f>
        <v>-1.5554603096874011E-2</v>
      </c>
      <c r="L89" s="35">
        <f>('VM2'!M89-'VM2'!L89)/'VM2'!L89</f>
        <v>-9.3018099443062455E-2</v>
      </c>
      <c r="M89" s="15" t="s">
        <v>163</v>
      </c>
      <c r="N89" s="15"/>
      <c r="O89" s="16">
        <f t="shared" si="3"/>
        <v>6</v>
      </c>
      <c r="P89" s="27">
        <f t="shared" si="4"/>
        <v>-6.9655925113852823E-2</v>
      </c>
      <c r="Q89" s="16">
        <f t="shared" si="5"/>
        <v>7.3223388818910717E-2</v>
      </c>
      <c r="R89" s="13"/>
      <c r="S89" s="13"/>
      <c r="T89" s="14"/>
      <c r="U89" s="13"/>
      <c r="W89" s="13"/>
      <c r="X89" s="14"/>
      <c r="Y89" s="13"/>
    </row>
    <row r="90" spans="1:25" x14ac:dyDescent="0.4">
      <c r="A90" s="15"/>
      <c r="B90" s="15" t="s">
        <v>293</v>
      </c>
      <c r="C90" s="49" t="s">
        <v>102</v>
      </c>
      <c r="D90" s="15"/>
      <c r="E90" s="15"/>
      <c r="F90" s="15" t="s">
        <v>303</v>
      </c>
      <c r="G90" s="15" t="s">
        <v>163</v>
      </c>
      <c r="H90" s="15" t="s">
        <v>163</v>
      </c>
      <c r="I90" s="15" t="s">
        <v>163</v>
      </c>
      <c r="J90" s="15" t="s">
        <v>163</v>
      </c>
      <c r="K90" s="15" t="s">
        <v>163</v>
      </c>
      <c r="L90" s="15" t="s">
        <v>163</v>
      </c>
      <c r="M90" s="15" t="s">
        <v>163</v>
      </c>
      <c r="N90" s="15"/>
      <c r="O90" s="16">
        <f t="shared" si="3"/>
        <v>0</v>
      </c>
      <c r="P90" s="27" t="e">
        <f t="shared" si="4"/>
        <v>#DIV/0!</v>
      </c>
      <c r="Q90" s="16" t="e">
        <f t="shared" si="5"/>
        <v>#DIV/0!</v>
      </c>
      <c r="R90" s="13"/>
      <c r="S90" s="13"/>
      <c r="T90" s="14"/>
      <c r="U90" s="14"/>
      <c r="W90" s="13"/>
      <c r="X90" s="14"/>
      <c r="Y90" s="14"/>
    </row>
    <row r="91" spans="1:25" x14ac:dyDescent="0.4">
      <c r="A91" s="15"/>
      <c r="B91" s="15" t="s">
        <v>293</v>
      </c>
      <c r="C91" s="49" t="s">
        <v>109</v>
      </c>
      <c r="D91" s="15"/>
      <c r="E91" s="15"/>
      <c r="F91" s="15" t="s">
        <v>303</v>
      </c>
      <c r="G91" s="15" t="s">
        <v>163</v>
      </c>
      <c r="H91" s="15" t="s">
        <v>163</v>
      </c>
      <c r="I91" s="15" t="s">
        <v>163</v>
      </c>
      <c r="J91" s="15" t="s">
        <v>163</v>
      </c>
      <c r="K91" s="15" t="s">
        <v>163</v>
      </c>
      <c r="L91" s="15" t="s">
        <v>163</v>
      </c>
      <c r="M91" s="15" t="s">
        <v>163</v>
      </c>
      <c r="N91" s="15"/>
      <c r="O91" s="16">
        <f t="shared" si="3"/>
        <v>0</v>
      </c>
      <c r="P91" s="27" t="e">
        <f t="shared" si="4"/>
        <v>#DIV/0!</v>
      </c>
      <c r="Q91" s="16" t="e">
        <f t="shared" si="5"/>
        <v>#DIV/0!</v>
      </c>
      <c r="R91" s="13"/>
      <c r="S91" s="13"/>
      <c r="T91" s="14"/>
      <c r="U91" s="13"/>
      <c r="W91" s="13"/>
      <c r="X91" s="14"/>
      <c r="Y91" s="13"/>
    </row>
    <row r="92" spans="1:25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15"/>
      <c r="N92" s="15"/>
      <c r="O92" s="13"/>
      <c r="P92" s="14"/>
      <c r="Q92" s="13"/>
      <c r="R92" s="13"/>
      <c r="S92" s="13"/>
      <c r="T92" s="14"/>
      <c r="U92" s="13"/>
      <c r="W92" s="13"/>
      <c r="X92" s="14"/>
      <c r="Y92" s="13"/>
    </row>
    <row r="93" spans="1:25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15"/>
      <c r="N93" s="15"/>
      <c r="O93" s="13"/>
      <c r="P93" s="14"/>
      <c r="Q93" s="13"/>
      <c r="R93" s="13"/>
      <c r="S93" s="13"/>
      <c r="T93" s="14"/>
      <c r="U93" s="13"/>
      <c r="W93" s="13"/>
      <c r="X93" s="14"/>
      <c r="Y93" s="13"/>
    </row>
    <row r="94" spans="1:25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15"/>
      <c r="N94" s="15"/>
      <c r="O94" s="13"/>
      <c r="P94" s="14"/>
      <c r="Q94" s="14"/>
      <c r="R94" s="13"/>
      <c r="S94" s="13"/>
      <c r="T94" s="14"/>
      <c r="U94" s="14"/>
      <c r="W94" s="13"/>
      <c r="X94" s="14"/>
      <c r="Y94" s="14"/>
    </row>
    <row r="95" spans="1:25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15"/>
      <c r="N95" s="15"/>
      <c r="O95" s="13"/>
      <c r="P95" s="14"/>
      <c r="Q95" s="13"/>
      <c r="R95" s="13"/>
      <c r="S95" s="13"/>
      <c r="T95" s="14"/>
      <c r="U95" s="13"/>
      <c r="W95" s="13"/>
      <c r="X95" s="14"/>
      <c r="Y95" s="13"/>
    </row>
    <row r="96" spans="1:25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15"/>
      <c r="N96" s="15"/>
      <c r="O96" s="13"/>
      <c r="P96" s="14"/>
      <c r="Q96" s="13"/>
      <c r="R96" s="13"/>
      <c r="S96" s="13"/>
      <c r="T96" s="14"/>
      <c r="U96" s="13"/>
      <c r="W96" s="13"/>
      <c r="X96" s="14"/>
      <c r="Y96" s="13"/>
    </row>
    <row r="97" spans="1:2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15"/>
      <c r="N97" s="15"/>
      <c r="O97" s="13"/>
      <c r="P97" s="14"/>
      <c r="Q97" s="13"/>
      <c r="R97" s="13"/>
      <c r="S97" s="13"/>
      <c r="T97" s="14"/>
      <c r="U97" s="13"/>
      <c r="W97" s="13"/>
      <c r="X97" s="14"/>
      <c r="Y97" s="13"/>
    </row>
    <row r="98" spans="1:2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15"/>
      <c r="N98" s="15"/>
      <c r="O98" s="13"/>
      <c r="P98" s="14"/>
      <c r="Q98" s="13"/>
      <c r="R98" s="13"/>
      <c r="S98" s="13"/>
      <c r="T98" s="14"/>
      <c r="U98" s="13"/>
      <c r="W98" s="13"/>
      <c r="X98" s="14"/>
      <c r="Y98" s="13"/>
    </row>
    <row r="99" spans="1:2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15"/>
      <c r="N99" s="15"/>
      <c r="O99" s="13"/>
      <c r="P99" s="14"/>
      <c r="Q99" s="13"/>
      <c r="R99" s="13"/>
      <c r="S99" s="13"/>
      <c r="T99" s="14"/>
      <c r="U99" s="13"/>
      <c r="W99" s="13"/>
      <c r="X99" s="14"/>
      <c r="Y99" s="13"/>
    </row>
    <row r="100" spans="1:2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15"/>
      <c r="N100" s="15"/>
      <c r="O100" s="13"/>
      <c r="P100" s="14"/>
      <c r="Q100" s="13"/>
      <c r="R100" s="13"/>
      <c r="S100" s="13"/>
      <c r="T100" s="14"/>
      <c r="U100" s="13"/>
      <c r="W100" s="13"/>
      <c r="X100" s="14"/>
      <c r="Y100" s="13"/>
    </row>
    <row r="101" spans="1:2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15"/>
      <c r="N101" s="15"/>
      <c r="O101" s="13"/>
      <c r="P101" s="14"/>
      <c r="Q101" s="14"/>
      <c r="R101" s="13"/>
      <c r="S101" s="13"/>
      <c r="T101" s="14"/>
      <c r="U101" s="14"/>
      <c r="W101" s="13"/>
      <c r="X101" s="14"/>
      <c r="Y101" s="14"/>
    </row>
    <row r="102" spans="1:2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15"/>
      <c r="N102" s="15"/>
      <c r="O102" s="13"/>
      <c r="P102" s="14"/>
      <c r="Q102" s="14"/>
      <c r="R102" s="13"/>
      <c r="S102" s="13"/>
      <c r="T102" s="14"/>
      <c r="U102" s="14"/>
      <c r="W102" s="13"/>
      <c r="X102" s="14"/>
      <c r="Y102" s="14"/>
    </row>
    <row r="103" spans="1:2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15"/>
      <c r="N103" s="15"/>
      <c r="O103" s="13"/>
      <c r="P103" s="14"/>
      <c r="Q103" s="13"/>
      <c r="R103" s="13"/>
      <c r="S103" s="13"/>
      <c r="T103" s="14"/>
      <c r="U103" s="13"/>
      <c r="W103" s="13"/>
      <c r="X103" s="14"/>
      <c r="Y103" s="13"/>
    </row>
    <row r="104" spans="1:2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15"/>
      <c r="N104" s="15"/>
      <c r="O104" s="13"/>
      <c r="P104" s="14"/>
      <c r="Q104" s="14"/>
      <c r="R104" s="13"/>
      <c r="S104" s="13"/>
      <c r="T104" s="14"/>
      <c r="U104" s="14"/>
      <c r="W104" s="13"/>
      <c r="X104" s="14"/>
      <c r="Y104" s="14"/>
    </row>
    <row r="105" spans="1:2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15"/>
      <c r="N105" s="15"/>
      <c r="O105" s="13"/>
      <c r="P105" s="14"/>
      <c r="Q105" s="13"/>
      <c r="R105" s="13"/>
      <c r="S105" s="13"/>
      <c r="T105" s="14"/>
      <c r="U105" s="13"/>
      <c r="W105" s="13"/>
      <c r="X105" s="14"/>
      <c r="Y105" s="13"/>
    </row>
    <row r="106" spans="1:2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15"/>
      <c r="N106" s="15"/>
      <c r="O106" s="13"/>
      <c r="P106" s="14"/>
      <c r="Q106" s="14"/>
      <c r="R106" s="13"/>
      <c r="S106" s="13"/>
      <c r="T106" s="14"/>
      <c r="U106" s="14"/>
      <c r="W106" s="13"/>
      <c r="X106" s="14"/>
      <c r="Y106" s="14"/>
    </row>
    <row r="107" spans="1:2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15"/>
      <c r="N107" s="15"/>
      <c r="O107" s="13"/>
      <c r="P107" s="14"/>
      <c r="Q107" s="13"/>
      <c r="R107" s="13"/>
      <c r="S107" s="13"/>
      <c r="T107" s="14"/>
      <c r="U107" s="13"/>
      <c r="W107" s="13"/>
      <c r="X107" s="14"/>
      <c r="Y107" s="13"/>
    </row>
    <row r="108" spans="1:2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15"/>
      <c r="N108" s="15"/>
      <c r="O108" s="13"/>
      <c r="P108" s="14"/>
      <c r="Q108" s="13"/>
      <c r="R108" s="13"/>
      <c r="S108" s="13"/>
      <c r="T108" s="14"/>
      <c r="U108" s="13"/>
      <c r="W108" s="13"/>
      <c r="X108" s="14"/>
      <c r="Y108" s="13"/>
    </row>
    <row r="109" spans="1:2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15"/>
      <c r="N109" s="15"/>
      <c r="O109" s="13"/>
      <c r="P109" s="14"/>
      <c r="Q109" s="13"/>
      <c r="R109" s="13"/>
      <c r="S109" s="13"/>
      <c r="T109" s="14"/>
      <c r="U109" s="13"/>
      <c r="W109" s="13"/>
      <c r="X109" s="14"/>
      <c r="Y109" s="13"/>
    </row>
    <row r="110" spans="1:2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15"/>
      <c r="N110" s="15"/>
      <c r="O110" s="13"/>
      <c r="P110" s="14"/>
      <c r="Q110" s="14"/>
      <c r="R110" s="13"/>
      <c r="S110" s="13"/>
      <c r="T110" s="14"/>
      <c r="U110" s="14"/>
      <c r="W110" s="13"/>
      <c r="X110" s="14"/>
      <c r="Y110" s="14"/>
    </row>
    <row r="111" spans="1:2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15"/>
      <c r="N111" s="15"/>
      <c r="O111" s="13"/>
      <c r="P111" s="14"/>
      <c r="Q111" s="14"/>
      <c r="R111" s="13"/>
      <c r="S111" s="13"/>
      <c r="T111" s="14"/>
      <c r="U111" s="14"/>
      <c r="W111" s="13"/>
      <c r="X111" s="14"/>
      <c r="Y111" s="14"/>
    </row>
    <row r="112" spans="1:2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15"/>
      <c r="N112" s="15"/>
      <c r="O112" s="13"/>
      <c r="P112" s="14"/>
      <c r="Q112" s="14"/>
      <c r="R112" s="13"/>
      <c r="S112" s="13"/>
      <c r="T112" s="14"/>
      <c r="U112" s="14"/>
      <c r="W112" s="13"/>
      <c r="X112" s="14"/>
      <c r="Y112" s="14"/>
    </row>
    <row r="113" spans="1:2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15"/>
      <c r="N113" s="15"/>
      <c r="O113" s="13"/>
      <c r="P113" s="14"/>
      <c r="Q113" s="13"/>
      <c r="R113" s="13"/>
      <c r="S113" s="13"/>
      <c r="T113" s="14"/>
      <c r="U113" s="13"/>
      <c r="W113" s="13"/>
      <c r="X113" s="14"/>
      <c r="Y113" s="13"/>
    </row>
    <row r="114" spans="1:2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15"/>
      <c r="N114" s="15"/>
      <c r="O114" s="13"/>
      <c r="P114" s="14"/>
      <c r="Q114" s="13"/>
      <c r="R114" s="13"/>
      <c r="S114" s="13"/>
      <c r="T114" s="14"/>
      <c r="U114" s="13"/>
      <c r="W114" s="13"/>
      <c r="X114" s="14"/>
      <c r="Y114" s="13"/>
    </row>
    <row r="115" spans="1:2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15"/>
      <c r="N115" s="15"/>
      <c r="O115" s="13"/>
      <c r="P115" s="14"/>
      <c r="Q115" s="13"/>
      <c r="R115" s="13"/>
      <c r="S115" s="13"/>
      <c r="T115" s="14"/>
      <c r="U115" s="13"/>
      <c r="W115" s="13"/>
      <c r="X115" s="14"/>
      <c r="Y115" s="13"/>
    </row>
    <row r="116" spans="1:2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15"/>
      <c r="N116" s="15"/>
      <c r="O116" s="13"/>
      <c r="P116" s="14"/>
      <c r="Q116" s="13"/>
      <c r="R116" s="13"/>
      <c r="S116" s="13"/>
      <c r="T116" s="14"/>
      <c r="U116" s="13"/>
      <c r="W116" s="13"/>
      <c r="X116" s="14"/>
      <c r="Y116" s="13"/>
    </row>
    <row r="117" spans="1:2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15"/>
      <c r="N117" s="15"/>
      <c r="O117" s="13"/>
      <c r="P117" s="14"/>
      <c r="Q117" s="13"/>
      <c r="R117" s="13"/>
      <c r="S117" s="13"/>
      <c r="T117" s="14"/>
      <c r="U117" s="13"/>
      <c r="W117" s="13"/>
      <c r="X117" s="14"/>
      <c r="Y117" s="13"/>
    </row>
    <row r="118" spans="1:2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15"/>
      <c r="N118" s="15"/>
      <c r="O118" s="13"/>
      <c r="P118" s="14"/>
      <c r="Q118" s="14"/>
      <c r="R118" s="13"/>
      <c r="S118" s="13"/>
      <c r="T118" s="14"/>
      <c r="U118" s="14"/>
      <c r="W118" s="13"/>
      <c r="X118" s="14"/>
      <c r="Y118" s="14"/>
    </row>
    <row r="119" spans="1:2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15"/>
      <c r="N119" s="15"/>
      <c r="O119" s="13"/>
      <c r="P119" s="14"/>
      <c r="Q119" s="13"/>
      <c r="R119" s="13"/>
      <c r="S119" s="13"/>
      <c r="T119" s="14"/>
      <c r="U119" s="13"/>
      <c r="W119" s="13"/>
      <c r="X119" s="14"/>
      <c r="Y119" s="13"/>
    </row>
    <row r="120" spans="1:2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15"/>
      <c r="N120" s="15"/>
      <c r="O120" s="13"/>
      <c r="P120" s="14"/>
      <c r="Q120" s="13"/>
      <c r="R120" s="13"/>
      <c r="S120" s="13"/>
      <c r="T120" s="14"/>
      <c r="U120" s="13"/>
      <c r="W120" s="13"/>
      <c r="X120" s="14"/>
      <c r="Y120" s="13"/>
    </row>
    <row r="121" spans="1:2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15"/>
      <c r="N121" s="15"/>
      <c r="O121" s="13"/>
      <c r="P121" s="14"/>
      <c r="Q121" s="13"/>
      <c r="R121" s="13"/>
      <c r="S121" s="13"/>
      <c r="T121" s="14"/>
      <c r="U121" s="13"/>
      <c r="W121" s="13"/>
      <c r="X121" s="14"/>
      <c r="Y121" s="13"/>
    </row>
    <row r="122" spans="1:2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15"/>
      <c r="N122" s="15"/>
      <c r="O122" s="13"/>
      <c r="P122" s="14"/>
      <c r="Q122" s="14"/>
      <c r="R122" s="13"/>
      <c r="S122" s="13"/>
      <c r="T122" s="14"/>
      <c r="U122" s="14"/>
      <c r="W122" s="13"/>
      <c r="X122" s="14"/>
      <c r="Y122" s="14"/>
    </row>
    <row r="123" spans="1:2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15"/>
      <c r="N123" s="15"/>
      <c r="O123" s="13"/>
      <c r="P123" s="14"/>
      <c r="Q123" s="13"/>
      <c r="R123" s="13"/>
      <c r="S123" s="13"/>
      <c r="T123" s="14"/>
      <c r="U123" s="13"/>
      <c r="W123" s="13"/>
      <c r="X123" s="14"/>
      <c r="Y123" s="13"/>
    </row>
    <row r="124" spans="1:2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15"/>
      <c r="N124" s="15"/>
      <c r="O124" s="13"/>
      <c r="P124" s="14"/>
      <c r="Q124" s="13"/>
      <c r="R124" s="13"/>
      <c r="S124" s="13"/>
      <c r="T124" s="14"/>
      <c r="U124" s="13"/>
      <c r="W124" s="13"/>
      <c r="X124" s="14"/>
      <c r="Y124" s="13"/>
    </row>
    <row r="125" spans="1:2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15"/>
      <c r="N125" s="15"/>
      <c r="O125" s="13"/>
      <c r="P125" s="14"/>
      <c r="Q125" s="14"/>
      <c r="R125" s="13"/>
      <c r="S125" s="13"/>
      <c r="T125" s="14"/>
      <c r="U125" s="14"/>
      <c r="W125" s="13"/>
      <c r="X125" s="14"/>
      <c r="Y125" s="14"/>
    </row>
    <row r="126" spans="1:2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15"/>
      <c r="N126" s="15"/>
      <c r="O126" s="13"/>
      <c r="P126" s="14"/>
      <c r="Q126" s="13"/>
      <c r="R126" s="13"/>
      <c r="S126" s="13"/>
      <c r="T126" s="14"/>
      <c r="U126" s="13"/>
      <c r="W126" s="13"/>
      <c r="X126" s="14"/>
      <c r="Y126" s="13"/>
    </row>
    <row r="127" spans="1:2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15"/>
      <c r="N127" s="15"/>
      <c r="O127" s="13"/>
      <c r="P127" s="14"/>
      <c r="Q127" s="13"/>
      <c r="R127" s="13"/>
      <c r="S127" s="13"/>
      <c r="T127" s="14"/>
      <c r="U127" s="13"/>
      <c r="W127" s="13"/>
      <c r="X127" s="14"/>
      <c r="Y127" s="13"/>
    </row>
    <row r="128" spans="1:2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15"/>
      <c r="N128" s="15"/>
      <c r="O128" s="13"/>
      <c r="P128" s="14"/>
      <c r="Q128" s="13"/>
      <c r="R128" s="13"/>
      <c r="S128" s="13"/>
      <c r="T128" s="14"/>
      <c r="U128" s="13"/>
      <c r="W128" s="13"/>
      <c r="X128" s="14"/>
      <c r="Y128" s="13"/>
    </row>
    <row r="129" spans="1:2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15"/>
      <c r="N129" s="15"/>
      <c r="O129" s="13"/>
      <c r="P129" s="14"/>
      <c r="Q129" s="13"/>
      <c r="R129" s="13"/>
      <c r="S129" s="13"/>
      <c r="T129" s="14"/>
      <c r="U129" s="13"/>
      <c r="W129" s="13"/>
      <c r="X129" s="14"/>
      <c r="Y129" s="13"/>
    </row>
    <row r="130" spans="1:2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15"/>
      <c r="N130" s="15"/>
      <c r="O130" s="13"/>
      <c r="P130" s="14"/>
      <c r="Q130" s="14"/>
      <c r="R130" s="13"/>
      <c r="S130" s="13"/>
      <c r="T130" s="14"/>
      <c r="U130" s="14"/>
      <c r="W130" s="13"/>
      <c r="X130" s="14"/>
      <c r="Y130" s="14"/>
    </row>
    <row r="131" spans="1:2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15"/>
      <c r="N131" s="15"/>
      <c r="O131" s="13"/>
      <c r="P131" s="14"/>
      <c r="Q131" s="13"/>
      <c r="R131" s="13"/>
      <c r="S131" s="13"/>
      <c r="T131" s="14"/>
      <c r="U131" s="13"/>
      <c r="W131" s="13"/>
      <c r="X131" s="14"/>
      <c r="Y131" s="13"/>
    </row>
    <row r="132" spans="1:2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15"/>
      <c r="N132" s="15"/>
      <c r="O132" s="13"/>
      <c r="P132" s="14"/>
      <c r="Q132" s="13"/>
      <c r="R132" s="13"/>
      <c r="S132" s="13"/>
      <c r="T132" s="14"/>
      <c r="U132" s="13"/>
      <c r="W132" s="13"/>
      <c r="X132" s="14"/>
      <c r="Y132" s="13"/>
    </row>
    <row r="133" spans="1:2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15"/>
      <c r="N133" s="15"/>
      <c r="O133" s="13"/>
      <c r="P133" s="13"/>
      <c r="Q133" s="13"/>
      <c r="R133" s="13"/>
      <c r="S133" s="13"/>
      <c r="T133" s="13"/>
      <c r="U133" s="13"/>
      <c r="W133" s="13"/>
      <c r="X133" s="13"/>
      <c r="Y133" s="13"/>
    </row>
    <row r="134" spans="1:2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15"/>
      <c r="N134" s="15"/>
      <c r="O134" s="13"/>
      <c r="P134" s="13"/>
      <c r="Q134" s="13"/>
      <c r="R134" s="13"/>
      <c r="S134" s="13"/>
      <c r="T134" s="13"/>
      <c r="U134" s="13"/>
      <c r="W134" s="13"/>
      <c r="X134" s="13"/>
      <c r="Y134" s="13"/>
    </row>
    <row r="135" spans="1:2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3"/>
      <c r="P135" s="13"/>
      <c r="Q135" s="13"/>
      <c r="R135" s="13"/>
      <c r="S135" s="13"/>
      <c r="T135" s="13"/>
      <c r="U135" s="13"/>
      <c r="W135" s="13"/>
      <c r="X135" s="13"/>
      <c r="Y135" s="13"/>
    </row>
    <row r="136" spans="1:2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3"/>
      <c r="P136" s="13"/>
      <c r="Q136" s="13"/>
      <c r="R136" s="13"/>
      <c r="S136" s="13"/>
      <c r="T136" s="13"/>
      <c r="U136" s="13"/>
      <c r="W136" s="13"/>
      <c r="X136" s="13"/>
      <c r="Y136" s="13"/>
    </row>
    <row r="137" spans="1:2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3"/>
      <c r="P137" s="13"/>
      <c r="Q137" s="13"/>
      <c r="R137" s="13"/>
      <c r="S137" s="13"/>
      <c r="T137" s="13"/>
      <c r="U137" s="13"/>
      <c r="W137" s="13"/>
      <c r="X137" s="13"/>
      <c r="Y137" s="13"/>
    </row>
    <row r="138" spans="1:2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3"/>
      <c r="P138" s="13"/>
      <c r="Q138" s="13"/>
      <c r="R138" s="13"/>
      <c r="S138" s="13"/>
      <c r="T138" s="13"/>
      <c r="U138" s="13"/>
      <c r="W138" s="13"/>
      <c r="X138" s="13"/>
      <c r="Y138" s="13"/>
    </row>
    <row r="139" spans="1:2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3"/>
      <c r="P139" s="13"/>
      <c r="Q139" s="13"/>
      <c r="R139" s="13"/>
      <c r="S139" s="13"/>
      <c r="T139" s="13"/>
      <c r="U139" s="13"/>
      <c r="W139" s="13"/>
      <c r="X139" s="13"/>
      <c r="Y139" s="13"/>
    </row>
    <row r="140" spans="1:2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3"/>
      <c r="P140" s="13"/>
      <c r="Q140" s="13"/>
      <c r="R140" s="13"/>
      <c r="S140" s="13"/>
      <c r="T140" s="13"/>
      <c r="U140" s="13"/>
      <c r="W140" s="13"/>
      <c r="X140" s="13"/>
      <c r="Y140" s="13"/>
    </row>
    <row r="141" spans="1:2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3"/>
      <c r="P141" s="13"/>
      <c r="Q141" s="13"/>
      <c r="R141" s="13"/>
      <c r="S141" s="13"/>
      <c r="T141" s="13"/>
      <c r="U141" s="13"/>
      <c r="W141" s="13"/>
      <c r="X141" s="13"/>
      <c r="Y141" s="13"/>
    </row>
    <row r="142" spans="1:2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3"/>
      <c r="P142" s="13"/>
      <c r="Q142" s="13"/>
      <c r="R142" s="13"/>
      <c r="S142" s="13"/>
      <c r="T142" s="13"/>
      <c r="U142" s="13"/>
      <c r="W142" s="13"/>
      <c r="X142" s="13"/>
      <c r="Y142" s="13"/>
    </row>
    <row r="143" spans="1:2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3"/>
      <c r="P143" s="13"/>
      <c r="Q143" s="13"/>
      <c r="R143" s="13"/>
      <c r="S143" s="13"/>
      <c r="T143" s="13"/>
      <c r="U143" s="13"/>
      <c r="W143" s="13"/>
      <c r="X143" s="13"/>
      <c r="Y143" s="13"/>
    </row>
    <row r="144" spans="1:2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3"/>
      <c r="P144" s="13"/>
      <c r="Q144" s="13"/>
      <c r="R144" s="13"/>
      <c r="S144" s="13"/>
      <c r="T144" s="13"/>
      <c r="U144" s="13"/>
      <c r="W144" s="13"/>
      <c r="X144" s="13"/>
      <c r="Y144" s="13"/>
    </row>
    <row r="145" spans="1:2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3"/>
      <c r="P145" s="13"/>
      <c r="Q145" s="13"/>
      <c r="R145" s="13"/>
      <c r="S145" s="13"/>
      <c r="T145" s="13"/>
      <c r="U145" s="13"/>
      <c r="W145" s="13"/>
      <c r="X145" s="13"/>
      <c r="Y145" s="13"/>
    </row>
    <row r="146" spans="1:2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3"/>
      <c r="P146" s="13"/>
      <c r="Q146" s="13"/>
      <c r="R146" s="13"/>
      <c r="S146" s="13"/>
      <c r="T146" s="13"/>
      <c r="U146" s="13"/>
      <c r="W146" s="13"/>
      <c r="X146" s="13"/>
      <c r="Y146" s="13"/>
    </row>
    <row r="147" spans="1:2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3"/>
      <c r="P147" s="13"/>
      <c r="Q147" s="13"/>
      <c r="R147" s="13"/>
      <c r="S147" s="13"/>
      <c r="T147" s="13"/>
      <c r="U147" s="13"/>
      <c r="W147" s="13"/>
      <c r="X147" s="13"/>
      <c r="Y147" s="13"/>
    </row>
    <row r="148" spans="1:2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3"/>
      <c r="P148" s="13"/>
      <c r="Q148" s="13"/>
      <c r="R148" s="13"/>
      <c r="S148" s="13"/>
      <c r="T148" s="13"/>
      <c r="U148" s="13"/>
      <c r="W148" s="13"/>
      <c r="X148" s="13"/>
      <c r="Y148" s="13"/>
    </row>
    <row r="149" spans="1:2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3"/>
      <c r="P149" s="13"/>
      <c r="Q149" s="13"/>
      <c r="R149" s="13"/>
      <c r="S149" s="13"/>
      <c r="T149" s="13"/>
      <c r="U149" s="13"/>
      <c r="W149" s="13"/>
      <c r="X149" s="13"/>
      <c r="Y149" s="13"/>
    </row>
    <row r="150" spans="1:2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3"/>
      <c r="P150" s="13"/>
      <c r="Q150" s="13"/>
      <c r="R150" s="13"/>
      <c r="S150" s="13"/>
      <c r="T150" s="13"/>
      <c r="U150" s="13"/>
      <c r="W150" s="13"/>
      <c r="X150" s="13"/>
      <c r="Y150" s="13"/>
    </row>
    <row r="151" spans="1:2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3"/>
      <c r="P151" s="13"/>
      <c r="Q151" s="13"/>
      <c r="R151" s="13"/>
      <c r="S151" s="13"/>
      <c r="T151" s="13"/>
      <c r="U151" s="13"/>
      <c r="W151" s="13"/>
      <c r="X151" s="13"/>
      <c r="Y151" s="13"/>
    </row>
    <row r="152" spans="1:2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3"/>
      <c r="P152" s="13"/>
      <c r="Q152" s="13"/>
      <c r="R152" s="13"/>
      <c r="S152" s="13"/>
      <c r="T152" s="13"/>
      <c r="U152" s="13"/>
      <c r="W152" s="13"/>
      <c r="X152" s="13"/>
      <c r="Y152" s="13"/>
    </row>
    <row r="153" spans="1:2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3"/>
      <c r="P153" s="13"/>
      <c r="Q153" s="13"/>
      <c r="R153" s="13"/>
      <c r="S153" s="13"/>
      <c r="T153" s="13"/>
      <c r="U153" s="13"/>
      <c r="W153" s="13"/>
      <c r="X153" s="13"/>
      <c r="Y153" s="13"/>
    </row>
    <row r="154" spans="1:2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3"/>
      <c r="P154" s="13"/>
      <c r="Q154" s="13"/>
      <c r="R154" s="13"/>
      <c r="S154" s="13"/>
      <c r="T154" s="13"/>
      <c r="U154" s="13"/>
      <c r="W154" s="13"/>
      <c r="X154" s="13"/>
      <c r="Y154" s="13"/>
    </row>
    <row r="155" spans="1:2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3"/>
      <c r="P155" s="13"/>
      <c r="Q155" s="13"/>
      <c r="R155" s="13"/>
      <c r="S155" s="13"/>
      <c r="T155" s="13"/>
      <c r="U155" s="13"/>
      <c r="W155" s="13"/>
      <c r="X155" s="13"/>
      <c r="Y155" s="13"/>
    </row>
    <row r="156" spans="1:2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3"/>
      <c r="P156" s="13"/>
      <c r="Q156" s="13"/>
      <c r="R156" s="13"/>
      <c r="S156" s="13"/>
      <c r="T156" s="13"/>
      <c r="U156" s="13"/>
      <c r="W156" s="13"/>
      <c r="X156" s="13"/>
      <c r="Y156" s="13"/>
    </row>
    <row r="157" spans="1:2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3"/>
      <c r="P157" s="13"/>
      <c r="Q157" s="13"/>
      <c r="R157" s="13"/>
      <c r="S157" s="13"/>
      <c r="T157" s="13"/>
      <c r="U157" s="13"/>
      <c r="W157" s="13"/>
      <c r="X157" s="13"/>
      <c r="Y157" s="13"/>
    </row>
    <row r="158" spans="1:2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3"/>
      <c r="P158" s="13"/>
      <c r="Q158" s="13"/>
      <c r="R158" s="13"/>
      <c r="S158" s="13"/>
      <c r="T158" s="13"/>
      <c r="U158" s="13"/>
      <c r="W158" s="13"/>
      <c r="X158" s="13"/>
      <c r="Y158" s="13"/>
    </row>
    <row r="159" spans="1:2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3"/>
      <c r="P159" s="13"/>
      <c r="Q159" s="13"/>
      <c r="R159" s="13"/>
      <c r="S159" s="13"/>
      <c r="T159" s="13"/>
      <c r="U159" s="13"/>
      <c r="W159" s="13"/>
      <c r="X159" s="13"/>
      <c r="Y159" s="13"/>
    </row>
    <row r="160" spans="1:2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3"/>
      <c r="P160" s="13"/>
      <c r="Q160" s="13"/>
      <c r="R160" s="13"/>
      <c r="S160" s="13"/>
      <c r="T160" s="13"/>
      <c r="U160" s="13"/>
      <c r="W160" s="13"/>
      <c r="X160" s="13"/>
      <c r="Y160" s="13"/>
    </row>
    <row r="161" spans="1:2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3"/>
      <c r="P161" s="13"/>
      <c r="Q161" s="13"/>
      <c r="R161" s="13"/>
      <c r="S161" s="13"/>
      <c r="T161" s="13"/>
      <c r="U161" s="13"/>
      <c r="W161" s="13"/>
      <c r="X161" s="13"/>
      <c r="Y161" s="13"/>
    </row>
    <row r="162" spans="1:2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3"/>
      <c r="P162" s="13"/>
      <c r="Q162" s="13"/>
      <c r="R162" s="13"/>
      <c r="S162" s="13"/>
      <c r="T162" s="13"/>
      <c r="U162" s="13"/>
      <c r="W162" s="13"/>
      <c r="X162" s="13"/>
      <c r="Y162" s="13"/>
    </row>
    <row r="163" spans="1:2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3"/>
      <c r="P163" s="13"/>
      <c r="Q163" s="13"/>
      <c r="R163" s="13"/>
      <c r="S163" s="13"/>
      <c r="T163" s="13"/>
      <c r="U163" s="13"/>
      <c r="W163" s="13"/>
      <c r="X163" s="13"/>
      <c r="Y163" s="13"/>
    </row>
    <row r="164" spans="1:2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3"/>
      <c r="P164" s="13"/>
      <c r="Q164" s="13"/>
      <c r="R164" s="13"/>
      <c r="S164" s="13"/>
      <c r="T164" s="13"/>
      <c r="U164" s="13"/>
      <c r="W164" s="13"/>
      <c r="X164" s="13"/>
      <c r="Y164" s="13"/>
    </row>
    <row r="165" spans="1:2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3"/>
      <c r="P165" s="13"/>
      <c r="Q165" s="13"/>
      <c r="R165" s="13"/>
      <c r="S165" s="13"/>
      <c r="T165" s="13"/>
      <c r="U165" s="13"/>
      <c r="W165" s="13"/>
      <c r="X165" s="13"/>
      <c r="Y165" s="13"/>
    </row>
    <row r="166" spans="1:2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3"/>
      <c r="P166" s="13"/>
      <c r="Q166" s="13"/>
      <c r="R166" s="13"/>
      <c r="S166" s="13"/>
      <c r="T166" s="13"/>
      <c r="U166" s="13"/>
      <c r="W166" s="13"/>
      <c r="X166" s="13"/>
      <c r="Y166" s="13"/>
    </row>
    <row r="167" spans="1:2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3"/>
      <c r="P167" s="13"/>
      <c r="Q167" s="13"/>
      <c r="R167" s="13"/>
      <c r="S167" s="13"/>
      <c r="T167" s="13"/>
      <c r="U167" s="13"/>
      <c r="W167" s="13"/>
      <c r="X167" s="13"/>
      <c r="Y167" s="13"/>
    </row>
    <row r="168" spans="1:2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3"/>
      <c r="P168" s="13"/>
      <c r="Q168" s="13"/>
      <c r="R168" s="13"/>
      <c r="S168" s="13"/>
      <c r="T168" s="13"/>
      <c r="U168" s="13"/>
      <c r="W168" s="13"/>
      <c r="X168" s="13"/>
      <c r="Y168" s="13"/>
    </row>
    <row r="169" spans="1:2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3"/>
      <c r="P169" s="13"/>
      <c r="Q169" s="13"/>
      <c r="R169" s="13"/>
      <c r="S169" s="13"/>
      <c r="T169" s="13"/>
      <c r="U169" s="13"/>
      <c r="W169" s="13"/>
      <c r="X169" s="13"/>
      <c r="Y169" s="13"/>
    </row>
    <row r="170" spans="1:2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3"/>
      <c r="P170" s="13"/>
      <c r="Q170" s="13"/>
      <c r="R170" s="13"/>
      <c r="S170" s="13"/>
      <c r="T170" s="13"/>
      <c r="U170" s="13"/>
      <c r="W170" s="13"/>
      <c r="X170" s="13"/>
      <c r="Y170" s="13"/>
    </row>
    <row r="171" spans="1:2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3"/>
      <c r="P171" s="13"/>
      <c r="Q171" s="13"/>
      <c r="R171" s="13"/>
      <c r="S171" s="13"/>
      <c r="T171" s="13"/>
      <c r="U171" s="13"/>
      <c r="W171" s="13"/>
      <c r="X171" s="13"/>
      <c r="Y171" s="13"/>
    </row>
    <row r="172" spans="1:2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3"/>
      <c r="P172" s="13"/>
      <c r="Q172" s="13"/>
      <c r="R172" s="13"/>
      <c r="S172" s="13"/>
      <c r="T172" s="13"/>
      <c r="U172" s="13"/>
      <c r="W172" s="13"/>
      <c r="X172" s="13"/>
      <c r="Y172" s="13"/>
    </row>
    <row r="173" spans="1:2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3"/>
      <c r="P173" s="13"/>
      <c r="Q173" s="13"/>
      <c r="R173" s="13"/>
      <c r="S173" s="13"/>
      <c r="T173" s="13"/>
      <c r="U173" s="13"/>
      <c r="W173" s="13"/>
      <c r="X173" s="13"/>
      <c r="Y173" s="13"/>
    </row>
    <row r="174" spans="1:2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3"/>
      <c r="P174" s="13"/>
      <c r="Q174" s="13"/>
      <c r="R174" s="13"/>
      <c r="S174" s="13"/>
      <c r="T174" s="13"/>
      <c r="U174" s="13"/>
      <c r="W174" s="13"/>
      <c r="X174" s="13"/>
      <c r="Y174" s="13"/>
    </row>
    <row r="175" spans="1:2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3"/>
      <c r="P175" s="13"/>
      <c r="Q175" s="13"/>
      <c r="R175" s="13"/>
      <c r="S175" s="13"/>
      <c r="T175" s="13"/>
      <c r="U175" s="13"/>
      <c r="W175" s="13"/>
      <c r="X175" s="13"/>
      <c r="Y175" s="13"/>
    </row>
    <row r="176" spans="1:2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3"/>
      <c r="P176" s="13"/>
      <c r="Q176" s="13"/>
      <c r="R176" s="13"/>
      <c r="S176" s="13"/>
      <c r="T176" s="13"/>
      <c r="U176" s="13"/>
      <c r="W176" s="13"/>
      <c r="X176" s="13"/>
      <c r="Y176" s="13"/>
    </row>
    <row r="177" spans="1:2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3"/>
      <c r="P177" s="13"/>
      <c r="Q177" s="13"/>
      <c r="R177" s="13"/>
      <c r="S177" s="13"/>
      <c r="T177" s="13"/>
      <c r="U177" s="13"/>
      <c r="W177" s="13"/>
      <c r="X177" s="13"/>
      <c r="Y177" s="13"/>
    </row>
    <row r="178" spans="1:2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3"/>
      <c r="P178" s="13"/>
      <c r="Q178" s="13"/>
      <c r="R178" s="13"/>
      <c r="S178" s="13"/>
      <c r="T178" s="13"/>
      <c r="U178" s="13"/>
      <c r="W178" s="13"/>
      <c r="X178" s="13"/>
      <c r="Y178" s="13"/>
    </row>
    <row r="179" spans="1:2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3"/>
      <c r="P179" s="13"/>
      <c r="Q179" s="13"/>
      <c r="R179" s="13"/>
      <c r="S179" s="13"/>
      <c r="T179" s="13"/>
      <c r="U179" s="13"/>
      <c r="W179" s="13"/>
      <c r="X179" s="13"/>
      <c r="Y179" s="13"/>
    </row>
    <row r="180" spans="1:2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3"/>
      <c r="P180" s="13"/>
      <c r="Q180" s="13"/>
      <c r="R180" s="13"/>
      <c r="S180" s="13"/>
      <c r="T180" s="13"/>
      <c r="U180" s="13"/>
      <c r="W180" s="13"/>
      <c r="X180" s="13"/>
      <c r="Y180" s="13"/>
    </row>
    <row r="181" spans="1:2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3"/>
      <c r="P181" s="13"/>
      <c r="Q181" s="13"/>
      <c r="R181" s="13"/>
      <c r="S181" s="13"/>
      <c r="T181" s="13"/>
      <c r="U181" s="13"/>
      <c r="W181" s="13"/>
      <c r="X181" s="13"/>
      <c r="Y181" s="13"/>
    </row>
    <row r="182" spans="1:2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3"/>
      <c r="P182" s="13"/>
      <c r="Q182" s="13"/>
      <c r="R182" s="13"/>
      <c r="S182" s="13"/>
      <c r="T182" s="13"/>
      <c r="U182" s="13"/>
      <c r="W182" s="13"/>
      <c r="X182" s="13"/>
      <c r="Y182" s="13"/>
    </row>
    <row r="183" spans="1:2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3"/>
      <c r="P183" s="13"/>
      <c r="Q183" s="13"/>
      <c r="R183" s="13"/>
      <c r="S183" s="13"/>
      <c r="T183" s="13"/>
      <c r="U183" s="13"/>
      <c r="W183" s="13"/>
      <c r="X183" s="13"/>
      <c r="Y183" s="13"/>
    </row>
    <row r="184" spans="1:2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3"/>
      <c r="P184" s="13"/>
      <c r="Q184" s="13"/>
      <c r="R184" s="13"/>
      <c r="S184" s="13"/>
      <c r="T184" s="13"/>
      <c r="U184" s="13"/>
      <c r="W184" s="13"/>
      <c r="X184" s="13"/>
      <c r="Y184" s="13"/>
    </row>
    <row r="185" spans="1:2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3"/>
      <c r="P185" s="13"/>
      <c r="Q185" s="13"/>
      <c r="R185" s="13"/>
      <c r="S185" s="13"/>
      <c r="T185" s="13"/>
      <c r="U185" s="13"/>
      <c r="W185" s="13"/>
      <c r="X185" s="13"/>
      <c r="Y185" s="13"/>
    </row>
    <row r="186" spans="1:2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3"/>
      <c r="P186" s="13"/>
      <c r="Q186" s="13"/>
      <c r="R186" s="13"/>
      <c r="S186" s="13"/>
      <c r="T186" s="13"/>
      <c r="U186" s="13"/>
      <c r="W186" s="13"/>
      <c r="X186" s="13"/>
      <c r="Y186" s="13"/>
    </row>
    <row r="187" spans="1:2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3"/>
      <c r="P187" s="13"/>
      <c r="Q187" s="13"/>
      <c r="R187" s="13"/>
      <c r="S187" s="13"/>
      <c r="T187" s="13"/>
      <c r="U187" s="13"/>
      <c r="W187" s="13"/>
      <c r="X187" s="13"/>
      <c r="Y187" s="13"/>
    </row>
    <row r="188" spans="1:2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3"/>
      <c r="P188" s="13"/>
      <c r="Q188" s="13"/>
      <c r="R188" s="13"/>
      <c r="S188" s="13"/>
      <c r="T188" s="13"/>
      <c r="U188" s="13"/>
      <c r="W188" s="13"/>
      <c r="X188" s="13"/>
      <c r="Y188" s="13"/>
    </row>
    <row r="189" spans="1:2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3"/>
      <c r="P189" s="13"/>
      <c r="Q189" s="13"/>
      <c r="R189" s="13"/>
      <c r="S189" s="13"/>
      <c r="T189" s="13"/>
      <c r="U189" s="13"/>
      <c r="W189" s="13"/>
      <c r="X189" s="13"/>
      <c r="Y189" s="13"/>
    </row>
    <row r="190" spans="1:2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3"/>
      <c r="P190" s="13"/>
      <c r="Q190" s="13"/>
      <c r="R190" s="13"/>
      <c r="S190" s="13"/>
      <c r="T190" s="13"/>
      <c r="U190" s="13"/>
      <c r="W190" s="13"/>
      <c r="X190" s="13"/>
      <c r="Y190" s="13"/>
    </row>
    <row r="191" spans="1:2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3"/>
      <c r="P191" s="13"/>
      <c r="Q191" s="13"/>
      <c r="R191" s="13"/>
      <c r="S191" s="13"/>
      <c r="T191" s="13"/>
      <c r="U191" s="13"/>
      <c r="W191" s="13"/>
      <c r="X191" s="13"/>
      <c r="Y191" s="13"/>
    </row>
    <row r="192" spans="1:2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3"/>
      <c r="P192" s="13"/>
      <c r="Q192" s="13"/>
      <c r="R192" s="13"/>
      <c r="S192" s="13"/>
      <c r="T192" s="13"/>
      <c r="U192" s="13"/>
      <c r="W192" s="13"/>
      <c r="X192" s="13"/>
      <c r="Y192" s="13"/>
    </row>
    <row r="193" spans="1:2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3"/>
      <c r="P193" s="13"/>
      <c r="Q193" s="13"/>
      <c r="R193" s="13"/>
      <c r="S193" s="13"/>
      <c r="T193" s="13"/>
      <c r="U193" s="13"/>
      <c r="W193" s="13"/>
      <c r="X193" s="13"/>
      <c r="Y193" s="13"/>
    </row>
    <row r="194" spans="1:2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3"/>
      <c r="P194" s="13"/>
      <c r="Q194" s="13"/>
      <c r="R194" s="13"/>
      <c r="S194" s="13"/>
      <c r="T194" s="13"/>
      <c r="U194" s="13"/>
      <c r="W194" s="13"/>
      <c r="X194" s="13"/>
      <c r="Y194" s="13"/>
    </row>
    <row r="195" spans="1:2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3"/>
      <c r="P195" s="13"/>
      <c r="Q195" s="13"/>
      <c r="R195" s="13"/>
      <c r="S195" s="13"/>
      <c r="T195" s="13"/>
      <c r="U195" s="13"/>
      <c r="W195" s="13"/>
      <c r="X195" s="13"/>
      <c r="Y195" s="13"/>
    </row>
    <row r="196" spans="1:2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3"/>
      <c r="P196" s="13"/>
      <c r="Q196" s="13"/>
      <c r="R196" s="13"/>
      <c r="S196" s="13"/>
      <c r="T196" s="13"/>
      <c r="U196" s="13"/>
      <c r="W196" s="13"/>
      <c r="X196" s="13"/>
      <c r="Y196" s="13"/>
    </row>
    <row r="197" spans="1:2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3"/>
      <c r="P197" s="13"/>
      <c r="Q197" s="13"/>
      <c r="R197" s="13"/>
      <c r="S197" s="13"/>
      <c r="T197" s="13"/>
      <c r="U197" s="13"/>
      <c r="W197" s="13"/>
      <c r="X197" s="13"/>
      <c r="Y197" s="13"/>
    </row>
    <row r="198" spans="1:2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3"/>
      <c r="P198" s="13"/>
      <c r="Q198" s="13"/>
      <c r="R198" s="13"/>
      <c r="S198" s="13"/>
      <c r="T198" s="13"/>
      <c r="U198" s="13"/>
      <c r="W198" s="13"/>
      <c r="X198" s="13"/>
      <c r="Y198" s="13"/>
    </row>
    <row r="199" spans="1:2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3"/>
      <c r="P199" s="13"/>
      <c r="Q199" s="13"/>
      <c r="R199" s="13"/>
      <c r="S199" s="13"/>
      <c r="T199" s="13"/>
      <c r="U199" s="13"/>
      <c r="W199" s="13"/>
      <c r="X199" s="13"/>
      <c r="Y199" s="13"/>
    </row>
    <row r="200" spans="1:2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3"/>
      <c r="P200" s="13"/>
      <c r="Q200" s="13"/>
      <c r="R200" s="13"/>
      <c r="S200" s="13"/>
      <c r="T200" s="13"/>
      <c r="U200" s="13"/>
      <c r="W200" s="13"/>
      <c r="X200" s="13"/>
      <c r="Y200" s="13"/>
    </row>
    <row r="201" spans="1:2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3"/>
      <c r="P201" s="13"/>
      <c r="Q201" s="13"/>
      <c r="R201" s="13"/>
      <c r="S201" s="13"/>
      <c r="T201" s="13"/>
      <c r="U201" s="13"/>
      <c r="W201" s="13"/>
      <c r="X201" s="13"/>
      <c r="Y201" s="13"/>
    </row>
    <row r="202" spans="1:2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3"/>
      <c r="P202" s="13"/>
      <c r="Q202" s="13"/>
      <c r="R202" s="13"/>
      <c r="S202" s="13"/>
      <c r="T202" s="13"/>
      <c r="U202" s="13"/>
      <c r="W202" s="13"/>
      <c r="X202" s="13"/>
      <c r="Y202" s="13"/>
    </row>
    <row r="203" spans="1:2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3"/>
      <c r="P203" s="13"/>
      <c r="Q203" s="13"/>
      <c r="R203" s="13"/>
      <c r="S203" s="13"/>
      <c r="T203" s="13"/>
      <c r="U203" s="13"/>
      <c r="W203" s="13"/>
      <c r="X203" s="13"/>
      <c r="Y203" s="13"/>
    </row>
    <row r="204" spans="1:2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3"/>
      <c r="P204" s="13"/>
      <c r="Q204" s="13"/>
      <c r="R204" s="13"/>
      <c r="S204" s="13"/>
      <c r="T204" s="13"/>
      <c r="U204" s="13"/>
      <c r="W204" s="13"/>
      <c r="X204" s="13"/>
      <c r="Y204" s="13"/>
    </row>
    <row r="205" spans="1:2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3"/>
      <c r="P205" s="13"/>
      <c r="Q205" s="13"/>
      <c r="R205" s="13"/>
      <c r="S205" s="13"/>
      <c r="T205" s="13"/>
      <c r="U205" s="13"/>
      <c r="W205" s="13"/>
      <c r="X205" s="13"/>
      <c r="Y205" s="13"/>
    </row>
    <row r="206" spans="1:2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3"/>
      <c r="P206" s="13"/>
      <c r="Q206" s="13"/>
      <c r="R206" s="13"/>
      <c r="S206" s="13"/>
      <c r="T206" s="13"/>
      <c r="U206" s="13"/>
      <c r="W206" s="13"/>
      <c r="X206" s="13"/>
      <c r="Y206" s="13"/>
    </row>
    <row r="207" spans="1:2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3"/>
      <c r="P207" s="13"/>
      <c r="Q207" s="13"/>
      <c r="R207" s="13"/>
      <c r="S207" s="13"/>
      <c r="T207" s="13"/>
      <c r="U207" s="13"/>
      <c r="W207" s="13"/>
      <c r="X207" s="13"/>
      <c r="Y207" s="13"/>
    </row>
    <row r="208" spans="1:2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3"/>
      <c r="P208" s="13"/>
      <c r="Q208" s="13"/>
      <c r="R208" s="13"/>
      <c r="S208" s="13"/>
      <c r="T208" s="13"/>
      <c r="U208" s="13"/>
      <c r="W208" s="13"/>
      <c r="X208" s="13"/>
      <c r="Y208" s="13"/>
    </row>
    <row r="209" spans="1:2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3"/>
      <c r="P209" s="13"/>
      <c r="Q209" s="13"/>
      <c r="R209" s="13"/>
      <c r="S209" s="13"/>
      <c r="T209" s="13"/>
      <c r="U209" s="13"/>
      <c r="W209" s="13"/>
      <c r="X209" s="13"/>
      <c r="Y209" s="13"/>
    </row>
    <row r="210" spans="1:2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3"/>
      <c r="P210" s="13"/>
      <c r="Q210" s="13"/>
      <c r="R210" s="13"/>
      <c r="S210" s="13"/>
      <c r="T210" s="13"/>
      <c r="U210" s="13"/>
      <c r="W210" s="13"/>
      <c r="X210" s="13"/>
      <c r="Y210" s="13"/>
    </row>
    <row r="211" spans="1:2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3"/>
      <c r="P211" s="13"/>
      <c r="Q211" s="13"/>
      <c r="R211" s="13"/>
      <c r="S211" s="13"/>
      <c r="T211" s="13"/>
      <c r="U211" s="13"/>
      <c r="W211" s="13"/>
      <c r="X211" s="13"/>
      <c r="Y211" s="13"/>
    </row>
    <row r="212" spans="1:2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3"/>
      <c r="P212" s="13"/>
      <c r="Q212" s="13"/>
      <c r="R212" s="13"/>
      <c r="S212" s="13"/>
      <c r="T212" s="13"/>
      <c r="U212" s="13"/>
      <c r="W212" s="13"/>
      <c r="X212" s="13"/>
      <c r="Y212" s="13"/>
    </row>
    <row r="213" spans="1:2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3"/>
      <c r="P213" s="13"/>
      <c r="Q213" s="13"/>
      <c r="R213" s="13"/>
      <c r="S213" s="13"/>
      <c r="T213" s="13"/>
      <c r="U213" s="13"/>
      <c r="W213" s="13"/>
      <c r="X213" s="13"/>
      <c r="Y213" s="13"/>
    </row>
    <row r="214" spans="1:2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3"/>
      <c r="P214" s="13"/>
      <c r="Q214" s="13"/>
      <c r="R214" s="13"/>
      <c r="S214" s="13"/>
      <c r="T214" s="13"/>
      <c r="U214" s="13"/>
      <c r="W214" s="13"/>
      <c r="X214" s="13"/>
      <c r="Y214" s="13"/>
    </row>
    <row r="215" spans="1:2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3"/>
      <c r="P215" s="13"/>
      <c r="Q215" s="13"/>
      <c r="R215" s="13"/>
      <c r="S215" s="13"/>
      <c r="T215" s="13"/>
      <c r="U215" s="13"/>
      <c r="W215" s="13"/>
      <c r="X215" s="13"/>
      <c r="Y215" s="13"/>
    </row>
    <row r="216" spans="1:2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3"/>
      <c r="P216" s="13"/>
      <c r="Q216" s="13"/>
      <c r="R216" s="13"/>
      <c r="S216" s="13"/>
      <c r="T216" s="13"/>
      <c r="U216" s="13"/>
      <c r="W216" s="13"/>
      <c r="X216" s="13"/>
      <c r="Y216" s="13"/>
    </row>
    <row r="217" spans="1:2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3"/>
      <c r="P217" s="13"/>
      <c r="Q217" s="13"/>
      <c r="R217" s="13"/>
      <c r="S217" s="13"/>
      <c r="T217" s="13"/>
      <c r="U217" s="13"/>
      <c r="W217" s="13"/>
      <c r="X217" s="13"/>
      <c r="Y217" s="13"/>
    </row>
    <row r="218" spans="1:2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3"/>
      <c r="P218" s="13"/>
      <c r="Q218" s="13"/>
      <c r="R218" s="13"/>
      <c r="S218" s="13"/>
      <c r="T218" s="13"/>
      <c r="U218" s="13"/>
      <c r="W218" s="13"/>
      <c r="X218" s="13"/>
      <c r="Y218" s="13"/>
    </row>
    <row r="219" spans="1:2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3"/>
      <c r="P219" s="13"/>
      <c r="Q219" s="13"/>
      <c r="R219" s="13"/>
      <c r="S219" s="13"/>
      <c r="T219" s="13"/>
      <c r="U219" s="13"/>
      <c r="W219" s="13"/>
      <c r="X219" s="13"/>
      <c r="Y219" s="13"/>
    </row>
    <row r="220" spans="1:2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3"/>
      <c r="P220" s="13"/>
      <c r="Q220" s="13"/>
      <c r="R220" s="13"/>
      <c r="S220" s="13"/>
      <c r="T220" s="13"/>
      <c r="U220" s="13"/>
      <c r="W220" s="13"/>
      <c r="X220" s="13"/>
      <c r="Y220" s="13"/>
    </row>
    <row r="221" spans="1:2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3"/>
      <c r="P221" s="13"/>
      <c r="Q221" s="13"/>
      <c r="R221" s="13"/>
      <c r="S221" s="13"/>
      <c r="T221" s="13"/>
      <c r="U221" s="13"/>
      <c r="W221" s="13"/>
      <c r="X221" s="13"/>
      <c r="Y221" s="13"/>
    </row>
    <row r="222" spans="1:2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3"/>
      <c r="P222" s="13"/>
      <c r="Q222" s="13"/>
      <c r="R222" s="13"/>
      <c r="S222" s="13"/>
      <c r="T222" s="13"/>
      <c r="U222" s="13"/>
      <c r="W222" s="13"/>
      <c r="X222" s="13"/>
      <c r="Y222" s="13"/>
    </row>
    <row r="223" spans="1:2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3"/>
      <c r="P223" s="13"/>
      <c r="Q223" s="13"/>
      <c r="R223" s="13"/>
      <c r="S223" s="13"/>
      <c r="T223" s="13"/>
      <c r="U223" s="13"/>
      <c r="W223" s="13"/>
      <c r="X223" s="13"/>
      <c r="Y223" s="13"/>
    </row>
    <row r="224" spans="1:2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3"/>
      <c r="P224" s="13"/>
      <c r="Q224" s="13"/>
      <c r="R224" s="13"/>
      <c r="S224" s="13"/>
      <c r="T224" s="13"/>
      <c r="U224" s="13"/>
      <c r="W224" s="13"/>
      <c r="X224" s="13"/>
      <c r="Y224" s="13"/>
    </row>
    <row r="225" spans="1:2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3"/>
      <c r="P225" s="13"/>
      <c r="Q225" s="13"/>
      <c r="R225" s="13"/>
      <c r="S225" s="13"/>
      <c r="T225" s="13"/>
      <c r="U225" s="13"/>
      <c r="W225" s="13"/>
      <c r="X225" s="13"/>
      <c r="Y225" s="13"/>
    </row>
    <row r="226" spans="1:2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3"/>
      <c r="P226" s="13"/>
      <c r="Q226" s="13"/>
      <c r="R226" s="13"/>
      <c r="S226" s="13"/>
      <c r="T226" s="13"/>
      <c r="U226" s="13"/>
      <c r="W226" s="13"/>
      <c r="X226" s="13"/>
      <c r="Y226" s="13"/>
    </row>
    <row r="227" spans="1:2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3"/>
      <c r="P227" s="13"/>
      <c r="Q227" s="13"/>
      <c r="R227" s="13"/>
      <c r="S227" s="13"/>
      <c r="T227" s="13"/>
      <c r="U227" s="13"/>
      <c r="W227" s="13"/>
      <c r="X227" s="13"/>
      <c r="Y227" s="13"/>
    </row>
    <row r="228" spans="1:2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3"/>
      <c r="P228" s="13"/>
      <c r="Q228" s="13"/>
      <c r="R228" s="13"/>
      <c r="S228" s="13"/>
      <c r="T228" s="13"/>
      <c r="U228" s="13"/>
      <c r="W228" s="13"/>
      <c r="X228" s="13"/>
      <c r="Y228" s="13"/>
    </row>
    <row r="229" spans="1:2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3"/>
      <c r="P229" s="13"/>
      <c r="Q229" s="13"/>
      <c r="R229" s="13"/>
      <c r="S229" s="13"/>
      <c r="T229" s="13"/>
      <c r="U229" s="13"/>
      <c r="W229" s="13"/>
      <c r="X229" s="13"/>
      <c r="Y229" s="13"/>
    </row>
    <row r="230" spans="1:2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3"/>
      <c r="P230" s="13"/>
      <c r="Q230" s="13"/>
      <c r="R230" s="13"/>
      <c r="S230" s="13"/>
      <c r="T230" s="13"/>
      <c r="U230" s="13"/>
      <c r="W230" s="13"/>
      <c r="X230" s="13"/>
      <c r="Y230" s="13"/>
    </row>
    <row r="231" spans="1:2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3"/>
      <c r="P231" s="13"/>
      <c r="Q231" s="13"/>
      <c r="R231" s="13"/>
      <c r="S231" s="13"/>
      <c r="T231" s="13"/>
      <c r="U231" s="13"/>
      <c r="W231" s="13"/>
      <c r="X231" s="13"/>
      <c r="Y231" s="13"/>
    </row>
    <row r="232" spans="1:2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3"/>
      <c r="P232" s="13"/>
      <c r="Q232" s="13"/>
      <c r="R232" s="13"/>
      <c r="S232" s="13"/>
      <c r="T232" s="13"/>
      <c r="U232" s="13"/>
      <c r="W232" s="13"/>
      <c r="X232" s="13"/>
      <c r="Y232" s="13"/>
    </row>
    <row r="233" spans="1:2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3"/>
      <c r="P233" s="13"/>
      <c r="Q233" s="13"/>
      <c r="R233" s="13"/>
      <c r="S233" s="13"/>
      <c r="T233" s="13"/>
      <c r="U233" s="13"/>
      <c r="W233" s="13"/>
      <c r="X233" s="13"/>
      <c r="Y233" s="13"/>
    </row>
    <row r="234" spans="1:2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3"/>
      <c r="P234" s="13"/>
      <c r="Q234" s="13"/>
      <c r="R234" s="13"/>
      <c r="S234" s="13"/>
      <c r="T234" s="13"/>
      <c r="U234" s="13"/>
      <c r="W234" s="13"/>
      <c r="X234" s="13"/>
      <c r="Y234" s="13"/>
    </row>
    <row r="235" spans="1:2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3"/>
      <c r="P235" s="13"/>
      <c r="Q235" s="13"/>
      <c r="R235" s="13"/>
      <c r="S235" s="13"/>
      <c r="T235" s="13"/>
      <c r="U235" s="13"/>
      <c r="W235" s="13"/>
      <c r="X235" s="13"/>
      <c r="Y235" s="13"/>
    </row>
    <row r="236" spans="1:2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3"/>
      <c r="P236" s="13"/>
      <c r="Q236" s="13"/>
      <c r="R236" s="13"/>
      <c r="S236" s="13"/>
      <c r="T236" s="13"/>
      <c r="U236" s="13"/>
      <c r="W236" s="13"/>
      <c r="X236" s="13"/>
      <c r="Y236" s="13"/>
    </row>
    <row r="237" spans="1:2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3"/>
      <c r="P237" s="13"/>
      <c r="Q237" s="13"/>
      <c r="R237" s="13"/>
      <c r="S237" s="13"/>
      <c r="T237" s="13"/>
      <c r="U237" s="13"/>
      <c r="W237" s="13"/>
      <c r="X237" s="13"/>
      <c r="Y237" s="13"/>
    </row>
    <row r="238" spans="1:2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3"/>
      <c r="P238" s="13"/>
      <c r="Q238" s="13"/>
      <c r="R238" s="13"/>
      <c r="S238" s="13"/>
      <c r="T238" s="13"/>
      <c r="U238" s="13"/>
      <c r="W238" s="13"/>
      <c r="X238" s="13"/>
      <c r="Y238" s="13"/>
    </row>
    <row r="239" spans="1:2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3"/>
      <c r="P239" s="13"/>
      <c r="Q239" s="13"/>
      <c r="R239" s="13"/>
      <c r="S239" s="13"/>
      <c r="T239" s="13"/>
      <c r="U239" s="13"/>
      <c r="W239" s="13"/>
      <c r="X239" s="13"/>
      <c r="Y239" s="13"/>
    </row>
    <row r="240" spans="1:2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3"/>
      <c r="P240" s="13"/>
      <c r="Q240" s="13"/>
      <c r="R240" s="13"/>
      <c r="S240" s="13"/>
      <c r="T240" s="13"/>
      <c r="U240" s="13"/>
      <c r="W240" s="13"/>
      <c r="X240" s="13"/>
      <c r="Y240" s="13"/>
    </row>
    <row r="241" spans="1:2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3"/>
      <c r="P241" s="13"/>
      <c r="Q241" s="13"/>
      <c r="R241" s="13"/>
      <c r="S241" s="13"/>
      <c r="T241" s="13"/>
      <c r="U241" s="13"/>
      <c r="W241" s="13"/>
      <c r="X241" s="13"/>
      <c r="Y241" s="13"/>
    </row>
    <row r="242" spans="1:2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3"/>
      <c r="P242" s="13"/>
      <c r="Q242" s="13"/>
      <c r="R242" s="13"/>
      <c r="S242" s="13"/>
      <c r="T242" s="13"/>
      <c r="U242" s="13"/>
      <c r="W242" s="13"/>
      <c r="X242" s="13"/>
      <c r="Y242" s="13"/>
    </row>
    <row r="243" spans="1:2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3"/>
      <c r="P243" s="13"/>
      <c r="Q243" s="13"/>
      <c r="R243" s="13"/>
      <c r="S243" s="13"/>
      <c r="T243" s="13"/>
      <c r="U243" s="13"/>
      <c r="W243" s="13"/>
      <c r="X243" s="13"/>
      <c r="Y243" s="13"/>
    </row>
    <row r="244" spans="1:2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3"/>
      <c r="P244" s="13"/>
      <c r="Q244" s="13"/>
      <c r="R244" s="13"/>
      <c r="S244" s="13"/>
      <c r="T244" s="13"/>
      <c r="U244" s="13"/>
      <c r="W244" s="13"/>
      <c r="X244" s="13"/>
      <c r="Y244" s="13"/>
    </row>
    <row r="245" spans="1:2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3"/>
      <c r="P245" s="13"/>
      <c r="Q245" s="13"/>
      <c r="R245" s="13"/>
      <c r="S245" s="13"/>
      <c r="T245" s="13"/>
      <c r="U245" s="13"/>
      <c r="W245" s="13"/>
      <c r="X245" s="13"/>
      <c r="Y245" s="13"/>
    </row>
    <row r="246" spans="1:2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3"/>
      <c r="P246" s="13"/>
      <c r="Q246" s="13"/>
      <c r="R246" s="13"/>
      <c r="S246" s="13"/>
      <c r="T246" s="13"/>
      <c r="U246" s="13"/>
      <c r="W246" s="13"/>
      <c r="X246" s="13"/>
      <c r="Y246" s="13"/>
    </row>
    <row r="247" spans="1:2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3"/>
      <c r="P247" s="13"/>
      <c r="Q247" s="13"/>
      <c r="R247" s="13"/>
      <c r="S247" s="13"/>
      <c r="T247" s="13"/>
      <c r="U247" s="13"/>
      <c r="W247" s="13"/>
      <c r="X247" s="13"/>
      <c r="Y247" s="13"/>
    </row>
    <row r="248" spans="1:2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3"/>
      <c r="P248" s="13"/>
      <c r="Q248" s="13"/>
      <c r="R248" s="13"/>
      <c r="S248" s="13"/>
      <c r="T248" s="13"/>
      <c r="U248" s="13"/>
      <c r="W248" s="13"/>
      <c r="X248" s="13"/>
      <c r="Y248" s="13"/>
    </row>
    <row r="249" spans="1:2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3"/>
      <c r="P249" s="13"/>
      <c r="Q249" s="13"/>
      <c r="R249" s="13"/>
      <c r="S249" s="13"/>
      <c r="T249" s="13"/>
      <c r="U249" s="13"/>
      <c r="W249" s="13"/>
      <c r="X249" s="13"/>
      <c r="Y249" s="13"/>
    </row>
    <row r="250" spans="1:2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3"/>
      <c r="P250" s="13"/>
      <c r="Q250" s="13"/>
      <c r="R250" s="13"/>
      <c r="S250" s="13"/>
      <c r="T250" s="13"/>
      <c r="U250" s="13"/>
      <c r="W250" s="13"/>
      <c r="X250" s="13"/>
      <c r="Y250" s="13"/>
    </row>
    <row r="251" spans="1:2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3"/>
      <c r="P251" s="13"/>
      <c r="Q251" s="13"/>
      <c r="R251" s="13"/>
      <c r="S251" s="13"/>
      <c r="T251" s="13"/>
      <c r="U251" s="13"/>
      <c r="W251" s="13"/>
      <c r="X251" s="13"/>
      <c r="Y251" s="13"/>
    </row>
    <row r="252" spans="1:2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3"/>
      <c r="P252" s="13"/>
      <c r="Q252" s="13"/>
      <c r="R252" s="13"/>
      <c r="S252" s="13"/>
      <c r="T252" s="13"/>
      <c r="U252" s="13"/>
      <c r="W252" s="13"/>
      <c r="X252" s="13"/>
      <c r="Y252" s="13"/>
    </row>
    <row r="253" spans="1:2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3"/>
      <c r="P253" s="13"/>
      <c r="Q253" s="13"/>
      <c r="R253" s="13"/>
      <c r="S253" s="13"/>
      <c r="T253" s="13"/>
      <c r="U253" s="13"/>
      <c r="W253" s="13"/>
      <c r="X253" s="13"/>
      <c r="Y253" s="13"/>
    </row>
    <row r="254" spans="1:2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3"/>
      <c r="P254" s="13"/>
      <c r="Q254" s="13"/>
      <c r="R254" s="13"/>
      <c r="S254" s="13"/>
      <c r="T254" s="13"/>
      <c r="U254" s="13"/>
      <c r="W254" s="13"/>
      <c r="X254" s="13"/>
      <c r="Y254" s="13"/>
    </row>
    <row r="255" spans="1:2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3"/>
      <c r="P255" s="13"/>
      <c r="Q255" s="13"/>
      <c r="R255" s="13"/>
      <c r="S255" s="13"/>
      <c r="T255" s="13"/>
      <c r="U255" s="13"/>
      <c r="W255" s="13"/>
      <c r="X255" s="13"/>
      <c r="Y255" s="13"/>
    </row>
    <row r="256" spans="1:2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3"/>
      <c r="P256" s="13"/>
      <c r="Q256" s="13"/>
      <c r="R256" s="13"/>
      <c r="S256" s="13"/>
      <c r="T256" s="13"/>
      <c r="U256" s="13"/>
      <c r="W256" s="13"/>
      <c r="X256" s="13"/>
      <c r="Y256" s="13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91"/>
  <sheetViews>
    <sheetView workbookViewId="0">
      <selection activeCell="G1" sqref="G1"/>
    </sheetView>
  </sheetViews>
  <sheetFormatPr defaultRowHeight="13.15" x14ac:dyDescent="0.4"/>
  <sheetData>
    <row r="1" spans="1:14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14" x14ac:dyDescent="0.4">
      <c r="A2" t="s">
        <v>292</v>
      </c>
      <c r="B2" t="s">
        <v>293</v>
      </c>
      <c r="C2" s="48" t="s">
        <v>1</v>
      </c>
      <c r="D2" s="1" t="str">
        <f>Countries!$G$14</f>
        <v>WEO</v>
      </c>
      <c r="E2" s="1" t="str">
        <f>Countries!$E$14&amp;Countries!$Q1&amp;Countries!$F$14</f>
        <v>W614NGDP</v>
      </c>
      <c r="F2" t="s">
        <v>302</v>
      </c>
      <c r="G2" s="4">
        <v>1.3735000000000001E-2</v>
      </c>
      <c r="H2" s="4">
        <v>0.83549300000000004</v>
      </c>
      <c r="I2" s="4">
        <v>1.7517849999999999</v>
      </c>
      <c r="J2" s="4">
        <v>2.5317639999999999</v>
      </c>
      <c r="K2" s="4">
        <v>16.990538999999998</v>
      </c>
      <c r="L2" s="4">
        <v>88.943892000000005</v>
      </c>
      <c r="M2" s="4">
        <v>208.92099999999999</v>
      </c>
      <c r="N2" s="4">
        <v>495.37811917520702</v>
      </c>
    </row>
    <row r="3" spans="1:14" x14ac:dyDescent="0.4">
      <c r="A3" t="s">
        <v>292</v>
      </c>
      <c r="B3" t="s">
        <v>293</v>
      </c>
      <c r="C3" s="49" t="s">
        <v>2</v>
      </c>
      <c r="D3" s="1" t="str">
        <f>Countries!$G$14</f>
        <v>WEO</v>
      </c>
      <c r="E3" s="1" t="str">
        <f>Countries!$E$14&amp;Countries!$Q2&amp;Countries!$F$14</f>
        <v>W213NGDP</v>
      </c>
      <c r="F3" t="s">
        <v>302</v>
      </c>
      <c r="G3" s="4">
        <v>258.53562165478218</v>
      </c>
      <c r="H3" s="4">
        <v>278.29526821831496</v>
      </c>
      <c r="I3" s="4">
        <v>299.54092072742924</v>
      </c>
      <c r="J3" s="4">
        <v>298.94826419927955</v>
      </c>
      <c r="K3" s="4">
        <v>283.52301346661955</v>
      </c>
      <c r="L3" s="4">
        <v>284.20376349895338</v>
      </c>
      <c r="M3" s="4">
        <v>268.69676276241046</v>
      </c>
      <c r="N3" s="4">
        <v>336.42749555217142</v>
      </c>
    </row>
    <row r="4" spans="1:14" x14ac:dyDescent="0.4">
      <c r="A4" t="s">
        <v>292</v>
      </c>
      <c r="B4" t="s">
        <v>293</v>
      </c>
      <c r="C4" s="49" t="s">
        <v>12</v>
      </c>
      <c r="D4" s="1" t="str">
        <f>Countries!$G$14</f>
        <v>WEO</v>
      </c>
      <c r="E4" s="1" t="str">
        <f>Countries!$E$14&amp;Countries!$Q3&amp;Countries!$F$14</f>
        <v>W218NGDP</v>
      </c>
      <c r="F4" t="s">
        <v>302</v>
      </c>
      <c r="G4" s="4">
        <v>32.235071999999995</v>
      </c>
      <c r="H4" s="4">
        <v>37.536648</v>
      </c>
      <c r="I4" s="4">
        <v>41.643864000000001</v>
      </c>
      <c r="J4" s="4">
        <v>46.471419999999995</v>
      </c>
      <c r="K4" s="4">
        <v>48.266759999999998</v>
      </c>
      <c r="L4" s="4">
        <v>51.261471999999998</v>
      </c>
      <c r="M4" s="4">
        <v>52.652253899999998</v>
      </c>
      <c r="N4" s="4">
        <v>53.701884</v>
      </c>
    </row>
    <row r="5" spans="1:14" x14ac:dyDescent="0.4">
      <c r="A5" t="s">
        <v>292</v>
      </c>
      <c r="B5" t="s">
        <v>293</v>
      </c>
      <c r="C5" s="49" t="s">
        <v>15</v>
      </c>
      <c r="D5" s="1" t="str">
        <f>Countries!$G$14</f>
        <v>WEO</v>
      </c>
      <c r="E5" s="1" t="str">
        <f>Countries!$E$14&amp;Countries!$Q4&amp;Countries!$F$14</f>
        <v>W918NGDP</v>
      </c>
      <c r="F5" t="s">
        <v>302</v>
      </c>
      <c r="G5" s="4">
        <v>0.88032206329742624</v>
      </c>
      <c r="H5" s="4">
        <v>1.7611720807214888</v>
      </c>
      <c r="I5" s="4">
        <v>17.432555515501896</v>
      </c>
      <c r="J5" s="4">
        <v>22.421143643072099</v>
      </c>
      <c r="K5" s="4">
        <v>23.790440583110207</v>
      </c>
      <c r="L5" s="4">
        <v>26.752833301941301</v>
      </c>
      <c r="M5" s="4">
        <v>29.618091250533741</v>
      </c>
      <c r="N5" s="4">
        <v>32.435364821847045</v>
      </c>
    </row>
    <row r="6" spans="1:14" x14ac:dyDescent="0.4">
      <c r="A6" t="s">
        <v>292</v>
      </c>
      <c r="B6" t="s">
        <v>293</v>
      </c>
      <c r="C6" s="49" t="s">
        <v>16</v>
      </c>
      <c r="D6" s="1" t="str">
        <f>Countries!$G$14</f>
        <v>WEO</v>
      </c>
      <c r="E6" s="1" t="str">
        <f>Countries!$E$14&amp;Countries!$Q5&amp;Countries!$F$14</f>
        <v>W522NGDP</v>
      </c>
      <c r="F6" t="s">
        <v>302</v>
      </c>
      <c r="G6" s="4">
        <v>8110.6750000000002</v>
      </c>
      <c r="H6" s="4">
        <v>8885.56</v>
      </c>
      <c r="I6" s="4">
        <v>9778.0490000000009</v>
      </c>
      <c r="J6" s="4">
        <v>11363.64</v>
      </c>
      <c r="K6" s="4">
        <v>12587.094999999999</v>
      </c>
      <c r="L6" s="4">
        <v>12931.544</v>
      </c>
      <c r="M6" s="4">
        <v>13357</v>
      </c>
      <c r="N6" s="4">
        <v>14376.80695</v>
      </c>
    </row>
    <row r="7" spans="1:14" x14ac:dyDescent="0.4">
      <c r="A7" t="s">
        <v>292</v>
      </c>
      <c r="B7" t="s">
        <v>293</v>
      </c>
      <c r="C7" s="49" t="s">
        <v>31</v>
      </c>
      <c r="D7" s="1" t="str">
        <f>Countries!$G$14</f>
        <v>WEO</v>
      </c>
      <c r="E7" s="1" t="str">
        <f>Countries!$E$14&amp;Countries!$Q6&amp;Countries!$F$14</f>
        <v>W248NGDP</v>
      </c>
      <c r="F7" t="s">
        <v>302</v>
      </c>
      <c r="G7" s="4">
        <v>46005.4375</v>
      </c>
      <c r="H7" s="4">
        <v>60726.74609375</v>
      </c>
      <c r="I7" s="4">
        <v>79040.015625</v>
      </c>
      <c r="J7" s="4">
        <v>107421</v>
      </c>
      <c r="K7" s="4">
        <v>161350</v>
      </c>
      <c r="L7" s="4">
        <v>340022</v>
      </c>
      <c r="M7" s="4">
        <v>447394.676806084</v>
      </c>
      <c r="N7" s="4">
        <v>526525</v>
      </c>
    </row>
    <row r="8" spans="1:14" x14ac:dyDescent="0.4">
      <c r="A8" t="s">
        <v>292</v>
      </c>
      <c r="B8" t="s">
        <v>293</v>
      </c>
      <c r="C8" s="49" t="s">
        <v>382</v>
      </c>
      <c r="D8" s="1" t="str">
        <f>Countries!$G$14</f>
        <v>WEO</v>
      </c>
      <c r="E8" s="1" t="str">
        <f>Countries!$E$14&amp;Countries!$Q7&amp;Countries!$F$14</f>
        <v>W654NGDP</v>
      </c>
      <c r="F8" t="s">
        <v>302</v>
      </c>
      <c r="G8" s="4">
        <v>126.737922668457</v>
      </c>
      <c r="H8" s="4">
        <v>138.397705078125</v>
      </c>
      <c r="I8" s="4">
        <v>156.749755859375</v>
      </c>
      <c r="J8" s="4">
        <v>121.327507019043</v>
      </c>
      <c r="K8" s="4">
        <v>138.19999694824199</v>
      </c>
      <c r="L8" s="4">
        <v>153.39999389648401</v>
      </c>
      <c r="M8" s="4">
        <v>145.89999389648401</v>
      </c>
      <c r="N8" s="4">
        <v>161.39999389648401</v>
      </c>
    </row>
    <row r="9" spans="1:14" x14ac:dyDescent="0.4">
      <c r="A9" t="s">
        <v>292</v>
      </c>
      <c r="B9" t="s">
        <v>293</v>
      </c>
      <c r="C9" s="49" t="s">
        <v>63</v>
      </c>
      <c r="D9" s="1" t="str">
        <f>Countries!$G$14</f>
        <v>WEO</v>
      </c>
      <c r="E9" s="1" t="str">
        <f>Countries!$E$14&amp;Countries!$Q8&amp;Countries!$F$14</f>
        <v>W544NGDP</v>
      </c>
      <c r="F9" t="s">
        <v>302</v>
      </c>
      <c r="G9" s="4">
        <v>1419</v>
      </c>
      <c r="H9" s="4">
        <v>1726</v>
      </c>
      <c r="I9" s="4">
        <v>2200.7073999999998</v>
      </c>
      <c r="J9" s="4">
        <v>4240</v>
      </c>
      <c r="K9" s="4">
        <v>10328.616099999999</v>
      </c>
      <c r="L9" s="4">
        <v>13671.2924</v>
      </c>
      <c r="M9" s="4">
        <v>15598.767541908799</v>
      </c>
      <c r="N9" s="4">
        <v>17638.243346441799</v>
      </c>
    </row>
    <row r="10" spans="1:14" x14ac:dyDescent="0.4">
      <c r="A10" t="s">
        <v>292</v>
      </c>
      <c r="B10" t="s">
        <v>293</v>
      </c>
      <c r="C10" s="49" t="s">
        <v>76</v>
      </c>
      <c r="D10" s="1" t="str">
        <f>Countries!$G$14</f>
        <v>WEO</v>
      </c>
      <c r="E10" s="1" t="str">
        <f>Countries!$E$14&amp;Countries!$Q9&amp;Countries!$F$14</f>
        <v>W688NGDP</v>
      </c>
      <c r="F10" t="s">
        <v>302</v>
      </c>
      <c r="G10" s="4">
        <v>20613.7502526475</v>
      </c>
      <c r="H10" s="4">
        <v>32718.5979035077</v>
      </c>
      <c r="I10" s="4">
        <v>39819.275849192898</v>
      </c>
      <c r="J10" s="4">
        <v>46907.718303860303</v>
      </c>
      <c r="K10" s="4">
        <v>51915.039132870297</v>
      </c>
      <c r="L10" s="4">
        <v>58905.306494259399</v>
      </c>
      <c r="M10" s="4">
        <v>74674.669379918094</v>
      </c>
      <c r="N10" s="4">
        <v>95151.210470585502</v>
      </c>
    </row>
    <row r="11" spans="1:14" x14ac:dyDescent="0.4">
      <c r="A11" t="s">
        <v>292</v>
      </c>
      <c r="B11" t="s">
        <v>293</v>
      </c>
      <c r="C11" s="49" t="s">
        <v>80</v>
      </c>
      <c r="D11" s="1" t="str">
        <f>Countries!$G$14</f>
        <v>WEO</v>
      </c>
      <c r="E11" s="1" t="str">
        <f>Countries!$E$14&amp;Countries!$Q10&amp;Countries!$F$14</f>
        <v>W278NGDP</v>
      </c>
      <c r="F11" t="s">
        <v>302</v>
      </c>
      <c r="G11" s="4">
        <v>14.199999809265099</v>
      </c>
      <c r="H11" s="4">
        <v>16.2040004730225</v>
      </c>
      <c r="I11" s="4">
        <v>18.600999832153299</v>
      </c>
      <c r="J11" s="4">
        <v>21.8810005187988</v>
      </c>
      <c r="K11" s="4">
        <v>26.125999450683601</v>
      </c>
      <c r="L11" s="4">
        <v>30.833928833797199</v>
      </c>
      <c r="M11" s="4">
        <v>34.1</v>
      </c>
      <c r="N11" s="4">
        <v>36.6</v>
      </c>
    </row>
    <row r="12" spans="1:14" x14ac:dyDescent="0.4">
      <c r="A12" t="s">
        <v>292</v>
      </c>
      <c r="B12" t="s">
        <v>293</v>
      </c>
      <c r="C12" s="49" t="s">
        <v>86</v>
      </c>
      <c r="D12" s="1" t="str">
        <f>Countries!$G$14</f>
        <v>WEO</v>
      </c>
      <c r="E12" s="1" t="str">
        <f>Countries!$E$14&amp;Countries!$Q11&amp;Countries!$F$14</f>
        <v>W288NGDP</v>
      </c>
      <c r="F12" t="s">
        <v>302</v>
      </c>
      <c r="G12" s="4">
        <v>17698.638671875</v>
      </c>
      <c r="H12" s="4">
        <v>19804.806640625</v>
      </c>
      <c r="I12" s="4">
        <v>20934.37109375</v>
      </c>
      <c r="J12" s="4">
        <v>23436.984375</v>
      </c>
      <c r="K12" s="4">
        <v>24144.291015625</v>
      </c>
      <c r="L12" s="4">
        <v>26202.799999999999</v>
      </c>
      <c r="M12" s="4">
        <v>28800.7</v>
      </c>
      <c r="N12" s="4">
        <v>32754.400000000001</v>
      </c>
    </row>
    <row r="13" spans="1:14" x14ac:dyDescent="0.4">
      <c r="A13" t="s">
        <v>292</v>
      </c>
      <c r="B13" t="s">
        <v>293</v>
      </c>
      <c r="C13" s="49" t="s">
        <v>87</v>
      </c>
      <c r="D13" s="1" t="str">
        <f>Countries!$G$14</f>
        <v>WEO</v>
      </c>
      <c r="E13" s="1" t="str">
        <f>Countries!$E$14&amp;Countries!$Q12&amp;Countries!$F$14</f>
        <v>W293NGDP</v>
      </c>
      <c r="F13" t="s">
        <v>302</v>
      </c>
      <c r="G13" s="4">
        <v>120.85819324045572</v>
      </c>
      <c r="H13" s="4">
        <v>136.92881900376943</v>
      </c>
      <c r="I13" s="4">
        <v>157.27447622013622</v>
      </c>
      <c r="J13" s="4">
        <v>166.51450790901413</v>
      </c>
      <c r="K13" s="4">
        <v>174.71910829871172</v>
      </c>
      <c r="L13" s="4">
        <v>186.75620887044329</v>
      </c>
      <c r="M13" s="4">
        <v>189.53200900228669</v>
      </c>
      <c r="N13" s="4">
        <v>197.73700939200327</v>
      </c>
    </row>
    <row r="14" spans="1:14" x14ac:dyDescent="0.4">
      <c r="A14" t="s">
        <v>292</v>
      </c>
      <c r="B14" t="s">
        <v>293</v>
      </c>
      <c r="C14" s="49" t="s">
        <v>383</v>
      </c>
      <c r="D14" s="1" t="str">
        <f>Countries!$G$14</f>
        <v>WEO</v>
      </c>
      <c r="E14" s="1" t="str">
        <f>Countries!$E$14&amp;Countries!$Q13&amp;Countries!$F$14</f>
        <v>W716NGDP</v>
      </c>
      <c r="F14" t="s">
        <v>302</v>
      </c>
      <c r="G14" s="4">
        <v>64.613</v>
      </c>
      <c r="H14" s="4">
        <v>98.9</v>
      </c>
      <c r="I14" s="4">
        <v>200</v>
      </c>
      <c r="J14" s="4">
        <v>281</v>
      </c>
      <c r="K14" s="4">
        <v>334.10899999999998</v>
      </c>
      <c r="L14" s="4">
        <v>369.53267284869997</v>
      </c>
      <c r="M14" s="4">
        <v>421.99007641539202</v>
      </c>
      <c r="N14" s="4">
        <v>490.98579395466101</v>
      </c>
    </row>
    <row r="15" spans="1:14" x14ac:dyDescent="0.4">
      <c r="A15" t="s">
        <v>292</v>
      </c>
      <c r="B15" s="6" t="s">
        <v>293</v>
      </c>
      <c r="C15" s="49" t="s">
        <v>121</v>
      </c>
      <c r="D15" s="1" t="str">
        <f>Countries!$G$14</f>
        <v>WEO</v>
      </c>
      <c r="E15" s="1" t="str">
        <f>Countries!$E$14&amp;Countries!$Q14&amp;Countries!$F$14</f>
        <v>W298NGDP</v>
      </c>
      <c r="F15" s="7" t="s">
        <v>302</v>
      </c>
      <c r="G15" s="4">
        <v>122.52086881942856</v>
      </c>
      <c r="H15" s="4">
        <v>163.54581376800874</v>
      </c>
      <c r="I15" s="4">
        <v>204.9255757334418</v>
      </c>
      <c r="J15" s="4">
        <v>234.26682312707621</v>
      </c>
      <c r="K15" s="4">
        <v>237.14304726368948</v>
      </c>
      <c r="L15" s="4">
        <v>243.02708254316616</v>
      </c>
      <c r="M15" s="4">
        <v>248.61942180878799</v>
      </c>
      <c r="N15" s="4">
        <v>298.63705318180888</v>
      </c>
    </row>
    <row r="16" spans="1:14" x14ac:dyDescent="0.4">
      <c r="A16" t="s">
        <v>292</v>
      </c>
      <c r="B16" t="s">
        <v>293</v>
      </c>
      <c r="C16" s="50" t="s">
        <v>384</v>
      </c>
      <c r="D16" s="1" t="str">
        <f>Countries!$G$14</f>
        <v>WEO</v>
      </c>
      <c r="E16" s="1" t="str">
        <f>Countries!$E$14&amp;Countries!$Q15&amp;Countries!$F$14</f>
        <v>W419NGDP</v>
      </c>
      <c r="F16" s="1" t="s">
        <v>302</v>
      </c>
      <c r="G16" s="11">
        <v>2.1993899999999997</v>
      </c>
      <c r="H16" s="11">
        <v>2.2940999999999998</v>
      </c>
      <c r="I16" s="11">
        <v>2.3874499999999999</v>
      </c>
      <c r="J16" s="11">
        <v>2.32538</v>
      </c>
      <c r="K16" s="11">
        <v>2.4893299999999998</v>
      </c>
      <c r="L16" s="11">
        <v>2.9969299999999999</v>
      </c>
      <c r="M16" s="11">
        <v>2.98350495781132</v>
      </c>
      <c r="N16" s="11">
        <v>3.1987898240050998</v>
      </c>
    </row>
    <row r="17" spans="1:22" x14ac:dyDescent="0.4">
      <c r="A17" t="s">
        <v>314</v>
      </c>
      <c r="B17" t="s">
        <v>314</v>
      </c>
      <c r="C17" s="49" t="s">
        <v>13</v>
      </c>
      <c r="D17" s="1" t="str">
        <f>Countries!$G$25</f>
        <v>WDI</v>
      </c>
      <c r="E17" s="1" t="str">
        <f>Countries!$E$25&amp;Countries!$Q16&amp;Countries!$F$25</f>
        <v>963NYGDPMKTPCN</v>
      </c>
      <c r="F17" t="s">
        <v>457</v>
      </c>
      <c r="G17" s="4">
        <f t="shared" ref="G17:L17" si="0">O17/1000000000</f>
        <v>2.6749857279999998</v>
      </c>
      <c r="H17" s="4">
        <f t="shared" si="0"/>
        <v>4.124600064</v>
      </c>
      <c r="I17" s="4">
        <f t="shared" si="0"/>
        <v>6.1161000960000003</v>
      </c>
      <c r="J17" s="4">
        <f t="shared" si="0"/>
        <v>7.3365002239999999</v>
      </c>
      <c r="K17" s="4">
        <f t="shared" si="0"/>
        <v>8.3228999679999998</v>
      </c>
      <c r="L17" s="4">
        <f t="shared" si="0"/>
        <v>9.2159999999999993</v>
      </c>
      <c r="M17" s="33" t="s">
        <v>163</v>
      </c>
      <c r="N17" s="33" t="s">
        <v>163</v>
      </c>
      <c r="O17" s="4">
        <v>2674985728</v>
      </c>
      <c r="P17" s="4">
        <v>4124600064</v>
      </c>
      <c r="Q17" s="4">
        <v>6116100096</v>
      </c>
      <c r="R17" s="4">
        <v>7336500224</v>
      </c>
      <c r="S17" s="4">
        <v>8322899968</v>
      </c>
      <c r="T17" s="4">
        <v>9216000000</v>
      </c>
      <c r="U17" s="33" t="s">
        <v>163</v>
      </c>
      <c r="V17" s="33" t="s">
        <v>163</v>
      </c>
    </row>
    <row r="18" spans="1:22" x14ac:dyDescent="0.4">
      <c r="A18" t="s">
        <v>292</v>
      </c>
      <c r="B18" t="s">
        <v>293</v>
      </c>
      <c r="C18" s="49" t="s">
        <v>23</v>
      </c>
      <c r="D18" s="1" t="str">
        <f>Countries!$G$14</f>
        <v>WEO</v>
      </c>
      <c r="E18" s="1" t="str">
        <f>Countries!$E$14&amp;Countries!$Q17&amp;Countries!$F$14</f>
        <v>W636NGDP</v>
      </c>
      <c r="F18" t="s">
        <v>302</v>
      </c>
      <c r="G18" s="4">
        <v>0.39660000000000001</v>
      </c>
      <c r="H18" s="4">
        <v>2.8959999999999999</v>
      </c>
      <c r="I18" s="4">
        <v>4.3029999999999999</v>
      </c>
      <c r="J18" s="4">
        <v>9.9890000000000008</v>
      </c>
      <c r="K18" s="4">
        <v>50.369</v>
      </c>
      <c r="L18" s="4">
        <v>334.92599999999999</v>
      </c>
      <c r="M18" s="4">
        <v>1231.9680625926001</v>
      </c>
      <c r="N18" s="4">
        <v>1600.34503837032</v>
      </c>
    </row>
    <row r="19" spans="1:22" x14ac:dyDescent="0.4">
      <c r="A19" t="s">
        <v>292</v>
      </c>
      <c r="B19" t="s">
        <v>293</v>
      </c>
      <c r="C19" s="49" t="s">
        <v>24</v>
      </c>
      <c r="D19" s="1" t="str">
        <f>Countries!$G$14</f>
        <v>WEO</v>
      </c>
      <c r="E19" s="1" t="str">
        <f>Countries!$E$14&amp;Countries!$Q18&amp;Countries!$F$14</f>
        <v>W238NGDP</v>
      </c>
      <c r="F19" t="s">
        <v>302</v>
      </c>
      <c r="G19" s="4">
        <v>2099.2584059619999</v>
      </c>
      <c r="H19" s="4">
        <v>2465.7937769970999</v>
      </c>
      <c r="I19" s="4">
        <v>2992.7777269298599</v>
      </c>
      <c r="J19" s="4">
        <v>3629.04251196412</v>
      </c>
      <c r="K19" s="4">
        <v>4512.8</v>
      </c>
      <c r="L19" s="4">
        <v>4915.1000000000004</v>
      </c>
      <c r="M19" s="4">
        <v>5313.1</v>
      </c>
      <c r="N19" s="4">
        <v>6112.9</v>
      </c>
    </row>
    <row r="20" spans="1:22" x14ac:dyDescent="0.4">
      <c r="A20" t="s">
        <v>292</v>
      </c>
      <c r="B20" t="s">
        <v>293</v>
      </c>
      <c r="C20" s="49" t="s">
        <v>370</v>
      </c>
      <c r="D20" s="1" t="str">
        <f>Countries!$G$14</f>
        <v>WEO</v>
      </c>
      <c r="E20" s="1" t="str">
        <f>Countries!$E$14&amp;Countries!$Q19&amp;Countries!$F$14</f>
        <v>W662NGDP</v>
      </c>
      <c r="F20" t="s">
        <v>302</v>
      </c>
      <c r="G20" s="4">
        <v>5490.7058493760296</v>
      </c>
      <c r="H20" s="4">
        <v>6209.8549999999996</v>
      </c>
      <c r="I20" s="4">
        <v>6841.8559999999998</v>
      </c>
      <c r="J20" s="4">
        <v>7541</v>
      </c>
      <c r="K20" s="4">
        <v>7731</v>
      </c>
      <c r="L20" s="4">
        <v>7541.8578740000003</v>
      </c>
      <c r="M20" s="4">
        <v>7704.74385606532</v>
      </c>
      <c r="N20" s="4">
        <v>8111.8208081142702</v>
      </c>
    </row>
    <row r="21" spans="1:22" x14ac:dyDescent="0.4">
      <c r="A21" t="s">
        <v>292</v>
      </c>
      <c r="B21" t="s">
        <v>293</v>
      </c>
      <c r="C21" s="49" t="s">
        <v>26</v>
      </c>
      <c r="D21" s="1" t="str">
        <f>Countries!$G$14</f>
        <v>WEO</v>
      </c>
      <c r="E21" s="1" t="str">
        <f>Countries!$E$14&amp;Countries!$Q20&amp;Countries!$F$14</f>
        <v>W960NGDP</v>
      </c>
      <c r="F21" t="s">
        <v>302</v>
      </c>
      <c r="G21" s="4">
        <v>98.383004672941624</v>
      </c>
      <c r="H21" s="4">
        <v>107.98000512877465</v>
      </c>
      <c r="I21" s="4">
        <v>123.81210588075903</v>
      </c>
      <c r="J21" s="4">
        <v>137.60390653583434</v>
      </c>
      <c r="K21" s="4">
        <v>142.69990677788135</v>
      </c>
      <c r="L21" s="4">
        <v>157.50985748131623</v>
      </c>
      <c r="M21" s="4">
        <v>168.97300802578661</v>
      </c>
      <c r="N21" s="4">
        <v>181.15118426821891</v>
      </c>
    </row>
    <row r="22" spans="1:22" x14ac:dyDescent="0.4">
      <c r="A22" s="4" t="s">
        <v>292</v>
      </c>
      <c r="B22" t="s">
        <v>293</v>
      </c>
      <c r="C22" s="49" t="s">
        <v>34</v>
      </c>
      <c r="D22" s="1" t="str">
        <f>Countries!$G$14</f>
        <v>WEO</v>
      </c>
      <c r="E22" s="1" t="str">
        <f>Countries!$E$14&amp;Countries!$Q21&amp;Countries!$F$14</f>
        <v>W939NGDP</v>
      </c>
      <c r="F22" s="4" t="s">
        <v>302</v>
      </c>
      <c r="G22" s="4">
        <v>40.896800000000006</v>
      </c>
      <c r="H22" s="4">
        <v>52.422800000000002</v>
      </c>
      <c r="I22" s="4">
        <v>64.044699999999992</v>
      </c>
      <c r="J22" s="4">
        <v>73.537899999999993</v>
      </c>
      <c r="K22" s="4">
        <v>76.327100000000002</v>
      </c>
      <c r="L22" s="4">
        <v>87.235500000000002</v>
      </c>
      <c r="M22" s="4">
        <v>96.570700000000002</v>
      </c>
      <c r="N22" s="4">
        <v>105.34414809499999</v>
      </c>
    </row>
    <row r="23" spans="1:22" x14ac:dyDescent="0.4">
      <c r="A23" t="s">
        <v>292</v>
      </c>
      <c r="B23" t="s">
        <v>293</v>
      </c>
      <c r="C23" s="49" t="s">
        <v>40</v>
      </c>
      <c r="D23" s="1" t="str">
        <f>Countries!$G$14</f>
        <v>WEO</v>
      </c>
      <c r="E23" s="1" t="str">
        <f>Countries!$E$14&amp;Countries!$Q22&amp;Countries!$F$14</f>
        <v>W652NGDP</v>
      </c>
      <c r="F23" t="s">
        <v>302</v>
      </c>
      <c r="G23" s="4">
        <v>7751.7</v>
      </c>
      <c r="H23" s="4">
        <v>11338.7</v>
      </c>
      <c r="I23" s="4">
        <v>14113.4</v>
      </c>
      <c r="J23" s="4">
        <v>17296</v>
      </c>
      <c r="K23" s="4">
        <v>20579.8</v>
      </c>
      <c r="L23" s="4">
        <v>27152.5</v>
      </c>
      <c r="M23" s="4">
        <v>38070.699999999997</v>
      </c>
      <c r="N23" s="4">
        <v>46972.298533060501</v>
      </c>
    </row>
    <row r="24" spans="1:22" x14ac:dyDescent="0.4">
      <c r="A24" t="s">
        <v>292</v>
      </c>
      <c r="B24" t="s">
        <v>293</v>
      </c>
      <c r="C24" s="49" t="s">
        <v>42</v>
      </c>
      <c r="D24" s="1" t="str">
        <f>Countries!$G$14</f>
        <v>WEO</v>
      </c>
      <c r="E24" s="1" t="str">
        <f>Countries!$E$14&amp;Countries!$Q23&amp;Countries!$F$14</f>
        <v>W656NGDP</v>
      </c>
      <c r="F24" s="8" t="s">
        <v>302</v>
      </c>
      <c r="G24" s="4">
        <v>3662.01144935926</v>
      </c>
      <c r="H24" s="4">
        <v>3884.4464064835502</v>
      </c>
      <c r="I24" s="4">
        <v>4144.4180460866201</v>
      </c>
      <c r="J24" s="4">
        <v>4438.2729439592003</v>
      </c>
      <c r="K24" s="4">
        <v>4802.1910709277499</v>
      </c>
      <c r="L24" s="4">
        <v>5351.47852862746</v>
      </c>
      <c r="M24" s="4">
        <v>5822.85928270554</v>
      </c>
      <c r="N24" s="4">
        <v>6263.0346478274196</v>
      </c>
    </row>
    <row r="25" spans="1:22" x14ac:dyDescent="0.4">
      <c r="A25" t="s">
        <v>292</v>
      </c>
      <c r="B25" t="s">
        <v>293</v>
      </c>
      <c r="C25" s="49" t="s">
        <v>46</v>
      </c>
      <c r="D25" s="1" t="str">
        <f>Countries!$G$14</f>
        <v>WEO</v>
      </c>
      <c r="E25" s="1" t="str">
        <f>Countries!$E$14&amp;Countries!$Q24&amp;Countries!$F$14</f>
        <v>W268NGDP</v>
      </c>
      <c r="F25" t="s">
        <v>302</v>
      </c>
      <c r="G25" s="4">
        <v>37.507001781486856</v>
      </c>
      <c r="H25" s="4">
        <v>47.763002268620703</v>
      </c>
      <c r="I25" s="4">
        <v>61.321678693873231</v>
      </c>
      <c r="J25" s="4">
        <v>70.43800334562539</v>
      </c>
      <c r="K25" s="4">
        <v>77.096003661863406</v>
      </c>
      <c r="L25" s="4">
        <v>87.908004175405836</v>
      </c>
      <c r="M25" s="4">
        <v>98.81200469331803</v>
      </c>
      <c r="N25" s="4">
        <v>110.19400523393401</v>
      </c>
    </row>
    <row r="26" spans="1:22" x14ac:dyDescent="0.4">
      <c r="A26" t="s">
        <v>292</v>
      </c>
      <c r="B26" t="s">
        <v>293</v>
      </c>
      <c r="C26" s="49" t="s">
        <v>50</v>
      </c>
      <c r="D26" s="1" t="str">
        <f>Countries!$G$14</f>
        <v>WEO</v>
      </c>
      <c r="E26" s="1" t="str">
        <f>Countries!$E$14&amp;Countries!$Q25&amp;Countries!$F$14</f>
        <v>W536NGDP</v>
      </c>
      <c r="F26" t="s">
        <v>302</v>
      </c>
      <c r="G26" s="4">
        <v>454514.6875</v>
      </c>
      <c r="H26" s="4">
        <v>532631.3125</v>
      </c>
      <c r="I26" s="4">
        <v>627695.4</v>
      </c>
      <c r="J26" s="4">
        <v>955753.5</v>
      </c>
      <c r="K26" s="4">
        <v>1109979.5</v>
      </c>
      <c r="L26" s="4">
        <v>1282017.6000000001</v>
      </c>
      <c r="M26" s="4">
        <v>1490974.2</v>
      </c>
      <c r="N26" s="4">
        <v>1697474.1266999999</v>
      </c>
    </row>
    <row r="27" spans="1:22" x14ac:dyDescent="0.4">
      <c r="A27" s="4" t="s">
        <v>292</v>
      </c>
      <c r="B27" t="s">
        <v>293</v>
      </c>
      <c r="C27" s="49" t="s">
        <v>55</v>
      </c>
      <c r="D27" s="1" t="str">
        <f>Countries!$G$14</f>
        <v>WEO</v>
      </c>
      <c r="E27" s="1" t="str">
        <f>Countries!$E$14&amp;Countries!$Q26&amp;Countries!$F$14</f>
        <v>W343NGDP</v>
      </c>
      <c r="F27" s="4" t="s">
        <v>302</v>
      </c>
      <c r="G27" s="4">
        <v>195.26971239981296</v>
      </c>
      <c r="H27" s="4">
        <v>238.06061130727144</v>
      </c>
      <c r="I27" s="4">
        <v>257.81241224543157</v>
      </c>
      <c r="J27" s="4">
        <v>273.29371298075387</v>
      </c>
      <c r="K27" s="4">
        <v>296.1364140657239</v>
      </c>
      <c r="L27" s="4">
        <v>327.72581556613977</v>
      </c>
      <c r="M27" s="4">
        <v>359.36241706879764</v>
      </c>
      <c r="N27" s="4">
        <v>387.17531838983945</v>
      </c>
    </row>
    <row r="28" spans="1:22" x14ac:dyDescent="0.4">
      <c r="A28" t="s">
        <v>292</v>
      </c>
      <c r="B28" t="s">
        <v>293</v>
      </c>
      <c r="C28" s="49" t="s">
        <v>57</v>
      </c>
      <c r="D28" s="1" t="str">
        <f>Countries!$G$14</f>
        <v>WEO</v>
      </c>
      <c r="E28" s="1" t="str">
        <f>Countries!$E$14&amp;Countries!$Q27&amp;Countries!$F$14</f>
        <v>W439NGDP</v>
      </c>
      <c r="F28" t="s">
        <v>302</v>
      </c>
      <c r="G28" s="4">
        <v>4.7146999999999997</v>
      </c>
      <c r="H28" s="4">
        <v>4.9123999999999999</v>
      </c>
      <c r="I28" s="4">
        <v>5.1375799999999998</v>
      </c>
      <c r="J28" s="4">
        <v>5.6097999999999999</v>
      </c>
      <c r="K28" s="4">
        <v>5.7673000000000005</v>
      </c>
      <c r="L28" s="4">
        <v>5.9921999999999995</v>
      </c>
      <c r="M28" s="4">
        <v>6.2587000000000002</v>
      </c>
      <c r="N28" s="4">
        <v>6.7790693750018205</v>
      </c>
    </row>
    <row r="29" spans="1:22" x14ac:dyDescent="0.4">
      <c r="A29" s="4" t="s">
        <v>292</v>
      </c>
      <c r="B29" t="s">
        <v>293</v>
      </c>
      <c r="C29" s="49" t="s">
        <v>369</v>
      </c>
      <c r="D29" s="1" t="str">
        <f>Countries!$G$14</f>
        <v>WEO</v>
      </c>
      <c r="E29" s="1" t="str">
        <f>Countries!$E$14&amp;Countries!$Q28&amp;Countries!$F$14</f>
        <v>W917NGDP</v>
      </c>
      <c r="F29" s="4" t="s">
        <v>302</v>
      </c>
      <c r="G29" s="4">
        <v>16.145600766874828</v>
      </c>
      <c r="H29" s="4">
        <v>23.399701111426083</v>
      </c>
      <c r="I29" s="4">
        <v>30.684101066791488</v>
      </c>
      <c r="J29" s="4">
        <v>34.18179849854819</v>
      </c>
      <c r="K29" s="4">
        <v>48.744029658967001</v>
      </c>
      <c r="L29" s="4">
        <v>65.357889823082957</v>
      </c>
      <c r="M29" s="4">
        <v>73.889651947069879</v>
      </c>
      <c r="N29" s="4">
        <v>81.485941370374249</v>
      </c>
    </row>
    <row r="30" spans="1:22" x14ac:dyDescent="0.4">
      <c r="A30" s="4" t="s">
        <v>292</v>
      </c>
      <c r="B30" t="s">
        <v>293</v>
      </c>
      <c r="C30" s="49" t="s">
        <v>65</v>
      </c>
      <c r="D30" s="1" t="str">
        <f>Countries!$G$14</f>
        <v>WEO</v>
      </c>
      <c r="E30" s="1" t="str">
        <f>Countries!$E$14&amp;Countries!$Q29&amp;Countries!$F$14</f>
        <v>W446NGDP</v>
      </c>
      <c r="F30" t="s">
        <v>302</v>
      </c>
      <c r="G30" s="4">
        <v>18027.607421875</v>
      </c>
      <c r="H30" s="4">
        <v>20417.345703125</v>
      </c>
      <c r="I30" s="4">
        <v>22880.19921875</v>
      </c>
      <c r="J30" s="4">
        <v>24638.6029567142</v>
      </c>
      <c r="K30" s="4">
        <v>24945</v>
      </c>
      <c r="L30" s="4">
        <v>24721</v>
      </c>
      <c r="M30" s="4">
        <v>25115</v>
      </c>
      <c r="N30" s="4">
        <v>26766</v>
      </c>
    </row>
    <row r="31" spans="1:22" x14ac:dyDescent="0.4">
      <c r="A31" s="4" t="s">
        <v>292</v>
      </c>
      <c r="B31" t="s">
        <v>293</v>
      </c>
      <c r="C31" s="49" t="s">
        <v>69</v>
      </c>
      <c r="D31" s="1" t="str">
        <f>Countries!$G$14</f>
        <v>WEO</v>
      </c>
      <c r="E31" s="1" t="str">
        <f>Countries!$E$14&amp;Countries!$Q30&amp;Countries!$F$14</f>
        <v>W676NGDP</v>
      </c>
      <c r="F31" t="s">
        <v>302</v>
      </c>
      <c r="G31" s="4">
        <v>21.834599999999998</v>
      </c>
      <c r="H31" s="4">
        <v>37.233400000000003</v>
      </c>
      <c r="I31" s="4">
        <v>41.6614</v>
      </c>
      <c r="J31" s="4">
        <v>53.957299999999996</v>
      </c>
      <c r="K31" s="4">
        <v>79.803899999999999</v>
      </c>
      <c r="L31" s="4">
        <v>101.63407378568</v>
      </c>
      <c r="M31" s="4">
        <v>126.265827885378</v>
      </c>
      <c r="N31" s="4">
        <v>145.53311933076901</v>
      </c>
    </row>
    <row r="32" spans="1:22" x14ac:dyDescent="0.4">
      <c r="A32" s="4" t="s">
        <v>292</v>
      </c>
      <c r="B32" t="s">
        <v>293</v>
      </c>
      <c r="C32" s="49" t="s">
        <v>73</v>
      </c>
      <c r="D32" s="1" t="str">
        <f>Countries!$G$14</f>
        <v>WEO</v>
      </c>
      <c r="E32" s="1" t="str">
        <f>Countries!$E$14&amp;Countries!$Q31&amp;Countries!$F$14</f>
        <v>W921NGDP</v>
      </c>
      <c r="F32" t="s">
        <v>302</v>
      </c>
      <c r="G32" s="4">
        <v>7.5454003583872593</v>
      </c>
      <c r="H32" s="4">
        <v>8.8282604193198377</v>
      </c>
      <c r="I32" s="4">
        <v>10.1180004805792</v>
      </c>
      <c r="J32" s="4">
        <v>10.366000492358566</v>
      </c>
      <c r="K32" s="4">
        <v>13.8040006556548</v>
      </c>
      <c r="L32" s="4">
        <v>17.81500084616707</v>
      </c>
      <c r="M32" s="4">
        <v>20.754000985762076</v>
      </c>
      <c r="N32" s="4">
        <v>23.183001101133385</v>
      </c>
    </row>
    <row r="33" spans="1:14" x14ac:dyDescent="0.4">
      <c r="A33" t="s">
        <v>292</v>
      </c>
      <c r="B33" t="s">
        <v>293</v>
      </c>
      <c r="C33" s="49" t="s">
        <v>74</v>
      </c>
      <c r="D33" s="1" t="str">
        <f>Countries!$G$14</f>
        <v>WEO</v>
      </c>
      <c r="E33" s="1" t="str">
        <f>Countries!$E$14&amp;Countries!$Q32&amp;Countries!$F$14</f>
        <v>W948NGDP</v>
      </c>
      <c r="F33" t="s">
        <v>302</v>
      </c>
      <c r="G33" s="4">
        <v>550.25362613564278</v>
      </c>
      <c r="H33" s="4">
        <v>646.55933070991807</v>
      </c>
      <c r="I33" s="4">
        <v>832.63533954805359</v>
      </c>
      <c r="J33" s="4">
        <v>817.39313882408783</v>
      </c>
      <c r="K33" s="4">
        <v>925.34534395154219</v>
      </c>
      <c r="L33" s="4">
        <v>1044.5777541147772</v>
      </c>
      <c r="M33" s="4">
        <v>1130.508845686285</v>
      </c>
      <c r="N33" s="4">
        <v>1244.9915976713135</v>
      </c>
    </row>
    <row r="34" spans="1:14" x14ac:dyDescent="0.4">
      <c r="A34" t="s">
        <v>292</v>
      </c>
      <c r="B34" t="s">
        <v>293</v>
      </c>
      <c r="C34" s="49" t="s">
        <v>84</v>
      </c>
      <c r="D34" s="1" t="str">
        <f>Countries!$G$14</f>
        <v>WEO</v>
      </c>
      <c r="E34" s="1" t="str">
        <f>Countries!$E$14&amp;Countries!$Q33&amp;Countries!$F$14</f>
        <v>W564NGDP</v>
      </c>
      <c r="F34" t="s">
        <v>302</v>
      </c>
      <c r="G34" s="4">
        <v>1993.0474999999999</v>
      </c>
      <c r="H34" s="4">
        <v>2274.2424999999998</v>
      </c>
      <c r="I34" s="4">
        <v>2552.9839999999999</v>
      </c>
      <c r="J34" s="4">
        <v>2808.0174999999999</v>
      </c>
      <c r="K34" s="4">
        <v>3060.6005</v>
      </c>
      <c r="L34" s="4">
        <v>3327.4854999999998</v>
      </c>
      <c r="M34" s="4">
        <v>3621.2487822256198</v>
      </c>
      <c r="N34" s="4">
        <v>3949.13925684678</v>
      </c>
    </row>
    <row r="35" spans="1:14" x14ac:dyDescent="0.4">
      <c r="A35" t="s">
        <v>292</v>
      </c>
      <c r="B35" t="s">
        <v>293</v>
      </c>
      <c r="C35" s="49" t="s">
        <v>88</v>
      </c>
      <c r="D35" s="1" t="str">
        <f>Countries!$G$14</f>
        <v>WEO</v>
      </c>
      <c r="E35" s="1" t="str">
        <f>Countries!$E$14&amp;Countries!$Q34&amp;Countries!$F$14</f>
        <v>W566NGDP</v>
      </c>
      <c r="F35" t="s">
        <v>302</v>
      </c>
      <c r="G35" s="4">
        <v>1905.951</v>
      </c>
      <c r="H35" s="4">
        <v>2171.922</v>
      </c>
      <c r="I35" s="4">
        <v>2426.7429999999999</v>
      </c>
      <c r="J35" s="4">
        <v>2665.06</v>
      </c>
      <c r="K35" s="4">
        <v>2976.9050000000002</v>
      </c>
      <c r="L35" s="4">
        <v>3308.3180000000002</v>
      </c>
      <c r="M35" s="4">
        <v>3639.98</v>
      </c>
      <c r="N35" s="4">
        <v>3942.5230944711898</v>
      </c>
    </row>
    <row r="36" spans="1:14" x14ac:dyDescent="0.4">
      <c r="A36" t="s">
        <v>292</v>
      </c>
      <c r="B36" t="s">
        <v>293</v>
      </c>
      <c r="C36" s="49" t="s">
        <v>93</v>
      </c>
      <c r="D36" s="1" t="str">
        <f>Countries!$G$14</f>
        <v>WEO</v>
      </c>
      <c r="E36" s="1" t="str">
        <f>Countries!$E$14&amp;Countries!$Q35&amp;Countries!$F$14</f>
        <v>W922NGDP</v>
      </c>
      <c r="F36" t="s">
        <v>302</v>
      </c>
      <c r="G36" s="4">
        <v>1540.4928</v>
      </c>
      <c r="H36" s="4">
        <v>2145.6554000000001</v>
      </c>
      <c r="I36" s="4">
        <v>2479</v>
      </c>
      <c r="J36" s="4">
        <v>2741.1</v>
      </c>
      <c r="K36" s="4">
        <v>4757.2</v>
      </c>
      <c r="L36" s="4">
        <v>7302.2</v>
      </c>
      <c r="M36" s="4">
        <v>9040.6</v>
      </c>
      <c r="N36" s="4">
        <v>10798.2344027688</v>
      </c>
    </row>
    <row r="37" spans="1:14" x14ac:dyDescent="0.4">
      <c r="A37" t="s">
        <v>292</v>
      </c>
      <c r="B37" t="s">
        <v>293</v>
      </c>
      <c r="C37" s="49" t="s">
        <v>97</v>
      </c>
      <c r="D37" s="1" t="str">
        <f>Countries!$G$14</f>
        <v>WEO</v>
      </c>
      <c r="E37" s="1" t="str">
        <f>Countries!$E$14&amp;Countries!$Q36&amp;Countries!$F$14</f>
        <v>W724NGDP</v>
      </c>
      <c r="F37" t="s">
        <v>302</v>
      </c>
      <c r="G37" s="4">
        <v>653.94268798828102</v>
      </c>
      <c r="H37" s="4">
        <v>867.07264122312995</v>
      </c>
      <c r="I37" s="4">
        <v>834.49858088228996</v>
      </c>
      <c r="J37" s="4">
        <v>1051.33490364157</v>
      </c>
      <c r="K37" s="4">
        <v>1207.72083916626</v>
      </c>
      <c r="L37" s="4">
        <v>1330.3194713709699</v>
      </c>
      <c r="M37" s="4">
        <v>1487.72431718042</v>
      </c>
      <c r="N37" s="4">
        <v>1658.72918154374</v>
      </c>
    </row>
    <row r="38" spans="1:14" x14ac:dyDescent="0.4">
      <c r="A38" s="5" t="s">
        <v>292</v>
      </c>
      <c r="B38" t="s">
        <v>293</v>
      </c>
      <c r="C38" s="49" t="s">
        <v>110</v>
      </c>
      <c r="D38" s="1" t="str">
        <f>Countries!$G$14</f>
        <v>WEO</v>
      </c>
      <c r="E38" s="1" t="str">
        <f>Countries!$E$14&amp;Countries!$Q37&amp;Countries!$F$14</f>
        <v>W923NGDP</v>
      </c>
      <c r="F38" s="5" t="s">
        <v>302</v>
      </c>
      <c r="G38" s="4">
        <v>64.833003079402175</v>
      </c>
      <c r="H38" s="4">
        <v>308.45301465073095</v>
      </c>
      <c r="I38" s="4">
        <v>631.98415501763441</v>
      </c>
      <c r="J38" s="4">
        <v>1025.2000486943857</v>
      </c>
      <c r="K38" s="4">
        <v>1345.0000638840702</v>
      </c>
      <c r="L38" s="4">
        <v>1806.700085813643</v>
      </c>
      <c r="M38" s="4">
        <v>2512.0001193135945</v>
      </c>
      <c r="N38" s="4">
        <v>3006.190618976862</v>
      </c>
    </row>
    <row r="39" spans="1:14" x14ac:dyDescent="0.4">
      <c r="A39" t="s">
        <v>292</v>
      </c>
      <c r="B39" t="s">
        <v>293</v>
      </c>
      <c r="C39" s="49" t="s">
        <v>111</v>
      </c>
      <c r="D39" s="1" t="str">
        <f>Countries!$G$14</f>
        <v>WEO</v>
      </c>
      <c r="E39" s="1" t="str">
        <f>Countries!$E$14&amp;Countries!$Q38&amp;Countries!$F$14</f>
        <v>W738NGDP</v>
      </c>
      <c r="F39" t="s">
        <v>302</v>
      </c>
      <c r="G39" s="4">
        <v>3020.5010000000002</v>
      </c>
      <c r="H39" s="4">
        <v>3767.6410000000001</v>
      </c>
      <c r="I39" s="4">
        <v>4703.4589999999998</v>
      </c>
      <c r="J39" s="4">
        <v>5571.6409999999996</v>
      </c>
      <c r="K39" s="4">
        <v>6432.9116999999997</v>
      </c>
      <c r="L39" s="4">
        <v>7267.1328999999996</v>
      </c>
      <c r="M39" s="4">
        <v>8186.4840000000004</v>
      </c>
      <c r="N39" s="4">
        <v>9046.1859076221608</v>
      </c>
    </row>
    <row r="40" spans="1:14" x14ac:dyDescent="0.4">
      <c r="A40" t="s">
        <v>292</v>
      </c>
      <c r="B40" t="s">
        <v>293</v>
      </c>
      <c r="C40" s="49" t="s">
        <v>112</v>
      </c>
      <c r="D40" s="1" t="str">
        <f>Countries!$G$14</f>
        <v>WEO</v>
      </c>
      <c r="E40" s="1" t="str">
        <f>Countries!$E$14&amp;Countries!$Q39&amp;Countries!$F$14</f>
        <v>W578NGDP</v>
      </c>
      <c r="F40" t="s">
        <v>302</v>
      </c>
      <c r="G40" s="4">
        <v>4186.2120000000004</v>
      </c>
      <c r="H40" s="4">
        <v>4611.0410000000002</v>
      </c>
      <c r="I40" s="4">
        <v>4732.6099999999997</v>
      </c>
      <c r="J40" s="4">
        <v>4626.4470000000001</v>
      </c>
      <c r="K40" s="4">
        <v>4632.1319999999996</v>
      </c>
      <c r="L40" s="4">
        <v>4904.7250000000004</v>
      </c>
      <c r="M40" s="4">
        <v>5100.6769999999997</v>
      </c>
      <c r="N40" s="4">
        <v>5352.8631286357004</v>
      </c>
    </row>
    <row r="41" spans="1:14" x14ac:dyDescent="0.4">
      <c r="A41" t="s">
        <v>292</v>
      </c>
      <c r="B41" t="s">
        <v>293</v>
      </c>
      <c r="C41" s="49" t="s">
        <v>115</v>
      </c>
      <c r="D41" s="1" t="str">
        <f>Countries!$G$14</f>
        <v>WEO</v>
      </c>
      <c r="E41" s="1" t="str">
        <f>Countries!$E$14&amp;Countries!$Q40&amp;Countries!$F$14</f>
        <v>W186NGDP</v>
      </c>
      <c r="F41" t="s">
        <v>302</v>
      </c>
      <c r="G41" s="4">
        <v>7937897.2590551199</v>
      </c>
      <c r="H41" s="4">
        <v>14464081.8989053</v>
      </c>
      <c r="I41" s="4">
        <v>28885204.204866599</v>
      </c>
      <c r="J41" s="4">
        <v>53636628.692031302</v>
      </c>
      <c r="K41" s="4">
        <v>81929852.189723596</v>
      </c>
      <c r="L41" s="4">
        <v>125738482.24419799</v>
      </c>
      <c r="M41" s="4">
        <v>182130735.60213599</v>
      </c>
      <c r="N41" s="4">
        <v>276627296.17885602</v>
      </c>
    </row>
    <row r="42" spans="1:14" x14ac:dyDescent="0.4">
      <c r="A42" t="s">
        <v>292</v>
      </c>
      <c r="B42" t="s">
        <v>293</v>
      </c>
      <c r="C42" s="49" t="s">
        <v>116</v>
      </c>
      <c r="D42" s="1" t="str">
        <f>Countries!$G$14</f>
        <v>WEO</v>
      </c>
      <c r="E42" s="1" t="str">
        <f>Countries!$E$14&amp;Countries!$Q41&amp;Countries!$F$14</f>
        <v>W925NGDP</v>
      </c>
      <c r="F42" s="1" t="s">
        <v>302</v>
      </c>
      <c r="G42" s="9">
        <v>652.00003096833746</v>
      </c>
      <c r="H42" s="9">
        <v>7751.7003681859833</v>
      </c>
      <c r="I42" s="9">
        <v>11108.800527639673</v>
      </c>
      <c r="J42" s="9">
        <v>13994.000664679315</v>
      </c>
      <c r="K42" s="9">
        <v>17300.000821705886</v>
      </c>
      <c r="L42" s="9">
        <v>22900.001087691606</v>
      </c>
      <c r="M42" s="9">
        <v>31000.00147242095</v>
      </c>
      <c r="N42" s="9">
        <v>36474.601732450486</v>
      </c>
    </row>
    <row r="43" spans="1:14" x14ac:dyDescent="0.4">
      <c r="A43" t="s">
        <v>292</v>
      </c>
      <c r="B43" t="s">
        <v>293</v>
      </c>
      <c r="C43" s="49" t="s">
        <v>125</v>
      </c>
      <c r="D43" s="1" t="str">
        <f>Countries!$G$14</f>
        <v>WEO</v>
      </c>
      <c r="E43" s="1" t="str">
        <f>Countries!$E$14&amp;Countries!$Q42&amp;Countries!$F$14</f>
        <v>W582NGDP</v>
      </c>
      <c r="F43" t="s">
        <v>302</v>
      </c>
      <c r="G43" s="4">
        <v>228892</v>
      </c>
      <c r="H43" s="4">
        <v>272036</v>
      </c>
      <c r="I43" s="4">
        <v>313623</v>
      </c>
      <c r="J43" s="4">
        <v>360581</v>
      </c>
      <c r="K43" s="4">
        <v>397278.22727812198</v>
      </c>
      <c r="L43" s="4">
        <v>429668.87386951101</v>
      </c>
      <c r="M43" s="4">
        <v>456848.60106559802</v>
      </c>
      <c r="N43" s="4">
        <v>507503.30007313698</v>
      </c>
    </row>
    <row r="44" spans="1:14" x14ac:dyDescent="0.4">
      <c r="A44" s="1" t="s">
        <v>292</v>
      </c>
      <c r="B44" s="1" t="s">
        <v>293</v>
      </c>
      <c r="C44" s="49" t="s">
        <v>126</v>
      </c>
      <c r="D44" s="1" t="str">
        <f>Countries!$G$14</f>
        <v>WEO</v>
      </c>
      <c r="E44" s="1" t="str">
        <f>Countries!$E$14&amp;Countries!$Q43&amp;Countries!$F$14</f>
        <v>W474NGDP</v>
      </c>
      <c r="F44" s="1" t="s">
        <v>302</v>
      </c>
      <c r="G44" s="9">
        <v>512.54300000000001</v>
      </c>
      <c r="H44" s="9">
        <v>736.41399999999999</v>
      </c>
      <c r="I44" s="9">
        <v>888.80799999999999</v>
      </c>
      <c r="J44" s="9">
        <v>845.99700000000007</v>
      </c>
      <c r="K44" s="9">
        <v>1135.134</v>
      </c>
      <c r="L44" s="9">
        <v>1447.9480000000001</v>
      </c>
      <c r="M44" s="9">
        <v>1474.49264917249</v>
      </c>
      <c r="N44" s="9">
        <v>1603.6156041095498</v>
      </c>
    </row>
    <row r="45" spans="1:14" x14ac:dyDescent="0.4">
      <c r="A45" t="s">
        <v>292</v>
      </c>
      <c r="B45" t="s">
        <v>293</v>
      </c>
      <c r="C45" s="49" t="s">
        <v>365</v>
      </c>
      <c r="D45" s="1" t="str">
        <f>Countries!$G$14</f>
        <v>WEO</v>
      </c>
      <c r="E45" s="1" t="str">
        <f>Countries!$E$14&amp;Countries!$Q44&amp;Countries!$F$14</f>
        <v>W754NGDP</v>
      </c>
      <c r="F45" t="s">
        <v>302</v>
      </c>
      <c r="G45" s="4">
        <v>2999.2</v>
      </c>
      <c r="H45" s="4">
        <v>3950.6</v>
      </c>
      <c r="I45" s="4">
        <v>5141.2</v>
      </c>
      <c r="J45" s="4">
        <v>6028.6</v>
      </c>
      <c r="K45" s="4">
        <v>7479.5</v>
      </c>
      <c r="L45" s="4">
        <v>10074.6</v>
      </c>
      <c r="M45" s="4">
        <v>13041.2271636</v>
      </c>
      <c r="N45" s="4">
        <v>16093.265556697301</v>
      </c>
    </row>
    <row r="46" spans="1:14" x14ac:dyDescent="0.4">
      <c r="A46" t="s">
        <v>292</v>
      </c>
      <c r="B46" t="s">
        <v>293</v>
      </c>
      <c r="C46" s="49" t="s">
        <v>0</v>
      </c>
      <c r="D46" s="1" t="str">
        <f>Countries!$G$14</f>
        <v>WEO</v>
      </c>
      <c r="E46" s="1" t="str">
        <f>Countries!$E$14&amp;Countries!$Q45&amp;Countries!$F$14</f>
        <v>W914NGDP</v>
      </c>
      <c r="F46" t="s">
        <v>302</v>
      </c>
      <c r="G46" s="4">
        <v>224.745</v>
      </c>
      <c r="H46" s="4">
        <v>280.99801334668848</v>
      </c>
      <c r="I46" s="4">
        <v>341.72073498086274</v>
      </c>
      <c r="J46" s="4">
        <v>460.63102187879787</v>
      </c>
      <c r="K46" s="4">
        <v>506.2049302934422</v>
      </c>
      <c r="L46" s="4">
        <v>539.20982561109054</v>
      </c>
      <c r="M46" s="4">
        <v>590.23702803475237</v>
      </c>
      <c r="N46" s="4">
        <v>658.75303128908763</v>
      </c>
    </row>
    <row r="47" spans="1:14" x14ac:dyDescent="0.4">
      <c r="A47" t="s">
        <v>292</v>
      </c>
      <c r="B47" t="s">
        <v>293</v>
      </c>
      <c r="C47" s="49" t="s">
        <v>3</v>
      </c>
      <c r="D47" s="1" t="str">
        <f>Countries!$G$14</f>
        <v>WEO</v>
      </c>
      <c r="E47" s="1" t="str">
        <f>Countries!$E$14&amp;Countries!$Q46&amp;Countries!$F$14</f>
        <v>W911NGDP</v>
      </c>
      <c r="F47" t="s">
        <v>302</v>
      </c>
      <c r="G47">
        <v>522.25630000000001</v>
      </c>
      <c r="H47">
        <v>661.20899999999995</v>
      </c>
      <c r="I47">
        <v>804.3356</v>
      </c>
      <c r="J47">
        <v>958.7912</v>
      </c>
      <c r="K47">
        <v>987.11800000000005</v>
      </c>
      <c r="L47">
        <v>1031.3382999999999</v>
      </c>
      <c r="M47">
        <v>1177.2348</v>
      </c>
      <c r="N47">
        <v>1301</v>
      </c>
    </row>
    <row r="48" spans="1:14" x14ac:dyDescent="0.4">
      <c r="A48" t="s">
        <v>292</v>
      </c>
      <c r="B48" t="s">
        <v>293</v>
      </c>
      <c r="C48" s="49" t="s">
        <v>6</v>
      </c>
      <c r="D48" s="1" t="str">
        <f>Countries!$G$14</f>
        <v>WEO</v>
      </c>
      <c r="E48" s="1" t="str">
        <f>Countries!$E$14&amp;Countries!$Q47&amp;Countries!$F$14</f>
        <v>W912NGDP</v>
      </c>
      <c r="F48" t="s">
        <v>302</v>
      </c>
      <c r="G48">
        <v>10669</v>
      </c>
      <c r="H48">
        <v>13663.2001953125</v>
      </c>
      <c r="I48">
        <v>15791.400390625</v>
      </c>
      <c r="J48">
        <v>17203</v>
      </c>
      <c r="K48">
        <v>18875</v>
      </c>
      <c r="L48">
        <v>23565</v>
      </c>
      <c r="M48">
        <v>26508</v>
      </c>
      <c r="N48">
        <v>29290</v>
      </c>
    </row>
    <row r="49" spans="1:14" x14ac:dyDescent="0.4">
      <c r="A49" t="s">
        <v>292</v>
      </c>
      <c r="B49" t="s">
        <v>293</v>
      </c>
      <c r="C49" s="49" t="s">
        <v>8</v>
      </c>
      <c r="D49" s="1" t="str">
        <f>Countries!$G$14</f>
        <v>WEO</v>
      </c>
      <c r="E49" s="1" t="str">
        <f>Countries!$E$14&amp;Countries!$Q48&amp;Countries!$F$14</f>
        <v>W913NGDP</v>
      </c>
      <c r="F49" t="s">
        <v>302</v>
      </c>
      <c r="G49">
        <v>121.40260314941401</v>
      </c>
      <c r="H49">
        <v>191.83920288085901</v>
      </c>
      <c r="I49">
        <v>366.83010864257801</v>
      </c>
      <c r="J49">
        <v>702.16107177734398</v>
      </c>
      <c r="K49">
        <v>3026.06372070313</v>
      </c>
      <c r="L49">
        <v>9125.599609375</v>
      </c>
      <c r="M49">
        <v>16912.66796875</v>
      </c>
      <c r="N49">
        <v>24816</v>
      </c>
    </row>
    <row r="50" spans="1:14" x14ac:dyDescent="0.4">
      <c r="A50" t="s">
        <v>292</v>
      </c>
      <c r="B50" t="s">
        <v>293</v>
      </c>
      <c r="C50" s="49" t="s">
        <v>14</v>
      </c>
      <c r="D50" s="1" t="str">
        <f>Countries!$G$14</f>
        <v>WEO</v>
      </c>
      <c r="E50" s="1" t="str">
        <f>Countries!$E$14&amp;Countries!$Q49&amp;Countries!$F$14</f>
        <v>W223NGDP</v>
      </c>
      <c r="F50" t="s">
        <v>302</v>
      </c>
      <c r="G50">
        <v>646.19151699999998</v>
      </c>
      <c r="H50">
        <v>778.88672699999995</v>
      </c>
      <c r="I50">
        <v>870.74300000000005</v>
      </c>
      <c r="J50">
        <v>913.73500000000001</v>
      </c>
      <c r="K50">
        <v>963.86900000000003</v>
      </c>
      <c r="L50">
        <v>1086.7</v>
      </c>
      <c r="M50">
        <v>1184.769</v>
      </c>
      <c r="N50">
        <v>1298.53938418591</v>
      </c>
    </row>
    <row r="51" spans="1:14" x14ac:dyDescent="0.4">
      <c r="A51" t="s">
        <v>292</v>
      </c>
      <c r="B51" t="s">
        <v>293</v>
      </c>
      <c r="C51" s="49" t="s">
        <v>19</v>
      </c>
      <c r="D51" s="1" t="str">
        <f>Countries!$G$14</f>
        <v>WEO</v>
      </c>
      <c r="E51" s="1" t="str">
        <f>Countries!$E$14&amp;Countries!$Q50&amp;Countries!$F$14</f>
        <v>W228NGDP</v>
      </c>
      <c r="F51" t="s">
        <v>302</v>
      </c>
      <c r="G51">
        <v>28593.362041999699</v>
      </c>
      <c r="H51">
        <v>31237.288786524899</v>
      </c>
      <c r="I51">
        <v>34722.636074047601</v>
      </c>
      <c r="J51">
        <v>36534.8730621176</v>
      </c>
      <c r="K51">
        <v>37164.3860182387</v>
      </c>
      <c r="L51">
        <v>40436.2158124056</v>
      </c>
      <c r="M51">
        <v>42191.777762213896</v>
      </c>
      <c r="N51">
        <v>44226.287772893003</v>
      </c>
    </row>
    <row r="52" spans="1:14" x14ac:dyDescent="0.4">
      <c r="A52" t="s">
        <v>292</v>
      </c>
      <c r="B52" t="s">
        <v>293</v>
      </c>
      <c r="C52" s="49" t="s">
        <v>264</v>
      </c>
      <c r="D52" s="1" t="str">
        <f>Countries!$G$14</f>
        <v>WEO</v>
      </c>
      <c r="E52" s="1" t="str">
        <f>Countries!$E$14&amp;Countries!$Q51&amp;Countries!$F$14</f>
        <v>W532NGDP</v>
      </c>
      <c r="F52" t="s">
        <v>302</v>
      </c>
      <c r="G52">
        <v>1096.2629999999999</v>
      </c>
      <c r="H52">
        <v>1210.9269999999999</v>
      </c>
      <c r="I52">
        <v>1344.548</v>
      </c>
      <c r="J52">
        <v>1279.8510000000001</v>
      </c>
      <c r="K52">
        <v>1246.136</v>
      </c>
      <c r="L52">
        <v>1288.3389999999999</v>
      </c>
      <c r="M52">
        <v>1278.9939999999999</v>
      </c>
      <c r="N52">
        <v>1266.67141714628</v>
      </c>
    </row>
    <row r="53" spans="1:14" x14ac:dyDescent="0.4">
      <c r="A53" t="s">
        <v>292</v>
      </c>
      <c r="B53" t="s">
        <v>293</v>
      </c>
      <c r="C53" s="49" t="s">
        <v>21</v>
      </c>
      <c r="D53" s="1" t="str">
        <f>Countries!$G$14</f>
        <v>WEO</v>
      </c>
      <c r="E53" s="1" t="str">
        <f>Countries!$E$14&amp;Countries!$Q52&amp;Countries!$F$14</f>
        <v>W233NGDP</v>
      </c>
      <c r="F53" t="s">
        <v>302</v>
      </c>
      <c r="G53">
        <v>84439.108999999997</v>
      </c>
      <c r="H53">
        <v>100711.389</v>
      </c>
      <c r="I53">
        <v>121707.501</v>
      </c>
      <c r="J53">
        <v>140483.32199999999</v>
      </c>
      <c r="K53">
        <v>151565.005</v>
      </c>
      <c r="L53">
        <v>173729.80600000001</v>
      </c>
      <c r="M53">
        <v>189525.78599999999</v>
      </c>
      <c r="N53">
        <v>203691.701348784</v>
      </c>
    </row>
    <row r="54" spans="1:14" x14ac:dyDescent="0.4">
      <c r="A54" t="s">
        <v>292</v>
      </c>
      <c r="B54" t="s">
        <v>293</v>
      </c>
      <c r="C54" s="49" t="s">
        <v>373</v>
      </c>
      <c r="D54" s="1" t="str">
        <f>Countries!$G$14</f>
        <v>WEO</v>
      </c>
      <c r="E54" s="1" t="str">
        <f>Countries!$E$14&amp;Countries!$Q53&amp;Countries!$F$14</f>
        <v>W935NGDP</v>
      </c>
      <c r="F54" t="s">
        <v>302</v>
      </c>
      <c r="G54">
        <v>1381.04895019531</v>
      </c>
      <c r="H54">
        <v>1566.96801757813</v>
      </c>
      <c r="I54">
        <v>1679.921</v>
      </c>
      <c r="J54">
        <v>1839.088</v>
      </c>
      <c r="K54">
        <v>1902.2929999999999</v>
      </c>
      <c r="L54">
        <v>1984.8330000000001</v>
      </c>
      <c r="M54">
        <v>2157.828</v>
      </c>
      <c r="N54">
        <v>2301.4262337177502</v>
      </c>
    </row>
    <row r="55" spans="1:14" x14ac:dyDescent="0.4">
      <c r="A55" t="s">
        <v>292</v>
      </c>
      <c r="B55" t="s">
        <v>293</v>
      </c>
      <c r="C55" s="50" t="s">
        <v>32</v>
      </c>
      <c r="D55" s="1" t="str">
        <f>Countries!$G$14</f>
        <v>WEO</v>
      </c>
      <c r="E55" s="1" t="str">
        <f>Countries!$E$14&amp;Countries!$Q54&amp;Countries!$F$14</f>
        <v>W469NGDP</v>
      </c>
      <c r="F55" t="s">
        <v>302</v>
      </c>
      <c r="G55">
        <v>204.8</v>
      </c>
      <c r="H55">
        <v>229.51300000000001</v>
      </c>
      <c r="I55">
        <v>256.3</v>
      </c>
      <c r="J55">
        <v>280.2</v>
      </c>
      <c r="K55">
        <v>302.10000000000002</v>
      </c>
      <c r="L55">
        <v>338.7</v>
      </c>
      <c r="M55">
        <v>361.8</v>
      </c>
      <c r="N55">
        <v>379.7</v>
      </c>
    </row>
    <row r="56" spans="1:14" x14ac:dyDescent="0.4">
      <c r="A56" t="s">
        <v>292</v>
      </c>
      <c r="B56" t="s">
        <v>293</v>
      </c>
      <c r="C56" s="49" t="s">
        <v>33</v>
      </c>
      <c r="D56" s="1" t="str">
        <f>Countries!$G$14</f>
        <v>WEO</v>
      </c>
      <c r="E56" s="1" t="str">
        <f>Countries!$E$14&amp;Countries!$Q55&amp;Countries!$F$14</f>
        <v>W253NGDP</v>
      </c>
      <c r="F56" t="s">
        <v>302</v>
      </c>
      <c r="G56">
        <v>83.120002746582003</v>
      </c>
      <c r="H56">
        <v>90.6</v>
      </c>
      <c r="I56">
        <v>97.4</v>
      </c>
      <c r="J56">
        <v>105.0736585858</v>
      </c>
      <c r="K56">
        <v>109.06570000000001</v>
      </c>
      <c r="L56">
        <v>114.9675</v>
      </c>
      <c r="M56">
        <v>120.215378</v>
      </c>
      <c r="N56">
        <v>127.861125</v>
      </c>
    </row>
    <row r="57" spans="1:14" x14ac:dyDescent="0.4">
      <c r="A57" t="s">
        <v>292</v>
      </c>
      <c r="B57" t="s">
        <v>293</v>
      </c>
      <c r="C57" s="49" t="s">
        <v>38</v>
      </c>
      <c r="D57" s="1" t="str">
        <f>Countries!$G$14</f>
        <v>WEO</v>
      </c>
      <c r="E57" s="1" t="str">
        <f>Countries!$E$14&amp;Countries!$Q56&amp;Countries!$F$14</f>
        <v>W915NGDP</v>
      </c>
      <c r="F57" t="s">
        <v>302</v>
      </c>
      <c r="G57">
        <v>2.4431772408767034</v>
      </c>
      <c r="H57">
        <v>3.8463929111389565</v>
      </c>
      <c r="I57">
        <v>4.6386859934782656</v>
      </c>
      <c r="J57">
        <v>5.0405680651433888</v>
      </c>
      <c r="K57">
        <v>5.6659642400266401</v>
      </c>
      <c r="L57">
        <v>6.0155393266420747</v>
      </c>
      <c r="M57">
        <v>6.6545653234794981</v>
      </c>
      <c r="N57">
        <v>7.2635327265850158</v>
      </c>
    </row>
    <row r="58" spans="1:14" x14ac:dyDescent="0.4">
      <c r="A58" t="s">
        <v>292</v>
      </c>
      <c r="B58" t="s">
        <v>293</v>
      </c>
      <c r="C58" s="49" t="s">
        <v>329</v>
      </c>
      <c r="D58" s="1" t="str">
        <f>Countries!$G$14</f>
        <v>WEO</v>
      </c>
      <c r="E58" s="1" t="str">
        <f>Countries!$E$14&amp;Countries!$Q57&amp;Countries!$F$14</f>
        <v>W258NGDP</v>
      </c>
      <c r="F58" t="s">
        <v>302</v>
      </c>
      <c r="G58">
        <v>85.156699357225875</v>
      </c>
      <c r="H58">
        <v>95.49504359827084</v>
      </c>
      <c r="I58">
        <v>107.87340356121135</v>
      </c>
      <c r="J58">
        <v>124.0225058907525</v>
      </c>
      <c r="K58">
        <v>135.28700642578752</v>
      </c>
      <c r="L58">
        <v>148.1150070350848</v>
      </c>
      <c r="M58">
        <v>162.2410077060338</v>
      </c>
      <c r="N58">
        <v>175.46000833390258</v>
      </c>
    </row>
    <row r="59" spans="1:14" x14ac:dyDescent="0.4">
      <c r="A59" t="s">
        <v>292</v>
      </c>
      <c r="B59" t="s">
        <v>293</v>
      </c>
      <c r="C59" s="49" t="s">
        <v>45</v>
      </c>
      <c r="D59" s="1" t="str">
        <f>Countries!$G$14</f>
        <v>WEO</v>
      </c>
      <c r="E59" s="1" t="str">
        <f>Countries!$E$14&amp;Countries!$Q58&amp;Countries!$F$14</f>
        <v>W263NGDP</v>
      </c>
      <c r="F59" t="s">
        <v>302</v>
      </c>
      <c r="G59">
        <v>40.728900372018821</v>
      </c>
      <c r="H59">
        <v>46.646791278103528</v>
      </c>
      <c r="I59">
        <v>54.005412721369268</v>
      </c>
      <c r="J59">
        <v>62.996819398438134</v>
      </c>
      <c r="K59">
        <v>69.253815789379502</v>
      </c>
      <c r="L59">
        <v>77.580136497358481</v>
      </c>
      <c r="M59">
        <v>88.996910477126107</v>
      </c>
      <c r="N59">
        <v>99.320551592472711</v>
      </c>
    </row>
    <row r="60" spans="1:14" x14ac:dyDescent="0.4">
      <c r="A60" t="s">
        <v>292</v>
      </c>
      <c r="B60" t="s">
        <v>293</v>
      </c>
      <c r="C60" s="49" t="s">
        <v>48</v>
      </c>
      <c r="D60" s="1" t="str">
        <f>Countries!$G$14</f>
        <v>WEO</v>
      </c>
      <c r="E60" s="1" t="str">
        <f>Countries!$E$14&amp;Countries!$Q59&amp;Countries!$F$14</f>
        <v>W944NGDP</v>
      </c>
      <c r="F60" t="s">
        <v>302</v>
      </c>
      <c r="G60">
        <v>5614.0419921875</v>
      </c>
      <c r="H60">
        <v>6893.923828125</v>
      </c>
      <c r="I60">
        <v>8540.6689453125</v>
      </c>
      <c r="J60">
        <v>10087.43359375</v>
      </c>
      <c r="K60">
        <v>11393.5</v>
      </c>
      <c r="L60">
        <v>13150.763671875</v>
      </c>
      <c r="M60">
        <v>14876.4189453125</v>
      </c>
      <c r="N60">
        <v>16236.1</v>
      </c>
    </row>
    <row r="61" spans="1:14" x14ac:dyDescent="0.4">
      <c r="A61" t="s">
        <v>292</v>
      </c>
      <c r="B61" t="s">
        <v>293</v>
      </c>
      <c r="C61" s="50" t="s">
        <v>53</v>
      </c>
      <c r="D61" s="1" t="str">
        <f>Countries!$G$14</f>
        <v>WEO</v>
      </c>
      <c r="E61" s="1" t="str">
        <f>Countries!$E$14&amp;Countries!$Q60&amp;Countries!$F$14</f>
        <v>W436NGDP</v>
      </c>
      <c r="F61" t="s">
        <v>302</v>
      </c>
      <c r="G61">
        <v>271.28300000000002</v>
      </c>
      <c r="H61">
        <v>315.22500000000002</v>
      </c>
      <c r="I61">
        <v>354.91899999999998</v>
      </c>
      <c r="J61">
        <v>390.71300000000002</v>
      </c>
      <c r="K61">
        <v>426.839</v>
      </c>
      <c r="L61">
        <v>464.435</v>
      </c>
      <c r="M61">
        <v>470.15199999999999</v>
      </c>
      <c r="N61">
        <v>492.13311622545598</v>
      </c>
    </row>
    <row r="62" spans="1:14" x14ac:dyDescent="0.4">
      <c r="A62" t="s">
        <v>292</v>
      </c>
      <c r="B62" t="s">
        <v>293</v>
      </c>
      <c r="C62" s="49" t="s">
        <v>58</v>
      </c>
      <c r="D62" s="1" t="str">
        <f>Countries!$G$14</f>
        <v>WEO</v>
      </c>
      <c r="E62" s="1" t="str">
        <f>Countries!$E$14&amp;Countries!$Q61&amp;Countries!$F$14</f>
        <v>W916NGDP</v>
      </c>
      <c r="F62" t="s">
        <v>302</v>
      </c>
      <c r="G62">
        <v>1015.3000482241609</v>
      </c>
      <c r="H62">
        <v>1406.8000668194127</v>
      </c>
      <c r="I62">
        <v>1672.1000794204861</v>
      </c>
      <c r="J62">
        <v>1733.2000823225803</v>
      </c>
      <c r="K62">
        <v>2016.4560000000001</v>
      </c>
      <c r="L62">
        <v>2599.902</v>
      </c>
      <c r="M62">
        <v>3285.42</v>
      </c>
      <c r="N62">
        <v>3804.7067616959202</v>
      </c>
    </row>
    <row r="63" spans="1:14" x14ac:dyDescent="0.4">
      <c r="A63" t="s">
        <v>292</v>
      </c>
      <c r="B63" t="s">
        <v>293</v>
      </c>
      <c r="C63" s="49" t="s">
        <v>64</v>
      </c>
      <c r="D63" s="1" t="str">
        <f>Countries!$G$14</f>
        <v>WEO</v>
      </c>
      <c r="E63" s="1" t="str">
        <f>Countries!$E$14&amp;Countries!$Q62&amp;Countries!$F$14</f>
        <v>W941NGDP</v>
      </c>
      <c r="F63" t="s">
        <v>302</v>
      </c>
      <c r="G63">
        <v>2.3492229999999998</v>
      </c>
      <c r="H63">
        <v>2.8291351343766986</v>
      </c>
      <c r="I63">
        <v>3.2754561555758079</v>
      </c>
      <c r="J63">
        <v>3.5894761704909568</v>
      </c>
      <c r="K63">
        <v>3.8969901850970876</v>
      </c>
      <c r="L63">
        <v>4.3361062059539774</v>
      </c>
      <c r="M63">
        <v>4.7408002251759109</v>
      </c>
      <c r="N63">
        <v>5.1271754435277472</v>
      </c>
    </row>
    <row r="64" spans="1:14" x14ac:dyDescent="0.4">
      <c r="A64" t="s">
        <v>292</v>
      </c>
      <c r="B64" t="s">
        <v>293</v>
      </c>
      <c r="C64" s="49" t="s">
        <v>66</v>
      </c>
      <c r="D64" s="1" t="str">
        <f>Countries!$G$14</f>
        <v>WEO</v>
      </c>
      <c r="E64" s="1" t="str">
        <f>Countries!$E$14&amp;Countries!$Q63&amp;Countries!$F$14</f>
        <v>W946NGDP</v>
      </c>
      <c r="F64" t="s">
        <v>302</v>
      </c>
      <c r="G64">
        <v>24.103001144831037</v>
      </c>
      <c r="H64">
        <v>31.569001499446998</v>
      </c>
      <c r="I64">
        <v>38.340001821052233</v>
      </c>
      <c r="J64">
        <v>42.990002041915375</v>
      </c>
      <c r="K64">
        <v>42.65457233848332</v>
      </c>
      <c r="L64">
        <v>45.147602144395876</v>
      </c>
      <c r="M64">
        <v>47.967702278343431</v>
      </c>
      <c r="N64">
        <v>51.531002447591099</v>
      </c>
    </row>
    <row r="65" spans="1:14" x14ac:dyDescent="0.4">
      <c r="A65" t="s">
        <v>292</v>
      </c>
      <c r="B65" t="s">
        <v>293</v>
      </c>
      <c r="C65" s="49" t="s">
        <v>68</v>
      </c>
      <c r="D65" s="1" t="str">
        <f>Countries!$G$14</f>
        <v>WEO</v>
      </c>
      <c r="E65" s="1" t="str">
        <f>Countries!$E$14&amp;Countries!$Q64&amp;Countries!$F$14</f>
        <v>W962NGDP</v>
      </c>
      <c r="F65" t="s">
        <v>302</v>
      </c>
      <c r="G65">
        <v>169.52100805181522</v>
      </c>
      <c r="H65">
        <v>176.44400838064007</v>
      </c>
      <c r="I65">
        <v>186.01900883542814</v>
      </c>
      <c r="J65">
        <v>194.9810092611003</v>
      </c>
      <c r="K65">
        <v>209.01000992744201</v>
      </c>
      <c r="L65">
        <v>236.3890112278747</v>
      </c>
      <c r="M65">
        <v>234.71801114850646</v>
      </c>
      <c r="N65">
        <v>249.00601182715005</v>
      </c>
    </row>
    <row r="66" spans="1:14" x14ac:dyDescent="0.4">
      <c r="A66" t="s">
        <v>292</v>
      </c>
      <c r="B66" t="s">
        <v>293</v>
      </c>
      <c r="C66" s="49" t="s">
        <v>70</v>
      </c>
      <c r="D66" s="1" t="str">
        <f>Countries!$G$14</f>
        <v>WEO</v>
      </c>
      <c r="E66" s="1" t="str">
        <f>Countries!$E$14&amp;Countries!$Q65&amp;Countries!$F$14</f>
        <v>W548NGDP</v>
      </c>
      <c r="F66" t="s">
        <v>302</v>
      </c>
      <c r="G66">
        <v>222.47</v>
      </c>
      <c r="H66">
        <v>253.73500000000001</v>
      </c>
      <c r="I66">
        <v>281.79599999999999</v>
      </c>
      <c r="J66">
        <v>283.24299999999999</v>
      </c>
      <c r="K66">
        <v>300.76499999999999</v>
      </c>
      <c r="L66">
        <v>342.15800000000002</v>
      </c>
      <c r="M66">
        <v>334.59100000000001</v>
      </c>
      <c r="N66">
        <v>353.22771870000003</v>
      </c>
    </row>
    <row r="67" spans="1:14" x14ac:dyDescent="0.4">
      <c r="A67" t="s">
        <v>292</v>
      </c>
      <c r="B67" t="s">
        <v>293</v>
      </c>
      <c r="C67" s="49" t="s">
        <v>71</v>
      </c>
      <c r="D67" s="1" t="str">
        <f>Countries!$G$14</f>
        <v>WEO</v>
      </c>
      <c r="E67" s="1" t="str">
        <f>Countries!$E$14&amp;Countries!$Q66&amp;Countries!$F$14</f>
        <v>W684NGDP</v>
      </c>
      <c r="F67" t="s">
        <v>302</v>
      </c>
      <c r="G67">
        <v>65.543000000000006</v>
      </c>
      <c r="H67">
        <v>72.783500000000004</v>
      </c>
      <c r="I67">
        <v>83.762914707147303</v>
      </c>
      <c r="J67">
        <v>94.166752132754496</v>
      </c>
      <c r="K67">
        <v>106.0415</v>
      </c>
      <c r="L67">
        <v>112.29</v>
      </c>
      <c r="M67">
        <v>124.66500000000001</v>
      </c>
      <c r="N67">
        <v>137.96712949499999</v>
      </c>
    </row>
    <row r="68" spans="1:14" x14ac:dyDescent="0.4">
      <c r="A68" t="s">
        <v>292</v>
      </c>
      <c r="B68" t="s">
        <v>293</v>
      </c>
      <c r="C68" s="49" t="s">
        <v>72</v>
      </c>
      <c r="D68" s="1" t="str">
        <f>Countries!$G$14</f>
        <v>WEO</v>
      </c>
      <c r="E68" s="1" t="str">
        <f>Countries!$E$14&amp;Countries!$Q67&amp;Countries!$F$14</f>
        <v>W273NGDP</v>
      </c>
      <c r="F68" t="s">
        <v>302</v>
      </c>
      <c r="G68">
        <v>1837.0191542537214</v>
      </c>
      <c r="H68">
        <v>2525.5751489583736</v>
      </c>
      <c r="I68">
        <v>3174.2753677699784</v>
      </c>
      <c r="J68">
        <v>3844.9175856237721</v>
      </c>
      <c r="K68">
        <v>4599.4489717120869</v>
      </c>
      <c r="L68">
        <v>5491.0184680593629</v>
      </c>
      <c r="M68">
        <v>5771.8575186485014</v>
      </c>
      <c r="N68">
        <v>6137.8393388763234</v>
      </c>
    </row>
    <row r="69" spans="1:14" x14ac:dyDescent="0.4">
      <c r="A69" t="s">
        <v>292</v>
      </c>
      <c r="B69" t="s">
        <v>293</v>
      </c>
      <c r="C69" s="49" t="s">
        <v>371</v>
      </c>
      <c r="D69" s="1" t="str">
        <f>Countries!$G$14</f>
        <v>WEO</v>
      </c>
      <c r="E69" s="1" t="str">
        <f>Countries!$E$14&amp;Countries!$Q68&amp;Countries!$F$14</f>
        <v>W853NGDP</v>
      </c>
      <c r="F69" t="s">
        <v>302</v>
      </c>
      <c r="G69">
        <v>5.8883002796792354</v>
      </c>
      <c r="H69">
        <v>6.8812883268436327</v>
      </c>
      <c r="I69">
        <v>7.0637403355096371</v>
      </c>
      <c r="J69">
        <v>7.7885022379281681</v>
      </c>
      <c r="K69">
        <v>8.780785113336373</v>
      </c>
      <c r="L69">
        <v>9.4140617128442745</v>
      </c>
      <c r="M69">
        <v>9.8792013371910681</v>
      </c>
      <c r="N69">
        <v>11.219568819450284</v>
      </c>
    </row>
    <row r="70" spans="1:14" x14ac:dyDescent="0.4">
      <c r="A70" t="s">
        <v>292</v>
      </c>
      <c r="B70" t="s">
        <v>293</v>
      </c>
      <c r="C70" s="49" t="s">
        <v>90</v>
      </c>
      <c r="D70" s="1" t="str">
        <f>Countries!$G$14</f>
        <v>WEO</v>
      </c>
      <c r="E70" s="1" t="str">
        <f>Countries!$E$14&amp;Countries!$Q69&amp;Countries!$F$14</f>
        <v>W964NGDP</v>
      </c>
      <c r="F70" t="s">
        <v>302</v>
      </c>
      <c r="G70">
        <v>308.10320000000002</v>
      </c>
      <c r="H70">
        <v>387.82569999999998</v>
      </c>
      <c r="I70">
        <v>472.3503</v>
      </c>
      <c r="J70">
        <v>553.5598</v>
      </c>
      <c r="K70">
        <v>615.55930000000001</v>
      </c>
      <c r="L70">
        <v>685.50653437760002</v>
      </c>
      <c r="M70">
        <v>721.64849538959004</v>
      </c>
      <c r="N70">
        <v>750.73092975379097</v>
      </c>
    </row>
    <row r="71" spans="1:14" x14ac:dyDescent="0.4">
      <c r="A71" t="s">
        <v>292</v>
      </c>
      <c r="B71" t="s">
        <v>293</v>
      </c>
      <c r="C71" s="49" t="s">
        <v>92</v>
      </c>
      <c r="D71" s="1" t="str">
        <f>Countries!$G$14</f>
        <v>WEO</v>
      </c>
      <c r="E71" s="1" t="str">
        <f>Countries!$E$14&amp;Countries!$Q70&amp;Countries!$F$14</f>
        <v>W968NGDP</v>
      </c>
      <c r="F71" t="s">
        <v>302</v>
      </c>
      <c r="G71">
        <v>72135.5</v>
      </c>
      <c r="H71">
        <v>108919.6</v>
      </c>
      <c r="I71">
        <v>252925.7</v>
      </c>
      <c r="J71">
        <v>373798.2</v>
      </c>
      <c r="K71">
        <v>545730.19999999995</v>
      </c>
      <c r="L71">
        <v>800308.1</v>
      </c>
      <c r="M71">
        <v>1154126.3999999999</v>
      </c>
      <c r="N71">
        <v>1500926.9</v>
      </c>
    </row>
    <row r="72" spans="1:14" x14ac:dyDescent="0.4">
      <c r="A72" t="s">
        <v>292</v>
      </c>
      <c r="B72" t="s">
        <v>293</v>
      </c>
      <c r="C72" s="49" t="s">
        <v>95</v>
      </c>
      <c r="D72" s="1" t="str">
        <f>Countries!$G$14</f>
        <v>WEO</v>
      </c>
      <c r="E72" s="1" t="str">
        <f>Countries!$E$14&amp;Countries!$Q71&amp;Countries!$F$14</f>
        <v>W456NGDP</v>
      </c>
      <c r="F72" t="s">
        <v>302</v>
      </c>
      <c r="G72">
        <v>478.65199999999999</v>
      </c>
      <c r="H72">
        <v>590.74900000000002</v>
      </c>
      <c r="I72">
        <v>617.90099999999995</v>
      </c>
      <c r="J72">
        <v>546.64800000000002</v>
      </c>
      <c r="K72">
        <v>603.58900000000006</v>
      </c>
      <c r="L72">
        <v>706.65599999999995</v>
      </c>
      <c r="M72">
        <v>698.40300000000002</v>
      </c>
      <c r="N72">
        <v>690.20454037073296</v>
      </c>
    </row>
    <row r="73" spans="1:14" x14ac:dyDescent="0.4">
      <c r="A73" t="s">
        <v>292</v>
      </c>
      <c r="B73" t="s">
        <v>293</v>
      </c>
      <c r="C73" s="49" t="s">
        <v>372</v>
      </c>
      <c r="D73" s="1" t="str">
        <f>Countries!$G$14</f>
        <v>WEO</v>
      </c>
      <c r="E73" s="1" t="str">
        <f>Countries!$E$14&amp;Countries!$Q72&amp;Countries!$F$14</f>
        <v>W936NGDP</v>
      </c>
      <c r="F73" t="s">
        <v>302</v>
      </c>
      <c r="G73">
        <v>568.923</v>
      </c>
      <c r="H73">
        <v>628.58799999999997</v>
      </c>
      <c r="I73">
        <v>708.61699999999996</v>
      </c>
      <c r="J73">
        <v>775.00199999999995</v>
      </c>
      <c r="K73">
        <v>835.721</v>
      </c>
      <c r="L73">
        <v>908.80100000000004</v>
      </c>
      <c r="M73">
        <v>989.29700000000003</v>
      </c>
      <c r="N73">
        <v>1065.0024782831099</v>
      </c>
    </row>
    <row r="74" spans="1:14" x14ac:dyDescent="0.4">
      <c r="A74" t="s">
        <v>292</v>
      </c>
      <c r="B74" t="s">
        <v>293</v>
      </c>
      <c r="C74" s="49" t="s">
        <v>374</v>
      </c>
      <c r="D74" s="1" t="str">
        <f>Countries!$G$14</f>
        <v>WEO</v>
      </c>
      <c r="E74" s="1" t="str">
        <f>Countries!$E$14&amp;Countries!$Q73&amp;Countries!$F$14</f>
        <v>W813NGDP</v>
      </c>
      <c r="F74" t="s">
        <v>302</v>
      </c>
      <c r="G74">
        <v>1.2499000593670628</v>
      </c>
      <c r="H74">
        <v>1.4615000694175231</v>
      </c>
      <c r="I74">
        <v>1.612100076570639</v>
      </c>
      <c r="J74">
        <v>1.7281000820803432</v>
      </c>
      <c r="K74">
        <v>1.7387000825838164</v>
      </c>
      <c r="L74">
        <v>1.4123000670806487</v>
      </c>
      <c r="M74">
        <v>1.4658000696217621</v>
      </c>
      <c r="N74">
        <v>1.5948000757489331</v>
      </c>
    </row>
    <row r="75" spans="1:14" x14ac:dyDescent="0.4">
      <c r="A75" t="s">
        <v>292</v>
      </c>
      <c r="B75" t="s">
        <v>293</v>
      </c>
      <c r="C75" s="49" t="s">
        <v>105</v>
      </c>
      <c r="D75" s="1" t="str">
        <f>Countries!$G$14</f>
        <v>WEO</v>
      </c>
      <c r="E75" s="1" t="str">
        <f>Countries!$E$14&amp;Countries!$Q74&amp;Countries!$F$14</f>
        <v>W361NGDP</v>
      </c>
      <c r="F75" t="s">
        <v>302</v>
      </c>
      <c r="G75">
        <v>0.62270002957666215</v>
      </c>
      <c r="H75">
        <v>0.66349003151408315</v>
      </c>
      <c r="I75">
        <v>0.74229003525688209</v>
      </c>
      <c r="J75">
        <v>0.7752300368214482</v>
      </c>
      <c r="K75">
        <v>0.82268003907520215</v>
      </c>
      <c r="L75">
        <v>0.88678004211978867</v>
      </c>
      <c r="M75">
        <v>0.92560604396392465</v>
      </c>
      <c r="N75">
        <v>0.91635204352438326</v>
      </c>
    </row>
    <row r="76" spans="1:14" x14ac:dyDescent="0.4">
      <c r="A76" t="s">
        <v>292</v>
      </c>
      <c r="B76" t="s">
        <v>293</v>
      </c>
      <c r="C76" s="49" t="s">
        <v>113</v>
      </c>
      <c r="D76" s="1" t="str">
        <f>Countries!$G$14</f>
        <v>WEO</v>
      </c>
      <c r="E76" s="1" t="str">
        <f>Countries!$E$14&amp;Countries!$Q75&amp;Countries!$F$14</f>
        <v>W369NGDP</v>
      </c>
      <c r="F76" t="s">
        <v>302</v>
      </c>
      <c r="G76">
        <v>31.697001505526671</v>
      </c>
      <c r="H76">
        <v>34.535001640324438</v>
      </c>
      <c r="I76">
        <v>36.657001741114023</v>
      </c>
      <c r="J76">
        <v>38.383001823094624</v>
      </c>
      <c r="K76">
        <v>43.09000204666512</v>
      </c>
      <c r="L76">
        <v>48.526002304861258</v>
      </c>
      <c r="M76">
        <v>52.435002490528788</v>
      </c>
      <c r="N76">
        <v>56.898002702509913</v>
      </c>
    </row>
    <row r="77" spans="1:14" x14ac:dyDescent="0.4">
      <c r="A77" t="s">
        <v>292</v>
      </c>
      <c r="B77" t="s">
        <v>293</v>
      </c>
      <c r="C77" s="49" t="s">
        <v>117</v>
      </c>
      <c r="D77" s="1" t="str">
        <f>Countries!$G$14</f>
        <v>WEO</v>
      </c>
      <c r="E77" s="1" t="str">
        <f>Countries!$E$14&amp;Countries!$Q76&amp;Countries!$F$14</f>
        <v>W466NGDP</v>
      </c>
      <c r="F77" t="s">
        <v>302</v>
      </c>
      <c r="G77">
        <v>157.14400000000001</v>
      </c>
      <c r="H77">
        <v>176.184</v>
      </c>
      <c r="I77">
        <v>187.99</v>
      </c>
      <c r="J77">
        <v>178.11799999999999</v>
      </c>
      <c r="K77">
        <v>201.846</v>
      </c>
      <c r="L77">
        <v>249.22927999999999</v>
      </c>
      <c r="M77">
        <v>247.850155248383</v>
      </c>
      <c r="N77">
        <v>248.44098253033999</v>
      </c>
    </row>
    <row r="78" spans="1:14" x14ac:dyDescent="0.4">
      <c r="A78" t="s">
        <v>292</v>
      </c>
      <c r="B78" t="s">
        <v>293</v>
      </c>
      <c r="C78" s="49" t="s">
        <v>118</v>
      </c>
      <c r="D78" s="1" t="str">
        <f>Countries!$G$14</f>
        <v>WEO</v>
      </c>
      <c r="E78" s="1" t="str">
        <f>Countries!$E$14&amp;Countries!$Q77&amp;Countries!$F$14</f>
        <v>W746NGDP</v>
      </c>
      <c r="F78" t="s">
        <v>302</v>
      </c>
      <c r="G78">
        <v>5331.402</v>
      </c>
      <c r="H78">
        <v>6071.5879999999997</v>
      </c>
      <c r="I78">
        <v>6633.433</v>
      </c>
      <c r="J78">
        <v>7643.335</v>
      </c>
      <c r="K78">
        <v>8098.7839999999997</v>
      </c>
      <c r="L78">
        <v>8849.1610000000001</v>
      </c>
      <c r="M78">
        <v>9962.4748625609991</v>
      </c>
      <c r="N78">
        <v>10611.034</v>
      </c>
    </row>
    <row r="79" spans="1:14" x14ac:dyDescent="0.4">
      <c r="A79" t="s">
        <v>292</v>
      </c>
      <c r="B79" t="s">
        <v>293</v>
      </c>
      <c r="C79" s="49" t="s">
        <v>120</v>
      </c>
      <c r="D79" s="1" t="str">
        <f>Countries!$G$14</f>
        <v>WEO</v>
      </c>
      <c r="E79" s="1" t="str">
        <f>Countries!$E$14&amp;Countries!$Q78&amp;Countries!$F$14</f>
        <v>W926NGDP</v>
      </c>
      <c r="F79" t="s">
        <v>302</v>
      </c>
      <c r="G79">
        <v>54.516424464391022</v>
      </c>
      <c r="H79">
        <v>81.519003871944633</v>
      </c>
      <c r="I79">
        <v>93.365004434599413</v>
      </c>
      <c r="J79">
        <v>102.59300487290589</v>
      </c>
      <c r="K79">
        <v>130.44200619566237</v>
      </c>
      <c r="L79">
        <v>170.07000807789132</v>
      </c>
      <c r="M79">
        <v>201.92700959101759</v>
      </c>
      <c r="N79">
        <v>225.00001068692626</v>
      </c>
    </row>
    <row r="80" spans="1:14" x14ac:dyDescent="0.4">
      <c r="A80" t="s">
        <v>292</v>
      </c>
      <c r="B80" t="s">
        <v>293</v>
      </c>
      <c r="C80" s="49" t="s">
        <v>123</v>
      </c>
      <c r="D80" s="1" t="str">
        <f>Countries!$G$14</f>
        <v>WEO</v>
      </c>
      <c r="E80" s="1" t="str">
        <f>Countries!$E$14&amp;Countries!$Q79&amp;Countries!$F$14</f>
        <v>W927NGDP</v>
      </c>
      <c r="F80" t="s">
        <v>302</v>
      </c>
      <c r="G80">
        <v>302.78732688162523</v>
      </c>
      <c r="H80">
        <v>559.07202655449441</v>
      </c>
      <c r="I80">
        <v>976.83004639693411</v>
      </c>
      <c r="J80">
        <v>1416.1573172638582</v>
      </c>
      <c r="K80">
        <v>2128.6598511059101</v>
      </c>
      <c r="L80">
        <v>3255.5669046311191</v>
      </c>
      <c r="M80">
        <v>4868.4127312371793</v>
      </c>
      <c r="N80">
        <v>6488.5888280691288</v>
      </c>
    </row>
    <row r="81" spans="1:14" x14ac:dyDescent="0.4">
      <c r="A81" t="s">
        <v>292</v>
      </c>
      <c r="B81" t="s">
        <v>293</v>
      </c>
      <c r="C81" s="49" t="s">
        <v>290</v>
      </c>
      <c r="D81" s="1" t="str">
        <f>Countries!$G$14</f>
        <v>WEO</v>
      </c>
      <c r="E81" s="1" t="str">
        <f>Countries!$E$14&amp;Countries!$Q80&amp;Countries!$F$14</f>
        <v>W299NGDP</v>
      </c>
      <c r="F81" t="s">
        <v>302</v>
      </c>
      <c r="G81">
        <v>13685.686</v>
      </c>
      <c r="H81">
        <v>29437.682000000001</v>
      </c>
      <c r="I81">
        <v>43343.669000000002</v>
      </c>
      <c r="J81">
        <v>52482.466</v>
      </c>
      <c r="K81">
        <v>62577.038999999997</v>
      </c>
      <c r="L81">
        <v>82450.664000000004</v>
      </c>
      <c r="M81">
        <v>91324.773000000001</v>
      </c>
      <c r="N81">
        <v>112078.65631290201</v>
      </c>
    </row>
    <row r="82" spans="1:14" x14ac:dyDescent="0.4">
      <c r="A82" t="s">
        <v>292</v>
      </c>
      <c r="B82" t="s">
        <v>293</v>
      </c>
      <c r="C82" s="49" t="s">
        <v>20</v>
      </c>
      <c r="D82" s="1" t="str">
        <f>Countries!$G$14</f>
        <v>WEO</v>
      </c>
      <c r="E82" s="1" t="str">
        <f>Countries!$E$14&amp;Countries!$Q81&amp;Countries!$F$14</f>
        <v>W924NGDP</v>
      </c>
      <c r="F82" t="s">
        <v>302</v>
      </c>
      <c r="G82">
        <v>5847.81</v>
      </c>
      <c r="H82">
        <v>6788.46</v>
      </c>
      <c r="I82">
        <v>7446.26</v>
      </c>
      <c r="J82">
        <v>7834.5</v>
      </c>
      <c r="K82">
        <v>8206.7000000000007</v>
      </c>
      <c r="L82">
        <v>8940.4</v>
      </c>
      <c r="M82">
        <v>9593.2999999999993</v>
      </c>
      <c r="N82">
        <v>10271.54631</v>
      </c>
    </row>
    <row r="83" spans="1:14" x14ac:dyDescent="0.4">
      <c r="A83" t="s">
        <v>292</v>
      </c>
      <c r="B83" t="s">
        <v>293</v>
      </c>
      <c r="C83" s="49" t="s">
        <v>35</v>
      </c>
      <c r="D83" s="1" t="str">
        <f>Countries!$G$14</f>
        <v>WEO</v>
      </c>
      <c r="E83" s="1" t="str">
        <f>Countries!$E$14&amp;Countries!$Q82&amp;Countries!$F$14</f>
        <v>W819NGDP</v>
      </c>
      <c r="F83" t="s">
        <v>302</v>
      </c>
      <c r="G83">
        <v>2.7999001329881104</v>
      </c>
      <c r="H83">
        <v>2.9623001407016964</v>
      </c>
      <c r="I83">
        <v>3.060000145342197</v>
      </c>
      <c r="J83">
        <v>3.281500155862882</v>
      </c>
      <c r="K83">
        <v>3.6724001744296353</v>
      </c>
      <c r="L83">
        <v>3.4155001622275405</v>
      </c>
      <c r="M83">
        <v>3.8394001823617097</v>
      </c>
      <c r="N83">
        <v>4.0751001935568585</v>
      </c>
    </row>
    <row r="84" spans="1:14" x14ac:dyDescent="0.4">
      <c r="A84" t="s">
        <v>292</v>
      </c>
      <c r="B84" t="s">
        <v>293</v>
      </c>
      <c r="C84" s="49" t="s">
        <v>60</v>
      </c>
      <c r="D84" s="1" t="str">
        <f>Countries!$G$14</f>
        <v>WEO</v>
      </c>
      <c r="E84" s="1" t="str">
        <f>Countries!$E$14&amp;Countries!$Q83&amp;Countries!$F$14</f>
        <v>W542NGDP</v>
      </c>
      <c r="F84" t="s">
        <v>302</v>
      </c>
      <c r="G84">
        <v>377349.8</v>
      </c>
      <c r="H84">
        <v>418479</v>
      </c>
      <c r="I84">
        <v>453276.4</v>
      </c>
      <c r="J84">
        <v>444366.5</v>
      </c>
      <c r="K84">
        <v>482744.2</v>
      </c>
      <c r="L84">
        <v>521959.3</v>
      </c>
      <c r="M84">
        <v>545013.30000000005</v>
      </c>
      <c r="N84">
        <v>587335.84212282405</v>
      </c>
    </row>
    <row r="85" spans="1:14" x14ac:dyDescent="0.4">
      <c r="A85" t="s">
        <v>292</v>
      </c>
      <c r="B85" t="s">
        <v>293</v>
      </c>
      <c r="C85" s="49" t="s">
        <v>61</v>
      </c>
      <c r="D85" s="1" t="str">
        <f>Countries!$G$14</f>
        <v>WEO</v>
      </c>
      <c r="E85" s="1" t="str">
        <f>Countries!$E$14&amp;Countries!$Q84&amp;Countries!$F$14</f>
        <v>W443NGDP</v>
      </c>
      <c r="F85" t="s">
        <v>302</v>
      </c>
      <c r="G85">
        <v>7.9248000000000003</v>
      </c>
      <c r="H85">
        <v>9.3030400000000011</v>
      </c>
      <c r="I85">
        <v>9.05992</v>
      </c>
      <c r="J85">
        <v>7.6563000000000008</v>
      </c>
      <c r="K85">
        <v>8.8840000000000003</v>
      </c>
      <c r="L85">
        <v>11.591000000000001</v>
      </c>
      <c r="M85">
        <v>10.057</v>
      </c>
      <c r="N85">
        <v>9.8859299183140497</v>
      </c>
    </row>
    <row r="86" spans="1:14" x14ac:dyDescent="0.4">
      <c r="A86" t="s">
        <v>292</v>
      </c>
      <c r="B86" t="s">
        <v>293</v>
      </c>
      <c r="C86" s="49" t="s">
        <v>274</v>
      </c>
      <c r="D86" s="1" t="str">
        <f>Countries!$G$14</f>
        <v>WEO</v>
      </c>
      <c r="E86" s="1" t="str">
        <f>Countries!$E$14&amp;Countries!$Q85&amp;Countries!$F$14</f>
        <v>W353NGDP</v>
      </c>
      <c r="F86" t="s">
        <v>302</v>
      </c>
      <c r="G86">
        <v>4.2240000000000002</v>
      </c>
      <c r="H86">
        <v>4.4223999999999997</v>
      </c>
      <c r="I86">
        <v>4.5370999999999997</v>
      </c>
      <c r="J86">
        <v>4.4399154608290203</v>
      </c>
      <c r="K86">
        <v>4.4317753668437403</v>
      </c>
      <c r="L86">
        <v>4.5486837939198601</v>
      </c>
      <c r="M86">
        <v>4.4849969224758199</v>
      </c>
      <c r="N86">
        <v>4.4913281380989103</v>
      </c>
    </row>
    <row r="87" spans="1:14" x14ac:dyDescent="0.4">
      <c r="A87" t="s">
        <v>292</v>
      </c>
      <c r="B87" t="s">
        <v>293</v>
      </c>
      <c r="C87" s="49" t="s">
        <v>376</v>
      </c>
      <c r="D87" s="1" t="str">
        <f>Countries!$G$14</f>
        <v>WEO</v>
      </c>
      <c r="E87" s="1" t="str">
        <f>Countries!$E$14&amp;Countries!$Q86&amp;Countries!$F$14</f>
        <v>W449NGDP</v>
      </c>
      <c r="F87" t="s">
        <v>302</v>
      </c>
      <c r="G87">
        <v>5.3071000000000002</v>
      </c>
      <c r="H87">
        <v>5.8741000000000003</v>
      </c>
      <c r="I87">
        <v>6.09</v>
      </c>
      <c r="J87">
        <v>5.4156000000000004</v>
      </c>
      <c r="K87">
        <v>6.0407000000000002</v>
      </c>
      <c r="L87">
        <v>7.6228999999999996</v>
      </c>
      <c r="M87">
        <v>7.6695000000000002</v>
      </c>
      <c r="N87">
        <v>7.7021436984482099</v>
      </c>
    </row>
    <row r="88" spans="1:14" x14ac:dyDescent="0.4">
      <c r="A88" t="s">
        <v>292</v>
      </c>
      <c r="B88" t="s">
        <v>293</v>
      </c>
      <c r="C88" s="49" t="s">
        <v>98</v>
      </c>
      <c r="D88" s="1" t="str">
        <f>Countries!$G$14</f>
        <v>WEO</v>
      </c>
      <c r="E88" s="1" t="str">
        <f>Countries!$E$14&amp;Countries!$Q87&amp;Countries!$F$14</f>
        <v>W576NGDP</v>
      </c>
      <c r="F88" t="s">
        <v>302</v>
      </c>
      <c r="G88">
        <v>117.77</v>
      </c>
      <c r="H88">
        <v>128.24299999999999</v>
      </c>
      <c r="I88">
        <v>140.279</v>
      </c>
      <c r="J88">
        <v>137.61799999999999</v>
      </c>
      <c r="K88">
        <v>140.07</v>
      </c>
      <c r="L88">
        <v>159.88900000000001</v>
      </c>
      <c r="M88">
        <v>153.45600000000002</v>
      </c>
      <c r="N88">
        <v>159.01121298844802</v>
      </c>
    </row>
    <row r="89" spans="1:14" x14ac:dyDescent="0.4">
      <c r="A89" t="s">
        <v>292</v>
      </c>
      <c r="B89" t="s">
        <v>293</v>
      </c>
      <c r="C89" s="49" t="s">
        <v>100</v>
      </c>
      <c r="D89" s="1" t="str">
        <f>Countries!$G$14</f>
        <v>WEO</v>
      </c>
      <c r="E89" s="1" t="str">
        <f>Countries!$E$14&amp;Countries!$Q88&amp;Countries!$F$14</f>
        <v>W961NGDP</v>
      </c>
      <c r="F89" t="s">
        <v>302</v>
      </c>
      <c r="G89">
        <v>2221.4580078125</v>
      </c>
      <c r="H89">
        <v>2555.36791992188</v>
      </c>
      <c r="I89">
        <v>2907.27709960938</v>
      </c>
      <c r="J89">
        <v>3253.7509765625</v>
      </c>
      <c r="K89">
        <v>3648.40087890625</v>
      </c>
      <c r="L89">
        <v>4035.51831054688</v>
      </c>
      <c r="M89">
        <v>4566.19091796875</v>
      </c>
      <c r="N89">
        <v>4940.6838494499298</v>
      </c>
    </row>
    <row r="90" spans="1:14" x14ac:dyDescent="0.4">
      <c r="A90" t="s">
        <v>292</v>
      </c>
      <c r="B90" t="s">
        <v>293</v>
      </c>
      <c r="C90" s="49" t="s">
        <v>102</v>
      </c>
      <c r="D90" s="1" t="str">
        <f>Countries!$G$14</f>
        <v>WEO</v>
      </c>
      <c r="E90" s="1" t="str">
        <f>Countries!$E$14&amp;Countries!$Q89&amp;Countries!$F$14</f>
        <v>W199NGDP</v>
      </c>
      <c r="F90" t="s">
        <v>302</v>
      </c>
      <c r="G90">
        <v>548.1</v>
      </c>
      <c r="H90">
        <v>617.95399999999995</v>
      </c>
      <c r="I90">
        <v>685.73</v>
      </c>
      <c r="J90">
        <v>739.50400000000002</v>
      </c>
      <c r="K90">
        <v>802.84</v>
      </c>
      <c r="L90">
        <v>887.79499999999996</v>
      </c>
      <c r="M90">
        <v>975.19600000000003</v>
      </c>
      <c r="N90">
        <v>1079.5051982755599</v>
      </c>
    </row>
    <row r="91" spans="1:14" x14ac:dyDescent="0.4">
      <c r="A91" t="s">
        <v>292</v>
      </c>
      <c r="B91" t="s">
        <v>293</v>
      </c>
      <c r="C91" s="49" t="s">
        <v>109</v>
      </c>
      <c r="D91" s="1" t="str">
        <f>Countries!$G$14</f>
        <v>WEO</v>
      </c>
      <c r="E91" s="1" t="str">
        <f>Countries!$E$14&amp;Countries!$Q90&amp;Countries!$F$14</f>
        <v>W528NGDP</v>
      </c>
      <c r="F91" t="s">
        <v>302</v>
      </c>
      <c r="G91">
        <v>7017.933</v>
      </c>
      <c r="H91">
        <v>7678.1260000000002</v>
      </c>
      <c r="I91">
        <v>8328.7800000000007</v>
      </c>
      <c r="J91">
        <v>8938.9670000000006</v>
      </c>
      <c r="K91">
        <v>9289.9290000000001</v>
      </c>
      <c r="L91">
        <v>9663.3880000000008</v>
      </c>
      <c r="M91">
        <v>9542.3009999999995</v>
      </c>
      <c r="N91">
        <v>9814.8915163492002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F9"/>
  <sheetViews>
    <sheetView workbookViewId="0">
      <selection sqref="A1:IV65536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474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dBM!O2</f>
        <v>0.94156148881812674</v>
      </c>
      <c r="C4" s="57">
        <f>dBM!P2</f>
        <v>23.386894734896952</v>
      </c>
      <c r="D4" s="58">
        <f>dBM!Q2</f>
        <v>0.59296304599465499</v>
      </c>
      <c r="E4" s="57">
        <f>dBM!R2</f>
        <v>5.6081788470506444</v>
      </c>
      <c r="F4" s="59">
        <f>dBM!S2</f>
        <v>60</v>
      </c>
    </row>
    <row r="5" spans="1:6" ht="27" customHeight="1" x14ac:dyDescent="0.45">
      <c r="A5" s="60" t="s">
        <v>195</v>
      </c>
      <c r="B5" s="56">
        <f>dBM!O16</f>
        <v>0.79229482706612531</v>
      </c>
      <c r="C5" s="57">
        <f>dBM!P16</f>
        <v>16.62954483392706</v>
      </c>
      <c r="D5" s="58">
        <f>dBM!Q16</f>
        <v>0.79343029795882059</v>
      </c>
      <c r="E5" s="57">
        <f>dBM!R16</f>
        <v>15.146074962511282</v>
      </c>
      <c r="F5" s="59">
        <f>dBM!S16</f>
        <v>137</v>
      </c>
    </row>
    <row r="6" spans="1:6" ht="27" customHeight="1" x14ac:dyDescent="0.45">
      <c r="A6" s="60" t="s">
        <v>440</v>
      </c>
      <c r="B6" s="56">
        <f>dBM!O46</f>
        <v>0.71775733426792077</v>
      </c>
      <c r="C6" s="57">
        <f>dBM!P46</f>
        <v>13.906604209146851</v>
      </c>
      <c r="D6" s="58">
        <f>dBM!Q46</f>
        <v>0.76343502043663503</v>
      </c>
      <c r="E6" s="57">
        <f>dBM!R46</f>
        <v>14.52464727309647</v>
      </c>
      <c r="F6" s="59">
        <f>dBM!S46</f>
        <v>153</v>
      </c>
    </row>
    <row r="7" spans="1:6" ht="27" customHeight="1" x14ac:dyDescent="0.45">
      <c r="A7" s="60" t="s">
        <v>441</v>
      </c>
      <c r="B7" s="56">
        <f>dBM!O82</f>
        <v>0.72172620931430498</v>
      </c>
      <c r="C7" s="57">
        <f>dBM!P82</f>
        <v>3.2972682409829712</v>
      </c>
      <c r="D7" s="58">
        <f>dBM!Q82</f>
        <v>0.81597347963159628</v>
      </c>
      <c r="E7" s="57">
        <f>dBM!R82</f>
        <v>3.9923267541069416</v>
      </c>
      <c r="F7" s="59">
        <f>dBM!S82</f>
        <v>10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Roman,Bold"5c. Correlation: Inflation - Broad Money incl. FCDs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1"/>
  <sheetViews>
    <sheetView workbookViewId="0">
      <selection activeCell="G18" sqref="G18"/>
    </sheetView>
  </sheetViews>
  <sheetFormatPr defaultRowHeight="13.15" x14ac:dyDescent="0.4"/>
  <sheetData>
    <row r="1" spans="1:35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t="s">
        <v>189</v>
      </c>
      <c r="M1" t="s">
        <v>190</v>
      </c>
      <c r="N1" t="s">
        <v>191</v>
      </c>
    </row>
    <row r="2" spans="1:35" x14ac:dyDescent="0.4">
      <c r="A2" t="s">
        <v>304</v>
      </c>
      <c r="B2" t="s">
        <v>157</v>
      </c>
      <c r="C2" s="48" t="s">
        <v>1</v>
      </c>
      <c r="D2" s="1" t="str">
        <f>Countries!$G$13</f>
        <v>WEO</v>
      </c>
      <c r="E2" s="1" t="str">
        <f>Countries!$E$13&amp;Countries!$Q1&amp;Countries!$F$13</f>
        <v>W614ENDA</v>
      </c>
      <c r="F2" t="s">
        <v>305</v>
      </c>
      <c r="G2" s="4">
        <v>2.71095492577237E-3</v>
      </c>
      <c r="H2" s="4">
        <v>0.12784046333333299</v>
      </c>
      <c r="I2" s="4">
        <v>0.22823333333333301</v>
      </c>
      <c r="J2" s="4">
        <v>0.392814352150538</v>
      </c>
      <c r="K2" s="4">
        <v>2.7907058796594999</v>
      </c>
      <c r="L2" s="4">
        <v>10.034455728201101</v>
      </c>
      <c r="M2" s="4">
        <v>22.057826530017898</v>
      </c>
      <c r="N2" s="4">
        <v>42.852999255390003</v>
      </c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5" x14ac:dyDescent="0.4">
      <c r="A3" t="s">
        <v>304</v>
      </c>
      <c r="B3" t="s">
        <v>157</v>
      </c>
      <c r="C3" s="49" t="s">
        <v>2</v>
      </c>
      <c r="D3" s="1" t="str">
        <f>Countries!$G$13</f>
        <v>WEO</v>
      </c>
      <c r="E3" s="1" t="str">
        <f>Countries!$E$13&amp;Countries!$Q2&amp;Countries!$F$13</f>
        <v>W213ENDA</v>
      </c>
      <c r="F3" t="s">
        <v>305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3.35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5" x14ac:dyDescent="0.4">
      <c r="A4" t="s">
        <v>304</v>
      </c>
      <c r="B4" t="s">
        <v>157</v>
      </c>
      <c r="C4" s="49" t="s">
        <v>12</v>
      </c>
      <c r="D4" s="1" t="str">
        <f>Countries!$G$13</f>
        <v>WEO</v>
      </c>
      <c r="E4" s="1" t="str">
        <f>Countries!$E$13&amp;Countries!$Q3&amp;Countries!$F$13</f>
        <v>W218ENDA</v>
      </c>
      <c r="F4" t="s">
        <v>305</v>
      </c>
      <c r="G4" s="33">
        <v>4.8099999427795401</v>
      </c>
      <c r="H4" s="33">
        <v>5.0900001525878897</v>
      </c>
      <c r="I4" s="33">
        <v>5.2600002288818404</v>
      </c>
      <c r="J4" s="4">
        <v>5.5241665840148899</v>
      </c>
      <c r="K4" s="4">
        <v>5.8375000953674299</v>
      </c>
      <c r="L4" s="4">
        <v>6.20916652679443</v>
      </c>
      <c r="M4" s="4">
        <v>6.5799999237060502</v>
      </c>
      <c r="N4" s="4">
        <v>6.8174400329589799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5" x14ac:dyDescent="0.4">
      <c r="A5" t="s">
        <v>304</v>
      </c>
      <c r="B5" t="s">
        <v>157</v>
      </c>
      <c r="C5" s="49" t="s">
        <v>15</v>
      </c>
      <c r="D5" s="1" t="str">
        <f>Countries!$G$13</f>
        <v>WEO</v>
      </c>
      <c r="E5" s="1" t="str">
        <f>Countries!$E$13&amp;Countries!$Q4&amp;Countries!$F$13</f>
        <v>W918ENDA</v>
      </c>
      <c r="F5" t="s">
        <v>305</v>
      </c>
      <c r="G5" s="33">
        <v>6.7170836031436906E-2</v>
      </c>
      <c r="H5" s="33">
        <v>0.177884832024574</v>
      </c>
      <c r="I5" s="33">
        <v>1.6817822456359901</v>
      </c>
      <c r="J5" s="4">
        <v>1.76014947891235</v>
      </c>
      <c r="K5" s="4">
        <v>1.9345058202743499</v>
      </c>
      <c r="L5" s="4">
        <v>2.1245415210723899</v>
      </c>
      <c r="M5" s="4">
        <v>2.1859548091888401</v>
      </c>
      <c r="N5" s="4">
        <v>1.99839615821838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4">
      <c r="A6" t="s">
        <v>304</v>
      </c>
      <c r="B6" t="s">
        <v>157</v>
      </c>
      <c r="C6" s="49" t="s">
        <v>16</v>
      </c>
      <c r="D6" s="1" t="str">
        <f>Countries!$G$13</f>
        <v>WEO</v>
      </c>
      <c r="E6" s="1" t="str">
        <f>Countries!$E$13&amp;Countries!$Q5&amp;Countries!$F$13</f>
        <v>W522ENDA</v>
      </c>
      <c r="F6" t="s">
        <v>305</v>
      </c>
      <c r="G6" s="4">
        <v>2451</v>
      </c>
      <c r="H6" s="4">
        <v>2624.08</v>
      </c>
      <c r="I6" s="4">
        <v>2946.25</v>
      </c>
      <c r="J6" s="4">
        <v>3774</v>
      </c>
      <c r="K6" s="4">
        <v>3813.4530235535099</v>
      </c>
      <c r="L6" s="4">
        <v>3859</v>
      </c>
      <c r="M6" s="4">
        <v>3924</v>
      </c>
      <c r="N6" s="4">
        <v>3900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4">
      <c r="A7" t="s">
        <v>304</v>
      </c>
      <c r="B7" t="s">
        <v>157</v>
      </c>
      <c r="C7" s="49" t="s">
        <v>31</v>
      </c>
      <c r="D7" s="1" t="str">
        <f>Countries!$G$13</f>
        <v>WEO</v>
      </c>
      <c r="E7" s="1" t="str">
        <f>Countries!$E$13&amp;Countries!$Q6&amp;Countries!$F$13</f>
        <v>W248ENDA</v>
      </c>
      <c r="F7" t="s">
        <v>305</v>
      </c>
      <c r="G7" s="4">
        <v>2564</v>
      </c>
      <c r="H7" s="4">
        <v>3189</v>
      </c>
      <c r="I7" s="4">
        <v>3998</v>
      </c>
      <c r="J7" s="4">
        <v>5442</v>
      </c>
      <c r="K7" s="4">
        <v>11869</v>
      </c>
      <c r="L7" s="4">
        <v>25000</v>
      </c>
      <c r="M7" s="4">
        <v>25000</v>
      </c>
      <c r="N7" s="4">
        <v>25000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4">
      <c r="A8" t="s">
        <v>304</v>
      </c>
      <c r="B8" t="s">
        <v>157</v>
      </c>
      <c r="C8" s="49" t="s">
        <v>382</v>
      </c>
      <c r="D8" s="1" t="str">
        <f>Countries!$G$13</f>
        <v>WEO</v>
      </c>
      <c r="E8" s="1" t="str">
        <f>Countries!$E$13&amp;Countries!$Q7&amp;Countries!$F$13</f>
        <v>W654ENDA</v>
      </c>
      <c r="F8" t="s">
        <v>305</v>
      </c>
      <c r="G8" s="4">
        <v>499.10000610351602</v>
      </c>
      <c r="H8" s="4">
        <v>512</v>
      </c>
      <c r="I8" s="4">
        <v>583.67059326171898</v>
      </c>
      <c r="J8" s="4">
        <v>589.95001220703102</v>
      </c>
      <c r="K8" s="4">
        <v>615.70001220703102</v>
      </c>
      <c r="L8" s="4">
        <v>711.98</v>
      </c>
      <c r="M8" s="4">
        <v>728.03</v>
      </c>
      <c r="N8" s="4">
        <v>713.71002197265602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x14ac:dyDescent="0.4">
      <c r="A9" t="s">
        <v>304</v>
      </c>
      <c r="B9" t="s">
        <v>157</v>
      </c>
      <c r="C9" s="49" t="s">
        <v>63</v>
      </c>
      <c r="D9" s="1" t="str">
        <f>Countries!$G$13</f>
        <v>WEO</v>
      </c>
      <c r="E9" s="1" t="str">
        <f>Countries!$E$13&amp;Countries!$Q8&amp;Countries!$F$13</f>
        <v>W544ENDA</v>
      </c>
      <c r="F9" t="s">
        <v>305</v>
      </c>
      <c r="G9" s="4">
        <v>792.5</v>
      </c>
      <c r="H9" s="4">
        <v>926.15</v>
      </c>
      <c r="I9" s="4">
        <v>1251.5208333333301</v>
      </c>
      <c r="J9" s="4">
        <v>3298</v>
      </c>
      <c r="K9" s="4">
        <v>7012</v>
      </c>
      <c r="L9" s="4">
        <v>7857</v>
      </c>
      <c r="M9" s="4">
        <v>8900</v>
      </c>
      <c r="N9" s="4">
        <v>9900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4">
      <c r="A10" t="s">
        <v>304</v>
      </c>
      <c r="B10" t="s">
        <v>157</v>
      </c>
      <c r="C10" s="49" t="s">
        <v>76</v>
      </c>
      <c r="D10" s="1" t="str">
        <f>Countries!$G$13</f>
        <v>WEO</v>
      </c>
      <c r="E10" s="1" t="str">
        <f>Countries!$E$13&amp;Countries!$Q9&amp;Countries!$F$13</f>
        <v>W688ENDA</v>
      </c>
      <c r="F10" t="s">
        <v>305</v>
      </c>
      <c r="G10" s="4">
        <v>8889.75</v>
      </c>
      <c r="H10" s="4">
        <v>11293.75</v>
      </c>
      <c r="I10" s="4">
        <v>11545.583333333299</v>
      </c>
      <c r="J10" s="4">
        <v>11850.25</v>
      </c>
      <c r="K10" s="4">
        <v>12689.45</v>
      </c>
      <c r="L10" s="4">
        <v>15689.4508333333</v>
      </c>
      <c r="M10" s="4">
        <v>20707.055</v>
      </c>
      <c r="N10" s="4">
        <v>24345.967499999999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4">
      <c r="A11" t="s">
        <v>304</v>
      </c>
      <c r="B11" t="s">
        <v>157</v>
      </c>
      <c r="C11" s="49" t="s">
        <v>80</v>
      </c>
      <c r="D11" s="1" t="str">
        <f>Countries!$G$13</f>
        <v>WEO</v>
      </c>
      <c r="E11" s="1" t="str">
        <f>Countries!$E$13&amp;Countries!$Q10&amp;Countries!$F$13</f>
        <v>W278ENDA</v>
      </c>
      <c r="F11" t="s">
        <v>305</v>
      </c>
      <c r="G11" s="4">
        <v>7.5300002098083496</v>
      </c>
      <c r="H11" s="4">
        <v>8.4355001449584996</v>
      </c>
      <c r="I11" s="4">
        <v>9.4499998092651403</v>
      </c>
      <c r="J11" s="4">
        <v>10.579999923706101</v>
      </c>
      <c r="K11" s="4">
        <v>11.8090600967407</v>
      </c>
      <c r="L11" s="4">
        <v>12.684370040893601</v>
      </c>
      <c r="M11" s="4">
        <v>13.4446401596069</v>
      </c>
      <c r="N11" s="4">
        <v>14.1868124008179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4">
      <c r="A12" t="s">
        <v>304</v>
      </c>
      <c r="B12" t="s">
        <v>157</v>
      </c>
      <c r="C12" s="49" t="s">
        <v>86</v>
      </c>
      <c r="D12" s="1" t="str">
        <f>Countries!$G$13</f>
        <v>WEO</v>
      </c>
      <c r="E12" s="1" t="str">
        <f>Countries!$E$13&amp;Countries!$Q11&amp;Countries!$F$13</f>
        <v>W288ENDA</v>
      </c>
      <c r="F12" t="s">
        <v>305</v>
      </c>
      <c r="G12" s="4">
        <v>1970.40002441406</v>
      </c>
      <c r="H12" s="4">
        <v>2062.7841796875</v>
      </c>
      <c r="I12" s="4">
        <v>2191.0458984375</v>
      </c>
      <c r="J12" s="4">
        <v>2755.73559570313</v>
      </c>
      <c r="K12" s="4">
        <v>3132.60009765625</v>
      </c>
      <c r="L12" s="4">
        <v>3490.5</v>
      </c>
      <c r="M12" s="4">
        <v>4014.07495117188</v>
      </c>
      <c r="N12" s="4">
        <v>4415.482421875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x14ac:dyDescent="0.4">
      <c r="A13" t="s">
        <v>304</v>
      </c>
      <c r="B13" t="s">
        <v>157</v>
      </c>
      <c r="C13" s="49" t="s">
        <v>87</v>
      </c>
      <c r="D13" s="1" t="str">
        <f>Countries!$G$13</f>
        <v>WEO</v>
      </c>
      <c r="E13" s="1" t="str">
        <f>Countries!$E$13&amp;Countries!$Q12&amp;Countries!$F$13</f>
        <v>W293ENDA</v>
      </c>
      <c r="F13" t="s">
        <v>305</v>
      </c>
      <c r="G13" s="4">
        <v>2.2562487125396702</v>
      </c>
      <c r="H13" s="4">
        <v>2.4545931816101101</v>
      </c>
      <c r="I13" s="4">
        <v>2.66472315788269</v>
      </c>
      <c r="J13" s="4">
        <v>2.9283242225646999</v>
      </c>
      <c r="K13" s="4">
        <v>3.4487073421478298</v>
      </c>
      <c r="L13" s="4">
        <v>3.5299999713897701</v>
      </c>
      <c r="M13" s="4">
        <v>3.5799999237060498</v>
      </c>
      <c r="N13" s="4">
        <v>3.6500000953674299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x14ac:dyDescent="0.4">
      <c r="A14" t="s">
        <v>304</v>
      </c>
      <c r="B14" t="s">
        <v>157</v>
      </c>
      <c r="C14" s="49" t="s">
        <v>383</v>
      </c>
      <c r="D14" s="1" t="str">
        <f>Countries!$G$13</f>
        <v>WEO</v>
      </c>
      <c r="E14" s="1" t="str">
        <f>Countries!$E$13&amp;Countries!$Q13&amp;Countries!$F$13</f>
        <v>W716ENDA</v>
      </c>
      <c r="F14" t="s">
        <v>305</v>
      </c>
      <c r="G14" s="4">
        <v>1420.30004882813</v>
      </c>
      <c r="H14" s="4">
        <v>2203</v>
      </c>
      <c r="I14" s="4">
        <v>4552.5061666666697</v>
      </c>
      <c r="J14" s="4">
        <v>6927.3654999999999</v>
      </c>
      <c r="K14" s="4">
        <v>7092.5827499999996</v>
      </c>
      <c r="L14" s="4">
        <v>7908.5332355500695</v>
      </c>
      <c r="M14" s="4">
        <v>8600</v>
      </c>
      <c r="N14" s="4">
        <v>9000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x14ac:dyDescent="0.4">
      <c r="A15" t="s">
        <v>304</v>
      </c>
      <c r="B15" s="6" t="s">
        <v>157</v>
      </c>
      <c r="C15" s="49" t="s">
        <v>121</v>
      </c>
      <c r="D15" s="1" t="str">
        <f>Countries!$G$13</f>
        <v>WEO</v>
      </c>
      <c r="E15" s="1" t="str">
        <f>Countries!$E$13&amp;Countries!$Q14&amp;Countries!$F$13</f>
        <v>W298ENDA</v>
      </c>
      <c r="F15" s="7" t="s">
        <v>305</v>
      </c>
      <c r="G15" s="4">
        <v>6.34899997711182</v>
      </c>
      <c r="H15" s="4">
        <v>7.9718332290649396</v>
      </c>
      <c r="I15" s="4">
        <v>9.44183349609375</v>
      </c>
      <c r="J15" s="4">
        <v>10.471916666666701</v>
      </c>
      <c r="K15" s="4">
        <v>11.34</v>
      </c>
      <c r="L15" s="4">
        <v>12.108000000000001</v>
      </c>
      <c r="M15" s="4">
        <v>13.321999999999999</v>
      </c>
      <c r="N15" s="4">
        <v>26.529250000000001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x14ac:dyDescent="0.4">
      <c r="A16" t="s">
        <v>304</v>
      </c>
      <c r="B16" t="s">
        <v>157</v>
      </c>
      <c r="C16" s="50" t="s">
        <v>384</v>
      </c>
      <c r="D16" s="1" t="str">
        <f>Countries!$G$13</f>
        <v>WEO</v>
      </c>
      <c r="E16" s="1" t="str">
        <f>Countries!$E$13&amp;Countries!$Q15&amp;Countries!$F$13</f>
        <v>W419ENDA</v>
      </c>
      <c r="F16" s="1" t="s">
        <v>305</v>
      </c>
      <c r="G16" s="9">
        <v>0.37608123354644601</v>
      </c>
      <c r="H16" s="11">
        <v>0.37608123354644601</v>
      </c>
      <c r="I16" s="11">
        <v>0.37608123354644601</v>
      </c>
      <c r="J16" s="11">
        <v>0.37608123354644601</v>
      </c>
      <c r="K16" s="11">
        <v>0.37608123354644601</v>
      </c>
      <c r="L16" s="11">
        <v>0.37608123354644601</v>
      </c>
      <c r="M16" s="11">
        <v>0.37608123354644601</v>
      </c>
      <c r="N16" s="11">
        <v>0.37608123354644601</v>
      </c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</row>
    <row r="17" spans="1:35" x14ac:dyDescent="0.4">
      <c r="C17" s="49" t="s">
        <v>13</v>
      </c>
      <c r="D17" s="1" t="str">
        <f>Countries!$G$13</f>
        <v>WEO</v>
      </c>
      <c r="E17" s="1" t="str">
        <f>Countries!$E$13&amp;Countries!$Q16&amp;Countries!$F$13</f>
        <v>W963ENDA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">
      <c r="A18" t="s">
        <v>304</v>
      </c>
      <c r="B18" t="s">
        <v>157</v>
      </c>
      <c r="C18" s="49" t="s">
        <v>23</v>
      </c>
      <c r="D18" s="1" t="str">
        <f>Countries!$G$13</f>
        <v>WEO</v>
      </c>
      <c r="E18" s="1" t="str">
        <f>Countries!$E$13&amp;Countries!$Q17&amp;Countries!$F$13</f>
        <v>W636ENDA</v>
      </c>
      <c r="F18" t="s">
        <v>305</v>
      </c>
      <c r="G18" s="33">
        <v>7.0245000000000002E-2</v>
      </c>
      <c r="H18" s="33">
        <v>0.5</v>
      </c>
      <c r="I18" s="33">
        <v>1.1000000000000001</v>
      </c>
      <c r="J18" s="33">
        <v>2.4</v>
      </c>
      <c r="K18" s="4">
        <v>10.5</v>
      </c>
      <c r="L18" s="4">
        <v>69.0416666666667</v>
      </c>
      <c r="M18" s="4">
        <v>274.96958333333299</v>
      </c>
      <c r="N18" s="4">
        <v>348.35022670125198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">
      <c r="A19" t="s">
        <v>304</v>
      </c>
      <c r="B19" t="s">
        <v>157</v>
      </c>
      <c r="C19" s="49" t="s">
        <v>24</v>
      </c>
      <c r="D19" s="1" t="str">
        <f>Countries!$G$13</f>
        <v>WEO</v>
      </c>
      <c r="E19" s="1" t="str">
        <f>Countries!$E$13&amp;Countries!$Q18&amp;Countries!$F$13</f>
        <v>W238ENDA</v>
      </c>
      <c r="F19" t="s">
        <v>305</v>
      </c>
      <c r="G19" s="4">
        <v>179.72999572753901</v>
      </c>
      <c r="H19" s="4">
        <v>207.69000244140599</v>
      </c>
      <c r="I19" s="4">
        <v>232.60000610351599</v>
      </c>
      <c r="J19" s="4">
        <v>257.23001098632801</v>
      </c>
      <c r="K19" s="4">
        <v>282</v>
      </c>
      <c r="L19" s="4">
        <v>308.18</v>
      </c>
      <c r="M19" s="4">
        <v>328.85</v>
      </c>
      <c r="N19" s="4">
        <v>359.04399999999998</v>
      </c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">
      <c r="A20" t="s">
        <v>304</v>
      </c>
      <c r="B20" t="s">
        <v>157</v>
      </c>
      <c r="C20" s="49" t="s">
        <v>370</v>
      </c>
      <c r="D20" s="1" t="str">
        <f>Countries!$G$13</f>
        <v>WEO</v>
      </c>
      <c r="E20" s="1" t="str">
        <f>Countries!$E$13&amp;Countries!$Q19&amp;Countries!$F$13</f>
        <v>W662ENDA</v>
      </c>
      <c r="F20" t="s">
        <v>305</v>
      </c>
      <c r="G20" s="4">
        <v>499.1</v>
      </c>
      <c r="H20" s="4">
        <v>511.6</v>
      </c>
      <c r="I20" s="4">
        <v>583.66909027099598</v>
      </c>
      <c r="J20" s="4">
        <v>589.95151519775402</v>
      </c>
      <c r="K20" s="4">
        <v>614.88900718026503</v>
      </c>
      <c r="L20" s="4">
        <v>710.13221645471401</v>
      </c>
      <c r="M20" s="4">
        <v>732.37460501000305</v>
      </c>
      <c r="N20" s="4">
        <v>694.90243213253996</v>
      </c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">
      <c r="A21" t="s">
        <v>304</v>
      </c>
      <c r="B21" t="s">
        <v>157</v>
      </c>
      <c r="C21" s="49" t="s">
        <v>26</v>
      </c>
      <c r="D21" s="1" t="str">
        <f>Countries!$G$13</f>
        <v>WEO</v>
      </c>
      <c r="E21" s="1" t="str">
        <f>Countries!$E$13&amp;Countries!$Q20&amp;Countries!$F$13</f>
        <v>W960ENDA</v>
      </c>
      <c r="F21" t="s">
        <v>305</v>
      </c>
      <c r="G21" s="4">
        <v>5.23</v>
      </c>
      <c r="H21" s="4">
        <v>5.4340000000000002</v>
      </c>
      <c r="I21" s="4">
        <v>6.1570999999999998</v>
      </c>
      <c r="J21" s="4">
        <v>6.3622916666666702</v>
      </c>
      <c r="K21" s="4">
        <v>7.1124409999999996</v>
      </c>
      <c r="L21" s="4">
        <v>8.2768189999999997</v>
      </c>
      <c r="M21" s="4">
        <v>8.3528787317495006</v>
      </c>
      <c r="N21" s="4">
        <v>8.2962671072705696</v>
      </c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">
      <c r="A22" s="4" t="s">
        <v>304</v>
      </c>
      <c r="B22" t="s">
        <v>157</v>
      </c>
      <c r="C22" s="49" t="s">
        <v>34</v>
      </c>
      <c r="D22" s="1" t="str">
        <f>Countries!$G$13</f>
        <v>WEO</v>
      </c>
      <c r="E22" s="1" t="str">
        <f>Countries!$E$13&amp;Countries!$Q21&amp;Countries!$F$13</f>
        <v>W939ENDA</v>
      </c>
      <c r="F22" s="4" t="s">
        <v>305</v>
      </c>
      <c r="G22" s="4">
        <v>11.46475</v>
      </c>
      <c r="H22" s="4">
        <v>12.03375</v>
      </c>
      <c r="I22" s="4">
        <v>13.88175</v>
      </c>
      <c r="J22" s="4">
        <v>14.074666666666699</v>
      </c>
      <c r="K22" s="4">
        <v>14.677583333333301</v>
      </c>
      <c r="L22" s="4">
        <v>16.968636666666701</v>
      </c>
      <c r="M22" s="4">
        <v>17.564083333333301</v>
      </c>
      <c r="N22" s="4">
        <v>17.140851413345601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">
      <c r="A23" t="s">
        <v>304</v>
      </c>
      <c r="B23" t="s">
        <v>157</v>
      </c>
      <c r="C23" s="49" t="s">
        <v>40</v>
      </c>
      <c r="D23" s="1" t="str">
        <f>Countries!$G$13</f>
        <v>WEO</v>
      </c>
      <c r="E23" s="1" t="str">
        <f>Countries!$E$13&amp;Countries!$Q22&amp;Countries!$F$13</f>
        <v>W652ENDA</v>
      </c>
      <c r="F23" t="s">
        <v>305</v>
      </c>
      <c r="G23" s="4">
        <v>1200.42916666667</v>
      </c>
      <c r="H23" s="4">
        <v>1637.23166666667</v>
      </c>
      <c r="I23" s="4">
        <v>2050.1666666666702</v>
      </c>
      <c r="J23" s="4">
        <v>2314.1466666666702</v>
      </c>
      <c r="K23" s="4">
        <v>2669.2991666666699</v>
      </c>
      <c r="L23" s="4">
        <v>5430.5225</v>
      </c>
      <c r="M23" s="4">
        <v>7178.5658333333304</v>
      </c>
      <c r="N23" s="4">
        <v>7895.5649999999996</v>
      </c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">
      <c r="A24" t="s">
        <v>304</v>
      </c>
      <c r="B24" t="s">
        <v>157</v>
      </c>
      <c r="C24" s="49" t="s">
        <v>42</v>
      </c>
      <c r="D24" s="1" t="str">
        <f>Countries!$G$13</f>
        <v>WEO</v>
      </c>
      <c r="E24" s="1" t="str">
        <f>Countries!$E$13&amp;Countries!$Q23&amp;Countries!$F$13</f>
        <v>W656ENDA</v>
      </c>
      <c r="F24" s="8" t="s">
        <v>305</v>
      </c>
      <c r="G24" s="4">
        <v>991.41148083333303</v>
      </c>
      <c r="H24" s="4">
        <v>1004.016475</v>
      </c>
      <c r="I24" s="4">
        <v>1095.3254999999999</v>
      </c>
      <c r="J24" s="4">
        <v>1236.831625</v>
      </c>
      <c r="K24" s="4">
        <v>1387.4014416666701</v>
      </c>
      <c r="L24" s="4">
        <v>1746.87</v>
      </c>
      <c r="M24" s="4">
        <v>1947.8280999999999</v>
      </c>
      <c r="N24" s="4">
        <v>1992.7</v>
      </c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">
      <c r="A25" t="s">
        <v>304</v>
      </c>
      <c r="B25" t="s">
        <v>157</v>
      </c>
      <c r="C25" s="49" t="s">
        <v>46</v>
      </c>
      <c r="D25" s="1" t="str">
        <f>Countries!$G$13</f>
        <v>WEO</v>
      </c>
      <c r="E25" s="1" t="str">
        <f>Countries!$E$13&amp;Countries!$Q24&amp;Countries!$F$13</f>
        <v>W268ENDA</v>
      </c>
      <c r="F25" t="s">
        <v>305</v>
      </c>
      <c r="G25" s="4">
        <v>9.4709863662719709</v>
      </c>
      <c r="H25" s="4">
        <v>11.7053022384644</v>
      </c>
      <c r="I25" s="4">
        <v>13.0034742355347</v>
      </c>
      <c r="J25" s="4">
        <v>13.3850145339966</v>
      </c>
      <c r="K25" s="4">
        <v>14.213168144226101</v>
      </c>
      <c r="L25" s="4">
        <v>14.8392028808594</v>
      </c>
      <c r="M25" s="4">
        <v>15.473717689514199</v>
      </c>
      <c r="N25" s="4">
        <v>16.474849700927699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">
      <c r="A26" t="s">
        <v>304</v>
      </c>
      <c r="B26" t="s">
        <v>157</v>
      </c>
      <c r="C26" s="49" t="s">
        <v>50</v>
      </c>
      <c r="D26" s="1" t="str">
        <f>Countries!$G$13</f>
        <v>WEO</v>
      </c>
      <c r="E26" s="1" t="str">
        <f>Countries!$E$13&amp;Countries!$Q25&amp;Countries!$F$13</f>
        <v>W536ENDA</v>
      </c>
      <c r="F26" t="s">
        <v>305</v>
      </c>
      <c r="G26" s="4">
        <v>2248.60009765625</v>
      </c>
      <c r="H26" s="4">
        <v>2347</v>
      </c>
      <c r="I26" s="4">
        <v>2909.38</v>
      </c>
      <c r="J26" s="4">
        <v>10013.623</v>
      </c>
      <c r="K26" s="4">
        <v>7855.15</v>
      </c>
      <c r="L26" s="4">
        <v>8422</v>
      </c>
      <c r="M26" s="4">
        <v>10245.608333333301</v>
      </c>
      <c r="N26" s="4">
        <v>9172.2083333333303</v>
      </c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">
      <c r="A27" s="4" t="s">
        <v>304</v>
      </c>
      <c r="B27" t="s">
        <v>157</v>
      </c>
      <c r="C27" s="49" t="s">
        <v>55</v>
      </c>
      <c r="D27" s="1" t="str">
        <f>Countries!$G$13</f>
        <v>WEO</v>
      </c>
      <c r="E27" s="1" t="str">
        <f>Countries!$E$13&amp;Countries!$Q26&amp;Countries!$F$13</f>
        <v>W343ENDA</v>
      </c>
      <c r="F27" s="4" t="s">
        <v>305</v>
      </c>
      <c r="G27" s="4">
        <v>39.845001220703097</v>
      </c>
      <c r="H27" s="4">
        <v>34.984001159667997</v>
      </c>
      <c r="I27" s="4">
        <v>36.5</v>
      </c>
      <c r="J27" s="4">
        <v>36.5</v>
      </c>
      <c r="K27" s="4">
        <v>36.5</v>
      </c>
      <c r="L27" s="4">
        <v>36.5</v>
      </c>
      <c r="M27" s="4">
        <v>36.5</v>
      </c>
      <c r="N27" s="4">
        <v>36.5</v>
      </c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">
      <c r="A28" t="s">
        <v>304</v>
      </c>
      <c r="B28" t="s">
        <v>157</v>
      </c>
      <c r="C28" s="49" t="s">
        <v>57</v>
      </c>
      <c r="D28" s="1" t="str">
        <f>Countries!$G$13</f>
        <v>WEO</v>
      </c>
      <c r="E28" s="1" t="str">
        <f>Countries!$E$13&amp;Countries!$Q27&amp;Countries!$F$13</f>
        <v>W439ENDA</v>
      </c>
      <c r="F28" t="s">
        <v>305</v>
      </c>
      <c r="G28" s="4">
        <v>0.70049104422200004</v>
      </c>
      <c r="H28" s="4">
        <v>0.70899861036272405</v>
      </c>
      <c r="I28" s="4">
        <v>0.70899861036272405</v>
      </c>
      <c r="J28" s="4">
        <v>0.70899861036272405</v>
      </c>
      <c r="K28" s="4">
        <v>0.70899861036272405</v>
      </c>
      <c r="L28" s="4">
        <v>0.70899861036272405</v>
      </c>
      <c r="M28" s="4">
        <v>0.70899861036272405</v>
      </c>
      <c r="N28" s="4">
        <v>0.70899861036272405</v>
      </c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">
      <c r="A29" s="4" t="s">
        <v>304</v>
      </c>
      <c r="B29" t="s">
        <v>157</v>
      </c>
      <c r="C29" s="49" t="s">
        <v>369</v>
      </c>
      <c r="D29" s="1" t="str">
        <f>Countries!$G$13</f>
        <v>WEO</v>
      </c>
      <c r="E29" s="1" t="str">
        <f>Countries!$E$13&amp;Countries!$Q28&amp;Countries!$F$13</f>
        <v>W917ENDA</v>
      </c>
      <c r="F29" s="4" t="s">
        <v>305</v>
      </c>
      <c r="G29" s="4">
        <v>10.810000419616699</v>
      </c>
      <c r="H29" s="4">
        <v>12.9099998474121</v>
      </c>
      <c r="I29" s="4">
        <v>17.399999999999999</v>
      </c>
      <c r="J29" s="4">
        <v>21</v>
      </c>
      <c r="K29" s="4">
        <v>39.099998474121101</v>
      </c>
      <c r="L29" s="4">
        <v>47.777809226190499</v>
      </c>
      <c r="M29" s="4">
        <v>48.4</v>
      </c>
      <c r="N29" s="4">
        <v>49</v>
      </c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">
      <c r="A30" s="4" t="s">
        <v>304</v>
      </c>
      <c r="B30" t="s">
        <v>157</v>
      </c>
      <c r="C30" s="49" t="s">
        <v>65</v>
      </c>
      <c r="D30" s="1" t="str">
        <f>Countries!$G$13</f>
        <v>WEO</v>
      </c>
      <c r="E30" s="1" t="str">
        <f>Countries!$E$13&amp;Countries!$Q29&amp;Countries!$F$13</f>
        <v>W446ENDA</v>
      </c>
      <c r="F30" t="s">
        <v>305</v>
      </c>
      <c r="G30" s="4">
        <v>1621.4</v>
      </c>
      <c r="H30" s="4">
        <v>1570.9</v>
      </c>
      <c r="I30" s="4">
        <v>1539.5</v>
      </c>
      <c r="J30" s="4">
        <v>1516.1</v>
      </c>
      <c r="K30" s="4">
        <v>1507.8333333333301</v>
      </c>
      <c r="L30" s="4">
        <v>1507.5</v>
      </c>
      <c r="M30" s="4">
        <v>1507.5</v>
      </c>
      <c r="N30" s="4">
        <v>1507.5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">
      <c r="A31" s="4" t="s">
        <v>304</v>
      </c>
      <c r="B31" t="s">
        <v>157</v>
      </c>
      <c r="C31" s="49" t="s">
        <v>69</v>
      </c>
      <c r="D31" s="1" t="str">
        <f>Countries!$G$13</f>
        <v>WEO</v>
      </c>
      <c r="E31" s="1" t="str">
        <f>Countries!$E$13&amp;Countries!$Q30&amp;Countries!$F$13</f>
        <v>W676ENDA</v>
      </c>
      <c r="F31" t="s">
        <v>305</v>
      </c>
      <c r="G31" s="4">
        <v>15.284233333333299</v>
      </c>
      <c r="H31" s="4">
        <v>15.308033333333301</v>
      </c>
      <c r="I31" s="4">
        <v>16.4409666666667</v>
      </c>
      <c r="J31" s="4">
        <v>31.068154089130001</v>
      </c>
      <c r="K31" s="4">
        <v>44.088008333333299</v>
      </c>
      <c r="L31" s="4">
        <v>59.546999999999997</v>
      </c>
      <c r="M31" s="4">
        <v>72.197333333333304</v>
      </c>
      <c r="N31" s="4">
        <v>75.9340087642951</v>
      </c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">
      <c r="A32" s="4" t="s">
        <v>304</v>
      </c>
      <c r="B32" t="s">
        <v>157</v>
      </c>
      <c r="C32" s="49" t="s">
        <v>73</v>
      </c>
      <c r="D32" s="1" t="str">
        <f>Countries!$G$13</f>
        <v>WEO</v>
      </c>
      <c r="E32" s="1" t="str">
        <f>Countries!$E$13&amp;Countries!$Q31&amp;Countries!$F$13</f>
        <v>W921ENDA</v>
      </c>
      <c r="F32" t="s">
        <v>305</v>
      </c>
      <c r="G32" s="4">
        <v>4.4899997711181596</v>
      </c>
      <c r="H32" s="4">
        <v>4.6029999999999998</v>
      </c>
      <c r="I32" s="4">
        <v>4.6235999999999997</v>
      </c>
      <c r="J32" s="4">
        <v>5.37</v>
      </c>
      <c r="K32" s="4">
        <v>10.516</v>
      </c>
      <c r="L32" s="4">
        <v>12.433658250000001</v>
      </c>
      <c r="M32" s="4">
        <v>12.87</v>
      </c>
      <c r="N32" s="4">
        <v>13.5</v>
      </c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">
      <c r="A33" t="s">
        <v>304</v>
      </c>
      <c r="B33" t="s">
        <v>157</v>
      </c>
      <c r="C33" s="49" t="s">
        <v>74</v>
      </c>
      <c r="D33" s="1" t="str">
        <f>Countries!$G$13</f>
        <v>WEO</v>
      </c>
      <c r="E33" s="1" t="str">
        <f>Countries!$E$13&amp;Countries!$Q32&amp;Countries!$F$13</f>
        <v>W948ENDA</v>
      </c>
      <c r="F33" t="s">
        <v>305</v>
      </c>
      <c r="G33" s="4">
        <v>448.61263333333301</v>
      </c>
      <c r="H33" s="4">
        <v>548.40333333333297</v>
      </c>
      <c r="I33" s="4">
        <v>789.99249999999995</v>
      </c>
      <c r="J33" s="4">
        <v>840.82833333333303</v>
      </c>
      <c r="K33" s="4">
        <v>1021.8674999999999</v>
      </c>
      <c r="L33" s="4">
        <v>1076.6666666666699</v>
      </c>
      <c r="M33" s="4">
        <v>1097.65333333333</v>
      </c>
      <c r="N33" s="4">
        <v>1127.7231083014401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">
      <c r="A34" t="s">
        <v>304</v>
      </c>
      <c r="B34" t="s">
        <v>157</v>
      </c>
      <c r="C34" s="49" t="s">
        <v>84</v>
      </c>
      <c r="D34" s="1" t="str">
        <f>Countries!$G$13</f>
        <v>WEO</v>
      </c>
      <c r="E34" s="1" t="str">
        <f>Countries!$E$13&amp;Countries!$Q33&amp;Countries!$F$13</f>
        <v>W564ENDA</v>
      </c>
      <c r="F34" t="s">
        <v>305</v>
      </c>
      <c r="G34" s="4">
        <v>31.493672127069001</v>
      </c>
      <c r="H34" s="4">
        <v>35.908782188500098</v>
      </c>
      <c r="I34" s="4">
        <v>40.917923279593303</v>
      </c>
      <c r="J34" s="4">
        <v>46.837590698305704</v>
      </c>
      <c r="K34" s="4">
        <v>51.0320233912324</v>
      </c>
      <c r="L34" s="4">
        <v>53.7389750787843</v>
      </c>
      <c r="M34" s="4">
        <v>59.5222609230891</v>
      </c>
      <c r="N34" s="4">
        <v>61.379260923089099</v>
      </c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">
      <c r="A35" t="s">
        <v>304</v>
      </c>
      <c r="B35" t="s">
        <v>157</v>
      </c>
      <c r="C35" s="49" t="s">
        <v>88</v>
      </c>
      <c r="D35" s="1" t="str">
        <f>Countries!$G$13</f>
        <v>WEO</v>
      </c>
      <c r="E35" s="1" t="str">
        <f>Countries!$E$13&amp;Countries!$Q34&amp;Countries!$F$13</f>
        <v>W566ENDA</v>
      </c>
      <c r="F35" t="s">
        <v>305</v>
      </c>
      <c r="G35" s="4">
        <v>25.714466666666699</v>
      </c>
      <c r="H35" s="4">
        <v>26.216100000000001</v>
      </c>
      <c r="I35" s="4">
        <v>29.470658333333301</v>
      </c>
      <c r="J35" s="4">
        <v>40.893050000000002</v>
      </c>
      <c r="K35" s="4">
        <v>39.088983333333303</v>
      </c>
      <c r="L35" s="4">
        <v>44.192250000000001</v>
      </c>
      <c r="M35" s="4">
        <v>50.9925833333333</v>
      </c>
      <c r="N35" s="4">
        <v>50.979833333333303</v>
      </c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">
      <c r="A36" t="s">
        <v>304</v>
      </c>
      <c r="B36" t="s">
        <v>157</v>
      </c>
      <c r="C36" s="49" t="s">
        <v>93</v>
      </c>
      <c r="D36" s="1" t="str">
        <f>Countries!$G$13</f>
        <v>WEO</v>
      </c>
      <c r="E36" s="1" t="str">
        <f>Countries!$E$13&amp;Countries!$Q35&amp;Countries!$F$13</f>
        <v>W922ENDA</v>
      </c>
      <c r="F36" t="s">
        <v>305</v>
      </c>
      <c r="G36" s="4">
        <v>4.5573315620422399</v>
      </c>
      <c r="H36" s="4">
        <v>5.1208333969116202</v>
      </c>
      <c r="I36" s="4">
        <v>5.7848333333333297</v>
      </c>
      <c r="J36" s="4">
        <v>9.7050833333333308</v>
      </c>
      <c r="K36" s="4">
        <v>24.619941666666701</v>
      </c>
      <c r="L36" s="4">
        <v>28.1270666666667</v>
      </c>
      <c r="M36" s="4">
        <v>29.166816420002601</v>
      </c>
      <c r="N36" s="4">
        <v>31.261967303026999</v>
      </c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">
      <c r="A37" t="s">
        <v>304</v>
      </c>
      <c r="B37" t="s">
        <v>157</v>
      </c>
      <c r="C37" s="49" t="s">
        <v>97</v>
      </c>
      <c r="D37" s="1" t="str">
        <f>Countries!$G$13</f>
        <v>WEO</v>
      </c>
      <c r="E37" s="1" t="str">
        <f>Countries!$E$13&amp;Countries!$Q36&amp;Countries!$F$13</f>
        <v>W724ENDA</v>
      </c>
      <c r="F37" t="s">
        <v>305</v>
      </c>
      <c r="G37" s="4">
        <v>755.2158203125</v>
      </c>
      <c r="H37" s="4">
        <v>920.75</v>
      </c>
      <c r="I37" s="4">
        <v>981.90833333333296</v>
      </c>
      <c r="J37" s="4">
        <v>1563.62</v>
      </c>
      <c r="K37" s="4">
        <v>1819.27</v>
      </c>
      <c r="L37" s="4">
        <v>2098.2816666666699</v>
      </c>
      <c r="M37" s="4">
        <v>2079.0792999999999</v>
      </c>
      <c r="N37" s="4">
        <v>2079.0792999999999</v>
      </c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">
      <c r="A38" s="5" t="s">
        <v>304</v>
      </c>
      <c r="B38" t="s">
        <v>157</v>
      </c>
      <c r="C38" s="49" t="s">
        <v>110</v>
      </c>
      <c r="D38" s="1" t="str">
        <f>Countries!$G$13</f>
        <v>WEO</v>
      </c>
      <c r="E38" s="1" t="str">
        <f>Countries!$E$13&amp;Countries!$Q37&amp;Countries!$F$13</f>
        <v>W923ENDA</v>
      </c>
      <c r="F38" s="5" t="s">
        <v>305</v>
      </c>
      <c r="G38" s="10">
        <v>123</v>
      </c>
      <c r="H38" s="4">
        <v>296</v>
      </c>
      <c r="I38" s="4">
        <v>562</v>
      </c>
      <c r="J38" s="4">
        <v>777</v>
      </c>
      <c r="K38" s="4">
        <v>1238</v>
      </c>
      <c r="L38" s="4">
        <v>1823</v>
      </c>
      <c r="M38" s="4">
        <v>2398</v>
      </c>
      <c r="N38" s="4">
        <v>2446</v>
      </c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">
      <c r="A39" t="s">
        <v>304</v>
      </c>
      <c r="B39" t="s">
        <v>157</v>
      </c>
      <c r="C39" s="49" t="s">
        <v>111</v>
      </c>
      <c r="D39" s="1" t="str">
        <f>Countries!$G$13</f>
        <v>WEO</v>
      </c>
      <c r="E39" s="1" t="str">
        <f>Countries!$E$13&amp;Countries!$Q38&amp;Countries!$F$13</f>
        <v>W738ENDA</v>
      </c>
      <c r="F39" t="s">
        <v>305</v>
      </c>
      <c r="G39" s="4">
        <v>536.40509033203102</v>
      </c>
      <c r="H39" s="4">
        <v>582.95001220703102</v>
      </c>
      <c r="I39" s="4">
        <v>618.33331298828102</v>
      </c>
      <c r="J39" s="4">
        <v>666.07958333333295</v>
      </c>
      <c r="K39" s="4">
        <v>745.01625000000001</v>
      </c>
      <c r="L39" s="4">
        <v>800.40708333333305</v>
      </c>
      <c r="M39" s="4">
        <v>876.30499999999995</v>
      </c>
      <c r="N39" s="4">
        <v>960.09668056246301</v>
      </c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">
      <c r="A40" t="s">
        <v>304</v>
      </c>
      <c r="B40" t="s">
        <v>157</v>
      </c>
      <c r="C40" s="49" t="s">
        <v>112</v>
      </c>
      <c r="D40" s="1" t="str">
        <f>Countries!$G$13</f>
        <v>WEO</v>
      </c>
      <c r="E40" s="1" t="str">
        <f>Countries!$E$13&amp;Countries!$Q39&amp;Countries!$F$13</f>
        <v>W578ENDA</v>
      </c>
      <c r="F40" t="s">
        <v>305</v>
      </c>
      <c r="G40" s="4">
        <v>24.915175704072599</v>
      </c>
      <c r="H40" s="4">
        <v>25.342682860966502</v>
      </c>
      <c r="I40" s="4">
        <v>31.364334454295399</v>
      </c>
      <c r="J40" s="4">
        <v>41.359387499999997</v>
      </c>
      <c r="K40" s="4">
        <v>37.8136558333333</v>
      </c>
      <c r="L40" s="4">
        <v>40.111803333333299</v>
      </c>
      <c r="M40" s="4">
        <v>44.431899999999999</v>
      </c>
      <c r="N40" s="4">
        <v>43.4543982</v>
      </c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">
      <c r="A41" t="s">
        <v>304</v>
      </c>
      <c r="B41" t="s">
        <v>157</v>
      </c>
      <c r="C41" s="49" t="s">
        <v>115</v>
      </c>
      <c r="D41" s="1" t="str">
        <f>Countries!$G$13</f>
        <v>WEO</v>
      </c>
      <c r="E41" s="1" t="str">
        <f>Countries!$E$13&amp;Countries!$Q40&amp;Countries!$F$13</f>
        <v>W186ENDA</v>
      </c>
      <c r="F41" t="s">
        <v>305</v>
      </c>
      <c r="G41" s="4">
        <v>45765.541296505398</v>
      </c>
      <c r="H41" s="4">
        <v>81102.4884210452</v>
      </c>
      <c r="I41" s="4">
        <v>151628.04620741599</v>
      </c>
      <c r="J41" s="4">
        <v>260403.416786263</v>
      </c>
      <c r="K41" s="4">
        <v>417757.99503225501</v>
      </c>
      <c r="L41" s="4">
        <v>623881.20574769401</v>
      </c>
      <c r="M41" s="4">
        <v>1225490.4541567301</v>
      </c>
      <c r="N41" s="4">
        <v>1572808.20101642</v>
      </c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">
      <c r="A42" t="s">
        <v>304</v>
      </c>
      <c r="B42" t="s">
        <v>157</v>
      </c>
      <c r="C42" s="49" t="s">
        <v>116</v>
      </c>
      <c r="D42" s="1" t="str">
        <f>Countries!$G$13</f>
        <v>WEO</v>
      </c>
      <c r="E42" s="1" t="str">
        <f>Countries!$E$13&amp;Countries!$Q41&amp;Countries!$F$13</f>
        <v>W925ENDA</v>
      </c>
      <c r="F42" s="1" t="s">
        <v>305</v>
      </c>
      <c r="G42" s="9">
        <v>2442</v>
      </c>
      <c r="H42" s="4">
        <v>3258</v>
      </c>
      <c r="I42" s="4">
        <v>4143</v>
      </c>
      <c r="J42" s="4">
        <v>4890</v>
      </c>
      <c r="K42" s="4">
        <v>5200</v>
      </c>
      <c r="L42" s="4">
        <v>5200</v>
      </c>
      <c r="M42" s="4">
        <v>11609.7763671875</v>
      </c>
      <c r="N42" s="4">
        <v>18525.66015625</v>
      </c>
      <c r="O42" s="4"/>
      <c r="P42" s="4"/>
      <c r="Q42" s="4"/>
      <c r="R42" s="4"/>
      <c r="S42" s="4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</row>
    <row r="43" spans="1:35" x14ac:dyDescent="0.4">
      <c r="A43" t="s">
        <v>304</v>
      </c>
      <c r="B43" t="s">
        <v>157</v>
      </c>
      <c r="C43" s="49" t="s">
        <v>125</v>
      </c>
      <c r="D43" s="1" t="str">
        <f>Countries!$G$13</f>
        <v>WEO</v>
      </c>
      <c r="E43" s="1" t="str">
        <f>Countries!$E$13&amp;Countries!$Q42&amp;Countries!$F$13</f>
        <v>W582ENDA</v>
      </c>
      <c r="F43" t="s">
        <v>305</v>
      </c>
      <c r="G43" s="4">
        <v>11038</v>
      </c>
      <c r="H43" s="4">
        <v>11033</v>
      </c>
      <c r="I43" s="4">
        <v>11706</v>
      </c>
      <c r="J43" s="4">
        <v>13297</v>
      </c>
      <c r="K43" s="4">
        <v>13944</v>
      </c>
      <c r="L43" s="4">
        <v>14169.743083003999</v>
      </c>
      <c r="M43" s="4">
        <v>14806</v>
      </c>
      <c r="N43" s="4">
        <v>15392</v>
      </c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">
      <c r="A44" s="1" t="s">
        <v>304</v>
      </c>
      <c r="B44" s="1" t="s">
        <v>157</v>
      </c>
      <c r="C44" s="49" t="s">
        <v>126</v>
      </c>
      <c r="D44" s="1" t="str">
        <f>Countries!$G$13</f>
        <v>WEO</v>
      </c>
      <c r="E44" s="1" t="str">
        <f>Countries!$E$13&amp;Countries!$Q43&amp;Countries!$F$13</f>
        <v>W474ENDA</v>
      </c>
      <c r="F44" s="1" t="s">
        <v>305</v>
      </c>
      <c r="G44" s="9">
        <v>40.5</v>
      </c>
      <c r="H44" s="9">
        <v>114.17</v>
      </c>
      <c r="I44" s="9">
        <v>129.30000000000001</v>
      </c>
      <c r="J44" s="9">
        <v>135.887402083333</v>
      </c>
      <c r="K44" s="9">
        <v>155.754166666667</v>
      </c>
      <c r="L44" s="9">
        <v>161</v>
      </c>
      <c r="M44" s="9">
        <v>168.69</v>
      </c>
      <c r="N44" s="9">
        <v>178.81139999999999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</row>
    <row r="45" spans="1:35" x14ac:dyDescent="0.4">
      <c r="A45" t="s">
        <v>304</v>
      </c>
      <c r="B45" t="s">
        <v>157</v>
      </c>
      <c r="C45" s="49" t="s">
        <v>365</v>
      </c>
      <c r="D45" s="1" t="str">
        <f>Countries!$G$13</f>
        <v>WEO</v>
      </c>
      <c r="E45" s="1" t="str">
        <f>Countries!$E$13&amp;Countries!$Q44&amp;Countries!$F$13</f>
        <v>W754ENDA</v>
      </c>
      <c r="F45" t="s">
        <v>305</v>
      </c>
      <c r="G45" s="4">
        <v>865.9</v>
      </c>
      <c r="H45" s="4">
        <v>1207.4683333333301</v>
      </c>
      <c r="I45" s="4">
        <v>1314.58541666667</v>
      </c>
      <c r="J45" s="4">
        <v>1861.7974999999999</v>
      </c>
      <c r="K45" s="4">
        <v>2387.5983333333302</v>
      </c>
      <c r="L45" s="4">
        <v>3110.8</v>
      </c>
      <c r="M45" s="4">
        <v>3607.9</v>
      </c>
      <c r="N45" s="4">
        <v>4295</v>
      </c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">
      <c r="A46" t="s">
        <v>304</v>
      </c>
      <c r="B46" t="s">
        <v>157</v>
      </c>
      <c r="C46" s="49" t="s">
        <v>0</v>
      </c>
      <c r="D46" s="1" t="str">
        <f>Countries!$G$13</f>
        <v>WEO</v>
      </c>
      <c r="E46" s="1" t="str">
        <f>Countries!$E$13&amp;Countries!$Q45&amp;Countries!$F$13</f>
        <v>W914ENDA</v>
      </c>
      <c r="F46" t="s">
        <v>305</v>
      </c>
      <c r="G46" s="4">
        <v>92.800003051757798</v>
      </c>
      <c r="H46" s="4">
        <v>104.5</v>
      </c>
      <c r="I46" s="4">
        <v>149.61000061035199</v>
      </c>
      <c r="J46" s="4">
        <v>150.61999511718801</v>
      </c>
      <c r="K46" s="4">
        <v>137.69999694824199</v>
      </c>
      <c r="L46" s="4">
        <v>143.17250061035199</v>
      </c>
      <c r="M46" s="4">
        <v>150</v>
      </c>
      <c r="N46" s="4">
        <v>150</v>
      </c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t="s">
        <v>304</v>
      </c>
      <c r="B47" t="s">
        <v>157</v>
      </c>
      <c r="C47" s="49" t="s">
        <v>3</v>
      </c>
      <c r="D47" s="1" t="str">
        <f>Countries!$G$13</f>
        <v>WEO</v>
      </c>
      <c r="E47" s="1" t="str">
        <f>Countries!$E$13&amp;Countries!$Q46&amp;Countries!$F$13</f>
        <v>W911ENDA</v>
      </c>
      <c r="F47" t="s">
        <v>305</v>
      </c>
      <c r="G47">
        <v>406.18084716796898</v>
      </c>
      <c r="H47">
        <v>413.46533203125</v>
      </c>
      <c r="I47">
        <v>490.58624267578102</v>
      </c>
      <c r="J47">
        <v>504.94500732421898</v>
      </c>
      <c r="K47">
        <v>534.985595703125</v>
      </c>
      <c r="L47">
        <v>539.53857421875</v>
      </c>
      <c r="M47">
        <v>554.69036865234398</v>
      </c>
      <c r="N47">
        <v>574.20574951171898</v>
      </c>
    </row>
    <row r="48" spans="1:35" x14ac:dyDescent="0.4">
      <c r="A48" t="s">
        <v>304</v>
      </c>
      <c r="B48" t="s">
        <v>157</v>
      </c>
      <c r="C48" s="49" t="s">
        <v>6</v>
      </c>
      <c r="D48" s="1" t="str">
        <f>Countries!$G$13</f>
        <v>WEO</v>
      </c>
      <c r="E48" s="1" t="str">
        <f>Countries!$E$13&amp;Countries!$Q47&amp;Countries!$F$13</f>
        <v>W912ENDA</v>
      </c>
      <c r="F48" t="s">
        <v>305</v>
      </c>
      <c r="G48">
        <v>4413.5400390625</v>
      </c>
      <c r="H48">
        <v>4301.259765625</v>
      </c>
      <c r="I48">
        <v>3985.3798828125</v>
      </c>
      <c r="J48">
        <v>3869</v>
      </c>
      <c r="K48">
        <v>4120.169921875</v>
      </c>
      <c r="L48">
        <v>4472</v>
      </c>
      <c r="M48">
        <v>4654</v>
      </c>
      <c r="N48">
        <v>4775</v>
      </c>
    </row>
    <row r="49" spans="1:14" x14ac:dyDescent="0.4">
      <c r="A49" t="s">
        <v>304</v>
      </c>
      <c r="B49" t="s">
        <v>157</v>
      </c>
      <c r="C49" s="49" t="s">
        <v>8</v>
      </c>
      <c r="D49" s="1" t="str">
        <f>Countries!$G$13</f>
        <v>WEO</v>
      </c>
      <c r="E49" s="1" t="str">
        <f>Countries!$E$13&amp;Countries!$Q48&amp;Countries!$F$13</f>
        <v>W913ENDA</v>
      </c>
      <c r="F49" t="s">
        <v>305</v>
      </c>
      <c r="G49">
        <v>11.529000282287599</v>
      </c>
      <c r="H49">
        <v>13.2469997406006</v>
      </c>
      <c r="I49">
        <v>26.1909999847412</v>
      </c>
      <c r="J49">
        <v>46.386001586914098</v>
      </c>
      <c r="K49">
        <v>250</v>
      </c>
      <c r="L49">
        <v>717</v>
      </c>
      <c r="M49">
        <v>1480</v>
      </c>
      <c r="N49">
        <v>1847</v>
      </c>
    </row>
    <row r="50" spans="1:14" x14ac:dyDescent="0.4">
      <c r="A50" t="s">
        <v>304</v>
      </c>
      <c r="B50" t="s">
        <v>157</v>
      </c>
      <c r="C50" s="49" t="s">
        <v>14</v>
      </c>
      <c r="D50" s="1" t="str">
        <f>Countries!$G$13</f>
        <v>WEO</v>
      </c>
      <c r="E50" s="1" t="str">
        <f>Countries!$E$13&amp;Countries!$Q49&amp;Countries!$F$13</f>
        <v>W223ENDA</v>
      </c>
      <c r="F50" t="s">
        <v>305</v>
      </c>
      <c r="G50">
        <v>0.91793779897934602</v>
      </c>
      <c r="H50">
        <v>1.00439942404589</v>
      </c>
      <c r="I50">
        <v>1.0778996284423199</v>
      </c>
      <c r="J50">
        <v>1.1603003127048299</v>
      </c>
      <c r="K50">
        <v>1.8513583333333301</v>
      </c>
      <c r="L50">
        <v>1.8347833333333301</v>
      </c>
      <c r="M50">
        <v>2.35059166666667</v>
      </c>
      <c r="N50">
        <v>2.6783333333333301</v>
      </c>
    </row>
    <row r="51" spans="1:14" x14ac:dyDescent="0.4">
      <c r="A51" t="s">
        <v>304</v>
      </c>
      <c r="B51" t="s">
        <v>157</v>
      </c>
      <c r="C51" s="49" t="s">
        <v>19</v>
      </c>
      <c r="D51" s="1" t="str">
        <f>Countries!$G$13</f>
        <v>WEO</v>
      </c>
      <c r="E51" s="1" t="str">
        <f>Countries!$E$13&amp;Countries!$Q50&amp;Countries!$F$13</f>
        <v>W228ENDA</v>
      </c>
      <c r="F51" t="s">
        <v>305</v>
      </c>
      <c r="G51">
        <v>396.77333333333303</v>
      </c>
      <c r="H51">
        <v>412.27</v>
      </c>
      <c r="I51">
        <v>420.63499999999999</v>
      </c>
      <c r="J51">
        <v>460.66</v>
      </c>
      <c r="K51">
        <v>509.12207171314799</v>
      </c>
      <c r="L51">
        <v>539.49007814538004</v>
      </c>
      <c r="M51">
        <v>634.94128030303</v>
      </c>
      <c r="N51">
        <v>678.91274999999996</v>
      </c>
    </row>
    <row r="52" spans="1:14" x14ac:dyDescent="0.4">
      <c r="A52" t="s">
        <v>304</v>
      </c>
      <c r="B52" t="s">
        <v>157</v>
      </c>
      <c r="C52" s="49" t="s">
        <v>264</v>
      </c>
      <c r="D52" s="1" t="str">
        <f>Countries!$G$13</f>
        <v>WEO</v>
      </c>
      <c r="E52" s="1" t="str">
        <f>Countries!$E$13&amp;Countries!$Q51&amp;Countries!$F$13</f>
        <v>W532ENDA</v>
      </c>
      <c r="F52" t="s">
        <v>305</v>
      </c>
      <c r="G52">
        <v>7.7358331680297843</v>
      </c>
      <c r="H52">
        <v>7.7342538833618164</v>
      </c>
      <c r="I52">
        <v>7.7420825958251953</v>
      </c>
      <c r="J52">
        <v>7.7453327178955087</v>
      </c>
      <c r="K52">
        <v>7.7574996948242179</v>
      </c>
      <c r="L52">
        <v>7.7671791940986026</v>
      </c>
      <c r="M52">
        <v>7.8</v>
      </c>
      <c r="N52">
        <v>7.8</v>
      </c>
    </row>
    <row r="53" spans="1:14" x14ac:dyDescent="0.4">
      <c r="A53" t="s">
        <v>304</v>
      </c>
      <c r="B53" t="s">
        <v>157</v>
      </c>
      <c r="C53" s="49" t="s">
        <v>21</v>
      </c>
      <c r="D53" s="1" t="str">
        <f>Countries!$G$13</f>
        <v>WEO</v>
      </c>
      <c r="E53" s="1" t="str">
        <f>Countries!$E$13&amp;Countries!$Q52&amp;Countries!$F$13</f>
        <v>W233ENDA</v>
      </c>
      <c r="F53" t="s">
        <v>305</v>
      </c>
      <c r="G53">
        <v>912.89750000000004</v>
      </c>
      <c r="H53">
        <v>1036.6864166666701</v>
      </c>
      <c r="I53">
        <v>1140.9629416666701</v>
      </c>
      <c r="J53">
        <v>1426.57</v>
      </c>
      <c r="K53">
        <v>1873.77</v>
      </c>
      <c r="L53">
        <v>2229.1799999999998</v>
      </c>
      <c r="M53">
        <v>2291.1799999999998</v>
      </c>
      <c r="N53">
        <v>2480.20235</v>
      </c>
    </row>
    <row r="54" spans="1:14" x14ac:dyDescent="0.4">
      <c r="A54" t="s">
        <v>304</v>
      </c>
      <c r="B54" t="s">
        <v>157</v>
      </c>
      <c r="C54" s="49" t="s">
        <v>373</v>
      </c>
      <c r="D54" s="1" t="str">
        <f>Countries!$G$13</f>
        <v>WEO</v>
      </c>
      <c r="E54" s="1" t="str">
        <f>Countries!$E$13&amp;Countries!$Q53&amp;Countries!$F$13</f>
        <v>W935ENDA</v>
      </c>
      <c r="F54" t="s">
        <v>305</v>
      </c>
      <c r="G54">
        <v>26.541000366210898</v>
      </c>
      <c r="H54">
        <v>27.144715131515099</v>
      </c>
      <c r="I54">
        <v>31.720836256489399</v>
      </c>
      <c r="J54">
        <v>32.267112917363903</v>
      </c>
      <c r="K54">
        <v>34.600560760445802</v>
      </c>
      <c r="L54">
        <v>38.590388931817401</v>
      </c>
      <c r="M54">
        <v>38.038403214800198</v>
      </c>
      <c r="N54">
        <v>32.446808510638299</v>
      </c>
    </row>
    <row r="55" spans="1:14" x14ac:dyDescent="0.4">
      <c r="A55" t="s">
        <v>304</v>
      </c>
      <c r="B55" t="s">
        <v>157</v>
      </c>
      <c r="C55" s="50" t="s">
        <v>32</v>
      </c>
      <c r="D55" s="1" t="str">
        <f>Countries!$G$13</f>
        <v>WEO</v>
      </c>
      <c r="E55" s="1" t="str">
        <f>Countries!$E$13&amp;Countries!$Q54&amp;Countries!$F$13</f>
        <v>W469ENDA</v>
      </c>
      <c r="F55" t="s">
        <v>305</v>
      </c>
      <c r="G55">
        <v>3.3913333333333302</v>
      </c>
      <c r="H55">
        <v>3.3916666666666702</v>
      </c>
      <c r="I55">
        <v>3.3899416666666702</v>
      </c>
      <c r="J55">
        <v>3.3882500000000002</v>
      </c>
      <c r="K55">
        <v>3.3906666666666698</v>
      </c>
      <c r="L55">
        <v>3.4082499999999998</v>
      </c>
      <c r="M55">
        <v>3.7587204166666699</v>
      </c>
      <c r="N55">
        <v>4.4386639670138903</v>
      </c>
    </row>
    <row r="56" spans="1:14" x14ac:dyDescent="0.4">
      <c r="A56" t="s">
        <v>304</v>
      </c>
      <c r="B56" t="s">
        <v>157</v>
      </c>
      <c r="C56" s="49" t="s">
        <v>33</v>
      </c>
      <c r="D56" s="1" t="str">
        <f>Countries!$G$13</f>
        <v>WEO</v>
      </c>
      <c r="E56" s="1" t="str">
        <f>Countries!$E$13&amp;Countries!$Q55&amp;Countries!$F$13</f>
        <v>W253ENDA</v>
      </c>
      <c r="F56" t="s">
        <v>305</v>
      </c>
      <c r="G56">
        <v>8.75</v>
      </c>
      <c r="H56">
        <v>8.75</v>
      </c>
      <c r="I56">
        <v>8.75</v>
      </c>
      <c r="J56">
        <v>8.75</v>
      </c>
      <c r="K56">
        <v>8.75</v>
      </c>
      <c r="L56">
        <v>8.75</v>
      </c>
      <c r="M56">
        <v>8.75</v>
      </c>
      <c r="N56">
        <v>8.75</v>
      </c>
    </row>
    <row r="57" spans="1:14" x14ac:dyDescent="0.4">
      <c r="A57" t="s">
        <v>304</v>
      </c>
      <c r="B57" t="s">
        <v>157</v>
      </c>
      <c r="C57" s="49" t="s">
        <v>38</v>
      </c>
      <c r="D57" s="1" t="str">
        <f>Countries!$G$13</f>
        <v>WEO</v>
      </c>
      <c r="E57" s="1" t="str">
        <f>Countries!$E$13&amp;Countries!$Q56&amp;Countries!$F$13</f>
        <v>W915ENDA</v>
      </c>
      <c r="F57" t="s">
        <v>305</v>
      </c>
      <c r="G57">
        <v>1.23</v>
      </c>
      <c r="H57">
        <v>1.252</v>
      </c>
      <c r="I57">
        <v>1.2970999999999999</v>
      </c>
      <c r="J57">
        <v>1.3923000000000001</v>
      </c>
      <c r="K57">
        <v>2.0207999999999999</v>
      </c>
      <c r="L57">
        <v>1.97653198032961</v>
      </c>
      <c r="M57">
        <v>2.073</v>
      </c>
      <c r="N57">
        <v>2.15</v>
      </c>
    </row>
    <row r="58" spans="1:14" x14ac:dyDescent="0.4">
      <c r="A58" t="s">
        <v>304</v>
      </c>
      <c r="B58" t="s">
        <v>157</v>
      </c>
      <c r="C58" s="49" t="s">
        <v>329</v>
      </c>
      <c r="D58" s="1" t="str">
        <f>Countries!$G$13</f>
        <v>WEO</v>
      </c>
      <c r="E58" s="1" t="str">
        <f>Countries!$E$13&amp;Countries!$Q57&amp;Countries!$F$13</f>
        <v>W258ENDA</v>
      </c>
      <c r="F58" t="s">
        <v>305</v>
      </c>
      <c r="G58">
        <v>5.8119001388549796</v>
      </c>
      <c r="H58">
        <v>6.0922999382018999</v>
      </c>
      <c r="I58">
        <v>6.0680999755859402</v>
      </c>
      <c r="J58">
        <v>6.3934001922607404</v>
      </c>
      <c r="K58">
        <v>7.3969998359680202</v>
      </c>
      <c r="L58">
        <v>7.9402999877929696</v>
      </c>
      <c r="M58">
        <v>8.6688003540039098</v>
      </c>
      <c r="N58">
        <v>9.2555999755859393</v>
      </c>
    </row>
    <row r="59" spans="1:14" x14ac:dyDescent="0.4">
      <c r="A59" t="s">
        <v>304</v>
      </c>
      <c r="B59" t="s">
        <v>157</v>
      </c>
      <c r="C59" s="49" t="s">
        <v>45</v>
      </c>
      <c r="D59" s="1" t="str">
        <f>Countries!$G$13</f>
        <v>WEO</v>
      </c>
      <c r="E59" s="1" t="str">
        <f>Countries!$E$13&amp;Countries!$Q58&amp;Countries!$F$13</f>
        <v>W263ENDA</v>
      </c>
      <c r="F59" t="s">
        <v>305</v>
      </c>
      <c r="G59">
        <v>14.3900003433228</v>
      </c>
      <c r="H59">
        <v>16.180000305175799</v>
      </c>
      <c r="I59">
        <v>16.069999694824201</v>
      </c>
      <c r="J59">
        <v>16.940000534057599</v>
      </c>
      <c r="K59">
        <v>16.7138996124268</v>
      </c>
      <c r="L59">
        <v>19.670000076293899</v>
      </c>
      <c r="M59">
        <v>24.153999328613299</v>
      </c>
      <c r="N59">
        <v>25.802099227905298</v>
      </c>
    </row>
    <row r="60" spans="1:14" x14ac:dyDescent="0.4">
      <c r="A60" t="s">
        <v>304</v>
      </c>
      <c r="B60" t="s">
        <v>157</v>
      </c>
      <c r="C60" s="49" t="s">
        <v>48</v>
      </c>
      <c r="D60" s="1" t="str">
        <f>Countries!$G$13</f>
        <v>WEO</v>
      </c>
      <c r="E60" s="1" t="str">
        <f>Countries!$E$13&amp;Countries!$Q59&amp;Countries!$F$13</f>
        <v>W944ENDA</v>
      </c>
      <c r="F60" t="s">
        <v>305</v>
      </c>
      <c r="G60">
        <v>125.69000244140599</v>
      </c>
      <c r="H60">
        <v>152.57000732421901</v>
      </c>
      <c r="I60">
        <v>186.75</v>
      </c>
      <c r="J60">
        <v>214.44999694824199</v>
      </c>
      <c r="K60">
        <v>237.30999755859401</v>
      </c>
      <c r="L60">
        <v>282.17916870117199</v>
      </c>
      <c r="M60">
        <v>286.48983764648398</v>
      </c>
      <c r="N60">
        <v>277.00881958007801</v>
      </c>
    </row>
    <row r="61" spans="1:14" x14ac:dyDescent="0.4">
      <c r="A61" t="s">
        <v>304</v>
      </c>
      <c r="B61" t="s">
        <v>157</v>
      </c>
      <c r="C61" s="50" t="s">
        <v>53</v>
      </c>
      <c r="D61" s="1" t="str">
        <f>Countries!$G$13</f>
        <v>WEO</v>
      </c>
      <c r="E61" s="1" t="str">
        <f>Countries!$E$13&amp;Countries!$Q60&amp;Countries!$F$13</f>
        <v>W436ENDA</v>
      </c>
      <c r="F61" t="s">
        <v>305</v>
      </c>
      <c r="G61">
        <v>3.01129150390625</v>
      </c>
      <c r="H61">
        <v>3.1916494369506836</v>
      </c>
      <c r="I61">
        <v>3.4493494033813481</v>
      </c>
      <c r="J61">
        <v>3.800074577331543</v>
      </c>
      <c r="K61">
        <v>4.1397161483764648</v>
      </c>
      <c r="L61">
        <v>4.0773324966430664</v>
      </c>
      <c r="M61">
        <v>4.2056493759155273</v>
      </c>
      <c r="N61">
        <v>4.7269369890042174</v>
      </c>
    </row>
    <row r="62" spans="1:14" x14ac:dyDescent="0.4">
      <c r="A62" t="s">
        <v>304</v>
      </c>
      <c r="B62" t="s">
        <v>157</v>
      </c>
      <c r="C62" s="49" t="s">
        <v>58</v>
      </c>
      <c r="D62" s="1" t="str">
        <f>Countries!$G$13</f>
        <v>WEO</v>
      </c>
      <c r="E62" s="1" t="str">
        <f>Countries!$E$13&amp;Countries!$Q61&amp;Countries!$F$13</f>
        <v>W916ENDA</v>
      </c>
      <c r="F62" t="s">
        <v>305</v>
      </c>
      <c r="G62">
        <v>61.117500305175803</v>
      </c>
      <c r="H62">
        <v>67.763336181640597</v>
      </c>
      <c r="I62">
        <v>75.561309814453097</v>
      </c>
      <c r="J62">
        <v>78.530418395996094</v>
      </c>
      <c r="K62">
        <v>118.92625</v>
      </c>
      <c r="L62">
        <v>142.10874999999999</v>
      </c>
      <c r="M62">
        <v>146.85583333333301</v>
      </c>
      <c r="N62">
        <v>153.408698623123</v>
      </c>
    </row>
    <row r="63" spans="1:14" x14ac:dyDescent="0.4">
      <c r="A63" t="s">
        <v>304</v>
      </c>
      <c r="B63" t="s">
        <v>157</v>
      </c>
      <c r="C63" s="49" t="s">
        <v>64</v>
      </c>
      <c r="D63" s="1" t="str">
        <f>Countries!$G$13</f>
        <v>WEO</v>
      </c>
      <c r="E63" s="1" t="str">
        <f>Countries!$E$13&amp;Countries!$Q62&amp;Countries!$F$13</f>
        <v>W941ENDA</v>
      </c>
      <c r="F63" t="s">
        <v>305</v>
      </c>
      <c r="G63">
        <v>0.52700001001357999</v>
      </c>
      <c r="H63">
        <v>0.55075001716613803</v>
      </c>
      <c r="I63">
        <v>0.58083331584930398</v>
      </c>
      <c r="J63">
        <v>0.58983331918716397</v>
      </c>
      <c r="K63">
        <v>0.58499997854232799</v>
      </c>
      <c r="L63">
        <v>0.60650002956390403</v>
      </c>
      <c r="M63">
        <v>0.61184668540954601</v>
      </c>
      <c r="N63">
        <v>0.614266037940979</v>
      </c>
    </row>
    <row r="64" spans="1:14" x14ac:dyDescent="0.4">
      <c r="A64" t="s">
        <v>304</v>
      </c>
      <c r="B64" t="s">
        <v>157</v>
      </c>
      <c r="C64" s="49" t="s">
        <v>66</v>
      </c>
      <c r="D64" s="1" t="str">
        <f>Countries!$G$13</f>
        <v>WEO</v>
      </c>
      <c r="E64" s="1" t="str">
        <f>Countries!$E$13&amp;Countries!$Q63&amp;Countries!$F$13</f>
        <v>W946ENDA</v>
      </c>
      <c r="F64" t="s">
        <v>305</v>
      </c>
      <c r="G64">
        <v>4</v>
      </c>
      <c r="H64">
        <v>4</v>
      </c>
      <c r="I64">
        <v>4</v>
      </c>
      <c r="J64">
        <v>4</v>
      </c>
      <c r="K64">
        <v>4</v>
      </c>
      <c r="L64">
        <v>4</v>
      </c>
      <c r="M64">
        <v>4</v>
      </c>
      <c r="N64">
        <v>4</v>
      </c>
    </row>
    <row r="65" spans="1:14" x14ac:dyDescent="0.4">
      <c r="A65" t="s">
        <v>304</v>
      </c>
      <c r="B65" t="s">
        <v>157</v>
      </c>
      <c r="C65" s="49" t="s">
        <v>68</v>
      </c>
      <c r="D65" s="1" t="str">
        <f>Countries!$G$13</f>
        <v>WEO</v>
      </c>
      <c r="E65" s="1" t="str">
        <f>Countries!$E$13&amp;Countries!$Q64&amp;Countries!$F$13</f>
        <v>W962ENDA</v>
      </c>
      <c r="F65" t="s">
        <v>305</v>
      </c>
      <c r="G65">
        <v>38.069999694824197</v>
      </c>
      <c r="H65">
        <v>39.935001373291001</v>
      </c>
      <c r="I65">
        <v>49.809989929199197</v>
      </c>
      <c r="J65">
        <v>54.462001800537102</v>
      </c>
      <c r="K65">
        <v>56.874465942382798</v>
      </c>
      <c r="L65">
        <v>65.892494201660199</v>
      </c>
      <c r="M65">
        <v>69.604217529296903</v>
      </c>
      <c r="N65">
        <v>68.577201843261705</v>
      </c>
    </row>
    <row r="66" spans="1:14" x14ac:dyDescent="0.4">
      <c r="A66" t="s">
        <v>304</v>
      </c>
      <c r="B66" t="s">
        <v>157</v>
      </c>
      <c r="C66" s="49" t="s">
        <v>70</v>
      </c>
      <c r="D66" s="1" t="str">
        <f>Countries!$G$13</f>
        <v>WEO</v>
      </c>
      <c r="E66" s="1" t="str">
        <f>Countries!$E$13&amp;Countries!$Q65&amp;Countries!$F$13</f>
        <v>W548ENDA</v>
      </c>
      <c r="F66" t="s">
        <v>305</v>
      </c>
      <c r="G66">
        <v>2.5044</v>
      </c>
      <c r="H66">
        <v>2.5158999999999998</v>
      </c>
      <c r="I66">
        <v>2.8132000000000001</v>
      </c>
      <c r="J66">
        <v>3.9243999999999999</v>
      </c>
      <c r="K66">
        <v>3.8</v>
      </c>
      <c r="L66">
        <v>3.8</v>
      </c>
      <c r="M66">
        <v>3.8</v>
      </c>
      <c r="N66">
        <v>3.8</v>
      </c>
    </row>
    <row r="67" spans="1:14" x14ac:dyDescent="0.4">
      <c r="A67" t="s">
        <v>304</v>
      </c>
      <c r="B67" t="s">
        <v>157</v>
      </c>
      <c r="C67" s="49" t="s">
        <v>71</v>
      </c>
      <c r="D67" s="1" t="str">
        <f>Countries!$G$13</f>
        <v>WEO</v>
      </c>
      <c r="E67" s="1" t="str">
        <f>Countries!$E$13&amp;Countries!$Q66&amp;Countries!$F$13</f>
        <v>W684ENDA</v>
      </c>
      <c r="F67" t="s">
        <v>305</v>
      </c>
      <c r="G67">
        <v>17.4499</v>
      </c>
      <c r="H67">
        <v>17.741099999999999</v>
      </c>
      <c r="I67">
        <v>19.098199999999999</v>
      </c>
      <c r="J67">
        <v>22.594799999999999</v>
      </c>
      <c r="K67">
        <v>24.819099999999999</v>
      </c>
      <c r="L67">
        <v>25.511900000000001</v>
      </c>
      <c r="M67">
        <v>27.590499999999999</v>
      </c>
      <c r="N67">
        <v>30.43</v>
      </c>
    </row>
    <row r="68" spans="1:14" x14ac:dyDescent="0.4">
      <c r="A68" t="s">
        <v>304</v>
      </c>
      <c r="B68" t="s">
        <v>157</v>
      </c>
      <c r="C68" s="49" t="s">
        <v>72</v>
      </c>
      <c r="D68" s="1" t="str">
        <f>Countries!$G$13</f>
        <v>WEO</v>
      </c>
      <c r="E68" s="1" t="str">
        <f>Countries!$E$13&amp;Countries!$Q67&amp;Countries!$F$13</f>
        <v>W273ENDA</v>
      </c>
      <c r="F68" t="s">
        <v>305</v>
      </c>
      <c r="G68">
        <v>6.4190083333333297</v>
      </c>
      <c r="H68">
        <v>7.59944166666667</v>
      </c>
      <c r="I68">
        <v>7.91845833333333</v>
      </c>
      <c r="J68">
        <v>9.1356583333333301</v>
      </c>
      <c r="K68">
        <v>9.5605333333333302</v>
      </c>
      <c r="L68">
        <v>9.4555666666666696</v>
      </c>
      <c r="M68">
        <v>9.3416196014492705</v>
      </c>
      <c r="N68">
        <v>9.5409629096181892</v>
      </c>
    </row>
    <row r="69" spans="1:14" x14ac:dyDescent="0.4">
      <c r="A69" t="s">
        <v>304</v>
      </c>
      <c r="B69" t="s">
        <v>157</v>
      </c>
      <c r="C69" s="49" t="s">
        <v>371</v>
      </c>
      <c r="D69" s="1" t="str">
        <f>Countries!$G$13</f>
        <v>WEO</v>
      </c>
      <c r="E69" s="1" t="str">
        <f>Countries!$E$13&amp;Countries!$Q68&amp;Countries!$F$13</f>
        <v>W853ENDA</v>
      </c>
      <c r="F69" t="s">
        <v>305</v>
      </c>
      <c r="G69">
        <v>1.27627531811162</v>
      </c>
      <c r="H69">
        <v>1.3187178069985599</v>
      </c>
      <c r="I69">
        <v>1.4340450255994099</v>
      </c>
      <c r="J69">
        <v>2.0594052958461901</v>
      </c>
      <c r="K69">
        <v>2.54968312538118</v>
      </c>
      <c r="L69">
        <v>2.7596067451742199</v>
      </c>
      <c r="M69">
        <v>3.3647642942870601</v>
      </c>
      <c r="N69">
        <v>3.7037037037037002</v>
      </c>
    </row>
    <row r="70" spans="1:14" x14ac:dyDescent="0.4">
      <c r="A70" t="s">
        <v>304</v>
      </c>
      <c r="B70" t="s">
        <v>157</v>
      </c>
      <c r="C70" s="49" t="s">
        <v>90</v>
      </c>
      <c r="D70" s="1" t="str">
        <f>Countries!$G$13</f>
        <v>WEO</v>
      </c>
      <c r="E70" s="1" t="str">
        <f>Countries!$E$13&amp;Countries!$Q69&amp;Countries!$F$13</f>
        <v>W964ENDA</v>
      </c>
      <c r="F70" t="s">
        <v>305</v>
      </c>
      <c r="G70">
        <v>2.4249832630157502</v>
      </c>
      <c r="H70">
        <v>2.6964999999999999</v>
      </c>
      <c r="I70">
        <v>3.2808000000000002</v>
      </c>
      <c r="J70">
        <v>3.4937</v>
      </c>
      <c r="K70">
        <v>3.9674999999999998</v>
      </c>
      <c r="L70">
        <v>4.3464</v>
      </c>
      <c r="M70">
        <v>4.0948022745310197</v>
      </c>
      <c r="N70">
        <v>4.16444141370871</v>
      </c>
    </row>
    <row r="71" spans="1:14" x14ac:dyDescent="0.4">
      <c r="A71" t="s">
        <v>304</v>
      </c>
      <c r="B71" t="s">
        <v>157</v>
      </c>
      <c r="C71" s="49" t="s">
        <v>92</v>
      </c>
      <c r="D71" s="1" t="str">
        <f>Countries!$G$13</f>
        <v>WEO</v>
      </c>
      <c r="E71" s="1" t="str">
        <f>Countries!$E$13&amp;Countries!$Q70&amp;Countries!$F$13</f>
        <v>W968ENDA</v>
      </c>
      <c r="F71" t="s">
        <v>305</v>
      </c>
      <c r="G71">
        <v>2033</v>
      </c>
      <c r="H71">
        <v>3084</v>
      </c>
      <c r="I71">
        <v>7195</v>
      </c>
      <c r="J71">
        <v>8880.6928674948194</v>
      </c>
      <c r="K71">
        <v>15274.3776515152</v>
      </c>
      <c r="L71">
        <v>21688.278896227701</v>
      </c>
      <c r="M71">
        <v>29116.6485564752</v>
      </c>
      <c r="N71">
        <v>35310.977150535196</v>
      </c>
    </row>
    <row r="72" spans="1:14" x14ac:dyDescent="0.4">
      <c r="A72" t="s">
        <v>304</v>
      </c>
      <c r="B72" t="s">
        <v>157</v>
      </c>
      <c r="C72" s="49" t="s">
        <v>95</v>
      </c>
      <c r="D72" s="1" t="str">
        <f>Countries!$G$13</f>
        <v>WEO</v>
      </c>
      <c r="E72" s="1" t="str">
        <f>Countries!$E$13&amp;Countries!$Q71&amp;Countries!$F$13</f>
        <v>W456ENDA</v>
      </c>
      <c r="F72" t="s">
        <v>305</v>
      </c>
      <c r="G72">
        <v>3.7450000000000001</v>
      </c>
      <c r="H72">
        <v>3.7450000000000001</v>
      </c>
      <c r="I72">
        <v>3.7450000000000001</v>
      </c>
      <c r="J72">
        <v>3.7450000000000001</v>
      </c>
      <c r="K72">
        <v>3.7450000000000001</v>
      </c>
      <c r="L72">
        <v>3.7450000000000001</v>
      </c>
      <c r="M72">
        <v>3.7450000000000001</v>
      </c>
      <c r="N72">
        <v>3.7450000000000001</v>
      </c>
    </row>
    <row r="73" spans="1:14" x14ac:dyDescent="0.4">
      <c r="A73" t="s">
        <v>304</v>
      </c>
      <c r="B73" t="s">
        <v>157</v>
      </c>
      <c r="C73" s="49" t="s">
        <v>372</v>
      </c>
      <c r="D73" s="1" t="str">
        <f>Countries!$G$13</f>
        <v>WEO</v>
      </c>
      <c r="E73" s="1" t="str">
        <f>Countries!$E$13&amp;Countries!$Q72&amp;Countries!$F$13</f>
        <v>W936ENDA</v>
      </c>
      <c r="F73" t="s">
        <v>305</v>
      </c>
      <c r="G73">
        <v>29.7399997711182</v>
      </c>
      <c r="H73">
        <v>30.653999328613299</v>
      </c>
      <c r="I73">
        <v>33.616001129150398</v>
      </c>
      <c r="J73">
        <v>35.235228143647397</v>
      </c>
      <c r="K73">
        <v>41.448315111331503</v>
      </c>
      <c r="L73">
        <v>45.944333333333297</v>
      </c>
      <c r="M73">
        <v>48.3540833333333</v>
      </c>
      <c r="N73">
        <v>47.099115074580602</v>
      </c>
    </row>
    <row r="74" spans="1:14" x14ac:dyDescent="0.4">
      <c r="A74" t="s">
        <v>304</v>
      </c>
      <c r="B74" t="s">
        <v>157</v>
      </c>
      <c r="C74" s="49" t="s">
        <v>374</v>
      </c>
      <c r="D74" s="1" t="str">
        <f>Countries!$G$13</f>
        <v>WEO</v>
      </c>
      <c r="E74" s="1" t="str">
        <f>Countries!$E$13&amp;Countries!$Q73&amp;Countries!$F$13</f>
        <v>W813ENDA</v>
      </c>
      <c r="F74" t="s">
        <v>305</v>
      </c>
      <c r="G74">
        <v>3.40666675567627</v>
      </c>
      <c r="H74">
        <v>3.5516667366027801</v>
      </c>
      <c r="I74">
        <v>3.7267000675201398</v>
      </c>
      <c r="J74">
        <v>4.7708997726440403</v>
      </c>
      <c r="K74">
        <v>4.7708997726440403</v>
      </c>
      <c r="L74">
        <v>4.7708997726440403</v>
      </c>
      <c r="M74">
        <v>4.7708997726440403</v>
      </c>
      <c r="N74">
        <v>4.7708997726440403</v>
      </c>
    </row>
    <row r="75" spans="1:14" x14ac:dyDescent="0.4">
      <c r="A75" t="s">
        <v>304</v>
      </c>
      <c r="B75" t="s">
        <v>157</v>
      </c>
      <c r="C75" s="49" t="s">
        <v>105</v>
      </c>
      <c r="D75" s="1" t="str">
        <f>Countries!$G$13</f>
        <v>WEO</v>
      </c>
      <c r="E75" s="1" t="str">
        <f>Countries!$E$13&amp;Countries!$Q74&amp;Countries!$F$13</f>
        <v>W361ENDA</v>
      </c>
      <c r="F75" t="s">
        <v>305</v>
      </c>
      <c r="G75">
        <v>2.7000000476837198</v>
      </c>
      <c r="H75">
        <v>2.7000000476837198</v>
      </c>
      <c r="I75">
        <v>2.7000000476837198</v>
      </c>
      <c r="J75">
        <v>2.7000000476837198</v>
      </c>
      <c r="K75">
        <v>2.7000000476837198</v>
      </c>
      <c r="L75">
        <v>2.7000000476837198</v>
      </c>
      <c r="M75">
        <v>2.7000000476837198</v>
      </c>
      <c r="N75">
        <v>2.7000000476837198</v>
      </c>
    </row>
    <row r="76" spans="1:14" x14ac:dyDescent="0.4">
      <c r="A76" t="s">
        <v>304</v>
      </c>
      <c r="B76" t="s">
        <v>157</v>
      </c>
      <c r="C76" s="49" t="s">
        <v>113</v>
      </c>
      <c r="D76" s="1" t="str">
        <f>Countries!$G$13</f>
        <v>WEO</v>
      </c>
      <c r="E76" s="1" t="str">
        <f>Countries!$E$13&amp;Countries!$Q75&amp;Countries!$F$13</f>
        <v>W369ENDA</v>
      </c>
      <c r="F76" t="s">
        <v>305</v>
      </c>
      <c r="G76">
        <v>5.9970998764038104</v>
      </c>
      <c r="H76">
        <v>6.1950001716613796</v>
      </c>
      <c r="I76">
        <v>6.3000001907348597</v>
      </c>
      <c r="J76">
        <v>6.2659997940063503</v>
      </c>
      <c r="K76">
        <v>6.2684001922607404</v>
      </c>
      <c r="L76">
        <v>6.3000001907348597</v>
      </c>
      <c r="M76">
        <v>6.3000001907348597</v>
      </c>
      <c r="N76">
        <v>6.3000001907348597</v>
      </c>
    </row>
    <row r="77" spans="1:14" x14ac:dyDescent="0.4">
      <c r="A77" t="s">
        <v>304</v>
      </c>
      <c r="B77" t="s">
        <v>157</v>
      </c>
      <c r="C77" s="49" t="s">
        <v>117</v>
      </c>
      <c r="D77" s="1" t="str">
        <f>Countries!$G$13</f>
        <v>WEO</v>
      </c>
      <c r="E77" s="1" t="str">
        <f>Countries!$E$13&amp;Countries!$Q76&amp;Countries!$F$13</f>
        <v>W466ENDA</v>
      </c>
      <c r="F77" t="s">
        <v>305</v>
      </c>
      <c r="G77">
        <v>3.6709999999999998</v>
      </c>
      <c r="H77">
        <v>3.6709999999999998</v>
      </c>
      <c r="I77">
        <v>3.6709999999999998</v>
      </c>
      <c r="J77">
        <v>3.6724999999999999</v>
      </c>
      <c r="K77">
        <v>3.6724999999999999</v>
      </c>
      <c r="L77">
        <v>3.6724999999999999</v>
      </c>
      <c r="M77">
        <v>3.6724999999999999</v>
      </c>
      <c r="N77">
        <v>3.6724999999999999</v>
      </c>
    </row>
    <row r="78" spans="1:14" x14ac:dyDescent="0.4">
      <c r="A78" t="s">
        <v>304</v>
      </c>
      <c r="B78" t="s">
        <v>157</v>
      </c>
      <c r="C78" s="49" t="s">
        <v>118</v>
      </c>
      <c r="D78" s="1" t="str">
        <f>Countries!$G$13</f>
        <v>WEO</v>
      </c>
      <c r="E78" s="1" t="str">
        <f>Countries!$E$13&amp;Countries!$Q77&amp;Countries!$F$13</f>
        <v>W746ENDA</v>
      </c>
      <c r="F78" t="s">
        <v>305</v>
      </c>
      <c r="G78">
        <v>932.52691666666703</v>
      </c>
      <c r="H78">
        <v>1012.8220833333301</v>
      </c>
      <c r="I78">
        <v>1058.08275</v>
      </c>
      <c r="J78">
        <v>1149.65233333333</v>
      </c>
      <c r="K78">
        <v>1362.03</v>
      </c>
      <c r="L78">
        <v>1511.38</v>
      </c>
      <c r="M78">
        <v>1762.92</v>
      </c>
      <c r="N78">
        <v>1755</v>
      </c>
    </row>
    <row r="79" spans="1:14" x14ac:dyDescent="0.4">
      <c r="A79" t="s">
        <v>304</v>
      </c>
      <c r="B79" t="s">
        <v>157</v>
      </c>
      <c r="C79" s="49" t="s">
        <v>120</v>
      </c>
      <c r="D79" s="1" t="str">
        <f>Countries!$G$13</f>
        <v>WEO</v>
      </c>
      <c r="E79" s="1" t="str">
        <f>Countries!$E$13&amp;Countries!$Q78&amp;Countries!$F$13</f>
        <v>W926ENDA</v>
      </c>
      <c r="F79" t="s">
        <v>305</v>
      </c>
      <c r="G79">
        <v>1.4724999666214</v>
      </c>
      <c r="H79">
        <v>1.82790744304657</v>
      </c>
      <c r="I79">
        <v>1.86175000667572</v>
      </c>
      <c r="J79">
        <v>2.4530000686645499</v>
      </c>
      <c r="K79">
        <v>4.1319999694824201</v>
      </c>
      <c r="L79">
        <v>5.4401998519897496</v>
      </c>
      <c r="M79">
        <v>5.3720002174377397</v>
      </c>
      <c r="N79">
        <v>5.4749999046325701</v>
      </c>
    </row>
    <row r="80" spans="1:14" x14ac:dyDescent="0.4">
      <c r="A80" t="s">
        <v>304</v>
      </c>
      <c r="B80" t="s">
        <v>157</v>
      </c>
      <c r="C80" s="49" t="s">
        <v>123</v>
      </c>
      <c r="D80" s="1" t="str">
        <f>Countries!$G$13</f>
        <v>WEO</v>
      </c>
      <c r="E80" s="1" t="str">
        <f>Countries!$E$13&amp;Countries!$Q79&amp;Countries!$F$13</f>
        <v>W927ENDA</v>
      </c>
      <c r="F80" t="s">
        <v>305</v>
      </c>
      <c r="G80">
        <v>29.778999328613299</v>
      </c>
      <c r="H80">
        <v>40.155998229980497</v>
      </c>
      <c r="I80">
        <v>66.400001525878906</v>
      </c>
      <c r="J80">
        <v>94.738052368164105</v>
      </c>
      <c r="K80">
        <v>124.910942077637</v>
      </c>
      <c r="L80">
        <v>237.33200073242199</v>
      </c>
      <c r="M80">
        <v>423.44100952148398</v>
      </c>
      <c r="N80">
        <v>781.93200683593795</v>
      </c>
    </row>
    <row r="81" spans="1:14" x14ac:dyDescent="0.4">
      <c r="A81" t="s">
        <v>304</v>
      </c>
      <c r="B81" t="s">
        <v>157</v>
      </c>
      <c r="C81" s="49" t="s">
        <v>290</v>
      </c>
      <c r="D81" s="1" t="str">
        <f>Countries!$G$13</f>
        <v>WEO</v>
      </c>
      <c r="E81" s="1" t="str">
        <f>Countries!$E$13&amp;Countries!$Q80&amp;Countries!$F$13</f>
        <v>W299ENDA</v>
      </c>
      <c r="F81" t="s">
        <v>305</v>
      </c>
      <c r="G81">
        <v>177</v>
      </c>
      <c r="H81">
        <v>415.8175</v>
      </c>
      <c r="I81">
        <v>488.63499999999999</v>
      </c>
      <c r="J81">
        <v>547.6</v>
      </c>
      <c r="K81">
        <v>605.70000000000005</v>
      </c>
      <c r="L81">
        <v>679.93</v>
      </c>
      <c r="M81">
        <v>723.89083333333303</v>
      </c>
      <c r="N81">
        <v>1176.1841490019301</v>
      </c>
    </row>
    <row r="82" spans="1:14" x14ac:dyDescent="0.4">
      <c r="A82" t="s">
        <v>304</v>
      </c>
      <c r="B82" t="s">
        <v>157</v>
      </c>
      <c r="C82" s="49" t="s">
        <v>20</v>
      </c>
      <c r="D82" s="1" t="str">
        <f>Countries!$G$13</f>
        <v>WEO</v>
      </c>
      <c r="E82" s="1" t="str">
        <f>Countries!$E$13&amp;Countries!$Q81&amp;Countries!$F$13</f>
        <v>W924ENDA</v>
      </c>
      <c r="F82" t="s">
        <v>305</v>
      </c>
      <c r="G82">
        <v>8.3514003753662092</v>
      </c>
      <c r="H82">
        <v>8.3000001907348597</v>
      </c>
      <c r="I82">
        <v>8.2899999999999991</v>
      </c>
      <c r="J82">
        <v>8.2799999999999994</v>
      </c>
      <c r="K82">
        <v>8.2793617248535192</v>
      </c>
      <c r="L82">
        <v>8.2793617248535192</v>
      </c>
      <c r="M82">
        <v>8.2793617248535192</v>
      </c>
      <c r="N82">
        <v>8.2793617248535192</v>
      </c>
    </row>
    <row r="83" spans="1:14" x14ac:dyDescent="0.4">
      <c r="A83" t="s">
        <v>304</v>
      </c>
      <c r="B83" t="s">
        <v>157</v>
      </c>
      <c r="C83" s="49" t="s">
        <v>35</v>
      </c>
      <c r="D83" s="1" t="str">
        <f>Countries!$G$13</f>
        <v>WEO</v>
      </c>
      <c r="E83" s="1" t="str">
        <f>Countries!$E$13&amp;Countries!$Q82&amp;Countries!$F$13</f>
        <v>W819ENDA</v>
      </c>
      <c r="F83" t="s">
        <v>305</v>
      </c>
      <c r="G83">
        <v>1.40629994869232</v>
      </c>
      <c r="H83">
        <v>1.4293999671936</v>
      </c>
      <c r="I83">
        <v>1.4293999671936</v>
      </c>
      <c r="J83">
        <v>1.4293999671936</v>
      </c>
      <c r="K83">
        <v>1.4293999671936</v>
      </c>
      <c r="L83">
        <v>1.4293999671936</v>
      </c>
      <c r="M83">
        <v>1.4293999671936</v>
      </c>
      <c r="N83">
        <v>1.4293999671936</v>
      </c>
    </row>
    <row r="84" spans="1:14" x14ac:dyDescent="0.4">
      <c r="A84" t="s">
        <v>304</v>
      </c>
      <c r="B84" t="s">
        <v>157</v>
      </c>
      <c r="C84" s="49" t="s">
        <v>60</v>
      </c>
      <c r="D84" s="1" t="str">
        <f>Countries!$G$13</f>
        <v>WEO</v>
      </c>
      <c r="E84" s="1" t="str">
        <f>Countries!$E$13&amp;Countries!$Q83&amp;Countries!$F$13</f>
        <v>W542ENDA</v>
      </c>
      <c r="F84" t="s">
        <v>305</v>
      </c>
      <c r="G84">
        <v>771.273193359375</v>
      </c>
      <c r="H84">
        <v>804.453125</v>
      </c>
      <c r="I84">
        <v>951.28906250000011</v>
      </c>
      <c r="J84">
        <v>1401.4365234375</v>
      </c>
      <c r="K84">
        <v>1188.816650390625</v>
      </c>
      <c r="L84">
        <v>1130.957275390625</v>
      </c>
      <c r="M84">
        <v>1290.994384765625</v>
      </c>
      <c r="N84">
        <v>1245</v>
      </c>
    </row>
    <row r="85" spans="1:14" x14ac:dyDescent="0.4">
      <c r="A85" t="s">
        <v>304</v>
      </c>
      <c r="B85" t="s">
        <v>157</v>
      </c>
      <c r="C85" s="49" t="s">
        <v>61</v>
      </c>
      <c r="D85" s="1" t="str">
        <f>Countries!$G$13</f>
        <v>WEO</v>
      </c>
      <c r="E85" s="1" t="str">
        <f>Countries!$E$13&amp;Countries!$Q84&amp;Countries!$F$13</f>
        <v>W443ENDA</v>
      </c>
      <c r="F85" t="s">
        <v>305</v>
      </c>
      <c r="G85">
        <v>0.29842728819123199</v>
      </c>
      <c r="H85">
        <v>0.29942200000000002</v>
      </c>
      <c r="I85">
        <v>0.30334283807559298</v>
      </c>
      <c r="J85">
        <v>0.30474797342597698</v>
      </c>
      <c r="K85">
        <v>0.30441400304414001</v>
      </c>
      <c r="L85">
        <v>0.30679552078539701</v>
      </c>
      <c r="M85">
        <v>0.30659999999999998</v>
      </c>
      <c r="N85">
        <v>0.30627871362940301</v>
      </c>
    </row>
    <row r="86" spans="1:14" x14ac:dyDescent="0.4">
      <c r="A86" t="s">
        <v>304</v>
      </c>
      <c r="B86" t="s">
        <v>157</v>
      </c>
      <c r="C86" s="49" t="s">
        <v>274</v>
      </c>
      <c r="D86" s="1" t="str">
        <f>Countries!$G$13</f>
        <v>WEO</v>
      </c>
      <c r="E86" s="1" t="str">
        <f>Countries!$E$13&amp;Countries!$Q85&amp;Countries!$F$13</f>
        <v>W353ENDA</v>
      </c>
      <c r="F86" t="s">
        <v>305</v>
      </c>
      <c r="G86">
        <v>1.79</v>
      </c>
      <c r="H86">
        <v>1.79</v>
      </c>
      <c r="I86">
        <v>1.79</v>
      </c>
      <c r="J86">
        <v>1.79</v>
      </c>
      <c r="K86">
        <v>1.79</v>
      </c>
      <c r="L86">
        <v>1.79</v>
      </c>
      <c r="M86">
        <v>1.79</v>
      </c>
      <c r="N86">
        <v>1.79</v>
      </c>
    </row>
    <row r="87" spans="1:14" x14ac:dyDescent="0.4">
      <c r="A87" t="s">
        <v>304</v>
      </c>
      <c r="B87" t="s">
        <v>157</v>
      </c>
      <c r="C87" s="49" t="s">
        <v>376</v>
      </c>
      <c r="D87" s="1" t="str">
        <f>Countries!$G$13</f>
        <v>WEO</v>
      </c>
      <c r="E87" s="1" t="str">
        <f>Countries!$E$13&amp;Countries!$Q86&amp;Countries!$F$13</f>
        <v>W449ENDA</v>
      </c>
      <c r="F87" t="s">
        <v>305</v>
      </c>
      <c r="G87">
        <v>0.38449707782220899</v>
      </c>
      <c r="H87">
        <v>0.38449707782220899</v>
      </c>
      <c r="I87">
        <v>0.38449707782220899</v>
      </c>
      <c r="J87">
        <v>0.38449707782220899</v>
      </c>
      <c r="K87">
        <v>0.38449707782220899</v>
      </c>
      <c r="L87">
        <v>0.38449707782220899</v>
      </c>
      <c r="M87">
        <v>0.38449707782220899</v>
      </c>
      <c r="N87">
        <v>0.38449707782220899</v>
      </c>
    </row>
    <row r="88" spans="1:14" x14ac:dyDescent="0.4">
      <c r="A88" t="s">
        <v>304</v>
      </c>
      <c r="B88" t="s">
        <v>157</v>
      </c>
      <c r="C88" s="49" t="s">
        <v>98</v>
      </c>
      <c r="D88" s="1" t="str">
        <f>Countries!$G$13</f>
        <v>WEO</v>
      </c>
      <c r="E88" s="1" t="str">
        <f>Countries!$E$13&amp;Countries!$Q87&amp;Countries!$F$13</f>
        <v>W576ENDA</v>
      </c>
      <c r="F88" t="s">
        <v>305</v>
      </c>
      <c r="G88">
        <v>1.4173746109008789</v>
      </c>
      <c r="H88">
        <v>1.4100399017333984</v>
      </c>
      <c r="I88">
        <v>1.4848051071166992</v>
      </c>
      <c r="J88">
        <v>1.6736011505126953</v>
      </c>
      <c r="K88">
        <v>1.6949558258056641</v>
      </c>
      <c r="L88">
        <v>1.7239627838134766</v>
      </c>
      <c r="M88">
        <v>1.791722297668457</v>
      </c>
      <c r="N88">
        <v>1.7873897950164883</v>
      </c>
    </row>
    <row r="89" spans="1:14" x14ac:dyDescent="0.4">
      <c r="A89" t="s">
        <v>304</v>
      </c>
      <c r="B89" t="s">
        <v>157</v>
      </c>
      <c r="C89" s="49" t="s">
        <v>100</v>
      </c>
      <c r="D89" s="1" t="str">
        <f>Countries!$G$13</f>
        <v>WEO</v>
      </c>
      <c r="E89" s="1" t="str">
        <f>Countries!$E$13&amp;Countries!$Q88&amp;Countries!$F$13</f>
        <v>W961ENDA</v>
      </c>
      <c r="F89" t="s">
        <v>305</v>
      </c>
      <c r="G89">
        <v>118.51999664306599</v>
      </c>
      <c r="H89">
        <v>135.36000061035199</v>
      </c>
      <c r="I89">
        <v>159.69000244140599</v>
      </c>
      <c r="J89">
        <v>166.13499450683599</v>
      </c>
      <c r="K89">
        <v>181.770431518555</v>
      </c>
      <c r="L89">
        <v>222.68240356445301</v>
      </c>
      <c r="M89">
        <v>216.62425231933599</v>
      </c>
      <c r="N89">
        <v>224.51588439941401</v>
      </c>
    </row>
    <row r="90" spans="1:14" x14ac:dyDescent="0.4">
      <c r="A90" t="s">
        <v>304</v>
      </c>
      <c r="B90" t="s">
        <v>157</v>
      </c>
      <c r="C90" s="49" t="s">
        <v>102</v>
      </c>
      <c r="D90" s="1" t="str">
        <f>Countries!$G$13</f>
        <v>WEO</v>
      </c>
      <c r="E90" s="1" t="str">
        <f>Countries!$E$13&amp;Countries!$Q89&amp;Countries!$F$13</f>
        <v>W199ENDA</v>
      </c>
      <c r="F90" t="s">
        <v>305</v>
      </c>
      <c r="G90">
        <v>3.6269999999999998</v>
      </c>
      <c r="H90">
        <v>4.2964000000000002</v>
      </c>
      <c r="I90">
        <v>4.6073000000000004</v>
      </c>
      <c r="J90">
        <v>5.5316000000000001</v>
      </c>
      <c r="K90">
        <v>6.1131000000000002</v>
      </c>
      <c r="L90">
        <v>6.9352999999999998</v>
      </c>
      <c r="M90">
        <v>8.6031083333333296</v>
      </c>
      <c r="N90">
        <v>10.746309322620499</v>
      </c>
    </row>
    <row r="91" spans="1:14" x14ac:dyDescent="0.4">
      <c r="A91" t="s">
        <v>304</v>
      </c>
      <c r="B91" t="s">
        <v>157</v>
      </c>
      <c r="C91" s="49" t="s">
        <v>109</v>
      </c>
      <c r="D91" s="1" t="str">
        <f>Countries!$G$13</f>
        <v>WEO</v>
      </c>
      <c r="E91" s="1" t="str">
        <f>Countries!$E$13&amp;Countries!$Q90&amp;Countries!$F$13</f>
        <v>W528ENDA</v>
      </c>
      <c r="F91" t="s">
        <v>305</v>
      </c>
      <c r="G91">
        <v>26.48565673828125</v>
      </c>
      <c r="H91">
        <v>27.457992553710938</v>
      </c>
      <c r="I91">
        <v>28.702987670898437</v>
      </c>
      <c r="J91">
        <v>33.455581665039063</v>
      </c>
      <c r="K91">
        <v>32.2696533203125</v>
      </c>
      <c r="L91">
        <v>31.234161376953129</v>
      </c>
      <c r="M91">
        <v>33.813156127929687</v>
      </c>
      <c r="N91">
        <v>34.293794827169556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AJ256"/>
  <sheetViews>
    <sheetView workbookViewId="0">
      <selection activeCell="H1" sqref="H1"/>
    </sheetView>
  </sheetViews>
  <sheetFormatPr defaultRowHeight="13.15" x14ac:dyDescent="0.4"/>
  <cols>
    <col min="1" max="6" width="9.35546875" style="1" customWidth="1"/>
    <col min="7" max="7" width="10.35546875" style="1" bestFit="1" customWidth="1"/>
    <col min="8" max="12" width="9.5" style="1" bestFit="1" customWidth="1"/>
    <col min="13" max="13" width="10.85546875" style="1" bestFit="1" customWidth="1"/>
    <col min="15" max="19" width="9.35546875" style="3" customWidth="1"/>
  </cols>
  <sheetData>
    <row r="1" spans="1:36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3"/>
      <c r="O1" s="16" t="s">
        <v>247</v>
      </c>
      <c r="P1" s="16" t="s">
        <v>248</v>
      </c>
      <c r="Q1" s="16" t="s">
        <v>247</v>
      </c>
      <c r="R1" s="16" t="s">
        <v>248</v>
      </c>
      <c r="S1" s="16" t="s">
        <v>194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x14ac:dyDescent="0.4">
      <c r="A2" s="15" t="s">
        <v>163</v>
      </c>
      <c r="B2" s="15"/>
      <c r="C2" s="48" t="s">
        <v>1</v>
      </c>
      <c r="D2" s="15"/>
      <c r="E2" s="15"/>
      <c r="F2" s="15" t="s">
        <v>306</v>
      </c>
      <c r="G2" s="35">
        <f>LN(ENDA!H2)-LN(ENDA!G2)</f>
        <v>3.8534821623762654</v>
      </c>
      <c r="H2" s="35">
        <f>LN(ENDA!I2)-LN(ENDA!H2)</f>
        <v>0.57958539112544272</v>
      </c>
      <c r="I2" s="35">
        <f>LN(ENDA!J2)-LN(ENDA!I2)</f>
        <v>0.5429686164153571</v>
      </c>
      <c r="J2" s="35">
        <f>LN(ENDA!K2)-LN(ENDA!J2)</f>
        <v>1.9607127324033558</v>
      </c>
      <c r="K2" s="35">
        <f>LN(ENDA!L2)-LN(ENDA!K2)</f>
        <v>1.2797301761327533</v>
      </c>
      <c r="L2" s="35">
        <f>LN(ENDA!M2)-LN(ENDA!L2)</f>
        <v>0.78764274015867519</v>
      </c>
      <c r="M2" s="35">
        <f>LN(ENDA!N2)-LN(ENDA!M2)</f>
        <v>0.66410815329887418</v>
      </c>
      <c r="N2" s="13"/>
      <c r="O2" s="16">
        <f>CORREL('log Inflation'!$G2:$L15,$G2:$L15)</f>
        <v>0.96737505662646806</v>
      </c>
      <c r="P2" s="16">
        <f>O2*SQRT((MIN(COUNT($G2:$L15),COUNT('log Inflation'!$G2:$L15))-2)/(1-O2^2))</f>
        <v>33.722807442709268</v>
      </c>
      <c r="Q2" s="16">
        <f>CORREL('log Inflation'!$H2:$L15,$G2:$K15)</f>
        <v>0.60952339084477347</v>
      </c>
      <c r="R2" s="16">
        <f>Q2*SQRT((MIN(COUNT($G2:$K15),COUNT('log Inflation'!$H$2:$L$15))-2)/(1-Q2^2))</f>
        <v>6.1508368226174719</v>
      </c>
      <c r="S2" s="16">
        <f>MIN(COUNT($G2:$K15),COUNT('log Inflation'!$H2:$L15))</f>
        <v>66</v>
      </c>
      <c r="T2" s="17"/>
      <c r="U2" s="13"/>
      <c r="V2" s="13"/>
      <c r="W2" s="13"/>
      <c r="X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x14ac:dyDescent="0.4">
      <c r="A3" s="15"/>
      <c r="B3" s="15"/>
      <c r="C3" s="49" t="s">
        <v>2</v>
      </c>
      <c r="D3" s="15"/>
      <c r="E3" s="15"/>
      <c r="F3" s="15" t="s">
        <v>306</v>
      </c>
      <c r="G3" s="35">
        <f>LN(ENDA!H3)-LN(ENDA!G3)</f>
        <v>0</v>
      </c>
      <c r="H3" s="35">
        <f>LN(ENDA!I3)-LN(ENDA!H3)</f>
        <v>0</v>
      </c>
      <c r="I3" s="35">
        <f>LN(ENDA!J3)-LN(ENDA!I3)</f>
        <v>0</v>
      </c>
      <c r="J3" s="35">
        <f>LN(ENDA!K3)-LN(ENDA!J3)</f>
        <v>0</v>
      </c>
      <c r="K3" s="35">
        <f>LN(ENDA!L3)-LN(ENDA!K3)</f>
        <v>0</v>
      </c>
      <c r="L3" s="35">
        <f>LN(ENDA!M3)-LN(ENDA!L3)</f>
        <v>0</v>
      </c>
      <c r="M3" s="35">
        <f>LN(ENDA!N3)-LN(ENDA!M3)</f>
        <v>1.2089603458369751</v>
      </c>
      <c r="N3" s="13"/>
      <c r="O3" s="16"/>
      <c r="P3" s="16"/>
      <c r="Q3" s="16"/>
      <c r="R3" s="16"/>
      <c r="S3" s="16"/>
      <c r="T3" s="17"/>
      <c r="U3" s="13"/>
      <c r="V3" s="13"/>
      <c r="W3" s="13"/>
      <c r="X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x14ac:dyDescent="0.4">
      <c r="A4" s="15"/>
      <c r="B4" s="15"/>
      <c r="C4" s="49" t="s">
        <v>12</v>
      </c>
      <c r="D4" s="15"/>
      <c r="E4" s="15"/>
      <c r="F4" s="15" t="s">
        <v>306</v>
      </c>
      <c r="G4" s="35">
        <f>LN(ENDA!H4)-LN(ENDA!G4)</f>
        <v>5.6580788318880915E-2</v>
      </c>
      <c r="H4" s="35">
        <f>LN(ENDA!I4)-LN(ENDA!H4)</f>
        <v>3.2853209722870202E-2</v>
      </c>
      <c r="I4" s="35">
        <f>LN(ENDA!J4)-LN(ENDA!I4)</f>
        <v>4.9001321240170093E-2</v>
      </c>
      <c r="J4" s="35">
        <f>LN(ENDA!K4)-LN(ENDA!J4)</f>
        <v>5.5170247828602914E-2</v>
      </c>
      <c r="K4" s="35">
        <f>LN(ENDA!L4)-LN(ENDA!K4)</f>
        <v>6.1724032918854643E-2</v>
      </c>
      <c r="L4" s="35">
        <f>LN(ENDA!M4)-LN(ENDA!L4)</f>
        <v>5.8008061491497509E-2</v>
      </c>
      <c r="M4" s="35">
        <f>LN(ENDA!N4)-LN(ENDA!M4)</f>
        <v>3.5449305910899565E-2</v>
      </c>
      <c r="N4" s="13"/>
      <c r="O4" s="16"/>
      <c r="P4" s="16"/>
      <c r="Q4" s="16"/>
      <c r="R4" s="16"/>
      <c r="S4" s="16"/>
      <c r="T4" s="17"/>
      <c r="U4" s="13"/>
      <c r="V4" s="13"/>
      <c r="W4" s="13"/>
      <c r="X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</row>
    <row r="5" spans="1:36" x14ac:dyDescent="0.4">
      <c r="A5" s="15"/>
      <c r="B5" s="15"/>
      <c r="C5" s="49" t="s">
        <v>15</v>
      </c>
      <c r="D5" s="15"/>
      <c r="E5" s="15"/>
      <c r="F5" s="15" t="s">
        <v>306</v>
      </c>
      <c r="G5" s="35">
        <f>LN(ENDA!H5)-LN(ENDA!G5)</f>
        <v>0.97389716409038618</v>
      </c>
      <c r="H5" s="35">
        <f>LN(ENDA!I5)-LN(ENDA!H5)</f>
        <v>2.2464730407878992</v>
      </c>
      <c r="I5" s="35">
        <f>LN(ENDA!J5)-LN(ENDA!I5)</f>
        <v>4.5544645045869414E-2</v>
      </c>
      <c r="J5" s="35">
        <f>LN(ENDA!K5)-LN(ENDA!J5)</f>
        <v>9.4453167181250852E-2</v>
      </c>
      <c r="K5" s="35">
        <f>LN(ENDA!L5)-LN(ENDA!K5)</f>
        <v>9.3704120483443787E-2</v>
      </c>
      <c r="L5" s="35">
        <f>LN(ENDA!M5)-LN(ENDA!L5)</f>
        <v>2.8496692399970658E-2</v>
      </c>
      <c r="M5" s="35">
        <f>LN(ENDA!N5)-LN(ENDA!M5)</f>
        <v>-8.9707778749898992E-2</v>
      </c>
      <c r="N5" s="13"/>
      <c r="O5" s="16"/>
      <c r="P5" s="16"/>
      <c r="Q5" s="16"/>
      <c r="R5" s="16"/>
      <c r="S5" s="16"/>
      <c r="T5" s="17"/>
      <c r="U5" s="13"/>
      <c r="V5" s="13"/>
      <c r="W5" s="13"/>
      <c r="X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</row>
    <row r="6" spans="1:36" x14ac:dyDescent="0.4">
      <c r="A6" s="15"/>
      <c r="B6" s="15"/>
      <c r="C6" s="49" t="s">
        <v>16</v>
      </c>
      <c r="D6" s="15"/>
      <c r="E6" s="15"/>
      <c r="F6" s="15" t="s">
        <v>306</v>
      </c>
      <c r="G6" s="35">
        <f>LN(ENDA!H6)-LN(ENDA!G6)</f>
        <v>6.8234253876001461E-2</v>
      </c>
      <c r="H6" s="35">
        <f>LN(ENDA!I6)-LN(ENDA!H6)</f>
        <v>0.11580281684622751</v>
      </c>
      <c r="I6" s="35">
        <f>LN(ENDA!J6)-LN(ENDA!I6)</f>
        <v>0.2476022716781543</v>
      </c>
      <c r="J6" s="35">
        <f>LN(ENDA!K6)-LN(ENDA!J6)</f>
        <v>1.0399637140114493E-2</v>
      </c>
      <c r="K6" s="35">
        <f>LN(ENDA!L6)-LN(ENDA!K6)</f>
        <v>1.1872998469009133E-2</v>
      </c>
      <c r="L6" s="35">
        <f>LN(ENDA!M6)-LN(ENDA!L6)</f>
        <v>1.6703459147635158E-2</v>
      </c>
      <c r="M6" s="35">
        <f>LN(ENDA!N6)-LN(ENDA!M6)</f>
        <v>-6.1349885675170412E-3</v>
      </c>
      <c r="N6" s="13"/>
      <c r="O6" s="16"/>
      <c r="P6" s="16"/>
      <c r="Q6" s="16"/>
      <c r="R6" s="16"/>
      <c r="S6" s="16"/>
      <c r="T6" s="17"/>
      <c r="U6" s="13"/>
      <c r="V6" s="13"/>
      <c r="W6" s="13"/>
      <c r="X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x14ac:dyDescent="0.4">
      <c r="A7" s="15"/>
      <c r="B7" s="15"/>
      <c r="C7" s="49" t="s">
        <v>31</v>
      </c>
      <c r="D7" s="15"/>
      <c r="E7" s="15"/>
      <c r="F7" s="15" t="s">
        <v>306</v>
      </c>
      <c r="G7" s="35">
        <f>LN(ENDA!H7)-LN(ENDA!G7)</f>
        <v>0.2181388489694962</v>
      </c>
      <c r="H7" s="35">
        <f>LN(ENDA!I7)-LN(ENDA!H7)</f>
        <v>0.22608684805028822</v>
      </c>
      <c r="I7" s="35">
        <f>LN(ENDA!J7)-LN(ENDA!I7)</f>
        <v>0.30835240428284649</v>
      </c>
      <c r="J7" s="35">
        <f>LN(ENDA!K7)-LN(ENDA!J7)</f>
        <v>0.77978331871331363</v>
      </c>
      <c r="K7" s="35">
        <f>LN(ENDA!L7)-LN(ENDA!K7)</f>
        <v>0.7449458657938326</v>
      </c>
      <c r="L7" s="35">
        <f>LN(ENDA!M7)-LN(ENDA!L7)</f>
        <v>0</v>
      </c>
      <c r="M7" s="35">
        <f>LN(ENDA!N7)-LN(ENDA!M7)</f>
        <v>0</v>
      </c>
      <c r="N7" s="13"/>
      <c r="O7" s="16"/>
      <c r="P7" s="16"/>
      <c r="Q7" s="16"/>
      <c r="R7" s="16"/>
      <c r="S7" s="16"/>
      <c r="T7" s="17"/>
      <c r="U7" s="13"/>
      <c r="V7" s="13"/>
      <c r="W7" s="13"/>
      <c r="X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</row>
    <row r="8" spans="1:36" x14ac:dyDescent="0.4">
      <c r="A8" s="15"/>
      <c r="B8" s="15"/>
      <c r="C8" s="49" t="s">
        <v>382</v>
      </c>
      <c r="D8" s="15"/>
      <c r="E8" s="15"/>
      <c r="F8" s="15" t="s">
        <v>306</v>
      </c>
      <c r="G8" s="35">
        <f>LN(ENDA!H8)-LN(ENDA!G8)</f>
        <v>2.5518136334899744E-2</v>
      </c>
      <c r="H8" s="35">
        <f>LN(ENDA!I8)-LN(ENDA!H8)</f>
        <v>0.13101214601714517</v>
      </c>
      <c r="I8" s="35">
        <f>LN(ENDA!J8)-LN(ENDA!I8)</f>
        <v>1.0701037180911754E-2</v>
      </c>
      <c r="J8" s="35">
        <f>LN(ENDA!K8)-LN(ENDA!J8)</f>
        <v>4.2722043505864171E-2</v>
      </c>
      <c r="K8" s="35">
        <f>LN(ENDA!L8)-LN(ENDA!K8)</f>
        <v>0.14528996938637828</v>
      </c>
      <c r="L8" s="35">
        <f>LN(ENDA!M8)-LN(ENDA!L8)</f>
        <v>2.2292435009028999E-2</v>
      </c>
      <c r="M8" s="35">
        <f>LN(ENDA!N8)-LN(ENDA!M8)</f>
        <v>-1.9865507984021313E-2</v>
      </c>
      <c r="N8" s="13"/>
      <c r="O8" s="16"/>
      <c r="P8" s="16"/>
      <c r="Q8" s="16"/>
      <c r="R8" s="16"/>
      <c r="S8" s="16"/>
      <c r="T8" s="17"/>
      <c r="U8" s="13"/>
      <c r="V8" s="13"/>
      <c r="W8" s="13"/>
      <c r="X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</row>
    <row r="9" spans="1:36" x14ac:dyDescent="0.4">
      <c r="A9" s="15"/>
      <c r="B9" s="15"/>
      <c r="C9" s="49" t="s">
        <v>63</v>
      </c>
      <c r="D9" s="15"/>
      <c r="E9" s="15"/>
      <c r="F9" s="15" t="s">
        <v>306</v>
      </c>
      <c r="G9" s="35">
        <f>LN(ENDA!H9)-LN(ENDA!G9)</f>
        <v>0.15584370281729676</v>
      </c>
      <c r="H9" s="35">
        <f>LN(ENDA!I9)-LN(ENDA!H9)</f>
        <v>0.30107854885517771</v>
      </c>
      <c r="I9" s="35">
        <f>LN(ENDA!J9)-LN(ENDA!I9)</f>
        <v>0.96895674569563361</v>
      </c>
      <c r="J9" s="35">
        <f>LN(ENDA!K9)-LN(ENDA!J9)</f>
        <v>0.75430674292158173</v>
      </c>
      <c r="K9" s="35">
        <f>LN(ENDA!L9)-LN(ENDA!K9)</f>
        <v>0.11378188713469584</v>
      </c>
      <c r="L9" s="35">
        <f>LN(ENDA!M9)-LN(ENDA!L9)</f>
        <v>0.12464642254441038</v>
      </c>
      <c r="M9" s="35">
        <f>LN(ENDA!N9)-LN(ENDA!M9)</f>
        <v>0.10648348040244926</v>
      </c>
      <c r="N9" s="13"/>
      <c r="O9" s="16"/>
      <c r="P9" s="16"/>
      <c r="Q9" s="16"/>
      <c r="R9" s="16"/>
      <c r="S9" s="16"/>
      <c r="T9" s="17"/>
      <c r="U9" s="13"/>
      <c r="V9" s="13"/>
      <c r="W9" s="13"/>
      <c r="X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</row>
    <row r="10" spans="1:36" x14ac:dyDescent="0.4">
      <c r="A10" s="15"/>
      <c r="B10" s="15"/>
      <c r="C10" s="49" t="s">
        <v>76</v>
      </c>
      <c r="D10" s="15"/>
      <c r="E10" s="15"/>
      <c r="F10" s="15" t="s">
        <v>306</v>
      </c>
      <c r="G10" s="35">
        <f>LN(ENDA!H10)-LN(ENDA!G10)</f>
        <v>0.23935054771281905</v>
      </c>
      <c r="H10" s="35">
        <f>LN(ENDA!I10)-LN(ENDA!H10)</f>
        <v>2.2053493095244292E-2</v>
      </c>
      <c r="I10" s="35">
        <f>LN(ENDA!J10)-LN(ENDA!I10)</f>
        <v>2.604599595136925E-2</v>
      </c>
      <c r="J10" s="35">
        <f>LN(ENDA!K10)-LN(ENDA!J10)</f>
        <v>6.842197516847115E-2</v>
      </c>
      <c r="K10" s="35">
        <f>LN(ENDA!L10)-LN(ENDA!K10)</f>
        <v>0.21221762549665435</v>
      </c>
      <c r="L10" s="35">
        <f>LN(ENDA!M10)-LN(ENDA!L10)</f>
        <v>0.27748589839085014</v>
      </c>
      <c r="M10" s="35">
        <f>LN(ENDA!N10)-LN(ENDA!M10)</f>
        <v>0.16189176660397564</v>
      </c>
      <c r="N10" s="13"/>
      <c r="O10" s="16"/>
      <c r="P10" s="16"/>
      <c r="Q10" s="16"/>
      <c r="R10" s="16"/>
      <c r="S10" s="16"/>
      <c r="T10" s="17"/>
      <c r="U10" s="13"/>
      <c r="V10" s="13"/>
      <c r="W10" s="13"/>
      <c r="X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</row>
    <row r="11" spans="1:36" x14ac:dyDescent="0.4">
      <c r="A11" s="15"/>
      <c r="B11" s="15"/>
      <c r="C11" s="49" t="s">
        <v>80</v>
      </c>
      <c r="D11" s="15"/>
      <c r="E11" s="15"/>
      <c r="F11" s="15" t="s">
        <v>306</v>
      </c>
      <c r="G11" s="35">
        <f>LN(ENDA!H11)-LN(ENDA!G11)</f>
        <v>0.11355393857343588</v>
      </c>
      <c r="H11" s="35">
        <f>LN(ENDA!I11)-LN(ENDA!H11)</f>
        <v>0.11356571307383589</v>
      </c>
      <c r="I11" s="35">
        <f>LN(ENDA!J11)-LN(ENDA!I11)</f>
        <v>0.11295069789694168</v>
      </c>
      <c r="J11" s="35">
        <f>LN(ENDA!K11)-LN(ENDA!J11)</f>
        <v>0.10990162244982438</v>
      </c>
      <c r="K11" s="35">
        <f>LN(ENDA!L11)-LN(ENDA!K11)</f>
        <v>7.1503488414390137E-2</v>
      </c>
      <c r="L11" s="35">
        <f>LN(ENDA!M11)-LN(ENDA!L11)</f>
        <v>5.8209995397473513E-2</v>
      </c>
      <c r="M11" s="35">
        <f>LN(ENDA!N11)-LN(ENDA!M11)</f>
        <v>5.3732303445862328E-2</v>
      </c>
      <c r="N11" s="13"/>
      <c r="O11" s="16"/>
      <c r="P11" s="16"/>
      <c r="Q11" s="16"/>
      <c r="R11" s="16"/>
      <c r="S11" s="16"/>
      <c r="T11" s="17"/>
      <c r="U11" s="13"/>
      <c r="V11" s="13"/>
      <c r="W11" s="13"/>
      <c r="X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</row>
    <row r="12" spans="1:36" x14ac:dyDescent="0.4">
      <c r="A12" s="15"/>
      <c r="B12" s="15"/>
      <c r="C12" s="49" t="s">
        <v>86</v>
      </c>
      <c r="D12" s="15"/>
      <c r="E12" s="15"/>
      <c r="F12" s="15" t="s">
        <v>306</v>
      </c>
      <c r="G12" s="35">
        <f>LN(ENDA!H12)-LN(ENDA!G12)</f>
        <v>4.5820033611652988E-2</v>
      </c>
      <c r="H12" s="35">
        <f>LN(ENDA!I12)-LN(ENDA!H12)</f>
        <v>6.0322395192715206E-2</v>
      </c>
      <c r="I12" s="35">
        <f>LN(ENDA!J12)-LN(ENDA!I12)</f>
        <v>0.22930540183170045</v>
      </c>
      <c r="J12" s="35">
        <f>LN(ENDA!K12)-LN(ENDA!J12)</f>
        <v>0.12817895098594168</v>
      </c>
      <c r="K12" s="35">
        <f>LN(ENDA!L12)-LN(ENDA!K12)</f>
        <v>0.10818163059171049</v>
      </c>
      <c r="L12" s="35">
        <f>LN(ENDA!M12)-LN(ENDA!L12)</f>
        <v>0.13976193021093053</v>
      </c>
      <c r="M12" s="35">
        <f>LN(ENDA!N12)-LN(ENDA!M12)</f>
        <v>9.5310174275129E-2</v>
      </c>
      <c r="N12" s="13"/>
      <c r="O12" s="16"/>
      <c r="P12" s="16"/>
      <c r="Q12" s="16"/>
      <c r="R12" s="16"/>
      <c r="S12" s="16"/>
      <c r="T12" s="17"/>
      <c r="U12" s="13"/>
      <c r="V12" s="13"/>
      <c r="W12" s="13"/>
      <c r="X12" s="13"/>
      <c r="Z12" s="13"/>
      <c r="AA12" s="15"/>
      <c r="AB12" s="15"/>
      <c r="AC12" s="15"/>
      <c r="AD12" s="15"/>
      <c r="AE12" s="13"/>
      <c r="AF12" s="13"/>
      <c r="AG12" s="13"/>
      <c r="AH12" s="13"/>
      <c r="AI12" s="15"/>
      <c r="AJ12" s="13"/>
    </row>
    <row r="13" spans="1:36" x14ac:dyDescent="0.4">
      <c r="A13" s="15"/>
      <c r="B13" s="15"/>
      <c r="C13" s="49" t="s">
        <v>87</v>
      </c>
      <c r="D13" s="15"/>
      <c r="E13" s="15"/>
      <c r="F13" s="15" t="s">
        <v>306</v>
      </c>
      <c r="G13" s="35">
        <f>LN(ENDA!H13)-LN(ENDA!G13)</f>
        <v>8.4257464897239509E-2</v>
      </c>
      <c r="H13" s="35">
        <f>LN(ENDA!I13)-LN(ENDA!H13)</f>
        <v>8.2139134125797431E-2</v>
      </c>
      <c r="I13" s="35">
        <f>LN(ENDA!J13)-LN(ENDA!I13)</f>
        <v>9.433015021660518E-2</v>
      </c>
      <c r="J13" s="35">
        <f>LN(ENDA!K13)-LN(ENDA!J13)</f>
        <v>0.1635691556774832</v>
      </c>
      <c r="K13" s="35">
        <f>LN(ENDA!L13)-LN(ENDA!K13)</f>
        <v>2.329838544384466E-2</v>
      </c>
      <c r="L13" s="35">
        <f>LN(ENDA!M13)-LN(ENDA!L13)</f>
        <v>1.4064916261125049E-2</v>
      </c>
      <c r="M13" s="35">
        <f>LN(ENDA!N13)-LN(ENDA!M13)</f>
        <v>1.9364414621013237E-2</v>
      </c>
      <c r="N13" s="13"/>
      <c r="O13" s="16"/>
      <c r="P13" s="16"/>
      <c r="Q13" s="16"/>
      <c r="R13" s="16"/>
      <c r="S13" s="16"/>
      <c r="T13" s="17"/>
      <c r="U13" s="13"/>
      <c r="V13" s="13"/>
      <c r="W13" s="13"/>
      <c r="X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</row>
    <row r="14" spans="1:36" x14ac:dyDescent="0.4">
      <c r="A14" s="15"/>
      <c r="B14" s="15"/>
      <c r="C14" s="49" t="s">
        <v>383</v>
      </c>
      <c r="D14" s="15"/>
      <c r="E14" s="15"/>
      <c r="F14" s="15" t="s">
        <v>306</v>
      </c>
      <c r="G14" s="35">
        <f>LN(ENDA!H14)-LN(ENDA!G14)</f>
        <v>0.43895191653651722</v>
      </c>
      <c r="H14" s="35">
        <f>LN(ENDA!I14)-LN(ENDA!H14)</f>
        <v>0.72585781936559091</v>
      </c>
      <c r="I14" s="35">
        <f>LN(ENDA!J14)-LN(ENDA!I14)</f>
        <v>0.41980169500720699</v>
      </c>
      <c r="J14" s="35">
        <f>LN(ENDA!K14)-LN(ENDA!J14)</f>
        <v>2.3569972693945118E-2</v>
      </c>
      <c r="K14" s="35">
        <f>LN(ENDA!L14)-LN(ENDA!K14)</f>
        <v>0.10889277803559416</v>
      </c>
      <c r="L14" s="35">
        <f>LN(ENDA!M14)-LN(ENDA!L14)</f>
        <v>8.3819870336919067E-2</v>
      </c>
      <c r="M14" s="35">
        <f>LN(ENDA!N14)-LN(ENDA!M14)</f>
        <v>4.5462374076757683E-2</v>
      </c>
      <c r="N14" s="13"/>
      <c r="O14" s="16"/>
      <c r="P14" s="16"/>
      <c r="Q14" s="16"/>
      <c r="R14" s="16"/>
      <c r="S14" s="16"/>
      <c r="T14" s="17"/>
      <c r="U14" s="13"/>
      <c r="V14" s="13"/>
      <c r="W14" s="13"/>
      <c r="X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</row>
    <row r="15" spans="1:36" x14ac:dyDescent="0.4">
      <c r="A15" s="15"/>
      <c r="B15" s="15"/>
      <c r="C15" s="49" t="s">
        <v>121</v>
      </c>
      <c r="D15" s="15"/>
      <c r="E15" s="15"/>
      <c r="F15" s="15" t="s">
        <v>306</v>
      </c>
      <c r="G15" s="35">
        <f>LN(ENDA!H15)-LN(ENDA!G15)</f>
        <v>0.22761716596299153</v>
      </c>
      <c r="H15" s="35">
        <f>LN(ENDA!I15)-LN(ENDA!H15)</f>
        <v>0.16923570503274599</v>
      </c>
      <c r="I15" s="35">
        <f>LN(ENDA!J15)-LN(ENDA!I15)</f>
        <v>0.10354688326834838</v>
      </c>
      <c r="J15" s="35">
        <f>LN(ENDA!K15)-LN(ENDA!J15)</f>
        <v>7.9639227452212857E-2</v>
      </c>
      <c r="K15" s="35">
        <f>LN(ENDA!L15)-LN(ENDA!K15)</f>
        <v>6.5530092859865885E-2</v>
      </c>
      <c r="L15" s="35">
        <f>LN(ENDA!M15)-LN(ENDA!L15)</f>
        <v>9.5550412831515441E-2</v>
      </c>
      <c r="M15" s="35">
        <f>LN(ENDA!N15)-LN(ENDA!M15)</f>
        <v>0.6888310938759088</v>
      </c>
      <c r="N15" s="13"/>
      <c r="O15" s="16"/>
      <c r="P15" s="16"/>
      <c r="Q15" s="16"/>
      <c r="R15" s="16"/>
      <c r="S15" s="16"/>
      <c r="T15" s="17"/>
      <c r="U15" s="13"/>
      <c r="V15" s="13"/>
      <c r="W15" s="13"/>
      <c r="X15" s="13"/>
      <c r="Z15" s="13"/>
      <c r="AA15" s="15"/>
      <c r="AB15" s="15"/>
      <c r="AC15" s="15"/>
      <c r="AD15" s="15"/>
      <c r="AE15" s="13"/>
      <c r="AF15" s="13"/>
      <c r="AG15" s="13"/>
      <c r="AH15" s="13"/>
      <c r="AI15" s="15"/>
      <c r="AJ15" s="13"/>
    </row>
    <row r="16" spans="1:36" x14ac:dyDescent="0.4">
      <c r="A16" s="15"/>
      <c r="B16" s="15"/>
      <c r="C16" s="50" t="s">
        <v>384</v>
      </c>
      <c r="D16" s="15"/>
      <c r="E16" s="15"/>
      <c r="F16" s="15" t="s">
        <v>306</v>
      </c>
      <c r="G16" s="35">
        <f>LN(ENDA!H16)-LN(ENDA!G16)</f>
        <v>0</v>
      </c>
      <c r="H16" s="35">
        <f>LN(ENDA!I16)-LN(ENDA!H16)</f>
        <v>0</v>
      </c>
      <c r="I16" s="35">
        <f>LN(ENDA!J16)-LN(ENDA!I16)</f>
        <v>0</v>
      </c>
      <c r="J16" s="35">
        <f>LN(ENDA!K16)-LN(ENDA!J16)</f>
        <v>0</v>
      </c>
      <c r="K16" s="35">
        <f>LN(ENDA!L16)-LN(ENDA!K16)</f>
        <v>0</v>
      </c>
      <c r="L16" s="35">
        <f>LN(ENDA!M16)-LN(ENDA!L16)</f>
        <v>0</v>
      </c>
      <c r="M16" s="35">
        <f>LN(ENDA!N16)-LN(ENDA!M16)</f>
        <v>0</v>
      </c>
      <c r="N16" s="13"/>
      <c r="O16" s="16">
        <f>CORREL('log Inflation'!$G16:$L45,$G16:$L45)</f>
        <v>0.75478446075234851</v>
      </c>
      <c r="P16" s="16">
        <f>O16*SQRT((MIN(COUNT($G16:$L45),COUNT('log Inflation'!$G16:$L45))-2)/(1-O16^2))</f>
        <v>14.735300285711077</v>
      </c>
      <c r="Q16" s="16">
        <f>CORREL('log Inflation'!$H16:$L45,$G16:$K45)</f>
        <v>0.7751778867399759</v>
      </c>
      <c r="R16" s="16">
        <f>Q16*SQRT((MIN(COUNT($G16:$K45),COUNT('log Inflation'!$H16:$L$45))-2)/(1-Q16^2))</f>
        <v>14.256988752186032</v>
      </c>
      <c r="S16" s="16">
        <f>MIN(COUNT($G16:$K45),COUNT('log Inflation'!$H16:$L45))</f>
        <v>137</v>
      </c>
      <c r="T16" s="17"/>
      <c r="U16" s="13"/>
      <c r="V16" s="13"/>
      <c r="W16" s="13"/>
      <c r="X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 x14ac:dyDescent="0.4">
      <c r="A17" s="15"/>
      <c r="B17" s="15"/>
      <c r="C17" s="49" t="s">
        <v>13</v>
      </c>
      <c r="D17" s="15"/>
      <c r="E17" s="15"/>
      <c r="F17" s="15" t="s">
        <v>306</v>
      </c>
      <c r="G17" s="35" t="s">
        <v>163</v>
      </c>
      <c r="H17" s="35" t="s">
        <v>163</v>
      </c>
      <c r="I17" s="35" t="s">
        <v>163</v>
      </c>
      <c r="J17" s="35" t="s">
        <v>163</v>
      </c>
      <c r="K17" s="35" t="s">
        <v>163</v>
      </c>
      <c r="L17" s="35" t="s">
        <v>163</v>
      </c>
      <c r="M17" s="35" t="s">
        <v>163</v>
      </c>
      <c r="N17" s="13"/>
      <c r="O17" s="16"/>
      <c r="P17" s="16"/>
      <c r="Q17" s="16"/>
      <c r="R17" s="16"/>
      <c r="S17" s="16"/>
      <c r="T17" s="17"/>
      <c r="U17" s="13"/>
      <c r="V17" s="13"/>
      <c r="W17" s="13"/>
      <c r="X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</row>
    <row r="18" spans="1:36" x14ac:dyDescent="0.4">
      <c r="A18" s="15"/>
      <c r="B18" s="15"/>
      <c r="C18" s="49" t="s">
        <v>23</v>
      </c>
      <c r="D18" s="15"/>
      <c r="E18" s="15"/>
      <c r="F18" s="15" t="s">
        <v>306</v>
      </c>
      <c r="G18" s="35">
        <f>LN(ENDA!H18)-LN(ENDA!G18)</f>
        <v>1.9626189671185768</v>
      </c>
      <c r="H18" s="35">
        <f>LN(ENDA!I18)-LN(ENDA!H18)</f>
        <v>0.78845736036427017</v>
      </c>
      <c r="I18" s="35">
        <f>LN(ENDA!J18)-LN(ENDA!I18)</f>
        <v>0.78015855754957486</v>
      </c>
      <c r="J18" s="35">
        <f>LN(ENDA!K18)-LN(ENDA!J18)</f>
        <v>1.4759065198095778</v>
      </c>
      <c r="K18" s="35">
        <f>LN(ENDA!L18)-LN(ENDA!K18)</f>
        <v>1.8833349299151405</v>
      </c>
      <c r="L18" s="35">
        <f>LN(ENDA!M18)-LN(ENDA!L18)</f>
        <v>1.381950298410044</v>
      </c>
      <c r="M18" s="35">
        <f>LN(ENDA!N18)-LN(ENDA!M18)</f>
        <v>0.23654788677310723</v>
      </c>
      <c r="N18" s="13"/>
      <c r="O18" s="16"/>
      <c r="P18" s="16"/>
      <c r="Q18" s="16"/>
      <c r="R18" s="16"/>
      <c r="S18" s="16"/>
      <c r="T18" s="17"/>
      <c r="U18" s="13"/>
      <c r="V18" s="13"/>
      <c r="W18" s="13"/>
      <c r="X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</row>
    <row r="19" spans="1:36" x14ac:dyDescent="0.4">
      <c r="A19" s="15"/>
      <c r="B19" s="15"/>
      <c r="C19" s="49" t="s">
        <v>24</v>
      </c>
      <c r="D19" s="15"/>
      <c r="E19" s="15"/>
      <c r="F19" s="15" t="s">
        <v>306</v>
      </c>
      <c r="G19" s="35">
        <f>LN(ENDA!H19)-LN(ENDA!G19)</f>
        <v>0.14459089412070014</v>
      </c>
      <c r="H19" s="35">
        <f>LN(ENDA!I19)-LN(ENDA!H19)</f>
        <v>0.11327367121186782</v>
      </c>
      <c r="I19" s="35">
        <f>LN(ENDA!J19)-LN(ENDA!I19)</f>
        <v>0.10065040269313652</v>
      </c>
      <c r="J19" s="35">
        <f>LN(ENDA!K19)-LN(ENDA!J19)</f>
        <v>9.193640192001773E-2</v>
      </c>
      <c r="K19" s="35">
        <f>LN(ENDA!L19)-LN(ENDA!K19)</f>
        <v>8.8776956915593175E-2</v>
      </c>
      <c r="L19" s="35">
        <f>LN(ENDA!M19)-LN(ENDA!L19)</f>
        <v>6.4917691893652929E-2</v>
      </c>
      <c r="M19" s="35">
        <f>LN(ENDA!N19)-LN(ENDA!M19)</f>
        <v>8.784322390482302E-2</v>
      </c>
      <c r="N19" s="13"/>
      <c r="O19" s="16"/>
      <c r="P19" s="16"/>
      <c r="Q19" s="16"/>
      <c r="R19" s="16"/>
      <c r="S19" s="16"/>
      <c r="T19" s="17"/>
      <c r="U19" s="13"/>
      <c r="V19" s="13"/>
      <c r="W19" s="13"/>
      <c r="X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</row>
    <row r="20" spans="1:36" x14ac:dyDescent="0.4">
      <c r="A20" s="15"/>
      <c r="B20" s="15"/>
      <c r="C20" s="49" t="s">
        <v>370</v>
      </c>
      <c r="D20" s="15"/>
      <c r="E20" s="15"/>
      <c r="F20" s="15" t="s">
        <v>306</v>
      </c>
      <c r="G20" s="35">
        <f>LN(ENDA!H20)-LN(ENDA!G20)</f>
        <v>2.473659322912436E-2</v>
      </c>
      <c r="H20" s="35">
        <f>LN(ENDA!I20)-LN(ENDA!H20)</f>
        <v>0.13179112628192513</v>
      </c>
      <c r="I20" s="35">
        <f>LN(ENDA!J20)-LN(ENDA!I20)</f>
        <v>1.0706159905460311E-2</v>
      </c>
      <c r="J20" s="35">
        <f>LN(ENDA!K20)-LN(ENDA!J20)</f>
        <v>4.1401419497018033E-2</v>
      </c>
      <c r="K20" s="35">
        <f>LN(ENDA!L20)-LN(ENDA!K20)</f>
        <v>0.1440093976681629</v>
      </c>
      <c r="L20" s="35">
        <f>LN(ENDA!M20)-LN(ENDA!L20)</f>
        <v>3.0840965480027016E-2</v>
      </c>
      <c r="M20" s="35">
        <f>LN(ENDA!N20)-LN(ENDA!M20)</f>
        <v>-5.2520688248250735E-2</v>
      </c>
      <c r="N20" s="13"/>
      <c r="O20" s="16"/>
      <c r="P20" s="16"/>
      <c r="Q20" s="16"/>
      <c r="R20" s="16"/>
      <c r="S20" s="16"/>
      <c r="T20" s="17"/>
      <c r="U20" s="13"/>
      <c r="V20" s="13"/>
      <c r="W20" s="13"/>
      <c r="X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</row>
    <row r="21" spans="1:36" x14ac:dyDescent="0.4">
      <c r="A21" s="15"/>
      <c r="B21" s="15"/>
      <c r="C21" s="49" t="s">
        <v>26</v>
      </c>
      <c r="D21" s="15"/>
      <c r="E21" s="15"/>
      <c r="F21" s="15" t="s">
        <v>306</v>
      </c>
      <c r="G21" s="35">
        <f>LN(ENDA!H21)-LN(ENDA!G21)</f>
        <v>3.8264232927324393E-2</v>
      </c>
      <c r="H21" s="35">
        <f>LN(ENDA!I21)-LN(ENDA!H21)</f>
        <v>0.12493037646916338</v>
      </c>
      <c r="I21" s="35">
        <f>LN(ENDA!J21)-LN(ENDA!I21)</f>
        <v>3.2782749924856969E-2</v>
      </c>
      <c r="J21" s="35">
        <f>LN(ENDA!K21)-LN(ENDA!J21)</f>
        <v>0.11145686676503397</v>
      </c>
      <c r="K21" s="35">
        <f>LN(ENDA!L21)-LN(ENDA!K21)</f>
        <v>0.15161321167443664</v>
      </c>
      <c r="L21" s="35">
        <f>LN(ENDA!M21)-LN(ENDA!L21)</f>
        <v>9.1475219029857335E-3</v>
      </c>
      <c r="M21" s="35">
        <f>LN(ENDA!N21)-LN(ENDA!M21)</f>
        <v>-6.8005702161766379E-3</v>
      </c>
      <c r="N21" s="13"/>
      <c r="O21" s="16"/>
      <c r="P21" s="16"/>
      <c r="Q21" s="16"/>
      <c r="R21" s="16"/>
      <c r="S21" s="16"/>
      <c r="T21" s="17"/>
      <c r="U21" s="13"/>
      <c r="V21" s="13"/>
      <c r="W21" s="13"/>
      <c r="X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</row>
    <row r="22" spans="1:36" x14ac:dyDescent="0.4">
      <c r="A22" s="15"/>
      <c r="B22" s="15"/>
      <c r="C22" s="49" t="s">
        <v>34</v>
      </c>
      <c r="D22" s="15"/>
      <c r="E22" s="15"/>
      <c r="F22" s="15" t="s">
        <v>306</v>
      </c>
      <c r="G22" s="35">
        <f>LN(ENDA!H22)-LN(ENDA!G22)</f>
        <v>4.8438091532899463E-2</v>
      </c>
      <c r="H22" s="35">
        <f>LN(ENDA!I22)-LN(ENDA!H22)</f>
        <v>0.14285982571275957</v>
      </c>
      <c r="I22" s="35">
        <f>LN(ENDA!J22)-LN(ENDA!I22)</f>
        <v>1.3801463270062264E-2</v>
      </c>
      <c r="J22" s="35">
        <f>LN(ENDA!K22)-LN(ENDA!J22)</f>
        <v>4.1944895471705212E-2</v>
      </c>
      <c r="K22" s="35">
        <f>LN(ENDA!L22)-LN(ENDA!K22)</f>
        <v>0.14504535160320309</v>
      </c>
      <c r="L22" s="35">
        <f>LN(ENDA!M22)-LN(ENDA!L22)</f>
        <v>3.4489359073697656E-2</v>
      </c>
      <c r="M22" s="35">
        <f>LN(ENDA!N22)-LN(ENDA!M22)</f>
        <v>-2.4391511248045283E-2</v>
      </c>
      <c r="N22" s="13"/>
      <c r="O22" s="16"/>
      <c r="P22" s="16"/>
      <c r="Q22" s="16"/>
      <c r="R22" s="16"/>
      <c r="S22" s="16"/>
      <c r="T22" s="17"/>
      <c r="U22" s="13"/>
      <c r="V22" s="13"/>
      <c r="W22" s="13"/>
      <c r="X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</row>
    <row r="23" spans="1:36" x14ac:dyDescent="0.4">
      <c r="A23" s="15"/>
      <c r="B23" s="15"/>
      <c r="C23" s="49" t="s">
        <v>40</v>
      </c>
      <c r="D23" s="15"/>
      <c r="E23" s="15"/>
      <c r="F23" s="15" t="s">
        <v>306</v>
      </c>
      <c r="G23" s="35">
        <f>LN(ENDA!H23)-LN(ENDA!G23)</f>
        <v>0.31032767566971486</v>
      </c>
      <c r="H23" s="35">
        <f>LN(ENDA!I23)-LN(ENDA!H23)</f>
        <v>0.2249142832435771</v>
      </c>
      <c r="I23" s="35">
        <f>LN(ENDA!J23)-LN(ENDA!I23)</f>
        <v>0.121119918414891</v>
      </c>
      <c r="J23" s="35">
        <f>LN(ENDA!K23)-LN(ENDA!J23)</f>
        <v>0.14277494448910844</v>
      </c>
      <c r="K23" s="35">
        <f>LN(ENDA!L23)-LN(ENDA!K23)</f>
        <v>0.71021940043166953</v>
      </c>
      <c r="L23" s="35">
        <f>LN(ENDA!M23)-LN(ENDA!L23)</f>
        <v>0.27906426445315091</v>
      </c>
      <c r="M23" s="35">
        <f>LN(ENDA!N23)-LN(ENDA!M23)</f>
        <v>9.5201590980780182E-2</v>
      </c>
      <c r="N23" s="13"/>
      <c r="O23" s="16"/>
      <c r="P23" s="16"/>
      <c r="Q23" s="16"/>
      <c r="R23" s="16"/>
      <c r="S23" s="16"/>
      <c r="T23" s="17"/>
      <c r="U23" s="13"/>
      <c r="V23" s="13"/>
      <c r="W23" s="13"/>
      <c r="X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</row>
    <row r="24" spans="1:36" x14ac:dyDescent="0.4">
      <c r="A24" s="15"/>
      <c r="B24" s="15"/>
      <c r="C24" s="49" t="s">
        <v>42</v>
      </c>
      <c r="D24" s="15"/>
      <c r="E24" s="15"/>
      <c r="F24" s="15" t="s">
        <v>306</v>
      </c>
      <c r="G24" s="35">
        <f>LN(ENDA!H24)-LN(ENDA!G24)</f>
        <v>1.2634043535182826E-2</v>
      </c>
      <c r="H24" s="35">
        <f>LN(ENDA!I24)-LN(ENDA!H24)</f>
        <v>8.7043148871900122E-2</v>
      </c>
      <c r="I24" s="35">
        <f>LN(ENDA!J24)-LN(ENDA!I24)</f>
        <v>0.12150138917416253</v>
      </c>
      <c r="J24" s="35">
        <f>LN(ENDA!K24)-LN(ENDA!J24)</f>
        <v>0.11487956253893916</v>
      </c>
      <c r="K24" s="35">
        <f>LN(ENDA!L24)-LN(ENDA!K24)</f>
        <v>0.23039308402074887</v>
      </c>
      <c r="L24" s="35">
        <f>LN(ENDA!M24)-LN(ENDA!L24)</f>
        <v>0.10888934187019306</v>
      </c>
      <c r="M24" s="35">
        <f>LN(ENDA!N24)-LN(ENDA!M24)</f>
        <v>2.2775546083003029E-2</v>
      </c>
      <c r="N24" s="13"/>
      <c r="O24" s="16"/>
      <c r="P24" s="16"/>
      <c r="Q24" s="16"/>
      <c r="R24" s="16"/>
      <c r="S24" s="16"/>
      <c r="T24" s="17"/>
      <c r="U24" s="13"/>
      <c r="V24" s="13"/>
      <c r="W24" s="13"/>
      <c r="X24" s="13"/>
      <c r="Z24" s="13"/>
      <c r="AA24" s="13"/>
      <c r="AB24" s="13"/>
      <c r="AC24" s="15"/>
      <c r="AD24" s="15"/>
      <c r="AE24" s="13"/>
      <c r="AF24" s="13"/>
      <c r="AG24" s="13"/>
      <c r="AH24" s="13"/>
      <c r="AI24" s="15"/>
      <c r="AJ24" s="13"/>
    </row>
    <row r="25" spans="1:36" x14ac:dyDescent="0.4">
      <c r="A25" s="15"/>
      <c r="B25" s="15"/>
      <c r="C25" s="49" t="s">
        <v>46</v>
      </c>
      <c r="D25" s="15"/>
      <c r="E25" s="15"/>
      <c r="F25" s="15" t="s">
        <v>306</v>
      </c>
      <c r="G25" s="35">
        <f>LN(ENDA!H25)-LN(ENDA!G25)</f>
        <v>0.21180886320281855</v>
      </c>
      <c r="H25" s="35">
        <f>LN(ENDA!I25)-LN(ENDA!H25)</f>
        <v>0.10517464872205329</v>
      </c>
      <c r="I25" s="35">
        <f>LN(ENDA!J25)-LN(ENDA!I25)</f>
        <v>2.8919192169634567E-2</v>
      </c>
      <c r="J25" s="35">
        <f>LN(ENDA!K25)-LN(ENDA!J25)</f>
        <v>6.0033106185179985E-2</v>
      </c>
      <c r="K25" s="35">
        <f>LN(ENDA!L25)-LN(ENDA!K25)</f>
        <v>4.3103653069757275E-2</v>
      </c>
      <c r="L25" s="35">
        <f>LN(ENDA!M25)-LN(ENDA!L25)</f>
        <v>4.1870429709190748E-2</v>
      </c>
      <c r="M25" s="35">
        <f>LN(ENDA!N25)-LN(ENDA!M25)</f>
        <v>6.2692005711800558E-2</v>
      </c>
      <c r="N25" s="13"/>
      <c r="O25" s="16"/>
      <c r="P25" s="16"/>
      <c r="Q25" s="16"/>
      <c r="R25" s="16"/>
      <c r="S25" s="16"/>
      <c r="T25" s="17"/>
      <c r="U25" s="13"/>
      <c r="V25" s="13"/>
      <c r="W25" s="13"/>
      <c r="X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</row>
    <row r="26" spans="1:36" x14ac:dyDescent="0.4">
      <c r="A26" s="15"/>
      <c r="B26" s="15"/>
      <c r="C26" s="49" t="s">
        <v>50</v>
      </c>
      <c r="D26" s="15"/>
      <c r="E26" s="15"/>
      <c r="F26" s="15" t="s">
        <v>306</v>
      </c>
      <c r="G26" s="35">
        <f>LN(ENDA!H26)-LN(ENDA!G26)</f>
        <v>4.2830073105564637E-2</v>
      </c>
      <c r="H26" s="35">
        <f>LN(ENDA!I26)-LN(ENDA!H26)</f>
        <v>0.21480208319510119</v>
      </c>
      <c r="I26" s="35">
        <f>LN(ENDA!J26)-LN(ENDA!I26)</f>
        <v>1.2360064658412995</v>
      </c>
      <c r="J26" s="35">
        <f>LN(ENDA!K26)-LN(ENDA!J26)</f>
        <v>-0.24277709826290916</v>
      </c>
      <c r="K26" s="35">
        <f>LN(ENDA!L26)-LN(ENDA!K26)</f>
        <v>6.9677962097358659E-2</v>
      </c>
      <c r="L26" s="35">
        <f>LN(ENDA!M26)-LN(ENDA!L26)</f>
        <v>0.19600182874693317</v>
      </c>
      <c r="M26" s="35">
        <f>LN(ENDA!N26)-LN(ENDA!M26)</f>
        <v>-0.11067107969169676</v>
      </c>
      <c r="N26" s="13"/>
      <c r="O26" s="16"/>
      <c r="P26" s="16"/>
      <c r="Q26" s="16"/>
      <c r="R26" s="16"/>
      <c r="S26" s="16"/>
      <c r="T26" s="17"/>
      <c r="U26" s="13"/>
      <c r="V26" s="13"/>
      <c r="W26" s="13"/>
      <c r="X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</row>
    <row r="27" spans="1:36" x14ac:dyDescent="0.4">
      <c r="A27" s="15"/>
      <c r="B27" s="15"/>
      <c r="C27" s="49" t="s">
        <v>55</v>
      </c>
      <c r="D27" s="15"/>
      <c r="E27" s="15"/>
      <c r="F27" s="15" t="s">
        <v>306</v>
      </c>
      <c r="G27" s="35">
        <f>LN(ENDA!H27)-LN(ENDA!G27)</f>
        <v>-0.13010611022686014</v>
      </c>
      <c r="H27" s="35">
        <f>LN(ENDA!I27)-LN(ENDA!H27)</f>
        <v>4.2421413329301938E-2</v>
      </c>
      <c r="I27" s="35">
        <f>LN(ENDA!J27)-LN(ENDA!I27)</f>
        <v>0</v>
      </c>
      <c r="J27" s="35">
        <f>LN(ENDA!K27)-LN(ENDA!J27)</f>
        <v>0</v>
      </c>
      <c r="K27" s="35">
        <f>LN(ENDA!L27)-LN(ENDA!K27)</f>
        <v>0</v>
      </c>
      <c r="L27" s="35">
        <f>LN(ENDA!M27)-LN(ENDA!L27)</f>
        <v>0</v>
      </c>
      <c r="M27" s="35">
        <f>LN(ENDA!N27)-LN(ENDA!M27)</f>
        <v>0</v>
      </c>
      <c r="N27" s="13"/>
      <c r="O27" s="16"/>
      <c r="P27" s="16"/>
      <c r="Q27" s="16"/>
      <c r="R27" s="16"/>
      <c r="S27" s="16"/>
      <c r="T27" s="17"/>
      <c r="U27" s="13"/>
      <c r="V27" s="13"/>
      <c r="W27" s="13"/>
      <c r="X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</row>
    <row r="28" spans="1:36" x14ac:dyDescent="0.4">
      <c r="A28" s="15"/>
      <c r="B28" s="15"/>
      <c r="C28" s="49" t="s">
        <v>57</v>
      </c>
      <c r="D28" s="15"/>
      <c r="E28" s="15"/>
      <c r="F28" s="15" t="s">
        <v>306</v>
      </c>
      <c r="G28" s="35">
        <f>LN(ENDA!H28)-LN(ENDA!G28)</f>
        <v>1.2071985675259078E-2</v>
      </c>
      <c r="H28" s="35">
        <f>LN(ENDA!I28)-LN(ENDA!H28)</f>
        <v>0</v>
      </c>
      <c r="I28" s="35">
        <f>LN(ENDA!J28)-LN(ENDA!I28)</f>
        <v>0</v>
      </c>
      <c r="J28" s="35">
        <f>LN(ENDA!K28)-LN(ENDA!J28)</f>
        <v>0</v>
      </c>
      <c r="K28" s="35">
        <f>LN(ENDA!L28)-LN(ENDA!K28)</f>
        <v>0</v>
      </c>
      <c r="L28" s="35">
        <f>LN(ENDA!M28)-LN(ENDA!L28)</f>
        <v>0</v>
      </c>
      <c r="M28" s="35">
        <f>LN(ENDA!N28)-LN(ENDA!M28)</f>
        <v>0</v>
      </c>
      <c r="N28" s="13"/>
      <c r="O28" s="16"/>
      <c r="P28" s="16"/>
      <c r="Q28" s="16"/>
      <c r="R28" s="16"/>
      <c r="S28" s="16"/>
      <c r="T28" s="17"/>
      <c r="U28" s="13"/>
      <c r="V28" s="13"/>
      <c r="W28" s="13"/>
      <c r="X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</row>
    <row r="29" spans="1:36" x14ac:dyDescent="0.4">
      <c r="A29" s="15"/>
      <c r="B29" s="15"/>
      <c r="C29" s="49" t="s">
        <v>369</v>
      </c>
      <c r="D29" s="15"/>
      <c r="E29" s="15"/>
      <c r="F29" s="15" t="s">
        <v>306</v>
      </c>
      <c r="G29" s="35">
        <f>LN(ENDA!H29)-LN(ENDA!G29)</f>
        <v>0.17753052257062185</v>
      </c>
      <c r="H29" s="35">
        <f>LN(ENDA!I29)-LN(ENDA!H29)</f>
        <v>0.29846801318128913</v>
      </c>
      <c r="I29" s="35">
        <f>LN(ENDA!J29)-LN(ENDA!I29)</f>
        <v>0.18805223150293982</v>
      </c>
      <c r="J29" s="35">
        <f>LN(ENDA!K29)-LN(ENDA!J29)</f>
        <v>0.62159999024286039</v>
      </c>
      <c r="K29" s="35">
        <f>LN(ENDA!L29)-LN(ENDA!K29)</f>
        <v>0.20043886160748059</v>
      </c>
      <c r="L29" s="35">
        <f>LN(ENDA!M29)-LN(ENDA!L29)</f>
        <v>1.2938524148821795E-2</v>
      </c>
      <c r="M29" s="35">
        <f>LN(ENDA!N29)-LN(ENDA!M29)</f>
        <v>1.2320484388040676E-2</v>
      </c>
      <c r="N29" s="13"/>
      <c r="O29" s="16"/>
      <c r="P29" s="16"/>
      <c r="Q29" s="16"/>
      <c r="R29" s="16"/>
      <c r="S29" s="16"/>
      <c r="T29" s="17"/>
      <c r="U29" s="13"/>
      <c r="V29" s="13"/>
      <c r="W29" s="13"/>
      <c r="X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</row>
    <row r="30" spans="1:36" x14ac:dyDescent="0.4">
      <c r="A30" s="15"/>
      <c r="B30" s="15"/>
      <c r="C30" s="49" t="s">
        <v>65</v>
      </c>
      <c r="D30" s="15"/>
      <c r="E30" s="15"/>
      <c r="F30" s="15" t="s">
        <v>306</v>
      </c>
      <c r="G30" s="35">
        <f>LN(ENDA!H30)-LN(ENDA!G30)</f>
        <v>-3.1641270047712666E-2</v>
      </c>
      <c r="H30" s="35">
        <f>LN(ENDA!I30)-LN(ENDA!H30)</f>
        <v>-2.0191015141338475E-2</v>
      </c>
      <c r="I30" s="35">
        <f>LN(ENDA!J30)-LN(ENDA!I30)</f>
        <v>-1.5316440277019616E-2</v>
      </c>
      <c r="J30" s="35">
        <f>LN(ENDA!K30)-LN(ENDA!J30)</f>
        <v>-5.467506289851265E-3</v>
      </c>
      <c r="K30" s="35">
        <f>LN(ENDA!L30)-LN(ENDA!K30)</f>
        <v>-2.2109219634369737E-4</v>
      </c>
      <c r="L30" s="35">
        <f>LN(ENDA!M30)-LN(ENDA!L30)</f>
        <v>0</v>
      </c>
      <c r="M30" s="35">
        <f>LN(ENDA!N30)-LN(ENDA!M30)</f>
        <v>0</v>
      </c>
      <c r="N30" s="13"/>
      <c r="O30" s="16"/>
      <c r="P30" s="16"/>
      <c r="Q30" s="16"/>
      <c r="R30" s="16"/>
      <c r="S30" s="16"/>
      <c r="T30" s="17"/>
      <c r="U30" s="13"/>
      <c r="V30" s="13"/>
      <c r="W30" s="13"/>
      <c r="X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</row>
    <row r="31" spans="1:36" x14ac:dyDescent="0.4">
      <c r="A31" s="15"/>
      <c r="B31" s="15"/>
      <c r="C31" s="49" t="s">
        <v>69</v>
      </c>
      <c r="D31" s="15"/>
      <c r="E31" s="15"/>
      <c r="F31" s="15" t="s">
        <v>306</v>
      </c>
      <c r="G31" s="35">
        <f>LN(ENDA!H31)-LN(ENDA!G31)</f>
        <v>1.5559490939938136E-3</v>
      </c>
      <c r="H31" s="35">
        <f>LN(ENDA!I31)-LN(ENDA!H31)</f>
        <v>7.1398442503237902E-2</v>
      </c>
      <c r="I31" s="35">
        <f>LN(ENDA!J31)-LN(ENDA!I31)</f>
        <v>0.63640712270778277</v>
      </c>
      <c r="J31" s="35">
        <f>LN(ENDA!K31)-LN(ENDA!J31)</f>
        <v>0.35000451531404986</v>
      </c>
      <c r="K31" s="35">
        <f>LN(ENDA!L31)-LN(ENDA!K31)</f>
        <v>0.30057809110172728</v>
      </c>
      <c r="L31" s="35">
        <f>LN(ENDA!M31)-LN(ENDA!L31)</f>
        <v>0.19263719407676927</v>
      </c>
      <c r="M31" s="35">
        <f>LN(ENDA!N31)-LN(ENDA!M31)</f>
        <v>5.0461546582265981E-2</v>
      </c>
      <c r="N31" s="13"/>
      <c r="O31" s="16"/>
      <c r="P31" s="16"/>
      <c r="Q31" s="16"/>
      <c r="R31" s="16"/>
      <c r="S31" s="16"/>
      <c r="T31" s="17"/>
      <c r="U31" s="13"/>
      <c r="V31" s="13"/>
      <c r="W31" s="13"/>
      <c r="X31" s="13"/>
      <c r="Z31" s="13"/>
      <c r="AA31" s="15"/>
      <c r="AB31" s="15"/>
      <c r="AC31" s="13"/>
      <c r="AD31" s="13"/>
      <c r="AE31" s="13"/>
      <c r="AF31" s="13"/>
      <c r="AG31" s="13"/>
      <c r="AH31" s="13"/>
      <c r="AI31" s="13"/>
      <c r="AJ31" s="13"/>
    </row>
    <row r="32" spans="1:36" x14ac:dyDescent="0.4">
      <c r="A32" s="15"/>
      <c r="B32" s="15"/>
      <c r="C32" s="49" t="s">
        <v>73</v>
      </c>
      <c r="D32" s="15"/>
      <c r="E32" s="15"/>
      <c r="F32" s="15" t="s">
        <v>306</v>
      </c>
      <c r="G32" s="35">
        <f>LN(ENDA!H32)-LN(ENDA!G32)</f>
        <v>2.4855614056853659E-2</v>
      </c>
      <c r="H32" s="35">
        <f>LN(ENDA!I32)-LN(ENDA!H32)</f>
        <v>4.465357602870812E-3</v>
      </c>
      <c r="I32" s="35">
        <f>LN(ENDA!J32)-LN(ENDA!I32)</f>
        <v>0.14965428608279829</v>
      </c>
      <c r="J32" s="35">
        <f>LN(ENDA!K32)-LN(ENDA!J32)</f>
        <v>0.67206999834686143</v>
      </c>
      <c r="K32" s="35">
        <f>LN(ENDA!L32)-LN(ENDA!K32)</f>
        <v>0.16750926348034678</v>
      </c>
      <c r="L32" s="35">
        <f>LN(ENDA!M32)-LN(ENDA!L32)</f>
        <v>3.4491851260053608E-2</v>
      </c>
      <c r="M32" s="35">
        <f>LN(ENDA!N32)-LN(ENDA!M32)</f>
        <v>4.7790663836348557E-2</v>
      </c>
      <c r="N32" s="13"/>
      <c r="O32" s="16"/>
      <c r="P32" s="16"/>
      <c r="Q32" s="16"/>
      <c r="R32" s="16"/>
      <c r="S32" s="16"/>
      <c r="T32" s="17"/>
      <c r="U32" s="13"/>
      <c r="V32" s="13"/>
      <c r="W32" s="13"/>
      <c r="X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</row>
    <row r="33" spans="1:36" x14ac:dyDescent="0.4">
      <c r="A33" s="15"/>
      <c r="B33" s="15"/>
      <c r="C33" s="49" t="s">
        <v>74</v>
      </c>
      <c r="D33" s="15"/>
      <c r="E33" s="15"/>
      <c r="F33" s="15" t="s">
        <v>306</v>
      </c>
      <c r="G33" s="35">
        <f>LN(ENDA!H33)-LN(ENDA!G33)</f>
        <v>0.20085124258025111</v>
      </c>
      <c r="H33" s="35">
        <f>LN(ENDA!I33)-LN(ENDA!H33)</f>
        <v>0.36501242578707593</v>
      </c>
      <c r="I33" s="35">
        <f>LN(ENDA!J33)-LN(ENDA!I33)</f>
        <v>6.2364065315192008E-2</v>
      </c>
      <c r="J33" s="35">
        <f>LN(ENDA!K33)-LN(ENDA!J33)</f>
        <v>0.19499959754883456</v>
      </c>
      <c r="K33" s="35">
        <f>LN(ENDA!L33)-LN(ENDA!K33)</f>
        <v>5.2238012939453071E-2</v>
      </c>
      <c r="L33" s="35">
        <f>LN(ENDA!M33)-LN(ENDA!L33)</f>
        <v>1.9304719107441137E-2</v>
      </c>
      <c r="M33" s="35">
        <f>LN(ENDA!N33)-LN(ENDA!M33)</f>
        <v>2.7026083904969411E-2</v>
      </c>
      <c r="N33" s="13"/>
      <c r="O33" s="16"/>
      <c r="P33" s="16"/>
      <c r="Q33" s="16"/>
      <c r="R33" s="16"/>
      <c r="S33" s="16"/>
      <c r="T33" s="17"/>
      <c r="U33" s="13"/>
      <c r="V33" s="13"/>
      <c r="W33" s="13"/>
      <c r="X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</row>
    <row r="34" spans="1:36" x14ac:dyDescent="0.4">
      <c r="A34" s="15"/>
      <c r="B34" s="15"/>
      <c r="C34" s="49" t="s">
        <v>84</v>
      </c>
      <c r="D34" s="15"/>
      <c r="E34" s="15"/>
      <c r="F34" s="15" t="s">
        <v>306</v>
      </c>
      <c r="G34" s="35">
        <f>LN(ENDA!H34)-LN(ENDA!G34)</f>
        <v>0.13119525398694876</v>
      </c>
      <c r="H34" s="35">
        <f>LN(ENDA!I34)-LN(ENDA!H34)</f>
        <v>0.13058629426896795</v>
      </c>
      <c r="I34" s="35">
        <f>LN(ENDA!J34)-LN(ENDA!I34)</f>
        <v>0.13511791151178931</v>
      </c>
      <c r="J34" s="35">
        <f>LN(ENDA!K34)-LN(ENDA!J34)</f>
        <v>8.5767244739287651E-2</v>
      </c>
      <c r="K34" s="35">
        <f>LN(ENDA!L34)-LN(ENDA!K34)</f>
        <v>5.1685185851972903E-2</v>
      </c>
      <c r="L34" s="35">
        <f>LN(ENDA!M34)-LN(ENDA!L34)</f>
        <v>0.1022118445868494</v>
      </c>
      <c r="M34" s="35">
        <f>LN(ENDA!N34)-LN(ENDA!M34)</f>
        <v>3.0721632371319529E-2</v>
      </c>
      <c r="N34" s="13"/>
      <c r="O34" s="16"/>
      <c r="P34" s="16"/>
      <c r="Q34" s="16"/>
      <c r="R34" s="16"/>
      <c r="S34" s="16"/>
      <c r="T34" s="17"/>
      <c r="U34" s="13"/>
      <c r="V34" s="13"/>
      <c r="W34" s="13"/>
      <c r="X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</row>
    <row r="35" spans="1:36" x14ac:dyDescent="0.4">
      <c r="A35" s="15"/>
      <c r="B35" s="15"/>
      <c r="C35" s="49" t="s">
        <v>88</v>
      </c>
      <c r="D35" s="15"/>
      <c r="E35" s="15"/>
      <c r="F35" s="15" t="s">
        <v>306</v>
      </c>
      <c r="G35" s="35">
        <f>LN(ENDA!H35)-LN(ENDA!G35)</f>
        <v>1.9319987006511941E-2</v>
      </c>
      <c r="H35" s="35">
        <f>LN(ENDA!I35)-LN(ENDA!H35)</f>
        <v>0.11702140974831199</v>
      </c>
      <c r="I35" s="35">
        <f>LN(ENDA!J35)-LN(ENDA!I35)</f>
        <v>0.32756498635722098</v>
      </c>
      <c r="J35" s="35">
        <f>LN(ENDA!K35)-LN(ENDA!J35)</f>
        <v>-4.511945084936464E-2</v>
      </c>
      <c r="K35" s="35">
        <f>LN(ENDA!L35)-LN(ENDA!K35)</f>
        <v>0.12270876323353708</v>
      </c>
      <c r="L35" s="35">
        <f>LN(ENDA!M35)-LN(ENDA!L35)</f>
        <v>0.14313076296911387</v>
      </c>
      <c r="M35" s="35">
        <f>LN(ENDA!N35)-LN(ENDA!M35)</f>
        <v>-2.5006762579948827E-4</v>
      </c>
      <c r="N35" s="13"/>
      <c r="O35" s="16"/>
      <c r="P35" s="16"/>
      <c r="Q35" s="16"/>
      <c r="R35" s="16"/>
      <c r="S35" s="16"/>
      <c r="T35" s="17"/>
      <c r="U35" s="13"/>
      <c r="V35" s="13"/>
      <c r="W35" s="13"/>
      <c r="X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</row>
    <row r="36" spans="1:36" x14ac:dyDescent="0.4">
      <c r="A36" s="15"/>
      <c r="B36" s="15"/>
      <c r="C36" s="49" t="s">
        <v>93</v>
      </c>
      <c r="D36" s="15"/>
      <c r="E36" s="15"/>
      <c r="F36" s="15" t="s">
        <v>306</v>
      </c>
      <c r="G36" s="35">
        <f>LN(ENDA!H36)-LN(ENDA!G36)</f>
        <v>0.11657993016287294</v>
      </c>
      <c r="H36" s="35">
        <f>LN(ENDA!I36)-LN(ENDA!H36)</f>
        <v>0.12192235144979269</v>
      </c>
      <c r="I36" s="35">
        <f>LN(ENDA!J36)-LN(ENDA!I36)</f>
        <v>0.51741025313384803</v>
      </c>
      <c r="J36" s="35">
        <f>LN(ENDA!K36)-LN(ENDA!J36)</f>
        <v>0.93090694818279029</v>
      </c>
      <c r="K36" s="35">
        <f>LN(ENDA!L36)-LN(ENDA!K36)</f>
        <v>0.13317558790034711</v>
      </c>
      <c r="L36" s="35">
        <f>LN(ENDA!M36)-LN(ENDA!L36)</f>
        <v>3.6299299775932159E-2</v>
      </c>
      <c r="M36" s="35">
        <f>LN(ENDA!N36)-LN(ENDA!M36)</f>
        <v>6.9370617488855313E-2</v>
      </c>
      <c r="N36" s="13"/>
      <c r="O36" s="16"/>
      <c r="P36" s="16"/>
      <c r="Q36" s="16"/>
      <c r="R36" s="16"/>
      <c r="S36" s="16"/>
      <c r="T36" s="17"/>
      <c r="U36" s="13"/>
      <c r="V36" s="13"/>
      <c r="W36" s="13"/>
      <c r="X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</row>
    <row r="37" spans="1:36" x14ac:dyDescent="0.4">
      <c r="A37" s="15"/>
      <c r="B37" s="15"/>
      <c r="C37" s="49" t="s">
        <v>97</v>
      </c>
      <c r="D37" s="15"/>
      <c r="E37" s="15"/>
      <c r="F37" s="15" t="s">
        <v>306</v>
      </c>
      <c r="G37" s="35">
        <f>LN(ENDA!H37)-LN(ENDA!G37)</f>
        <v>0.19818499220628283</v>
      </c>
      <c r="H37" s="35">
        <f>LN(ENDA!I37)-LN(ENDA!H37)</f>
        <v>6.4309401761130758E-2</v>
      </c>
      <c r="I37" s="35">
        <f>LN(ENDA!J37)-LN(ENDA!I37)</f>
        <v>0.46526096774582903</v>
      </c>
      <c r="J37" s="35">
        <f>LN(ENDA!K37)-LN(ENDA!J37)</f>
        <v>0.15143167587592732</v>
      </c>
      <c r="K37" s="35">
        <f>LN(ENDA!L37)-LN(ENDA!K37)</f>
        <v>0.14268343408269146</v>
      </c>
      <c r="L37" s="35">
        <f>LN(ENDA!M37)-LN(ENDA!L37)</f>
        <v>-9.1936043220357533E-3</v>
      </c>
      <c r="M37" s="35">
        <f>LN(ENDA!N37)-LN(ENDA!M37)</f>
        <v>0</v>
      </c>
      <c r="N37" s="13"/>
      <c r="O37" s="16"/>
      <c r="P37" s="16"/>
      <c r="Q37" s="16"/>
      <c r="R37" s="16"/>
      <c r="S37" s="16"/>
      <c r="T37" s="17"/>
      <c r="U37" s="13"/>
      <c r="V37" s="13"/>
      <c r="W37" s="13"/>
      <c r="X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</row>
    <row r="38" spans="1:36" x14ac:dyDescent="0.4">
      <c r="A38" s="15"/>
      <c r="B38" s="15"/>
      <c r="C38" s="49" t="s">
        <v>110</v>
      </c>
      <c r="D38" s="15"/>
      <c r="E38" s="15"/>
      <c r="F38" s="15" t="s">
        <v>306</v>
      </c>
      <c r="G38" s="35">
        <f>LN(ENDA!H38)-LN(ENDA!G38)</f>
        <v>0.87817509895164303</v>
      </c>
      <c r="H38" s="35">
        <f>LN(ENDA!I38)-LN(ENDA!H38)</f>
        <v>0.64114239556963071</v>
      </c>
      <c r="I38" s="35">
        <f>LN(ENDA!J38)-LN(ENDA!I38)</f>
        <v>0.32393850047395656</v>
      </c>
      <c r="J38" s="35">
        <f>LN(ENDA!K38)-LN(ENDA!J38)</f>
        <v>0.46581210287689423</v>
      </c>
      <c r="K38" s="35">
        <f>LN(ENDA!L38)-LN(ENDA!K38)</f>
        <v>0.38698632143412137</v>
      </c>
      <c r="L38" s="35">
        <f>LN(ENDA!M38)-LN(ENDA!L38)</f>
        <v>0.27415156090879655</v>
      </c>
      <c r="M38" s="35">
        <f>LN(ENDA!N38)-LN(ENDA!M38)</f>
        <v>1.9818980659658259E-2</v>
      </c>
      <c r="N38" s="13"/>
      <c r="O38" s="16"/>
      <c r="P38" s="16"/>
      <c r="Q38" s="16"/>
      <c r="R38" s="16"/>
      <c r="S38" s="16"/>
      <c r="T38" s="17"/>
      <c r="U38" s="13"/>
      <c r="V38" s="13"/>
      <c r="W38" s="13"/>
      <c r="X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</row>
    <row r="39" spans="1:36" x14ac:dyDescent="0.4">
      <c r="A39" s="15"/>
      <c r="B39" s="15"/>
      <c r="C39" s="49" t="s">
        <v>111</v>
      </c>
      <c r="D39" s="15"/>
      <c r="E39" s="15"/>
      <c r="F39" s="15" t="s">
        <v>306</v>
      </c>
      <c r="G39" s="35">
        <f>LN(ENDA!H39)-LN(ENDA!G39)</f>
        <v>8.3211799150731736E-2</v>
      </c>
      <c r="H39" s="35">
        <f>LN(ENDA!I39)-LN(ENDA!H39)</f>
        <v>5.892621315097557E-2</v>
      </c>
      <c r="I39" s="35">
        <f>LN(ENDA!J39)-LN(ENDA!I39)</f>
        <v>7.4381504425609535E-2</v>
      </c>
      <c r="J39" s="35">
        <f>LN(ENDA!K39)-LN(ENDA!J39)</f>
        <v>0.11199687232623123</v>
      </c>
      <c r="K39" s="35">
        <f>LN(ENDA!L39)-LN(ENDA!K39)</f>
        <v>7.1714422189998572E-2</v>
      </c>
      <c r="L39" s="35">
        <f>LN(ENDA!M39)-LN(ENDA!L39)</f>
        <v>9.0593751441825354E-2</v>
      </c>
      <c r="M39" s="35">
        <f>LN(ENDA!N39)-LN(ENDA!M39)</f>
        <v>9.131978445627098E-2</v>
      </c>
      <c r="N39" s="13"/>
      <c r="O39" s="16"/>
      <c r="P39" s="16"/>
      <c r="Q39" s="16"/>
      <c r="R39" s="16"/>
      <c r="S39" s="16"/>
      <c r="T39" s="17"/>
      <c r="U39" s="13"/>
      <c r="V39" s="13"/>
      <c r="W39" s="13"/>
      <c r="X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</row>
    <row r="40" spans="1:36" x14ac:dyDescent="0.4">
      <c r="A40" s="15"/>
      <c r="B40" s="15"/>
      <c r="C40" s="49" t="s">
        <v>112</v>
      </c>
      <c r="D40" s="15"/>
      <c r="E40" s="15"/>
      <c r="F40" s="15" t="s">
        <v>306</v>
      </c>
      <c r="G40" s="35">
        <f>LN(ENDA!H40)-LN(ENDA!G40)</f>
        <v>1.7012959984846976E-2</v>
      </c>
      <c r="H40" s="35">
        <f>LN(ENDA!I40)-LN(ENDA!H40)</f>
        <v>0.21318135811479699</v>
      </c>
      <c r="I40" s="35">
        <f>LN(ENDA!J40)-LN(ENDA!I40)</f>
        <v>0.27662801914799617</v>
      </c>
      <c r="J40" s="35">
        <f>LN(ENDA!K40)-LN(ENDA!J40)</f>
        <v>-8.9629118279326292E-2</v>
      </c>
      <c r="K40" s="35">
        <f>LN(ENDA!L40)-LN(ENDA!K40)</f>
        <v>5.9000335648482061E-2</v>
      </c>
      <c r="L40" s="35">
        <f>LN(ENDA!M40)-LN(ENDA!L40)</f>
        <v>0.10228704146625667</v>
      </c>
      <c r="M40" s="35">
        <f>LN(ENDA!N40)-LN(ENDA!M40)</f>
        <v>-2.2245608947319973E-2</v>
      </c>
      <c r="N40" s="13"/>
      <c r="O40" s="16"/>
      <c r="P40" s="16"/>
      <c r="Q40" s="16"/>
      <c r="R40" s="16"/>
      <c r="S40" s="16"/>
      <c r="T40" s="17"/>
      <c r="U40" s="13"/>
      <c r="V40" s="13"/>
      <c r="W40" s="13"/>
      <c r="X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</row>
    <row r="41" spans="1:36" x14ac:dyDescent="0.4">
      <c r="A41" s="15"/>
      <c r="B41" s="15"/>
      <c r="C41" s="49" t="s">
        <v>115</v>
      </c>
      <c r="D41" s="15"/>
      <c r="E41" s="15"/>
      <c r="F41" s="15" t="s">
        <v>306</v>
      </c>
      <c r="G41" s="35">
        <f>LN(ENDA!H41)-LN(ENDA!G41)</f>
        <v>0.57218220951096121</v>
      </c>
      <c r="H41" s="35">
        <f>LN(ENDA!I41)-LN(ENDA!H41)</f>
        <v>0.62571681344839369</v>
      </c>
      <c r="I41" s="35">
        <f>LN(ENDA!J41)-LN(ENDA!I41)</f>
        <v>0.54080157408153617</v>
      </c>
      <c r="J41" s="35">
        <f>LN(ENDA!K41)-LN(ENDA!J41)</f>
        <v>0.47267027406281059</v>
      </c>
      <c r="K41" s="35">
        <f>LN(ENDA!L41)-LN(ENDA!K41)</f>
        <v>0.40105766923123909</v>
      </c>
      <c r="L41" s="35">
        <f>LN(ENDA!M41)-LN(ENDA!L41)</f>
        <v>0.67513643875064311</v>
      </c>
      <c r="M41" s="35">
        <f>LN(ENDA!N41)-LN(ENDA!M41)</f>
        <v>0.24952155006525878</v>
      </c>
      <c r="N41" s="13"/>
      <c r="O41" s="16"/>
      <c r="P41" s="16"/>
      <c r="Q41" s="16"/>
      <c r="R41" s="16"/>
      <c r="S41" s="16"/>
      <c r="T41" s="17"/>
      <c r="U41" s="13"/>
      <c r="V41" s="13"/>
      <c r="W41" s="13"/>
      <c r="X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4">
      <c r="A42" s="15"/>
      <c r="B42" s="15"/>
      <c r="C42" s="49" t="s">
        <v>116</v>
      </c>
      <c r="D42" s="15"/>
      <c r="E42" s="15"/>
      <c r="F42" s="15" t="s">
        <v>306</v>
      </c>
      <c r="G42" s="35">
        <f>LN(ENDA!H42)-LN(ENDA!G42)</f>
        <v>0.28829613449134062</v>
      </c>
      <c r="H42" s="35">
        <f>LN(ENDA!I42)-LN(ENDA!H42)</f>
        <v>0.24030665291541098</v>
      </c>
      <c r="I42" s="35">
        <f>LN(ENDA!J42)-LN(ENDA!I42)</f>
        <v>0.16577214039151578</v>
      </c>
      <c r="J42" s="35">
        <f>LN(ENDA!K42)-LN(ENDA!J42)</f>
        <v>6.1466322100601545E-2</v>
      </c>
      <c r="K42" s="35">
        <f>LN(ENDA!L42)-LN(ENDA!K42)</f>
        <v>0</v>
      </c>
      <c r="L42" s="35">
        <f>LN(ENDA!M42)-LN(ENDA!L42)</f>
        <v>0.80318890785141583</v>
      </c>
      <c r="M42" s="35">
        <f>LN(ENDA!N42)-LN(ENDA!M42)</f>
        <v>0.46730927307331882</v>
      </c>
      <c r="N42" s="13"/>
      <c r="O42" s="16"/>
      <c r="P42" s="16"/>
      <c r="Q42" s="16"/>
      <c r="R42" s="16"/>
      <c r="S42" s="16"/>
      <c r="T42" s="17"/>
      <c r="U42" s="13"/>
      <c r="V42" s="13"/>
      <c r="W42" s="13"/>
      <c r="X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</row>
    <row r="43" spans="1:36" x14ac:dyDescent="0.4">
      <c r="A43" s="15"/>
      <c r="B43" s="15"/>
      <c r="C43" s="49" t="s">
        <v>125</v>
      </c>
      <c r="D43" s="15"/>
      <c r="E43" s="15"/>
      <c r="F43" s="15" t="s">
        <v>306</v>
      </c>
      <c r="G43" s="35">
        <f>LN(ENDA!H43)-LN(ENDA!G43)</f>
        <v>-4.5308323914028392E-4</v>
      </c>
      <c r="H43" s="35">
        <f>LN(ENDA!I43)-LN(ENDA!H43)</f>
        <v>5.9210749090858883E-2</v>
      </c>
      <c r="I43" s="35">
        <f>LN(ENDA!J43)-LN(ENDA!I43)</f>
        <v>0.127436915005541</v>
      </c>
      <c r="J43" s="35">
        <f>LN(ENDA!K43)-LN(ENDA!J43)</f>
        <v>4.7510862343150606E-2</v>
      </c>
      <c r="K43" s="35">
        <f>LN(ENDA!L43)-LN(ENDA!K43)</f>
        <v>1.6059614269265055E-2</v>
      </c>
      <c r="L43" s="35">
        <f>LN(ENDA!M43)-LN(ENDA!L43)</f>
        <v>4.3923581533920952E-2</v>
      </c>
      <c r="M43" s="35">
        <f>LN(ENDA!N43)-LN(ENDA!M43)</f>
        <v>3.8815389902444153E-2</v>
      </c>
      <c r="N43" s="13"/>
      <c r="O43" s="16"/>
      <c r="P43" s="16"/>
      <c r="Q43" s="16"/>
      <c r="R43" s="16"/>
      <c r="S43" s="16"/>
      <c r="T43" s="17"/>
      <c r="U43" s="13"/>
      <c r="V43" s="13"/>
      <c r="W43" s="13"/>
      <c r="X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</row>
    <row r="44" spans="1:36" x14ac:dyDescent="0.4">
      <c r="A44" s="15"/>
      <c r="B44" s="15"/>
      <c r="C44" s="49" t="s">
        <v>126</v>
      </c>
      <c r="D44" s="15"/>
      <c r="E44" s="15"/>
      <c r="F44" s="15" t="s">
        <v>306</v>
      </c>
      <c r="G44" s="35">
        <f>LN(ENDA!H44)-LN(ENDA!G44)</f>
        <v>1.0363865915757429</v>
      </c>
      <c r="H44" s="35">
        <f>LN(ENDA!I44)-LN(ENDA!H44)</f>
        <v>0.12444672008957536</v>
      </c>
      <c r="I44" s="35">
        <f>LN(ENDA!J44)-LN(ENDA!I44)</f>
        <v>4.9691331180493847E-2</v>
      </c>
      <c r="J44" s="35">
        <f>LN(ENDA!K44)-LN(ENDA!J44)</f>
        <v>0.13645229262536684</v>
      </c>
      <c r="K44" s="35">
        <f>LN(ENDA!L44)-LN(ENDA!K44)</f>
        <v>3.3125455400790926E-2</v>
      </c>
      <c r="L44" s="35">
        <f>LN(ENDA!M44)-LN(ENDA!L44)</f>
        <v>4.6658345987756533E-2</v>
      </c>
      <c r="M44" s="35">
        <f>LN(ENDA!N44)-LN(ENDA!M44)</f>
        <v>5.8268908123976004E-2</v>
      </c>
      <c r="N44" s="13"/>
      <c r="O44" s="16"/>
      <c r="P44" s="16"/>
      <c r="Q44" s="16"/>
      <c r="R44" s="16"/>
      <c r="S44" s="16"/>
      <c r="T44" s="17"/>
      <c r="U44" s="13"/>
      <c r="V44" s="13"/>
      <c r="W44" s="13"/>
      <c r="X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</row>
    <row r="45" spans="1:36" x14ac:dyDescent="0.4">
      <c r="A45" s="15"/>
      <c r="B45" s="15"/>
      <c r="C45" s="49" t="s">
        <v>365</v>
      </c>
      <c r="D45" s="15"/>
      <c r="E45" s="15"/>
      <c r="F45" s="15" t="s">
        <v>306</v>
      </c>
      <c r="G45" s="35">
        <f>LN(ENDA!H45)-LN(ENDA!G45)</f>
        <v>0.33251173174634197</v>
      </c>
      <c r="H45" s="35">
        <f>LN(ENDA!I45)-LN(ENDA!H45)</f>
        <v>8.4995462206117089E-2</v>
      </c>
      <c r="I45" s="35">
        <f>LN(ENDA!J45)-LN(ENDA!I45)</f>
        <v>0.34802107548872296</v>
      </c>
      <c r="J45" s="35">
        <f>LN(ENDA!K45)-LN(ENDA!J45)</f>
        <v>0.24874556034827133</v>
      </c>
      <c r="K45" s="35">
        <f>LN(ENDA!L45)-LN(ENDA!K45)</f>
        <v>0.26459194857758028</v>
      </c>
      <c r="L45" s="35">
        <f>LN(ENDA!M45)-LN(ENDA!L45)</f>
        <v>0.14824595779137262</v>
      </c>
      <c r="M45" s="35">
        <f>LN(ENDA!N45)-LN(ENDA!M45)</f>
        <v>0.17432566980619413</v>
      </c>
      <c r="N45" s="13"/>
      <c r="O45" s="16"/>
      <c r="P45" s="16"/>
      <c r="Q45" s="16"/>
      <c r="R45" s="16"/>
      <c r="S45" s="16"/>
      <c r="T45" s="17"/>
      <c r="U45" s="13"/>
      <c r="V45" s="13"/>
      <c r="W45" s="13"/>
      <c r="X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</row>
    <row r="46" spans="1:36" x14ac:dyDescent="0.4">
      <c r="A46" s="15"/>
      <c r="B46" s="15"/>
      <c r="C46" s="49" t="s">
        <v>0</v>
      </c>
      <c r="D46" s="15"/>
      <c r="E46" s="15"/>
      <c r="F46" s="15" t="s">
        <v>306</v>
      </c>
      <c r="G46" s="35">
        <f>LN(ENDA!H46)-LN(ENDA!G46)</f>
        <v>0.11874039872739051</v>
      </c>
      <c r="H46" s="35">
        <f>LN(ENDA!I46)-LN(ENDA!H46)</f>
        <v>0.35884484090089597</v>
      </c>
      <c r="I46" s="35">
        <f>LN(ENDA!J46)-LN(ENDA!I46)</f>
        <v>6.728163949358823E-3</v>
      </c>
      <c r="J46" s="35">
        <f>LN(ENDA!K46)-LN(ENDA!J46)</f>
        <v>-8.9682692682878873E-2</v>
      </c>
      <c r="K46" s="35">
        <f>LN(ENDA!L46)-LN(ENDA!K46)</f>
        <v>3.8972817669341353E-2</v>
      </c>
      <c r="L46" s="35">
        <f>LN(ENDA!M46)-LN(ENDA!L46)</f>
        <v>4.6585092854672716E-2</v>
      </c>
      <c r="M46" s="35">
        <f>LN(ENDA!N46)-LN(ENDA!M46)</f>
        <v>0</v>
      </c>
      <c r="N46" s="13"/>
      <c r="O46" s="16">
        <f>CORREL('log Inflation'!$G46:$L81,$G46:$L81)</f>
        <v>0.83517223995485623</v>
      </c>
      <c r="P46" s="16">
        <f>O46*SQRT((MIN(COUNT($G46:$L81),COUNT('log Inflation'!$G46:$L81))-2)/(1-O46^2))</f>
        <v>21.741994776896753</v>
      </c>
      <c r="Q46" s="16">
        <f>CORREL('log Inflation'!$H46:$L81,$G46:$K81)</f>
        <v>0.723852573085361</v>
      </c>
      <c r="R46" s="16">
        <f>Q46*SQRT((MIN(COUNT($G46:$K81),COUNT('log Inflation'!$H46:$L81))-2)/(1-Q46^2))</f>
        <v>13.638698021933735</v>
      </c>
      <c r="S46" s="16">
        <f>MIN(COUNT($G46:$K81),COUNT('log Inflation'!$H46:$L81))</f>
        <v>171</v>
      </c>
      <c r="T46" s="17"/>
      <c r="U46" s="13"/>
      <c r="V46" s="13"/>
      <c r="W46" s="13"/>
      <c r="X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</row>
    <row r="47" spans="1:36" x14ac:dyDescent="0.4">
      <c r="A47" s="15"/>
      <c r="B47" s="15"/>
      <c r="C47" s="49" t="s">
        <v>3</v>
      </c>
      <c r="D47" s="15"/>
      <c r="E47" s="15"/>
      <c r="F47" s="15" t="s">
        <v>306</v>
      </c>
      <c r="G47" s="35">
        <f>LN(ENDA!H47)-LN(ENDA!G47)</f>
        <v>1.7775173838875169E-2</v>
      </c>
      <c r="H47" s="35">
        <f>LN(ENDA!I47)-LN(ENDA!H47)</f>
        <v>0.17102741895869045</v>
      </c>
      <c r="I47" s="35">
        <f>LN(ENDA!J47)-LN(ENDA!I47)</f>
        <v>2.884843736175835E-2</v>
      </c>
      <c r="J47" s="35">
        <f>LN(ENDA!K47)-LN(ENDA!J47)</f>
        <v>5.7790295656126034E-2</v>
      </c>
      <c r="K47" s="35">
        <f>LN(ENDA!L47)-LN(ENDA!K47)</f>
        <v>8.4744594701078313E-3</v>
      </c>
      <c r="L47" s="35">
        <f>LN(ENDA!M47)-LN(ENDA!L47)</f>
        <v>2.7695781661125629E-2</v>
      </c>
      <c r="M47" s="35">
        <f>LN(ENDA!N47)-LN(ENDA!M47)</f>
        <v>3.457771697350065E-2</v>
      </c>
      <c r="N47" s="13"/>
      <c r="O47" s="16"/>
      <c r="P47" s="16"/>
      <c r="Q47" s="16"/>
      <c r="R47" s="16"/>
      <c r="S47" s="16"/>
      <c r="T47" s="17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</row>
    <row r="48" spans="1:36" x14ac:dyDescent="0.4">
      <c r="A48" s="15"/>
      <c r="B48" s="15"/>
      <c r="C48" s="49" t="s">
        <v>6</v>
      </c>
      <c r="D48" s="15"/>
      <c r="E48" s="15"/>
      <c r="F48" s="15" t="s">
        <v>306</v>
      </c>
      <c r="G48" s="35">
        <f>LN(ENDA!H48)-LN(ENDA!G48)</f>
        <v>-2.5769148846979562E-2</v>
      </c>
      <c r="H48" s="35">
        <f>LN(ENDA!I48)-LN(ENDA!H48)</f>
        <v>-7.6275312660001759E-2</v>
      </c>
      <c r="I48" s="35">
        <f>LN(ENDA!J48)-LN(ENDA!I48)</f>
        <v>-2.9636560164174597E-2</v>
      </c>
      <c r="J48" s="35">
        <f>LN(ENDA!K48)-LN(ENDA!J48)</f>
        <v>6.2898329966126099E-2</v>
      </c>
      <c r="K48" s="35">
        <f>LN(ENDA!L48)-LN(ENDA!K48)</f>
        <v>8.1941330168294968E-2</v>
      </c>
      <c r="L48" s="35">
        <f>LN(ENDA!M48)-LN(ENDA!L48)</f>
        <v>3.9891329027302191E-2</v>
      </c>
      <c r="M48" s="35">
        <f>LN(ENDA!N48)-LN(ENDA!M48)</f>
        <v>2.5666909052594278E-2</v>
      </c>
      <c r="N48" s="13"/>
      <c r="O48" s="16"/>
      <c r="P48" s="16"/>
      <c r="Q48" s="16"/>
      <c r="R48" s="16"/>
      <c r="S48" s="16"/>
      <c r="T48" s="17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</row>
    <row r="49" spans="1:36" x14ac:dyDescent="0.4">
      <c r="A49" s="15"/>
      <c r="B49" s="15"/>
      <c r="C49" s="49" t="s">
        <v>8</v>
      </c>
      <c r="D49" s="15"/>
      <c r="E49" s="15"/>
      <c r="F49" s="15" t="s">
        <v>306</v>
      </c>
      <c r="G49" s="35">
        <f>LN(ENDA!H49)-LN(ENDA!G49)</f>
        <v>0.13890546738455845</v>
      </c>
      <c r="H49" s="35">
        <f>LN(ENDA!I49)-LN(ENDA!H49)</f>
        <v>0.68164474760012173</v>
      </c>
      <c r="I49" s="35">
        <f>LN(ENDA!J49)-LN(ENDA!I49)</f>
        <v>0.57158188405694998</v>
      </c>
      <c r="J49" s="35">
        <f>LN(ENDA!K49)-LN(ENDA!J49)</f>
        <v>1.6844631940847967</v>
      </c>
      <c r="K49" s="35">
        <f>LN(ENDA!L49)-LN(ENDA!K49)</f>
        <v>1.0536149227373741</v>
      </c>
      <c r="L49" s="35">
        <f>LN(ENDA!M49)-LN(ENDA!L49)</f>
        <v>0.72472152615854046</v>
      </c>
      <c r="M49" s="35">
        <f>LN(ENDA!N49)-LN(ENDA!M49)</f>
        <v>0.22152061344107921</v>
      </c>
      <c r="N49" s="13"/>
      <c r="O49" s="16"/>
      <c r="P49" s="16"/>
      <c r="Q49" s="16"/>
      <c r="R49" s="16"/>
      <c r="S49" s="16"/>
      <c r="T49" s="17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</row>
    <row r="50" spans="1:36" x14ac:dyDescent="0.4">
      <c r="A50" s="15"/>
      <c r="B50" s="15"/>
      <c r="C50" s="49" t="s">
        <v>14</v>
      </c>
      <c r="D50" s="15"/>
      <c r="E50" s="15"/>
      <c r="F50" s="15" t="s">
        <v>306</v>
      </c>
      <c r="G50" s="35">
        <f>LN(ENDA!H50)-LN(ENDA!G50)</f>
        <v>9.0015422630486647E-2</v>
      </c>
      <c r="H50" s="35">
        <f>LN(ENDA!I50)-LN(ENDA!H50)</f>
        <v>7.0624584230122342E-2</v>
      </c>
      <c r="I50" s="35">
        <f>LN(ENDA!J50)-LN(ENDA!I50)</f>
        <v>7.3664502774519178E-2</v>
      </c>
      <c r="J50" s="35">
        <f>LN(ENDA!K50)-LN(ENDA!J50)</f>
        <v>0.46724074203162336</v>
      </c>
      <c r="K50" s="35">
        <f>LN(ENDA!L50)-LN(ENDA!K50)</f>
        <v>-8.9932038489353161E-3</v>
      </c>
      <c r="L50" s="35">
        <f>LN(ENDA!M50)-LN(ENDA!L50)</f>
        <v>0.24774066945875461</v>
      </c>
      <c r="M50" s="35">
        <f>LN(ENDA!N50)-LN(ENDA!M50)</f>
        <v>0.1305276410051659</v>
      </c>
      <c r="N50" s="13"/>
      <c r="O50" s="16"/>
      <c r="P50" s="16"/>
      <c r="Q50" s="16"/>
      <c r="R50" s="16"/>
      <c r="S50" s="16"/>
      <c r="T50" s="17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</row>
    <row r="51" spans="1:36" x14ac:dyDescent="0.4">
      <c r="A51" s="15"/>
      <c r="B51" s="15"/>
      <c r="C51" s="49" t="s">
        <v>19</v>
      </c>
      <c r="D51" s="15"/>
      <c r="E51" s="15"/>
      <c r="F51" s="15" t="s">
        <v>306</v>
      </c>
      <c r="G51" s="35">
        <f>LN(ENDA!H51)-LN(ENDA!G51)</f>
        <v>3.8313305662660113E-2</v>
      </c>
      <c r="H51" s="35">
        <f>LN(ENDA!I51)-LN(ENDA!H51)</f>
        <v>2.0086999748016865E-2</v>
      </c>
      <c r="I51" s="35">
        <f>LN(ENDA!J51)-LN(ENDA!I51)</f>
        <v>9.0894769512750884E-2</v>
      </c>
      <c r="J51" s="35">
        <f>LN(ENDA!K51)-LN(ENDA!J51)</f>
        <v>0.10002757057039879</v>
      </c>
      <c r="K51" s="35">
        <f>LN(ENDA!L51)-LN(ENDA!K51)</f>
        <v>5.7936579350516659E-2</v>
      </c>
      <c r="L51" s="35">
        <f>LN(ENDA!M51)-LN(ENDA!L51)</f>
        <v>0.16290812895748896</v>
      </c>
      <c r="M51" s="35">
        <f>LN(ENDA!N51)-LN(ENDA!M51)</f>
        <v>6.696009885811538E-2</v>
      </c>
      <c r="N51" s="13"/>
      <c r="O51" s="16"/>
      <c r="P51" s="16"/>
      <c r="Q51" s="16"/>
      <c r="R51" s="16"/>
      <c r="S51" s="16"/>
      <c r="T51" s="17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</row>
    <row r="52" spans="1:36" x14ac:dyDescent="0.4">
      <c r="A52" s="15"/>
      <c r="B52" s="15"/>
      <c r="C52" s="49" t="s">
        <v>264</v>
      </c>
      <c r="D52" s="15"/>
      <c r="E52" s="15"/>
      <c r="F52" s="15" t="s">
        <v>306</v>
      </c>
      <c r="G52" s="35">
        <f>LN(ENDA!H52)-LN(ENDA!G52)</f>
        <v>-2.0417269381978187E-4</v>
      </c>
      <c r="H52" s="35">
        <f>LN(ENDA!I52)-LN(ENDA!H52)</f>
        <v>1.0117010755945621E-3</v>
      </c>
      <c r="I52" s="35">
        <f>LN(ENDA!J52)-LN(ENDA!I52)</f>
        <v>4.1971136593010883E-4</v>
      </c>
      <c r="J52" s="35">
        <f>LN(ENDA!K52)-LN(ENDA!J52)</f>
        <v>1.5696459979528399E-3</v>
      </c>
      <c r="K52" s="35">
        <f>LN(ENDA!L52)-LN(ENDA!K52)</f>
        <v>1.2469823817826686E-3</v>
      </c>
      <c r="L52" s="35">
        <f>LN(ENDA!M52)-LN(ENDA!L52)</f>
        <v>4.216673312816166E-3</v>
      </c>
      <c r="M52" s="35">
        <f>LN(ENDA!N52)-LN(ENDA!M52)</f>
        <v>0</v>
      </c>
      <c r="N52" s="13"/>
      <c r="O52" s="16"/>
      <c r="P52" s="16"/>
      <c r="Q52" s="16"/>
      <c r="R52" s="16"/>
      <c r="S52" s="16"/>
      <c r="T52" s="17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</row>
    <row r="53" spans="1:36" x14ac:dyDescent="0.4">
      <c r="A53" s="15"/>
      <c r="B53" s="15"/>
      <c r="C53" s="49" t="s">
        <v>21</v>
      </c>
      <c r="D53" s="15"/>
      <c r="E53" s="15"/>
      <c r="F53" s="15" t="s">
        <v>306</v>
      </c>
      <c r="G53" s="35">
        <f>LN(ENDA!H53)-LN(ENDA!G53)</f>
        <v>0.12716116072893513</v>
      </c>
      <c r="H53" s="35">
        <f>LN(ENDA!I53)-LN(ENDA!H53)</f>
        <v>9.5843102744239239E-2</v>
      </c>
      <c r="I53" s="35">
        <f>LN(ENDA!J53)-LN(ENDA!I53)</f>
        <v>0.22340037008789526</v>
      </c>
      <c r="J53" s="35">
        <f>LN(ENDA!K53)-LN(ENDA!J53)</f>
        <v>0.27267948253958796</v>
      </c>
      <c r="K53" s="35">
        <f>LN(ENDA!L53)-LN(ENDA!K53)</f>
        <v>0.17368136068431017</v>
      </c>
      <c r="L53" s="35">
        <f>LN(ENDA!M53)-LN(ENDA!L53)</f>
        <v>2.7433163851273257E-2</v>
      </c>
      <c r="M53" s="35">
        <f>LN(ENDA!N53)-LN(ENDA!M53)</f>
        <v>7.9273180894507966E-2</v>
      </c>
      <c r="N53" s="13"/>
      <c r="O53" s="16"/>
      <c r="P53" s="16"/>
      <c r="Q53" s="16"/>
      <c r="R53" s="16"/>
      <c r="S53" s="16"/>
      <c r="T53" s="17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</row>
    <row r="54" spans="1:36" x14ac:dyDescent="0.4">
      <c r="A54" s="15"/>
      <c r="B54" s="15"/>
      <c r="C54" s="49" t="s">
        <v>373</v>
      </c>
      <c r="D54" s="15"/>
      <c r="E54" s="15"/>
      <c r="F54" s="15" t="s">
        <v>306</v>
      </c>
      <c r="G54" s="35">
        <f>LN(ENDA!H54)-LN(ENDA!G54)</f>
        <v>2.2491652008850949E-2</v>
      </c>
      <c r="H54" s="35">
        <f>LN(ENDA!I54)-LN(ENDA!H54)</f>
        <v>0.15579138714063845</v>
      </c>
      <c r="I54" s="35">
        <f>LN(ENDA!J54)-LN(ENDA!I54)</f>
        <v>1.7074775485599769E-2</v>
      </c>
      <c r="J54" s="35">
        <f>LN(ENDA!K54)-LN(ENDA!J54)</f>
        <v>6.9821353279269083E-2</v>
      </c>
      <c r="K54" s="35">
        <f>LN(ENDA!L54)-LN(ENDA!K54)</f>
        <v>0.10913336518193661</v>
      </c>
      <c r="L54" s="35">
        <f>LN(ENDA!M54)-LN(ENDA!L54)</f>
        <v>-1.4406993744819463E-2</v>
      </c>
      <c r="M54" s="35">
        <f>LN(ENDA!N54)-LN(ENDA!M54)</f>
        <v>-0.15899417298731189</v>
      </c>
      <c r="N54" s="13"/>
      <c r="O54" s="16"/>
      <c r="P54" s="16"/>
      <c r="Q54" s="16"/>
      <c r="R54" s="16"/>
      <c r="S54" s="16"/>
      <c r="T54" s="17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</row>
    <row r="55" spans="1:36" x14ac:dyDescent="0.4">
      <c r="A55" s="15"/>
      <c r="B55" s="15"/>
      <c r="C55" s="50" t="s">
        <v>32</v>
      </c>
      <c r="D55" s="15"/>
      <c r="E55" s="15"/>
      <c r="F55" s="15" t="s">
        <v>306</v>
      </c>
      <c r="G55" s="35">
        <f>LN(ENDA!H55)-LN(ENDA!G55)</f>
        <v>9.8284928087499779E-5</v>
      </c>
      <c r="H55" s="35">
        <f>LN(ENDA!I55)-LN(ENDA!H55)</f>
        <v>-5.0872888920006076E-4</v>
      </c>
      <c r="I55" s="35">
        <f>LN(ENDA!J55)-LN(ENDA!I55)</f>
        <v>-4.9914985736165818E-4</v>
      </c>
      <c r="J55" s="35">
        <f>LN(ENDA!K55)-LN(ENDA!J55)</f>
        <v>7.1299497777599363E-4</v>
      </c>
      <c r="K55" s="35">
        <f>LN(ENDA!L55)-LN(ENDA!K55)</f>
        <v>5.1724041923375541E-3</v>
      </c>
      <c r="L55" s="35">
        <f>LN(ENDA!M55)-LN(ENDA!L55)</f>
        <v>9.7879621681195905E-2</v>
      </c>
      <c r="M55" s="35">
        <f>LN(ENDA!N55)-LN(ENDA!M55)</f>
        <v>0.16627483806663501</v>
      </c>
      <c r="N55" s="13"/>
      <c r="O55" s="16"/>
      <c r="P55" s="16"/>
      <c r="Q55" s="16"/>
      <c r="R55" s="16"/>
      <c r="S55" s="16"/>
      <c r="T55" s="17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</row>
    <row r="56" spans="1:36" x14ac:dyDescent="0.4">
      <c r="A56" s="15"/>
      <c r="B56" s="15"/>
      <c r="C56" s="49" t="s">
        <v>33</v>
      </c>
      <c r="D56" s="15"/>
      <c r="E56" s="15"/>
      <c r="F56" s="15" t="s">
        <v>306</v>
      </c>
      <c r="G56" s="35">
        <f>LN(ENDA!H56)-LN(ENDA!G56)</f>
        <v>0</v>
      </c>
      <c r="H56" s="35">
        <f>LN(ENDA!I56)-LN(ENDA!H56)</f>
        <v>0</v>
      </c>
      <c r="I56" s="35">
        <f>LN(ENDA!J56)-LN(ENDA!I56)</f>
        <v>0</v>
      </c>
      <c r="J56" s="35">
        <f>LN(ENDA!K56)-LN(ENDA!J56)</f>
        <v>0</v>
      </c>
      <c r="K56" s="35">
        <f>LN(ENDA!L56)-LN(ENDA!K56)</f>
        <v>0</v>
      </c>
      <c r="L56" s="35">
        <f>LN(ENDA!M56)-LN(ENDA!L56)</f>
        <v>0</v>
      </c>
      <c r="M56" s="35">
        <f>LN(ENDA!N56)-LN(ENDA!M56)</f>
        <v>0</v>
      </c>
      <c r="N56" s="13"/>
      <c r="O56" s="16"/>
      <c r="P56" s="16"/>
      <c r="Q56" s="16"/>
      <c r="R56" s="16"/>
      <c r="S56" s="16"/>
      <c r="T56" s="17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</row>
    <row r="57" spans="1:36" x14ac:dyDescent="0.4">
      <c r="A57" s="15"/>
      <c r="B57" s="15"/>
      <c r="C57" s="49" t="s">
        <v>38</v>
      </c>
      <c r="D57" s="15"/>
      <c r="E57" s="15"/>
      <c r="F57" s="15" t="s">
        <v>306</v>
      </c>
      <c r="G57" s="35">
        <f>LN(ENDA!H57)-LN(ENDA!G57)</f>
        <v>1.7728103293580655E-2</v>
      </c>
      <c r="H57" s="35">
        <f>LN(ENDA!I57)-LN(ENDA!H57)</f>
        <v>3.5388730686583519E-2</v>
      </c>
      <c r="I57" s="35">
        <f>LN(ENDA!J57)-LN(ENDA!I57)</f>
        <v>7.0826052568612519E-2</v>
      </c>
      <c r="J57" s="35">
        <f>LN(ENDA!K57)-LN(ENDA!J57)</f>
        <v>0.37253641668098675</v>
      </c>
      <c r="K57" s="35">
        <f>LN(ENDA!L57)-LN(ENDA!K57)</f>
        <v>-2.2149688707253978E-2</v>
      </c>
      <c r="L57" s="35">
        <f>LN(ENDA!M57)-LN(ENDA!L57)</f>
        <v>4.7653049546806936E-2</v>
      </c>
      <c r="M57" s="35">
        <f>LN(ENDA!N57)-LN(ENDA!M57)</f>
        <v>3.6471008685928896E-2</v>
      </c>
      <c r="N57" s="13"/>
      <c r="O57" s="16"/>
      <c r="P57" s="16"/>
      <c r="Q57" s="16"/>
      <c r="R57" s="16"/>
      <c r="S57" s="16"/>
      <c r="T57" s="17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</row>
    <row r="58" spans="1:36" x14ac:dyDescent="0.4">
      <c r="A58" s="15"/>
      <c r="B58" s="15"/>
      <c r="C58" s="49" t="s">
        <v>329</v>
      </c>
      <c r="D58" s="15"/>
      <c r="E58" s="15"/>
      <c r="F58" s="15" t="s">
        <v>306</v>
      </c>
      <c r="G58" s="35">
        <f>LN(ENDA!H58)-LN(ENDA!G58)</f>
        <v>4.7118104917775794E-2</v>
      </c>
      <c r="H58" s="35">
        <f>LN(ENDA!I58)-LN(ENDA!H58)</f>
        <v>-3.9801313664658E-3</v>
      </c>
      <c r="I58" s="35">
        <f>LN(ENDA!J58)-LN(ENDA!I58)</f>
        <v>5.222070111156607E-2</v>
      </c>
      <c r="J58" s="35">
        <f>LN(ENDA!K58)-LN(ENDA!J58)</f>
        <v>0.14580825209701276</v>
      </c>
      <c r="K58" s="35">
        <f>LN(ENDA!L58)-LN(ENDA!K58)</f>
        <v>7.0876565952977977E-2</v>
      </c>
      <c r="L58" s="35">
        <f>LN(ENDA!M58)-LN(ENDA!L58)</f>
        <v>8.7779357361956745E-2</v>
      </c>
      <c r="M58" s="35">
        <f>LN(ENDA!N58)-LN(ENDA!M58)</f>
        <v>6.5498357362864468E-2</v>
      </c>
      <c r="N58" s="13"/>
      <c r="O58" s="16"/>
      <c r="P58" s="16"/>
      <c r="Q58" s="16"/>
      <c r="R58" s="16"/>
      <c r="S58" s="16"/>
      <c r="T58" s="17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</row>
    <row r="59" spans="1:36" x14ac:dyDescent="0.4">
      <c r="A59" s="15"/>
      <c r="B59" s="15"/>
      <c r="C59" s="49" t="s">
        <v>45</v>
      </c>
      <c r="D59" s="15"/>
      <c r="E59" s="15"/>
      <c r="F59" s="15" t="s">
        <v>306</v>
      </c>
      <c r="G59" s="35">
        <f>LN(ENDA!H59)-LN(ENDA!G59)</f>
        <v>0.11724238573393775</v>
      </c>
      <c r="H59" s="35">
        <f>LN(ENDA!I59)-LN(ENDA!H59)</f>
        <v>-6.8217697326264926E-3</v>
      </c>
      <c r="I59" s="35">
        <f>LN(ENDA!J59)-LN(ENDA!I59)</f>
        <v>5.2723559991313618E-2</v>
      </c>
      <c r="J59" s="35">
        <f>LN(ENDA!K59)-LN(ENDA!J59)</f>
        <v>-1.3437035385916118E-2</v>
      </c>
      <c r="K59" s="35">
        <f>LN(ENDA!L59)-LN(ENDA!K59)</f>
        <v>0.16285395091524713</v>
      </c>
      <c r="L59" s="35">
        <f>LN(ENDA!M59)-LN(ENDA!L59)</f>
        <v>0.20535533377743409</v>
      </c>
      <c r="M59" s="35">
        <f>LN(ENDA!N59)-LN(ENDA!M59)</f>
        <v>6.6005883983175639E-2</v>
      </c>
      <c r="N59" s="13"/>
      <c r="O59" s="16"/>
      <c r="P59" s="16"/>
      <c r="Q59" s="16"/>
      <c r="R59" s="16"/>
      <c r="S59" s="16"/>
      <c r="T59" s="17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</row>
    <row r="60" spans="1:36" x14ac:dyDescent="0.4">
      <c r="A60" s="15"/>
      <c r="B60" s="15"/>
      <c r="C60" s="49" t="s">
        <v>48</v>
      </c>
      <c r="D60" s="15"/>
      <c r="E60" s="15"/>
      <c r="F60" s="15" t="s">
        <v>306</v>
      </c>
      <c r="G60" s="35">
        <f>LN(ENDA!H60)-LN(ENDA!G60)</f>
        <v>0.19380497776996641</v>
      </c>
      <c r="H60" s="35">
        <f>LN(ENDA!I60)-LN(ENDA!H60)</f>
        <v>0.20214726888218681</v>
      </c>
      <c r="I60" s="35">
        <f>LN(ENDA!J60)-LN(ENDA!I60)</f>
        <v>0.13830577271933553</v>
      </c>
      <c r="J60" s="35">
        <f>LN(ENDA!K60)-LN(ENDA!J60)</f>
        <v>0.10129069628383025</v>
      </c>
      <c r="K60" s="35">
        <f>LN(ENDA!L60)-LN(ENDA!K60)</f>
        <v>0.17317492617681296</v>
      </c>
      <c r="L60" s="35">
        <f>LN(ENDA!M60)-LN(ENDA!L60)</f>
        <v>1.516084563988862E-2</v>
      </c>
      <c r="M60" s="35">
        <f>LN(ENDA!N60)-LN(ENDA!M60)</f>
        <v>-3.3653719513055513E-2</v>
      </c>
      <c r="N60" s="13"/>
      <c r="O60" s="16"/>
      <c r="P60" s="16"/>
      <c r="Q60" s="16"/>
      <c r="R60" s="16"/>
      <c r="S60" s="16"/>
      <c r="T60" s="17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</row>
    <row r="61" spans="1:36" x14ac:dyDescent="0.4">
      <c r="A61" s="15"/>
      <c r="B61" s="15"/>
      <c r="C61" s="50" t="s">
        <v>53</v>
      </c>
      <c r="D61" s="15"/>
      <c r="E61" s="15"/>
      <c r="F61" s="15" t="s">
        <v>306</v>
      </c>
      <c r="G61" s="35">
        <f>LN(ENDA!H61)-LN(ENDA!G61)</f>
        <v>5.8168790238278811E-2</v>
      </c>
      <c r="H61" s="35">
        <f>LN(ENDA!I61)-LN(ENDA!H61)</f>
        <v>7.7647786490424364E-2</v>
      </c>
      <c r="I61" s="35">
        <f>LN(ENDA!J61)-LN(ENDA!I61)</f>
        <v>9.6835057623304133E-2</v>
      </c>
      <c r="J61" s="35">
        <f>LN(ENDA!K61)-LN(ENDA!J61)</f>
        <v>8.5606530139245018E-2</v>
      </c>
      <c r="K61" s="35">
        <f>LN(ENDA!L61)-LN(ENDA!K61)</f>
        <v>-1.5184247539203666E-2</v>
      </c>
      <c r="L61" s="35">
        <f>LN(ENDA!M61)-LN(ENDA!L61)</f>
        <v>3.0985736217158388E-2</v>
      </c>
      <c r="M61" s="35">
        <f>LN(ENDA!N61)-LN(ENDA!M61)</f>
        <v>0.11684871073358272</v>
      </c>
      <c r="N61" s="13"/>
      <c r="O61" s="16"/>
      <c r="P61" s="16"/>
      <c r="Q61" s="16"/>
      <c r="R61" s="16"/>
      <c r="S61" s="16"/>
      <c r="T61" s="17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</row>
    <row r="62" spans="1:36" x14ac:dyDescent="0.4">
      <c r="A62" s="15"/>
      <c r="B62" s="15"/>
      <c r="C62" s="49" t="s">
        <v>58</v>
      </c>
      <c r="D62" s="15"/>
      <c r="E62" s="15"/>
      <c r="F62" s="15" t="s">
        <v>306</v>
      </c>
      <c r="G62" s="35">
        <f>LN(ENDA!H62)-LN(ENDA!G62)</f>
        <v>0.10322303852441461</v>
      </c>
      <c r="H62" s="35">
        <f>LN(ENDA!I62)-LN(ENDA!H62)</f>
        <v>0.10892309284487212</v>
      </c>
      <c r="I62" s="35">
        <f>LN(ENDA!J62)-LN(ENDA!I62)</f>
        <v>3.8541667978872596E-2</v>
      </c>
      <c r="J62" s="35">
        <f>LN(ENDA!K62)-LN(ENDA!J62)</f>
        <v>0.41501750786748737</v>
      </c>
      <c r="K62" s="35">
        <f>LN(ENDA!L62)-LN(ENDA!K62)</f>
        <v>0.17808905647273132</v>
      </c>
      <c r="L62" s="35">
        <f>LN(ENDA!M62)-LN(ENDA!L62)</f>
        <v>3.2858770367128365E-2</v>
      </c>
      <c r="M62" s="35">
        <f>LN(ENDA!N62)-LN(ENDA!M62)</f>
        <v>4.3654212892580979E-2</v>
      </c>
      <c r="N62" s="13"/>
      <c r="O62" s="16"/>
      <c r="P62" s="16"/>
      <c r="Q62" s="16"/>
      <c r="R62" s="16"/>
      <c r="S62" s="16"/>
      <c r="T62" s="17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</row>
    <row r="63" spans="1:36" x14ac:dyDescent="0.4">
      <c r="A63" s="15"/>
      <c r="B63" s="15"/>
      <c r="C63" s="49" t="s">
        <v>64</v>
      </c>
      <c r="D63" s="15"/>
      <c r="E63" s="15"/>
      <c r="F63" s="15" t="s">
        <v>306</v>
      </c>
      <c r="G63" s="35">
        <f>LN(ENDA!H63)-LN(ENDA!G63)</f>
        <v>4.408044930864663E-2</v>
      </c>
      <c r="H63" s="35">
        <f>LN(ENDA!I63)-LN(ENDA!H63)</f>
        <v>5.3182807013830713E-2</v>
      </c>
      <c r="I63" s="35">
        <f>LN(ENDA!J63)-LN(ENDA!I63)</f>
        <v>1.5376163269134824E-2</v>
      </c>
      <c r="J63" s="35">
        <f>LN(ENDA!K63)-LN(ENDA!J63)</f>
        <v>-8.2281765820002573E-3</v>
      </c>
      <c r="K63" s="35">
        <f>LN(ENDA!L63)-LN(ENDA!K63)</f>
        <v>3.6092966577130459E-2</v>
      </c>
      <c r="L63" s="35">
        <f>LN(ENDA!M63)-LN(ENDA!L63)</f>
        <v>8.7769599625486805E-3</v>
      </c>
      <c r="M63" s="35">
        <f>LN(ENDA!N63)-LN(ENDA!M63)</f>
        <v>3.9463837627036202E-3</v>
      </c>
      <c r="N63" s="13"/>
      <c r="O63" s="16"/>
      <c r="P63" s="16"/>
      <c r="Q63" s="16"/>
      <c r="R63" s="16"/>
      <c r="S63" s="16"/>
      <c r="T63" s="17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</row>
    <row r="64" spans="1:36" x14ac:dyDescent="0.4">
      <c r="A64" s="15"/>
      <c r="B64" s="15"/>
      <c r="C64" s="49" t="s">
        <v>66</v>
      </c>
      <c r="D64" s="15"/>
      <c r="E64" s="15"/>
      <c r="F64" s="15" t="s">
        <v>306</v>
      </c>
      <c r="G64" s="35">
        <f>LN(ENDA!H64)-LN(ENDA!G64)</f>
        <v>0</v>
      </c>
      <c r="H64" s="35">
        <f>LN(ENDA!I64)-LN(ENDA!H64)</f>
        <v>0</v>
      </c>
      <c r="I64" s="35">
        <f>LN(ENDA!J64)-LN(ENDA!I64)</f>
        <v>0</v>
      </c>
      <c r="J64" s="35">
        <f>LN(ENDA!K64)-LN(ENDA!J64)</f>
        <v>0</v>
      </c>
      <c r="K64" s="35">
        <f>LN(ENDA!L64)-LN(ENDA!K64)</f>
        <v>0</v>
      </c>
      <c r="L64" s="35">
        <f>LN(ENDA!M64)-LN(ENDA!L64)</f>
        <v>0</v>
      </c>
      <c r="M64" s="35">
        <f>LN(ENDA!N64)-LN(ENDA!M64)</f>
        <v>0</v>
      </c>
      <c r="N64" s="13"/>
      <c r="O64" s="16"/>
      <c r="P64" s="16"/>
      <c r="Q64" s="16"/>
      <c r="R64" s="16"/>
      <c r="S64" s="16"/>
      <c r="T64" s="17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</row>
    <row r="65" spans="1:36" x14ac:dyDescent="0.4">
      <c r="A65" s="15"/>
      <c r="B65" s="15"/>
      <c r="C65" s="49" t="s">
        <v>68</v>
      </c>
      <c r="D65" s="15"/>
      <c r="E65" s="15"/>
      <c r="F65" s="15" t="s">
        <v>306</v>
      </c>
      <c r="G65" s="35">
        <f>LN(ENDA!H65)-LN(ENDA!G65)</f>
        <v>4.7826604379276993E-2</v>
      </c>
      <c r="H65" s="35">
        <f>LN(ENDA!I65)-LN(ENDA!H65)</f>
        <v>0.22096239814334773</v>
      </c>
      <c r="I65" s="35">
        <f>LN(ENDA!J65)-LN(ENDA!I65)</f>
        <v>8.9287678932118641E-2</v>
      </c>
      <c r="J65" s="35">
        <f>LN(ENDA!K65)-LN(ENDA!J65)</f>
        <v>4.3343243370015383E-2</v>
      </c>
      <c r="K65" s="35">
        <f>LN(ENDA!L65)-LN(ENDA!K65)</f>
        <v>0.14717805103058001</v>
      </c>
      <c r="L65" s="35">
        <f>LN(ENDA!M65)-LN(ENDA!L65)</f>
        <v>5.4800623956199779E-2</v>
      </c>
      <c r="M65" s="35">
        <f>LN(ENDA!N65)-LN(ENDA!M65)</f>
        <v>-1.4865017339657172E-2</v>
      </c>
      <c r="N65" s="13"/>
      <c r="O65" s="16"/>
      <c r="P65" s="16"/>
      <c r="Q65" s="16"/>
      <c r="R65" s="16"/>
      <c r="S65" s="16"/>
      <c r="T65" s="17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</row>
    <row r="66" spans="1:36" x14ac:dyDescent="0.4">
      <c r="A66" s="15"/>
      <c r="B66" s="15"/>
      <c r="C66" s="49" t="s">
        <v>70</v>
      </c>
      <c r="D66" s="15"/>
      <c r="E66" s="15"/>
      <c r="F66" s="15" t="s">
        <v>306</v>
      </c>
      <c r="G66" s="35">
        <f>LN(ENDA!H66)-LN(ENDA!G66)</f>
        <v>4.5814075313164171E-3</v>
      </c>
      <c r="H66" s="35">
        <f>LN(ENDA!I66)-LN(ENDA!H66)</f>
        <v>0.11169203303139141</v>
      </c>
      <c r="I66" s="35">
        <f>LN(ENDA!J66)-LN(ENDA!I66)</f>
        <v>0.33289084785537248</v>
      </c>
      <c r="J66" s="35">
        <f>LN(ENDA!K66)-LN(ENDA!J66)</f>
        <v>-3.2212406574758656E-2</v>
      </c>
      <c r="K66" s="35">
        <f>LN(ENDA!L66)-LN(ENDA!K66)</f>
        <v>0</v>
      </c>
      <c r="L66" s="35">
        <f>LN(ENDA!M66)-LN(ENDA!L66)</f>
        <v>0</v>
      </c>
      <c r="M66" s="35">
        <f>LN(ENDA!N66)-LN(ENDA!M66)</f>
        <v>0</v>
      </c>
      <c r="N66" s="13"/>
      <c r="O66" s="16"/>
      <c r="P66" s="16"/>
      <c r="Q66" s="16"/>
      <c r="R66" s="16"/>
      <c r="S66" s="16"/>
      <c r="T66" s="17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</row>
    <row r="67" spans="1:36" x14ac:dyDescent="0.4">
      <c r="A67" s="15"/>
      <c r="B67" s="15"/>
      <c r="C67" s="49" t="s">
        <v>71</v>
      </c>
      <c r="D67" s="15"/>
      <c r="E67" s="15"/>
      <c r="F67" s="15" t="s">
        <v>306</v>
      </c>
      <c r="G67" s="35">
        <f>LN(ENDA!H67)-LN(ENDA!G67)</f>
        <v>1.655006375047785E-2</v>
      </c>
      <c r="H67" s="35">
        <f>LN(ENDA!I67)-LN(ENDA!H67)</f>
        <v>7.3710108050473178E-2</v>
      </c>
      <c r="I67" s="35">
        <f>LN(ENDA!J67)-LN(ENDA!I67)</f>
        <v>0.16812570153430517</v>
      </c>
      <c r="J67" s="35">
        <f>LN(ENDA!K67)-LN(ENDA!J67)</f>
        <v>9.3893726730991833E-2</v>
      </c>
      <c r="K67" s="35">
        <f>LN(ENDA!L67)-LN(ENDA!K67)</f>
        <v>2.7531491936784835E-2</v>
      </c>
      <c r="L67" s="35">
        <f>LN(ENDA!M67)-LN(ENDA!L67)</f>
        <v>7.8326500597116322E-2</v>
      </c>
      <c r="M67" s="35">
        <f>LN(ENDA!N67)-LN(ENDA!M67)</f>
        <v>9.7957453335740574E-2</v>
      </c>
      <c r="N67" s="13"/>
      <c r="O67" s="16"/>
      <c r="P67" s="16"/>
      <c r="Q67" s="16"/>
      <c r="R67" s="16"/>
      <c r="S67" s="16"/>
      <c r="T67" s="17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</row>
    <row r="68" spans="1:36" x14ac:dyDescent="0.4">
      <c r="A68" s="15"/>
      <c r="B68" s="15"/>
      <c r="C68" s="49" t="s">
        <v>72</v>
      </c>
      <c r="D68" s="15"/>
      <c r="E68" s="15"/>
      <c r="F68" s="15" t="s">
        <v>306</v>
      </c>
      <c r="G68" s="35">
        <f>LN(ENDA!H68)-LN(ENDA!G68)</f>
        <v>0.16881113912331314</v>
      </c>
      <c r="H68" s="35">
        <f>LN(ENDA!I68)-LN(ENDA!H68)</f>
        <v>4.1121752315132376E-2</v>
      </c>
      <c r="I68" s="35">
        <f>LN(ENDA!J68)-LN(ENDA!I68)</f>
        <v>0.14298872237783211</v>
      </c>
      <c r="J68" s="35">
        <f>LN(ENDA!K68)-LN(ENDA!J68)</f>
        <v>4.5458259138504875E-2</v>
      </c>
      <c r="K68" s="35">
        <f>LN(ENDA!L68)-LN(ENDA!K68)</f>
        <v>-1.103988018224511E-2</v>
      </c>
      <c r="L68" s="35">
        <f>LN(ENDA!M68)-LN(ENDA!L68)</f>
        <v>-1.2123991256596245E-2</v>
      </c>
      <c r="M68" s="35">
        <f>LN(ENDA!N68)-LN(ENDA!M68)</f>
        <v>2.1114772214997135E-2</v>
      </c>
      <c r="N68" s="13"/>
      <c r="O68" s="16"/>
      <c r="P68" s="16"/>
      <c r="Q68" s="16"/>
      <c r="R68" s="16"/>
      <c r="S68" s="16"/>
      <c r="T68" s="17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</row>
    <row r="69" spans="1:36" x14ac:dyDescent="0.4">
      <c r="A69" s="15"/>
      <c r="B69" s="15"/>
      <c r="C69" s="49" t="s">
        <v>371</v>
      </c>
      <c r="D69" s="15"/>
      <c r="E69" s="15"/>
      <c r="F69" s="15" t="s">
        <v>306</v>
      </c>
      <c r="G69" s="35">
        <f>LN(ENDA!H69)-LN(ENDA!G69)</f>
        <v>3.2713977996119664E-2</v>
      </c>
      <c r="H69" s="35">
        <f>LN(ENDA!I69)-LN(ENDA!H69)</f>
        <v>8.3839234099769788E-2</v>
      </c>
      <c r="I69" s="35">
        <f>LN(ENDA!J69)-LN(ENDA!I69)</f>
        <v>0.36191810949593184</v>
      </c>
      <c r="J69" s="35">
        <f>LN(ENDA!K69)-LN(ENDA!J69)</f>
        <v>0.21355183710713221</v>
      </c>
      <c r="K69" s="35">
        <f>LN(ENDA!L69)-LN(ENDA!K69)</f>
        <v>7.9119099052317288E-2</v>
      </c>
      <c r="L69" s="35">
        <f>LN(ENDA!M69)-LN(ENDA!L69)</f>
        <v>0.19826972842428758</v>
      </c>
      <c r="M69" s="35">
        <f>LN(ENDA!N69)-LN(ENDA!M69)</f>
        <v>9.5975405614701303E-2</v>
      </c>
      <c r="N69" s="13"/>
      <c r="O69" s="16"/>
      <c r="P69" s="16"/>
      <c r="Q69" s="16"/>
      <c r="R69" s="16"/>
      <c r="S69" s="16"/>
      <c r="T69" s="17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</row>
    <row r="70" spans="1:36" x14ac:dyDescent="0.4">
      <c r="A70" s="15"/>
      <c r="B70" s="15"/>
      <c r="C70" s="49" t="s">
        <v>90</v>
      </c>
      <c r="D70" s="15"/>
      <c r="E70" s="15"/>
      <c r="F70" s="15" t="s">
        <v>306</v>
      </c>
      <c r="G70" s="35">
        <f>LN(ENDA!H70)-LN(ENDA!G70)</f>
        <v>0.1061300132786912</v>
      </c>
      <c r="H70" s="35">
        <f>LN(ENDA!I70)-LN(ENDA!H70)</f>
        <v>0.19613265930056778</v>
      </c>
      <c r="I70" s="35">
        <f>LN(ENDA!J70)-LN(ENDA!I70)</f>
        <v>6.2874051453027491E-2</v>
      </c>
      <c r="J70" s="35">
        <f>LN(ENDA!K70)-LN(ENDA!J70)</f>
        <v>0.12717482686968706</v>
      </c>
      <c r="K70" s="35">
        <f>LN(ENDA!L70)-LN(ENDA!K70)</f>
        <v>9.1211742836749377E-2</v>
      </c>
      <c r="L70" s="35">
        <f>LN(ENDA!M70)-LN(ENDA!L70)</f>
        <v>-5.962948472369245E-2</v>
      </c>
      <c r="M70" s="35">
        <f>LN(ENDA!N70)-LN(ENDA!M70)</f>
        <v>1.6863720737535948E-2</v>
      </c>
      <c r="N70" s="13"/>
      <c r="O70" s="16"/>
      <c r="P70" s="16"/>
      <c r="Q70" s="16"/>
      <c r="R70" s="16"/>
      <c r="S70" s="16"/>
      <c r="T70" s="17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</row>
    <row r="71" spans="1:36" x14ac:dyDescent="0.4">
      <c r="A71" s="15"/>
      <c r="B71" s="15"/>
      <c r="C71" s="49" t="s">
        <v>92</v>
      </c>
      <c r="D71" s="15"/>
      <c r="E71" s="15"/>
      <c r="F71" s="15" t="s">
        <v>306</v>
      </c>
      <c r="G71" s="35">
        <f>LN(ENDA!H71)-LN(ENDA!G71)</f>
        <v>0.41671492105487395</v>
      </c>
      <c r="H71" s="35">
        <f>LN(ENDA!I71)-LN(ENDA!H71)</f>
        <v>0.8471588846382474</v>
      </c>
      <c r="I71" s="35">
        <f>LN(ENDA!J71)-LN(ENDA!I71)</f>
        <v>0.21049323923969254</v>
      </c>
      <c r="J71" s="35">
        <f>LN(ENDA!K71)-LN(ENDA!J71)</f>
        <v>0.54229718170362418</v>
      </c>
      <c r="K71" s="35">
        <f>LN(ENDA!L71)-LN(ENDA!K71)</f>
        <v>0.3505952103029859</v>
      </c>
      <c r="L71" s="35">
        <f>LN(ENDA!M71)-LN(ENDA!L71)</f>
        <v>0.29453815433901553</v>
      </c>
      <c r="M71" s="35">
        <f>LN(ENDA!N71)-LN(ENDA!M71)</f>
        <v>0.19288375711150785</v>
      </c>
      <c r="N71" s="13"/>
      <c r="O71" s="16"/>
      <c r="P71" s="16"/>
      <c r="Q71" s="16"/>
      <c r="R71" s="16"/>
      <c r="S71" s="16"/>
      <c r="T71" s="17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</row>
    <row r="72" spans="1:36" x14ac:dyDescent="0.4">
      <c r="A72" s="15"/>
      <c r="B72" s="15"/>
      <c r="C72" s="49" t="s">
        <v>95</v>
      </c>
      <c r="D72" s="15"/>
      <c r="E72" s="15"/>
      <c r="F72" s="15" t="s">
        <v>306</v>
      </c>
      <c r="G72" s="35">
        <f>LN(ENDA!H72)-LN(ENDA!G72)</f>
        <v>0</v>
      </c>
      <c r="H72" s="35">
        <f>LN(ENDA!I72)-LN(ENDA!H72)</f>
        <v>0</v>
      </c>
      <c r="I72" s="35">
        <f>LN(ENDA!J72)-LN(ENDA!I72)</f>
        <v>0</v>
      </c>
      <c r="J72" s="35">
        <f>LN(ENDA!K72)-LN(ENDA!J72)</f>
        <v>0</v>
      </c>
      <c r="K72" s="35">
        <f>LN(ENDA!L72)-LN(ENDA!K72)</f>
        <v>0</v>
      </c>
      <c r="L72" s="35">
        <f>LN(ENDA!M72)-LN(ENDA!L72)</f>
        <v>0</v>
      </c>
      <c r="M72" s="35">
        <f>LN(ENDA!N72)-LN(ENDA!M72)</f>
        <v>0</v>
      </c>
      <c r="N72" s="13"/>
      <c r="O72" s="16"/>
      <c r="P72" s="16"/>
      <c r="Q72" s="16"/>
      <c r="R72" s="16"/>
      <c r="S72" s="16"/>
      <c r="T72" s="17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</row>
    <row r="73" spans="1:36" x14ac:dyDescent="0.4">
      <c r="A73" s="15"/>
      <c r="B73" s="15"/>
      <c r="C73" s="49" t="s">
        <v>372</v>
      </c>
      <c r="D73" s="15"/>
      <c r="E73" s="15"/>
      <c r="F73" s="15" t="s">
        <v>306</v>
      </c>
      <c r="G73" s="35">
        <f>LN(ENDA!H73)-LN(ENDA!G73)</f>
        <v>3.0270204338708417E-2</v>
      </c>
      <c r="H73" s="35">
        <f>LN(ENDA!I73)-LN(ENDA!H73)</f>
        <v>9.2239040017691121E-2</v>
      </c>
      <c r="I73" s="35">
        <f>LN(ENDA!J73)-LN(ENDA!I73)</f>
        <v>4.7044203981201349E-2</v>
      </c>
      <c r="J73" s="35">
        <f>LN(ENDA!K73)-LN(ENDA!J73)</f>
        <v>0.16240085038031582</v>
      </c>
      <c r="K73" s="35">
        <f>LN(ENDA!L73)-LN(ENDA!K73)</f>
        <v>0.10298328669108336</v>
      </c>
      <c r="L73" s="35">
        <f>LN(ENDA!M73)-LN(ENDA!L73)</f>
        <v>5.1120153225055809E-2</v>
      </c>
      <c r="M73" s="35">
        <f>LN(ENDA!N73)-LN(ENDA!M73)</f>
        <v>-2.6296459349565815E-2</v>
      </c>
      <c r="N73" s="13"/>
      <c r="O73" s="16"/>
      <c r="P73" s="16"/>
      <c r="Q73" s="16"/>
      <c r="R73" s="16"/>
      <c r="S73" s="16"/>
      <c r="T73" s="17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</row>
    <row r="74" spans="1:36" x14ac:dyDescent="0.4">
      <c r="A74" s="15"/>
      <c r="B74" s="15"/>
      <c r="C74" s="49" t="s">
        <v>374</v>
      </c>
      <c r="D74" s="15"/>
      <c r="E74" s="15"/>
      <c r="F74" s="15" t="s">
        <v>306</v>
      </c>
      <c r="G74" s="35">
        <f>LN(ENDA!H74)-LN(ENDA!G74)</f>
        <v>4.1682674338027637E-2</v>
      </c>
      <c r="H74" s="35">
        <f>LN(ENDA!I74)-LN(ENDA!H74)</f>
        <v>4.8106145107073228E-2</v>
      </c>
      <c r="I74" s="35">
        <f>LN(ENDA!J74)-LN(ENDA!I74)</f>
        <v>0.2470117770124971</v>
      </c>
      <c r="J74" s="35">
        <f>LN(ENDA!K74)-LN(ENDA!J74)</f>
        <v>0</v>
      </c>
      <c r="K74" s="35">
        <f>LN(ENDA!L74)-LN(ENDA!K74)</f>
        <v>0</v>
      </c>
      <c r="L74" s="35">
        <f>LN(ENDA!M74)-LN(ENDA!L74)</f>
        <v>0</v>
      </c>
      <c r="M74" s="35">
        <f>LN(ENDA!N74)-LN(ENDA!M74)</f>
        <v>0</v>
      </c>
      <c r="N74" s="13"/>
      <c r="O74" s="16"/>
      <c r="P74" s="16"/>
      <c r="Q74" s="16"/>
      <c r="R74" s="16"/>
      <c r="S74" s="16"/>
      <c r="T74" s="17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</row>
    <row r="75" spans="1:36" x14ac:dyDescent="0.4">
      <c r="A75" s="15"/>
      <c r="B75" s="15"/>
      <c r="C75" s="49" t="s">
        <v>105</v>
      </c>
      <c r="D75" s="15"/>
      <c r="E75" s="15"/>
      <c r="F75" s="15" t="s">
        <v>306</v>
      </c>
      <c r="G75" s="35">
        <f>LN(ENDA!H75)-LN(ENDA!G75)</f>
        <v>0</v>
      </c>
      <c r="H75" s="35">
        <f>LN(ENDA!I75)-LN(ENDA!H75)</f>
        <v>0</v>
      </c>
      <c r="I75" s="35">
        <f>LN(ENDA!J75)-LN(ENDA!I75)</f>
        <v>0</v>
      </c>
      <c r="J75" s="35">
        <f>LN(ENDA!K75)-LN(ENDA!J75)</f>
        <v>0</v>
      </c>
      <c r="K75" s="35">
        <f>LN(ENDA!L75)-LN(ENDA!K75)</f>
        <v>0</v>
      </c>
      <c r="L75" s="35">
        <f>LN(ENDA!M75)-LN(ENDA!L75)</f>
        <v>0</v>
      </c>
      <c r="M75" s="35">
        <f>LN(ENDA!N75)-LN(ENDA!M75)</f>
        <v>0</v>
      </c>
      <c r="N75" s="13"/>
      <c r="O75" s="16"/>
      <c r="P75" s="16"/>
      <c r="Q75" s="16"/>
      <c r="R75" s="16"/>
      <c r="S75" s="16"/>
      <c r="T75" s="17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</row>
    <row r="76" spans="1:36" x14ac:dyDescent="0.4">
      <c r="A76" s="15"/>
      <c r="B76" s="15"/>
      <c r="C76" s="49" t="s">
        <v>113</v>
      </c>
      <c r="D76" s="15"/>
      <c r="E76" s="15"/>
      <c r="F76" s="15" t="s">
        <v>306</v>
      </c>
      <c r="G76" s="35">
        <f>LN(ENDA!H76)-LN(ENDA!G76)</f>
        <v>3.2466544348582316E-2</v>
      </c>
      <c r="H76" s="35">
        <f>LN(ENDA!I76)-LN(ENDA!H76)</f>
        <v>1.680712088208991E-2</v>
      </c>
      <c r="I76" s="35">
        <f>LN(ENDA!J76)-LN(ENDA!I76)</f>
        <v>-5.4115040176860862E-3</v>
      </c>
      <c r="J76" s="35">
        <f>LN(ENDA!K76)-LN(ENDA!J76)</f>
        <v>3.8300968317028783E-4</v>
      </c>
      <c r="K76" s="35">
        <f>LN(ENDA!L76)-LN(ENDA!K76)</f>
        <v>5.0284943345157984E-3</v>
      </c>
      <c r="L76" s="35">
        <f>LN(ENDA!M76)-LN(ENDA!L76)</f>
        <v>0</v>
      </c>
      <c r="M76" s="35">
        <f>LN(ENDA!N76)-LN(ENDA!M76)</f>
        <v>0</v>
      </c>
      <c r="N76" s="13"/>
      <c r="O76" s="16"/>
      <c r="P76" s="16"/>
      <c r="Q76" s="16"/>
      <c r="R76" s="16"/>
      <c r="S76" s="16"/>
      <c r="T76" s="17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</row>
    <row r="77" spans="1:36" x14ac:dyDescent="0.4">
      <c r="A77" s="15"/>
      <c r="B77" s="15"/>
      <c r="C77" s="49" t="s">
        <v>117</v>
      </c>
      <c r="D77" s="15"/>
      <c r="E77" s="15"/>
      <c r="F77" s="15" t="s">
        <v>306</v>
      </c>
      <c r="G77" s="35">
        <f>LN(ENDA!H77)-LN(ENDA!G77)</f>
        <v>0</v>
      </c>
      <c r="H77" s="35">
        <f>LN(ENDA!I77)-LN(ENDA!H77)</f>
        <v>0</v>
      </c>
      <c r="I77" s="35">
        <f>LN(ENDA!J77)-LN(ENDA!I77)</f>
        <v>4.0852455119799735E-4</v>
      </c>
      <c r="J77" s="35">
        <f>LN(ENDA!K77)-LN(ENDA!J77)</f>
        <v>0</v>
      </c>
      <c r="K77" s="35">
        <f>LN(ENDA!L77)-LN(ENDA!K77)</f>
        <v>0</v>
      </c>
      <c r="L77" s="35">
        <f>LN(ENDA!M77)-LN(ENDA!L77)</f>
        <v>0</v>
      </c>
      <c r="M77" s="35">
        <f>LN(ENDA!N77)-LN(ENDA!M77)</f>
        <v>0</v>
      </c>
      <c r="N77" s="13"/>
      <c r="O77" s="16"/>
      <c r="P77" s="16"/>
      <c r="Q77" s="16"/>
      <c r="R77" s="16"/>
      <c r="S77" s="16"/>
      <c r="T77" s="17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</row>
    <row r="78" spans="1:36" x14ac:dyDescent="0.4">
      <c r="A78" s="15"/>
      <c r="B78" s="15"/>
      <c r="C78" s="49" t="s">
        <v>118</v>
      </c>
      <c r="D78" s="15"/>
      <c r="E78" s="15"/>
      <c r="F78" s="15" t="s">
        <v>306</v>
      </c>
      <c r="G78" s="35">
        <f>LN(ENDA!H78)-LN(ENDA!G78)</f>
        <v>8.2597839231801196E-2</v>
      </c>
      <c r="H78" s="35">
        <f>LN(ENDA!I78)-LN(ENDA!H78)</f>
        <v>4.371796757903379E-2</v>
      </c>
      <c r="I78" s="35">
        <f>LN(ENDA!J78)-LN(ENDA!I78)</f>
        <v>8.3001033838853822E-2</v>
      </c>
      <c r="J78" s="35">
        <f>LN(ENDA!K78)-LN(ENDA!J78)</f>
        <v>0.16951665608943767</v>
      </c>
      <c r="K78" s="35">
        <f>LN(ENDA!L78)-LN(ENDA!K78)</f>
        <v>0.10404690683614337</v>
      </c>
      <c r="L78" s="35">
        <f>LN(ENDA!M78)-LN(ENDA!L78)</f>
        <v>0.15394838443559511</v>
      </c>
      <c r="M78" s="35">
        <f>LN(ENDA!N78)-LN(ENDA!M78)</f>
        <v>-4.5026682703701582E-3</v>
      </c>
      <c r="N78" s="13"/>
      <c r="O78" s="16"/>
      <c r="P78" s="16"/>
      <c r="Q78" s="16"/>
      <c r="R78" s="16"/>
      <c r="S78" s="16"/>
      <c r="T78" s="17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</row>
    <row r="79" spans="1:36" x14ac:dyDescent="0.4">
      <c r="A79" s="15"/>
      <c r="B79" s="15"/>
      <c r="C79" s="49" t="s">
        <v>120</v>
      </c>
      <c r="D79" s="15"/>
      <c r="E79" s="15"/>
      <c r="F79" s="15" t="s">
        <v>306</v>
      </c>
      <c r="G79" s="35">
        <f>LN(ENDA!H79)-LN(ENDA!G79)</f>
        <v>0.21621022496775416</v>
      </c>
      <c r="H79" s="35">
        <f>LN(ENDA!I79)-LN(ENDA!H79)</f>
        <v>1.8345070350962001E-2</v>
      </c>
      <c r="I79" s="35">
        <f>LN(ENDA!J79)-LN(ENDA!I79)</f>
        <v>0.2757948840740817</v>
      </c>
      <c r="J79" s="35">
        <f>LN(ENDA!K79)-LN(ENDA!J79)</f>
        <v>0.52144975060330157</v>
      </c>
      <c r="K79" s="35">
        <f>LN(ENDA!L79)-LN(ENDA!K79)</f>
        <v>0.27505425381943738</v>
      </c>
      <c r="L79" s="35">
        <f>LN(ENDA!M79)-LN(ENDA!L79)</f>
        <v>-1.2615478554047099E-2</v>
      </c>
      <c r="M79" s="35">
        <f>LN(ENDA!N79)-LN(ENDA!M79)</f>
        <v>1.8991939146741244E-2</v>
      </c>
      <c r="N79" s="13"/>
      <c r="O79" s="16"/>
      <c r="P79" s="16"/>
      <c r="Q79" s="16"/>
      <c r="R79" s="16"/>
      <c r="S79" s="16"/>
      <c r="T79" s="17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</row>
    <row r="80" spans="1:36" x14ac:dyDescent="0.4">
      <c r="A80" s="15"/>
      <c r="B80" s="15"/>
      <c r="C80" s="49" t="s">
        <v>123</v>
      </c>
      <c r="D80" s="15"/>
      <c r="E80" s="15"/>
      <c r="F80" s="15" t="s">
        <v>306</v>
      </c>
      <c r="G80" s="35">
        <f>LN(ENDA!H80)-LN(ENDA!G80)</f>
        <v>0.29896840018789828</v>
      </c>
      <c r="H80" s="35">
        <f>LN(ENDA!I80)-LN(ENDA!H80)</f>
        <v>0.50292525471179372</v>
      </c>
      <c r="I80" s="35">
        <f>LN(ENDA!J80)-LN(ENDA!I80)</f>
        <v>0.35541866017101231</v>
      </c>
      <c r="J80" s="35">
        <f>LN(ENDA!K80)-LN(ENDA!J80)</f>
        <v>0.27648528036724596</v>
      </c>
      <c r="K80" s="35">
        <f>LN(ENDA!L80)-LN(ENDA!K80)</f>
        <v>0.64185898783587181</v>
      </c>
      <c r="L80" s="35">
        <f>LN(ENDA!M80)-LN(ENDA!L80)</f>
        <v>0.57895420380596985</v>
      </c>
      <c r="M80" s="35">
        <f>LN(ENDA!N80)-LN(ENDA!M80)</f>
        <v>0.61335357734241125</v>
      </c>
      <c r="N80" s="13"/>
      <c r="O80" s="16"/>
      <c r="P80" s="16"/>
      <c r="Q80" s="16"/>
      <c r="R80" s="16"/>
      <c r="S80" s="16"/>
      <c r="T80" s="17"/>
      <c r="U80" s="15"/>
      <c r="V80" s="15"/>
      <c r="W80" s="15"/>
      <c r="X80" s="15"/>
      <c r="Y80" s="13"/>
      <c r="Z80" s="13"/>
      <c r="AA80" s="15"/>
      <c r="AB80" s="15"/>
      <c r="AC80" s="15"/>
      <c r="AD80" s="15"/>
      <c r="AE80" s="13"/>
      <c r="AF80" s="13"/>
      <c r="AG80" s="13"/>
      <c r="AH80" s="13"/>
      <c r="AI80" s="15"/>
      <c r="AJ80" s="13"/>
    </row>
    <row r="81" spans="1:36" x14ac:dyDescent="0.4">
      <c r="A81" s="15"/>
      <c r="B81" s="15"/>
      <c r="C81" s="49" t="s">
        <v>290</v>
      </c>
      <c r="D81" s="15"/>
      <c r="E81" s="15"/>
      <c r="F81" s="15" t="s">
        <v>306</v>
      </c>
      <c r="G81" s="35">
        <f>LN(ENDA!H81)-LN(ENDA!G81)</f>
        <v>0.85409672950651583</v>
      </c>
      <c r="H81" s="35">
        <f>LN(ENDA!I81)-LN(ENDA!H81)</f>
        <v>0.16136932741557963</v>
      </c>
      <c r="I81" s="35">
        <f>LN(ENDA!J81)-LN(ENDA!I81)</f>
        <v>0.11392930391836931</v>
      </c>
      <c r="J81" s="35">
        <f>LN(ENDA!K81)-LN(ENDA!J81)</f>
        <v>0.10083972057260837</v>
      </c>
      <c r="K81" s="35">
        <f>LN(ENDA!L81)-LN(ENDA!K81)</f>
        <v>0.11560503770797315</v>
      </c>
      <c r="L81" s="35">
        <f>LN(ENDA!M81)-LN(ENDA!L81)</f>
        <v>6.2650746633222454E-2</v>
      </c>
      <c r="M81" s="35">
        <f>LN(ENDA!N81)-LN(ENDA!M81)</f>
        <v>0.48539010715900766</v>
      </c>
      <c r="N81" s="13"/>
      <c r="O81" s="16"/>
      <c r="P81" s="16"/>
      <c r="Q81" s="16"/>
      <c r="R81" s="16"/>
      <c r="S81" s="16"/>
      <c r="T81" s="17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</row>
    <row r="82" spans="1:36" x14ac:dyDescent="0.4">
      <c r="A82" s="15"/>
      <c r="B82" s="15"/>
      <c r="C82" s="49" t="s">
        <v>20</v>
      </c>
      <c r="D82" s="15"/>
      <c r="E82" s="15"/>
      <c r="F82" s="15" t="s">
        <v>306</v>
      </c>
      <c r="G82" s="35">
        <f>LN(ENDA!H82)-LN(ENDA!G82)</f>
        <v>-6.173696643117399E-3</v>
      </c>
      <c r="H82" s="35">
        <f>LN(ENDA!I82)-LN(ENDA!H82)</f>
        <v>-1.2055686354521811E-3</v>
      </c>
      <c r="I82" s="35">
        <f>LN(ENDA!J82)-LN(ENDA!I82)</f>
        <v>-1.2070007500351032E-3</v>
      </c>
      <c r="J82" s="35">
        <f>LN(ENDA!K82)-LN(ENDA!J82)</f>
        <v>-7.7089341654623666E-5</v>
      </c>
      <c r="K82" s="35">
        <f>LN(ENDA!L82)-LN(ENDA!K82)</f>
        <v>0</v>
      </c>
      <c r="L82" s="35">
        <f>LN(ENDA!M82)-LN(ENDA!L82)</f>
        <v>0</v>
      </c>
      <c r="M82" s="35">
        <f>LN(ENDA!N82)-LN(ENDA!M82)</f>
        <v>0</v>
      </c>
      <c r="N82" s="13"/>
      <c r="O82" s="16">
        <f>CORREL('log Inflation'!$G82:$L91,$G82:$L91)</f>
        <v>0.52248649807972436</v>
      </c>
      <c r="P82" s="16">
        <f>O82*SQRT((MIN(COUNT($G82:$L91),COUNT('log Inflation'!$G82:$L91))-2)/(1-O82^2))</f>
        <v>4.6668035107129944</v>
      </c>
      <c r="Q82" s="16">
        <f>CORREL('log Inflation'!$H82:$L91,$G82:$K91)</f>
        <v>0.41717033964818073</v>
      </c>
      <c r="R82" s="16">
        <f>Q82*SQRT((MIN(COUNT($G82:$K91),COUNT('log Inflation'!$H82:$L91))-2)/(1-Q82^2))</f>
        <v>3.1801835883327776</v>
      </c>
      <c r="S82" s="16">
        <f>MIN(COUNT($G82:$K91),COUNT('log Inflation'!$H82:$L91))</f>
        <v>50</v>
      </c>
      <c r="T82" s="17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</row>
    <row r="83" spans="1:36" x14ac:dyDescent="0.4">
      <c r="A83" s="15"/>
      <c r="B83" s="15"/>
      <c r="C83" s="49" t="s">
        <v>35</v>
      </c>
      <c r="D83" s="15"/>
      <c r="E83" s="15"/>
      <c r="F83" s="15" t="s">
        <v>306</v>
      </c>
      <c r="G83" s="35">
        <f>LN(ENDA!H83)-LN(ENDA!G83)</f>
        <v>1.6292647442672614E-2</v>
      </c>
      <c r="H83" s="35">
        <f>LN(ENDA!I83)-LN(ENDA!H83)</f>
        <v>0</v>
      </c>
      <c r="I83" s="35">
        <f>LN(ENDA!J83)-LN(ENDA!I83)</f>
        <v>0</v>
      </c>
      <c r="J83" s="35">
        <f>LN(ENDA!K83)-LN(ENDA!J83)</f>
        <v>0</v>
      </c>
      <c r="K83" s="35">
        <f>LN(ENDA!L83)-LN(ENDA!K83)</f>
        <v>0</v>
      </c>
      <c r="L83" s="35">
        <f>LN(ENDA!M83)-LN(ENDA!L83)</f>
        <v>0</v>
      </c>
      <c r="M83" s="35">
        <f>LN(ENDA!N83)-LN(ENDA!M83)</f>
        <v>0</v>
      </c>
      <c r="N83" s="13"/>
      <c r="O83" s="16"/>
      <c r="P83" s="16"/>
      <c r="Q83" s="16"/>
      <c r="R83" s="16"/>
      <c r="S83" s="16"/>
      <c r="T83" s="17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</row>
    <row r="84" spans="1:36" x14ac:dyDescent="0.4">
      <c r="A84" s="15"/>
      <c r="B84" s="15"/>
      <c r="C84" s="49" t="s">
        <v>60</v>
      </c>
      <c r="D84" s="15"/>
      <c r="E84" s="15"/>
      <c r="F84" s="15" t="s">
        <v>306</v>
      </c>
      <c r="G84" s="35">
        <f>LN(ENDA!H84)-LN(ENDA!G84)</f>
        <v>4.212005153668219E-2</v>
      </c>
      <c r="H84" s="35">
        <f>LN(ENDA!I84)-LN(ENDA!H84)</f>
        <v>0.16765527399055902</v>
      </c>
      <c r="I84" s="35">
        <f>LN(ENDA!J84)-LN(ENDA!I84)</f>
        <v>0.3874351049826199</v>
      </c>
      <c r="J84" s="35">
        <f>LN(ENDA!K84)-LN(ENDA!J84)</f>
        <v>-0.16453939779030602</v>
      </c>
      <c r="K84" s="35">
        <f>LN(ENDA!L84)-LN(ENDA!K84)</f>
        <v>-4.9893980470236521E-2</v>
      </c>
      <c r="L84" s="35">
        <f>LN(ENDA!M84)-LN(ENDA!L84)</f>
        <v>0.1323483418702267</v>
      </c>
      <c r="M84" s="35">
        <f>LN(ENDA!N84)-LN(ENDA!M84)</f>
        <v>-3.6277232415234728E-2</v>
      </c>
      <c r="N84" s="13"/>
      <c r="O84" s="16"/>
      <c r="P84" s="16"/>
      <c r="Q84" s="16"/>
      <c r="R84" s="16"/>
      <c r="S84" s="16"/>
      <c r="T84" s="17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</row>
    <row r="85" spans="1:36" x14ac:dyDescent="0.4">
      <c r="A85" s="15"/>
      <c r="B85" s="15"/>
      <c r="C85" s="49" t="s">
        <v>61</v>
      </c>
      <c r="D85" s="15"/>
      <c r="E85" s="15"/>
      <c r="F85" s="15" t="s">
        <v>306</v>
      </c>
      <c r="G85" s="35">
        <f>LN(ENDA!H85)-LN(ENDA!G85)</f>
        <v>3.3276370694079738E-3</v>
      </c>
      <c r="H85" s="35">
        <f>LN(ENDA!I85)-LN(ENDA!H85)</f>
        <v>1.3009695087113471E-2</v>
      </c>
      <c r="I85" s="35">
        <f>LN(ENDA!J85)-LN(ENDA!I85)</f>
        <v>4.6214737164747E-3</v>
      </c>
      <c r="J85" s="35">
        <f>LN(ENDA!K85)-LN(ENDA!J85)</f>
        <v>-1.0964913379298835E-3</v>
      </c>
      <c r="K85" s="35">
        <f>LN(ENDA!L85)-LN(ENDA!K85)</f>
        <v>7.7928425541184954E-3</v>
      </c>
      <c r="L85" s="35">
        <f>LN(ENDA!M85)-LN(ENDA!L85)</f>
        <v>-6.3750316196786727E-4</v>
      </c>
      <c r="M85" s="35">
        <f>LN(ENDA!N85)-LN(ENDA!M85)</f>
        <v>-1.048450183970262E-3</v>
      </c>
      <c r="N85" s="13"/>
      <c r="O85" s="16"/>
      <c r="P85" s="16"/>
      <c r="Q85" s="16"/>
      <c r="R85" s="16"/>
      <c r="S85" s="16"/>
      <c r="T85" s="17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</row>
    <row r="86" spans="1:36" x14ac:dyDescent="0.4">
      <c r="A86" s="15"/>
      <c r="B86" s="15"/>
      <c r="C86" s="49" t="s">
        <v>274</v>
      </c>
      <c r="D86" s="15"/>
      <c r="E86" s="15"/>
      <c r="F86" s="15" t="s">
        <v>306</v>
      </c>
      <c r="G86" s="35">
        <f>LN(ENDA!H86)-LN(ENDA!G86)</f>
        <v>0</v>
      </c>
      <c r="H86" s="35">
        <f>LN(ENDA!I86)-LN(ENDA!H86)</f>
        <v>0</v>
      </c>
      <c r="I86" s="35">
        <f>LN(ENDA!J86)-LN(ENDA!I86)</f>
        <v>0</v>
      </c>
      <c r="J86" s="35">
        <f>LN(ENDA!K86)-LN(ENDA!J86)</f>
        <v>0</v>
      </c>
      <c r="K86" s="35">
        <f>LN(ENDA!L86)-LN(ENDA!K86)</f>
        <v>0</v>
      </c>
      <c r="L86" s="35">
        <f>LN(ENDA!M86)-LN(ENDA!L86)</f>
        <v>0</v>
      </c>
      <c r="M86" s="35">
        <f>LN(ENDA!N86)-LN(ENDA!M86)</f>
        <v>0</v>
      </c>
      <c r="N86" s="13"/>
      <c r="O86" s="16"/>
      <c r="P86" s="16"/>
      <c r="Q86" s="16"/>
      <c r="R86" s="16"/>
      <c r="S86" s="16"/>
      <c r="T86" s="17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</row>
    <row r="87" spans="1:36" x14ac:dyDescent="0.4">
      <c r="A87" s="15"/>
      <c r="B87" s="15"/>
      <c r="C87" s="49" t="s">
        <v>376</v>
      </c>
      <c r="D87" s="15"/>
      <c r="E87" s="15"/>
      <c r="F87" s="15" t="s">
        <v>306</v>
      </c>
      <c r="G87" s="35">
        <f>LN(ENDA!H87)-LN(ENDA!G87)</f>
        <v>0</v>
      </c>
      <c r="H87" s="35">
        <f>LN(ENDA!I87)-LN(ENDA!H87)</f>
        <v>0</v>
      </c>
      <c r="I87" s="35">
        <f>LN(ENDA!J87)-LN(ENDA!I87)</f>
        <v>0</v>
      </c>
      <c r="J87" s="35">
        <f>LN(ENDA!K87)-LN(ENDA!J87)</f>
        <v>0</v>
      </c>
      <c r="K87" s="35">
        <f>LN(ENDA!L87)-LN(ENDA!K87)</f>
        <v>0</v>
      </c>
      <c r="L87" s="35">
        <f>LN(ENDA!M87)-LN(ENDA!L87)</f>
        <v>0</v>
      </c>
      <c r="M87" s="35">
        <f>LN(ENDA!N87)-LN(ENDA!M87)</f>
        <v>0</v>
      </c>
      <c r="N87" s="13"/>
      <c r="O87" s="16"/>
      <c r="P87" s="16"/>
      <c r="Q87" s="16"/>
      <c r="R87" s="16"/>
      <c r="S87" s="16"/>
      <c r="T87" s="17"/>
      <c r="U87" s="15"/>
      <c r="V87" s="15"/>
      <c r="W87" s="15"/>
      <c r="X87" s="15"/>
      <c r="Y87" s="13"/>
      <c r="Z87" s="13"/>
      <c r="AA87" s="15"/>
      <c r="AB87" s="15"/>
      <c r="AC87" s="15"/>
      <c r="AD87" s="15"/>
      <c r="AE87" s="13"/>
      <c r="AF87" s="13"/>
      <c r="AG87" s="13"/>
      <c r="AH87" s="13"/>
      <c r="AI87" s="15"/>
      <c r="AJ87" s="13"/>
    </row>
    <row r="88" spans="1:36" x14ac:dyDescent="0.4">
      <c r="A88" s="15"/>
      <c r="B88" s="15"/>
      <c r="C88" s="49" t="s">
        <v>98</v>
      </c>
      <c r="D88" s="15"/>
      <c r="E88" s="15"/>
      <c r="F88" s="15" t="s">
        <v>306</v>
      </c>
      <c r="G88" s="35">
        <f>LN(ENDA!H88)-LN(ENDA!G88)</f>
        <v>-5.1882916975205529E-3</v>
      </c>
      <c r="H88" s="35">
        <f>LN(ENDA!I88)-LN(ENDA!H88)</f>
        <v>5.1665519551587824E-2</v>
      </c>
      <c r="I88" s="35">
        <f>LN(ENDA!J88)-LN(ENDA!I88)</f>
        <v>0.11969415969311092</v>
      </c>
      <c r="J88" s="35">
        <f>LN(ENDA!K88)-LN(ENDA!J88)</f>
        <v>1.2678996685158261E-2</v>
      </c>
      <c r="K88" s="35">
        <f>LN(ENDA!L88)-LN(ENDA!K88)</f>
        <v>1.6968905872120521E-2</v>
      </c>
      <c r="L88" s="35">
        <f>LN(ENDA!M88)-LN(ENDA!L88)</f>
        <v>3.8551749831700732E-2</v>
      </c>
      <c r="M88" s="35">
        <f>LN(ENDA!N88)-LN(ENDA!M88)</f>
        <v>-2.4209941772802557E-3</v>
      </c>
      <c r="N88" s="13"/>
      <c r="O88" s="16"/>
      <c r="P88" s="16"/>
      <c r="Q88" s="16"/>
      <c r="R88" s="16"/>
      <c r="S88" s="16"/>
      <c r="T88" s="17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</row>
    <row r="89" spans="1:36" x14ac:dyDescent="0.4">
      <c r="A89" s="15"/>
      <c r="B89" s="15"/>
      <c r="C89" s="49" t="s">
        <v>100</v>
      </c>
      <c r="D89" s="15"/>
      <c r="E89" s="15"/>
      <c r="F89" s="15" t="s">
        <v>306</v>
      </c>
      <c r="G89" s="35">
        <f>LN(ENDA!H89)-LN(ENDA!G89)</f>
        <v>0.13285620598542724</v>
      </c>
      <c r="H89" s="35">
        <f>LN(ENDA!I89)-LN(ENDA!H89)</f>
        <v>0.16529655077416994</v>
      </c>
      <c r="I89" s="35">
        <f>LN(ENDA!J89)-LN(ENDA!I89)</f>
        <v>3.9566226651897018E-2</v>
      </c>
      <c r="J89" s="35">
        <f>LN(ENDA!K89)-LN(ENDA!J89)</f>
        <v>8.9943847810265432E-2</v>
      </c>
      <c r="K89" s="35">
        <f>LN(ENDA!L89)-LN(ENDA!K89)</f>
        <v>0.20300203145850837</v>
      </c>
      <c r="L89" s="35">
        <f>LN(ENDA!M89)-LN(ENDA!L89)</f>
        <v>-2.7582260529624314E-2</v>
      </c>
      <c r="M89" s="35">
        <f>LN(ENDA!N89)-LN(ENDA!M89)</f>
        <v>3.5782162710183307E-2</v>
      </c>
      <c r="N89" s="13"/>
      <c r="O89" s="16"/>
      <c r="P89" s="16"/>
      <c r="Q89" s="16"/>
      <c r="R89" s="16"/>
      <c r="S89" s="16"/>
      <c r="T89" s="17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</row>
    <row r="90" spans="1:36" x14ac:dyDescent="0.4">
      <c r="A90" s="15"/>
      <c r="B90" s="15"/>
      <c r="C90" s="49" t="s">
        <v>102</v>
      </c>
      <c r="D90" s="15"/>
      <c r="E90" s="15"/>
      <c r="F90" s="15" t="s">
        <v>306</v>
      </c>
      <c r="G90" s="35">
        <f>LN(ENDA!H90)-LN(ENDA!G90)</f>
        <v>0.1693716024409897</v>
      </c>
      <c r="H90" s="35">
        <f>LN(ENDA!I90)-LN(ENDA!H90)</f>
        <v>6.9864539390162461E-2</v>
      </c>
      <c r="I90" s="35">
        <f>LN(ENDA!J90)-LN(ENDA!I90)</f>
        <v>0.18283510247644874</v>
      </c>
      <c r="J90" s="35">
        <f>LN(ENDA!K90)-LN(ENDA!J90)</f>
        <v>9.9956904884497266E-2</v>
      </c>
      <c r="K90" s="35">
        <f>LN(ENDA!L90)-LN(ENDA!K90)</f>
        <v>0.12619030217030658</v>
      </c>
      <c r="L90" s="35">
        <f>LN(ENDA!M90)-LN(ENDA!L90)</f>
        <v>0.21549926040324552</v>
      </c>
      <c r="M90" s="35">
        <f>LN(ENDA!N90)-LN(ENDA!M90)</f>
        <v>0.22243880473385591</v>
      </c>
      <c r="N90" s="13"/>
      <c r="O90" s="16"/>
      <c r="P90" s="16"/>
      <c r="Q90" s="16"/>
      <c r="R90" s="16"/>
      <c r="S90" s="16"/>
      <c r="T90" s="17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</row>
    <row r="91" spans="1:36" x14ac:dyDescent="0.4">
      <c r="A91" s="15"/>
      <c r="B91" s="15"/>
      <c r="C91" s="49" t="s">
        <v>109</v>
      </c>
      <c r="D91" s="15"/>
      <c r="E91" s="15"/>
      <c r="F91" s="15" t="s">
        <v>306</v>
      </c>
      <c r="G91" s="35">
        <f>LN(ENDA!H91)-LN(ENDA!G91)</f>
        <v>3.6053961985521354E-2</v>
      </c>
      <c r="H91" s="35">
        <f>LN(ENDA!I91)-LN(ENDA!H91)</f>
        <v>4.4343924091797771E-2</v>
      </c>
      <c r="I91" s="35">
        <f>LN(ENDA!J91)-LN(ENDA!I91)</f>
        <v>0.15321742119527082</v>
      </c>
      <c r="J91" s="35">
        <f>LN(ENDA!K91)-LN(ENDA!J91)</f>
        <v>-3.6091375663322545E-2</v>
      </c>
      <c r="K91" s="35">
        <f>LN(ENDA!L91)-LN(ENDA!K91)</f>
        <v>-3.2614851150634561E-2</v>
      </c>
      <c r="L91" s="35">
        <f>LN(ENDA!M91)-LN(ENDA!L91)</f>
        <v>7.9337549550826392E-2</v>
      </c>
      <c r="M91" s="35">
        <f>LN(ENDA!N91)-LN(ENDA!M91)</f>
        <v>1.4114467666054509E-2</v>
      </c>
      <c r="N91" s="13"/>
      <c r="O91" s="16"/>
      <c r="P91" s="16"/>
      <c r="Q91" s="16"/>
      <c r="R91" s="16"/>
      <c r="S91" s="16"/>
      <c r="T91" s="17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</row>
    <row r="92" spans="1:36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3"/>
      <c r="O92" s="16"/>
      <c r="P92" s="16"/>
      <c r="Q92" s="16"/>
      <c r="R92" s="16"/>
      <c r="S92" s="16"/>
      <c r="T92" s="17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</row>
    <row r="93" spans="1:36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3"/>
      <c r="O93" s="16"/>
      <c r="P93" s="16"/>
      <c r="Q93" s="16"/>
      <c r="R93" s="16"/>
      <c r="S93" s="16"/>
      <c r="T93" s="17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</row>
    <row r="94" spans="1:36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3"/>
      <c r="O94" s="16"/>
      <c r="P94" s="16"/>
      <c r="Q94" s="16"/>
      <c r="R94" s="16"/>
      <c r="S94" s="16"/>
      <c r="T94" s="17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</row>
    <row r="95" spans="1:36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3"/>
      <c r="O95" s="16"/>
      <c r="P95" s="16"/>
      <c r="Q95" s="16"/>
      <c r="R95" s="16"/>
      <c r="S95" s="16"/>
      <c r="T95" s="17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</row>
    <row r="96" spans="1:36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3"/>
      <c r="O96" s="16"/>
      <c r="P96" s="16"/>
      <c r="Q96" s="16"/>
      <c r="R96" s="16"/>
      <c r="S96" s="16"/>
      <c r="T96" s="17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</row>
    <row r="97" spans="1:36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3"/>
      <c r="O97" s="16"/>
      <c r="P97" s="16"/>
      <c r="Q97" s="16"/>
      <c r="R97" s="16"/>
      <c r="S97" s="16"/>
      <c r="T97" s="17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</row>
    <row r="98" spans="1:36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3"/>
      <c r="O98" s="16"/>
      <c r="P98" s="16"/>
      <c r="Q98" s="16"/>
      <c r="R98" s="16"/>
      <c r="S98" s="16"/>
      <c r="T98" s="17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</row>
    <row r="99" spans="1:36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3"/>
      <c r="O99" s="16"/>
      <c r="P99" s="16"/>
      <c r="Q99" s="16"/>
      <c r="R99" s="16"/>
      <c r="S99" s="16"/>
      <c r="T99" s="17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</row>
    <row r="100" spans="1:36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3"/>
      <c r="O100" s="16"/>
      <c r="P100" s="16"/>
      <c r="Q100" s="16"/>
      <c r="R100" s="16"/>
      <c r="S100" s="16"/>
      <c r="T100" s="17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</row>
    <row r="101" spans="1:36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3"/>
      <c r="O101" s="16"/>
      <c r="P101" s="16"/>
      <c r="Q101" s="16"/>
      <c r="R101" s="16"/>
      <c r="S101" s="16"/>
      <c r="T101" s="17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1:36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3"/>
      <c r="O102" s="16"/>
      <c r="P102" s="16"/>
      <c r="Q102" s="16"/>
      <c r="R102" s="16"/>
      <c r="S102" s="16"/>
      <c r="T102" s="17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</row>
    <row r="103" spans="1:36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3"/>
      <c r="O103" s="16"/>
      <c r="P103" s="16"/>
      <c r="Q103" s="16"/>
      <c r="R103" s="16"/>
      <c r="S103" s="16"/>
      <c r="T103" s="17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1:36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3"/>
      <c r="O104" s="16"/>
      <c r="P104" s="16"/>
      <c r="Q104" s="16"/>
      <c r="R104" s="16"/>
      <c r="S104" s="16"/>
      <c r="T104" s="17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</row>
    <row r="105" spans="1:36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3"/>
      <c r="O105" s="16"/>
      <c r="P105" s="16"/>
      <c r="Q105" s="16"/>
      <c r="R105" s="16"/>
      <c r="S105" s="16"/>
      <c r="T105" s="17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</row>
    <row r="106" spans="1:36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3"/>
      <c r="O106" s="16"/>
      <c r="P106" s="16"/>
      <c r="Q106" s="16"/>
      <c r="R106" s="16"/>
      <c r="S106" s="16"/>
      <c r="T106" s="17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</row>
    <row r="107" spans="1:36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3"/>
      <c r="O107" s="16"/>
      <c r="P107" s="16"/>
      <c r="Q107" s="16"/>
      <c r="R107" s="16"/>
      <c r="S107" s="16"/>
      <c r="T107" s="17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</row>
    <row r="108" spans="1:36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3"/>
      <c r="O108" s="16"/>
      <c r="P108" s="16"/>
      <c r="Q108" s="16"/>
      <c r="R108" s="16"/>
      <c r="S108" s="16"/>
      <c r="T108" s="17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</row>
    <row r="109" spans="1:36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3"/>
      <c r="O109" s="16"/>
      <c r="P109" s="16"/>
      <c r="Q109" s="16"/>
      <c r="R109" s="16"/>
      <c r="S109" s="16"/>
      <c r="T109" s="17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</row>
    <row r="110" spans="1:36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3"/>
      <c r="O110" s="16"/>
      <c r="P110" s="16"/>
      <c r="Q110" s="16"/>
      <c r="R110" s="16"/>
      <c r="S110" s="16"/>
      <c r="T110" s="17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</row>
    <row r="111" spans="1:36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3"/>
      <c r="O111" s="16"/>
      <c r="P111" s="16"/>
      <c r="Q111" s="16"/>
      <c r="R111" s="16"/>
      <c r="S111" s="16"/>
      <c r="T111" s="17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</row>
    <row r="112" spans="1:36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3"/>
      <c r="O112" s="16"/>
      <c r="P112" s="16"/>
      <c r="Q112" s="16"/>
      <c r="R112" s="16"/>
      <c r="S112" s="16"/>
      <c r="T112" s="17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</row>
    <row r="113" spans="1:36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3"/>
      <c r="O113" s="16"/>
      <c r="P113" s="16"/>
      <c r="Q113" s="16"/>
      <c r="R113" s="16"/>
      <c r="S113" s="16"/>
      <c r="T113" s="17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</row>
    <row r="114" spans="1:36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3"/>
      <c r="O114" s="16"/>
      <c r="P114" s="16"/>
      <c r="Q114" s="16"/>
      <c r="R114" s="16"/>
      <c r="S114" s="16"/>
      <c r="T114" s="17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</row>
    <row r="115" spans="1:36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3"/>
      <c r="O115" s="16"/>
      <c r="P115" s="16"/>
      <c r="Q115" s="16"/>
      <c r="R115" s="16"/>
      <c r="S115" s="16"/>
      <c r="T115" s="17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</row>
    <row r="116" spans="1:36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3"/>
      <c r="O116" s="16"/>
      <c r="P116" s="16"/>
      <c r="Q116" s="16"/>
      <c r="R116" s="16"/>
      <c r="S116" s="16"/>
      <c r="T116" s="17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</row>
    <row r="117" spans="1:36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3"/>
      <c r="O117" s="16"/>
      <c r="P117" s="16"/>
      <c r="Q117" s="16"/>
      <c r="R117" s="16"/>
      <c r="S117" s="16"/>
      <c r="T117" s="17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</row>
    <row r="118" spans="1:36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3"/>
      <c r="O118" s="16"/>
      <c r="P118" s="16"/>
      <c r="Q118" s="16"/>
      <c r="R118" s="16"/>
      <c r="S118" s="16"/>
      <c r="T118" s="17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</row>
    <row r="119" spans="1:36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3"/>
      <c r="O119" s="16"/>
      <c r="P119" s="16"/>
      <c r="Q119" s="16"/>
      <c r="R119" s="16"/>
      <c r="S119" s="16"/>
      <c r="T119" s="17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</row>
    <row r="120" spans="1:36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3"/>
      <c r="O120" s="16"/>
      <c r="P120" s="16"/>
      <c r="Q120" s="16"/>
      <c r="R120" s="16"/>
      <c r="S120" s="16"/>
      <c r="T120" s="17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</row>
    <row r="121" spans="1:36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3"/>
      <c r="O121" s="16"/>
      <c r="P121" s="16"/>
      <c r="Q121" s="16"/>
      <c r="R121" s="16"/>
      <c r="S121" s="16"/>
      <c r="T121" s="17"/>
      <c r="U121" s="15"/>
      <c r="V121" s="15"/>
      <c r="W121" s="15"/>
      <c r="X121" s="15"/>
      <c r="Y121" s="13"/>
      <c r="Z121" s="13"/>
      <c r="AA121" s="15"/>
      <c r="AB121" s="15"/>
      <c r="AC121" s="15"/>
      <c r="AD121" s="15"/>
      <c r="AE121" s="13"/>
      <c r="AF121" s="13"/>
      <c r="AG121" s="13"/>
      <c r="AH121" s="13"/>
      <c r="AI121" s="15"/>
      <c r="AJ121" s="13"/>
    </row>
    <row r="122" spans="1:36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3"/>
      <c r="O122" s="16"/>
      <c r="P122" s="16"/>
      <c r="Q122" s="16"/>
      <c r="R122" s="16"/>
      <c r="S122" s="16"/>
      <c r="T122" s="17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</row>
    <row r="123" spans="1:36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3"/>
      <c r="O123" s="16"/>
      <c r="P123" s="16"/>
      <c r="Q123" s="16"/>
      <c r="R123" s="16"/>
      <c r="S123" s="16"/>
      <c r="T123" s="17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</row>
    <row r="124" spans="1:36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3"/>
      <c r="O124" s="16"/>
      <c r="P124" s="16"/>
      <c r="Q124" s="16"/>
      <c r="R124" s="16"/>
      <c r="S124" s="16"/>
      <c r="T124" s="17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</row>
    <row r="125" spans="1:36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3"/>
      <c r="O125" s="16"/>
      <c r="P125" s="16"/>
      <c r="Q125" s="16"/>
      <c r="R125" s="16"/>
      <c r="S125" s="16"/>
      <c r="T125" s="17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</row>
    <row r="126" spans="1:36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3"/>
      <c r="O126" s="16"/>
      <c r="P126" s="16"/>
      <c r="Q126" s="16"/>
      <c r="R126" s="16"/>
      <c r="S126" s="16"/>
      <c r="T126" s="17"/>
      <c r="U126" s="15"/>
      <c r="V126" s="15"/>
      <c r="W126" s="15"/>
      <c r="X126" s="15"/>
      <c r="Y126" s="13"/>
      <c r="Z126" s="13"/>
      <c r="AA126" s="15"/>
      <c r="AB126" s="15"/>
      <c r="AC126" s="15"/>
      <c r="AD126" s="15"/>
      <c r="AE126" s="13"/>
      <c r="AF126" s="13"/>
      <c r="AG126" s="13"/>
      <c r="AH126" s="13"/>
      <c r="AI126" s="15"/>
      <c r="AJ126" s="13"/>
    </row>
    <row r="127" spans="1:36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3"/>
      <c r="O127" s="16"/>
      <c r="P127" s="16"/>
      <c r="Q127" s="16"/>
      <c r="R127" s="16"/>
      <c r="S127" s="16"/>
      <c r="T127" s="17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</row>
    <row r="128" spans="1:36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3"/>
      <c r="O128" s="16"/>
      <c r="P128" s="16"/>
      <c r="Q128" s="16"/>
      <c r="R128" s="16"/>
      <c r="S128" s="16"/>
      <c r="T128" s="17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</row>
    <row r="129" spans="1:13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</row>
    <row r="130" spans="1:13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</row>
    <row r="131" spans="1:13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</row>
    <row r="132" spans="1:13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</row>
    <row r="133" spans="1:13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</row>
    <row r="134" spans="1:13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</row>
    <row r="135" spans="1:13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</row>
    <row r="136" spans="1:13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</row>
    <row r="137" spans="1:13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</row>
    <row r="138" spans="1:13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</row>
    <row r="139" spans="1:13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</row>
    <row r="140" spans="1:13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</row>
    <row r="141" spans="1:13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</row>
    <row r="142" spans="1:13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</row>
    <row r="143" spans="1:13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</row>
    <row r="144" spans="1:13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</row>
    <row r="145" spans="1:13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</row>
    <row r="146" spans="1:13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</row>
    <row r="147" spans="1:13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</row>
    <row r="148" spans="1:13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</row>
    <row r="149" spans="1:13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</row>
    <row r="150" spans="1:13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</row>
    <row r="151" spans="1:13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</row>
    <row r="152" spans="1:13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</row>
    <row r="153" spans="1:13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</row>
    <row r="154" spans="1:13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</row>
    <row r="155" spans="1:13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</row>
    <row r="156" spans="1:13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</row>
    <row r="157" spans="1:13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</row>
    <row r="158" spans="1:13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</row>
    <row r="159" spans="1:13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</row>
    <row r="160" spans="1:13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</row>
    <row r="161" spans="1:13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</row>
    <row r="162" spans="1:13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</row>
    <row r="163" spans="1:13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</row>
    <row r="164" spans="1:13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</row>
    <row r="165" spans="1:13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</row>
    <row r="166" spans="1:13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</row>
    <row r="167" spans="1:13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</row>
    <row r="168" spans="1:13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</row>
    <row r="169" spans="1:13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</row>
    <row r="170" spans="1:13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</row>
    <row r="171" spans="1:13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</row>
    <row r="172" spans="1:13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</row>
    <row r="173" spans="1:13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</row>
    <row r="174" spans="1:13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</row>
    <row r="175" spans="1:13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</row>
    <row r="176" spans="1:13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</row>
    <row r="177" spans="1:13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</row>
    <row r="178" spans="1:13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</row>
    <row r="179" spans="1:13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</row>
    <row r="180" spans="1:13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</row>
    <row r="181" spans="1:13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</row>
    <row r="182" spans="1:13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</row>
    <row r="183" spans="1:13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</row>
    <row r="184" spans="1:13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</row>
    <row r="185" spans="1:13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</row>
    <row r="186" spans="1:13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</row>
    <row r="187" spans="1:13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</row>
    <row r="188" spans="1:13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</row>
    <row r="189" spans="1:13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</row>
    <row r="190" spans="1:13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</row>
    <row r="191" spans="1:13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</row>
    <row r="192" spans="1:13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</row>
    <row r="193" spans="1:13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</row>
    <row r="194" spans="1:13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</row>
    <row r="195" spans="1:13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</row>
    <row r="196" spans="1:13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</row>
    <row r="197" spans="1:13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</row>
    <row r="198" spans="1:13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</row>
    <row r="199" spans="1:13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</row>
    <row r="200" spans="1:13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</row>
    <row r="201" spans="1:13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</row>
    <row r="202" spans="1:13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</row>
    <row r="203" spans="1:13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</row>
    <row r="204" spans="1:13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</row>
    <row r="205" spans="1:13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</row>
    <row r="206" spans="1:13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</row>
    <row r="207" spans="1:13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</row>
    <row r="208" spans="1:13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</row>
    <row r="209" spans="1:13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</row>
    <row r="210" spans="1:13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</row>
    <row r="211" spans="1:13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</row>
    <row r="212" spans="1:13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</row>
    <row r="213" spans="1:13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</row>
    <row r="214" spans="1:13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</row>
    <row r="215" spans="1:13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</row>
    <row r="216" spans="1:13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</row>
    <row r="217" spans="1:13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</row>
    <row r="218" spans="1:13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</row>
    <row r="219" spans="1:13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</row>
    <row r="220" spans="1:13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</row>
    <row r="221" spans="1:13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</row>
    <row r="222" spans="1:13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</row>
    <row r="223" spans="1:13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</row>
    <row r="224" spans="1:13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</row>
    <row r="225" spans="1:13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</row>
    <row r="226" spans="1:13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</row>
    <row r="227" spans="1:13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</row>
    <row r="228" spans="1:13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</row>
    <row r="229" spans="1:13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</row>
    <row r="230" spans="1:13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</row>
    <row r="231" spans="1:13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</row>
    <row r="232" spans="1:13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</row>
    <row r="233" spans="1:13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</row>
    <row r="234" spans="1:13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</row>
    <row r="235" spans="1:13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</row>
    <row r="236" spans="1:13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</row>
    <row r="237" spans="1:13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</row>
    <row r="238" spans="1:13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</row>
    <row r="239" spans="1:13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</row>
    <row r="240" spans="1:13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</row>
    <row r="241" spans="1:13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</row>
    <row r="242" spans="1:13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</row>
    <row r="243" spans="1:13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</row>
    <row r="244" spans="1:13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</row>
    <row r="245" spans="1:13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</row>
    <row r="246" spans="1:13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</row>
    <row r="247" spans="1:13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</row>
    <row r="248" spans="1:13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</row>
    <row r="249" spans="1:13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</row>
    <row r="250" spans="1:13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</row>
    <row r="251" spans="1:13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</row>
    <row r="252" spans="1:13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</row>
    <row r="253" spans="1:13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</row>
    <row r="254" spans="1:13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</row>
    <row r="255" spans="1:13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</row>
    <row r="256" spans="1:13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3"/>
  </sheetPr>
  <dimension ref="A1:U256"/>
  <sheetViews>
    <sheetView workbookViewId="0">
      <selection activeCell="A17" sqref="A17"/>
    </sheetView>
  </sheetViews>
  <sheetFormatPr defaultRowHeight="13.15" x14ac:dyDescent="0.4"/>
  <cols>
    <col min="1" max="14" width="9.35546875" style="1" customWidth="1"/>
    <col min="21" max="21" width="9.5" bestFit="1" customWidth="1"/>
  </cols>
  <sheetData>
    <row r="1" spans="1:21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s="15" t="s">
        <v>185</v>
      </c>
      <c r="H1" s="15" t="s">
        <v>186</v>
      </c>
      <c r="I1" s="15" t="s">
        <v>187</v>
      </c>
      <c r="J1" s="15" t="s">
        <v>188</v>
      </c>
      <c r="K1" s="15" t="s">
        <v>189</v>
      </c>
      <c r="L1" s="15" t="s">
        <v>190</v>
      </c>
      <c r="M1" s="15" t="s">
        <v>191</v>
      </c>
      <c r="N1" s="15"/>
      <c r="O1" s="16" t="s">
        <v>194</v>
      </c>
      <c r="P1" s="16" t="s">
        <v>192</v>
      </c>
      <c r="Q1" s="16" t="s">
        <v>249</v>
      </c>
      <c r="R1" s="16"/>
      <c r="S1" s="16"/>
      <c r="T1" s="16"/>
      <c r="U1" s="16"/>
    </row>
    <row r="2" spans="1:21" x14ac:dyDescent="0.4">
      <c r="A2" s="15" t="s">
        <v>163</v>
      </c>
      <c r="B2" s="15"/>
      <c r="C2" s="48" t="s">
        <v>1</v>
      </c>
      <c r="D2" s="15"/>
      <c r="E2" s="15"/>
      <c r="F2" s="15" t="s">
        <v>301</v>
      </c>
      <c r="G2" s="29">
        <f>('M1-Adj'!H2-'M1-Adj'!G2)/NGDP!H2</f>
        <v>0.10919165357076599</v>
      </c>
      <c r="H2" s="29">
        <f>('M1-Adj'!I2-'M1-Adj'!H2)/NGDP!I2</f>
        <v>5.7651045419386523E-2</v>
      </c>
      <c r="I2" s="29">
        <f>('M1-Adj'!J2-'M1-Adj'!I2)/NGDP!J2</f>
        <v>3.0619522712227541E-2</v>
      </c>
      <c r="J2" s="29">
        <f>('M1-Adj'!K2-'M1-Adj'!J2)/NGDP!K2</f>
        <v>5.4978478663331394E-2</v>
      </c>
      <c r="K2" s="29">
        <f>('M1-Adj'!L2-'M1-Adj'!K2)/NGDP!L2</f>
        <v>4.6391828154765238E-2</v>
      </c>
      <c r="L2" s="29">
        <f>('M1-Adj'!M2-'M1-Adj'!L2)/NGDP!M2</f>
        <v>4.2914988376802715E-2</v>
      </c>
      <c r="M2" s="15" t="s">
        <v>163</v>
      </c>
      <c r="N2" s="15"/>
      <c r="O2" s="16">
        <f t="shared" ref="O2:O46" si="0">COUNT($G2:$L2)</f>
        <v>6</v>
      </c>
      <c r="P2" s="27">
        <f t="shared" ref="P2:P46" si="1">AVERAGE($G2:$L2)</f>
        <v>5.6957919482879905E-2</v>
      </c>
      <c r="Q2" s="16">
        <f t="shared" ref="Q2:Q46" si="2">STDEV($G2:$L2)</f>
        <v>2.7332467619072896E-2</v>
      </c>
      <c r="R2" s="16"/>
      <c r="S2" s="16"/>
      <c r="T2" s="27"/>
      <c r="U2" s="16"/>
    </row>
    <row r="3" spans="1:21" x14ac:dyDescent="0.4">
      <c r="A3" s="15"/>
      <c r="B3" s="15"/>
      <c r="C3" s="49" t="s">
        <v>2</v>
      </c>
      <c r="D3" s="15"/>
      <c r="E3" s="15"/>
      <c r="F3" s="15" t="s">
        <v>301</v>
      </c>
      <c r="G3" s="29">
        <f>('M1-Adj'!H3-'M1-Adj'!G3)/NGDP!H3</f>
        <v>8.7062888834289615E-3</v>
      </c>
      <c r="H3" s="29">
        <f>('M1-Adj'!I3-'M1-Adj'!H3)/NGDP!I3</f>
        <v>8.1475178552341317E-3</v>
      </c>
      <c r="I3" s="29">
        <f>('M1-Adj'!J3-'M1-Adj'!I3)/NGDP!J3</f>
        <v>2.1783033319972135E-5</v>
      </c>
      <c r="J3" s="29">
        <f>('M1-Adj'!K3-'M1-Adj'!J3)/NGDP!K3</f>
        <v>1.2233574825517158E-3</v>
      </c>
      <c r="K3" s="29">
        <f>('M1-Adj'!L3-'M1-Adj'!K3)/NGDP!L3</f>
        <v>-7.027225732031365E-3</v>
      </c>
      <c r="L3" s="29">
        <f>('M1-Adj'!M3-'M1-Adj'!L3)/NGDP!M3</f>
        <v>-1.5397260307368219E-2</v>
      </c>
      <c r="M3" s="15" t="s">
        <v>163</v>
      </c>
      <c r="N3" s="15"/>
      <c r="O3" s="16">
        <f t="shared" si="0"/>
        <v>6</v>
      </c>
      <c r="P3" s="27">
        <f t="shared" si="1"/>
        <v>-7.2092313081080007E-4</v>
      </c>
      <c r="Q3" s="16">
        <f t="shared" si="2"/>
        <v>9.2414039718246906E-3</v>
      </c>
      <c r="R3" s="16"/>
      <c r="S3" s="16"/>
      <c r="T3" s="27"/>
      <c r="U3" s="16"/>
    </row>
    <row r="4" spans="1:21" x14ac:dyDescent="0.4">
      <c r="A4" s="15"/>
      <c r="B4" s="15"/>
      <c r="C4" s="49" t="s">
        <v>12</v>
      </c>
      <c r="D4" s="15"/>
      <c r="E4" s="15"/>
      <c r="F4" s="15" t="s">
        <v>301</v>
      </c>
      <c r="G4" s="29">
        <f>('M1-Adj'!H4-'M1-Adj'!G4)/NGDP!H4</f>
        <v>-2.2846154640659436E-2</v>
      </c>
      <c r="H4" s="29">
        <f>('M1-Adj'!I4-'M1-Adj'!H4)/NGDP!I4</f>
        <v>1.3949751262755055E-2</v>
      </c>
      <c r="I4" s="29">
        <f>('M1-Adj'!J4-'M1-Adj'!I4)/NGDP!J4</f>
        <v>5.5672299981364918E-3</v>
      </c>
      <c r="J4" s="29">
        <f>('M1-Adj'!K4-'M1-Adj'!J4)/NGDP!K4</f>
        <v>-4.6620138300146928E-3</v>
      </c>
      <c r="K4" s="29">
        <f>('M1-Adj'!L4-'M1-Adj'!K4)/NGDP!L4</f>
        <v>6.3351662935079139E-3</v>
      </c>
      <c r="L4" s="29">
        <f>('M1-Adj'!M4-'M1-Adj'!L4)/NGDP!M4</f>
        <v>1.4212136073627814E-2</v>
      </c>
      <c r="M4" s="15" t="s">
        <v>163</v>
      </c>
      <c r="N4" s="30"/>
      <c r="O4" s="16">
        <f t="shared" si="0"/>
        <v>6</v>
      </c>
      <c r="P4" s="27">
        <f t="shared" si="1"/>
        <v>2.0926858595588581E-3</v>
      </c>
      <c r="Q4" s="16">
        <f t="shared" si="2"/>
        <v>1.4036480356998234E-2</v>
      </c>
      <c r="R4" s="16"/>
      <c r="S4" s="16"/>
      <c r="T4" s="27"/>
      <c r="U4" s="16"/>
    </row>
    <row r="5" spans="1:21" x14ac:dyDescent="0.4">
      <c r="A5" s="15"/>
      <c r="B5" s="15"/>
      <c r="C5" s="49" t="s">
        <v>15</v>
      </c>
      <c r="D5" s="15"/>
      <c r="E5" s="15"/>
      <c r="F5" s="15" t="s">
        <v>301</v>
      </c>
      <c r="G5" s="29">
        <f>('M1-Adj'!H5-'M1-Adj'!G5)/NGDP!H5</f>
        <v>7.3493670162528987E-2</v>
      </c>
      <c r="H5" s="29">
        <f>('M1-Adj'!I5-'M1-Adj'!H5)/NGDP!I5</f>
        <v>0.12577398638141521</v>
      </c>
      <c r="I5" s="29">
        <f>('M1-Adj'!J5-'M1-Adj'!I5)/NGDP!J5</f>
        <v>2.3501343570528112E-2</v>
      </c>
      <c r="J5" s="29">
        <f>('M1-Adj'!K5-'M1-Adj'!J5)/NGDP!K5</f>
        <v>1.4344164783659774E-2</v>
      </c>
      <c r="K5" s="29">
        <f>('M1-Adj'!L5-'M1-Adj'!K5)/NGDP!L5</f>
        <v>2.5200882179125215E-2</v>
      </c>
      <c r="L5" s="29">
        <f>('M1-Adj'!M5-'M1-Adj'!L5)/NGDP!M5</f>
        <v>3.0641913833108509E-2</v>
      </c>
      <c r="M5" s="15" t="s">
        <v>163</v>
      </c>
      <c r="N5" s="15"/>
      <c r="O5" s="16">
        <f t="shared" si="0"/>
        <v>6</v>
      </c>
      <c r="P5" s="27">
        <f t="shared" si="1"/>
        <v>4.8825993485060955E-2</v>
      </c>
      <c r="Q5" s="16">
        <f t="shared" si="2"/>
        <v>4.3008438530907668E-2</v>
      </c>
      <c r="R5" s="16"/>
      <c r="S5" s="16"/>
      <c r="T5" s="27"/>
      <c r="U5" s="16"/>
    </row>
    <row r="6" spans="1:21" x14ac:dyDescent="0.4">
      <c r="A6" s="15"/>
      <c r="B6" s="15"/>
      <c r="C6" s="49" t="s">
        <v>16</v>
      </c>
      <c r="D6" s="15"/>
      <c r="E6" s="15"/>
      <c r="F6" s="15" t="s">
        <v>301</v>
      </c>
      <c r="G6" s="29">
        <f>('M1-Adj'!H6-'M1-Adj'!G6)/NGDP!H6</f>
        <v>5.6761757278100695E-3</v>
      </c>
      <c r="H6" s="29">
        <f>('M1-Adj'!I6-'M1-Adj'!H6)/NGDP!I6</f>
        <v>5.7102393330203168E-3</v>
      </c>
      <c r="I6" s="29">
        <f>('M1-Adj'!J6-'M1-Adj'!I6)/NGDP!J6</f>
        <v>1.3948963536331672E-2</v>
      </c>
      <c r="J6" s="29">
        <f>('M1-Adj'!K6-'M1-Adj'!J6)/NGDP!K6</f>
        <v>-8.9917490890471428E-4</v>
      </c>
      <c r="K6" s="29">
        <f>('M1-Adj'!L6-'M1-Adj'!K6)/NGDP!L6</f>
        <v>5.9443791089447721E-4</v>
      </c>
      <c r="L6" s="29">
        <f>('M1-Adj'!M6-'M1-Adj'!L6)/NGDP!M6</f>
        <v>5.246612263232758E-3</v>
      </c>
      <c r="M6" s="15" t="s">
        <v>163</v>
      </c>
      <c r="N6" s="15"/>
      <c r="O6" s="16">
        <f t="shared" si="0"/>
        <v>6</v>
      </c>
      <c r="P6" s="27">
        <f t="shared" si="1"/>
        <v>5.0462089770640962E-3</v>
      </c>
      <c r="Q6" s="16">
        <f t="shared" si="2"/>
        <v>5.2019775050929648E-3</v>
      </c>
      <c r="R6" s="16"/>
      <c r="S6" s="16"/>
      <c r="T6" s="27"/>
      <c r="U6" s="16"/>
    </row>
    <row r="7" spans="1:21" x14ac:dyDescent="0.4">
      <c r="A7" s="15"/>
      <c r="B7" s="15"/>
      <c r="C7" s="49" t="s">
        <v>31</v>
      </c>
      <c r="D7" s="15"/>
      <c r="E7" s="15"/>
      <c r="F7" s="15" t="s">
        <v>301</v>
      </c>
      <c r="G7" s="29">
        <f>('M1-Adj'!H7-'M1-Adj'!G7)/NGDP!H7</f>
        <v>1.7329883854898594E-2</v>
      </c>
      <c r="H7" s="29">
        <f>('M1-Adj'!I7-'M1-Adj'!H7)/NGDP!I7</f>
        <v>2.0082103269425309E-2</v>
      </c>
      <c r="I7" s="29">
        <f>('M1-Adj'!J7-'M1-Adj'!I7)/NGDP!J7</f>
        <v>8.947004319616406E-3</v>
      </c>
      <c r="J7" s="29">
        <f>('M1-Adj'!K7-'M1-Adj'!J7)/NGDP!K7</f>
        <v>5.5088651058207296E-2</v>
      </c>
      <c r="K7" s="29">
        <f>('M1-Adj'!L7-'M1-Adj'!K7)/NGDP!L7</f>
        <v>5.4144762133038447E-2</v>
      </c>
      <c r="L7" s="29">
        <f>('M1-Adj'!M7-'M1-Adj'!L7)/NGDP!M7</f>
        <v>3.0803899922066738E-2</v>
      </c>
      <c r="M7" s="15" t="s">
        <v>163</v>
      </c>
      <c r="N7" s="15"/>
      <c r="O7" s="16">
        <f t="shared" si="0"/>
        <v>6</v>
      </c>
      <c r="P7" s="27">
        <f t="shared" si="1"/>
        <v>3.1066050759542135E-2</v>
      </c>
      <c r="Q7" s="16">
        <f t="shared" si="2"/>
        <v>1.9536440647884772E-2</v>
      </c>
      <c r="R7" s="16"/>
      <c r="S7" s="16"/>
      <c r="T7" s="27"/>
      <c r="U7" s="16"/>
    </row>
    <row r="8" spans="1:21" x14ac:dyDescent="0.4">
      <c r="A8" s="15"/>
      <c r="B8" s="15"/>
      <c r="C8" s="49" t="s">
        <v>382</v>
      </c>
      <c r="D8" s="15"/>
      <c r="E8" s="15"/>
      <c r="F8" s="15" t="s">
        <v>301</v>
      </c>
      <c r="G8" s="29">
        <f>('M1-Adj'!H8-'M1-Adj'!G8)/NGDP!H8</f>
        <v>2.6594482780893845E-2</v>
      </c>
      <c r="H8" s="29">
        <f>('M1-Adj'!I8-'M1-Adj'!H8)/NGDP!I8</f>
        <v>0.16417167025035648</v>
      </c>
      <c r="I8" s="29">
        <f>('M1-Adj'!J8-'M1-Adj'!I8)/NGDP!J8</f>
        <v>-3.6525105550091391E-2</v>
      </c>
      <c r="J8" s="29">
        <f>('M1-Adj'!K8-'M1-Adj'!J8)/NGDP!K8</f>
        <v>5.2286542399174192E-2</v>
      </c>
      <c r="K8" s="29">
        <f>('M1-Adj'!L8-'M1-Adj'!K8)/NGDP!L8</f>
        <v>0.16365450455585323</v>
      </c>
      <c r="L8" s="29">
        <f>('M1-Adj'!M8-'M1-Adj'!L8)/NGDP!M8</f>
        <v>3.4345443520411058E-2</v>
      </c>
      <c r="M8" s="15" t="s">
        <v>163</v>
      </c>
      <c r="N8" s="15"/>
      <c r="O8" s="16">
        <f t="shared" si="0"/>
        <v>6</v>
      </c>
      <c r="P8" s="27">
        <f t="shared" si="1"/>
        <v>6.7421256326099563E-2</v>
      </c>
      <c r="Q8" s="16">
        <f t="shared" si="2"/>
        <v>8.0518595620115985E-2</v>
      </c>
      <c r="R8" s="16"/>
      <c r="S8" s="16"/>
      <c r="T8" s="27"/>
      <c r="U8" s="16"/>
    </row>
    <row r="9" spans="1:21" x14ac:dyDescent="0.4">
      <c r="A9" s="15"/>
      <c r="B9" s="15"/>
      <c r="C9" s="49" t="s">
        <v>63</v>
      </c>
      <c r="D9" s="15"/>
      <c r="E9" s="15"/>
      <c r="F9" s="15" t="s">
        <v>301</v>
      </c>
      <c r="G9" s="29">
        <f>('M1-Adj'!H9-'M1-Adj'!G9)/NGDP!H9</f>
        <v>4.8557358053302434E-3</v>
      </c>
      <c r="H9" s="29">
        <f>('M1-Adj'!I9-'M1-Adj'!H9)/NGDP!I9</f>
        <v>1.9889059308838583E-3</v>
      </c>
      <c r="I9" s="29">
        <f>('M1-Adj'!J9-'M1-Adj'!I9)/NGDP!J9</f>
        <v>2.1001650943396226E-2</v>
      </c>
      <c r="J9" s="29">
        <f>('M1-Adj'!K9-'M1-Adj'!J9)/NGDP!K9</f>
        <v>4.8408227700514521E-3</v>
      </c>
      <c r="K9" s="29">
        <f>('M1-Adj'!L9-'M1-Adj'!K9)/NGDP!L9</f>
        <v>9.17031077471505E-3</v>
      </c>
      <c r="L9" s="29">
        <f>('M1-Adj'!M9-'M1-Adj'!L9)/NGDP!M9</f>
        <v>1.7622546092917919E-3</v>
      </c>
      <c r="M9" s="15" t="s">
        <v>163</v>
      </c>
      <c r="N9" s="15"/>
      <c r="O9" s="16">
        <f t="shared" si="0"/>
        <v>6</v>
      </c>
      <c r="P9" s="27">
        <f t="shared" si="1"/>
        <v>7.269946805611438E-3</v>
      </c>
      <c r="Q9" s="16">
        <f t="shared" si="2"/>
        <v>7.2405000673528164E-3</v>
      </c>
      <c r="R9" s="16"/>
      <c r="S9" s="16"/>
      <c r="T9" s="27"/>
      <c r="U9" s="16"/>
    </row>
    <row r="10" spans="1:21" x14ac:dyDescent="0.4">
      <c r="A10" s="15"/>
      <c r="B10" s="15"/>
      <c r="C10" s="49" t="s">
        <v>76</v>
      </c>
      <c r="D10" s="15"/>
      <c r="E10" s="15"/>
      <c r="F10" s="15" t="s">
        <v>301</v>
      </c>
      <c r="G10" s="29">
        <f>('M1-Adj'!H10-'M1-Adj'!G10)/NGDP!H10</f>
        <v>1.9965250403654003E-2</v>
      </c>
      <c r="H10" s="29">
        <f>('M1-Adj'!I10-'M1-Adj'!H10)/NGDP!I10</f>
        <v>2.4722272793917564E-2</v>
      </c>
      <c r="I10" s="29">
        <f>('M1-Adj'!J10-'M1-Adj'!I10)/NGDP!J10</f>
        <v>1.5163666571722021E-2</v>
      </c>
      <c r="J10" s="29">
        <f>('M1-Adj'!K10-'M1-Adj'!J10)/NGDP!K10</f>
        <v>2.6609553283093581E-2</v>
      </c>
      <c r="K10" s="29">
        <f>('M1-Adj'!L10-'M1-Adj'!K10)/NGDP!L10</f>
        <v>2.6530275335250129E-2</v>
      </c>
      <c r="L10" s="29">
        <f>('M1-Adj'!M10-'M1-Adj'!L10)/NGDP!M10</f>
        <v>2.0205556339728065E-2</v>
      </c>
      <c r="M10" s="15" t="s">
        <v>163</v>
      </c>
      <c r="N10" s="15"/>
      <c r="O10" s="16">
        <f t="shared" si="0"/>
        <v>6</v>
      </c>
      <c r="P10" s="27">
        <f t="shared" si="1"/>
        <v>2.2199429121227559E-2</v>
      </c>
      <c r="Q10" s="16">
        <f t="shared" si="2"/>
        <v>4.5395859307498058E-3</v>
      </c>
      <c r="R10" s="16"/>
      <c r="S10" s="16"/>
      <c r="T10" s="27"/>
      <c r="U10" s="16"/>
    </row>
    <row r="11" spans="1:21" x14ac:dyDescent="0.4">
      <c r="A11" s="15"/>
      <c r="B11" s="15"/>
      <c r="C11" s="49" t="s">
        <v>80</v>
      </c>
      <c r="D11" s="15"/>
      <c r="E11" s="15"/>
      <c r="F11" s="15" t="s">
        <v>301</v>
      </c>
      <c r="G11" s="29">
        <f>('M1-Adj'!H11-'M1-Adj'!G11)/NGDP!H11</f>
        <v>2.545366688285872E-2</v>
      </c>
      <c r="H11" s="29">
        <f>('M1-Adj'!I11-'M1-Adj'!H11)/NGDP!I11</f>
        <v>2.201774027824337E-2</v>
      </c>
      <c r="I11" s="29">
        <f>('M1-Adj'!J11-'M1-Adj'!I11)/NGDP!J11</f>
        <v>2.2247442928936212E-2</v>
      </c>
      <c r="J11" s="29">
        <f>('M1-Adj'!K11-'M1-Adj'!J11)/NGDP!K11</f>
        <v>2.2958547303510178E-2</v>
      </c>
      <c r="K11" s="29">
        <f>('M1-Adj'!L11-'M1-Adj'!K11)/NGDP!L11</f>
        <v>8.4552926078701532E-3</v>
      </c>
      <c r="L11" s="29">
        <f>('M1-Adj'!M11-'M1-Adj'!L11)/NGDP!M11</f>
        <v>3.2779099880645153E-2</v>
      </c>
      <c r="M11" s="15" t="s">
        <v>163</v>
      </c>
      <c r="N11" s="15"/>
      <c r="O11" s="16">
        <f t="shared" si="0"/>
        <v>6</v>
      </c>
      <c r="P11" s="27">
        <f t="shared" si="1"/>
        <v>2.2318631647010631E-2</v>
      </c>
      <c r="Q11" s="16">
        <f t="shared" si="2"/>
        <v>7.8986974420831579E-3</v>
      </c>
      <c r="R11" s="16"/>
      <c r="S11" s="16"/>
      <c r="T11" s="27"/>
      <c r="U11" s="16"/>
    </row>
    <row r="12" spans="1:21" x14ac:dyDescent="0.4">
      <c r="A12" s="15"/>
      <c r="B12" s="15"/>
      <c r="C12" s="49" t="s">
        <v>86</v>
      </c>
      <c r="D12" s="15"/>
      <c r="E12" s="15"/>
      <c r="F12" s="15" t="s">
        <v>301</v>
      </c>
      <c r="G12" s="29">
        <f>('M1-Adj'!H12-'M1-Adj'!G12)/NGDP!H12</f>
        <v>4.5045943451425347E-4</v>
      </c>
      <c r="H12" s="29">
        <f>('M1-Adj'!I12-'M1-Adj'!H12)/NGDP!I12</f>
        <v>8.4708204132744377E-3</v>
      </c>
      <c r="I12" s="29">
        <f>('M1-Adj'!J12-'M1-Adj'!I12)/NGDP!J12</f>
        <v>4.1926408887662265E-3</v>
      </c>
      <c r="J12" s="29">
        <f>('M1-Adj'!K12-'M1-Adj'!J12)/NGDP!K12</f>
        <v>7.5563401377962292E-3</v>
      </c>
      <c r="K12" s="29">
        <f>('M1-Adj'!L12-'M1-Adj'!K12)/NGDP!L12</f>
        <v>1.5088481257728173E-2</v>
      </c>
      <c r="L12" s="29">
        <f>('M1-Adj'!M12-'M1-Adj'!L12)/NGDP!M12</f>
        <v>6.2812471224657851E-3</v>
      </c>
      <c r="M12" s="15" t="s">
        <v>163</v>
      </c>
      <c r="N12" s="15"/>
      <c r="O12" s="16">
        <f t="shared" si="0"/>
        <v>6</v>
      </c>
      <c r="P12" s="27">
        <f t="shared" si="1"/>
        <v>7.006664875757517E-3</v>
      </c>
      <c r="Q12" s="16">
        <f t="shared" si="2"/>
        <v>4.8824264882856979E-3</v>
      </c>
      <c r="R12" s="16"/>
      <c r="S12" s="16"/>
      <c r="T12" s="27"/>
      <c r="U12" s="16"/>
    </row>
    <row r="13" spans="1:21" x14ac:dyDescent="0.4">
      <c r="A13" s="15"/>
      <c r="B13" s="15"/>
      <c r="C13" s="49" t="s">
        <v>87</v>
      </c>
      <c r="D13" s="15"/>
      <c r="E13" s="15"/>
      <c r="F13" s="15" t="s">
        <v>301</v>
      </c>
      <c r="G13" s="29">
        <f>('M1-Adj'!H13-'M1-Adj'!G13)/NGDP!H13</f>
        <v>1.0766177717193473E-2</v>
      </c>
      <c r="H13" s="29">
        <f>('M1-Adj'!I13-'M1-Adj'!H13)/NGDP!I13</f>
        <v>3.9438694370967829E-2</v>
      </c>
      <c r="I13" s="29">
        <f>('M1-Adj'!J13-'M1-Adj'!I13)/NGDP!J13</f>
        <v>2.3962476604022086E-2</v>
      </c>
      <c r="J13" s="29">
        <f>('M1-Adj'!K13-'M1-Adj'!J13)/NGDP!K13</f>
        <v>1.7789697018634098E-2</v>
      </c>
      <c r="K13" s="29">
        <f>('M1-Adj'!L13-'M1-Adj'!K13)/NGDP!L13</f>
        <v>-6.4336281362057518E-3</v>
      </c>
      <c r="L13" s="29">
        <f>('M1-Adj'!M13-'M1-Adj'!L13)/NGDP!M13</f>
        <v>1.9695200270973567E-3</v>
      </c>
      <c r="M13" s="15" t="s">
        <v>163</v>
      </c>
      <c r="N13" s="15"/>
      <c r="O13" s="16">
        <f t="shared" si="0"/>
        <v>6</v>
      </c>
      <c r="P13" s="27">
        <f t="shared" si="1"/>
        <v>1.4582156266951515E-2</v>
      </c>
      <c r="Q13" s="16">
        <f t="shared" si="2"/>
        <v>1.6318270086668273E-2</v>
      </c>
      <c r="R13" s="16"/>
      <c r="S13" s="16"/>
      <c r="T13" s="27"/>
      <c r="U13" s="16"/>
    </row>
    <row r="14" spans="1:21" x14ac:dyDescent="0.4">
      <c r="A14" s="15"/>
      <c r="B14" s="15"/>
      <c r="C14" s="49" t="s">
        <v>383</v>
      </c>
      <c r="D14" s="15"/>
      <c r="E14" s="15"/>
      <c r="F14" s="15" t="s">
        <v>301</v>
      </c>
      <c r="G14" s="29">
        <f>('M1-Adj'!H14-'M1-Adj'!G14)/NGDP!H14</f>
        <v>9.5625235591506555E-2</v>
      </c>
      <c r="H14" s="29">
        <f>('M1-Adj'!I14-'M1-Adj'!H14)/NGDP!I14</f>
        <v>0.12759891249999999</v>
      </c>
      <c r="I14" s="29">
        <f>('M1-Adj'!J14-'M1-Adj'!I14)/NGDP!J14</f>
        <v>-5.7612491103202993E-3</v>
      </c>
      <c r="J14" s="29">
        <f>('M1-Adj'!K14-'M1-Adj'!J14)/NGDP!K14</f>
        <v>7.6003729321868184E-3</v>
      </c>
      <c r="K14" s="29">
        <f>('M1-Adj'!L14-'M1-Adj'!K14)/NGDP!L14</f>
        <v>3.1828849961572141E-2</v>
      </c>
      <c r="L14" s="29">
        <f>('M1-Adj'!M14-'M1-Adj'!L14)/NGDP!M14</f>
        <v>7.9619680361693188E-2</v>
      </c>
      <c r="M14" s="15" t="s">
        <v>163</v>
      </c>
      <c r="N14" s="15"/>
      <c r="O14" s="16">
        <f t="shared" si="0"/>
        <v>6</v>
      </c>
      <c r="P14" s="27">
        <f t="shared" si="1"/>
        <v>5.6085300372773067E-2</v>
      </c>
      <c r="Q14" s="16">
        <f t="shared" si="2"/>
        <v>5.290676610128927E-2</v>
      </c>
      <c r="R14" s="16"/>
      <c r="S14" s="16"/>
      <c r="T14" s="27"/>
      <c r="U14" s="16"/>
    </row>
    <row r="15" spans="1:21" x14ac:dyDescent="0.4">
      <c r="A15" s="15"/>
      <c r="B15" s="15"/>
      <c r="C15" s="49" t="s">
        <v>121</v>
      </c>
      <c r="D15" s="15"/>
      <c r="E15" s="15"/>
      <c r="F15" s="15" t="s">
        <v>301</v>
      </c>
      <c r="G15" s="29">
        <f>('M1-Adj'!H15-'M1-Adj'!G15)/NGDP!H15</f>
        <v>1.0717212826286704E-2</v>
      </c>
      <c r="H15" s="29">
        <f>('M1-Adj'!I15-'M1-Adj'!H15)/NGDP!I15</f>
        <v>7.2001992514554259E-3</v>
      </c>
      <c r="I15" s="29">
        <f>('M1-Adj'!J15-'M1-Adj'!I15)/NGDP!J15</f>
        <v>1.7611445294035522E-2</v>
      </c>
      <c r="J15" s="29">
        <f>('M1-Adj'!K15-'M1-Adj'!J15)/NGDP!K15</f>
        <v>1.9124949296350177E-3</v>
      </c>
      <c r="K15" s="29">
        <f>('M1-Adj'!L15-'M1-Adj'!K15)/NGDP!L15</f>
        <v>-2.1316781604288305E-3</v>
      </c>
      <c r="L15" s="29">
        <f>('M1-Adj'!M15-'M1-Adj'!L15)/NGDP!M15</f>
        <v>-2.4159895715708227E-3</v>
      </c>
      <c r="M15" s="15" t="s">
        <v>163</v>
      </c>
      <c r="N15" s="15"/>
      <c r="O15" s="16">
        <f t="shared" si="0"/>
        <v>6</v>
      </c>
      <c r="P15" s="27">
        <f t="shared" si="1"/>
        <v>5.4822807615688349E-3</v>
      </c>
      <c r="Q15" s="16">
        <f t="shared" si="2"/>
        <v>7.8812537774500171E-3</v>
      </c>
      <c r="R15" s="16"/>
      <c r="S15" s="16"/>
      <c r="T15" s="27"/>
      <c r="U15" s="16"/>
    </row>
    <row r="16" spans="1:21" x14ac:dyDescent="0.4">
      <c r="A16" s="15"/>
      <c r="B16" s="15"/>
      <c r="C16" s="50" t="s">
        <v>384</v>
      </c>
      <c r="D16" s="15"/>
      <c r="E16" s="15"/>
      <c r="F16" s="15" t="s">
        <v>301</v>
      </c>
      <c r="G16" s="29">
        <f>('M1-Adj'!H16-'M1-Adj'!G16)/NGDP!H16</f>
        <v>1.2205222091451853E-3</v>
      </c>
      <c r="H16" s="29">
        <f>('M1-Adj'!I16-'M1-Adj'!H16)/NGDP!I16</f>
        <v>5.2059728999560304E-3</v>
      </c>
      <c r="I16" s="29">
        <f>('M1-Adj'!J16-'M1-Adj'!I16)/NGDP!J16</f>
        <v>7.6976666179291242E-3</v>
      </c>
      <c r="J16" s="29">
        <f>('M1-Adj'!K16-'M1-Adj'!J16)/NGDP!K16</f>
        <v>2.4343899764193551E-2</v>
      </c>
      <c r="K16" s="29">
        <f>('M1-Adj'!L16-'M1-Adj'!K16)/NGDP!L16</f>
        <v>6.5400259598989846E-3</v>
      </c>
      <c r="L16" s="29">
        <f>('M1-Adj'!M16-'M1-Adj'!L16)/NGDP!M16</f>
        <v>3.5595717621299899E-2</v>
      </c>
      <c r="M16" s="15" t="s">
        <v>163</v>
      </c>
      <c r="N16" s="15"/>
      <c r="O16" s="16">
        <f t="shared" si="0"/>
        <v>6</v>
      </c>
      <c r="P16" s="27">
        <f t="shared" si="1"/>
        <v>1.3433967512070462E-2</v>
      </c>
      <c r="Q16" s="16">
        <f t="shared" si="2"/>
        <v>1.3471967259663761E-2</v>
      </c>
      <c r="R16" s="16"/>
      <c r="S16" s="16"/>
      <c r="T16" s="27"/>
      <c r="U16" s="16"/>
    </row>
    <row r="17" spans="1:21" x14ac:dyDescent="0.4">
      <c r="A17" s="15"/>
      <c r="B17" s="15"/>
      <c r="C17" s="49" t="s">
        <v>13</v>
      </c>
      <c r="D17" s="15"/>
      <c r="E17" s="15"/>
      <c r="F17" s="15" t="s">
        <v>301</v>
      </c>
      <c r="G17" s="15" t="s">
        <v>163</v>
      </c>
      <c r="H17" s="15" t="s">
        <v>163</v>
      </c>
      <c r="I17" s="29">
        <f>('M1-Adj'!J17-'M1-Adj'!I17)/NGDP!J17</f>
        <v>5.5639188650830965E-3</v>
      </c>
      <c r="J17" s="29">
        <f>('M1-Adj'!K17-'M1-Adj'!J17)/NGDP!K17</f>
        <v>9.1917214906024433E-2</v>
      </c>
      <c r="K17" s="29">
        <f>('M1-Adj'!L17-'M1-Adj'!K17)/NGDP!L17</f>
        <v>3.4149574544270839E-2</v>
      </c>
      <c r="L17" s="15" t="s">
        <v>163</v>
      </c>
      <c r="M17" s="15" t="s">
        <v>163</v>
      </c>
      <c r="N17" s="15"/>
      <c r="O17" s="16">
        <f t="shared" si="0"/>
        <v>3</v>
      </c>
      <c r="P17" s="27">
        <f t="shared" si="1"/>
        <v>4.3876902771792792E-2</v>
      </c>
      <c r="Q17" s="16">
        <f t="shared" si="2"/>
        <v>4.3990778807814629E-2</v>
      </c>
      <c r="R17" s="16"/>
      <c r="S17" s="16"/>
      <c r="T17" s="27"/>
      <c r="U17" s="16"/>
    </row>
    <row r="18" spans="1:21" x14ac:dyDescent="0.4">
      <c r="A18" s="15"/>
      <c r="B18" s="15"/>
      <c r="C18" s="49" t="s">
        <v>23</v>
      </c>
      <c r="D18" s="15"/>
      <c r="E18" s="15"/>
      <c r="F18" s="15" t="s">
        <v>301</v>
      </c>
      <c r="G18" s="15" t="s">
        <v>163</v>
      </c>
      <c r="H18" s="15" t="s">
        <v>163</v>
      </c>
      <c r="I18" s="15" t="s">
        <v>163</v>
      </c>
      <c r="J18" s="15" t="s">
        <v>163</v>
      </c>
      <c r="K18" s="15" t="s">
        <v>163</v>
      </c>
      <c r="L18" s="15" t="s">
        <v>163</v>
      </c>
      <c r="M18" s="15" t="s">
        <v>163</v>
      </c>
      <c r="N18" s="15"/>
      <c r="O18" s="16">
        <f t="shared" si="0"/>
        <v>0</v>
      </c>
      <c r="P18" s="27" t="e">
        <f t="shared" si="1"/>
        <v>#DIV/0!</v>
      </c>
      <c r="Q18" s="16" t="e">
        <f t="shared" si="2"/>
        <v>#DIV/0!</v>
      </c>
      <c r="R18" s="16"/>
      <c r="S18" s="16"/>
      <c r="T18" s="27"/>
      <c r="U18" s="16"/>
    </row>
    <row r="19" spans="1:21" x14ac:dyDescent="0.4">
      <c r="A19" s="15"/>
      <c r="B19" s="15"/>
      <c r="C19" s="49" t="s">
        <v>24</v>
      </c>
      <c r="D19" s="15"/>
      <c r="E19" s="15"/>
      <c r="F19" s="15" t="s">
        <v>301</v>
      </c>
      <c r="G19" s="29">
        <f>('M1-Adj'!H19-'M1-Adj'!G19)/NGDP!H19</f>
        <v>1.0388541101436203E-2</v>
      </c>
      <c r="H19" s="29">
        <f>('M1-Adj'!I19-'M1-Adj'!H19)/NGDP!I19</f>
        <v>5.9185973316070242E-2</v>
      </c>
      <c r="I19" s="29">
        <f>('M1-Adj'!J19-'M1-Adj'!I19)/NGDP!J19</f>
        <v>1.6750748869756162E-2</v>
      </c>
      <c r="J19" s="29">
        <f>('M1-Adj'!K19-'M1-Adj'!J19)/NGDP!K19</f>
        <v>2.6293369576701815E-2</v>
      </c>
      <c r="K19" s="29">
        <f>('M1-Adj'!L19-'M1-Adj'!K19)/NGDP!L19</f>
        <v>2.1489936565976288E-2</v>
      </c>
      <c r="L19" s="29">
        <f>('M1-Adj'!M19-'M1-Adj'!L19)/NGDP!M19</f>
        <v>1.5899824038192373E-2</v>
      </c>
      <c r="M19" s="15" t="s">
        <v>163</v>
      </c>
      <c r="N19" s="15"/>
      <c r="O19" s="16">
        <f t="shared" si="0"/>
        <v>6</v>
      </c>
      <c r="P19" s="27">
        <f t="shared" si="1"/>
        <v>2.5001398911355513E-2</v>
      </c>
      <c r="Q19" s="16">
        <f t="shared" si="2"/>
        <v>1.7589952745179657E-2</v>
      </c>
      <c r="R19" s="16"/>
      <c r="S19" s="16"/>
      <c r="T19" s="27"/>
      <c r="U19" s="16"/>
    </row>
    <row r="20" spans="1:21" x14ac:dyDescent="0.4">
      <c r="A20" s="15"/>
      <c r="B20" s="15"/>
      <c r="C20" s="49" t="s">
        <v>370</v>
      </c>
      <c r="D20" s="15"/>
      <c r="E20" s="15"/>
      <c r="F20" s="15" t="s">
        <v>301</v>
      </c>
      <c r="G20" s="29">
        <f>('M1-Adj'!H20-'M1-Adj'!G20)/NGDP!H20</f>
        <v>3.5305494250670979E-3</v>
      </c>
      <c r="H20" s="29">
        <f>('M1-Adj'!I20-'M1-Adj'!H20)/NGDP!I20</f>
        <v>1.659349451376935E-2</v>
      </c>
      <c r="I20" s="29">
        <f>('M1-Adj'!J20-'M1-Adj'!I20)/NGDP!J20</f>
        <v>1.8479657870308978E-2</v>
      </c>
      <c r="J20" s="29">
        <f>('M1-Adj'!K20-'M1-Adj'!J20)/NGDP!K20</f>
        <v>-2.7598499547277083E-3</v>
      </c>
      <c r="K20" s="29">
        <f>('M1-Adj'!L20-'M1-Adj'!K20)/NGDP!L20</f>
        <v>-5.8338410422291188E-3</v>
      </c>
      <c r="L20" s="29">
        <f>('M1-Adj'!M20-'M1-Adj'!L20)/NGDP!M20</f>
        <v>2.2170198411661766E-2</v>
      </c>
      <c r="M20" s="15" t="s">
        <v>163</v>
      </c>
      <c r="N20" s="15"/>
      <c r="O20" s="16">
        <f t="shared" si="0"/>
        <v>6</v>
      </c>
      <c r="P20" s="27">
        <f t="shared" si="1"/>
        <v>8.6967015373083933E-3</v>
      </c>
      <c r="Q20" s="16">
        <f t="shared" si="2"/>
        <v>1.1905285039359051E-2</v>
      </c>
      <c r="R20" s="16"/>
      <c r="S20" s="16"/>
      <c r="T20" s="27"/>
      <c r="U20" s="16"/>
    </row>
    <row r="21" spans="1:21" x14ac:dyDescent="0.4">
      <c r="A21" s="15"/>
      <c r="B21" s="15"/>
      <c r="C21" s="49" t="s">
        <v>26</v>
      </c>
      <c r="D21" s="15"/>
      <c r="E21" s="15"/>
      <c r="F21" s="15" t="s">
        <v>301</v>
      </c>
      <c r="G21" s="29">
        <f>('M1-Adj'!H21-'M1-Adj'!G21)/NGDP!H21</f>
        <v>2.9042888970601661E-2</v>
      </c>
      <c r="H21" s="29">
        <f>('M1-Adj'!I21-'M1-Adj'!H21)/NGDP!I21</f>
        <v>1.9341234711783898E-2</v>
      </c>
      <c r="I21" s="29">
        <f>('M1-Adj'!J21-'M1-Adj'!I21)/NGDP!J21</f>
        <v>-1.4040299062998379E-3</v>
      </c>
      <c r="J21" s="29">
        <f>('M1-Adj'!K21-'M1-Adj'!J21)/NGDP!K21</f>
        <v>1.6664341650211875E-3</v>
      </c>
      <c r="K21" s="29">
        <f>('M1-Adj'!L21-'M1-Adj'!K21)/NGDP!L21</f>
        <v>2.6482786961411597E-2</v>
      </c>
      <c r="L21" s="29">
        <f>('M1-Adj'!M21-'M1-Adj'!L21)/NGDP!M21</f>
        <v>3.3575776784030453E-2</v>
      </c>
      <c r="M21" s="15" t="s">
        <v>163</v>
      </c>
      <c r="N21" s="15"/>
      <c r="O21" s="16">
        <f t="shared" si="0"/>
        <v>6</v>
      </c>
      <c r="P21" s="27">
        <f t="shared" si="1"/>
        <v>1.8117515281091495E-2</v>
      </c>
      <c r="Q21" s="16">
        <f t="shared" si="2"/>
        <v>1.4707315831722606E-2</v>
      </c>
      <c r="R21" s="16"/>
      <c r="S21" s="16"/>
      <c r="T21" s="27"/>
      <c r="U21" s="16"/>
    </row>
    <row r="22" spans="1:21" x14ac:dyDescent="0.4">
      <c r="A22" s="15"/>
      <c r="B22" s="15"/>
      <c r="C22" s="49" t="s">
        <v>34</v>
      </c>
      <c r="D22" s="15"/>
      <c r="E22" s="15"/>
      <c r="F22" s="15" t="s">
        <v>301</v>
      </c>
      <c r="G22" s="29">
        <f>('M1-Adj'!H22-'M1-Adj'!G22)/NGDP!H22</f>
        <v>5.8876797731712137E-2</v>
      </c>
      <c r="H22" s="29">
        <f>('M1-Adj'!I22-'M1-Adj'!H22)/NGDP!I22</f>
        <v>4.2288377145962126E-2</v>
      </c>
      <c r="I22" s="29">
        <f>('M1-Adj'!J22-'M1-Adj'!I22)/NGDP!J22</f>
        <v>-1.1942531088187158E-2</v>
      </c>
      <c r="J22" s="29">
        <f>('M1-Adj'!K22-'M1-Adj'!J22)/NGDP!K22</f>
        <v>5.5232206143165381E-2</v>
      </c>
      <c r="K22" s="29">
        <f>('M1-Adj'!L22-'M1-Adj'!K22)/NGDP!L22</f>
        <v>4.0677740600558239E-2</v>
      </c>
      <c r="L22" s="29">
        <f>('M1-Adj'!M22-'M1-Adj'!L22)/NGDP!M22</f>
        <v>4.2084068952798342E-2</v>
      </c>
      <c r="M22" s="15" t="s">
        <v>163</v>
      </c>
      <c r="N22" s="15"/>
      <c r="O22" s="16">
        <f t="shared" si="0"/>
        <v>6</v>
      </c>
      <c r="P22" s="27">
        <f t="shared" si="1"/>
        <v>3.7869443247668173E-2</v>
      </c>
      <c r="Q22" s="16">
        <f t="shared" si="2"/>
        <v>2.5570232089965603E-2</v>
      </c>
      <c r="R22" s="16"/>
      <c r="S22" s="16"/>
      <c r="T22" s="27"/>
      <c r="U22" s="16"/>
    </row>
    <row r="23" spans="1:21" x14ac:dyDescent="0.4">
      <c r="A23" s="15"/>
      <c r="B23" s="15"/>
      <c r="C23" s="49" t="s">
        <v>40</v>
      </c>
      <c r="D23" s="15"/>
      <c r="E23" s="15"/>
      <c r="F23" s="15" t="s">
        <v>301</v>
      </c>
      <c r="G23" s="29">
        <f>('M1-Adj'!H23-'M1-Adj'!G23)/NGDP!H23</f>
        <v>2.5614073923818426E-2</v>
      </c>
      <c r="H23" s="29">
        <f>('M1-Adj'!I23-'M1-Adj'!H23)/NGDP!I23</f>
        <v>3.9079506001388743E-2</v>
      </c>
      <c r="I23" s="29">
        <f>('M1-Adj'!J23-'M1-Adj'!I23)/NGDP!J23</f>
        <v>1.7683695652173908E-2</v>
      </c>
      <c r="J23" s="29">
        <f>('M1-Adj'!K23-'M1-Adj'!J23)/NGDP!K23</f>
        <v>2.7352743952808126E-3</v>
      </c>
      <c r="K23" s="29">
        <f>('M1-Adj'!L23-'M1-Adj'!K23)/NGDP!L23</f>
        <v>1.7606511370960323E-2</v>
      </c>
      <c r="L23" s="15" t="s">
        <v>163</v>
      </c>
      <c r="M23" s="15" t="s">
        <v>163</v>
      </c>
      <c r="N23" s="15"/>
      <c r="O23" s="16">
        <f t="shared" si="0"/>
        <v>5</v>
      </c>
      <c r="P23" s="27">
        <f t="shared" si="1"/>
        <v>2.0543812268724444E-2</v>
      </c>
      <c r="Q23" s="16">
        <f t="shared" si="2"/>
        <v>1.3259256391445921E-2</v>
      </c>
      <c r="R23" s="16"/>
      <c r="S23" s="16"/>
      <c r="T23" s="27"/>
      <c r="U23" s="16"/>
    </row>
    <row r="24" spans="1:21" x14ac:dyDescent="0.4">
      <c r="A24" s="15"/>
      <c r="B24" s="15"/>
      <c r="C24" s="49" t="s">
        <v>42</v>
      </c>
      <c r="D24" s="15"/>
      <c r="E24" s="15"/>
      <c r="F24" s="15" t="s">
        <v>301</v>
      </c>
      <c r="G24" s="29">
        <f>('M1-Adj'!H24-'M1-Adj'!G24)/NGDP!H24</f>
        <v>-1.6990838099823323E-4</v>
      </c>
      <c r="H24" s="29">
        <f>('M1-Adj'!I24-'M1-Adj'!H24)/NGDP!I24</f>
        <v>1.4043226178632367E-2</v>
      </c>
      <c r="I24" s="29">
        <f>('M1-Adj'!J24-'M1-Adj'!I24)/NGDP!J24</f>
        <v>6.7149732286212269E-3</v>
      </c>
      <c r="J24" s="15" t="s">
        <v>163</v>
      </c>
      <c r="K24" s="15" t="s">
        <v>163</v>
      </c>
      <c r="L24" s="29">
        <f>('M1-Adj'!M24-'M1-Adj'!L24)/NGDP!M24</f>
        <v>1.0322763625514132E-2</v>
      </c>
      <c r="M24" s="15" t="s">
        <v>163</v>
      </c>
      <c r="N24" s="15"/>
      <c r="O24" s="16">
        <f t="shared" si="0"/>
        <v>4</v>
      </c>
      <c r="P24" s="27">
        <f t="shared" si="1"/>
        <v>7.7277636629423732E-3</v>
      </c>
      <c r="Q24" s="16">
        <f t="shared" si="2"/>
        <v>6.0557977666124835E-3</v>
      </c>
      <c r="R24" s="16"/>
      <c r="S24" s="16"/>
      <c r="T24" s="27"/>
      <c r="U24" s="16"/>
    </row>
    <row r="25" spans="1:21" x14ac:dyDescent="0.4">
      <c r="A25" s="15"/>
      <c r="B25" s="15"/>
      <c r="C25" s="49" t="s">
        <v>46</v>
      </c>
      <c r="D25" s="15"/>
      <c r="E25" s="15"/>
      <c r="F25" s="15" t="s">
        <v>301</v>
      </c>
      <c r="G25" s="29">
        <f>('M1-Adj'!H25-'M1-Adj'!G25)/NGDP!H25</f>
        <v>2.8796347270314077E-2</v>
      </c>
      <c r="H25" s="29">
        <f>('M1-Adj'!I25-'M1-Adj'!H25)/NGDP!I25</f>
        <v>3.653513810644983E-2</v>
      </c>
      <c r="I25" s="29">
        <f>('M1-Adj'!J25-'M1-Adj'!I25)/NGDP!J25</f>
        <v>1.4986483947597013E-2</v>
      </c>
      <c r="J25" s="29">
        <f>('M1-Adj'!K25-'M1-Adj'!J25)/NGDP!K25</f>
        <v>2.205877720223837E-2</v>
      </c>
      <c r="K25" s="29">
        <f>('M1-Adj'!L25-'M1-Adj'!K25)/NGDP!L25</f>
        <v>1.0279637070213682E-2</v>
      </c>
      <c r="L25" s="29">
        <f>('M1-Adj'!M25-'M1-Adj'!L25)/NGDP!M25</f>
        <v>4.3983359520828455E-3</v>
      </c>
      <c r="M25" s="15" t="s">
        <v>163</v>
      </c>
      <c r="N25" s="15"/>
      <c r="O25" s="16">
        <f t="shared" si="0"/>
        <v>6</v>
      </c>
      <c r="P25" s="27">
        <f t="shared" si="1"/>
        <v>1.9509119924815969E-2</v>
      </c>
      <c r="Q25" s="16">
        <f t="shared" si="2"/>
        <v>1.1971733553141328E-2</v>
      </c>
      <c r="R25" s="16"/>
      <c r="S25" s="16"/>
      <c r="T25" s="27"/>
      <c r="U25" s="16"/>
    </row>
    <row r="26" spans="1:21" x14ac:dyDescent="0.4">
      <c r="A26" s="15"/>
      <c r="B26" s="15"/>
      <c r="C26" s="49" t="s">
        <v>50</v>
      </c>
      <c r="D26" s="15"/>
      <c r="E26" s="15"/>
      <c r="F26" s="15" t="s">
        <v>301</v>
      </c>
      <c r="G26" s="29">
        <f>('M1-Adj'!H26-'M1-Adj'!G26)/NGDP!H26</f>
        <v>9.3160125654460097E-3</v>
      </c>
      <c r="H26" s="29">
        <f>('M1-Adj'!I26-'M1-Adj'!H26)/NGDP!I26</f>
        <v>2.8512236986283475E-2</v>
      </c>
      <c r="I26" s="29">
        <f>('M1-Adj'!J26-'M1-Adj'!I26)/NGDP!J26</f>
        <v>1.9185909337501771E-2</v>
      </c>
      <c r="J26" s="29">
        <f>('M1-Adj'!K26-'M1-Adj'!J26)/NGDP!K26</f>
        <v>2.3524758790590277E-2</v>
      </c>
      <c r="K26" s="29">
        <f>('M1-Adj'!L26-'M1-Adj'!K26)/NGDP!L26</f>
        <v>3.4354516271851494E-2</v>
      </c>
      <c r="L26" s="29">
        <f>('M1-Adj'!M26-'M1-Adj'!L26)/NGDP!M26</f>
        <v>9.5151074378081214E-3</v>
      </c>
      <c r="M26" s="15" t="s">
        <v>163</v>
      </c>
      <c r="N26" s="15"/>
      <c r="O26" s="16">
        <f t="shared" si="0"/>
        <v>6</v>
      </c>
      <c r="P26" s="27">
        <f t="shared" si="1"/>
        <v>2.0734756898246859E-2</v>
      </c>
      <c r="Q26" s="16">
        <f t="shared" si="2"/>
        <v>1.0123619287521608E-2</v>
      </c>
      <c r="R26" s="16"/>
      <c r="S26" s="16"/>
      <c r="T26" s="27"/>
      <c r="U26" s="16"/>
    </row>
    <row r="27" spans="1:21" x14ac:dyDescent="0.4">
      <c r="A27" s="15"/>
      <c r="B27" s="15"/>
      <c r="C27" s="49" t="s">
        <v>55</v>
      </c>
      <c r="D27" s="15"/>
      <c r="E27" s="15"/>
      <c r="F27" s="15" t="s">
        <v>301</v>
      </c>
      <c r="G27" s="29">
        <f>('M1-Adj'!H27-'M1-Adj'!G27)/NGDP!H27</f>
        <v>1.7757784359141771E-2</v>
      </c>
      <c r="H27" s="29">
        <f>('M1-Adj'!I27-'M1-Adj'!H27)/NGDP!I27</f>
        <v>3.5791566122175961E-3</v>
      </c>
      <c r="I27" s="29">
        <f>('M1-Adj'!J27-'M1-Adj'!I27)/NGDP!J27</f>
        <v>8.0271440424774694E-3</v>
      </c>
      <c r="J27" s="29">
        <f>('M1-Adj'!K27-'M1-Adj'!J27)/NGDP!K27</f>
        <v>2.8289449058232666E-2</v>
      </c>
      <c r="K27" s="29">
        <f>('M1-Adj'!L27-'M1-Adj'!K27)/NGDP!L27</f>
        <v>8.7117000382406894E-3</v>
      </c>
      <c r="L27" s="29">
        <f>('M1-Adj'!M27-'M1-Adj'!L27)/NGDP!M27</f>
        <v>1.7378094378757546E-2</v>
      </c>
      <c r="M27" s="15" t="s">
        <v>163</v>
      </c>
      <c r="N27" s="15"/>
      <c r="O27" s="16">
        <f t="shared" si="0"/>
        <v>6</v>
      </c>
      <c r="P27" s="27">
        <f t="shared" si="1"/>
        <v>1.3957221414844623E-2</v>
      </c>
      <c r="Q27" s="16">
        <f t="shared" si="2"/>
        <v>8.9659906418966019E-3</v>
      </c>
      <c r="R27" s="16"/>
      <c r="S27" s="16"/>
      <c r="T27" s="27"/>
      <c r="U27" s="16"/>
    </row>
    <row r="28" spans="1:21" x14ac:dyDescent="0.4">
      <c r="A28" s="15"/>
      <c r="B28" s="15"/>
      <c r="C28" s="49" t="s">
        <v>57</v>
      </c>
      <c r="D28" s="15"/>
      <c r="E28" s="15"/>
      <c r="F28" s="15" t="s">
        <v>301</v>
      </c>
      <c r="G28" s="29">
        <f>('M1-Adj'!H28-'M1-Adj'!G28)/NGDP!H28</f>
        <v>-4.1899478869798876E-2</v>
      </c>
      <c r="H28" s="29">
        <f>('M1-Adj'!I28-'M1-Adj'!H28)/NGDP!I28</f>
        <v>1.815854935592244E-2</v>
      </c>
      <c r="I28" s="29">
        <f>('M1-Adj'!J28-'M1-Adj'!I28)/NGDP!J28</f>
        <v>-2.4027594566650855E-3</v>
      </c>
      <c r="J28" s="29">
        <f>('M1-Adj'!K28-'M1-Adj'!J28)/NGDP!K28</f>
        <v>2.6615053838017787E-2</v>
      </c>
      <c r="K28" s="29">
        <f>('M1-Adj'!L28-'M1-Adj'!K28)/NGDP!L28</f>
        <v>4.1931010313407381E-2</v>
      </c>
      <c r="L28" s="29">
        <f>('M1-Adj'!M28-'M1-Adj'!L28)/NGDP!M28</f>
        <v>1.2361193219039153E-2</v>
      </c>
      <c r="M28" s="15" t="s">
        <v>163</v>
      </c>
      <c r="N28" s="15"/>
      <c r="O28" s="16">
        <f t="shared" si="0"/>
        <v>6</v>
      </c>
      <c r="P28" s="27">
        <f t="shared" si="1"/>
        <v>9.1272613999871331E-3</v>
      </c>
      <c r="Q28" s="16">
        <f t="shared" si="2"/>
        <v>2.9019307048234966E-2</v>
      </c>
      <c r="R28" s="16"/>
      <c r="S28" s="16"/>
      <c r="T28" s="27"/>
      <c r="U28" s="16"/>
    </row>
    <row r="29" spans="1:21" x14ac:dyDescent="0.4">
      <c r="A29" s="15"/>
      <c r="B29" s="15"/>
      <c r="C29" s="49" t="s">
        <v>369</v>
      </c>
      <c r="D29" s="15"/>
      <c r="E29" s="15"/>
      <c r="F29" s="15" t="s">
        <v>301</v>
      </c>
      <c r="G29" s="29">
        <f>('M1-Adj'!H29-'M1-Adj'!G29)/NGDP!H29</f>
        <v>1.7566677370903762E-2</v>
      </c>
      <c r="H29" s="29">
        <f>('M1-Adj'!I29-'M1-Adj'!H29)/NGDP!I29</f>
        <v>7.3576540342039512E-3</v>
      </c>
      <c r="I29" s="29">
        <f>('M1-Adj'!J29-'M1-Adj'!I29)/NGDP!J29</f>
        <v>2.6046025636650323E-3</v>
      </c>
      <c r="J29" s="29">
        <f>('M1-Adj'!K29-'M1-Adj'!J29)/NGDP!K29</f>
        <v>2.0402314026104561E-2</v>
      </c>
      <c r="K29" s="29">
        <f>('M1-Adj'!L29-'M1-Adj'!K29)/NGDP!L29</f>
        <v>6.1666311609965161E-3</v>
      </c>
      <c r="L29" s="29">
        <f>('M1-Adj'!M29-'M1-Adj'!L29)/NGDP!M29</f>
        <v>1.2886662406829208E-2</v>
      </c>
      <c r="M29" s="15" t="s">
        <v>163</v>
      </c>
      <c r="N29" s="15"/>
      <c r="O29" s="16">
        <f t="shared" si="0"/>
        <v>6</v>
      </c>
      <c r="P29" s="27">
        <f t="shared" si="1"/>
        <v>1.1164090260450503E-2</v>
      </c>
      <c r="Q29" s="16">
        <f t="shared" si="2"/>
        <v>6.9574929202599585E-3</v>
      </c>
      <c r="R29" s="16"/>
      <c r="S29" s="16"/>
      <c r="T29" s="27"/>
      <c r="U29" s="16"/>
    </row>
    <row r="30" spans="1:21" x14ac:dyDescent="0.4">
      <c r="A30" s="15"/>
      <c r="B30" s="15"/>
      <c r="C30" s="49" t="s">
        <v>65</v>
      </c>
      <c r="D30" s="15"/>
      <c r="E30" s="15"/>
      <c r="F30" s="15" t="s">
        <v>301</v>
      </c>
      <c r="G30" s="29">
        <f>('M1-Adj'!H30-'M1-Adj'!G30)/NGDP!H30</f>
        <v>9.4443716046051125E-3</v>
      </c>
      <c r="H30" s="29">
        <f>('M1-Adj'!I30-'M1-Adj'!H30)/NGDP!I30</f>
        <v>7.6887442420447063E-3</v>
      </c>
      <c r="I30" s="29">
        <f>('M1-Adj'!J30-'M1-Adj'!I30)/NGDP!J30</f>
        <v>4.9584791887199138E-3</v>
      </c>
      <c r="J30" s="29">
        <f>('M1-Adj'!K30-'M1-Adj'!J30)/NGDP!K30</f>
        <v>8.3892563640008012E-3</v>
      </c>
      <c r="K30" s="29">
        <f>('M1-Adj'!L30-'M1-Adj'!K30)/NGDP!L30</f>
        <v>5.1980097892480081E-3</v>
      </c>
      <c r="L30" s="29">
        <f>('M1-Adj'!M30-'M1-Adj'!L30)/NGDP!M30</f>
        <v>-9.556042205853076E-4</v>
      </c>
      <c r="M30" s="15" t="s">
        <v>163</v>
      </c>
      <c r="N30" s="15"/>
      <c r="O30" s="16">
        <f t="shared" si="0"/>
        <v>6</v>
      </c>
      <c r="P30" s="27">
        <f t="shared" si="1"/>
        <v>5.7872094946722066E-3</v>
      </c>
      <c r="Q30" s="16">
        <f t="shared" si="2"/>
        <v>3.7486211869303936E-3</v>
      </c>
      <c r="R30" s="16"/>
      <c r="S30" s="16"/>
      <c r="T30" s="27"/>
      <c r="U30" s="16"/>
    </row>
    <row r="31" spans="1:21" x14ac:dyDescent="0.4">
      <c r="A31" s="15"/>
      <c r="B31" s="15"/>
      <c r="C31" s="49" t="s">
        <v>69</v>
      </c>
      <c r="D31" s="15"/>
      <c r="E31" s="15"/>
      <c r="F31" s="15" t="s">
        <v>301</v>
      </c>
      <c r="G31" s="29">
        <f>('M1-Adj'!H31-'M1-Adj'!G31)/NGDP!H31</f>
        <v>1.4654396321582235E-2</v>
      </c>
      <c r="H31" s="29">
        <f>('M1-Adj'!I31-'M1-Adj'!H31)/NGDP!I31</f>
        <v>1.0948719918197656E-2</v>
      </c>
      <c r="I31" s="29">
        <f>('M1-Adj'!J31-'M1-Adj'!I31)/NGDP!J31</f>
        <v>3.3789570641970586E-2</v>
      </c>
      <c r="J31" s="29">
        <f>('M1-Adj'!K31-'M1-Adj'!J31)/NGDP!K31</f>
        <v>2.0918839806074657E-2</v>
      </c>
      <c r="K31" s="29">
        <f>('M1-Adj'!L31-'M1-Adj'!K31)/NGDP!L31</f>
        <v>2.4523861999824523E-2</v>
      </c>
      <c r="L31" s="29">
        <f>('M1-Adj'!M31-'M1-Adj'!L31)/NGDP!M31</f>
        <v>6.4657636485868399E-3</v>
      </c>
      <c r="M31" s="15" t="s">
        <v>163</v>
      </c>
      <c r="N31" s="15"/>
      <c r="O31" s="16">
        <f t="shared" si="0"/>
        <v>6</v>
      </c>
      <c r="P31" s="27">
        <f t="shared" si="1"/>
        <v>1.8550192056039416E-2</v>
      </c>
      <c r="Q31" s="16">
        <f t="shared" si="2"/>
        <v>9.9249876317123106E-3</v>
      </c>
      <c r="R31" s="16"/>
      <c r="S31" s="16"/>
      <c r="T31" s="27"/>
      <c r="U31" s="16"/>
    </row>
    <row r="32" spans="1:21" x14ac:dyDescent="0.4">
      <c r="A32" s="15"/>
      <c r="B32" s="15"/>
      <c r="C32" s="49" t="s">
        <v>73</v>
      </c>
      <c r="D32" s="15"/>
      <c r="E32" s="15"/>
      <c r="F32" s="15" t="s">
        <v>301</v>
      </c>
      <c r="G32" s="29">
        <f>('M1-Adj'!H32-'M1-Adj'!G32)/NGDP!H32</f>
        <v>1.2400608364522434E-2</v>
      </c>
      <c r="H32" s="29">
        <f>('M1-Adj'!I32-'M1-Adj'!H32)/NGDP!I32</f>
        <v>3.0077405173495216E-2</v>
      </c>
      <c r="I32" s="29">
        <f>('M1-Adj'!J32-'M1-Adj'!I32)/NGDP!J32</f>
        <v>-2.251393825150198E-2</v>
      </c>
      <c r="J32" s="29">
        <f>('M1-Adj'!K32-'M1-Adj'!J32)/NGDP!K32</f>
        <v>3.001897604447365E-2</v>
      </c>
      <c r="K32" s="29">
        <f>('M1-Adj'!L32-'M1-Adj'!K32)/NGDP!L32</f>
        <v>3.0501381823785281E-2</v>
      </c>
      <c r="L32" s="29">
        <f>('M1-Adj'!M32-'M1-Adj'!L32)/NGDP!M32</f>
        <v>2.297275153485269E-2</v>
      </c>
      <c r="M32" s="15" t="s">
        <v>163</v>
      </c>
      <c r="N32" s="15"/>
      <c r="O32" s="16">
        <f t="shared" si="0"/>
        <v>6</v>
      </c>
      <c r="P32" s="27">
        <f t="shared" si="1"/>
        <v>1.7242864114937882E-2</v>
      </c>
      <c r="Q32" s="16">
        <f t="shared" si="2"/>
        <v>2.0691182455611995E-2</v>
      </c>
      <c r="R32" s="16"/>
      <c r="S32" s="16"/>
      <c r="T32" s="27"/>
      <c r="U32" s="16"/>
    </row>
    <row r="33" spans="1:21" x14ac:dyDescent="0.4">
      <c r="A33" s="15"/>
      <c r="B33" s="15"/>
      <c r="C33" s="49" t="s">
        <v>74</v>
      </c>
      <c r="D33" s="15"/>
      <c r="E33" s="15"/>
      <c r="F33" s="15" t="s">
        <v>301</v>
      </c>
      <c r="G33" s="29">
        <f>('M1-Adj'!H33-'M1-Adj'!G33)/NGDP!H33</f>
        <v>2.8150548813541083E-2</v>
      </c>
      <c r="H33" s="29">
        <f>('M1-Adj'!I33-'M1-Adj'!H33)/NGDP!I33</f>
        <v>1.8341162420861475E-2</v>
      </c>
      <c r="I33" s="29">
        <f>('M1-Adj'!J33-'M1-Adj'!I33)/NGDP!J33</f>
        <v>7.9190779718461297E-3</v>
      </c>
      <c r="J33" s="29">
        <f>('M1-Adj'!K33-'M1-Adj'!J33)/NGDP!K33</f>
        <v>3.4844936769561921E-2</v>
      </c>
      <c r="K33" s="29">
        <f>('M1-Adj'!L33-'M1-Adj'!K33)/NGDP!L33</f>
        <v>1.5246064677584647E-2</v>
      </c>
      <c r="L33" s="29">
        <f>('M1-Adj'!M33-'M1-Adj'!L33)/NGDP!M33</f>
        <v>2.2445313450507418E-2</v>
      </c>
      <c r="M33" s="15" t="s">
        <v>163</v>
      </c>
      <c r="N33" s="15"/>
      <c r="O33" s="16">
        <f t="shared" si="0"/>
        <v>6</v>
      </c>
      <c r="P33" s="27">
        <f t="shared" si="1"/>
        <v>2.1157850683983778E-2</v>
      </c>
      <c r="Q33" s="16">
        <f t="shared" si="2"/>
        <v>9.5502854669484438E-3</v>
      </c>
      <c r="R33" s="16"/>
      <c r="S33" s="16"/>
      <c r="T33" s="27"/>
      <c r="U33" s="16"/>
    </row>
    <row r="34" spans="1:21" x14ac:dyDescent="0.4">
      <c r="A34" s="15"/>
      <c r="B34" s="15"/>
      <c r="C34" s="49" t="s">
        <v>84</v>
      </c>
      <c r="D34" s="15"/>
      <c r="E34" s="15"/>
      <c r="F34" s="15" t="s">
        <v>301</v>
      </c>
      <c r="G34" s="29">
        <f>('M1-Adj'!H34-'M1-Adj'!G34)/NGDP!H34</f>
        <v>1.6291138697830138E-2</v>
      </c>
      <c r="H34" s="29">
        <f>('M1-Adj'!I34-'M1-Adj'!H34)/NGDP!I34</f>
        <v>6.7291843583821939E-2</v>
      </c>
      <c r="I34" s="29">
        <f>('M1-Adj'!J34-'M1-Adj'!I34)/NGDP!J34</f>
        <v>1.1568660095601261E-2</v>
      </c>
      <c r="J34" s="29">
        <f>('M1-Adj'!K34-'M1-Adj'!J34)/NGDP!K34</f>
        <v>2.0610007741944741E-2</v>
      </c>
      <c r="K34" s="29">
        <f>('M1-Adj'!L34-'M1-Adj'!K34)/NGDP!L34</f>
        <v>2.4235717931753574E-2</v>
      </c>
      <c r="L34" s="29">
        <f>('M1-Adj'!M34-'M1-Adj'!L34)/NGDP!M34</f>
        <v>2.4551475291172287E-2</v>
      </c>
      <c r="M34" s="15" t="s">
        <v>163</v>
      </c>
      <c r="N34" s="15"/>
      <c r="O34" s="16">
        <f t="shared" si="0"/>
        <v>6</v>
      </c>
      <c r="P34" s="27">
        <f t="shared" si="1"/>
        <v>2.7424807223687325E-2</v>
      </c>
      <c r="Q34" s="16">
        <f t="shared" si="2"/>
        <v>2.0147577440546873E-2</v>
      </c>
      <c r="R34" s="16"/>
      <c r="S34" s="16"/>
      <c r="T34" s="27"/>
      <c r="U34" s="16"/>
    </row>
    <row r="35" spans="1:21" x14ac:dyDescent="0.4">
      <c r="A35" s="15"/>
      <c r="B35" s="15"/>
      <c r="C35" s="49" t="s">
        <v>88</v>
      </c>
      <c r="D35" s="15"/>
      <c r="E35" s="15"/>
      <c r="F35" s="15" t="s">
        <v>301</v>
      </c>
      <c r="G35" s="29">
        <f>('M1-Adj'!H35-'M1-Adj'!G35)/NGDP!H35</f>
        <v>1.7724393417443172E-2</v>
      </c>
      <c r="H35" s="29">
        <f>('M1-Adj'!I35-'M1-Adj'!H35)/NGDP!I35</f>
        <v>1.3683360784392905E-2</v>
      </c>
      <c r="I35" s="29">
        <f>('M1-Adj'!J35-'M1-Adj'!I35)/NGDP!J35</f>
        <v>7.3630612443997476E-3</v>
      </c>
      <c r="J35" s="29">
        <f>('M1-Adj'!K35-'M1-Adj'!J35)/NGDP!K35</f>
        <v>3.6819112467478814E-2</v>
      </c>
      <c r="K35" s="29">
        <f>('M1-Adj'!L35-'M1-Adj'!K35)/NGDP!L35</f>
        <v>-1.5140624329342022E-3</v>
      </c>
      <c r="L35" s="29">
        <f>('M1-Adj'!M35-'M1-Adj'!L35)/NGDP!M35</f>
        <v>4.6731025994648922E-4</v>
      </c>
      <c r="M35" s="15" t="s">
        <v>163</v>
      </c>
      <c r="N35" s="15"/>
      <c r="O35" s="16">
        <f t="shared" si="0"/>
        <v>6</v>
      </c>
      <c r="P35" s="27">
        <f t="shared" si="1"/>
        <v>1.2423862623454488E-2</v>
      </c>
      <c r="Q35" s="16">
        <f t="shared" si="2"/>
        <v>1.4054513774334971E-2</v>
      </c>
      <c r="R35" s="16"/>
      <c r="S35" s="16"/>
      <c r="T35" s="27"/>
      <c r="U35" s="16"/>
    </row>
    <row r="36" spans="1:21" x14ac:dyDescent="0.4">
      <c r="A36" s="15"/>
      <c r="B36" s="15"/>
      <c r="C36" s="49" t="s">
        <v>93</v>
      </c>
      <c r="D36" s="15"/>
      <c r="E36" s="15"/>
      <c r="F36" s="15" t="s">
        <v>301</v>
      </c>
      <c r="G36" s="29">
        <f>('M1-Adj'!H36-'M1-Adj'!G36)/NGDP!H36</f>
        <v>1.9171298429375001E-2</v>
      </c>
      <c r="H36" s="29">
        <f>('M1-Adj'!I36-'M1-Adj'!H36)/NGDP!I36</f>
        <v>4.2713594191206135E-2</v>
      </c>
      <c r="I36" s="29">
        <f>('M1-Adj'!J36-'M1-Adj'!I36)/NGDP!J36</f>
        <v>1.6244573346466756E-2</v>
      </c>
      <c r="J36" s="29">
        <f>('M1-Adj'!K36-'M1-Adj'!J36)/NGDP!K36</f>
        <v>3.8668544521987716E-2</v>
      </c>
      <c r="K36" s="29">
        <f>('M1-Adj'!L36-'M1-Adj'!K36)/NGDP!L36</f>
        <v>4.827832707951029E-2</v>
      </c>
      <c r="L36" s="29">
        <f>('M1-Adj'!M36-'M1-Adj'!L36)/NGDP!M36</f>
        <v>3.4656770568325106E-2</v>
      </c>
      <c r="M36" s="15" t="s">
        <v>163</v>
      </c>
      <c r="N36" s="15"/>
      <c r="O36" s="16">
        <f t="shared" si="0"/>
        <v>6</v>
      </c>
      <c r="P36" s="27">
        <f t="shared" si="1"/>
        <v>3.328885135614517E-2</v>
      </c>
      <c r="Q36" s="16">
        <f t="shared" si="2"/>
        <v>1.2916154032910994E-2</v>
      </c>
      <c r="R36" s="16"/>
      <c r="S36" s="16"/>
      <c r="T36" s="27"/>
      <c r="U36" s="16"/>
    </row>
    <row r="37" spans="1:21" x14ac:dyDescent="0.4">
      <c r="A37" s="15"/>
      <c r="B37" s="15"/>
      <c r="C37" s="49" t="s">
        <v>97</v>
      </c>
      <c r="D37" s="15"/>
      <c r="E37" s="15"/>
      <c r="F37" s="15" t="s">
        <v>301</v>
      </c>
      <c r="G37" s="29">
        <f>('M1-Adj'!H37-'M1-Adj'!G37)/NGDP!H37</f>
        <v>3.8126955491717242E-3</v>
      </c>
      <c r="H37" s="29">
        <f>('M1-Adj'!I37-'M1-Adj'!H37)/NGDP!I37</f>
        <v>3.6433154826764833E-2</v>
      </c>
      <c r="I37" s="29">
        <f>('M1-Adj'!J37-'M1-Adj'!I37)/NGDP!J37</f>
        <v>5.8339507249167222E-3</v>
      </c>
      <c r="J37" s="29">
        <f>('M1-Adj'!K37-'M1-Adj'!J37)/NGDP!K37</f>
        <v>3.6708849630561702E-2</v>
      </c>
      <c r="K37" s="29">
        <f>('M1-Adj'!L37-'M1-Adj'!K37)/NGDP!L37</f>
        <v>4.4186031376600189E-3</v>
      </c>
      <c r="L37" s="29">
        <f>('M1-Adj'!M37-'M1-Adj'!L37)/NGDP!M37</f>
        <v>3.3259275656844924E-2</v>
      </c>
      <c r="M37" s="15" t="s">
        <v>163</v>
      </c>
      <c r="N37" s="15"/>
      <c r="O37" s="16">
        <f t="shared" si="0"/>
        <v>6</v>
      </c>
      <c r="P37" s="27">
        <f t="shared" si="1"/>
        <v>2.0077754920986651E-2</v>
      </c>
      <c r="Q37" s="16">
        <f t="shared" si="2"/>
        <v>1.6914443858102767E-2</v>
      </c>
      <c r="R37" s="16"/>
      <c r="S37" s="16"/>
      <c r="T37" s="27"/>
      <c r="U37" s="16"/>
    </row>
    <row r="38" spans="1:21" x14ac:dyDescent="0.4">
      <c r="A38" s="15"/>
      <c r="B38" s="15"/>
      <c r="C38" s="49" t="s">
        <v>110</v>
      </c>
      <c r="D38" s="15"/>
      <c r="E38" s="15"/>
      <c r="F38" s="15" t="s">
        <v>301</v>
      </c>
      <c r="G38" s="15" t="s">
        <v>163</v>
      </c>
      <c r="H38" s="15" t="s">
        <v>163</v>
      </c>
      <c r="I38" s="15" t="s">
        <v>163</v>
      </c>
      <c r="J38" s="29">
        <f>('M1-Adj'!K38-'M1-Adj'!J38)/NGDP!K38</f>
        <v>7.7835520466580066</v>
      </c>
      <c r="K38" s="29">
        <f>('M1-Adj'!L38-'M1-Adj'!K38)/NGDP!L38</f>
        <v>18.162905541249184</v>
      </c>
      <c r="L38" s="29">
        <f>('M1-Adj'!M38-'M1-Adj'!L38)/NGDP!M38</f>
        <v>10.395862165458727</v>
      </c>
      <c r="M38" s="15" t="s">
        <v>163</v>
      </c>
      <c r="N38" s="15"/>
      <c r="O38" s="16">
        <f t="shared" si="0"/>
        <v>3</v>
      </c>
      <c r="P38" s="27">
        <f t="shared" si="1"/>
        <v>12.114106584455305</v>
      </c>
      <c r="Q38" s="16">
        <f t="shared" si="2"/>
        <v>5.398797797100781</v>
      </c>
      <c r="R38" s="16"/>
      <c r="S38" s="16"/>
      <c r="T38" s="27"/>
      <c r="U38" s="16"/>
    </row>
    <row r="39" spans="1:21" x14ac:dyDescent="0.4">
      <c r="A39" s="15"/>
      <c r="B39" s="15"/>
      <c r="C39" s="49" t="s">
        <v>111</v>
      </c>
      <c r="D39" s="15"/>
      <c r="E39" s="15"/>
      <c r="F39" s="15" t="s">
        <v>301</v>
      </c>
      <c r="G39" s="29">
        <f>('M1-Adj'!H39-'M1-Adj'!G39)/NGDP!H39</f>
        <v>5.5552001902516735E-3</v>
      </c>
      <c r="H39" s="29">
        <f>('M1-Adj'!I39-'M1-Adj'!H39)/NGDP!I39</f>
        <v>9.4940765934177444E-3</v>
      </c>
      <c r="I39" s="29">
        <f>('M1-Adj'!J39-'M1-Adj'!I39)/NGDP!J39</f>
        <v>9.2698004053024998E-3</v>
      </c>
      <c r="J39" s="29">
        <f>('M1-Adj'!K39-'M1-Adj'!J39)/NGDP!K39</f>
        <v>1.353430671215337E-2</v>
      </c>
      <c r="K39" s="29">
        <f>('M1-Adj'!L39-'M1-Adj'!K39)/NGDP!L39</f>
        <v>8.589970193059215E-3</v>
      </c>
      <c r="L39" s="29">
        <f>('M1-Adj'!M39-'M1-Adj'!L39)/NGDP!M39</f>
        <v>8.6744739156150615E-3</v>
      </c>
      <c r="M39" s="15" t="s">
        <v>163</v>
      </c>
      <c r="N39" s="15"/>
      <c r="O39" s="16">
        <f t="shared" si="0"/>
        <v>6</v>
      </c>
      <c r="P39" s="27">
        <f t="shared" si="1"/>
        <v>9.1863046682999286E-3</v>
      </c>
      <c r="Q39" s="16">
        <f t="shared" si="2"/>
        <v>2.5616136369717699E-3</v>
      </c>
      <c r="R39" s="16"/>
      <c r="S39" s="16"/>
      <c r="T39" s="27"/>
      <c r="U39" s="16"/>
    </row>
    <row r="40" spans="1:21" x14ac:dyDescent="0.4">
      <c r="A40" s="15"/>
      <c r="B40" s="15"/>
      <c r="C40" s="49" t="s">
        <v>112</v>
      </c>
      <c r="D40" s="15"/>
      <c r="E40" s="15"/>
      <c r="F40" s="15" t="s">
        <v>301</v>
      </c>
      <c r="G40" s="29">
        <f>('M1-Adj'!H40-'M1-Adj'!G40)/NGDP!H40</f>
        <v>7.6794439693769825E-3</v>
      </c>
      <c r="H40" s="29">
        <f>('M1-Adj'!I40-'M1-Adj'!H40)/NGDP!I40</f>
        <v>1.3602008194209948E-3</v>
      </c>
      <c r="I40" s="29">
        <f>('M1-Adj'!J40-'M1-Adj'!I40)/NGDP!J40</f>
        <v>4.5161870437508463E-3</v>
      </c>
      <c r="J40" s="29">
        <f>('M1-Adj'!K40-'M1-Adj'!J40)/NGDP!K40</f>
        <v>6.2313055845558817E-2</v>
      </c>
      <c r="K40" s="29">
        <f>('M1-Adj'!L40-'M1-Adj'!K40)/NGDP!L40</f>
        <v>-1.1295944217056002E-2</v>
      </c>
      <c r="L40" s="29">
        <f>('M1-Adj'!M40-'M1-Adj'!L40)/NGDP!M40</f>
        <v>-8.6854156810948664E-3</v>
      </c>
      <c r="M40" s="15" t="s">
        <v>163</v>
      </c>
      <c r="N40" s="15"/>
      <c r="O40" s="16">
        <f t="shared" si="0"/>
        <v>6</v>
      </c>
      <c r="P40" s="27">
        <f t="shared" si="1"/>
        <v>9.3145879633261281E-3</v>
      </c>
      <c r="Q40" s="16">
        <f t="shared" si="2"/>
        <v>2.7005934117977991E-2</v>
      </c>
      <c r="R40" s="16"/>
      <c r="S40" s="16"/>
      <c r="T40" s="27"/>
      <c r="U40" s="16"/>
    </row>
    <row r="41" spans="1:21" x14ac:dyDescent="0.4">
      <c r="A41" s="15"/>
      <c r="B41" s="15"/>
      <c r="C41" s="49" t="s">
        <v>115</v>
      </c>
      <c r="D41" s="15"/>
      <c r="E41" s="15"/>
      <c r="F41" s="15" t="s">
        <v>301</v>
      </c>
      <c r="G41" s="29">
        <f>('M1-Adj'!H41-'M1-Adj'!G41)/NGDP!H41</f>
        <v>3.4423277155094315E-2</v>
      </c>
      <c r="H41" s="29">
        <f>('M1-Adj'!I41-'M1-Adj'!H41)/NGDP!I41</f>
        <v>2.10977667209057E-2</v>
      </c>
      <c r="I41" s="29">
        <f>('M1-Adj'!J41-'M1-Adj'!I41)/NGDP!J41</f>
        <v>1.7548901244418481E-2</v>
      </c>
      <c r="J41" s="29">
        <f>('M1-Adj'!K41-'M1-Adj'!J41)/NGDP!K41</f>
        <v>2.7790188059018409E-2</v>
      </c>
      <c r="K41" s="29">
        <f>('M1-Adj'!L41-'M1-Adj'!K41)/NGDP!L41</f>
        <v>2.1450069913854505E-2</v>
      </c>
      <c r="L41" s="29">
        <f>('M1-Adj'!M41-'M1-Adj'!L41)/NGDP!M41</f>
        <v>1.8847165590428445E-2</v>
      </c>
      <c r="M41" s="15" t="s">
        <v>163</v>
      </c>
      <c r="N41" s="15"/>
      <c r="O41" s="16">
        <f t="shared" si="0"/>
        <v>6</v>
      </c>
      <c r="P41" s="27">
        <f t="shared" si="1"/>
        <v>2.3526228113953312E-2</v>
      </c>
      <c r="Q41" s="16">
        <f t="shared" si="2"/>
        <v>6.3993273463986613E-3</v>
      </c>
      <c r="R41" s="16"/>
      <c r="S41" s="16"/>
      <c r="T41" s="27"/>
      <c r="U41" s="16"/>
    </row>
    <row r="42" spans="1:21" x14ac:dyDescent="0.4">
      <c r="A42" s="15"/>
      <c r="B42" s="15"/>
      <c r="C42" s="49" t="s">
        <v>116</v>
      </c>
      <c r="D42" s="15"/>
      <c r="E42" s="15"/>
      <c r="F42" s="15" t="s">
        <v>301</v>
      </c>
      <c r="G42" s="29">
        <f>('M1-Adj'!H42-'M1-Adj'!G42)/NGDP!H42</f>
        <v>3.7463306269145569E-2</v>
      </c>
      <c r="H42" s="29">
        <f>('M1-Adj'!I42-'M1-Adj'!H42)/NGDP!I42</f>
        <v>3.7149688841130492E-2</v>
      </c>
      <c r="I42" s="29">
        <f>('M1-Adj'!J42-'M1-Adj'!I42)/NGDP!J42</f>
        <v>3.3967078921165163E-2</v>
      </c>
      <c r="J42" s="29">
        <f>('M1-Adj'!K42-'M1-Adj'!J42)/NGDP!K42</f>
        <v>2.2459633615305601E-2</v>
      </c>
      <c r="K42" s="29">
        <f>('M1-Adj'!L42-'M1-Adj'!K42)/NGDP!L42</f>
        <v>4.2750544607012733E-2</v>
      </c>
      <c r="L42" s="15" t="s">
        <v>163</v>
      </c>
      <c r="M42" s="15" t="s">
        <v>163</v>
      </c>
      <c r="N42" s="15"/>
      <c r="O42" s="16">
        <f t="shared" si="0"/>
        <v>5</v>
      </c>
      <c r="P42" s="27">
        <f t="shared" si="1"/>
        <v>3.4758050450751907E-2</v>
      </c>
      <c r="Q42" s="16">
        <f t="shared" si="2"/>
        <v>7.5629854999556189E-3</v>
      </c>
      <c r="R42" s="16"/>
      <c r="S42" s="16"/>
      <c r="T42" s="27"/>
      <c r="U42" s="16"/>
    </row>
    <row r="43" spans="1:21" x14ac:dyDescent="0.4">
      <c r="A43" s="15"/>
      <c r="B43" s="15"/>
      <c r="C43" s="49" t="s">
        <v>125</v>
      </c>
      <c r="D43" s="15"/>
      <c r="E43" s="15"/>
      <c r="F43" s="15" t="s">
        <v>301</v>
      </c>
      <c r="G43" s="29">
        <f>('M1-Adj'!H43-'M1-Adj'!G43)/NGDP!H43</f>
        <v>2.4638988957343878E-2</v>
      </c>
      <c r="H43" s="29">
        <f>('M1-Adj'!I43-'M1-Adj'!H43)/NGDP!I43</f>
        <v>2.0829872171364981E-2</v>
      </c>
      <c r="I43" s="29">
        <f>('M1-Adj'!J43-'M1-Adj'!I43)/NGDP!J43</f>
        <v>1.4518199794220995E-2</v>
      </c>
      <c r="J43" s="29">
        <f>('M1-Adj'!K43-'M1-Adj'!J43)/NGDP!K43</f>
        <v>5.8279800931026395E-2</v>
      </c>
      <c r="K43" s="29">
        <f>('M1-Adj'!L43-'M1-Adj'!K43)/NGDP!L43</f>
        <v>5.2665907111699009E-2</v>
      </c>
      <c r="L43" s="29">
        <f>('M1-Adj'!M43-'M1-Adj'!L43)/NGDP!M43</f>
        <v>4.6884810307046249E-2</v>
      </c>
      <c r="M43" s="15" t="s">
        <v>163</v>
      </c>
      <c r="N43" s="15"/>
      <c r="O43" s="16">
        <f t="shared" si="0"/>
        <v>6</v>
      </c>
      <c r="P43" s="27">
        <f t="shared" si="1"/>
        <v>3.6302929878783585E-2</v>
      </c>
      <c r="Q43" s="16">
        <f t="shared" si="2"/>
        <v>1.8508071623284012E-2</v>
      </c>
      <c r="R43" s="16"/>
      <c r="S43" s="16"/>
      <c r="T43" s="27"/>
      <c r="U43" s="16"/>
    </row>
    <row r="44" spans="1:21" x14ac:dyDescent="0.4">
      <c r="A44" s="15"/>
      <c r="B44" s="15"/>
      <c r="C44" s="49" t="s">
        <v>126</v>
      </c>
      <c r="D44" s="15"/>
      <c r="E44" s="15"/>
      <c r="F44" s="15" t="s">
        <v>301</v>
      </c>
      <c r="G44" s="29">
        <f>('M1-Adj'!H44-'M1-Adj'!G44)/NGDP!H44</f>
        <v>-1.0103691673433675E-2</v>
      </c>
      <c r="H44" s="29">
        <f>('M1-Adj'!I44-'M1-Adj'!H44)/NGDP!I44</f>
        <v>1.1031853898704765E-2</v>
      </c>
      <c r="I44" s="29">
        <f>('M1-Adj'!J44-'M1-Adj'!I44)/NGDP!J44</f>
        <v>1.6008567406267413E-2</v>
      </c>
      <c r="J44" s="29">
        <f>('M1-Adj'!K44-'M1-Adj'!J44)/NGDP!K44</f>
        <v>2.4022978784883534E-2</v>
      </c>
      <c r="K44" s="29">
        <f>('M1-Adj'!L44-'M1-Adj'!K44)/NGDP!L44</f>
        <v>2.766107622649433E-2</v>
      </c>
      <c r="L44" s="29">
        <f>('M1-Adj'!M44-'M1-Adj'!L44)/NGDP!M44</f>
        <v>2.4032062838622342E-2</v>
      </c>
      <c r="M44" s="15" t="s">
        <v>163</v>
      </c>
      <c r="N44" s="15"/>
      <c r="O44" s="16">
        <f t="shared" si="0"/>
        <v>6</v>
      </c>
      <c r="P44" s="27">
        <f t="shared" si="1"/>
        <v>1.5442141246923119E-2</v>
      </c>
      <c r="Q44" s="16">
        <f t="shared" si="2"/>
        <v>1.3921788322784035E-2</v>
      </c>
      <c r="R44" s="16"/>
      <c r="S44" s="16"/>
      <c r="T44" s="27"/>
      <c r="U44" s="16"/>
    </row>
    <row r="45" spans="1:21" x14ac:dyDescent="0.4">
      <c r="A45" s="15"/>
      <c r="B45" s="15"/>
      <c r="C45" s="49" t="s">
        <v>365</v>
      </c>
      <c r="D45" s="15"/>
      <c r="E45" s="15"/>
      <c r="F45" s="15" t="s">
        <v>301</v>
      </c>
      <c r="G45" s="29">
        <f>('M1-Adj'!H45-'M1-Adj'!G45)/NGDP!H45</f>
        <v>1.1156929580316924E-2</v>
      </c>
      <c r="H45" s="29">
        <f>('M1-Adj'!I45-'M1-Adj'!H45)/NGDP!I45</f>
        <v>1.6355310044347621E-2</v>
      </c>
      <c r="I45" s="29">
        <f>('M1-Adj'!J45-'M1-Adj'!I45)/NGDP!J45</f>
        <v>9.9061054180074968E-3</v>
      </c>
      <c r="J45" s="29">
        <f>('M1-Adj'!K45-'M1-Adj'!J45)/NGDP!K45</f>
        <v>1.3113475585400094E-2</v>
      </c>
      <c r="K45" s="29">
        <f>('M1-Adj'!L45-'M1-Adj'!K45)/NGDP!L45</f>
        <v>2.6088193918766003E-2</v>
      </c>
      <c r="L45" s="29">
        <f>('M1-Adj'!M45-'M1-Adj'!L45)/NGDP!M45</f>
        <v>2.0362099062502366E-2</v>
      </c>
      <c r="M45" s="15" t="s">
        <v>163</v>
      </c>
      <c r="N45" s="15"/>
      <c r="O45" s="16">
        <f t="shared" si="0"/>
        <v>6</v>
      </c>
      <c r="P45" s="27">
        <f t="shared" si="1"/>
        <v>1.6163685601556749E-2</v>
      </c>
      <c r="Q45" s="16">
        <f t="shared" si="2"/>
        <v>6.1593499268496141E-3</v>
      </c>
      <c r="R45" s="16"/>
      <c r="S45" s="16"/>
      <c r="T45" s="27"/>
      <c r="U45" s="16"/>
    </row>
    <row r="46" spans="1:21" x14ac:dyDescent="0.4">
      <c r="A46" s="15"/>
      <c r="B46" s="15"/>
      <c r="C46" s="49" t="s">
        <v>0</v>
      </c>
      <c r="D46" s="15"/>
      <c r="E46" s="15"/>
      <c r="F46" s="15" t="s">
        <v>301</v>
      </c>
      <c r="G46" s="29">
        <f>('M1-Adj'!H46-'M1-Adj'!G46)/NGDP!H46</f>
        <v>0.11086377312413526</v>
      </c>
      <c r="H46" s="29">
        <f>('M1-Adj'!I46-'M1-Adj'!H46)/NGDP!I46</f>
        <v>3.6933667489351639E-3</v>
      </c>
      <c r="I46" s="29">
        <f>('M1-Adj'!J46-'M1-Adj'!I46)/NGDP!J46</f>
        <v>-1.7234308205340197E-2</v>
      </c>
      <c r="J46" s="29">
        <f>('M1-Adj'!K46-'M1-Adj'!J46)/NGDP!K46</f>
        <v>3.8077311868192416E-2</v>
      </c>
      <c r="K46" s="29">
        <f>('M1-Adj'!L46-'M1-Adj'!K46)/NGDP!L46</f>
        <v>3.9015772711778453E-2</v>
      </c>
      <c r="L46" s="29">
        <f>('M1-Adj'!M46-'M1-Adj'!L46)/NGDP!M46</f>
        <v>3.2168648697319731E-2</v>
      </c>
      <c r="M46" s="15" t="s">
        <v>163</v>
      </c>
      <c r="N46" s="15"/>
      <c r="O46" s="16">
        <f t="shared" si="0"/>
        <v>6</v>
      </c>
      <c r="P46" s="27">
        <f t="shared" si="1"/>
        <v>3.4430760824170133E-2</v>
      </c>
      <c r="Q46" s="16">
        <f t="shared" si="2"/>
        <v>4.357868502239963E-2</v>
      </c>
      <c r="R46" s="16"/>
      <c r="S46" s="16"/>
      <c r="T46" s="27"/>
      <c r="U46" s="16"/>
    </row>
    <row r="47" spans="1:21" x14ac:dyDescent="0.4">
      <c r="A47" s="15"/>
      <c r="B47" s="15"/>
      <c r="C47" s="49" t="s">
        <v>3</v>
      </c>
      <c r="D47" s="15"/>
      <c r="E47" s="15"/>
      <c r="F47" s="15" t="s">
        <v>301</v>
      </c>
      <c r="G47" s="29">
        <f>('M1-Adj'!H47-'M1-Adj'!G47)/NGDP!H47</f>
        <v>1.4748588449491758E-2</v>
      </c>
      <c r="H47" s="29">
        <f>('M1-Adj'!I47-'M1-Adj'!H47)/NGDP!I47</f>
        <v>5.252203506098705E-3</v>
      </c>
      <c r="I47" s="29">
        <f>('M1-Adj'!J47-'M1-Adj'!I47)/NGDP!J47</f>
        <v>8.9937013878517019E-3</v>
      </c>
      <c r="J47" s="29">
        <f>('M1-Adj'!K47-'M1-Adj'!J47)/NGDP!K47</f>
        <v>-4.5676022086518623E-4</v>
      </c>
      <c r="K47" s="29">
        <f>('M1-Adj'!L47-'M1-Adj'!K47)/NGDP!L47</f>
        <v>1.858517987027147E-2</v>
      </c>
      <c r="L47" s="29">
        <f>('M1-Adj'!M47-'M1-Adj'!L47)/NGDP!M47</f>
        <v>5.0135169250858092E-3</v>
      </c>
      <c r="M47" s="15" t="s">
        <v>163</v>
      </c>
      <c r="N47" s="15"/>
      <c r="O47" s="16">
        <f t="shared" ref="O47:O91" si="3">COUNT($G47:$L47)</f>
        <v>6</v>
      </c>
      <c r="P47" s="27">
        <f t="shared" ref="P47:P91" si="4">AVERAGE($G47:$L47)</f>
        <v>8.6894049863223757E-3</v>
      </c>
      <c r="Q47" s="16">
        <f t="shared" ref="Q47:Q91" si="5">STDEV($G47:$L47)</f>
        <v>6.9815686796835053E-3</v>
      </c>
      <c r="R47" s="13"/>
      <c r="S47" s="13"/>
      <c r="T47" s="14"/>
      <c r="U47" s="13"/>
    </row>
    <row r="48" spans="1:21" x14ac:dyDescent="0.4">
      <c r="A48" s="15"/>
      <c r="B48" s="15"/>
      <c r="C48" s="49" t="s">
        <v>6</v>
      </c>
      <c r="D48" s="15"/>
      <c r="E48" s="15"/>
      <c r="F48" s="15" t="s">
        <v>301</v>
      </c>
      <c r="G48" s="29">
        <f>('M1-Adj'!H48-'M1-Adj'!G48)/NGDP!H48</f>
        <v>1.9128622596751927E-2</v>
      </c>
      <c r="H48" s="29">
        <f>('M1-Adj'!I48-'M1-Adj'!H48)/NGDP!I48</f>
        <v>2.5604953898835124E-2</v>
      </c>
      <c r="I48" s="29">
        <f>('M1-Adj'!J48-'M1-Adj'!I48)/NGDP!J48</f>
        <v>-1.9811783609742489E-2</v>
      </c>
      <c r="J48" s="29">
        <f>('M1-Adj'!K48-'M1-Adj'!J48)/NGDP!K48</f>
        <v>1.0957717724150988E-2</v>
      </c>
      <c r="K48" s="29">
        <f>('M1-Adj'!L48-'M1-Adj'!K48)/NGDP!L48</f>
        <v>7.6266373122024196E-3</v>
      </c>
      <c r="L48" s="29">
        <f>('M1-Adj'!M48-'M1-Adj'!L48)/NGDP!M48</f>
        <v>4.6513244459091578E-3</v>
      </c>
      <c r="M48" s="15" t="s">
        <v>163</v>
      </c>
      <c r="N48" s="15"/>
      <c r="O48" s="16">
        <f t="shared" si="3"/>
        <v>6</v>
      </c>
      <c r="P48" s="27">
        <f t="shared" si="4"/>
        <v>8.0262453946845225E-3</v>
      </c>
      <c r="Q48" s="16">
        <f t="shared" si="5"/>
        <v>1.5667628659824035E-2</v>
      </c>
      <c r="R48" s="13"/>
      <c r="S48" s="13"/>
      <c r="T48" s="14"/>
      <c r="U48" s="13"/>
    </row>
    <row r="49" spans="1:21" x14ac:dyDescent="0.4">
      <c r="A49" s="15"/>
      <c r="B49" s="15"/>
      <c r="C49" s="49" t="s">
        <v>8</v>
      </c>
      <c r="D49" s="15"/>
      <c r="E49" s="15"/>
      <c r="F49" s="15" t="s">
        <v>301</v>
      </c>
      <c r="G49" s="29">
        <f>('M1-Adj'!H49-'M1-Adj'!G49)/NGDP!H49</f>
        <v>2.9617298313779142E-2</v>
      </c>
      <c r="H49" s="29">
        <f>('M1-Adj'!I49-'M1-Adj'!H49)/NGDP!I49</f>
        <v>4.9461341565281841E-2</v>
      </c>
      <c r="I49" s="29">
        <f>('M1-Adj'!J49-'M1-Adj'!I49)/NGDP!J49</f>
        <v>6.7050156997209787E-2</v>
      </c>
      <c r="J49" s="29">
        <f>('M1-Adj'!K49-'M1-Adj'!J49)/NGDP!K49</f>
        <v>5.0389859293699657E-2</v>
      </c>
      <c r="K49" s="29">
        <f>('M1-Adj'!L49-'M1-Adj'!K49)/NGDP!L49</f>
        <v>3.0136840303344792E-2</v>
      </c>
      <c r="L49" s="29">
        <f>('M1-Adj'!M49-'M1-Adj'!L49)/NGDP!M49</f>
        <v>2.2534677107373509E-2</v>
      </c>
      <c r="M49" s="15" t="s">
        <v>163</v>
      </c>
      <c r="N49" s="15"/>
      <c r="O49" s="16">
        <f t="shared" si="3"/>
        <v>6</v>
      </c>
      <c r="P49" s="27">
        <f t="shared" si="4"/>
        <v>4.1531695596781458E-2</v>
      </c>
      <c r="Q49" s="16">
        <f t="shared" si="5"/>
        <v>1.6883249229782665E-2</v>
      </c>
      <c r="R49" s="13"/>
      <c r="S49" s="13"/>
      <c r="T49" s="14"/>
      <c r="U49" s="13"/>
    </row>
    <row r="50" spans="1:21" x14ac:dyDescent="0.4">
      <c r="A50" s="15"/>
      <c r="B50" s="15"/>
      <c r="C50" s="49" t="s">
        <v>14</v>
      </c>
      <c r="D50" s="15"/>
      <c r="E50" s="15"/>
      <c r="F50" s="15" t="s">
        <v>301</v>
      </c>
      <c r="G50" s="29">
        <f>('M1-Adj'!H50-'M1-Adj'!G50)/NGDP!H50</f>
        <v>1.2311161132419706E-2</v>
      </c>
      <c r="H50" s="29">
        <f>('M1-Adj'!I50-'M1-Adj'!H50)/NGDP!I50</f>
        <v>1.069890886289066E-2</v>
      </c>
      <c r="I50" s="29">
        <f>('M1-Adj'!J50-'M1-Adj'!I50)/NGDP!J50</f>
        <v>4.1806431842930395E-3</v>
      </c>
      <c r="J50" s="29">
        <f>('M1-Adj'!K50-'M1-Adj'!J50)/NGDP!K50</f>
        <v>7.7479408508832589E-3</v>
      </c>
      <c r="K50" s="29">
        <f>('M1-Adj'!L50-'M1-Adj'!K50)/NGDP!L50</f>
        <v>1.0853041317750993E-2</v>
      </c>
      <c r="L50" s="29">
        <f>('M1-Adj'!M50-'M1-Adj'!L50)/NGDP!M50</f>
        <v>7.9922752874188926E-3</v>
      </c>
      <c r="M50" s="15" t="s">
        <v>163</v>
      </c>
      <c r="N50" s="15"/>
      <c r="O50" s="16">
        <f t="shared" si="3"/>
        <v>6</v>
      </c>
      <c r="P50" s="27">
        <f t="shared" si="4"/>
        <v>8.9639951059427587E-3</v>
      </c>
      <c r="Q50" s="16">
        <f t="shared" si="5"/>
        <v>2.9354871727366155E-3</v>
      </c>
      <c r="R50" s="13"/>
      <c r="S50" s="13"/>
      <c r="T50" s="14"/>
      <c r="U50" s="14"/>
    </row>
    <row r="51" spans="1:21" x14ac:dyDescent="0.4">
      <c r="A51" s="15"/>
      <c r="B51" s="15"/>
      <c r="C51" s="49" t="s">
        <v>19</v>
      </c>
      <c r="D51" s="15"/>
      <c r="E51" s="15"/>
      <c r="F51" s="15" t="s">
        <v>301</v>
      </c>
      <c r="G51" s="29">
        <f>('M1-Adj'!H51-'M1-Adj'!G51)/NGDP!H51</f>
        <v>1.196785459054525E-2</v>
      </c>
      <c r="H51" s="29">
        <f>('M1-Adj'!I51-'M1-Adj'!H51)/NGDP!I51</f>
        <v>1.5591864593617256E-2</v>
      </c>
      <c r="I51" s="29">
        <f>('M1-Adj'!J51-'M1-Adj'!I51)/NGDP!J51</f>
        <v>-1.173396850924085E-2</v>
      </c>
      <c r="J51" s="29">
        <f>('M1-Adj'!K51-'M1-Adj'!J51)/NGDP!K51</f>
        <v>2.4739278069837816E-2</v>
      </c>
      <c r="K51" s="29">
        <f>('M1-Adj'!L51-'M1-Adj'!K51)/NGDP!L51</f>
        <v>4.6129774078110799E-3</v>
      </c>
      <c r="L51" s="29">
        <f>('M1-Adj'!M51-'M1-Adj'!L51)/NGDP!M51</f>
        <v>4.7680195210964794E-3</v>
      </c>
      <c r="M51" s="15" t="s">
        <v>163</v>
      </c>
      <c r="N51" s="15"/>
      <c r="O51" s="16">
        <f t="shared" si="3"/>
        <v>6</v>
      </c>
      <c r="P51" s="27">
        <f t="shared" si="4"/>
        <v>8.3243376122778389E-3</v>
      </c>
      <c r="Q51" s="16">
        <f t="shared" si="5"/>
        <v>1.2363653764305892E-2</v>
      </c>
      <c r="R51" s="13"/>
      <c r="S51" s="13"/>
      <c r="T51" s="14"/>
      <c r="U51" s="13"/>
    </row>
    <row r="52" spans="1:21" x14ac:dyDescent="0.4">
      <c r="A52" s="15"/>
      <c r="B52" s="15"/>
      <c r="C52" s="49" t="s">
        <v>264</v>
      </c>
      <c r="D52" s="15"/>
      <c r="E52" s="15"/>
      <c r="F52" s="15" t="s">
        <v>301</v>
      </c>
      <c r="G52" s="29">
        <f>('M1-Adj'!H52-'M1-Adj'!G52)/NGDP!H52</f>
        <v>1.9150799857724703E-2</v>
      </c>
      <c r="H52" s="29">
        <f>('M1-Adj'!I52-'M1-Adj'!H52)/NGDP!I52</f>
        <v>-4.9046149781785302E-3</v>
      </c>
      <c r="I52" s="29">
        <f>('M1-Adj'!J52-'M1-Adj'!I52)/NGDP!J52</f>
        <v>-6.0875354789065392E-3</v>
      </c>
      <c r="J52" s="29">
        <f>('M1-Adj'!K52-'M1-Adj'!J52)/NGDP!K52</f>
        <v>1.9760764578756269E-2</v>
      </c>
      <c r="K52" s="29">
        <f>('M1-Adj'!L52-'M1-Adj'!K52)/NGDP!L52</f>
        <v>-4.2115637607799687E-5</v>
      </c>
      <c r="L52" s="29">
        <f>('M1-Adj'!M52-'M1-Adj'!L52)/NGDP!M52</f>
        <v>2.058119035121116E-2</v>
      </c>
      <c r="M52" s="15" t="s">
        <v>163</v>
      </c>
      <c r="N52" s="15"/>
      <c r="O52" s="16">
        <f t="shared" si="3"/>
        <v>6</v>
      </c>
      <c r="P52" s="27">
        <f t="shared" si="4"/>
        <v>8.0764147821665438E-3</v>
      </c>
      <c r="Q52" s="16">
        <f t="shared" si="5"/>
        <v>1.3042780407696087E-2</v>
      </c>
      <c r="R52" s="13"/>
      <c r="S52" s="13"/>
      <c r="T52" s="14"/>
      <c r="U52" s="13"/>
    </row>
    <row r="53" spans="1:21" x14ac:dyDescent="0.4">
      <c r="A53" s="15"/>
      <c r="B53" s="15"/>
      <c r="C53" s="49" t="s">
        <v>21</v>
      </c>
      <c r="D53" s="15"/>
      <c r="E53" s="15"/>
      <c r="F53" s="15" t="s">
        <v>301</v>
      </c>
      <c r="G53" s="29">
        <f>('M1-Adj'!H53-'M1-Adj'!G53)/NGDP!H53</f>
        <v>1.8741475206940097E-2</v>
      </c>
      <c r="H53" s="29">
        <f>('M1-Adj'!I53-'M1-Adj'!H53)/NGDP!I53</f>
        <v>1.4230421155225277E-2</v>
      </c>
      <c r="I53" s="29">
        <f>('M1-Adj'!J53-'M1-Adj'!I53)/NGDP!J53</f>
        <v>-6.5911387472742198E-3</v>
      </c>
      <c r="J53" s="29">
        <f>('M1-Adj'!K53-'M1-Adj'!J53)/NGDP!K53</f>
        <v>1.7185721715048938E-2</v>
      </c>
      <c r="K53" s="29">
        <f>('M1-Adj'!L53-'M1-Adj'!K53)/NGDP!L53</f>
        <v>1.9917531283204216E-2</v>
      </c>
      <c r="L53" s="29">
        <f>('M1-Adj'!M53-'M1-Adj'!L53)/NGDP!M53</f>
        <v>8.5139510435798937E-3</v>
      </c>
      <c r="M53" s="15" t="s">
        <v>163</v>
      </c>
      <c r="N53" s="15"/>
      <c r="O53" s="16">
        <f t="shared" si="3"/>
        <v>6</v>
      </c>
      <c r="P53" s="27">
        <f t="shared" si="4"/>
        <v>1.19996602761207E-2</v>
      </c>
      <c r="Q53" s="16">
        <f t="shared" si="5"/>
        <v>9.977817941578173E-3</v>
      </c>
      <c r="R53" s="13"/>
      <c r="S53" s="13"/>
      <c r="T53" s="14"/>
      <c r="U53" s="13"/>
    </row>
    <row r="54" spans="1:21" x14ac:dyDescent="0.4">
      <c r="A54" s="15"/>
      <c r="B54" s="15"/>
      <c r="C54" s="49" t="s">
        <v>373</v>
      </c>
      <c r="D54" s="15"/>
      <c r="E54" s="15"/>
      <c r="F54" s="15" t="s">
        <v>301</v>
      </c>
      <c r="G54" s="29">
        <f>('M1-Adj'!H54-'M1-Adj'!G54)/NGDP!H54</f>
        <v>1.3059615621018665E-2</v>
      </c>
      <c r="H54" s="29">
        <f>('M1-Adj'!I54-'M1-Adj'!H54)/NGDP!I54</f>
        <v>-1.9737832909999944E-2</v>
      </c>
      <c r="I54" s="29">
        <f>('M1-Adj'!J54-'M1-Adj'!I54)/NGDP!J54</f>
        <v>-7.8258354140748072E-3</v>
      </c>
      <c r="J54" s="29">
        <f>('M1-Adj'!K54-'M1-Adj'!J54)/NGDP!K54</f>
        <v>2.303225633485486E-2</v>
      </c>
      <c r="K54" s="29">
        <f>('M1-Adj'!L54-'M1-Adj'!K54)/NGDP!L54</f>
        <v>2.5770984259129097E-2</v>
      </c>
      <c r="L54" s="29">
        <f>('M1-Adj'!M54-'M1-Adj'!L54)/NGDP!M54</f>
        <v>3.919950987752497E-2</v>
      </c>
      <c r="M54" s="15" t="s">
        <v>163</v>
      </c>
      <c r="N54" s="15"/>
      <c r="O54" s="16">
        <f t="shared" si="3"/>
        <v>6</v>
      </c>
      <c r="P54" s="27">
        <f t="shared" si="4"/>
        <v>1.2249782961408806E-2</v>
      </c>
      <c r="Q54" s="16">
        <f t="shared" si="5"/>
        <v>2.2146179122671295E-2</v>
      </c>
      <c r="R54" s="13"/>
      <c r="S54" s="13"/>
      <c r="T54" s="14"/>
      <c r="U54" s="13"/>
    </row>
    <row r="55" spans="1:21" x14ac:dyDescent="0.4">
      <c r="A55" s="15"/>
      <c r="B55" s="15"/>
      <c r="C55" s="50" t="s">
        <v>32</v>
      </c>
      <c r="D55" s="15"/>
      <c r="E55" s="15"/>
      <c r="F55" s="15" t="s">
        <v>301</v>
      </c>
      <c r="G55" s="29">
        <f>('M1-Adj'!H55-'M1-Adj'!G55)/NGDP!H55</f>
        <v>1.2990113849760147E-2</v>
      </c>
      <c r="H55" s="29">
        <f>('M1-Adj'!I55-'M1-Adj'!H55)/NGDP!I55</f>
        <v>1.6335154116270002E-2</v>
      </c>
      <c r="I55" s="29">
        <f>('M1-Adj'!J55-'M1-Adj'!I55)/NGDP!J55</f>
        <v>3.5221984296930763E-2</v>
      </c>
      <c r="J55" s="29">
        <f>('M1-Adj'!K55-'M1-Adj'!J55)/NGDP!K55</f>
        <v>1.6166832174776516E-3</v>
      </c>
      <c r="K55" s="29">
        <f>('M1-Adj'!L55-'M1-Adj'!K55)/NGDP!L55</f>
        <v>9.2394449365220087E-3</v>
      </c>
      <c r="L55" s="29">
        <f>('M1-Adj'!M55-'M1-Adj'!L55)/NGDP!M55</f>
        <v>1.3495301271420665E-2</v>
      </c>
      <c r="M55" s="15" t="s">
        <v>163</v>
      </c>
      <c r="N55" s="15"/>
      <c r="O55" s="16">
        <f t="shared" si="3"/>
        <v>6</v>
      </c>
      <c r="P55" s="27">
        <f t="shared" si="4"/>
        <v>1.481644694806354E-2</v>
      </c>
      <c r="Q55" s="16">
        <f t="shared" si="5"/>
        <v>1.1217041128779699E-2</v>
      </c>
      <c r="R55" s="13"/>
      <c r="S55" s="13"/>
      <c r="T55" s="14"/>
      <c r="U55" s="14"/>
    </row>
    <row r="56" spans="1:21" x14ac:dyDescent="0.4">
      <c r="A56" s="15"/>
      <c r="B56" s="15"/>
      <c r="C56" s="49" t="s">
        <v>33</v>
      </c>
      <c r="D56" s="15"/>
      <c r="E56" s="15"/>
      <c r="F56" s="15" t="s">
        <v>301</v>
      </c>
      <c r="G56" s="29">
        <f>('M1-Adj'!H56-'M1-Adj'!G56)/NGDP!H56</f>
        <v>1.2488134657836667E-2</v>
      </c>
      <c r="H56" s="29">
        <f>('M1-Adj'!I56-'M1-Adj'!H56)/NGDP!I56</f>
        <v>-2.0995277207392421E-3</v>
      </c>
      <c r="I56" s="29">
        <f>('M1-Adj'!J56-'M1-Adj'!I56)/NGDP!J56</f>
        <v>3.529942756272564E-3</v>
      </c>
      <c r="J56" s="29">
        <f>('M1-Adj'!K56-'M1-Adj'!J56)/NGDP!K56</f>
        <v>7.4820864854853375E-3</v>
      </c>
      <c r="K56" s="29">
        <f>('M1-Adj'!L56-'M1-Adj'!K56)/NGDP!L56</f>
        <v>-1.1068873563572295E-2</v>
      </c>
      <c r="L56" s="15" t="s">
        <v>163</v>
      </c>
      <c r="M56" s="15" t="s">
        <v>163</v>
      </c>
      <c r="N56" s="15"/>
      <c r="O56" s="16">
        <f t="shared" si="3"/>
        <v>5</v>
      </c>
      <c r="P56" s="27">
        <f t="shared" si="4"/>
        <v>2.0663525230566063E-3</v>
      </c>
      <c r="Q56" s="16">
        <f t="shared" si="5"/>
        <v>9.0826006206908439E-3</v>
      </c>
      <c r="R56" s="13"/>
      <c r="S56" s="13"/>
      <c r="T56" s="14"/>
      <c r="U56" s="14"/>
    </row>
    <row r="57" spans="1:21" x14ac:dyDescent="0.4">
      <c r="A57" s="15"/>
      <c r="B57" s="15"/>
      <c r="C57" s="49" t="s">
        <v>38</v>
      </c>
      <c r="D57" s="15"/>
      <c r="E57" s="15"/>
      <c r="F57" s="15" t="s">
        <v>301</v>
      </c>
      <c r="G57" s="29">
        <f>('M1-Adj'!H57-'M1-Adj'!G57)/NGDP!H57</f>
        <v>1.50110036426058E-2</v>
      </c>
      <c r="H57" s="29">
        <f>('M1-Adj'!I57-'M1-Adj'!H57)/NGDP!I57</f>
        <v>1.4227545924166508E-2</v>
      </c>
      <c r="I57" s="29">
        <f>('M1-Adj'!J57-'M1-Adj'!I57)/NGDP!J57</f>
        <v>-5.5468486167946675E-3</v>
      </c>
      <c r="J57" s="29">
        <f>('M1-Adj'!K57-'M1-Adj'!J57)/NGDP!K57</f>
        <v>4.3991756643848518E-3</v>
      </c>
      <c r="K57" s="29">
        <f>('M1-Adj'!L57-'M1-Adj'!K57)/NGDP!L57</f>
        <v>1.5438512983979006E-2</v>
      </c>
      <c r="L57" s="29">
        <f>('M1-Adj'!M57-'M1-Adj'!L57)/NGDP!M57</f>
        <v>3.8853908171542005E-3</v>
      </c>
      <c r="M57" s="15" t="s">
        <v>163</v>
      </c>
      <c r="N57" s="15"/>
      <c r="O57" s="16">
        <f t="shared" si="3"/>
        <v>6</v>
      </c>
      <c r="P57" s="27">
        <f t="shared" si="4"/>
        <v>7.9024634025826167E-3</v>
      </c>
      <c r="Q57" s="16">
        <f t="shared" si="5"/>
        <v>8.4454004934036517E-3</v>
      </c>
      <c r="R57" s="13"/>
      <c r="S57" s="13"/>
      <c r="T57" s="14"/>
      <c r="U57" s="14"/>
    </row>
    <row r="58" spans="1:21" x14ac:dyDescent="0.4">
      <c r="A58" s="15"/>
      <c r="B58" s="15"/>
      <c r="C58" s="49" t="s">
        <v>329</v>
      </c>
      <c r="D58" s="15"/>
      <c r="E58" s="15"/>
      <c r="F58" s="15" t="s">
        <v>301</v>
      </c>
      <c r="G58" s="29">
        <f>('M1-Adj'!H58-'M1-Adj'!G58)/NGDP!H58</f>
        <v>1.100161809883737E-2</v>
      </c>
      <c r="H58" s="29">
        <f>('M1-Adj'!I58-'M1-Adj'!H58)/NGDP!I58</f>
        <v>2.9433575795152617E-2</v>
      </c>
      <c r="I58" s="29">
        <f>('M1-Adj'!J58-'M1-Adj'!I58)/NGDP!J58</f>
        <v>1.3029893150389035E-2</v>
      </c>
      <c r="J58" s="29">
        <f>('M1-Adj'!K58-'M1-Adj'!J58)/NGDP!K58</f>
        <v>1.3704937739287461E-2</v>
      </c>
      <c r="K58" s="29">
        <f>('M1-Adj'!L58-'M1-Adj'!K58)/NGDP!L58</f>
        <v>2.2716131655741059E-2</v>
      </c>
      <c r="L58" s="29">
        <f>('M1-Adj'!M58-'M1-Adj'!L58)/NGDP!M58</f>
        <v>1.3725259917238454E-2</v>
      </c>
      <c r="M58" s="15" t="s">
        <v>163</v>
      </c>
      <c r="N58" s="15"/>
      <c r="O58" s="16">
        <f t="shared" si="3"/>
        <v>6</v>
      </c>
      <c r="P58" s="27">
        <f t="shared" si="4"/>
        <v>1.7268569392774335E-2</v>
      </c>
      <c r="Q58" s="16">
        <f t="shared" si="5"/>
        <v>7.2133055222733996E-3</v>
      </c>
      <c r="R58" s="13"/>
      <c r="S58" s="13"/>
      <c r="T58" s="14"/>
      <c r="U58" s="13"/>
    </row>
    <row r="59" spans="1:21" x14ac:dyDescent="0.4">
      <c r="A59" s="15"/>
      <c r="B59" s="15"/>
      <c r="C59" s="49" t="s">
        <v>45</v>
      </c>
      <c r="D59" s="15"/>
      <c r="E59" s="15"/>
      <c r="F59" s="15" t="s">
        <v>301</v>
      </c>
      <c r="G59" s="29">
        <f>('M1-Adj'!H59-'M1-Adj'!G59)/NGDP!H59</f>
        <v>-1.8864382219856188E-2</v>
      </c>
      <c r="H59" s="29">
        <f>('M1-Adj'!I59-'M1-Adj'!H59)/NGDP!I59</f>
        <v>1.4990588150429248E-2</v>
      </c>
      <c r="I59" s="29">
        <f>('M1-Adj'!J59-'M1-Adj'!I59)/NGDP!J59</f>
        <v>2.7619965842960855E-4</v>
      </c>
      <c r="J59" s="29">
        <f>('M1-Adj'!K59-'M1-Adj'!J59)/NGDP!K59</f>
        <v>2.5586171387132976E-2</v>
      </c>
      <c r="K59" s="29">
        <f>('M1-Adj'!L59-'M1-Adj'!K59)/NGDP!L59</f>
        <v>1.0277759694675823E-2</v>
      </c>
      <c r="L59" s="29">
        <f>('M1-Adj'!M59-'M1-Adj'!L59)/NGDP!M59</f>
        <v>1.5618868032023031E-2</v>
      </c>
      <c r="M59" s="15" t="s">
        <v>163</v>
      </c>
      <c r="N59" s="15"/>
      <c r="O59" s="16">
        <f t="shared" si="3"/>
        <v>6</v>
      </c>
      <c r="P59" s="27">
        <f t="shared" si="4"/>
        <v>7.9808674504724172E-3</v>
      </c>
      <c r="Q59" s="16">
        <f t="shared" si="5"/>
        <v>1.5509526192033515E-2</v>
      </c>
      <c r="R59" s="13"/>
      <c r="S59" s="13"/>
      <c r="T59" s="14"/>
      <c r="U59" s="14"/>
    </row>
    <row r="60" spans="1:21" x14ac:dyDescent="0.4">
      <c r="A60" s="15"/>
      <c r="B60" s="15"/>
      <c r="C60" s="49" t="s">
        <v>48</v>
      </c>
      <c r="D60" s="15"/>
      <c r="E60" s="15"/>
      <c r="F60" s="15" t="s">
        <v>301</v>
      </c>
      <c r="G60" s="29">
        <f>('M1-Adj'!H60-'M1-Adj'!G60)/NGDP!H60</f>
        <v>3.2764939913969761E-2</v>
      </c>
      <c r="H60" s="29">
        <f>('M1-Adj'!I60-'M1-Adj'!H60)/NGDP!I60</f>
        <v>3.4085269182547416E-2</v>
      </c>
      <c r="I60" s="29">
        <f>('M1-Adj'!J60-'M1-Adj'!I60)/NGDP!J60</f>
        <v>2.6007054251791471E-2</v>
      </c>
      <c r="J60" s="29">
        <f>('M1-Adj'!K60-'M1-Adj'!J60)/NGDP!K60</f>
        <v>3.0296426829946915E-2</v>
      </c>
      <c r="K60" s="29">
        <f>('M1-Adj'!L60-'M1-Adj'!K60)/NGDP!L60</f>
        <v>1.8441558732769158E-2</v>
      </c>
      <c r="L60" s="29">
        <f>('M1-Adj'!M60-'M1-Adj'!L60)/NGDP!M60</f>
        <v>2.6725557228853527E-2</v>
      </c>
      <c r="M60" s="15" t="s">
        <v>163</v>
      </c>
      <c r="N60" s="15"/>
      <c r="O60" s="16">
        <f t="shared" si="3"/>
        <v>6</v>
      </c>
      <c r="P60" s="27">
        <f t="shared" si="4"/>
        <v>2.8053467689979711E-2</v>
      </c>
      <c r="Q60" s="16">
        <f t="shared" si="5"/>
        <v>5.6912461451109828E-3</v>
      </c>
      <c r="R60" s="13"/>
      <c r="S60" s="13"/>
      <c r="T60" s="14"/>
      <c r="U60" s="13"/>
    </row>
    <row r="61" spans="1:21" x14ac:dyDescent="0.4">
      <c r="A61" s="15"/>
      <c r="B61" s="15"/>
      <c r="C61" s="50" t="s">
        <v>53</v>
      </c>
      <c r="D61" s="15"/>
      <c r="E61" s="15"/>
      <c r="F61" s="15" t="s">
        <v>301</v>
      </c>
      <c r="G61" s="29">
        <f>('M1-Adj'!H61-'M1-Adj'!G61)/NGDP!H61</f>
        <v>1.0834870330716152E-2</v>
      </c>
      <c r="H61" s="29">
        <f>('M1-Adj'!I61-'M1-Adj'!H61)/NGDP!I61</f>
        <v>6.3955015087949606E-3</v>
      </c>
      <c r="I61" s="29">
        <f>('M1-Adj'!J61-'M1-Adj'!I61)/NGDP!J61</f>
        <v>7.0242658933795344E-3</v>
      </c>
      <c r="J61" s="29">
        <f>('M1-Adj'!K61-'M1-Adj'!J61)/NGDP!K61</f>
        <v>1.1988672543980288E-2</v>
      </c>
      <c r="K61" s="29">
        <f>('M1-Adj'!L61-'M1-Adj'!K61)/NGDP!L61</f>
        <v>1.6529223680385857E-3</v>
      </c>
      <c r="L61" s="29">
        <f>('M1-Adj'!M61-'M1-Adj'!L61)/NGDP!M61</f>
        <v>1.4390403529071449E-2</v>
      </c>
      <c r="M61" s="15" t="s">
        <v>163</v>
      </c>
      <c r="N61" s="15"/>
      <c r="O61" s="16">
        <f t="shared" si="3"/>
        <v>6</v>
      </c>
      <c r="P61" s="27">
        <f t="shared" si="4"/>
        <v>8.7144393623301616E-3</v>
      </c>
      <c r="Q61" s="16">
        <f t="shared" si="5"/>
        <v>4.5941828658862061E-3</v>
      </c>
      <c r="R61" s="13"/>
      <c r="S61" s="13"/>
      <c r="T61" s="14"/>
      <c r="U61" s="13"/>
    </row>
    <row r="62" spans="1:21" x14ac:dyDescent="0.4">
      <c r="A62" s="15"/>
      <c r="B62" s="15"/>
      <c r="C62" s="49" t="s">
        <v>58</v>
      </c>
      <c r="D62" s="15"/>
      <c r="E62" s="15"/>
      <c r="F62" s="15" t="s">
        <v>301</v>
      </c>
      <c r="G62" s="29">
        <f>('M1-Adj'!H62-'M1-Adj'!G62)/NGDP!H62</f>
        <v>1.7108330151287619E-2</v>
      </c>
      <c r="H62" s="29">
        <f>('M1-Adj'!I62-'M1-Adj'!H62)/NGDP!I62</f>
        <v>6.8511885986934206E-3</v>
      </c>
      <c r="I62" s="29">
        <f>('M1-Adj'!J62-'M1-Adj'!I62)/NGDP!J62</f>
        <v>-1.8562933574804642E-2</v>
      </c>
      <c r="J62" s="29">
        <f>('M1-Adj'!K62-'M1-Adj'!J62)/NGDP!K62</f>
        <v>4.3241516799771472E-2</v>
      </c>
      <c r="K62" s="29">
        <f>('M1-Adj'!L62-'M1-Adj'!K62)/NGDP!L62</f>
        <v>1.1628969476541811E-2</v>
      </c>
      <c r="L62" s="29">
        <f>('M1-Adj'!M62-'M1-Adj'!L62)/NGDP!M62</f>
        <v>1.0301846034905733E-2</v>
      </c>
      <c r="M62" s="15" t="s">
        <v>163</v>
      </c>
      <c r="N62" s="15"/>
      <c r="O62" s="16">
        <f t="shared" si="3"/>
        <v>6</v>
      </c>
      <c r="P62" s="27">
        <f t="shared" si="4"/>
        <v>1.176148624773257E-2</v>
      </c>
      <c r="Q62" s="16">
        <f t="shared" si="5"/>
        <v>1.9826298868459949E-2</v>
      </c>
      <c r="R62" s="13"/>
      <c r="S62" s="13"/>
      <c r="T62" s="14"/>
      <c r="U62" s="13"/>
    </row>
    <row r="63" spans="1:21" x14ac:dyDescent="0.4">
      <c r="A63" s="15"/>
      <c r="B63" s="15"/>
      <c r="C63" s="49" t="s">
        <v>64</v>
      </c>
      <c r="D63" s="15"/>
      <c r="E63" s="15"/>
      <c r="F63" s="15" t="s">
        <v>301</v>
      </c>
      <c r="G63" s="29">
        <f>('M1-Adj'!H63-'M1-Adj'!G63)/NGDP!H63</f>
        <v>2.5403169727286214E-2</v>
      </c>
      <c r="H63" s="29">
        <f>('M1-Adj'!I63-'M1-Adj'!H63)/NGDP!I63</f>
        <v>4.3237031202178838E-2</v>
      </c>
      <c r="I63" s="29">
        <f>('M1-Adj'!J63-'M1-Adj'!I63)/NGDP!J63</f>
        <v>9.4721342015065164E-3</v>
      </c>
      <c r="J63" s="29">
        <f>('M1-Adj'!K63-'M1-Adj'!J63)/NGDP!K63</f>
        <v>9.767794680512339E-3</v>
      </c>
      <c r="K63" s="29">
        <f>('M1-Adj'!L63-'M1-Adj'!K63)/NGDP!L63</f>
        <v>2.8882364511283183E-2</v>
      </c>
      <c r="L63" s="29">
        <f>('M1-Adj'!M63-'M1-Adj'!L63)/NGDP!M63</f>
        <v>2.0886769173304658E-2</v>
      </c>
      <c r="M63" s="15" t="s">
        <v>163</v>
      </c>
      <c r="N63" s="15"/>
      <c r="O63" s="16">
        <f t="shared" si="3"/>
        <v>6</v>
      </c>
      <c r="P63" s="27">
        <f t="shared" si="4"/>
        <v>2.2941543916011956E-2</v>
      </c>
      <c r="Q63" s="16">
        <f t="shared" si="5"/>
        <v>1.2747192015367162E-2</v>
      </c>
      <c r="R63" s="13"/>
      <c r="S63" s="13"/>
      <c r="T63" s="14"/>
      <c r="U63" s="14"/>
    </row>
    <row r="64" spans="1:21" x14ac:dyDescent="0.4">
      <c r="A64" s="15"/>
      <c r="B64" s="15"/>
      <c r="C64" s="49" t="s">
        <v>66</v>
      </c>
      <c r="D64" s="15"/>
      <c r="E64" s="15"/>
      <c r="F64" s="15" t="s">
        <v>301</v>
      </c>
      <c r="G64" s="29">
        <f>('M1-Adj'!H64-'M1-Adj'!G64)/NGDP!H64</f>
        <v>3.8803888048896929E-3</v>
      </c>
      <c r="H64" s="29">
        <f>('M1-Adj'!I64-'M1-Adj'!H64)/NGDP!I64</f>
        <v>3.9097546395444063E-2</v>
      </c>
      <c r="I64" s="29">
        <f>('M1-Adj'!J64-'M1-Adj'!I64)/NGDP!J64</f>
        <v>1.0723423542769873E-2</v>
      </c>
      <c r="J64" s="29">
        <f>('M1-Adj'!K64-'M1-Adj'!J64)/NGDP!K64</f>
        <v>-6.9371226524532776E-3</v>
      </c>
      <c r="K64" s="29">
        <f>('M1-Adj'!L64-'M1-Adj'!K64)/NGDP!L64</f>
        <v>8.806669260714068E-3</v>
      </c>
      <c r="L64" s="29">
        <f>('M1-Adj'!M64-'M1-Adj'!L64)/NGDP!M64</f>
        <v>2.2346286127696055E-2</v>
      </c>
      <c r="M64" s="15" t="s">
        <v>163</v>
      </c>
      <c r="N64" s="15"/>
      <c r="O64" s="16">
        <f t="shared" si="3"/>
        <v>6</v>
      </c>
      <c r="P64" s="27">
        <f t="shared" si="4"/>
        <v>1.2986198579843414E-2</v>
      </c>
      <c r="Q64" s="16">
        <f t="shared" si="5"/>
        <v>1.5949024048082256E-2</v>
      </c>
      <c r="R64" s="13"/>
      <c r="S64" s="13"/>
      <c r="T64" s="14"/>
      <c r="U64" s="13"/>
    </row>
    <row r="65" spans="1:21" x14ac:dyDescent="0.4">
      <c r="A65" s="15"/>
      <c r="B65" s="15"/>
      <c r="C65" s="49" t="s">
        <v>68</v>
      </c>
      <c r="D65" s="15"/>
      <c r="E65" s="15"/>
      <c r="F65" s="15" t="s">
        <v>301</v>
      </c>
      <c r="G65" s="29">
        <f>('M1-Adj'!H65-'M1-Adj'!G65)/NGDP!H65</f>
        <v>-2.4653713321995123E-3</v>
      </c>
      <c r="H65" s="29">
        <f>('M1-Adj'!I65-'M1-Adj'!H65)/NGDP!I65</f>
        <v>1.0289271037312774E-2</v>
      </c>
      <c r="I65" s="29">
        <f>('M1-Adj'!J65-'M1-Adj'!I65)/NGDP!J65</f>
        <v>6.4108807557053784E-3</v>
      </c>
      <c r="J65" s="29">
        <f>('M1-Adj'!K65-'M1-Adj'!J65)/NGDP!K65</f>
        <v>2.317113903626555E-2</v>
      </c>
      <c r="K65" s="29">
        <f>('M1-Adj'!L65-'M1-Adj'!K65)/NGDP!L65</f>
        <v>1.0986128274366092E-2</v>
      </c>
      <c r="L65" s="29">
        <f>('M1-Adj'!M65-'M1-Adj'!L65)/NGDP!M65</f>
        <v>-4.7819082758410715E-2</v>
      </c>
      <c r="M65" s="15" t="s">
        <v>163</v>
      </c>
      <c r="N65" s="15"/>
      <c r="O65" s="16">
        <f t="shared" si="3"/>
        <v>6</v>
      </c>
      <c r="P65" s="27">
        <f t="shared" si="4"/>
        <v>9.5494168839927354E-5</v>
      </c>
      <c r="Q65" s="16">
        <f t="shared" si="5"/>
        <v>2.4888765361446123E-2</v>
      </c>
      <c r="R65" s="13"/>
      <c r="S65" s="13"/>
      <c r="T65" s="14"/>
      <c r="U65" s="13"/>
    </row>
    <row r="66" spans="1:21" x14ac:dyDescent="0.4">
      <c r="A66" s="15"/>
      <c r="B66" s="15"/>
      <c r="C66" s="49" t="s">
        <v>70</v>
      </c>
      <c r="D66" s="15"/>
      <c r="E66" s="15"/>
      <c r="F66" s="15" t="s">
        <v>301</v>
      </c>
      <c r="G66" s="29">
        <f>('M1-Adj'!H66-'M1-Adj'!G66)/NGDP!H66</f>
        <v>4.172936331211697E-2</v>
      </c>
      <c r="H66" s="29">
        <f>('M1-Adj'!I66-'M1-Adj'!H66)/NGDP!I66</f>
        <v>3.0722538006217211E-2</v>
      </c>
      <c r="I66" s="29">
        <f>('M1-Adj'!J66-'M1-Adj'!I66)/NGDP!J66</f>
        <v>-8.5854622461984914E-2</v>
      </c>
      <c r="J66" s="29">
        <f>('M1-Adj'!K66-'M1-Adj'!J66)/NGDP!K66</f>
        <v>5.679009695277043E-2</v>
      </c>
      <c r="K66" s="29">
        <f>('M1-Adj'!L66-'M1-Adj'!K66)/NGDP!L66</f>
        <v>1.4769612284383225E-2</v>
      </c>
      <c r="L66" s="29">
        <f>('M1-Adj'!M66-'M1-Adj'!L66)/NGDP!M66</f>
        <v>9.6426768385581146E-3</v>
      </c>
      <c r="M66" s="15" t="s">
        <v>163</v>
      </c>
      <c r="N66" s="15"/>
      <c r="O66" s="16">
        <f t="shared" si="3"/>
        <v>6</v>
      </c>
      <c r="P66" s="27">
        <f t="shared" si="4"/>
        <v>1.1299944155343506E-2</v>
      </c>
      <c r="Q66" s="16">
        <f t="shared" si="5"/>
        <v>5.0648466215935356E-2</v>
      </c>
      <c r="R66" s="13"/>
      <c r="S66" s="13"/>
      <c r="T66" s="14"/>
      <c r="U66" s="13"/>
    </row>
    <row r="67" spans="1:21" x14ac:dyDescent="0.4">
      <c r="A67" s="15"/>
      <c r="B67" s="15"/>
      <c r="C67" s="49" t="s">
        <v>71</v>
      </c>
      <c r="D67" s="15"/>
      <c r="E67" s="15"/>
      <c r="F67" s="15" t="s">
        <v>301</v>
      </c>
      <c r="G67" s="29">
        <f>('M1-Adj'!H67-'M1-Adj'!G67)/NGDP!H67</f>
        <v>3.5310200801005674E-3</v>
      </c>
      <c r="H67" s="29">
        <f>('M1-Adj'!I67-'M1-Adj'!H67)/NGDP!I67</f>
        <v>9.3263230241120518E-3</v>
      </c>
      <c r="I67" s="29">
        <f>('M1-Adj'!J67-'M1-Adj'!I67)/NGDP!J67</f>
        <v>1.039645074112595E-2</v>
      </c>
      <c r="J67" s="29">
        <f>('M1-Adj'!K67-'M1-Adj'!J67)/NGDP!K67</f>
        <v>3.8833852784051479E-3</v>
      </c>
      <c r="K67" s="29">
        <f>('M1-Adj'!L67-'M1-Adj'!K67)/NGDP!L67</f>
        <v>1.1535310357111059E-2</v>
      </c>
      <c r="L67" s="29">
        <f>('M1-Adj'!M67-'M1-Adj'!L67)/NGDP!M67</f>
        <v>1.7283118758272171E-2</v>
      </c>
      <c r="M67" s="15" t="s">
        <v>163</v>
      </c>
      <c r="N67" s="15"/>
      <c r="O67" s="16">
        <f t="shared" si="3"/>
        <v>6</v>
      </c>
      <c r="P67" s="27">
        <f t="shared" si="4"/>
        <v>9.3259347065211568E-3</v>
      </c>
      <c r="Q67" s="16">
        <f t="shared" si="5"/>
        <v>5.148718351881099E-3</v>
      </c>
      <c r="R67" s="13"/>
      <c r="S67" s="13"/>
      <c r="T67" s="14"/>
      <c r="U67" s="13"/>
    </row>
    <row r="68" spans="1:21" x14ac:dyDescent="0.4">
      <c r="A68" s="15"/>
      <c r="B68" s="15"/>
      <c r="C68" s="49" t="s">
        <v>72</v>
      </c>
      <c r="D68" s="15"/>
      <c r="E68" s="15"/>
      <c r="F68" s="15" t="s">
        <v>301</v>
      </c>
      <c r="G68" s="29">
        <f>('M1-Adj'!H68-'M1-Adj'!G68)/NGDP!H68</f>
        <v>2.2017955008360963E-2</v>
      </c>
      <c r="H68" s="29">
        <f>('M1-Adj'!I68-'M1-Adj'!H68)/NGDP!I68</f>
        <v>1.9196010551336472E-2</v>
      </c>
      <c r="I68" s="29">
        <f>('M1-Adj'!J68-'M1-Adj'!I68)/NGDP!J68</f>
        <v>1.0669349031702281E-2</v>
      </c>
      <c r="J68" s="29">
        <f>('M1-Adj'!K68-'M1-Adj'!J68)/NGDP!K68</f>
        <v>1.8989115958990398E-2</v>
      </c>
      <c r="K68" s="29">
        <f>('M1-Adj'!L68-'M1-Adj'!K68)/NGDP!L68</f>
        <v>1.0064117747169187E-2</v>
      </c>
      <c r="L68" s="29">
        <f>('M1-Adj'!M68-'M1-Adj'!L68)/NGDP!M68</f>
        <v>1.3329085621471512E-2</v>
      </c>
      <c r="M68" s="15" t="s">
        <v>163</v>
      </c>
      <c r="N68" s="15"/>
      <c r="O68" s="16">
        <f t="shared" si="3"/>
        <v>6</v>
      </c>
      <c r="P68" s="27">
        <f t="shared" si="4"/>
        <v>1.5710938986505135E-2</v>
      </c>
      <c r="Q68" s="16">
        <f t="shared" si="5"/>
        <v>5.0129445241051942E-3</v>
      </c>
      <c r="R68" s="13"/>
      <c r="S68" s="13"/>
      <c r="T68" s="14"/>
      <c r="U68" s="13"/>
    </row>
    <row r="69" spans="1:21" x14ac:dyDescent="0.4">
      <c r="A69" s="15"/>
      <c r="B69" s="15"/>
      <c r="C69" s="49" t="s">
        <v>371</v>
      </c>
      <c r="D69" s="15"/>
      <c r="E69" s="15"/>
      <c r="F69" s="15" t="s">
        <v>301</v>
      </c>
      <c r="G69" s="29">
        <f>('M1-Adj'!H69-'M1-Adj'!G69)/NGDP!H69</f>
        <v>5.2929768772974221E-2</v>
      </c>
      <c r="H69" s="29">
        <f>('M1-Adj'!I69-'M1-Adj'!H69)/NGDP!I69</f>
        <v>-8.2398272353538925E-3</v>
      </c>
      <c r="I69" s="29">
        <f>('M1-Adj'!J69-'M1-Adj'!I69)/NGDP!J69</f>
        <v>1.3369451124109743E-2</v>
      </c>
      <c r="J69" s="29">
        <f>('M1-Adj'!K69-'M1-Adj'!J69)/NGDP!K69</f>
        <v>2.6508791297770055E-2</v>
      </c>
      <c r="K69" s="29">
        <f>('M1-Adj'!L69-'M1-Adj'!K69)/NGDP!L69</f>
        <v>3.0946259848978735E-3</v>
      </c>
      <c r="L69" s="29">
        <f>('M1-Adj'!M69-'M1-Adj'!L69)/NGDP!M69</f>
        <v>4.4802204641154241E-3</v>
      </c>
      <c r="M69" s="15" t="s">
        <v>163</v>
      </c>
      <c r="N69" s="15"/>
      <c r="O69" s="16">
        <f t="shared" si="3"/>
        <v>6</v>
      </c>
      <c r="P69" s="27">
        <f t="shared" si="4"/>
        <v>1.5357171734752236E-2</v>
      </c>
      <c r="Q69" s="16">
        <f t="shared" si="5"/>
        <v>2.1750890362958158E-2</v>
      </c>
      <c r="R69" s="13"/>
      <c r="S69" s="13"/>
      <c r="T69" s="14"/>
      <c r="U69" s="13"/>
    </row>
    <row r="70" spans="1:21" x14ac:dyDescent="0.4">
      <c r="A70" s="15"/>
      <c r="B70" s="15"/>
      <c r="C70" s="49" t="s">
        <v>90</v>
      </c>
      <c r="D70" s="15"/>
      <c r="E70" s="15"/>
      <c r="F70" s="15" t="s">
        <v>301</v>
      </c>
      <c r="G70" s="29">
        <f>('M1-Adj'!H70-'M1-Adj'!G70)/NGDP!H70</f>
        <v>3.8398435173326577E-2</v>
      </c>
      <c r="H70" s="29">
        <f>('M1-Adj'!I70-'M1-Adj'!H70)/NGDP!I70</f>
        <v>1.9805947873855482E-2</v>
      </c>
      <c r="I70" s="29">
        <f>('M1-Adj'!J70-'M1-Adj'!I70)/NGDP!J70</f>
        <v>1.8034945294076624E-2</v>
      </c>
      <c r="J70" s="29">
        <f>('M1-Adj'!K70-'M1-Adj'!J70)/NGDP!K70</f>
        <v>2.6855602035417203E-2</v>
      </c>
      <c r="K70" s="29">
        <f>('M1-Adj'!L70-'M1-Adj'!K70)/NGDP!L70</f>
        <v>-8.207996667907249E-3</v>
      </c>
      <c r="L70" s="29">
        <f>('M1-Adj'!M70-'M1-Adj'!L70)/NGDP!M70</f>
        <v>1.6051553705168444E-2</v>
      </c>
      <c r="M70" s="15" t="s">
        <v>163</v>
      </c>
      <c r="N70" s="15"/>
      <c r="O70" s="16">
        <f t="shared" si="3"/>
        <v>6</v>
      </c>
      <c r="P70" s="27">
        <f t="shared" si="4"/>
        <v>1.8489747902322846E-2</v>
      </c>
      <c r="Q70" s="16">
        <f t="shared" si="5"/>
        <v>1.540777030000549E-2</v>
      </c>
      <c r="R70" s="13"/>
      <c r="S70" s="13"/>
      <c r="T70" s="14"/>
      <c r="U70" s="14"/>
    </row>
    <row r="71" spans="1:21" x14ac:dyDescent="0.4">
      <c r="A71" s="15"/>
      <c r="B71" s="15"/>
      <c r="C71" s="49" t="s">
        <v>92</v>
      </c>
      <c r="D71" s="15"/>
      <c r="E71" s="15"/>
      <c r="F71" s="15" t="s">
        <v>301</v>
      </c>
      <c r="G71" s="29">
        <f>('M1-Adj'!H71-'M1-Adj'!G71)/NGDP!H71</f>
        <v>3.6516843616759512E-2</v>
      </c>
      <c r="H71" s="29">
        <f>('M1-Adj'!I71-'M1-Adj'!H71)/NGDP!I71</f>
        <v>2.8440368060659707E-2</v>
      </c>
      <c r="I71" s="29">
        <f>('M1-Adj'!J71-'M1-Adj'!I71)/NGDP!J71</f>
        <v>8.4890724460417438E-3</v>
      </c>
      <c r="J71" s="29">
        <f>('M1-Adj'!K71-'M1-Adj'!J71)/NGDP!K71</f>
        <v>1.3404792331448768E-2</v>
      </c>
      <c r="K71" s="29">
        <f>('M1-Adj'!L71-'M1-Adj'!K71)/NGDP!L71</f>
        <v>1.9854478543950761E-2</v>
      </c>
      <c r="L71" s="29">
        <f>('M1-Adj'!M71-'M1-Adj'!L71)/NGDP!M71</f>
        <v>1.4974529652904571E-2</v>
      </c>
      <c r="M71" s="15" t="s">
        <v>163</v>
      </c>
      <c r="N71" s="15"/>
      <c r="O71" s="16">
        <f t="shared" si="3"/>
        <v>6</v>
      </c>
      <c r="P71" s="27">
        <f t="shared" si="4"/>
        <v>2.0280014108627512E-2</v>
      </c>
      <c r="Q71" s="16">
        <f t="shared" si="5"/>
        <v>1.0438871918949948E-2</v>
      </c>
      <c r="R71" s="13"/>
      <c r="S71" s="13"/>
      <c r="T71" s="14"/>
      <c r="U71" s="13"/>
    </row>
    <row r="72" spans="1:21" x14ac:dyDescent="0.4">
      <c r="A72" s="15"/>
      <c r="B72" s="15"/>
      <c r="C72" s="49" t="s">
        <v>95</v>
      </c>
      <c r="D72" s="15"/>
      <c r="E72" s="15"/>
      <c r="F72" s="15" t="s">
        <v>301</v>
      </c>
      <c r="G72" s="29">
        <f>('M1-Adj'!H72-'M1-Adj'!G72)/NGDP!H72</f>
        <v>1.3041071588779657E-2</v>
      </c>
      <c r="H72" s="29">
        <f>('M1-Adj'!I72-'M1-Adj'!H72)/NGDP!I72</f>
        <v>1.3232702326100791E-2</v>
      </c>
      <c r="I72" s="29">
        <f>('M1-Adj'!J72-'M1-Adj'!I72)/NGDP!J72</f>
        <v>-1.6165795905226116E-3</v>
      </c>
      <c r="J72" s="29">
        <f>('M1-Adj'!K72-'M1-Adj'!J72)/NGDP!K72</f>
        <v>2.7185551757901466E-2</v>
      </c>
      <c r="K72" s="29">
        <f>('M1-Adj'!L72-'M1-Adj'!K72)/NGDP!L72</f>
        <v>1.2586180546121465E-2</v>
      </c>
      <c r="L72" s="29">
        <f>('M1-Adj'!M72-'M1-Adj'!L72)/NGDP!M72</f>
        <v>2.0030698608110208E-2</v>
      </c>
      <c r="M72" s="15" t="s">
        <v>163</v>
      </c>
      <c r="N72" s="15"/>
      <c r="O72" s="16">
        <f t="shared" si="3"/>
        <v>6</v>
      </c>
      <c r="P72" s="27">
        <f t="shared" si="4"/>
        <v>1.407660420608183E-2</v>
      </c>
      <c r="Q72" s="16">
        <f t="shared" si="5"/>
        <v>9.5663747011010755E-3</v>
      </c>
      <c r="R72" s="13"/>
      <c r="S72" s="13"/>
      <c r="T72" s="14"/>
      <c r="U72" s="13"/>
    </row>
    <row r="73" spans="1:21" x14ac:dyDescent="0.4">
      <c r="A73" s="15"/>
      <c r="B73" s="15"/>
      <c r="C73" s="49" t="s">
        <v>372</v>
      </c>
      <c r="D73" s="15"/>
      <c r="E73" s="15"/>
      <c r="F73" s="15" t="s">
        <v>301</v>
      </c>
      <c r="G73" s="29">
        <f>('M1-Adj'!H73-'M1-Adj'!G73)/NGDP!H73</f>
        <v>3.7692415381776277E-2</v>
      </c>
      <c r="H73" s="29">
        <f>('M1-Adj'!I73-'M1-Adj'!H73)/NGDP!I73</f>
        <v>-1.0854947030624453E-2</v>
      </c>
      <c r="I73" s="29">
        <f>('M1-Adj'!J73-'M1-Adj'!I73)/NGDP!J73</f>
        <v>-2.4290259896103481E-2</v>
      </c>
      <c r="J73" s="29">
        <f>('M1-Adj'!K73-'M1-Adj'!J73)/NGDP!K73</f>
        <v>7.4486581047981254E-3</v>
      </c>
      <c r="K73" s="29">
        <f>('M1-Adj'!L73-'M1-Adj'!K73)/NGDP!L73</f>
        <v>3.6208146778007509E-2</v>
      </c>
      <c r="L73" s="29">
        <f>('M1-Adj'!M73-'M1-Adj'!L73)/NGDP!M73</f>
        <v>4.0030445862061649E-2</v>
      </c>
      <c r="M73" s="15" t="s">
        <v>163</v>
      </c>
      <c r="N73" s="15"/>
      <c r="O73" s="16">
        <f t="shared" si="3"/>
        <v>6</v>
      </c>
      <c r="P73" s="27">
        <f t="shared" si="4"/>
        <v>1.4372409866652605E-2</v>
      </c>
      <c r="Q73" s="16">
        <f t="shared" si="5"/>
        <v>2.7778109303893673E-2</v>
      </c>
      <c r="R73" s="13"/>
      <c r="S73" s="13"/>
      <c r="T73" s="14"/>
      <c r="U73" s="13"/>
    </row>
    <row r="74" spans="1:21" x14ac:dyDescent="0.4">
      <c r="A74" s="15"/>
      <c r="B74" s="15"/>
      <c r="C74" s="49" t="s">
        <v>374</v>
      </c>
      <c r="D74" s="15"/>
      <c r="E74" s="15"/>
      <c r="F74" s="15" t="s">
        <v>301</v>
      </c>
      <c r="G74" s="29">
        <f>('M1-Adj'!H74-'M1-Adj'!G74)/NGDP!H74</f>
        <v>1.8334586881463139E-2</v>
      </c>
      <c r="H74" s="29">
        <f>('M1-Adj'!I74-'M1-Adj'!H74)/NGDP!I74</f>
        <v>9.1160593647897133E-3</v>
      </c>
      <c r="I74" s="29">
        <f>('M1-Adj'!J74-'M1-Adj'!I74)/NGDP!J74</f>
        <v>-2.0079855536042133E-4</v>
      </c>
      <c r="J74" s="29">
        <f>('M1-Adj'!K74-'M1-Adj'!J74)/NGDP!K74</f>
        <v>3.1312473350259641E-2</v>
      </c>
      <c r="K74" s="15" t="s">
        <v>163</v>
      </c>
      <c r="L74" s="15" t="s">
        <v>163</v>
      </c>
      <c r="M74" s="15" t="s">
        <v>163</v>
      </c>
      <c r="N74" s="15"/>
      <c r="O74" s="16">
        <f t="shared" si="3"/>
        <v>4</v>
      </c>
      <c r="P74" s="27">
        <f t="shared" si="4"/>
        <v>1.4640580260288017E-2</v>
      </c>
      <c r="Q74" s="16">
        <f t="shared" si="5"/>
        <v>1.3445997674588336E-2</v>
      </c>
      <c r="R74" s="13"/>
      <c r="S74" s="13"/>
      <c r="T74" s="14"/>
      <c r="U74" s="13"/>
    </row>
    <row r="75" spans="1:21" x14ac:dyDescent="0.4">
      <c r="A75" s="15"/>
      <c r="B75" s="15"/>
      <c r="C75" s="49" t="s">
        <v>105</v>
      </c>
      <c r="D75" s="15"/>
      <c r="E75" s="15"/>
      <c r="F75" s="15" t="s">
        <v>301</v>
      </c>
      <c r="G75" s="29">
        <f>('M1-Adj'!H75-'M1-Adj'!G75)/NGDP!H75</f>
        <v>8.4753240183091261E-3</v>
      </c>
      <c r="H75" s="29">
        <f>('M1-Adj'!I75-'M1-Adj'!H75)/NGDP!I75</f>
        <v>-1.2289064337019091E-3</v>
      </c>
      <c r="I75" s="29">
        <f>('M1-Adj'!J75-'M1-Adj'!I75)/NGDP!J75</f>
        <v>2.5611038088005494E-2</v>
      </c>
      <c r="J75" s="29">
        <f>('M1-Adj'!K75-'M1-Adj'!J75)/NGDP!K75</f>
        <v>7.7110610427975883E-3</v>
      </c>
      <c r="K75" s="29">
        <f>('M1-Adj'!L75-'M1-Adj'!K75)/NGDP!L75</f>
        <v>7.7840960239693394E-3</v>
      </c>
      <c r="L75" s="29">
        <f>('M1-Adj'!M75-'M1-Adj'!L75)/NGDP!M75</f>
        <v>-6.729702167159562E-3</v>
      </c>
      <c r="M75" s="15" t="s">
        <v>163</v>
      </c>
      <c r="N75" s="15"/>
      <c r="O75" s="16">
        <f t="shared" si="3"/>
        <v>6</v>
      </c>
      <c r="P75" s="27">
        <f t="shared" si="4"/>
        <v>6.9371517620366793E-3</v>
      </c>
      <c r="Q75" s="16">
        <f t="shared" si="5"/>
        <v>1.1007848630327508E-2</v>
      </c>
      <c r="R75" s="13"/>
      <c r="S75" s="13"/>
      <c r="T75" s="14"/>
      <c r="U75" s="13"/>
    </row>
    <row r="76" spans="1:21" x14ac:dyDescent="0.4">
      <c r="A76" s="15"/>
      <c r="B76" s="15"/>
      <c r="C76" s="49" t="s">
        <v>113</v>
      </c>
      <c r="D76" s="15"/>
      <c r="E76" s="15"/>
      <c r="F76" s="15" t="s">
        <v>301</v>
      </c>
      <c r="G76" s="29">
        <f>('M1-Adj'!H76-'M1-Adj'!G76)/NGDP!H76</f>
        <v>-6.9023213458217379E-3</v>
      </c>
      <c r="H76" s="29">
        <f>('M1-Adj'!I76-'M1-Adj'!H76)/NGDP!I76</f>
        <v>2.1252656845805726E-2</v>
      </c>
      <c r="I76" s="29">
        <f>('M1-Adj'!J76-'M1-Adj'!I76)/NGDP!J76</f>
        <v>6.7931372642958685E-3</v>
      </c>
      <c r="J76" s="29">
        <f>('M1-Adj'!K76-'M1-Adj'!J76)/NGDP!K76</f>
        <v>1.3506390307657049E-2</v>
      </c>
      <c r="K76" s="29">
        <f>('M1-Adj'!L76-'M1-Adj'!K76)/NGDP!L76</f>
        <v>7.2362371578427393E-3</v>
      </c>
      <c r="L76" s="29">
        <f>('M1-Adj'!M76-'M1-Adj'!L76)/NGDP!M76</f>
        <v>2.1142384806794756E-2</v>
      </c>
      <c r="M76" s="15" t="s">
        <v>163</v>
      </c>
      <c r="N76" s="15"/>
      <c r="O76" s="16">
        <f t="shared" si="3"/>
        <v>6</v>
      </c>
      <c r="P76" s="27">
        <f t="shared" si="4"/>
        <v>1.0504747506095735E-2</v>
      </c>
      <c r="Q76" s="16">
        <f t="shared" si="5"/>
        <v>1.0631575598405713E-2</v>
      </c>
      <c r="R76" s="13"/>
      <c r="S76" s="13"/>
      <c r="T76" s="14"/>
      <c r="U76" s="13"/>
    </row>
    <row r="77" spans="1:21" x14ac:dyDescent="0.4">
      <c r="A77" s="15"/>
      <c r="B77" s="15"/>
      <c r="C77" s="49" t="s">
        <v>117</v>
      </c>
      <c r="D77" s="15"/>
      <c r="E77" s="15"/>
      <c r="F77" s="15" t="s">
        <v>301</v>
      </c>
      <c r="G77" s="29">
        <f>('M1-Adj'!H77-'M1-Adj'!G77)/NGDP!H77</f>
        <v>8.1846251646006257E-3</v>
      </c>
      <c r="H77" s="29">
        <f>('M1-Adj'!I77-'M1-Adj'!H77)/NGDP!I77</f>
        <v>1.6500877706260974E-2</v>
      </c>
      <c r="I77" s="29">
        <f>('M1-Adj'!J77-'M1-Adj'!I77)/NGDP!J77</f>
        <v>1.356404181497659E-2</v>
      </c>
      <c r="J77" s="29">
        <f>('M1-Adj'!K77-'M1-Adj'!J77)/NGDP!K77</f>
        <v>1.2227143465810568E-2</v>
      </c>
      <c r="K77" s="29">
        <f>('M1-Adj'!L77-'M1-Adj'!K77)/NGDP!L77</f>
        <v>1.5307190230618174E-2</v>
      </c>
      <c r="L77" s="29">
        <f>('M1-Adj'!M77-'M1-Adj'!L77)/NGDP!M77</f>
        <v>2.1775253659177238E-2</v>
      </c>
      <c r="M77" s="15" t="s">
        <v>163</v>
      </c>
      <c r="N77" s="15"/>
      <c r="O77" s="16">
        <f t="shared" si="3"/>
        <v>6</v>
      </c>
      <c r="P77" s="27">
        <f t="shared" si="4"/>
        <v>1.4593188673574028E-2</v>
      </c>
      <c r="Q77" s="16">
        <f t="shared" si="5"/>
        <v>4.5488049541964381E-3</v>
      </c>
      <c r="R77" s="13"/>
      <c r="S77" s="13"/>
      <c r="T77" s="14"/>
      <c r="U77" s="13"/>
    </row>
    <row r="78" spans="1:21" x14ac:dyDescent="0.4">
      <c r="A78" s="15"/>
      <c r="B78" s="15"/>
      <c r="C78" s="49" t="s">
        <v>118</v>
      </c>
      <c r="D78" s="15"/>
      <c r="E78" s="15"/>
      <c r="F78" s="15" t="s">
        <v>301</v>
      </c>
      <c r="G78" s="29">
        <f>('M1-Adj'!H78-'M1-Adj'!G78)/NGDP!H78</f>
        <v>6.9397495350474988E-3</v>
      </c>
      <c r="H78" s="29">
        <f>('M1-Adj'!I78-'M1-Adj'!H78)/NGDP!I78</f>
        <v>9.3007647774538509E-3</v>
      </c>
      <c r="I78" s="29">
        <f>('M1-Adj'!J78-'M1-Adj'!I78)/NGDP!J78</f>
        <v>1.3070891175121859E-2</v>
      </c>
      <c r="J78" s="29">
        <f>('M1-Adj'!K78-'M1-Adj'!J78)/NGDP!K78</f>
        <v>9.4977749746134755E-3</v>
      </c>
      <c r="K78" s="29">
        <f>('M1-Adj'!L78-'M1-Adj'!K78)/NGDP!L78</f>
        <v>1.3123805406749853E-2</v>
      </c>
      <c r="L78" s="29">
        <f>('M1-Adj'!M78-'M1-Adj'!L78)/NGDP!M78</f>
        <v>1.0369316054208263E-2</v>
      </c>
      <c r="M78" s="15" t="s">
        <v>163</v>
      </c>
      <c r="N78" s="15"/>
      <c r="O78" s="16">
        <f t="shared" si="3"/>
        <v>6</v>
      </c>
      <c r="P78" s="27">
        <f t="shared" si="4"/>
        <v>1.0383716987199134E-2</v>
      </c>
      <c r="Q78" s="16">
        <f t="shared" si="5"/>
        <v>2.389468041209234E-3</v>
      </c>
      <c r="R78" s="13"/>
      <c r="S78" s="13"/>
      <c r="T78" s="14"/>
      <c r="U78" s="13"/>
    </row>
    <row r="79" spans="1:21" x14ac:dyDescent="0.4">
      <c r="A79" s="15"/>
      <c r="B79" s="15"/>
      <c r="C79" s="49" t="s">
        <v>120</v>
      </c>
      <c r="D79" s="15"/>
      <c r="E79" s="15"/>
      <c r="F79" s="15" t="s">
        <v>301</v>
      </c>
      <c r="G79" s="29">
        <f>('M1-Adj'!H79-'M1-Adj'!G79)/NGDP!H79</f>
        <v>2.0039250633706623E-2</v>
      </c>
      <c r="H79" s="29">
        <f>('M1-Adj'!I79-'M1-Adj'!H79)/NGDP!I79</f>
        <v>2.9292923591256015E-2</v>
      </c>
      <c r="I79" s="29">
        <f>('M1-Adj'!J79-'M1-Adj'!I79)/NGDP!J79</f>
        <v>1.3018122528865663E-2</v>
      </c>
      <c r="J79" s="29">
        <f>('M1-Adj'!K79-'M1-Adj'!J79)/NGDP!K79</f>
        <v>2.8946805060297814E-2</v>
      </c>
      <c r="K79" s="29">
        <f>('M1-Adj'!L79-'M1-Adj'!K79)/NGDP!L79</f>
        <v>3.9180447859908277E-2</v>
      </c>
      <c r="L79" s="29">
        <f>('M1-Adj'!M79-'M1-Adj'!L79)/NGDP!M79</f>
        <v>4.44237469308763E-2</v>
      </c>
      <c r="M79" s="15" t="s">
        <v>163</v>
      </c>
      <c r="N79" s="15"/>
      <c r="O79" s="16">
        <f t="shared" si="3"/>
        <v>6</v>
      </c>
      <c r="P79" s="27">
        <f t="shared" si="4"/>
        <v>2.9150216100818454E-2</v>
      </c>
      <c r="Q79" s="16">
        <f t="shared" si="5"/>
        <v>1.1637887861585166E-2</v>
      </c>
      <c r="R79" s="13"/>
      <c r="S79" s="13"/>
      <c r="T79" s="14"/>
      <c r="U79" s="13"/>
    </row>
    <row r="80" spans="1:21" x14ac:dyDescent="0.4">
      <c r="A80" s="15"/>
      <c r="B80" s="15"/>
      <c r="C80" s="49" t="s">
        <v>123</v>
      </c>
      <c r="D80" s="15"/>
      <c r="E80" s="15"/>
      <c r="F80" s="15" t="s">
        <v>301</v>
      </c>
      <c r="G80" s="29">
        <f>('M1-Adj'!H80-'M1-Adj'!G80)/NGDP!H80</f>
        <v>0</v>
      </c>
      <c r="H80" s="29">
        <f>('M1-Adj'!I80-'M1-Adj'!H80)/NGDP!I80</f>
        <v>0</v>
      </c>
      <c r="I80" s="29">
        <f>('M1-Adj'!J80-'M1-Adj'!I80)/NGDP!J80</f>
        <v>0</v>
      </c>
      <c r="J80" s="29">
        <f>('M1-Adj'!K80-'M1-Adj'!J80)/NGDP!K80</f>
        <v>0</v>
      </c>
      <c r="K80" s="29">
        <f>('M1-Adj'!L80-'M1-Adj'!K80)/NGDP!L80</f>
        <v>0</v>
      </c>
      <c r="L80" s="29">
        <f>('M1-Adj'!M80-'M1-Adj'!L80)/NGDP!M80</f>
        <v>0</v>
      </c>
      <c r="M80" s="29">
        <f>('M1-Adj'!N80-'M1-Adj'!M80)/NGDP!N80</f>
        <v>0</v>
      </c>
      <c r="N80" s="15"/>
      <c r="O80" s="16">
        <f t="shared" si="3"/>
        <v>6</v>
      </c>
      <c r="P80" s="27">
        <f t="shared" si="4"/>
        <v>0</v>
      </c>
      <c r="Q80" s="16">
        <f t="shared" si="5"/>
        <v>0</v>
      </c>
      <c r="R80" s="13"/>
      <c r="S80" s="13"/>
      <c r="T80" s="14"/>
      <c r="U80" s="13"/>
    </row>
    <row r="81" spans="1:21" x14ac:dyDescent="0.4">
      <c r="A81" s="15"/>
      <c r="B81" s="15"/>
      <c r="C81" s="49" t="s">
        <v>290</v>
      </c>
      <c r="D81" s="15"/>
      <c r="E81" s="15"/>
      <c r="F81" s="15" t="s">
        <v>301</v>
      </c>
      <c r="G81" s="29">
        <f>('M1-Adj'!H81-'M1-Adj'!G81)/NGDP!H81</f>
        <v>4.8702416411498688E-2</v>
      </c>
      <c r="H81" s="29">
        <f>('M1-Adj'!I81-'M1-Adj'!H81)/NGDP!I81</f>
        <v>4.9375886803523505E-2</v>
      </c>
      <c r="I81" s="29">
        <f>('M1-Adj'!J81-'M1-Adj'!I81)/NGDP!J81</f>
        <v>4.4088938095330635E-3</v>
      </c>
      <c r="J81" s="29">
        <f>('M1-Adj'!K81-'M1-Adj'!J81)/NGDP!K81</f>
        <v>2.0190555221251363E-2</v>
      </c>
      <c r="K81" s="29">
        <f>('M1-Adj'!L81-'M1-Adj'!K81)/NGDP!L81</f>
        <v>1.970370886906745E-2</v>
      </c>
      <c r="L81" s="29">
        <f>('M1-Adj'!M81-'M1-Adj'!L81)/NGDP!M81</f>
        <v>1.3685088541255948E-2</v>
      </c>
      <c r="M81" s="15" t="s">
        <v>163</v>
      </c>
      <c r="N81" s="15"/>
      <c r="O81" s="16">
        <f t="shared" si="3"/>
        <v>6</v>
      </c>
      <c r="P81" s="27">
        <f t="shared" si="4"/>
        <v>2.6011091609355001E-2</v>
      </c>
      <c r="Q81" s="16">
        <f t="shared" si="5"/>
        <v>1.8724619611820991E-2</v>
      </c>
      <c r="R81" s="13"/>
      <c r="S81" s="13"/>
      <c r="T81" s="14"/>
      <c r="U81" s="14"/>
    </row>
    <row r="82" spans="1:21" x14ac:dyDescent="0.4">
      <c r="A82" s="15"/>
      <c r="B82" s="15"/>
      <c r="C82" s="49" t="s">
        <v>20</v>
      </c>
      <c r="D82" s="15"/>
      <c r="E82" s="15"/>
      <c r="F82" s="15" t="s">
        <v>301</v>
      </c>
      <c r="G82" s="29">
        <f>('M1-Adj'!H82-'M1-Adj'!G82)/NGDP!H82</f>
        <v>6.5998768498304508E-2</v>
      </c>
      <c r="H82" s="29">
        <f>('M1-Adj'!I82-'M1-Adj'!H82)/NGDP!I82</f>
        <v>9.7266815824319841E-2</v>
      </c>
      <c r="I82" s="29">
        <f>('M1-Adj'!J82-'M1-Adj'!I82)/NGDP!J82</f>
        <v>4.9574829280745449E-2</v>
      </c>
      <c r="J82" s="29">
        <f>('M1-Adj'!K82-'M1-Adj'!J82)/NGDP!K82</f>
        <v>0.1009654306846845</v>
      </c>
      <c r="K82" s="29">
        <f>('M1-Adj'!L82-'M1-Adj'!K82)/NGDP!L82</f>
        <v>8.4611091226343277E-2</v>
      </c>
      <c r="L82" s="29">
        <f>('M1-Adj'!M82-'M1-Adj'!L82)/NGDP!M82</f>
        <v>7.4505748803852731E-2</v>
      </c>
      <c r="M82" s="15" t="s">
        <v>163</v>
      </c>
      <c r="N82" s="15"/>
      <c r="O82" s="16">
        <f t="shared" si="3"/>
        <v>6</v>
      </c>
      <c r="P82" s="27">
        <f t="shared" si="4"/>
        <v>7.8820447386375045E-2</v>
      </c>
      <c r="Q82" s="16">
        <f t="shared" si="5"/>
        <v>1.950650456467961E-2</v>
      </c>
      <c r="R82" s="13"/>
      <c r="S82" s="13"/>
      <c r="T82" s="14"/>
      <c r="U82" s="14"/>
    </row>
    <row r="83" spans="1:21" x14ac:dyDescent="0.4">
      <c r="A83" s="15"/>
      <c r="B83" s="15"/>
      <c r="C83" s="49" t="s">
        <v>35</v>
      </c>
      <c r="D83" s="15"/>
      <c r="E83" s="15"/>
      <c r="F83" s="15" t="s">
        <v>301</v>
      </c>
      <c r="G83" s="29">
        <f>('M1-Adj'!H83-'M1-Adj'!G83)/NGDP!H83</f>
        <v>2.3677546726708652E-2</v>
      </c>
      <c r="H83" s="29">
        <f>('M1-Adj'!I83-'M1-Adj'!H83)/NGDP!I83</f>
        <v>-3.5862743394650485E-3</v>
      </c>
      <c r="I83" s="29">
        <f>('M1-Adj'!J83-'M1-Adj'!I83)/NGDP!J83</f>
        <v>1.4813346850875852E-2</v>
      </c>
      <c r="J83" s="29">
        <f>('M1-Adj'!K83-'M1-Adj'!J83)/NGDP!K83</f>
        <v>5.4604615639727912E-2</v>
      </c>
      <c r="K83" s="29">
        <f>('M1-Adj'!L83-'M1-Adj'!K83)/NGDP!L83</f>
        <v>-2.9489385219150788E-2</v>
      </c>
      <c r="L83" s="29">
        <f>('M1-Adj'!M83-'M1-Adj'!L83)/NGDP!M83</f>
        <v>7.0854817700368089E-3</v>
      </c>
      <c r="M83" s="15" t="s">
        <v>163</v>
      </c>
      <c r="N83" s="15"/>
      <c r="O83" s="16">
        <f t="shared" si="3"/>
        <v>6</v>
      </c>
      <c r="P83" s="27">
        <f t="shared" si="4"/>
        <v>1.1184221904788898E-2</v>
      </c>
      <c r="Q83" s="16">
        <f t="shared" si="5"/>
        <v>2.8085205541508083E-2</v>
      </c>
      <c r="R83" s="13"/>
      <c r="S83" s="13"/>
      <c r="T83" s="14"/>
      <c r="U83" s="14"/>
    </row>
    <row r="84" spans="1:21" x14ac:dyDescent="0.4">
      <c r="A84" s="15"/>
      <c r="B84" s="15"/>
      <c r="C84" s="49" t="s">
        <v>60</v>
      </c>
      <c r="D84" s="15"/>
      <c r="E84" s="15"/>
      <c r="F84" s="15" t="s">
        <v>301</v>
      </c>
      <c r="G84" s="29">
        <f>('M1-Adj'!H84-'M1-Adj'!G84)/NGDP!H84</f>
        <v>1.5993634089165661E-3</v>
      </c>
      <c r="H84" s="29">
        <f>('M1-Adj'!I84-'M1-Adj'!H84)/NGDP!I84</f>
        <v>-9.9409543492668048E-3</v>
      </c>
      <c r="I84" s="29">
        <f>('M1-Adj'!J84-'M1-Adj'!I84)/NGDP!J84</f>
        <v>1.2296156438435424E-3</v>
      </c>
      <c r="J84" s="29">
        <f>('M1-Adj'!K84-'M1-Adj'!J84)/NGDP!K84</f>
        <v>1.8212544034708237E-2</v>
      </c>
      <c r="K84" s="29">
        <f>('M1-Adj'!L84-'M1-Adj'!K84)/NGDP!L84</f>
        <v>5.0243381045227088E-3</v>
      </c>
      <c r="L84" s="29">
        <f>('M1-Adj'!M84-'M1-Adj'!L84)/NGDP!M84</f>
        <v>1.1941948939594686E-2</v>
      </c>
      <c r="M84" s="15" t="s">
        <v>163</v>
      </c>
      <c r="N84" s="15"/>
      <c r="O84" s="16">
        <f t="shared" si="3"/>
        <v>6</v>
      </c>
      <c r="P84" s="27">
        <f t="shared" si="4"/>
        <v>4.6778092970531553E-3</v>
      </c>
      <c r="Q84" s="16">
        <f t="shared" si="5"/>
        <v>9.7072341115543616E-3</v>
      </c>
      <c r="R84" s="13"/>
      <c r="S84" s="13"/>
      <c r="T84" s="14"/>
      <c r="U84" s="13"/>
    </row>
    <row r="85" spans="1:21" x14ac:dyDescent="0.4">
      <c r="A85" s="15"/>
      <c r="B85" s="15"/>
      <c r="C85" s="49" t="s">
        <v>61</v>
      </c>
      <c r="D85" s="15"/>
      <c r="E85" s="15"/>
      <c r="F85" s="15" t="s">
        <v>301</v>
      </c>
      <c r="G85" s="29">
        <f>('M1-Adj'!H85-'M1-Adj'!G85)/NGDP!H85</f>
        <v>6.1915244909190835E-3</v>
      </c>
      <c r="H85" s="29">
        <f>('M1-Adj'!I85-'M1-Adj'!H85)/NGDP!I85</f>
        <v>5.4084362775831641E-4</v>
      </c>
      <c r="I85" s="29">
        <f>('M1-Adj'!J85-'M1-Adj'!I85)/NGDP!J85</f>
        <v>-1.3596645899455331E-2</v>
      </c>
      <c r="J85" s="29">
        <f>('M1-Adj'!K85-'M1-Adj'!J85)/NGDP!K85</f>
        <v>2.5664115263394863E-2</v>
      </c>
      <c r="K85" s="29">
        <f>('M1-Adj'!L85-'M1-Adj'!K85)/NGDP!L85</f>
        <v>8.3081701319989501E-3</v>
      </c>
      <c r="L85" s="29">
        <f>('M1-Adj'!M85-'M1-Adj'!L85)/NGDP!M85</f>
        <v>1.7272437108481638E-2</v>
      </c>
      <c r="M85" s="15" t="s">
        <v>163</v>
      </c>
      <c r="N85" s="15"/>
      <c r="O85" s="16">
        <f t="shared" si="3"/>
        <v>6</v>
      </c>
      <c r="P85" s="27">
        <f t="shared" si="4"/>
        <v>7.3967407871829193E-3</v>
      </c>
      <c r="Q85" s="16">
        <f t="shared" si="5"/>
        <v>1.3573762988142755E-2</v>
      </c>
      <c r="R85" s="13"/>
      <c r="S85" s="13"/>
      <c r="T85" s="14"/>
      <c r="U85" s="13"/>
    </row>
    <row r="86" spans="1:21" x14ac:dyDescent="0.4">
      <c r="A86" s="15"/>
      <c r="B86" s="15"/>
      <c r="C86" s="49" t="s">
        <v>274</v>
      </c>
      <c r="D86" s="15"/>
      <c r="E86" s="15"/>
      <c r="F86" s="15" t="s">
        <v>301</v>
      </c>
      <c r="G86" s="29">
        <f>('M1-Adj'!H86-'M1-Adj'!G86)/NGDP!H86</f>
        <v>-9.3162083936323952E-3</v>
      </c>
      <c r="H86" s="29">
        <f>('M1-Adj'!I86-'M1-Adj'!H86)/NGDP!I86</f>
        <v>2.2040510458195318E-5</v>
      </c>
      <c r="I86" s="29">
        <f>('M1-Adj'!J86-'M1-Adj'!I86)/NGDP!J86</f>
        <v>5.4055083281965791E-3</v>
      </c>
      <c r="J86" s="29">
        <f>('M1-Adj'!K86-'M1-Adj'!J86)/NGDP!K86</f>
        <v>7.0400680127928709E-3</v>
      </c>
      <c r="K86" s="29">
        <f>('M1-Adj'!L86-'M1-Adj'!K86)/NGDP!L86</f>
        <v>4.6167201219988784E-3</v>
      </c>
      <c r="L86" s="29">
        <f>('M1-Adj'!M86-'M1-Adj'!L86)/NGDP!M86</f>
        <v>3.1861783289946162E-2</v>
      </c>
      <c r="M86" s="15" t="s">
        <v>163</v>
      </c>
      <c r="N86" s="15"/>
      <c r="O86" s="16">
        <f t="shared" si="3"/>
        <v>6</v>
      </c>
      <c r="P86" s="27">
        <f t="shared" si="4"/>
        <v>6.6049853116267147E-3</v>
      </c>
      <c r="Q86" s="16">
        <f t="shared" si="5"/>
        <v>1.371354553591575E-2</v>
      </c>
      <c r="R86" s="13"/>
      <c r="S86" s="13"/>
      <c r="T86" s="14"/>
      <c r="U86" s="14"/>
    </row>
    <row r="87" spans="1:21" x14ac:dyDescent="0.4">
      <c r="A87" s="15"/>
      <c r="B87" s="15"/>
      <c r="C87" s="49" t="s">
        <v>376</v>
      </c>
      <c r="D87" s="15"/>
      <c r="E87" s="15"/>
      <c r="F87" s="15" t="s">
        <v>301</v>
      </c>
      <c r="G87" s="29">
        <f>('M1-Adj'!H87-'M1-Adj'!G87)/NGDP!H87</f>
        <v>5.4527502085425852E-3</v>
      </c>
      <c r="H87" s="29">
        <f>('M1-Adj'!I87-'M1-Adj'!H87)/NGDP!I87</f>
        <v>7.6055829228243157E-3</v>
      </c>
      <c r="I87" s="29">
        <f>('M1-Adj'!J87-'M1-Adj'!I87)/NGDP!J87</f>
        <v>-8.0984563113967161E-3</v>
      </c>
      <c r="J87" s="29">
        <f>('M1-Adj'!K87-'M1-Adj'!J87)/NGDP!K87</f>
        <v>8.9608820169847885E-4</v>
      </c>
      <c r="K87" s="29">
        <f>('M1-Adj'!L87-'M1-Adj'!K87)/NGDP!L87</f>
        <v>4.9994096734838423E-3</v>
      </c>
      <c r="L87" s="29">
        <f>('M1-Adj'!M87-'M1-Adj'!L87)/NGDP!M87</f>
        <v>1.9848360388552058E-2</v>
      </c>
      <c r="M87" s="15" t="s">
        <v>163</v>
      </c>
      <c r="N87" s="15"/>
      <c r="O87" s="16">
        <f t="shared" si="3"/>
        <v>6</v>
      </c>
      <c r="P87" s="27">
        <f t="shared" si="4"/>
        <v>5.117289180617427E-3</v>
      </c>
      <c r="Q87" s="16">
        <f t="shared" si="5"/>
        <v>9.1191771665465934E-3</v>
      </c>
      <c r="R87" s="13"/>
      <c r="S87" s="13"/>
      <c r="T87" s="14"/>
      <c r="U87" s="13"/>
    </row>
    <row r="88" spans="1:21" x14ac:dyDescent="0.4">
      <c r="A88" s="15"/>
      <c r="B88" s="15"/>
      <c r="C88" s="49" t="s">
        <v>98</v>
      </c>
      <c r="D88" s="15"/>
      <c r="E88" s="15"/>
      <c r="F88" s="15" t="s">
        <v>301</v>
      </c>
      <c r="G88" s="29">
        <f>('M1-Adj'!H88-'M1-Adj'!G88)/NGDP!H88</f>
        <v>1.3178107187136903E-2</v>
      </c>
      <c r="H88" s="29">
        <f>('M1-Adj'!I88-'M1-Adj'!H88)/NGDP!I88</f>
        <v>3.3575945080874551E-3</v>
      </c>
      <c r="I88" s="29">
        <f>('M1-Adj'!J88-'M1-Adj'!I88)/NGDP!J88</f>
        <v>-1.9764856341466849E-3</v>
      </c>
      <c r="J88" s="29">
        <f>('M1-Adj'!K88-'M1-Adj'!J88)/NGDP!K88</f>
        <v>2.762904262154638E-2</v>
      </c>
      <c r="K88" s="29">
        <f>('M1-Adj'!L88-'M1-Adj'!K88)/NGDP!L88</f>
        <v>1.3465591754279523E-2</v>
      </c>
      <c r="L88" s="29">
        <f>('M1-Adj'!M88-'M1-Adj'!L88)/NGDP!M88</f>
        <v>1.838311959128348E-2</v>
      </c>
      <c r="M88" s="15" t="s">
        <v>163</v>
      </c>
      <c r="N88" s="15"/>
      <c r="O88" s="16">
        <f t="shared" si="3"/>
        <v>6</v>
      </c>
      <c r="P88" s="27">
        <f t="shared" si="4"/>
        <v>1.2339495004697843E-2</v>
      </c>
      <c r="Q88" s="16">
        <f t="shared" si="5"/>
        <v>1.0563038075631423E-2</v>
      </c>
      <c r="R88" s="13"/>
      <c r="S88" s="13"/>
      <c r="T88" s="14"/>
      <c r="U88" s="13"/>
    </row>
    <row r="89" spans="1:21" x14ac:dyDescent="0.4">
      <c r="A89" s="15"/>
      <c r="B89" s="15"/>
      <c r="C89" s="49" t="s">
        <v>100</v>
      </c>
      <c r="D89" s="15"/>
      <c r="E89" s="15"/>
      <c r="F89" s="15" t="s">
        <v>301</v>
      </c>
      <c r="G89" s="29">
        <f>('M1-Adj'!H89-'M1-Adj'!G89)/NGDP!H89</f>
        <v>1.182988945127094E-2</v>
      </c>
      <c r="H89" s="29">
        <f>('M1-Adj'!I89-'M1-Adj'!H89)/NGDP!I89</f>
        <v>1.2102799559329106E-2</v>
      </c>
      <c r="I89" s="29">
        <f>('M1-Adj'!J89-'M1-Adj'!I89)/NGDP!J89</f>
        <v>1.7758800970394454E-2</v>
      </c>
      <c r="J89" s="29">
        <f>('M1-Adj'!K89-'M1-Adj'!J89)/NGDP!K89</f>
        <v>2.0951882414112923E-2</v>
      </c>
      <c r="K89" s="29">
        <f>('M1-Adj'!L89-'M1-Adj'!K89)/NGDP!L89</f>
        <v>5.4958601489344837E-3</v>
      </c>
      <c r="L89" s="29">
        <f>('M1-Adj'!M89-'M1-Adj'!L89)/NGDP!M89</f>
        <v>1.6786612418590623E-2</v>
      </c>
      <c r="M89" s="15" t="s">
        <v>163</v>
      </c>
      <c r="N89" s="15"/>
      <c r="O89" s="16">
        <f t="shared" si="3"/>
        <v>6</v>
      </c>
      <c r="P89" s="27">
        <f t="shared" si="4"/>
        <v>1.4154307493772089E-2</v>
      </c>
      <c r="Q89" s="16">
        <f t="shared" si="5"/>
        <v>5.4901501200349109E-3</v>
      </c>
      <c r="R89" s="13"/>
      <c r="S89" s="13"/>
      <c r="T89" s="14"/>
      <c r="U89" s="13"/>
    </row>
    <row r="90" spans="1:21" x14ac:dyDescent="0.4">
      <c r="A90" s="15"/>
      <c r="B90" s="15"/>
      <c r="C90" s="49" t="s">
        <v>102</v>
      </c>
      <c r="D90" s="15"/>
      <c r="E90" s="15"/>
      <c r="F90" s="15" t="s">
        <v>301</v>
      </c>
      <c r="G90" s="29">
        <f>('M1-Adj'!H90-'M1-Adj'!G90)/NGDP!H90</f>
        <v>5.796547963116995E-2</v>
      </c>
      <c r="H90" s="29">
        <f>('M1-Adj'!I90-'M1-Adj'!H90)/NGDP!I90</f>
        <v>3.7436017091275024E-2</v>
      </c>
      <c r="I90" s="29">
        <f>('M1-Adj'!J90-'M1-Adj'!I90)/NGDP!J90</f>
        <v>5.4356703952919798E-2</v>
      </c>
      <c r="J90" s="29">
        <f>('M1-Adj'!K90-'M1-Adj'!J90)/NGDP!K90</f>
        <v>5.7798565093916586E-2</v>
      </c>
      <c r="K90" s="29">
        <f>('M1-Adj'!L90-'M1-Adj'!K90)/NGDP!L90</f>
        <v>7.0399134935429913E-3</v>
      </c>
      <c r="L90" s="29">
        <f>('M1-Adj'!M90-'M1-Adj'!L90)/NGDP!M90</f>
        <v>4.7353783239471842E-2</v>
      </c>
      <c r="M90" s="15" t="s">
        <v>163</v>
      </c>
      <c r="N90" s="15"/>
      <c r="O90" s="16">
        <f t="shared" si="3"/>
        <v>6</v>
      </c>
      <c r="P90" s="27">
        <f t="shared" si="4"/>
        <v>4.3658410417049369E-2</v>
      </c>
      <c r="Q90" s="16">
        <f t="shared" si="5"/>
        <v>1.9556983224910743E-2</v>
      </c>
      <c r="R90" s="13"/>
      <c r="S90" s="13"/>
      <c r="T90" s="14"/>
      <c r="U90" s="14"/>
    </row>
    <row r="91" spans="1:21" x14ac:dyDescent="0.4">
      <c r="A91" s="15"/>
      <c r="B91" s="15"/>
      <c r="C91" s="49" t="s">
        <v>109</v>
      </c>
      <c r="D91" s="15"/>
      <c r="E91" s="15"/>
      <c r="F91" s="15" t="s">
        <v>301</v>
      </c>
      <c r="G91" s="29">
        <f>('M1-Adj'!H91-'M1-Adj'!G91)/NGDP!H91</f>
        <v>0</v>
      </c>
      <c r="H91" s="29">
        <f>('M1-Adj'!I91-'M1-Adj'!H91)/NGDP!I91</f>
        <v>0</v>
      </c>
      <c r="I91" s="29">
        <f>('M1-Adj'!J91-'M1-Adj'!I91)/NGDP!J91</f>
        <v>0</v>
      </c>
      <c r="J91" s="29">
        <f>('M1-Adj'!K91-'M1-Adj'!J91)/NGDP!K91</f>
        <v>0</v>
      </c>
      <c r="K91" s="29">
        <f>('M1-Adj'!L91-'M1-Adj'!K91)/NGDP!L91</f>
        <v>0</v>
      </c>
      <c r="L91" s="29">
        <f>('M1-Adj'!M91-'M1-Adj'!L91)/NGDP!M91</f>
        <v>0</v>
      </c>
      <c r="M91" s="29">
        <f>('M1-Adj'!N91-'M1-Adj'!M91)/NGDP!N91</f>
        <v>0</v>
      </c>
      <c r="N91" s="15"/>
      <c r="O91" s="16">
        <f t="shared" si="3"/>
        <v>6</v>
      </c>
      <c r="P91" s="27">
        <f t="shared" si="4"/>
        <v>0</v>
      </c>
      <c r="Q91" s="16">
        <f t="shared" si="5"/>
        <v>0</v>
      </c>
      <c r="R91" s="13"/>
      <c r="S91" s="13"/>
      <c r="T91" s="14"/>
      <c r="U91" s="13"/>
    </row>
    <row r="92" spans="1:21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15"/>
      <c r="O92" s="13"/>
      <c r="P92" s="14"/>
      <c r="Q92" s="13"/>
      <c r="R92" s="13"/>
      <c r="S92" s="13"/>
      <c r="T92" s="14"/>
      <c r="U92" s="13"/>
    </row>
    <row r="93" spans="1:21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15"/>
      <c r="O93" s="13"/>
      <c r="P93" s="14"/>
      <c r="Q93" s="13"/>
      <c r="R93" s="13"/>
      <c r="S93" s="13"/>
      <c r="T93" s="14"/>
      <c r="U93" s="13"/>
    </row>
    <row r="94" spans="1:21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15"/>
      <c r="O94" s="13"/>
      <c r="P94" s="14"/>
      <c r="Q94" s="14"/>
      <c r="R94" s="13"/>
      <c r="S94" s="13"/>
      <c r="T94" s="14"/>
      <c r="U94" s="14"/>
    </row>
    <row r="95" spans="1:21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15"/>
      <c r="O95" s="13"/>
      <c r="P95" s="14"/>
      <c r="Q95" s="13"/>
      <c r="R95" s="13"/>
      <c r="S95" s="13"/>
      <c r="T95" s="14"/>
      <c r="U95" s="13"/>
    </row>
    <row r="96" spans="1:21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15"/>
      <c r="O96" s="13"/>
      <c r="P96" s="14"/>
      <c r="Q96" s="13"/>
      <c r="R96" s="13"/>
      <c r="S96" s="13"/>
      <c r="T96" s="14"/>
      <c r="U96" s="13"/>
    </row>
    <row r="97" spans="1:21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15"/>
      <c r="O97" s="13"/>
      <c r="P97" s="14"/>
      <c r="Q97" s="13"/>
      <c r="R97" s="13"/>
      <c r="S97" s="13"/>
      <c r="T97" s="14"/>
      <c r="U97" s="13"/>
    </row>
    <row r="98" spans="1:21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15"/>
      <c r="O98" s="13"/>
      <c r="P98" s="14"/>
      <c r="Q98" s="13"/>
      <c r="R98" s="13"/>
      <c r="S98" s="13"/>
      <c r="T98" s="14"/>
      <c r="U98" s="13"/>
    </row>
    <row r="99" spans="1:21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15"/>
      <c r="O99" s="13"/>
      <c r="P99" s="14"/>
      <c r="Q99" s="13"/>
      <c r="R99" s="13"/>
      <c r="S99" s="13"/>
      <c r="T99" s="14"/>
      <c r="U99" s="13"/>
    </row>
    <row r="100" spans="1:21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15"/>
      <c r="O100" s="13"/>
      <c r="P100" s="14"/>
      <c r="Q100" s="13"/>
      <c r="R100" s="13"/>
      <c r="S100" s="13"/>
      <c r="T100" s="14"/>
      <c r="U100" s="13"/>
    </row>
    <row r="101" spans="1:21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15"/>
      <c r="O101" s="13"/>
      <c r="P101" s="14"/>
      <c r="Q101" s="14"/>
      <c r="R101" s="13"/>
      <c r="S101" s="13"/>
      <c r="T101" s="14"/>
      <c r="U101" s="14"/>
    </row>
    <row r="102" spans="1:21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15"/>
      <c r="O102" s="13"/>
      <c r="P102" s="14"/>
      <c r="Q102" s="14"/>
      <c r="R102" s="13"/>
      <c r="S102" s="13"/>
      <c r="T102" s="14"/>
      <c r="U102" s="14"/>
    </row>
    <row r="103" spans="1:21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15"/>
      <c r="O103" s="13"/>
      <c r="P103" s="14"/>
      <c r="Q103" s="13"/>
      <c r="R103" s="13"/>
      <c r="S103" s="13"/>
      <c r="T103" s="14"/>
      <c r="U103" s="13"/>
    </row>
    <row r="104" spans="1:21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15"/>
      <c r="O104" s="13"/>
      <c r="P104" s="14"/>
      <c r="Q104" s="14"/>
      <c r="R104" s="13"/>
      <c r="S104" s="13"/>
      <c r="T104" s="14"/>
      <c r="U104" s="14"/>
    </row>
    <row r="105" spans="1:21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15"/>
      <c r="O105" s="13"/>
      <c r="P105" s="14"/>
      <c r="Q105" s="13"/>
      <c r="R105" s="13"/>
      <c r="S105" s="13"/>
      <c r="T105" s="14"/>
      <c r="U105" s="13"/>
    </row>
    <row r="106" spans="1:21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15"/>
      <c r="O106" s="13"/>
      <c r="P106" s="14"/>
      <c r="Q106" s="14"/>
      <c r="R106" s="13"/>
      <c r="S106" s="13"/>
      <c r="T106" s="14"/>
      <c r="U106" s="14"/>
    </row>
    <row r="107" spans="1:21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15"/>
      <c r="O107" s="13"/>
      <c r="P107" s="14"/>
      <c r="Q107" s="13"/>
      <c r="R107" s="13"/>
      <c r="S107" s="13"/>
      <c r="T107" s="14"/>
      <c r="U107" s="13"/>
    </row>
    <row r="108" spans="1:21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15"/>
      <c r="O108" s="13"/>
      <c r="P108" s="14"/>
      <c r="Q108" s="13"/>
      <c r="R108" s="13"/>
      <c r="S108" s="13"/>
      <c r="T108" s="14"/>
      <c r="U108" s="13"/>
    </row>
    <row r="109" spans="1:21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15"/>
      <c r="O109" s="13"/>
      <c r="P109" s="14"/>
      <c r="Q109" s="13"/>
      <c r="R109" s="13"/>
      <c r="S109" s="13"/>
      <c r="T109" s="14"/>
      <c r="U109" s="13"/>
    </row>
    <row r="110" spans="1:21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15"/>
      <c r="O110" s="13"/>
      <c r="P110" s="14"/>
      <c r="Q110" s="14"/>
      <c r="R110" s="13"/>
      <c r="S110" s="13"/>
      <c r="T110" s="14"/>
      <c r="U110" s="14"/>
    </row>
    <row r="111" spans="1:21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15"/>
      <c r="O111" s="13"/>
      <c r="P111" s="14"/>
      <c r="Q111" s="14"/>
      <c r="R111" s="13"/>
      <c r="S111" s="13"/>
      <c r="T111" s="14"/>
      <c r="U111" s="14"/>
    </row>
    <row r="112" spans="1:21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15"/>
      <c r="O112" s="13"/>
      <c r="P112" s="14"/>
      <c r="Q112" s="14"/>
      <c r="R112" s="13"/>
      <c r="S112" s="13"/>
      <c r="T112" s="14"/>
      <c r="U112" s="14"/>
    </row>
    <row r="113" spans="1:21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15"/>
      <c r="O113" s="13"/>
      <c r="P113" s="14"/>
      <c r="Q113" s="13"/>
      <c r="R113" s="13"/>
      <c r="S113" s="13"/>
      <c r="T113" s="14"/>
      <c r="U113" s="13"/>
    </row>
    <row r="114" spans="1:21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15"/>
      <c r="O114" s="13"/>
      <c r="P114" s="14"/>
      <c r="Q114" s="13"/>
      <c r="R114" s="13"/>
      <c r="S114" s="13"/>
      <c r="T114" s="14"/>
      <c r="U114" s="13"/>
    </row>
    <row r="115" spans="1:21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15"/>
      <c r="O115" s="13"/>
      <c r="P115" s="14"/>
      <c r="Q115" s="13"/>
      <c r="R115" s="13"/>
      <c r="S115" s="13"/>
      <c r="T115" s="14"/>
      <c r="U115" s="13"/>
    </row>
    <row r="116" spans="1:21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15"/>
      <c r="O116" s="13"/>
      <c r="P116" s="14"/>
      <c r="Q116" s="13"/>
      <c r="R116" s="13"/>
      <c r="S116" s="13"/>
      <c r="T116" s="14"/>
      <c r="U116" s="13"/>
    </row>
    <row r="117" spans="1:21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15"/>
      <c r="O117" s="13"/>
      <c r="P117" s="14"/>
      <c r="Q117" s="13"/>
      <c r="R117" s="13"/>
      <c r="S117" s="13"/>
      <c r="T117" s="14"/>
      <c r="U117" s="13"/>
    </row>
    <row r="118" spans="1:21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15"/>
      <c r="O118" s="13"/>
      <c r="P118" s="14"/>
      <c r="Q118" s="14"/>
      <c r="R118" s="13"/>
      <c r="S118" s="13"/>
      <c r="T118" s="14"/>
      <c r="U118" s="14"/>
    </row>
    <row r="119" spans="1:21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15"/>
      <c r="O119" s="13"/>
      <c r="P119" s="14"/>
      <c r="Q119" s="13"/>
      <c r="R119" s="13"/>
      <c r="S119" s="13"/>
      <c r="T119" s="14"/>
      <c r="U119" s="13"/>
    </row>
    <row r="120" spans="1:21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15"/>
      <c r="O120" s="13"/>
      <c r="P120" s="14"/>
      <c r="Q120" s="13"/>
      <c r="R120" s="13"/>
      <c r="S120" s="13"/>
      <c r="T120" s="14"/>
      <c r="U120" s="13"/>
    </row>
    <row r="121" spans="1:21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15"/>
      <c r="O121" s="13"/>
      <c r="P121" s="14"/>
      <c r="Q121" s="13"/>
      <c r="R121" s="13"/>
      <c r="S121" s="13"/>
      <c r="T121" s="14"/>
      <c r="U121" s="13"/>
    </row>
    <row r="122" spans="1:21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15"/>
      <c r="O122" s="13"/>
      <c r="P122" s="14"/>
      <c r="Q122" s="14"/>
      <c r="R122" s="13"/>
      <c r="S122" s="13"/>
      <c r="T122" s="14"/>
      <c r="U122" s="14"/>
    </row>
    <row r="123" spans="1:21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15"/>
      <c r="O123" s="13"/>
      <c r="P123" s="14"/>
      <c r="Q123" s="13"/>
      <c r="R123" s="13"/>
      <c r="S123" s="13"/>
      <c r="T123" s="14"/>
      <c r="U123" s="13"/>
    </row>
    <row r="124" spans="1:21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15"/>
      <c r="O124" s="13"/>
      <c r="P124" s="14"/>
      <c r="Q124" s="13"/>
      <c r="R124" s="13"/>
      <c r="S124" s="13"/>
      <c r="T124" s="14"/>
      <c r="U124" s="13"/>
    </row>
    <row r="125" spans="1:21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15"/>
      <c r="O125" s="13"/>
      <c r="P125" s="14"/>
      <c r="Q125" s="14"/>
      <c r="R125" s="13"/>
      <c r="S125" s="13"/>
      <c r="T125" s="14"/>
      <c r="U125" s="14"/>
    </row>
    <row r="126" spans="1:21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15"/>
      <c r="O126" s="13"/>
      <c r="P126" s="14"/>
      <c r="Q126" s="13"/>
      <c r="R126" s="13"/>
      <c r="S126" s="13"/>
      <c r="T126" s="14"/>
      <c r="U126" s="13"/>
    </row>
    <row r="127" spans="1:21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15"/>
      <c r="O127" s="13"/>
      <c r="P127" s="14"/>
      <c r="Q127" s="13"/>
      <c r="R127" s="13"/>
      <c r="S127" s="13"/>
      <c r="T127" s="14"/>
      <c r="U127" s="13"/>
    </row>
    <row r="128" spans="1:21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15"/>
      <c r="O128" s="13"/>
      <c r="P128" s="14"/>
      <c r="Q128" s="13"/>
      <c r="R128" s="13"/>
      <c r="S128" s="13"/>
      <c r="T128" s="14"/>
      <c r="U128" s="13"/>
    </row>
    <row r="129" spans="1:21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15"/>
      <c r="O129" s="13"/>
      <c r="P129" s="14"/>
      <c r="Q129" s="13"/>
      <c r="R129" s="13"/>
      <c r="S129" s="13"/>
      <c r="T129" s="14"/>
      <c r="U129" s="13"/>
    </row>
    <row r="130" spans="1:21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15"/>
      <c r="O130" s="13"/>
      <c r="P130" s="14"/>
      <c r="Q130" s="14"/>
      <c r="R130" s="13"/>
      <c r="S130" s="13"/>
      <c r="T130" s="14"/>
      <c r="U130" s="14"/>
    </row>
    <row r="131" spans="1:21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15"/>
      <c r="O131" s="13"/>
      <c r="P131" s="14"/>
      <c r="Q131" s="13"/>
      <c r="R131" s="13"/>
      <c r="S131" s="13"/>
      <c r="T131" s="14"/>
      <c r="U131" s="13"/>
    </row>
    <row r="132" spans="1:21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15"/>
      <c r="O132" s="13"/>
      <c r="P132" s="14"/>
      <c r="Q132" s="13"/>
      <c r="R132" s="13"/>
      <c r="S132" s="13"/>
      <c r="T132" s="14"/>
      <c r="U132" s="13"/>
    </row>
    <row r="133" spans="1:21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15"/>
      <c r="O133" s="13"/>
      <c r="P133" s="13"/>
      <c r="Q133" s="13"/>
      <c r="R133" s="13"/>
      <c r="S133" s="13"/>
      <c r="T133" s="13"/>
      <c r="U133" s="13"/>
    </row>
    <row r="134" spans="1:21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15"/>
      <c r="O134" s="13"/>
      <c r="P134" s="13"/>
      <c r="Q134" s="13"/>
      <c r="R134" s="13"/>
      <c r="S134" s="13"/>
      <c r="T134" s="13"/>
      <c r="U134" s="13"/>
    </row>
    <row r="135" spans="1:21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3"/>
      <c r="P135" s="13"/>
      <c r="Q135" s="13"/>
      <c r="R135" s="13"/>
      <c r="S135" s="13"/>
      <c r="T135" s="13"/>
      <c r="U135" s="13"/>
    </row>
    <row r="136" spans="1:21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3"/>
      <c r="P136" s="13"/>
      <c r="Q136" s="13"/>
      <c r="R136" s="13"/>
      <c r="S136" s="13"/>
      <c r="T136" s="13"/>
      <c r="U136" s="13"/>
    </row>
    <row r="137" spans="1:21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3"/>
      <c r="P137" s="13"/>
      <c r="Q137" s="13"/>
      <c r="R137" s="13"/>
      <c r="S137" s="13"/>
      <c r="T137" s="13"/>
      <c r="U137" s="13"/>
    </row>
    <row r="138" spans="1:21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3"/>
      <c r="P138" s="13"/>
      <c r="Q138" s="13"/>
      <c r="R138" s="13"/>
      <c r="S138" s="13"/>
      <c r="T138" s="13"/>
      <c r="U138" s="13"/>
    </row>
    <row r="139" spans="1:21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3"/>
      <c r="P139" s="13"/>
      <c r="Q139" s="13"/>
      <c r="R139" s="13"/>
      <c r="S139" s="13"/>
      <c r="T139" s="13"/>
      <c r="U139" s="13"/>
    </row>
    <row r="140" spans="1:21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3"/>
      <c r="P140" s="13"/>
      <c r="Q140" s="13"/>
      <c r="R140" s="13"/>
      <c r="S140" s="13"/>
      <c r="T140" s="13"/>
      <c r="U140" s="13"/>
    </row>
    <row r="141" spans="1:21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3"/>
      <c r="P141" s="13"/>
      <c r="Q141" s="13"/>
      <c r="R141" s="13"/>
      <c r="S141" s="13"/>
      <c r="T141" s="13"/>
      <c r="U141" s="13"/>
    </row>
    <row r="142" spans="1:21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3"/>
      <c r="P142" s="13"/>
      <c r="Q142" s="13"/>
      <c r="R142" s="13"/>
      <c r="S142" s="13"/>
      <c r="T142" s="13"/>
      <c r="U142" s="13"/>
    </row>
    <row r="143" spans="1:21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3"/>
      <c r="P143" s="13"/>
      <c r="Q143" s="13"/>
      <c r="R143" s="13"/>
      <c r="S143" s="13"/>
      <c r="T143" s="13"/>
      <c r="U143" s="13"/>
    </row>
    <row r="144" spans="1:21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3"/>
      <c r="P144" s="13"/>
      <c r="Q144" s="13"/>
      <c r="R144" s="13"/>
      <c r="S144" s="13"/>
      <c r="T144" s="13"/>
      <c r="U144" s="13"/>
    </row>
    <row r="145" spans="1:21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3"/>
      <c r="P145" s="13"/>
      <c r="Q145" s="13"/>
      <c r="R145" s="13"/>
      <c r="S145" s="13"/>
      <c r="T145" s="13"/>
      <c r="U145" s="13"/>
    </row>
    <row r="146" spans="1:21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3"/>
      <c r="P146" s="13"/>
      <c r="Q146" s="13"/>
      <c r="R146" s="13"/>
      <c r="S146" s="13"/>
      <c r="T146" s="13"/>
      <c r="U146" s="13"/>
    </row>
    <row r="147" spans="1:21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3"/>
      <c r="P147" s="13"/>
      <c r="Q147" s="13"/>
      <c r="R147" s="13"/>
      <c r="S147" s="13"/>
      <c r="T147" s="13"/>
      <c r="U147" s="13"/>
    </row>
    <row r="148" spans="1:21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3"/>
      <c r="P148" s="13"/>
      <c r="Q148" s="13"/>
      <c r="R148" s="13"/>
      <c r="S148" s="13"/>
      <c r="T148" s="13"/>
      <c r="U148" s="13"/>
    </row>
    <row r="149" spans="1:21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3"/>
      <c r="P149" s="13"/>
      <c r="Q149" s="13"/>
      <c r="R149" s="13"/>
      <c r="S149" s="13"/>
      <c r="T149" s="13"/>
      <c r="U149" s="13"/>
    </row>
    <row r="150" spans="1:21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3"/>
      <c r="P150" s="13"/>
      <c r="Q150" s="13"/>
      <c r="R150" s="13"/>
      <c r="S150" s="13"/>
      <c r="T150" s="13"/>
      <c r="U150" s="13"/>
    </row>
    <row r="151" spans="1:21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3"/>
      <c r="P151" s="13"/>
      <c r="Q151" s="13"/>
      <c r="R151" s="13"/>
      <c r="S151" s="13"/>
      <c r="T151" s="13"/>
      <c r="U151" s="13"/>
    </row>
    <row r="152" spans="1:21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3"/>
      <c r="P152" s="13"/>
      <c r="Q152" s="13"/>
      <c r="R152" s="13"/>
      <c r="S152" s="13"/>
      <c r="T152" s="13"/>
      <c r="U152" s="13"/>
    </row>
    <row r="153" spans="1:21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3"/>
      <c r="P153" s="13"/>
      <c r="Q153" s="13"/>
      <c r="R153" s="13"/>
      <c r="S153" s="13"/>
      <c r="T153" s="13"/>
      <c r="U153" s="13"/>
    </row>
    <row r="154" spans="1:21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3"/>
      <c r="P154" s="13"/>
      <c r="Q154" s="13"/>
      <c r="R154" s="13"/>
      <c r="S154" s="13"/>
      <c r="T154" s="13"/>
      <c r="U154" s="13"/>
    </row>
    <row r="155" spans="1:21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3"/>
      <c r="P155" s="13"/>
      <c r="Q155" s="13"/>
      <c r="R155" s="13"/>
      <c r="S155" s="13"/>
      <c r="T155" s="13"/>
      <c r="U155" s="13"/>
    </row>
    <row r="156" spans="1:21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3"/>
      <c r="P156" s="13"/>
      <c r="Q156" s="13"/>
      <c r="R156" s="13"/>
      <c r="S156" s="13"/>
      <c r="T156" s="13"/>
      <c r="U156" s="13"/>
    </row>
    <row r="157" spans="1:21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3"/>
      <c r="P157" s="13"/>
      <c r="Q157" s="13"/>
      <c r="R157" s="13"/>
      <c r="S157" s="13"/>
      <c r="T157" s="13"/>
      <c r="U157" s="13"/>
    </row>
    <row r="158" spans="1:21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3"/>
      <c r="P158" s="13"/>
      <c r="Q158" s="13"/>
      <c r="R158" s="13"/>
      <c r="S158" s="13"/>
      <c r="T158" s="13"/>
      <c r="U158" s="13"/>
    </row>
    <row r="159" spans="1:21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3"/>
      <c r="P159" s="13"/>
      <c r="Q159" s="13"/>
      <c r="R159" s="13"/>
      <c r="S159" s="13"/>
      <c r="T159" s="13"/>
      <c r="U159" s="13"/>
    </row>
    <row r="160" spans="1:21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3"/>
      <c r="P160" s="13"/>
      <c r="Q160" s="13"/>
      <c r="R160" s="13"/>
      <c r="S160" s="13"/>
      <c r="T160" s="13"/>
      <c r="U160" s="13"/>
    </row>
    <row r="161" spans="1:21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3"/>
      <c r="P161" s="13"/>
      <c r="Q161" s="13"/>
      <c r="R161" s="13"/>
      <c r="S161" s="13"/>
      <c r="T161" s="13"/>
      <c r="U161" s="13"/>
    </row>
    <row r="162" spans="1:21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3"/>
      <c r="P162" s="13"/>
      <c r="Q162" s="13"/>
      <c r="R162" s="13"/>
      <c r="S162" s="13"/>
      <c r="T162" s="13"/>
      <c r="U162" s="13"/>
    </row>
    <row r="163" spans="1:21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3"/>
      <c r="P163" s="13"/>
      <c r="Q163" s="13"/>
      <c r="R163" s="13"/>
      <c r="S163" s="13"/>
      <c r="T163" s="13"/>
      <c r="U163" s="13"/>
    </row>
    <row r="164" spans="1:21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3"/>
      <c r="P164" s="13"/>
      <c r="Q164" s="13"/>
      <c r="R164" s="13"/>
      <c r="S164" s="13"/>
      <c r="T164" s="13"/>
      <c r="U164" s="13"/>
    </row>
    <row r="165" spans="1:21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3"/>
      <c r="P165" s="13"/>
      <c r="Q165" s="13"/>
      <c r="R165" s="13"/>
      <c r="S165" s="13"/>
      <c r="T165" s="13"/>
      <c r="U165" s="13"/>
    </row>
    <row r="166" spans="1:21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3"/>
      <c r="P166" s="13"/>
      <c r="Q166" s="13"/>
      <c r="R166" s="13"/>
      <c r="S166" s="13"/>
      <c r="T166" s="13"/>
      <c r="U166" s="13"/>
    </row>
    <row r="167" spans="1:21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3"/>
      <c r="P167" s="13"/>
      <c r="Q167" s="13"/>
      <c r="R167" s="13"/>
      <c r="S167" s="13"/>
      <c r="T167" s="13"/>
      <c r="U167" s="13"/>
    </row>
    <row r="168" spans="1:21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3"/>
      <c r="P168" s="13"/>
      <c r="Q168" s="13"/>
      <c r="R168" s="13"/>
      <c r="S168" s="13"/>
      <c r="T168" s="13"/>
      <c r="U168" s="13"/>
    </row>
    <row r="169" spans="1:21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3"/>
      <c r="P169" s="13"/>
      <c r="Q169" s="13"/>
      <c r="R169" s="13"/>
      <c r="S169" s="13"/>
      <c r="T169" s="13"/>
      <c r="U169" s="13"/>
    </row>
    <row r="170" spans="1:21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3"/>
      <c r="P170" s="13"/>
      <c r="Q170" s="13"/>
      <c r="R170" s="13"/>
      <c r="S170" s="13"/>
      <c r="T170" s="13"/>
      <c r="U170" s="13"/>
    </row>
    <row r="171" spans="1:21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3"/>
      <c r="P171" s="13"/>
      <c r="Q171" s="13"/>
      <c r="R171" s="13"/>
      <c r="S171" s="13"/>
      <c r="T171" s="13"/>
      <c r="U171" s="13"/>
    </row>
    <row r="172" spans="1:21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3"/>
      <c r="P172" s="13"/>
      <c r="Q172" s="13"/>
      <c r="R172" s="13"/>
      <c r="S172" s="13"/>
      <c r="T172" s="13"/>
      <c r="U172" s="13"/>
    </row>
    <row r="173" spans="1:21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3"/>
      <c r="P173" s="13"/>
      <c r="Q173" s="13"/>
      <c r="R173" s="13"/>
      <c r="S173" s="13"/>
      <c r="T173" s="13"/>
      <c r="U173" s="13"/>
    </row>
    <row r="174" spans="1:21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3"/>
      <c r="P174" s="13"/>
      <c r="Q174" s="13"/>
      <c r="R174" s="13"/>
      <c r="S174" s="13"/>
      <c r="T174" s="13"/>
      <c r="U174" s="13"/>
    </row>
    <row r="175" spans="1:21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3"/>
      <c r="P175" s="13"/>
      <c r="Q175" s="13"/>
      <c r="R175" s="13"/>
      <c r="S175" s="13"/>
      <c r="T175" s="13"/>
      <c r="U175" s="13"/>
    </row>
    <row r="176" spans="1:21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3"/>
      <c r="P176" s="13"/>
      <c r="Q176" s="13"/>
      <c r="R176" s="13"/>
      <c r="S176" s="13"/>
      <c r="T176" s="13"/>
      <c r="U176" s="13"/>
    </row>
    <row r="177" spans="1:21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3"/>
      <c r="P177" s="13"/>
      <c r="Q177" s="13"/>
      <c r="R177" s="13"/>
      <c r="S177" s="13"/>
      <c r="T177" s="13"/>
      <c r="U177" s="13"/>
    </row>
    <row r="178" spans="1:21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3"/>
      <c r="P178" s="13"/>
      <c r="Q178" s="13"/>
      <c r="R178" s="13"/>
      <c r="S178" s="13"/>
      <c r="T178" s="13"/>
      <c r="U178" s="13"/>
    </row>
    <row r="179" spans="1:21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3"/>
      <c r="P179" s="13"/>
      <c r="Q179" s="13"/>
      <c r="R179" s="13"/>
      <c r="S179" s="13"/>
      <c r="T179" s="13"/>
      <c r="U179" s="13"/>
    </row>
    <row r="180" spans="1:21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3"/>
      <c r="P180" s="13"/>
      <c r="Q180" s="13"/>
      <c r="R180" s="13"/>
      <c r="S180" s="13"/>
      <c r="T180" s="13"/>
      <c r="U180" s="13"/>
    </row>
    <row r="181" spans="1:21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3"/>
      <c r="P181" s="13"/>
      <c r="Q181" s="13"/>
      <c r="R181" s="13"/>
      <c r="S181" s="13"/>
      <c r="T181" s="13"/>
      <c r="U181" s="13"/>
    </row>
    <row r="182" spans="1:21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3"/>
      <c r="P182" s="13"/>
      <c r="Q182" s="13"/>
      <c r="R182" s="13"/>
      <c r="S182" s="13"/>
      <c r="T182" s="13"/>
      <c r="U182" s="13"/>
    </row>
    <row r="183" spans="1:21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3"/>
      <c r="P183" s="13"/>
      <c r="Q183" s="13"/>
      <c r="R183" s="13"/>
      <c r="S183" s="13"/>
      <c r="T183" s="13"/>
      <c r="U183" s="13"/>
    </row>
    <row r="184" spans="1:21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3"/>
      <c r="P184" s="13"/>
      <c r="Q184" s="13"/>
      <c r="R184" s="13"/>
      <c r="S184" s="13"/>
      <c r="T184" s="13"/>
      <c r="U184" s="13"/>
    </row>
    <row r="185" spans="1:21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3"/>
      <c r="P185" s="13"/>
      <c r="Q185" s="13"/>
      <c r="R185" s="13"/>
      <c r="S185" s="13"/>
      <c r="T185" s="13"/>
      <c r="U185" s="13"/>
    </row>
    <row r="186" spans="1:21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3"/>
      <c r="P186" s="13"/>
      <c r="Q186" s="13"/>
      <c r="R186" s="13"/>
      <c r="S186" s="13"/>
      <c r="T186" s="13"/>
      <c r="U186" s="13"/>
    </row>
    <row r="187" spans="1:21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3"/>
      <c r="P187" s="13"/>
      <c r="Q187" s="13"/>
      <c r="R187" s="13"/>
      <c r="S187" s="13"/>
      <c r="T187" s="13"/>
      <c r="U187" s="13"/>
    </row>
    <row r="188" spans="1:21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3"/>
      <c r="P188" s="13"/>
      <c r="Q188" s="13"/>
      <c r="R188" s="13"/>
      <c r="S188" s="13"/>
      <c r="T188" s="13"/>
      <c r="U188" s="13"/>
    </row>
    <row r="189" spans="1:21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3"/>
      <c r="P189" s="13"/>
      <c r="Q189" s="13"/>
      <c r="R189" s="13"/>
      <c r="S189" s="13"/>
      <c r="T189" s="13"/>
      <c r="U189" s="13"/>
    </row>
    <row r="190" spans="1:21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3"/>
      <c r="P190" s="13"/>
      <c r="Q190" s="13"/>
      <c r="R190" s="13"/>
      <c r="S190" s="13"/>
      <c r="T190" s="13"/>
      <c r="U190" s="13"/>
    </row>
    <row r="191" spans="1:21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3"/>
      <c r="P191" s="13"/>
      <c r="Q191" s="13"/>
      <c r="R191" s="13"/>
      <c r="S191" s="13"/>
      <c r="T191" s="13"/>
      <c r="U191" s="13"/>
    </row>
    <row r="192" spans="1:21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3"/>
      <c r="P192" s="13"/>
      <c r="Q192" s="13"/>
      <c r="R192" s="13"/>
      <c r="S192" s="13"/>
      <c r="T192" s="13"/>
      <c r="U192" s="13"/>
    </row>
    <row r="193" spans="1:21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3"/>
      <c r="P193" s="13"/>
      <c r="Q193" s="13"/>
      <c r="R193" s="13"/>
      <c r="S193" s="13"/>
      <c r="T193" s="13"/>
      <c r="U193" s="13"/>
    </row>
    <row r="194" spans="1:21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3"/>
      <c r="P194" s="13"/>
      <c r="Q194" s="13"/>
      <c r="R194" s="13"/>
      <c r="S194" s="13"/>
      <c r="T194" s="13"/>
      <c r="U194" s="13"/>
    </row>
    <row r="195" spans="1:21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3"/>
      <c r="P195" s="13"/>
      <c r="Q195" s="13"/>
      <c r="R195" s="13"/>
      <c r="S195" s="13"/>
      <c r="T195" s="13"/>
      <c r="U195" s="13"/>
    </row>
    <row r="196" spans="1:21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3"/>
      <c r="P196" s="13"/>
      <c r="Q196" s="13"/>
      <c r="R196" s="13"/>
      <c r="S196" s="13"/>
      <c r="T196" s="13"/>
      <c r="U196" s="13"/>
    </row>
    <row r="197" spans="1:21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3"/>
      <c r="P197" s="13"/>
      <c r="Q197" s="13"/>
      <c r="R197" s="13"/>
      <c r="S197" s="13"/>
      <c r="T197" s="13"/>
      <c r="U197" s="13"/>
    </row>
    <row r="198" spans="1:21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3"/>
      <c r="P198" s="13"/>
      <c r="Q198" s="13"/>
      <c r="R198" s="13"/>
      <c r="S198" s="13"/>
      <c r="T198" s="13"/>
      <c r="U198" s="13"/>
    </row>
    <row r="199" spans="1:21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3"/>
      <c r="P199" s="13"/>
      <c r="Q199" s="13"/>
      <c r="R199" s="13"/>
      <c r="S199" s="13"/>
      <c r="T199" s="13"/>
      <c r="U199" s="13"/>
    </row>
    <row r="200" spans="1:21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3"/>
      <c r="P200" s="13"/>
      <c r="Q200" s="13"/>
      <c r="R200" s="13"/>
      <c r="S200" s="13"/>
      <c r="T200" s="13"/>
      <c r="U200" s="13"/>
    </row>
    <row r="201" spans="1:21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3"/>
      <c r="P201" s="13"/>
      <c r="Q201" s="13"/>
      <c r="R201" s="13"/>
      <c r="S201" s="13"/>
      <c r="T201" s="13"/>
      <c r="U201" s="13"/>
    </row>
    <row r="202" spans="1:21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3"/>
      <c r="P202" s="13"/>
      <c r="Q202" s="13"/>
      <c r="R202" s="13"/>
      <c r="S202" s="13"/>
      <c r="T202" s="13"/>
      <c r="U202" s="13"/>
    </row>
    <row r="203" spans="1:21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3"/>
      <c r="P203" s="13"/>
      <c r="Q203" s="13"/>
      <c r="R203" s="13"/>
      <c r="S203" s="13"/>
      <c r="T203" s="13"/>
      <c r="U203" s="13"/>
    </row>
    <row r="204" spans="1:21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3"/>
      <c r="P204" s="13"/>
      <c r="Q204" s="13"/>
      <c r="R204" s="13"/>
      <c r="S204" s="13"/>
      <c r="T204" s="13"/>
      <c r="U204" s="13"/>
    </row>
    <row r="205" spans="1:21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3"/>
      <c r="P205" s="13"/>
      <c r="Q205" s="13"/>
      <c r="R205" s="13"/>
      <c r="S205" s="13"/>
      <c r="T205" s="13"/>
      <c r="U205" s="13"/>
    </row>
    <row r="206" spans="1:21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3"/>
      <c r="P206" s="13"/>
      <c r="Q206" s="13"/>
      <c r="R206" s="13"/>
      <c r="S206" s="13"/>
      <c r="T206" s="13"/>
      <c r="U206" s="13"/>
    </row>
    <row r="207" spans="1:21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3"/>
      <c r="P207" s="13"/>
      <c r="Q207" s="13"/>
      <c r="R207" s="13"/>
      <c r="S207" s="13"/>
      <c r="T207" s="13"/>
      <c r="U207" s="13"/>
    </row>
    <row r="208" spans="1:21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3"/>
      <c r="P208" s="13"/>
      <c r="Q208" s="13"/>
      <c r="R208" s="13"/>
      <c r="S208" s="13"/>
      <c r="T208" s="13"/>
      <c r="U208" s="13"/>
    </row>
    <row r="209" spans="1:21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3"/>
      <c r="P209" s="13"/>
      <c r="Q209" s="13"/>
      <c r="R209" s="13"/>
      <c r="S209" s="13"/>
      <c r="T209" s="13"/>
      <c r="U209" s="13"/>
    </row>
    <row r="210" spans="1:21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3"/>
      <c r="P210" s="13"/>
      <c r="Q210" s="13"/>
      <c r="R210" s="13"/>
      <c r="S210" s="13"/>
      <c r="T210" s="13"/>
      <c r="U210" s="13"/>
    </row>
    <row r="211" spans="1:21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3"/>
      <c r="P211" s="13"/>
      <c r="Q211" s="13"/>
      <c r="R211" s="13"/>
      <c r="S211" s="13"/>
      <c r="T211" s="13"/>
      <c r="U211" s="13"/>
    </row>
    <row r="212" spans="1:21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3"/>
      <c r="P212" s="13"/>
      <c r="Q212" s="13"/>
      <c r="R212" s="13"/>
      <c r="S212" s="13"/>
      <c r="T212" s="13"/>
      <c r="U212" s="13"/>
    </row>
    <row r="213" spans="1:21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3"/>
      <c r="P213" s="13"/>
      <c r="Q213" s="13"/>
      <c r="R213" s="13"/>
      <c r="S213" s="13"/>
      <c r="T213" s="13"/>
      <c r="U213" s="13"/>
    </row>
    <row r="214" spans="1:21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3"/>
      <c r="P214" s="13"/>
      <c r="Q214" s="13"/>
      <c r="R214" s="13"/>
      <c r="S214" s="13"/>
      <c r="T214" s="13"/>
      <c r="U214" s="13"/>
    </row>
    <row r="215" spans="1:21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3"/>
      <c r="P215" s="13"/>
      <c r="Q215" s="13"/>
      <c r="R215" s="13"/>
      <c r="S215" s="13"/>
      <c r="T215" s="13"/>
      <c r="U215" s="13"/>
    </row>
    <row r="216" spans="1:21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3"/>
      <c r="P216" s="13"/>
      <c r="Q216" s="13"/>
      <c r="R216" s="13"/>
      <c r="S216" s="13"/>
      <c r="T216" s="13"/>
      <c r="U216" s="13"/>
    </row>
    <row r="217" spans="1:21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3"/>
      <c r="P217" s="13"/>
      <c r="Q217" s="13"/>
      <c r="R217" s="13"/>
      <c r="S217" s="13"/>
      <c r="T217" s="13"/>
      <c r="U217" s="13"/>
    </row>
    <row r="218" spans="1:21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3"/>
      <c r="P218" s="13"/>
      <c r="Q218" s="13"/>
      <c r="R218" s="13"/>
      <c r="S218" s="13"/>
      <c r="T218" s="13"/>
      <c r="U218" s="13"/>
    </row>
    <row r="219" spans="1:21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3"/>
      <c r="P219" s="13"/>
      <c r="Q219" s="13"/>
      <c r="R219" s="13"/>
      <c r="S219" s="13"/>
      <c r="T219" s="13"/>
      <c r="U219" s="13"/>
    </row>
    <row r="220" spans="1:21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3"/>
      <c r="P220" s="13"/>
      <c r="Q220" s="13"/>
      <c r="R220" s="13"/>
      <c r="S220" s="13"/>
      <c r="T220" s="13"/>
      <c r="U220" s="13"/>
    </row>
    <row r="221" spans="1:21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3"/>
      <c r="P221" s="13"/>
      <c r="Q221" s="13"/>
      <c r="R221" s="13"/>
      <c r="S221" s="13"/>
      <c r="T221" s="13"/>
      <c r="U221" s="13"/>
    </row>
    <row r="222" spans="1:21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3"/>
      <c r="P222" s="13"/>
      <c r="Q222" s="13"/>
      <c r="R222" s="13"/>
      <c r="S222" s="13"/>
      <c r="T222" s="13"/>
      <c r="U222" s="13"/>
    </row>
    <row r="223" spans="1:21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3"/>
      <c r="P223" s="13"/>
      <c r="Q223" s="13"/>
      <c r="R223" s="13"/>
      <c r="S223" s="13"/>
      <c r="T223" s="13"/>
      <c r="U223" s="13"/>
    </row>
    <row r="224" spans="1:21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3"/>
      <c r="P224" s="13"/>
      <c r="Q224" s="13"/>
      <c r="R224" s="13"/>
      <c r="S224" s="13"/>
      <c r="T224" s="13"/>
      <c r="U224" s="13"/>
    </row>
    <row r="225" spans="1:21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3"/>
      <c r="P225" s="13"/>
      <c r="Q225" s="13"/>
      <c r="R225" s="13"/>
      <c r="S225" s="13"/>
      <c r="T225" s="13"/>
      <c r="U225" s="13"/>
    </row>
    <row r="226" spans="1:21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3"/>
      <c r="P226" s="13"/>
      <c r="Q226" s="13"/>
      <c r="R226" s="13"/>
      <c r="S226" s="13"/>
      <c r="T226" s="13"/>
      <c r="U226" s="13"/>
    </row>
    <row r="227" spans="1:21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3"/>
      <c r="P227" s="13"/>
      <c r="Q227" s="13"/>
      <c r="R227" s="13"/>
      <c r="S227" s="13"/>
      <c r="T227" s="13"/>
      <c r="U227" s="13"/>
    </row>
    <row r="228" spans="1:21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3"/>
      <c r="P228" s="13"/>
      <c r="Q228" s="13"/>
      <c r="R228" s="13"/>
      <c r="S228" s="13"/>
      <c r="T228" s="13"/>
      <c r="U228" s="13"/>
    </row>
    <row r="229" spans="1:21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3"/>
      <c r="P229" s="13"/>
      <c r="Q229" s="13"/>
      <c r="R229" s="13"/>
      <c r="S229" s="13"/>
      <c r="T229" s="13"/>
      <c r="U229" s="13"/>
    </row>
    <row r="230" spans="1:21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3"/>
      <c r="P230" s="13"/>
      <c r="Q230" s="13"/>
      <c r="R230" s="13"/>
      <c r="S230" s="13"/>
      <c r="T230" s="13"/>
      <c r="U230" s="13"/>
    </row>
    <row r="231" spans="1:21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3"/>
      <c r="P231" s="13"/>
      <c r="Q231" s="13"/>
      <c r="R231" s="13"/>
      <c r="S231" s="13"/>
      <c r="T231" s="13"/>
      <c r="U231" s="13"/>
    </row>
    <row r="232" spans="1:21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3"/>
      <c r="P232" s="13"/>
      <c r="Q232" s="13"/>
      <c r="R232" s="13"/>
      <c r="S232" s="13"/>
      <c r="T232" s="13"/>
      <c r="U232" s="13"/>
    </row>
    <row r="233" spans="1:21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3"/>
      <c r="P233" s="13"/>
      <c r="Q233" s="13"/>
      <c r="R233" s="13"/>
      <c r="S233" s="13"/>
      <c r="T233" s="13"/>
      <c r="U233" s="13"/>
    </row>
    <row r="234" spans="1:21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3"/>
      <c r="P234" s="13"/>
      <c r="Q234" s="13"/>
      <c r="R234" s="13"/>
      <c r="S234" s="13"/>
      <c r="T234" s="13"/>
      <c r="U234" s="13"/>
    </row>
    <row r="235" spans="1:21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3"/>
      <c r="P235" s="13"/>
      <c r="Q235" s="13"/>
      <c r="R235" s="13"/>
      <c r="S235" s="13"/>
      <c r="T235" s="13"/>
      <c r="U235" s="13"/>
    </row>
    <row r="236" spans="1:21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3"/>
      <c r="P236" s="13"/>
      <c r="Q236" s="13"/>
      <c r="R236" s="13"/>
      <c r="S236" s="13"/>
      <c r="T236" s="13"/>
      <c r="U236" s="13"/>
    </row>
    <row r="237" spans="1:21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3"/>
      <c r="P237" s="13"/>
      <c r="Q237" s="13"/>
      <c r="R237" s="13"/>
      <c r="S237" s="13"/>
      <c r="T237" s="13"/>
      <c r="U237" s="13"/>
    </row>
    <row r="238" spans="1:21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3"/>
      <c r="P238" s="13"/>
      <c r="Q238" s="13"/>
      <c r="R238" s="13"/>
      <c r="S238" s="13"/>
      <c r="T238" s="13"/>
      <c r="U238" s="13"/>
    </row>
    <row r="239" spans="1:21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3"/>
      <c r="P239" s="13"/>
      <c r="Q239" s="13"/>
      <c r="R239" s="13"/>
      <c r="S239" s="13"/>
      <c r="T239" s="13"/>
      <c r="U239" s="13"/>
    </row>
    <row r="240" spans="1:21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3"/>
      <c r="P240" s="13"/>
      <c r="Q240" s="13"/>
      <c r="R240" s="13"/>
      <c r="S240" s="13"/>
      <c r="T240" s="13"/>
      <c r="U240" s="13"/>
    </row>
    <row r="241" spans="1:21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3"/>
      <c r="P241" s="13"/>
      <c r="Q241" s="13"/>
      <c r="R241" s="13"/>
      <c r="S241" s="13"/>
      <c r="T241" s="13"/>
      <c r="U241" s="13"/>
    </row>
    <row r="242" spans="1:21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3"/>
      <c r="P242" s="13"/>
      <c r="Q242" s="13"/>
      <c r="R242" s="13"/>
      <c r="S242" s="13"/>
      <c r="T242" s="13"/>
      <c r="U242" s="13"/>
    </row>
    <row r="243" spans="1:21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3"/>
      <c r="P243" s="13"/>
      <c r="Q243" s="13"/>
      <c r="R243" s="13"/>
      <c r="S243" s="13"/>
      <c r="T243" s="13"/>
      <c r="U243" s="13"/>
    </row>
    <row r="244" spans="1:21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3"/>
      <c r="P244" s="13"/>
      <c r="Q244" s="13"/>
      <c r="R244" s="13"/>
      <c r="S244" s="13"/>
      <c r="T244" s="13"/>
      <c r="U244" s="13"/>
    </row>
    <row r="245" spans="1:21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3"/>
      <c r="P245" s="13"/>
      <c r="Q245" s="13"/>
      <c r="R245" s="13"/>
      <c r="S245" s="13"/>
      <c r="T245" s="13"/>
      <c r="U245" s="13"/>
    </row>
    <row r="246" spans="1:21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3"/>
      <c r="P246" s="13"/>
      <c r="Q246" s="13"/>
      <c r="R246" s="13"/>
      <c r="S246" s="13"/>
      <c r="T246" s="13"/>
      <c r="U246" s="13"/>
    </row>
    <row r="247" spans="1:21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3"/>
      <c r="P247" s="13"/>
      <c r="Q247" s="13"/>
      <c r="R247" s="13"/>
      <c r="S247" s="13"/>
      <c r="T247" s="13"/>
      <c r="U247" s="13"/>
    </row>
    <row r="248" spans="1:21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3"/>
      <c r="P248" s="13"/>
      <c r="Q248" s="13"/>
      <c r="R248" s="13"/>
      <c r="S248" s="13"/>
      <c r="T248" s="13"/>
      <c r="U248" s="13"/>
    </row>
    <row r="249" spans="1:21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3"/>
      <c r="P249" s="13"/>
      <c r="Q249" s="13"/>
      <c r="R249" s="13"/>
      <c r="S249" s="13"/>
      <c r="T249" s="13"/>
      <c r="U249" s="13"/>
    </row>
    <row r="250" spans="1:21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3"/>
      <c r="P250" s="13"/>
      <c r="Q250" s="13"/>
      <c r="R250" s="13"/>
      <c r="S250" s="13"/>
      <c r="T250" s="13"/>
      <c r="U250" s="13"/>
    </row>
    <row r="251" spans="1:21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3"/>
      <c r="P251" s="13"/>
      <c r="Q251" s="13"/>
      <c r="R251" s="13"/>
      <c r="S251" s="13"/>
      <c r="T251" s="13"/>
      <c r="U251" s="13"/>
    </row>
    <row r="252" spans="1:21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3"/>
      <c r="P252" s="13"/>
      <c r="Q252" s="13"/>
      <c r="R252" s="13"/>
      <c r="S252" s="13"/>
      <c r="T252" s="13"/>
      <c r="U252" s="13"/>
    </row>
    <row r="253" spans="1:21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3"/>
      <c r="P253" s="13"/>
      <c r="Q253" s="13"/>
      <c r="R253" s="13"/>
      <c r="S253" s="13"/>
      <c r="T253" s="13"/>
      <c r="U253" s="13"/>
    </row>
    <row r="254" spans="1:21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3"/>
      <c r="P254" s="13"/>
      <c r="Q254" s="13"/>
      <c r="R254" s="13"/>
      <c r="S254" s="13"/>
      <c r="T254" s="13"/>
      <c r="U254" s="13"/>
    </row>
    <row r="255" spans="1:21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3"/>
      <c r="P255" s="13"/>
      <c r="Q255" s="13"/>
      <c r="R255" s="13"/>
      <c r="S255" s="13"/>
      <c r="T255" s="13"/>
      <c r="U255" s="13"/>
    </row>
    <row r="256" spans="1:21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3"/>
      <c r="P256" s="13"/>
      <c r="Q256" s="13"/>
      <c r="R256" s="13"/>
      <c r="S256" s="13"/>
      <c r="T256" s="13"/>
      <c r="U256" s="13"/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1"/>
  <sheetViews>
    <sheetView topLeftCell="B1" workbookViewId="0">
      <selection activeCell="G2" sqref="G2"/>
    </sheetView>
  </sheetViews>
  <sheetFormatPr defaultRowHeight="13.15" x14ac:dyDescent="0.4"/>
  <sheetData>
    <row r="1" spans="1:35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162</v>
      </c>
      <c r="H1" t="s">
        <v>164</v>
      </c>
      <c r="I1" t="s">
        <v>165</v>
      </c>
      <c r="J1" t="s">
        <v>166</v>
      </c>
      <c r="K1" t="s">
        <v>167</v>
      </c>
      <c r="L1" t="s">
        <v>168</v>
      </c>
      <c r="M1" t="s">
        <v>169</v>
      </c>
      <c r="N1" t="s">
        <v>170</v>
      </c>
      <c r="O1" t="s">
        <v>171</v>
      </c>
      <c r="P1" t="s">
        <v>172</v>
      </c>
      <c r="Q1" t="s">
        <v>173</v>
      </c>
      <c r="R1" t="s">
        <v>174</v>
      </c>
      <c r="S1" t="s">
        <v>175</v>
      </c>
      <c r="T1" t="s">
        <v>176</v>
      </c>
      <c r="U1" t="s">
        <v>177</v>
      </c>
      <c r="V1" t="s">
        <v>178</v>
      </c>
      <c r="W1" t="s">
        <v>179</v>
      </c>
      <c r="X1" t="s">
        <v>180</v>
      </c>
      <c r="Y1" t="s">
        <v>181</v>
      </c>
      <c r="Z1" t="s">
        <v>182</v>
      </c>
      <c r="AA1" t="s">
        <v>183</v>
      </c>
      <c r="AB1" t="s">
        <v>184</v>
      </c>
      <c r="AC1" t="s">
        <v>185</v>
      </c>
      <c r="AD1" t="s">
        <v>186</v>
      </c>
      <c r="AE1" t="s">
        <v>187</v>
      </c>
      <c r="AF1" t="s">
        <v>188</v>
      </c>
      <c r="AG1" t="s">
        <v>189</v>
      </c>
      <c r="AH1" t="s">
        <v>190</v>
      </c>
      <c r="AI1" t="s">
        <v>191</v>
      </c>
    </row>
    <row r="2" spans="1:35" x14ac:dyDescent="0.4">
      <c r="A2" t="s">
        <v>314</v>
      </c>
      <c r="B2" t="s">
        <v>314</v>
      </c>
      <c r="C2" s="1"/>
      <c r="D2" s="1" t="str">
        <f>Countries!$G$20</f>
        <v>u:\ken\index.bnk, Type = LAREMOS</v>
      </c>
      <c r="E2" s="1" t="str">
        <f>Countries!$E$20&amp;Countries!$Q1&amp;Countries!$F$20</f>
        <v>x614D_Y</v>
      </c>
      <c r="F2" t="s">
        <v>314</v>
      </c>
      <c r="G2" s="33" t="s">
        <v>349</v>
      </c>
      <c r="H2" s="33" t="s">
        <v>349</v>
      </c>
      <c r="I2" s="33" t="s">
        <v>349</v>
      </c>
      <c r="J2" s="33" t="s">
        <v>349</v>
      </c>
      <c r="K2" s="33" t="s">
        <v>349</v>
      </c>
      <c r="L2" s="33" t="s">
        <v>349</v>
      </c>
      <c r="M2" s="39" t="s">
        <v>349</v>
      </c>
      <c r="N2" s="39" t="s">
        <v>349</v>
      </c>
      <c r="O2" s="39" t="s">
        <v>349</v>
      </c>
      <c r="P2" s="39" t="s">
        <v>349</v>
      </c>
      <c r="Q2" s="39" t="s">
        <v>349</v>
      </c>
      <c r="R2" s="38">
        <v>5</v>
      </c>
      <c r="S2" s="38">
        <v>7</v>
      </c>
      <c r="T2" s="38">
        <v>8</v>
      </c>
      <c r="U2" s="38">
        <v>10</v>
      </c>
      <c r="V2" s="38">
        <v>10</v>
      </c>
      <c r="W2" s="38">
        <v>10</v>
      </c>
      <c r="X2" s="38">
        <v>10</v>
      </c>
      <c r="Y2" s="38">
        <v>10</v>
      </c>
      <c r="Z2" s="38">
        <v>10</v>
      </c>
      <c r="AA2" s="38">
        <v>10</v>
      </c>
      <c r="AB2" s="38">
        <v>10</v>
      </c>
      <c r="AC2" s="38">
        <v>10</v>
      </c>
      <c r="AD2" s="38">
        <v>10</v>
      </c>
      <c r="AE2" s="38">
        <v>10</v>
      </c>
      <c r="AF2" s="38">
        <v>10</v>
      </c>
      <c r="AG2" s="38">
        <v>10</v>
      </c>
      <c r="AH2" s="39" t="s">
        <v>349</v>
      </c>
      <c r="AI2" s="39" t="s">
        <v>349</v>
      </c>
    </row>
    <row r="3" spans="1:35" x14ac:dyDescent="0.4">
      <c r="A3" t="s">
        <v>314</v>
      </c>
      <c r="B3" t="s">
        <v>314</v>
      </c>
      <c r="C3" s="1"/>
      <c r="D3" s="1" t="str">
        <f>Countries!$G$20</f>
        <v>u:\ken\index.bnk, Type = LAREMOS</v>
      </c>
      <c r="E3" s="1" t="str">
        <f>Countries!$E$20&amp;Countries!$Q2&amp;Countries!$F$20</f>
        <v>x213D_Y</v>
      </c>
      <c r="F3" t="s">
        <v>314</v>
      </c>
      <c r="G3" s="33" t="s">
        <v>349</v>
      </c>
      <c r="H3" s="33" t="s">
        <v>349</v>
      </c>
      <c r="I3" s="33" t="s">
        <v>349</v>
      </c>
      <c r="J3" s="33" t="s">
        <v>349</v>
      </c>
      <c r="K3" s="33" t="s">
        <v>349</v>
      </c>
      <c r="L3" s="33" t="s">
        <v>349</v>
      </c>
      <c r="M3" s="38">
        <v>4</v>
      </c>
      <c r="N3" s="38">
        <v>5</v>
      </c>
      <c r="O3" s="38">
        <v>6</v>
      </c>
      <c r="P3" s="38">
        <v>5</v>
      </c>
      <c r="Q3" s="38">
        <v>7</v>
      </c>
      <c r="R3" s="38">
        <v>7</v>
      </c>
      <c r="S3" s="38">
        <v>5</v>
      </c>
      <c r="T3" s="38">
        <v>6</v>
      </c>
      <c r="U3" s="38">
        <v>5</v>
      </c>
      <c r="V3" s="38">
        <v>10</v>
      </c>
      <c r="W3" s="38">
        <v>5</v>
      </c>
      <c r="X3" s="38">
        <v>4</v>
      </c>
      <c r="Y3" s="38">
        <v>4</v>
      </c>
      <c r="Z3" s="38">
        <v>3</v>
      </c>
      <c r="AA3" s="38">
        <v>3</v>
      </c>
      <c r="AB3" s="38">
        <v>4</v>
      </c>
      <c r="AC3" s="38">
        <v>5</v>
      </c>
      <c r="AD3" s="38">
        <v>5</v>
      </c>
      <c r="AE3" s="38">
        <v>5</v>
      </c>
      <c r="AF3" s="38">
        <v>6</v>
      </c>
      <c r="AG3" s="38">
        <v>6</v>
      </c>
      <c r="AH3" s="39" t="s">
        <v>349</v>
      </c>
      <c r="AI3" s="39" t="s">
        <v>349</v>
      </c>
    </row>
    <row r="4" spans="1:35" x14ac:dyDescent="0.4">
      <c r="A4" t="s">
        <v>314</v>
      </c>
      <c r="B4" t="s">
        <v>314</v>
      </c>
      <c r="C4" s="1"/>
      <c r="D4" s="1" t="str">
        <f>Countries!$G$20</f>
        <v>u:\ken\index.bnk, Type = LAREMOS</v>
      </c>
      <c r="E4" s="1" t="str">
        <f>Countries!$E$20&amp;Countries!$Q3&amp;Countries!$F$20</f>
        <v>x218D_Y</v>
      </c>
      <c r="F4" t="s">
        <v>314</v>
      </c>
      <c r="G4" s="33" t="s">
        <v>349</v>
      </c>
      <c r="H4" s="33" t="s">
        <v>349</v>
      </c>
      <c r="I4" s="33" t="s">
        <v>349</v>
      </c>
      <c r="J4" s="33" t="s">
        <v>349</v>
      </c>
      <c r="K4" s="33" t="s">
        <v>349</v>
      </c>
      <c r="L4" s="33" t="s">
        <v>349</v>
      </c>
      <c r="M4" s="39">
        <v>10</v>
      </c>
      <c r="N4" s="39">
        <v>10</v>
      </c>
      <c r="O4" s="39">
        <v>10</v>
      </c>
      <c r="P4" s="39">
        <v>10</v>
      </c>
      <c r="Q4" s="39">
        <v>10</v>
      </c>
      <c r="R4" s="39">
        <v>10</v>
      </c>
      <c r="S4" s="39">
        <v>10</v>
      </c>
      <c r="T4" s="39">
        <v>10</v>
      </c>
      <c r="U4" s="39">
        <v>10</v>
      </c>
      <c r="V4" s="39">
        <v>10</v>
      </c>
      <c r="W4" s="39">
        <v>10</v>
      </c>
      <c r="X4" s="38">
        <v>8</v>
      </c>
      <c r="Y4" s="38">
        <v>8</v>
      </c>
      <c r="Z4" s="38">
        <v>8</v>
      </c>
      <c r="AA4" s="38">
        <v>9</v>
      </c>
      <c r="AB4" s="38">
        <v>9</v>
      </c>
      <c r="AC4" s="38">
        <v>8</v>
      </c>
      <c r="AD4" s="38">
        <v>7</v>
      </c>
      <c r="AE4" s="38">
        <v>7</v>
      </c>
      <c r="AF4" s="38">
        <v>7</v>
      </c>
      <c r="AG4" s="38">
        <v>8</v>
      </c>
      <c r="AH4" s="39" t="s">
        <v>349</v>
      </c>
      <c r="AI4" s="39" t="s">
        <v>349</v>
      </c>
    </row>
    <row r="5" spans="1:35" x14ac:dyDescent="0.4">
      <c r="A5" t="s">
        <v>314</v>
      </c>
      <c r="B5" t="s">
        <v>314</v>
      </c>
      <c r="C5" s="1"/>
      <c r="D5" s="1" t="str">
        <f>Countries!$G$20</f>
        <v>u:\ken\index.bnk, Type = LAREMOS</v>
      </c>
      <c r="E5" s="1" t="str">
        <f>Countries!$E$20&amp;Countries!$Q4&amp;Countries!$F$20</f>
        <v>x918D_Y</v>
      </c>
      <c r="F5" t="s">
        <v>314</v>
      </c>
      <c r="G5" s="33" t="s">
        <v>349</v>
      </c>
      <c r="H5" s="33" t="s">
        <v>349</v>
      </c>
      <c r="I5" s="33" t="s">
        <v>349</v>
      </c>
      <c r="J5" s="33" t="s">
        <v>349</v>
      </c>
      <c r="K5" s="33" t="s">
        <v>349</v>
      </c>
      <c r="L5" s="33" t="s">
        <v>349</v>
      </c>
      <c r="M5" s="39" t="s">
        <v>349</v>
      </c>
      <c r="N5" s="38">
        <v>1</v>
      </c>
      <c r="O5" s="38">
        <v>1</v>
      </c>
      <c r="P5" s="38">
        <v>2</v>
      </c>
      <c r="Q5" s="38">
        <v>2</v>
      </c>
      <c r="R5" s="38">
        <v>3</v>
      </c>
      <c r="S5" s="38">
        <v>3</v>
      </c>
      <c r="T5" s="38">
        <v>3</v>
      </c>
      <c r="U5" s="38">
        <v>4</v>
      </c>
      <c r="V5" s="38">
        <v>5</v>
      </c>
      <c r="W5" s="38">
        <v>6</v>
      </c>
      <c r="X5" s="38">
        <v>10</v>
      </c>
      <c r="Y5" s="38">
        <v>10</v>
      </c>
      <c r="Z5" s="38">
        <v>10</v>
      </c>
      <c r="AA5" s="38">
        <v>10</v>
      </c>
      <c r="AB5" s="38">
        <v>9</v>
      </c>
      <c r="AC5" s="38">
        <v>10</v>
      </c>
      <c r="AD5" s="38">
        <v>10</v>
      </c>
      <c r="AE5" s="38">
        <v>9</v>
      </c>
      <c r="AF5" s="38">
        <v>9</v>
      </c>
      <c r="AG5" s="38">
        <v>9</v>
      </c>
      <c r="AH5" s="39" t="s">
        <v>349</v>
      </c>
      <c r="AI5" s="39" t="s">
        <v>349</v>
      </c>
    </row>
    <row r="6" spans="1:35" x14ac:dyDescent="0.4">
      <c r="A6" t="s">
        <v>314</v>
      </c>
      <c r="B6" t="s">
        <v>314</v>
      </c>
      <c r="C6" s="1"/>
      <c r="D6" s="1" t="str">
        <f>Countries!$G$20</f>
        <v>u:\ken\index.bnk, Type = LAREMOS</v>
      </c>
      <c r="E6" s="1" t="str">
        <f>Countries!$E$20&amp;Countries!$Q5&amp;Countries!$F$20</f>
        <v>x522D_Y</v>
      </c>
      <c r="F6" t="s">
        <v>314</v>
      </c>
      <c r="G6" s="33" t="s">
        <v>349</v>
      </c>
      <c r="H6" s="33" t="s">
        <v>349</v>
      </c>
      <c r="I6" s="33" t="s">
        <v>349</v>
      </c>
      <c r="J6" s="33" t="s">
        <v>349</v>
      </c>
      <c r="K6" s="33" t="s">
        <v>349</v>
      </c>
      <c r="L6" s="33" t="s">
        <v>349</v>
      </c>
      <c r="M6" s="39" t="s">
        <v>349</v>
      </c>
      <c r="N6" s="39" t="s">
        <v>349</v>
      </c>
      <c r="O6" s="39" t="s">
        <v>349</v>
      </c>
      <c r="P6" s="39" t="s">
        <v>349</v>
      </c>
      <c r="Q6" s="39" t="s">
        <v>349</v>
      </c>
      <c r="R6" s="39" t="s">
        <v>349</v>
      </c>
      <c r="S6" s="39" t="s">
        <v>349</v>
      </c>
      <c r="T6" s="38">
        <v>1</v>
      </c>
      <c r="U6" s="38">
        <v>1</v>
      </c>
      <c r="V6" s="38">
        <v>10</v>
      </c>
      <c r="W6" s="38">
        <v>10</v>
      </c>
      <c r="X6" s="38">
        <v>10</v>
      </c>
      <c r="Y6" s="38">
        <v>10</v>
      </c>
      <c r="Z6" s="38">
        <v>10</v>
      </c>
      <c r="AA6" s="38">
        <v>8</v>
      </c>
      <c r="AB6" s="38">
        <v>8</v>
      </c>
      <c r="AC6" s="38">
        <v>7</v>
      </c>
      <c r="AD6" s="38">
        <v>8</v>
      </c>
      <c r="AE6" s="38">
        <v>8</v>
      </c>
      <c r="AF6" s="38">
        <v>8</v>
      </c>
      <c r="AG6" s="38">
        <v>8</v>
      </c>
      <c r="AH6" s="39" t="s">
        <v>349</v>
      </c>
      <c r="AI6" s="39" t="s">
        <v>349</v>
      </c>
    </row>
    <row r="7" spans="1:35" x14ac:dyDescent="0.4">
      <c r="A7" t="s">
        <v>314</v>
      </c>
      <c r="B7" t="s">
        <v>314</v>
      </c>
      <c r="C7" s="1"/>
      <c r="D7" s="1" t="str">
        <f>Countries!$G$20</f>
        <v>u:\ken\index.bnk, Type = LAREMOS</v>
      </c>
      <c r="E7" s="1" t="str">
        <f>Countries!$E$20&amp;Countries!$Q6&amp;Countries!$F$20</f>
        <v>x248D_Y</v>
      </c>
      <c r="F7" t="s">
        <v>314</v>
      </c>
      <c r="G7" s="33" t="s">
        <v>349</v>
      </c>
      <c r="H7" s="33" t="s">
        <v>349</v>
      </c>
      <c r="I7" s="33" t="s">
        <v>349</v>
      </c>
      <c r="J7" s="33" t="s">
        <v>349</v>
      </c>
      <c r="K7" s="33" t="s">
        <v>349</v>
      </c>
      <c r="L7" s="33" t="s">
        <v>349</v>
      </c>
      <c r="M7" s="38">
        <v>6</v>
      </c>
      <c r="N7" s="38">
        <v>6</v>
      </c>
      <c r="O7" s="38">
        <v>7</v>
      </c>
      <c r="P7" s="38">
        <v>7</v>
      </c>
      <c r="Q7" s="38">
        <v>8</v>
      </c>
      <c r="R7" s="38">
        <v>6</v>
      </c>
      <c r="S7" s="38">
        <v>10</v>
      </c>
      <c r="T7" s="38">
        <v>10</v>
      </c>
      <c r="U7" s="38">
        <v>10</v>
      </c>
      <c r="V7" s="38">
        <v>10</v>
      </c>
      <c r="W7" s="38">
        <v>10</v>
      </c>
      <c r="X7" s="38">
        <v>10</v>
      </c>
      <c r="Y7" s="38">
        <v>10</v>
      </c>
      <c r="Z7" s="38">
        <v>10</v>
      </c>
      <c r="AA7" s="38">
        <v>10</v>
      </c>
      <c r="AB7" s="38">
        <v>9</v>
      </c>
      <c r="AC7" s="38">
        <v>9</v>
      </c>
      <c r="AD7" s="38">
        <v>9</v>
      </c>
      <c r="AE7" s="38">
        <v>9</v>
      </c>
      <c r="AF7" s="38">
        <v>9</v>
      </c>
      <c r="AG7" s="38">
        <v>10</v>
      </c>
      <c r="AH7" s="39" t="s">
        <v>349</v>
      </c>
      <c r="AI7" s="39" t="s">
        <v>349</v>
      </c>
    </row>
    <row r="8" spans="1:35" x14ac:dyDescent="0.4">
      <c r="A8" t="s">
        <v>314</v>
      </c>
      <c r="B8" t="s">
        <v>314</v>
      </c>
      <c r="C8" s="1"/>
      <c r="D8" s="1" t="str">
        <f>Countries!$G$20</f>
        <v>u:\ken\index.bnk, Type = LAREMOS</v>
      </c>
      <c r="E8" s="1" t="str">
        <f>Countries!$E$20&amp;Countries!$Q7&amp;Countries!$F$20</f>
        <v>x654D_Y</v>
      </c>
      <c r="F8" t="s">
        <v>314</v>
      </c>
      <c r="G8" s="33" t="s">
        <v>349</v>
      </c>
      <c r="H8" s="33" t="s">
        <v>349</v>
      </c>
      <c r="I8" s="33" t="s">
        <v>349</v>
      </c>
      <c r="J8" s="33" t="s">
        <v>349</v>
      </c>
      <c r="K8" s="33" t="s">
        <v>349</v>
      </c>
      <c r="L8" s="33" t="s">
        <v>349</v>
      </c>
      <c r="M8" s="38">
        <v>10</v>
      </c>
      <c r="N8" s="38">
        <v>10</v>
      </c>
      <c r="O8" s="38">
        <v>10</v>
      </c>
      <c r="P8" s="38">
        <v>10</v>
      </c>
      <c r="Q8" s="38">
        <v>10</v>
      </c>
      <c r="R8" s="38">
        <v>10</v>
      </c>
      <c r="S8" s="38">
        <v>10</v>
      </c>
      <c r="T8" s="38">
        <v>10</v>
      </c>
      <c r="U8" s="38">
        <v>10</v>
      </c>
      <c r="V8" s="38">
        <v>10</v>
      </c>
      <c r="W8" s="38">
        <v>10</v>
      </c>
      <c r="X8" s="38">
        <v>10</v>
      </c>
      <c r="Y8" s="38">
        <v>10</v>
      </c>
      <c r="Z8" s="38">
        <v>10</v>
      </c>
      <c r="AA8" s="38">
        <v>10</v>
      </c>
      <c r="AB8" s="38">
        <v>10</v>
      </c>
      <c r="AC8" s="38">
        <v>10</v>
      </c>
      <c r="AD8" s="38">
        <v>10</v>
      </c>
      <c r="AE8" s="38">
        <v>10</v>
      </c>
      <c r="AF8" s="38">
        <v>10</v>
      </c>
      <c r="AG8" s="38">
        <v>10</v>
      </c>
      <c r="AH8" s="39" t="s">
        <v>349</v>
      </c>
      <c r="AI8" s="39" t="s">
        <v>349</v>
      </c>
    </row>
    <row r="9" spans="1:35" x14ac:dyDescent="0.4">
      <c r="A9" t="s">
        <v>314</v>
      </c>
      <c r="B9" t="s">
        <v>314</v>
      </c>
      <c r="C9" s="1"/>
      <c r="D9" s="1" t="str">
        <f>Countries!$G$20</f>
        <v>u:\ken\index.bnk, Type = LAREMOS</v>
      </c>
      <c r="E9" s="1" t="str">
        <f>Countries!$E$20&amp;Countries!$Q8&amp;Countries!$F$20</f>
        <v>x544D_Y</v>
      </c>
      <c r="F9" t="s">
        <v>314</v>
      </c>
      <c r="G9" s="33" t="s">
        <v>349</v>
      </c>
      <c r="H9" s="33" t="s">
        <v>349</v>
      </c>
      <c r="I9" s="33" t="s">
        <v>349</v>
      </c>
      <c r="J9" s="33" t="s">
        <v>349</v>
      </c>
      <c r="K9" s="33" t="s">
        <v>349</v>
      </c>
      <c r="L9" s="33" t="s">
        <v>349</v>
      </c>
      <c r="M9" s="39" t="s">
        <v>349</v>
      </c>
      <c r="N9" s="39" t="s">
        <v>349</v>
      </c>
      <c r="O9" s="39" t="s">
        <v>349</v>
      </c>
      <c r="P9" s="39" t="s">
        <v>349</v>
      </c>
      <c r="Q9" s="38">
        <v>3</v>
      </c>
      <c r="R9" s="38">
        <v>3</v>
      </c>
      <c r="S9" s="38">
        <v>5</v>
      </c>
      <c r="T9" s="38">
        <v>10</v>
      </c>
      <c r="U9" s="38">
        <v>10</v>
      </c>
      <c r="V9" s="38">
        <v>10</v>
      </c>
      <c r="W9" s="38">
        <v>10</v>
      </c>
      <c r="X9" s="38">
        <v>10</v>
      </c>
      <c r="Y9" s="38">
        <v>10</v>
      </c>
      <c r="Z9" s="38">
        <v>10</v>
      </c>
      <c r="AA9" s="38">
        <v>10</v>
      </c>
      <c r="AB9" s="38">
        <v>10</v>
      </c>
      <c r="AC9" s="38">
        <v>10</v>
      </c>
      <c r="AD9" s="38">
        <v>10</v>
      </c>
      <c r="AE9" s="38">
        <v>10</v>
      </c>
      <c r="AF9" s="38">
        <v>10</v>
      </c>
      <c r="AG9" s="38">
        <v>10</v>
      </c>
      <c r="AH9" s="39" t="s">
        <v>349</v>
      </c>
      <c r="AI9" s="39" t="s">
        <v>349</v>
      </c>
    </row>
    <row r="10" spans="1:35" x14ac:dyDescent="0.4">
      <c r="A10" t="s">
        <v>314</v>
      </c>
      <c r="B10" t="s">
        <v>314</v>
      </c>
      <c r="C10" s="1"/>
      <c r="D10" s="1" t="str">
        <f>Countries!$G$20</f>
        <v>u:\ken\index.bnk, Type = LAREMOS</v>
      </c>
      <c r="E10" s="1" t="str">
        <f>Countries!$E$20&amp;Countries!$Q9&amp;Countries!$F$20</f>
        <v>x688D_Y</v>
      </c>
      <c r="F10" t="s">
        <v>314</v>
      </c>
      <c r="G10" s="33" t="s">
        <v>349</v>
      </c>
      <c r="H10" s="33" t="s">
        <v>349</v>
      </c>
      <c r="I10" s="33" t="s">
        <v>349</v>
      </c>
      <c r="J10" s="33" t="s">
        <v>349</v>
      </c>
      <c r="K10" s="33" t="s">
        <v>349</v>
      </c>
      <c r="L10" s="33" t="s">
        <v>349</v>
      </c>
      <c r="M10" s="39" t="s">
        <v>349</v>
      </c>
      <c r="N10" s="38">
        <v>1</v>
      </c>
      <c r="O10" s="38">
        <v>1</v>
      </c>
      <c r="P10" s="38">
        <v>2</v>
      </c>
      <c r="Q10" s="38">
        <v>5</v>
      </c>
      <c r="R10" s="38">
        <v>7</v>
      </c>
      <c r="S10" s="38">
        <v>7</v>
      </c>
      <c r="T10" s="38">
        <v>10</v>
      </c>
      <c r="U10" s="38">
        <v>10</v>
      </c>
      <c r="V10" s="38">
        <v>10</v>
      </c>
      <c r="W10" s="38">
        <v>10</v>
      </c>
      <c r="X10" s="38">
        <v>10</v>
      </c>
      <c r="Y10" s="38">
        <v>10</v>
      </c>
      <c r="Z10" s="38">
        <v>10</v>
      </c>
      <c r="AA10" s="38">
        <v>10</v>
      </c>
      <c r="AB10" s="38">
        <v>10</v>
      </c>
      <c r="AC10" s="38">
        <v>10</v>
      </c>
      <c r="AD10" s="38">
        <v>10</v>
      </c>
      <c r="AE10" s="38">
        <v>10</v>
      </c>
      <c r="AF10" s="38">
        <v>10</v>
      </c>
      <c r="AG10" s="38">
        <v>10</v>
      </c>
      <c r="AH10" s="39" t="s">
        <v>349</v>
      </c>
      <c r="AI10" s="39" t="s">
        <v>349</v>
      </c>
    </row>
    <row r="11" spans="1:35" x14ac:dyDescent="0.4">
      <c r="A11" t="s">
        <v>314</v>
      </c>
      <c r="B11" t="s">
        <v>314</v>
      </c>
      <c r="C11" s="1"/>
      <c r="D11" s="1" t="str">
        <f>Countries!$G$20</f>
        <v>u:\ken\index.bnk, Type = LAREMOS</v>
      </c>
      <c r="E11" s="1" t="str">
        <f>Countries!$E$20&amp;Countries!$Q10&amp;Countries!$F$20</f>
        <v>x278D_Y</v>
      </c>
      <c r="F11" t="s">
        <v>314</v>
      </c>
      <c r="G11" s="33" t="s">
        <v>349</v>
      </c>
      <c r="H11" s="33" t="s">
        <v>349</v>
      </c>
      <c r="I11" s="33" t="s">
        <v>349</v>
      </c>
      <c r="J11" s="33" t="s">
        <v>349</v>
      </c>
      <c r="K11" s="33" t="s">
        <v>349</v>
      </c>
      <c r="L11" s="33" t="s">
        <v>349</v>
      </c>
      <c r="M11" s="38">
        <v>10</v>
      </c>
      <c r="N11" s="38">
        <v>10</v>
      </c>
      <c r="O11" s="38">
        <v>10</v>
      </c>
      <c r="P11" s="38">
        <v>10</v>
      </c>
      <c r="Q11" s="38">
        <v>10</v>
      </c>
      <c r="R11" s="38">
        <v>10</v>
      </c>
      <c r="S11" s="38">
        <v>10</v>
      </c>
      <c r="T11" s="38">
        <v>10</v>
      </c>
      <c r="U11" s="38">
        <v>10</v>
      </c>
      <c r="V11" s="38">
        <v>10</v>
      </c>
      <c r="W11" s="38">
        <v>10</v>
      </c>
      <c r="X11" s="38">
        <v>10</v>
      </c>
      <c r="Y11" s="38">
        <v>10</v>
      </c>
      <c r="Z11" s="38">
        <v>10</v>
      </c>
      <c r="AA11" s="38">
        <v>10</v>
      </c>
      <c r="AB11" s="38">
        <v>10</v>
      </c>
      <c r="AC11" s="38">
        <v>10</v>
      </c>
      <c r="AD11" s="38">
        <v>10</v>
      </c>
      <c r="AE11" s="38">
        <v>10</v>
      </c>
      <c r="AF11" s="38">
        <v>10</v>
      </c>
      <c r="AG11" s="38">
        <v>10</v>
      </c>
      <c r="AH11" s="39" t="s">
        <v>349</v>
      </c>
      <c r="AI11" s="39" t="s">
        <v>349</v>
      </c>
    </row>
    <row r="12" spans="1:35" x14ac:dyDescent="0.4">
      <c r="A12" t="s">
        <v>314</v>
      </c>
      <c r="B12" t="s">
        <v>314</v>
      </c>
      <c r="C12" s="1"/>
      <c r="D12" s="1" t="str">
        <f>Countries!$G$20</f>
        <v>u:\ken\index.bnk, Type = LAREMOS</v>
      </c>
      <c r="E12" s="1" t="str">
        <f>Countries!$E$20&amp;Countries!$Q11&amp;Countries!$F$20</f>
        <v>x288D_Y</v>
      </c>
      <c r="F12" t="s">
        <v>314</v>
      </c>
      <c r="G12" s="33" t="s">
        <v>349</v>
      </c>
      <c r="H12" s="33" t="s">
        <v>349</v>
      </c>
      <c r="I12" s="33" t="s">
        <v>349</v>
      </c>
      <c r="J12" s="33" t="s">
        <v>349</v>
      </c>
      <c r="K12" s="33" t="s">
        <v>349</v>
      </c>
      <c r="L12" s="33" t="s">
        <v>349</v>
      </c>
      <c r="M12" s="38">
        <v>2</v>
      </c>
      <c r="N12" s="38">
        <v>2</v>
      </c>
      <c r="O12" s="38">
        <v>3</v>
      </c>
      <c r="P12" s="38">
        <v>3</v>
      </c>
      <c r="Q12" s="38">
        <v>4</v>
      </c>
      <c r="R12" s="38">
        <v>6</v>
      </c>
      <c r="S12" s="38">
        <v>6</v>
      </c>
      <c r="T12" s="38">
        <v>7</v>
      </c>
      <c r="U12" s="38">
        <v>6</v>
      </c>
      <c r="V12" s="38">
        <v>6</v>
      </c>
      <c r="W12" s="38">
        <v>4</v>
      </c>
      <c r="X12" s="38">
        <v>4</v>
      </c>
      <c r="Y12" s="38">
        <v>3</v>
      </c>
      <c r="Z12" s="38">
        <v>3</v>
      </c>
      <c r="AA12" s="38">
        <v>3</v>
      </c>
      <c r="AB12" s="38">
        <v>3</v>
      </c>
      <c r="AC12" s="38">
        <v>3</v>
      </c>
      <c r="AD12" s="38">
        <v>3</v>
      </c>
      <c r="AE12" s="38">
        <v>4</v>
      </c>
      <c r="AF12" s="38">
        <v>5</v>
      </c>
      <c r="AG12" s="38">
        <v>5</v>
      </c>
      <c r="AH12" s="39" t="s">
        <v>349</v>
      </c>
      <c r="AI12" s="39" t="s">
        <v>349</v>
      </c>
    </row>
    <row r="13" spans="1:35" x14ac:dyDescent="0.4">
      <c r="A13" t="s">
        <v>314</v>
      </c>
      <c r="B13" t="s">
        <v>314</v>
      </c>
      <c r="C13" s="1"/>
      <c r="D13" s="1" t="str">
        <f>Countries!$G$20</f>
        <v>u:\ken\index.bnk, Type = LAREMOS</v>
      </c>
      <c r="E13" s="1" t="str">
        <f>Countries!$E$20&amp;Countries!$Q12&amp;Countries!$F$20</f>
        <v>x293D_Y</v>
      </c>
      <c r="F13" t="s">
        <v>314</v>
      </c>
      <c r="G13" s="33" t="s">
        <v>349</v>
      </c>
      <c r="H13" s="33" t="s">
        <v>349</v>
      </c>
      <c r="I13" s="33" t="s">
        <v>349</v>
      </c>
      <c r="J13" s="33" t="s">
        <v>349</v>
      </c>
      <c r="K13" s="33" t="s">
        <v>349</v>
      </c>
      <c r="L13" s="33" t="s">
        <v>349</v>
      </c>
      <c r="M13" s="38">
        <v>5</v>
      </c>
      <c r="N13" s="38">
        <v>4</v>
      </c>
      <c r="O13" s="38">
        <v>5</v>
      </c>
      <c r="P13" s="38">
        <v>7</v>
      </c>
      <c r="Q13" s="38">
        <v>7</v>
      </c>
      <c r="R13" s="38">
        <v>8</v>
      </c>
      <c r="S13" s="38">
        <v>9</v>
      </c>
      <c r="T13" s="38">
        <v>8</v>
      </c>
      <c r="U13" s="38">
        <v>10</v>
      </c>
      <c r="V13" s="38">
        <v>10</v>
      </c>
      <c r="W13" s="38">
        <v>8</v>
      </c>
      <c r="X13" s="38">
        <v>10</v>
      </c>
      <c r="Y13" s="38">
        <v>6</v>
      </c>
      <c r="Z13" s="38">
        <v>8</v>
      </c>
      <c r="AA13" s="38">
        <v>7</v>
      </c>
      <c r="AB13" s="38">
        <v>6</v>
      </c>
      <c r="AC13" s="38">
        <v>6</v>
      </c>
      <c r="AD13" s="38">
        <v>6</v>
      </c>
      <c r="AE13" s="38">
        <v>6</v>
      </c>
      <c r="AF13" s="38">
        <v>6</v>
      </c>
      <c r="AG13" s="38">
        <v>6</v>
      </c>
      <c r="AH13" s="39" t="s">
        <v>349</v>
      </c>
      <c r="AI13" s="39" t="s">
        <v>349</v>
      </c>
    </row>
    <row r="14" spans="1:35" x14ac:dyDescent="0.4">
      <c r="A14" t="s">
        <v>314</v>
      </c>
      <c r="B14" t="s">
        <v>314</v>
      </c>
      <c r="C14" s="1"/>
      <c r="D14" s="1" t="str">
        <f>Countries!$G$20</f>
        <v>u:\ken\index.bnk, Type = LAREMOS</v>
      </c>
      <c r="E14" s="1" t="str">
        <f>Countries!$E$20&amp;Countries!$Q13&amp;Countries!$F$20</f>
        <v>x716D_Y</v>
      </c>
      <c r="F14" t="s">
        <v>314</v>
      </c>
      <c r="G14" s="33" t="s">
        <v>349</v>
      </c>
      <c r="H14" s="33" t="s">
        <v>349</v>
      </c>
      <c r="I14" s="33" t="s">
        <v>349</v>
      </c>
      <c r="J14" s="33" t="s">
        <v>349</v>
      </c>
      <c r="K14" s="33" t="s">
        <v>349</v>
      </c>
      <c r="L14" s="33" t="s">
        <v>349</v>
      </c>
      <c r="M14" s="38">
        <v>5</v>
      </c>
      <c r="N14" s="38">
        <v>7</v>
      </c>
      <c r="O14" s="38">
        <v>8</v>
      </c>
      <c r="P14" s="38">
        <v>9</v>
      </c>
      <c r="Q14" s="38">
        <v>10</v>
      </c>
      <c r="R14" s="38">
        <v>10</v>
      </c>
      <c r="S14" s="38">
        <v>10</v>
      </c>
      <c r="T14" s="38">
        <v>10</v>
      </c>
      <c r="U14" s="38">
        <v>10</v>
      </c>
      <c r="V14" s="38">
        <v>10</v>
      </c>
      <c r="W14" s="38">
        <v>10</v>
      </c>
      <c r="X14" s="38">
        <v>10</v>
      </c>
      <c r="Y14" s="38">
        <v>10</v>
      </c>
      <c r="Z14" s="38">
        <v>10</v>
      </c>
      <c r="AA14" s="38">
        <v>10</v>
      </c>
      <c r="AB14" s="38">
        <v>10</v>
      </c>
      <c r="AC14" s="38">
        <v>10</v>
      </c>
      <c r="AD14" s="38">
        <v>10</v>
      </c>
      <c r="AE14" s="38">
        <v>10</v>
      </c>
      <c r="AF14" s="38">
        <v>10</v>
      </c>
      <c r="AG14" s="38">
        <v>10</v>
      </c>
      <c r="AH14" s="39" t="s">
        <v>349</v>
      </c>
      <c r="AI14" s="39" t="s">
        <v>349</v>
      </c>
    </row>
    <row r="15" spans="1:35" x14ac:dyDescent="0.4">
      <c r="A15" t="s">
        <v>314</v>
      </c>
      <c r="B15" s="6" t="s">
        <v>314</v>
      </c>
      <c r="C15" s="1"/>
      <c r="D15" s="1" t="str">
        <f>Countries!$G$20</f>
        <v>u:\ken\index.bnk, Type = LAREMOS</v>
      </c>
      <c r="E15" s="1" t="str">
        <f>Countries!$E$20&amp;Countries!$Q14&amp;Countries!$F$20</f>
        <v>x298D_Y</v>
      </c>
      <c r="F15" s="7" t="s">
        <v>314</v>
      </c>
      <c r="G15" s="33" t="s">
        <v>349</v>
      </c>
      <c r="H15" s="33" t="s">
        <v>349</v>
      </c>
      <c r="I15" s="33" t="s">
        <v>349</v>
      </c>
      <c r="J15" s="33" t="s">
        <v>349</v>
      </c>
      <c r="K15" s="33" t="s">
        <v>349</v>
      </c>
      <c r="L15" s="33" t="s">
        <v>349</v>
      </c>
      <c r="M15" s="38">
        <v>2</v>
      </c>
      <c r="N15" s="38">
        <v>2</v>
      </c>
      <c r="O15" s="38">
        <v>3</v>
      </c>
      <c r="P15" s="38">
        <v>7</v>
      </c>
      <c r="Q15" s="38">
        <v>8</v>
      </c>
      <c r="R15" s="38">
        <v>9</v>
      </c>
      <c r="S15" s="38">
        <v>8</v>
      </c>
      <c r="T15" s="38">
        <v>7</v>
      </c>
      <c r="U15" s="38">
        <v>5</v>
      </c>
      <c r="V15" s="38">
        <v>6</v>
      </c>
      <c r="W15" s="38">
        <v>5</v>
      </c>
      <c r="X15" s="38">
        <v>4</v>
      </c>
      <c r="Y15" s="38">
        <v>4</v>
      </c>
      <c r="Z15" s="38">
        <v>4</v>
      </c>
      <c r="AA15" s="38">
        <v>4</v>
      </c>
      <c r="AB15" s="38">
        <v>3</v>
      </c>
      <c r="AC15" s="38">
        <v>3</v>
      </c>
      <c r="AD15" s="38">
        <v>4</v>
      </c>
      <c r="AE15" s="38">
        <v>4</v>
      </c>
      <c r="AF15" s="38">
        <v>4</v>
      </c>
      <c r="AG15" s="38">
        <v>5</v>
      </c>
      <c r="AH15" s="39" t="s">
        <v>349</v>
      </c>
      <c r="AI15" s="39" t="s">
        <v>349</v>
      </c>
    </row>
    <row r="16" spans="1:35" x14ac:dyDescent="0.4">
      <c r="A16" t="s">
        <v>314</v>
      </c>
      <c r="B16" t="s">
        <v>314</v>
      </c>
      <c r="C16" s="1"/>
      <c r="D16" s="1" t="str">
        <f>Countries!$G$20</f>
        <v>u:\ken\index.bnk, Type = LAREMOS</v>
      </c>
      <c r="E16" s="1" t="str">
        <f>Countries!$E$20&amp;Countries!$Q15&amp;Countries!$F$20</f>
        <v>x419D_Y</v>
      </c>
      <c r="F16" s="1" t="s">
        <v>314</v>
      </c>
      <c r="G16" s="34" t="s">
        <v>349</v>
      </c>
      <c r="H16" s="34" t="s">
        <v>349</v>
      </c>
      <c r="I16" s="34" t="s">
        <v>349</v>
      </c>
      <c r="J16" s="34" t="s">
        <v>349</v>
      </c>
      <c r="K16" s="34" t="s">
        <v>349</v>
      </c>
      <c r="L16" s="34" t="s">
        <v>349</v>
      </c>
      <c r="M16" s="41" t="s">
        <v>349</v>
      </c>
      <c r="N16" s="41" t="s">
        <v>349</v>
      </c>
      <c r="O16" s="41" t="s">
        <v>349</v>
      </c>
      <c r="P16" s="41" t="s">
        <v>349</v>
      </c>
      <c r="Q16" s="41" t="s">
        <v>349</v>
      </c>
      <c r="R16" s="41" t="s">
        <v>349</v>
      </c>
      <c r="S16" s="41" t="s">
        <v>349</v>
      </c>
      <c r="T16" s="41" t="s">
        <v>349</v>
      </c>
      <c r="U16" s="41" t="s">
        <v>349</v>
      </c>
      <c r="V16" s="41" t="s">
        <v>349</v>
      </c>
      <c r="W16" s="40">
        <v>5</v>
      </c>
      <c r="X16" s="40">
        <v>4</v>
      </c>
      <c r="Y16" s="40">
        <v>5</v>
      </c>
      <c r="Z16" s="40">
        <v>5</v>
      </c>
      <c r="AA16" s="40">
        <v>6</v>
      </c>
      <c r="AB16" s="40">
        <v>5</v>
      </c>
      <c r="AC16" s="40">
        <v>5</v>
      </c>
      <c r="AD16" s="40">
        <v>6</v>
      </c>
      <c r="AE16" s="40">
        <v>6</v>
      </c>
      <c r="AF16" s="40">
        <v>7</v>
      </c>
      <c r="AG16" s="40">
        <v>5</v>
      </c>
      <c r="AH16" s="41">
        <v>5</v>
      </c>
      <c r="AI16" s="41" t="s">
        <v>349</v>
      </c>
    </row>
    <row r="17" spans="1:35" x14ac:dyDescent="0.4">
      <c r="A17" t="s">
        <v>314</v>
      </c>
      <c r="B17" t="s">
        <v>314</v>
      </c>
      <c r="C17" s="1"/>
      <c r="D17" s="1" t="str">
        <f>Countries!$G$20</f>
        <v>u:\ken\index.bnk, Type = LAREMOS</v>
      </c>
      <c r="E17" s="1" t="str">
        <f>Countries!$E$20&amp;Countries!$Q16&amp;Countries!$F$20</f>
        <v>x963D_Y</v>
      </c>
      <c r="F17" t="s">
        <v>314</v>
      </c>
      <c r="G17" s="33" t="s">
        <v>349</v>
      </c>
      <c r="H17" s="33" t="s">
        <v>349</v>
      </c>
      <c r="I17" s="33" t="s">
        <v>349</v>
      </c>
      <c r="J17" s="33" t="s">
        <v>349</v>
      </c>
      <c r="K17" s="33" t="s">
        <v>349</v>
      </c>
      <c r="L17" s="33" t="s">
        <v>349</v>
      </c>
      <c r="M17" s="39" t="s">
        <v>349</v>
      </c>
      <c r="N17" s="39" t="s">
        <v>349</v>
      </c>
      <c r="O17" s="39" t="s">
        <v>349</v>
      </c>
      <c r="P17" s="39" t="s">
        <v>349</v>
      </c>
      <c r="Q17" s="39" t="s">
        <v>349</v>
      </c>
      <c r="R17" s="39" t="s">
        <v>349</v>
      </c>
      <c r="S17" s="39" t="s">
        <v>349</v>
      </c>
      <c r="T17" s="39" t="s">
        <v>349</v>
      </c>
      <c r="U17" s="39" t="s">
        <v>349</v>
      </c>
      <c r="V17" s="39" t="s">
        <v>349</v>
      </c>
      <c r="W17" s="39" t="s">
        <v>349</v>
      </c>
      <c r="X17" s="39" t="s">
        <v>349</v>
      </c>
      <c r="Y17" s="39" t="s">
        <v>349</v>
      </c>
      <c r="Z17" s="39" t="s">
        <v>349</v>
      </c>
      <c r="AA17" s="39" t="s">
        <v>349</v>
      </c>
      <c r="AB17" s="39" t="s">
        <v>349</v>
      </c>
      <c r="AC17" s="39" t="s">
        <v>349</v>
      </c>
      <c r="AD17" s="39" t="s">
        <v>349</v>
      </c>
      <c r="AE17" s="39" t="s">
        <v>349</v>
      </c>
      <c r="AF17" s="38">
        <v>7</v>
      </c>
      <c r="AG17" s="38">
        <v>7</v>
      </c>
      <c r="AH17" s="39" t="s">
        <v>349</v>
      </c>
      <c r="AI17" s="39" t="s">
        <v>349</v>
      </c>
    </row>
    <row r="18" spans="1:35" x14ac:dyDescent="0.4">
      <c r="A18" t="s">
        <v>314</v>
      </c>
      <c r="B18" t="s">
        <v>314</v>
      </c>
      <c r="C18" s="1"/>
      <c r="D18" s="1" t="str">
        <f>Countries!$G$20</f>
        <v>u:\ken\index.bnk, Type = LAREMOS</v>
      </c>
      <c r="E18" s="1" t="str">
        <f>Countries!$E$20&amp;Countries!$Q17&amp;Countries!$F$20</f>
        <v>x636D_Y</v>
      </c>
      <c r="F18" t="s">
        <v>314</v>
      </c>
      <c r="G18" s="33" t="s">
        <v>349</v>
      </c>
      <c r="H18" s="33" t="s">
        <v>349</v>
      </c>
      <c r="I18" s="33" t="s">
        <v>349</v>
      </c>
      <c r="J18" s="33" t="s">
        <v>349</v>
      </c>
      <c r="K18" s="33" t="s">
        <v>349</v>
      </c>
      <c r="L18" s="33" t="s">
        <v>349</v>
      </c>
      <c r="M18" s="38">
        <v>4</v>
      </c>
      <c r="N18" s="38">
        <v>5</v>
      </c>
      <c r="O18" s="38">
        <v>4</v>
      </c>
      <c r="P18" s="38">
        <v>6</v>
      </c>
      <c r="Q18" s="38">
        <v>8</v>
      </c>
      <c r="R18" s="38">
        <v>10</v>
      </c>
      <c r="S18" s="38">
        <v>10</v>
      </c>
      <c r="T18" s="38">
        <v>10</v>
      </c>
      <c r="U18" s="38">
        <v>10</v>
      </c>
      <c r="V18" s="38">
        <v>10</v>
      </c>
      <c r="W18" s="38">
        <v>10</v>
      </c>
      <c r="X18" s="38">
        <v>10</v>
      </c>
      <c r="Y18" s="38">
        <v>10</v>
      </c>
      <c r="Z18" s="38">
        <v>10</v>
      </c>
      <c r="AA18" s="38">
        <v>10</v>
      </c>
      <c r="AB18" s="38">
        <v>10</v>
      </c>
      <c r="AC18" s="38">
        <v>10</v>
      </c>
      <c r="AD18" s="38">
        <v>10</v>
      </c>
      <c r="AE18" s="38">
        <v>10</v>
      </c>
      <c r="AF18" s="39" t="s">
        <v>349</v>
      </c>
      <c r="AG18" s="39" t="s">
        <v>349</v>
      </c>
      <c r="AH18" s="39" t="s">
        <v>349</v>
      </c>
      <c r="AI18" s="39" t="s">
        <v>349</v>
      </c>
    </row>
    <row r="19" spans="1:35" x14ac:dyDescent="0.4">
      <c r="A19" t="s">
        <v>314</v>
      </c>
      <c r="B19" t="s">
        <v>314</v>
      </c>
      <c r="C19" s="1"/>
      <c r="D19" s="1" t="str">
        <f>Countries!$G$20</f>
        <v>u:\ken\index.bnk, Type = LAREMOS</v>
      </c>
      <c r="E19" s="1" t="str">
        <f>Countries!$E$20&amp;Countries!$Q18&amp;Countries!$F$20</f>
        <v>x238D_Y</v>
      </c>
      <c r="F19" t="s">
        <v>314</v>
      </c>
      <c r="G19" s="33" t="s">
        <v>349</v>
      </c>
      <c r="H19" s="33" t="s">
        <v>349</v>
      </c>
      <c r="I19" s="33" t="s">
        <v>349</v>
      </c>
      <c r="J19" s="33" t="s">
        <v>349</v>
      </c>
      <c r="K19" s="33" t="s">
        <v>349</v>
      </c>
      <c r="L19" s="33" t="s">
        <v>349</v>
      </c>
      <c r="M19" s="38">
        <v>6</v>
      </c>
      <c r="N19" s="38">
        <v>10</v>
      </c>
      <c r="O19" s="38">
        <v>10</v>
      </c>
      <c r="P19" s="38">
        <v>10</v>
      </c>
      <c r="Q19" s="38">
        <v>10</v>
      </c>
      <c r="R19" s="38">
        <v>10</v>
      </c>
      <c r="S19" s="38">
        <v>10</v>
      </c>
      <c r="T19" s="38">
        <v>10</v>
      </c>
      <c r="U19" s="38">
        <v>10</v>
      </c>
      <c r="V19" s="38">
        <v>10</v>
      </c>
      <c r="W19" s="38">
        <v>7</v>
      </c>
      <c r="X19" s="38">
        <v>6</v>
      </c>
      <c r="Y19" s="38">
        <v>5</v>
      </c>
      <c r="Z19" s="38">
        <v>5</v>
      </c>
      <c r="AA19" s="38">
        <v>4</v>
      </c>
      <c r="AB19" s="38">
        <v>4</v>
      </c>
      <c r="AC19" s="38">
        <v>3</v>
      </c>
      <c r="AD19" s="38">
        <v>3</v>
      </c>
      <c r="AE19" s="38">
        <v>3</v>
      </c>
      <c r="AF19" s="38">
        <v>4</v>
      </c>
      <c r="AG19" s="38">
        <v>4</v>
      </c>
      <c r="AH19" s="39" t="s">
        <v>349</v>
      </c>
      <c r="AI19" s="39" t="s">
        <v>349</v>
      </c>
    </row>
    <row r="20" spans="1:35" x14ac:dyDescent="0.4">
      <c r="A20" t="s">
        <v>314</v>
      </c>
      <c r="B20" t="s">
        <v>314</v>
      </c>
      <c r="C20" s="1"/>
      <c r="D20" s="1" t="str">
        <f>Countries!$G$20</f>
        <v>u:\ken\index.bnk, Type = LAREMOS</v>
      </c>
      <c r="E20" s="1" t="str">
        <f>Countries!$E$20&amp;Countries!$Q19&amp;Countries!$F$20</f>
        <v>x662D_Y</v>
      </c>
      <c r="F20" t="s">
        <v>314</v>
      </c>
      <c r="G20" s="33" t="s">
        <v>349</v>
      </c>
      <c r="H20" s="33" t="s">
        <v>349</v>
      </c>
      <c r="I20" s="33" t="s">
        <v>349</v>
      </c>
      <c r="J20" s="33" t="s">
        <v>349</v>
      </c>
      <c r="K20" s="33" t="s">
        <v>349</v>
      </c>
      <c r="L20" s="33" t="s">
        <v>349</v>
      </c>
      <c r="M20" s="38">
        <v>8</v>
      </c>
      <c r="N20" s="38">
        <v>10</v>
      </c>
      <c r="O20" s="38">
        <v>10</v>
      </c>
      <c r="P20" s="38">
        <v>10</v>
      </c>
      <c r="Q20" s="38">
        <v>10</v>
      </c>
      <c r="R20" s="38">
        <v>10</v>
      </c>
      <c r="S20" s="38">
        <v>10</v>
      </c>
      <c r="T20" s="38">
        <v>10</v>
      </c>
      <c r="U20" s="38">
        <v>10</v>
      </c>
      <c r="V20" s="38">
        <v>10</v>
      </c>
      <c r="W20" s="38">
        <v>10</v>
      </c>
      <c r="X20" s="38">
        <v>10</v>
      </c>
      <c r="Y20" s="38">
        <v>10</v>
      </c>
      <c r="Z20" s="38">
        <v>10</v>
      </c>
      <c r="AA20" s="38">
        <v>10</v>
      </c>
      <c r="AB20" s="38">
        <v>10</v>
      </c>
      <c r="AC20" s="38">
        <v>10</v>
      </c>
      <c r="AD20" s="38">
        <v>10</v>
      </c>
      <c r="AE20" s="38">
        <v>10</v>
      </c>
      <c r="AF20" s="38">
        <v>10</v>
      </c>
      <c r="AG20" s="38">
        <v>10</v>
      </c>
      <c r="AH20" s="39" t="s">
        <v>349</v>
      </c>
      <c r="AI20" s="39" t="s">
        <v>349</v>
      </c>
    </row>
    <row r="21" spans="1:35" x14ac:dyDescent="0.4">
      <c r="A21" t="s">
        <v>314</v>
      </c>
      <c r="B21" t="s">
        <v>314</v>
      </c>
      <c r="C21" s="1"/>
      <c r="D21" s="1" t="str">
        <f>Countries!$G$20</f>
        <v>u:\ken\index.bnk, Type = LAREMOS</v>
      </c>
      <c r="E21" s="1" t="str">
        <f>Countries!$E$20&amp;Countries!$Q20&amp;Countries!$F$20</f>
        <v>x960D_Y</v>
      </c>
      <c r="F21" t="s">
        <v>314</v>
      </c>
      <c r="G21" s="33" t="s">
        <v>349</v>
      </c>
      <c r="H21" s="33" t="s">
        <v>349</v>
      </c>
      <c r="I21" s="33" t="s">
        <v>349</v>
      </c>
      <c r="J21" s="33" t="s">
        <v>349</v>
      </c>
      <c r="K21" s="33" t="s">
        <v>349</v>
      </c>
      <c r="L21" s="33" t="s">
        <v>349</v>
      </c>
      <c r="M21" s="39" t="s">
        <v>349</v>
      </c>
      <c r="N21" s="39" t="s">
        <v>349</v>
      </c>
      <c r="O21" s="39" t="s">
        <v>349</v>
      </c>
      <c r="P21" s="39" t="s">
        <v>349</v>
      </c>
      <c r="Q21" s="39" t="s">
        <v>349</v>
      </c>
      <c r="R21" s="39" t="s">
        <v>349</v>
      </c>
      <c r="S21" s="39" t="s">
        <v>349</v>
      </c>
      <c r="T21" s="39" t="s">
        <v>349</v>
      </c>
      <c r="U21" s="39" t="s">
        <v>349</v>
      </c>
      <c r="V21" s="39" t="s">
        <v>349</v>
      </c>
      <c r="W21" s="39" t="s">
        <v>349</v>
      </c>
      <c r="X21" s="39" t="s">
        <v>349</v>
      </c>
      <c r="Y21" s="39" t="s">
        <v>349</v>
      </c>
      <c r="Z21" s="38">
        <v>2</v>
      </c>
      <c r="AA21" s="38">
        <v>2</v>
      </c>
      <c r="AB21" s="38">
        <v>3</v>
      </c>
      <c r="AC21" s="38">
        <v>4</v>
      </c>
      <c r="AD21" s="38">
        <v>5</v>
      </c>
      <c r="AE21" s="38">
        <v>5</v>
      </c>
      <c r="AF21" s="38">
        <v>6</v>
      </c>
      <c r="AG21" s="38">
        <v>7</v>
      </c>
      <c r="AH21" s="39" t="s">
        <v>349</v>
      </c>
      <c r="AI21" s="39" t="s">
        <v>349</v>
      </c>
    </row>
    <row r="22" spans="1:35" x14ac:dyDescent="0.4">
      <c r="A22" s="4" t="s">
        <v>314</v>
      </c>
      <c r="B22" t="s">
        <v>314</v>
      </c>
      <c r="C22" s="1"/>
      <c r="D22" s="1" t="str">
        <f>Countries!$G$20</f>
        <v>u:\ken\index.bnk, Type = LAREMOS</v>
      </c>
      <c r="E22" s="1" t="str">
        <f>Countries!$E$20&amp;Countries!$Q21&amp;Countries!$F$20</f>
        <v>x939D_Y</v>
      </c>
      <c r="F22" s="4" t="s">
        <v>314</v>
      </c>
      <c r="G22" s="33" t="s">
        <v>349</v>
      </c>
      <c r="H22" s="33" t="s">
        <v>349</v>
      </c>
      <c r="I22" s="33" t="s">
        <v>349</v>
      </c>
      <c r="J22" s="33" t="s">
        <v>349</v>
      </c>
      <c r="K22" s="33" t="s">
        <v>349</v>
      </c>
      <c r="L22" s="33" t="s">
        <v>349</v>
      </c>
      <c r="M22" s="39" t="s">
        <v>349</v>
      </c>
      <c r="N22" s="39" t="s">
        <v>349</v>
      </c>
      <c r="O22" s="39" t="s">
        <v>349</v>
      </c>
      <c r="P22" s="39" t="s">
        <v>349</v>
      </c>
      <c r="Q22" s="39" t="s">
        <v>349</v>
      </c>
      <c r="R22" s="39" t="s">
        <v>349</v>
      </c>
      <c r="S22" s="39" t="s">
        <v>349</v>
      </c>
      <c r="T22" s="39" t="s">
        <v>349</v>
      </c>
      <c r="U22" s="39" t="s">
        <v>349</v>
      </c>
      <c r="V22" s="39" t="s">
        <v>349</v>
      </c>
      <c r="W22" s="39" t="s">
        <v>349</v>
      </c>
      <c r="X22" s="39" t="s">
        <v>349</v>
      </c>
      <c r="Y22" s="38">
        <v>1</v>
      </c>
      <c r="Z22" s="38">
        <v>1</v>
      </c>
      <c r="AA22" s="38">
        <v>1</v>
      </c>
      <c r="AB22" s="38">
        <v>1</v>
      </c>
      <c r="AC22" s="38">
        <v>4</v>
      </c>
      <c r="AD22" s="38">
        <v>6</v>
      </c>
      <c r="AE22" s="38">
        <v>6</v>
      </c>
      <c r="AF22" s="38">
        <v>5</v>
      </c>
      <c r="AG22" s="38">
        <v>8</v>
      </c>
      <c r="AH22" s="39" t="s">
        <v>349</v>
      </c>
      <c r="AI22" s="39" t="s">
        <v>349</v>
      </c>
    </row>
    <row r="23" spans="1:35" x14ac:dyDescent="0.4">
      <c r="A23" t="s">
        <v>314</v>
      </c>
      <c r="B23" t="s">
        <v>314</v>
      </c>
      <c r="C23" s="1"/>
      <c r="D23" s="1" t="str">
        <f>Countries!$G$20</f>
        <v>u:\ken\index.bnk, Type = LAREMOS</v>
      </c>
      <c r="E23" s="1" t="str">
        <f>Countries!$E$20&amp;Countries!$Q22&amp;Countries!$F$20</f>
        <v>x652D_Y</v>
      </c>
      <c r="F23" t="s">
        <v>314</v>
      </c>
      <c r="G23" s="33" t="s">
        <v>349</v>
      </c>
      <c r="H23" s="33" t="s">
        <v>349</v>
      </c>
      <c r="I23" s="33" t="s">
        <v>349</v>
      </c>
      <c r="J23" s="33" t="s">
        <v>349</v>
      </c>
      <c r="K23" s="33" t="s">
        <v>349</v>
      </c>
      <c r="L23" s="33" t="s">
        <v>349</v>
      </c>
      <c r="M23" s="38">
        <v>4</v>
      </c>
      <c r="N23" s="38">
        <v>4</v>
      </c>
      <c r="O23" s="38">
        <v>4</v>
      </c>
      <c r="P23" s="38">
        <v>5</v>
      </c>
      <c r="Q23" s="38">
        <v>5</v>
      </c>
      <c r="R23" s="38">
        <v>6</v>
      </c>
      <c r="S23" s="38">
        <v>5</v>
      </c>
      <c r="T23" s="38">
        <v>7</v>
      </c>
      <c r="U23" s="38">
        <v>7</v>
      </c>
      <c r="V23" s="38">
        <v>7</v>
      </c>
      <c r="W23" s="38">
        <v>7</v>
      </c>
      <c r="X23" s="38">
        <v>7</v>
      </c>
      <c r="Y23" s="38">
        <v>8</v>
      </c>
      <c r="Z23" s="38">
        <v>9</v>
      </c>
      <c r="AA23" s="38">
        <v>10</v>
      </c>
      <c r="AB23" s="38">
        <v>10</v>
      </c>
      <c r="AC23" s="38">
        <v>10</v>
      </c>
      <c r="AD23" s="38">
        <v>10</v>
      </c>
      <c r="AE23" s="38">
        <v>10</v>
      </c>
      <c r="AF23" s="38">
        <v>10</v>
      </c>
      <c r="AG23" s="38">
        <v>10</v>
      </c>
      <c r="AH23" s="39" t="s">
        <v>349</v>
      </c>
      <c r="AI23" s="39" t="s">
        <v>349</v>
      </c>
    </row>
    <row r="24" spans="1:35" x14ac:dyDescent="0.4">
      <c r="A24" t="s">
        <v>314</v>
      </c>
      <c r="B24" t="s">
        <v>314</v>
      </c>
      <c r="C24" s="1"/>
      <c r="D24" s="1" t="str">
        <f>Countries!$G$20</f>
        <v>u:\ken\index.bnk, Type = LAREMOS</v>
      </c>
      <c r="E24" s="1" t="str">
        <f>Countries!$E$20&amp;Countries!$Q23&amp;Countries!$F$20</f>
        <v>x656D_Y</v>
      </c>
      <c r="F24" s="8" t="s">
        <v>314</v>
      </c>
      <c r="G24" s="33" t="s">
        <v>349</v>
      </c>
      <c r="H24" s="33" t="s">
        <v>349</v>
      </c>
      <c r="I24" s="33" t="s">
        <v>349</v>
      </c>
      <c r="J24" s="33" t="s">
        <v>349</v>
      </c>
      <c r="K24" s="33" t="s">
        <v>349</v>
      </c>
      <c r="L24" s="33" t="s">
        <v>349</v>
      </c>
      <c r="M24" s="39" t="s">
        <v>349</v>
      </c>
      <c r="N24" s="39" t="s">
        <v>349</v>
      </c>
      <c r="O24" s="39" t="s">
        <v>349</v>
      </c>
      <c r="P24" s="39" t="s">
        <v>349</v>
      </c>
      <c r="Q24" s="39" t="s">
        <v>349</v>
      </c>
      <c r="R24" s="39" t="s">
        <v>349</v>
      </c>
      <c r="S24" s="38">
        <v>10</v>
      </c>
      <c r="T24" s="38">
        <v>10</v>
      </c>
      <c r="U24" s="38">
        <v>10</v>
      </c>
      <c r="V24" s="38">
        <v>10</v>
      </c>
      <c r="W24" s="38">
        <v>10</v>
      </c>
      <c r="X24" s="38">
        <v>10</v>
      </c>
      <c r="Y24" s="38">
        <v>9</v>
      </c>
      <c r="Z24" s="38">
        <v>9</v>
      </c>
      <c r="AA24" s="38">
        <v>10</v>
      </c>
      <c r="AB24" s="38">
        <v>9</v>
      </c>
      <c r="AC24" s="38">
        <v>9</v>
      </c>
      <c r="AD24" s="38">
        <v>10</v>
      </c>
      <c r="AE24" s="38">
        <v>10</v>
      </c>
      <c r="AF24" s="38">
        <v>10</v>
      </c>
      <c r="AG24" s="38">
        <v>10</v>
      </c>
      <c r="AH24" s="39" t="s">
        <v>349</v>
      </c>
      <c r="AI24" s="39" t="s">
        <v>349</v>
      </c>
    </row>
    <row r="25" spans="1:35" x14ac:dyDescent="0.4">
      <c r="A25" t="s">
        <v>314</v>
      </c>
      <c r="B25" t="s">
        <v>314</v>
      </c>
      <c r="C25" s="1"/>
      <c r="D25" s="1" t="str">
        <f>Countries!$G$20</f>
        <v>u:\ken\index.bnk, Type = LAREMOS</v>
      </c>
      <c r="E25" s="1" t="str">
        <f>Countries!$E$20&amp;Countries!$Q24&amp;Countries!$F$20</f>
        <v>x268D_Y</v>
      </c>
      <c r="F25" t="s">
        <v>314</v>
      </c>
      <c r="G25" s="33" t="s">
        <v>349</v>
      </c>
      <c r="H25" s="33" t="s">
        <v>349</v>
      </c>
      <c r="I25" s="33" t="s">
        <v>349</v>
      </c>
      <c r="J25" s="33" t="s">
        <v>349</v>
      </c>
      <c r="K25" s="33" t="s">
        <v>349</v>
      </c>
      <c r="L25" s="33" t="s">
        <v>349</v>
      </c>
      <c r="M25" s="38">
        <v>7</v>
      </c>
      <c r="N25" s="38">
        <v>7</v>
      </c>
      <c r="O25" s="38">
        <v>7</v>
      </c>
      <c r="P25" s="38">
        <v>8</v>
      </c>
      <c r="Q25" s="38">
        <v>8</v>
      </c>
      <c r="R25" s="38">
        <v>8</v>
      </c>
      <c r="S25" s="38">
        <v>9</v>
      </c>
      <c r="T25" s="38">
        <v>9</v>
      </c>
      <c r="U25" s="38">
        <v>9</v>
      </c>
      <c r="V25" s="38">
        <v>10</v>
      </c>
      <c r="W25" s="38">
        <v>10</v>
      </c>
      <c r="X25" s="38">
        <v>10</v>
      </c>
      <c r="Y25" s="38">
        <v>10</v>
      </c>
      <c r="Z25" s="38">
        <v>10</v>
      </c>
      <c r="AA25" s="38">
        <v>10</v>
      </c>
      <c r="AB25" s="38">
        <v>10</v>
      </c>
      <c r="AC25" s="38">
        <v>10</v>
      </c>
      <c r="AD25" s="38">
        <v>10</v>
      </c>
      <c r="AE25" s="38">
        <v>10</v>
      </c>
      <c r="AF25" s="38">
        <v>10</v>
      </c>
      <c r="AG25" s="38">
        <v>10</v>
      </c>
      <c r="AH25" s="39" t="s">
        <v>349</v>
      </c>
      <c r="AI25" s="39" t="s">
        <v>349</v>
      </c>
    </row>
    <row r="26" spans="1:35" x14ac:dyDescent="0.4">
      <c r="A26" t="s">
        <v>314</v>
      </c>
      <c r="B26" t="s">
        <v>314</v>
      </c>
      <c r="C26" s="1"/>
      <c r="D26" s="1" t="str">
        <f>Countries!$G$20</f>
        <v>u:\ken\index.bnk, Type = LAREMOS</v>
      </c>
      <c r="E26" s="1" t="str">
        <f>Countries!$E$20&amp;Countries!$Q25&amp;Countries!$F$20</f>
        <v>x536D_Y</v>
      </c>
      <c r="F26" t="s">
        <v>314</v>
      </c>
      <c r="G26" s="33" t="s">
        <v>349</v>
      </c>
      <c r="H26" s="33" t="s">
        <v>349</v>
      </c>
      <c r="I26" s="33" t="s">
        <v>349</v>
      </c>
      <c r="J26" s="33" t="s">
        <v>349</v>
      </c>
      <c r="K26" s="33" t="s">
        <v>349</v>
      </c>
      <c r="L26" s="33" t="s">
        <v>349</v>
      </c>
      <c r="M26" s="38">
        <v>3</v>
      </c>
      <c r="N26" s="38">
        <v>3</v>
      </c>
      <c r="O26" s="38">
        <v>3</v>
      </c>
      <c r="P26" s="38">
        <v>4</v>
      </c>
      <c r="Q26" s="38">
        <v>4</v>
      </c>
      <c r="R26" s="38">
        <v>5</v>
      </c>
      <c r="S26" s="38">
        <v>6</v>
      </c>
      <c r="T26" s="38">
        <v>8</v>
      </c>
      <c r="U26" s="38">
        <v>7</v>
      </c>
      <c r="V26" s="38">
        <v>7</v>
      </c>
      <c r="W26" s="38">
        <v>7</v>
      </c>
      <c r="X26" s="38">
        <v>7</v>
      </c>
      <c r="Y26" s="38">
        <v>7</v>
      </c>
      <c r="Z26" s="38">
        <v>6</v>
      </c>
      <c r="AA26" s="38">
        <v>7</v>
      </c>
      <c r="AB26" s="38">
        <v>7</v>
      </c>
      <c r="AC26" s="38">
        <v>6</v>
      </c>
      <c r="AD26" s="38">
        <v>7</v>
      </c>
      <c r="AE26" s="38">
        <v>10</v>
      </c>
      <c r="AF26" s="38">
        <v>10</v>
      </c>
      <c r="AG26" s="38">
        <v>10</v>
      </c>
      <c r="AH26" s="39" t="s">
        <v>349</v>
      </c>
      <c r="AI26" s="39" t="s">
        <v>349</v>
      </c>
    </row>
    <row r="27" spans="1:35" x14ac:dyDescent="0.4">
      <c r="A27" s="4" t="s">
        <v>314</v>
      </c>
      <c r="B27" t="s">
        <v>314</v>
      </c>
      <c r="C27" s="1"/>
      <c r="D27" s="1" t="str">
        <f>Countries!$G$20</f>
        <v>u:\ken\index.bnk, Type = LAREMOS</v>
      </c>
      <c r="E27" s="1" t="str">
        <f>Countries!$E$20&amp;Countries!$Q26&amp;Countries!$F$20</f>
        <v>x343D_Y</v>
      </c>
      <c r="F27" s="4" t="s">
        <v>314</v>
      </c>
      <c r="G27" s="33" t="s">
        <v>349</v>
      </c>
      <c r="H27" s="33" t="s">
        <v>349</v>
      </c>
      <c r="I27" s="33" t="s">
        <v>349</v>
      </c>
      <c r="J27" s="33" t="s">
        <v>349</v>
      </c>
      <c r="K27" s="33" t="s">
        <v>349</v>
      </c>
      <c r="L27" s="33" t="s">
        <v>349</v>
      </c>
      <c r="M27" s="39">
        <v>8</v>
      </c>
      <c r="N27" s="39">
        <v>9</v>
      </c>
      <c r="O27" s="39">
        <v>10</v>
      </c>
      <c r="P27" s="39">
        <v>10</v>
      </c>
      <c r="Q27" s="39">
        <v>10</v>
      </c>
      <c r="R27" s="39">
        <v>10</v>
      </c>
      <c r="S27" s="39">
        <v>10</v>
      </c>
      <c r="T27" s="39">
        <v>10</v>
      </c>
      <c r="U27" s="39">
        <v>10</v>
      </c>
      <c r="V27" s="39">
        <v>10</v>
      </c>
      <c r="W27" s="38">
        <v>10</v>
      </c>
      <c r="X27" s="38">
        <v>10</v>
      </c>
      <c r="Y27" s="38">
        <v>10</v>
      </c>
      <c r="Z27" s="38">
        <v>10</v>
      </c>
      <c r="AA27" s="38">
        <v>10</v>
      </c>
      <c r="AB27" s="38">
        <v>10</v>
      </c>
      <c r="AC27" s="38">
        <v>9</v>
      </c>
      <c r="AD27" s="38">
        <v>6</v>
      </c>
      <c r="AE27" s="38">
        <v>6</v>
      </c>
      <c r="AF27" s="38">
        <v>6</v>
      </c>
      <c r="AG27" s="38">
        <v>7</v>
      </c>
      <c r="AH27" s="39" t="s">
        <v>349</v>
      </c>
      <c r="AI27" s="39" t="s">
        <v>349</v>
      </c>
    </row>
    <row r="28" spans="1:35" x14ac:dyDescent="0.4">
      <c r="A28" t="s">
        <v>314</v>
      </c>
      <c r="B28" t="s">
        <v>314</v>
      </c>
      <c r="C28" s="1"/>
      <c r="D28" s="1" t="str">
        <f>Countries!$G$20</f>
        <v>u:\ken\index.bnk, Type = LAREMOS</v>
      </c>
      <c r="E28" s="1" t="str">
        <f>Countries!$E$20&amp;Countries!$Q27&amp;Countries!$F$20</f>
        <v>x439D_Y</v>
      </c>
      <c r="F28" t="s">
        <v>314</v>
      </c>
      <c r="G28" s="33" t="s">
        <v>349</v>
      </c>
      <c r="H28" s="33" t="s">
        <v>349</v>
      </c>
      <c r="I28" s="33" t="s">
        <v>349</v>
      </c>
      <c r="J28" s="33" t="s">
        <v>349</v>
      </c>
      <c r="K28" s="33" t="s">
        <v>349</v>
      </c>
      <c r="L28" s="33" t="s">
        <v>349</v>
      </c>
      <c r="M28" s="39">
        <v>5</v>
      </c>
      <c r="N28" s="39">
        <v>6</v>
      </c>
      <c r="O28" s="38">
        <v>6</v>
      </c>
      <c r="P28" s="38">
        <v>7</v>
      </c>
      <c r="Q28" s="38">
        <v>7</v>
      </c>
      <c r="R28" s="38">
        <v>8</v>
      </c>
      <c r="S28" s="38">
        <v>9</v>
      </c>
      <c r="T28" s="38">
        <v>10</v>
      </c>
      <c r="U28" s="38">
        <v>10</v>
      </c>
      <c r="V28" s="38">
        <v>10</v>
      </c>
      <c r="W28" s="38">
        <v>10</v>
      </c>
      <c r="X28" s="38">
        <v>10</v>
      </c>
      <c r="Y28" s="38">
        <v>10</v>
      </c>
      <c r="Z28" s="38">
        <v>10</v>
      </c>
      <c r="AA28" s="38">
        <v>10</v>
      </c>
      <c r="AB28" s="38">
        <v>10</v>
      </c>
      <c r="AC28" s="38">
        <v>10</v>
      </c>
      <c r="AD28" s="38">
        <v>10</v>
      </c>
      <c r="AE28" s="38">
        <v>10</v>
      </c>
      <c r="AF28" s="38">
        <v>10</v>
      </c>
      <c r="AG28" s="38">
        <v>10</v>
      </c>
      <c r="AH28" s="39" t="s">
        <v>349</v>
      </c>
      <c r="AI28" s="39" t="s">
        <v>349</v>
      </c>
    </row>
    <row r="29" spans="1:35" x14ac:dyDescent="0.4">
      <c r="A29" s="4" t="s">
        <v>314</v>
      </c>
      <c r="B29" t="s">
        <v>314</v>
      </c>
      <c r="C29" s="1"/>
      <c r="D29" s="1" t="str">
        <f>Countries!$G$20</f>
        <v>u:\ken\index.bnk, Type = LAREMOS</v>
      </c>
      <c r="E29" s="1" t="str">
        <f>Countries!$E$20&amp;Countries!$Q28&amp;Countries!$F$20</f>
        <v>x917D_Y</v>
      </c>
      <c r="F29" s="4" t="s">
        <v>314</v>
      </c>
      <c r="G29" s="33" t="s">
        <v>349</v>
      </c>
      <c r="H29" s="33" t="s">
        <v>349</v>
      </c>
      <c r="I29" s="33" t="s">
        <v>349</v>
      </c>
      <c r="J29" s="33" t="s">
        <v>349</v>
      </c>
      <c r="K29" s="33" t="s">
        <v>349</v>
      </c>
      <c r="L29" s="33" t="s">
        <v>349</v>
      </c>
      <c r="M29" s="39" t="s">
        <v>349</v>
      </c>
      <c r="N29" s="39" t="s">
        <v>349</v>
      </c>
      <c r="O29" s="39" t="s">
        <v>349</v>
      </c>
      <c r="P29" s="39" t="s">
        <v>349</v>
      </c>
      <c r="Q29" s="39" t="s">
        <v>349</v>
      </c>
      <c r="R29" s="39" t="s">
        <v>349</v>
      </c>
      <c r="S29" s="39" t="s">
        <v>349</v>
      </c>
      <c r="T29" s="39" t="s">
        <v>349</v>
      </c>
      <c r="U29" s="39" t="s">
        <v>349</v>
      </c>
      <c r="V29" s="39" t="s">
        <v>349</v>
      </c>
      <c r="W29" s="39" t="s">
        <v>349</v>
      </c>
      <c r="X29" s="39" t="s">
        <v>349</v>
      </c>
      <c r="Y29" s="38">
        <v>1</v>
      </c>
      <c r="Z29" s="38">
        <v>1</v>
      </c>
      <c r="AA29" s="38">
        <v>2</v>
      </c>
      <c r="AB29" s="38">
        <v>2</v>
      </c>
      <c r="AC29" s="38">
        <v>3</v>
      </c>
      <c r="AD29" s="38">
        <v>8</v>
      </c>
      <c r="AE29" s="38">
        <v>10</v>
      </c>
      <c r="AF29" s="38">
        <v>10</v>
      </c>
      <c r="AG29" s="38">
        <v>10</v>
      </c>
      <c r="AH29" s="39" t="s">
        <v>349</v>
      </c>
      <c r="AI29" s="39" t="s">
        <v>349</v>
      </c>
    </row>
    <row r="30" spans="1:35" x14ac:dyDescent="0.4">
      <c r="A30" s="4" t="s">
        <v>314</v>
      </c>
      <c r="B30" t="s">
        <v>314</v>
      </c>
      <c r="C30" s="1"/>
      <c r="D30" s="1" t="str">
        <f>Countries!$G$20</f>
        <v>u:\ken\index.bnk, Type = LAREMOS</v>
      </c>
      <c r="E30" s="1" t="str">
        <f>Countries!$E$20&amp;Countries!$Q29&amp;Countries!$F$20</f>
        <v>x446D_Y</v>
      </c>
      <c r="F30" t="s">
        <v>314</v>
      </c>
      <c r="G30" s="33" t="s">
        <v>349</v>
      </c>
      <c r="H30" s="33" t="s">
        <v>349</v>
      </c>
      <c r="I30" s="33" t="s">
        <v>349</v>
      </c>
      <c r="J30" s="33" t="s">
        <v>349</v>
      </c>
      <c r="K30" s="33" t="s">
        <v>349</v>
      </c>
      <c r="L30" s="33" t="s">
        <v>349</v>
      </c>
      <c r="M30" s="39" t="s">
        <v>349</v>
      </c>
      <c r="N30" s="39" t="s">
        <v>349</v>
      </c>
      <c r="O30" s="39" t="s">
        <v>349</v>
      </c>
      <c r="P30" s="39" t="s">
        <v>349</v>
      </c>
      <c r="Q30" s="39" t="s">
        <v>349</v>
      </c>
      <c r="R30" s="39" t="s">
        <v>349</v>
      </c>
      <c r="S30" s="39" t="s">
        <v>349</v>
      </c>
      <c r="T30" s="39" t="s">
        <v>349</v>
      </c>
      <c r="U30" s="39" t="s">
        <v>349</v>
      </c>
      <c r="V30" s="38">
        <v>4</v>
      </c>
      <c r="W30" s="38">
        <v>6</v>
      </c>
      <c r="X30" s="38">
        <v>4</v>
      </c>
      <c r="Y30" s="38">
        <v>4</v>
      </c>
      <c r="Z30" s="38">
        <v>2</v>
      </c>
      <c r="AA30" s="38">
        <v>3</v>
      </c>
      <c r="AB30" s="38">
        <v>3</v>
      </c>
      <c r="AC30" s="38">
        <v>3</v>
      </c>
      <c r="AD30" s="38">
        <v>4</v>
      </c>
      <c r="AE30" s="38">
        <v>5</v>
      </c>
      <c r="AF30" s="38">
        <v>5</v>
      </c>
      <c r="AG30" s="38">
        <v>6</v>
      </c>
      <c r="AH30" s="39" t="s">
        <v>349</v>
      </c>
      <c r="AI30" s="39" t="s">
        <v>349</v>
      </c>
    </row>
    <row r="31" spans="1:35" x14ac:dyDescent="0.4">
      <c r="A31" s="4" t="s">
        <v>314</v>
      </c>
      <c r="B31" t="s">
        <v>314</v>
      </c>
      <c r="C31" s="1"/>
      <c r="D31" s="1" t="str">
        <f>Countries!$G$20</f>
        <v>u:\ken\index.bnk, Type = LAREMOS</v>
      </c>
      <c r="E31" s="1" t="str">
        <f>Countries!$E$20&amp;Countries!$Q30&amp;Countries!$F$20</f>
        <v>x676D_Y</v>
      </c>
      <c r="F31" t="s">
        <v>314</v>
      </c>
      <c r="G31" s="33" t="s">
        <v>349</v>
      </c>
      <c r="H31" s="33" t="s">
        <v>349</v>
      </c>
      <c r="I31" s="33" t="s">
        <v>349</v>
      </c>
      <c r="J31" s="33" t="s">
        <v>349</v>
      </c>
      <c r="K31" s="33" t="s">
        <v>349</v>
      </c>
      <c r="L31" s="33" t="s">
        <v>349</v>
      </c>
      <c r="M31" s="39">
        <v>8</v>
      </c>
      <c r="N31" s="39">
        <v>8</v>
      </c>
      <c r="O31" s="39">
        <v>8</v>
      </c>
      <c r="P31" s="39">
        <v>8</v>
      </c>
      <c r="Q31" s="39">
        <v>8</v>
      </c>
      <c r="R31" s="39">
        <v>10</v>
      </c>
      <c r="S31" s="39">
        <v>10</v>
      </c>
      <c r="T31" s="39">
        <v>10</v>
      </c>
      <c r="U31" s="39">
        <v>10</v>
      </c>
      <c r="V31" s="39">
        <v>10</v>
      </c>
      <c r="W31" s="39">
        <v>9</v>
      </c>
      <c r="X31" s="39">
        <v>8</v>
      </c>
      <c r="Y31" s="39">
        <v>10</v>
      </c>
      <c r="Z31" s="39">
        <v>10</v>
      </c>
      <c r="AA31" s="39">
        <v>10</v>
      </c>
      <c r="AB31" s="39">
        <v>10</v>
      </c>
      <c r="AC31" s="39">
        <v>10</v>
      </c>
      <c r="AD31" s="39">
        <v>9</v>
      </c>
      <c r="AE31" s="39">
        <v>10</v>
      </c>
      <c r="AF31" s="39">
        <v>10</v>
      </c>
      <c r="AG31" s="39">
        <v>10</v>
      </c>
      <c r="AH31" s="39" t="s">
        <v>349</v>
      </c>
      <c r="AI31" s="39" t="s">
        <v>349</v>
      </c>
    </row>
    <row r="32" spans="1:35" x14ac:dyDescent="0.4">
      <c r="A32" s="4" t="s">
        <v>314</v>
      </c>
      <c r="B32" t="s">
        <v>314</v>
      </c>
      <c r="C32" s="1"/>
      <c r="D32" s="1" t="str">
        <f>Countries!$G$20</f>
        <v>u:\ken\index.bnk, Type = LAREMOS</v>
      </c>
      <c r="E32" s="1" t="str">
        <f>Countries!$E$20&amp;Countries!$Q31&amp;Countries!$F$20</f>
        <v>x921D_Y</v>
      </c>
      <c r="F32" t="s">
        <v>314</v>
      </c>
      <c r="G32" s="33" t="s">
        <v>349</v>
      </c>
      <c r="H32" s="33" t="s">
        <v>349</v>
      </c>
      <c r="I32" s="33" t="s">
        <v>349</v>
      </c>
      <c r="J32" s="33" t="s">
        <v>349</v>
      </c>
      <c r="K32" s="33" t="s">
        <v>349</v>
      </c>
      <c r="L32" s="33" t="s">
        <v>349</v>
      </c>
      <c r="M32" s="39" t="s">
        <v>349</v>
      </c>
      <c r="N32" s="39" t="s">
        <v>349</v>
      </c>
      <c r="O32" s="39" t="s">
        <v>349</v>
      </c>
      <c r="P32" s="39" t="s">
        <v>349</v>
      </c>
      <c r="Q32" s="39" t="s">
        <v>349</v>
      </c>
      <c r="R32" s="39" t="s">
        <v>349</v>
      </c>
      <c r="S32" s="39" t="s">
        <v>349</v>
      </c>
      <c r="T32" s="39" t="s">
        <v>349</v>
      </c>
      <c r="U32" s="39" t="s">
        <v>349</v>
      </c>
      <c r="V32" s="39" t="s">
        <v>349</v>
      </c>
      <c r="W32" s="39" t="s">
        <v>349</v>
      </c>
      <c r="X32" s="39" t="s">
        <v>349</v>
      </c>
      <c r="Y32" s="38">
        <v>1</v>
      </c>
      <c r="Z32" s="38">
        <v>1</v>
      </c>
      <c r="AA32" s="38">
        <v>2</v>
      </c>
      <c r="AB32" s="38">
        <v>3</v>
      </c>
      <c r="AC32" s="38">
        <v>5</v>
      </c>
      <c r="AD32" s="38">
        <v>6</v>
      </c>
      <c r="AE32" s="38">
        <v>7</v>
      </c>
      <c r="AF32" s="38">
        <v>9</v>
      </c>
      <c r="AG32" s="38">
        <v>10</v>
      </c>
      <c r="AH32" s="39" t="s">
        <v>349</v>
      </c>
      <c r="AI32" s="39" t="s">
        <v>349</v>
      </c>
    </row>
    <row r="33" spans="1:35" x14ac:dyDescent="0.4">
      <c r="A33" t="s">
        <v>314</v>
      </c>
      <c r="B33" t="s">
        <v>314</v>
      </c>
      <c r="C33" s="1"/>
      <c r="D33" s="1" t="str">
        <f>Countries!$G$20</f>
        <v>u:\ken\index.bnk, Type = LAREMOS</v>
      </c>
      <c r="E33" s="1" t="str">
        <f>Countries!$E$20&amp;Countries!$Q32&amp;Countries!$F$20</f>
        <v>x948D_Y</v>
      </c>
      <c r="F33" t="s">
        <v>314</v>
      </c>
      <c r="G33" s="33" t="s">
        <v>349</v>
      </c>
      <c r="H33" s="33" t="s">
        <v>349</v>
      </c>
      <c r="I33" s="33" t="s">
        <v>349</v>
      </c>
      <c r="J33" s="33" t="s">
        <v>349</v>
      </c>
      <c r="K33" s="33" t="s">
        <v>349</v>
      </c>
      <c r="L33" s="33" t="s">
        <v>349</v>
      </c>
      <c r="M33" s="39" t="s">
        <v>349</v>
      </c>
      <c r="N33" s="39" t="s">
        <v>349</v>
      </c>
      <c r="O33" s="39" t="s">
        <v>349</v>
      </c>
      <c r="P33" s="39" t="s">
        <v>349</v>
      </c>
      <c r="Q33" s="39" t="s">
        <v>349</v>
      </c>
      <c r="R33" s="39" t="s">
        <v>349</v>
      </c>
      <c r="S33" s="39" t="s">
        <v>349</v>
      </c>
      <c r="T33" s="39" t="s">
        <v>349</v>
      </c>
      <c r="U33" s="39" t="s">
        <v>349</v>
      </c>
      <c r="V33" s="39" t="s">
        <v>349</v>
      </c>
      <c r="W33" s="39" t="s">
        <v>349</v>
      </c>
      <c r="X33" s="39" t="s">
        <v>349</v>
      </c>
      <c r="Y33" s="39" t="s">
        <v>349</v>
      </c>
      <c r="Z33" s="38">
        <v>8</v>
      </c>
      <c r="AA33" s="38">
        <v>8</v>
      </c>
      <c r="AB33" s="38">
        <v>6</v>
      </c>
      <c r="AC33" s="38">
        <v>6</v>
      </c>
      <c r="AD33" s="38">
        <v>7</v>
      </c>
      <c r="AE33" s="38">
        <v>8</v>
      </c>
      <c r="AF33" s="38">
        <v>10</v>
      </c>
      <c r="AG33" s="38">
        <v>9</v>
      </c>
      <c r="AH33" s="39" t="s">
        <v>349</v>
      </c>
      <c r="AI33" s="39" t="s">
        <v>349</v>
      </c>
    </row>
    <row r="34" spans="1:35" x14ac:dyDescent="0.4">
      <c r="A34" t="s">
        <v>314</v>
      </c>
      <c r="B34" t="s">
        <v>314</v>
      </c>
      <c r="C34" s="1"/>
      <c r="D34" s="1" t="str">
        <f>Countries!$G$20</f>
        <v>u:\ken\index.bnk, Type = LAREMOS</v>
      </c>
      <c r="E34" s="1" t="str">
        <f>Countries!$E$20&amp;Countries!$Q33&amp;Countries!$F$20</f>
        <v>x564D_Y</v>
      </c>
      <c r="F34" t="s">
        <v>314</v>
      </c>
      <c r="G34" s="33" t="s">
        <v>349</v>
      </c>
      <c r="H34" s="33" t="s">
        <v>349</v>
      </c>
      <c r="I34" s="33" t="s">
        <v>349</v>
      </c>
      <c r="J34" s="33" t="s">
        <v>349</v>
      </c>
      <c r="K34" s="33" t="s">
        <v>349</v>
      </c>
      <c r="L34" s="33" t="s">
        <v>349</v>
      </c>
      <c r="M34" s="38">
        <v>5</v>
      </c>
      <c r="N34" s="38">
        <v>4</v>
      </c>
      <c r="O34" s="38">
        <v>4</v>
      </c>
      <c r="P34" s="38">
        <v>5</v>
      </c>
      <c r="Q34" s="38">
        <v>4</v>
      </c>
      <c r="R34" s="38">
        <v>5</v>
      </c>
      <c r="S34" s="38">
        <v>5</v>
      </c>
      <c r="T34" s="38">
        <v>6</v>
      </c>
      <c r="U34" s="38">
        <v>5</v>
      </c>
      <c r="V34" s="38">
        <v>5</v>
      </c>
      <c r="W34" s="38">
        <v>6</v>
      </c>
      <c r="X34" s="38">
        <v>6</v>
      </c>
      <c r="Y34" s="38">
        <v>6</v>
      </c>
      <c r="Z34" s="38">
        <v>5</v>
      </c>
      <c r="AA34" s="38">
        <v>6</v>
      </c>
      <c r="AB34" s="38">
        <v>6</v>
      </c>
      <c r="AC34" s="38">
        <v>5</v>
      </c>
      <c r="AD34" s="38">
        <v>5</v>
      </c>
      <c r="AE34" s="38">
        <v>6</v>
      </c>
      <c r="AF34" s="38">
        <v>6</v>
      </c>
      <c r="AG34" s="38">
        <v>6</v>
      </c>
      <c r="AH34" s="39" t="s">
        <v>349</v>
      </c>
      <c r="AI34" s="39" t="s">
        <v>349</v>
      </c>
    </row>
    <row r="35" spans="1:35" x14ac:dyDescent="0.4">
      <c r="A35" t="s">
        <v>314</v>
      </c>
      <c r="B35" t="s">
        <v>314</v>
      </c>
      <c r="C35" s="1"/>
      <c r="D35" s="1" t="str">
        <f>Countries!$G$20</f>
        <v>u:\ken\index.bnk, Type = LAREMOS</v>
      </c>
      <c r="E35" s="1" t="str">
        <f>Countries!$E$20&amp;Countries!$Q34&amp;Countries!$F$20</f>
        <v>x566D_Y</v>
      </c>
      <c r="F35" t="s">
        <v>314</v>
      </c>
      <c r="G35" s="33" t="s">
        <v>349</v>
      </c>
      <c r="H35" s="33" t="s">
        <v>349</v>
      </c>
      <c r="I35" s="33" t="s">
        <v>349</v>
      </c>
      <c r="J35" s="33" t="s">
        <v>349</v>
      </c>
      <c r="K35" s="33" t="s">
        <v>349</v>
      </c>
      <c r="L35" s="33" t="s">
        <v>349</v>
      </c>
      <c r="M35" s="39">
        <v>6</v>
      </c>
      <c r="N35" s="39">
        <v>6</v>
      </c>
      <c r="O35" s="39">
        <v>7</v>
      </c>
      <c r="P35" s="39">
        <v>8</v>
      </c>
      <c r="Q35" s="39">
        <v>8</v>
      </c>
      <c r="R35" s="39">
        <v>9</v>
      </c>
      <c r="S35" s="39">
        <v>10</v>
      </c>
      <c r="T35" s="39">
        <v>10</v>
      </c>
      <c r="U35" s="39">
        <v>8</v>
      </c>
      <c r="V35" s="39">
        <v>7</v>
      </c>
      <c r="W35" s="39">
        <v>7</v>
      </c>
      <c r="X35" s="39">
        <v>8</v>
      </c>
      <c r="Y35" s="39">
        <v>7</v>
      </c>
      <c r="Z35" s="39">
        <v>7</v>
      </c>
      <c r="AA35" s="39">
        <v>6</v>
      </c>
      <c r="AB35" s="39">
        <v>5</v>
      </c>
      <c r="AC35" s="39">
        <v>5</v>
      </c>
      <c r="AD35" s="39">
        <v>6</v>
      </c>
      <c r="AE35" s="39">
        <v>8</v>
      </c>
      <c r="AF35" s="39">
        <v>7</v>
      </c>
      <c r="AG35" s="39">
        <v>7</v>
      </c>
      <c r="AH35" s="39" t="s">
        <v>349</v>
      </c>
      <c r="AI35" s="39" t="s">
        <v>349</v>
      </c>
    </row>
    <row r="36" spans="1:35" x14ac:dyDescent="0.4">
      <c r="A36" t="s">
        <v>314</v>
      </c>
      <c r="B36" t="s">
        <v>314</v>
      </c>
      <c r="C36" s="1"/>
      <c r="D36" s="1" t="str">
        <f>Countries!$G$20</f>
        <v>u:\ken\index.bnk, Type = LAREMOS</v>
      </c>
      <c r="E36" s="1" t="str">
        <f>Countries!$E$20&amp;Countries!$Q35&amp;Countries!$F$20</f>
        <v>x922D_Y</v>
      </c>
      <c r="F36" t="s">
        <v>314</v>
      </c>
      <c r="G36" s="33" t="s">
        <v>349</v>
      </c>
      <c r="H36" s="33" t="s">
        <v>349</v>
      </c>
      <c r="I36" s="33" t="s">
        <v>349</v>
      </c>
      <c r="J36" s="33" t="s">
        <v>349</v>
      </c>
      <c r="K36" s="33" t="s">
        <v>349</v>
      </c>
      <c r="L36" s="33" t="s">
        <v>349</v>
      </c>
      <c r="M36" s="39" t="s">
        <v>349</v>
      </c>
      <c r="N36" s="39" t="s">
        <v>349</v>
      </c>
      <c r="O36" s="39" t="s">
        <v>349</v>
      </c>
      <c r="P36" s="39" t="s">
        <v>349</v>
      </c>
      <c r="Q36" s="39" t="s">
        <v>349</v>
      </c>
      <c r="R36" s="39" t="s">
        <v>349</v>
      </c>
      <c r="S36" s="39" t="s">
        <v>349</v>
      </c>
      <c r="T36" s="38">
        <v>1</v>
      </c>
      <c r="U36" s="38">
        <v>1</v>
      </c>
      <c r="V36" s="38">
        <v>1</v>
      </c>
      <c r="W36" s="38">
        <v>2</v>
      </c>
      <c r="X36" s="38">
        <v>2</v>
      </c>
      <c r="Y36" s="38">
        <v>2</v>
      </c>
      <c r="Z36" s="38">
        <v>3</v>
      </c>
      <c r="AA36" s="38">
        <v>4</v>
      </c>
      <c r="AB36" s="38">
        <v>4</v>
      </c>
      <c r="AC36" s="38">
        <v>4</v>
      </c>
      <c r="AD36" s="38">
        <v>4</v>
      </c>
      <c r="AE36" s="38">
        <v>7</v>
      </c>
      <c r="AF36" s="38">
        <v>10</v>
      </c>
      <c r="AG36" s="38">
        <v>7</v>
      </c>
      <c r="AH36" s="39" t="s">
        <v>349</v>
      </c>
      <c r="AI36" s="39" t="s">
        <v>349</v>
      </c>
    </row>
    <row r="37" spans="1:35" x14ac:dyDescent="0.4">
      <c r="A37" t="s">
        <v>314</v>
      </c>
      <c r="B37" t="s">
        <v>314</v>
      </c>
      <c r="C37" s="1"/>
      <c r="D37" s="1" t="str">
        <f>Countries!$G$20</f>
        <v>u:\ken\index.bnk, Type = LAREMOS</v>
      </c>
      <c r="E37" s="1" t="str">
        <f>Countries!$E$20&amp;Countries!$Q36&amp;Countries!$F$20</f>
        <v>x724D_Y</v>
      </c>
      <c r="F37" t="s">
        <v>314</v>
      </c>
      <c r="G37" s="33" t="s">
        <v>349</v>
      </c>
      <c r="H37" s="33" t="s">
        <v>349</v>
      </c>
      <c r="I37" s="33" t="s">
        <v>349</v>
      </c>
      <c r="J37" s="33" t="s">
        <v>349</v>
      </c>
      <c r="K37" s="33" t="s">
        <v>349</v>
      </c>
      <c r="L37" s="33" t="s">
        <v>349</v>
      </c>
      <c r="M37" s="38">
        <v>5</v>
      </c>
      <c r="N37" s="38">
        <v>5</v>
      </c>
      <c r="O37" s="38">
        <v>5</v>
      </c>
      <c r="P37" s="38">
        <v>6</v>
      </c>
      <c r="Q37" s="38">
        <v>5</v>
      </c>
      <c r="R37" s="38">
        <v>7</v>
      </c>
      <c r="S37" s="38">
        <v>10</v>
      </c>
      <c r="T37" s="38">
        <v>10</v>
      </c>
      <c r="U37" s="38">
        <v>9</v>
      </c>
      <c r="V37" s="38">
        <v>10</v>
      </c>
      <c r="W37" s="38">
        <v>10</v>
      </c>
      <c r="X37" s="38">
        <v>10</v>
      </c>
      <c r="Y37" s="38">
        <v>10</v>
      </c>
      <c r="Z37" s="38">
        <v>10</v>
      </c>
      <c r="AA37" s="38">
        <v>10</v>
      </c>
      <c r="AB37" s="38">
        <v>10</v>
      </c>
      <c r="AC37" s="38">
        <v>10</v>
      </c>
      <c r="AD37" s="38">
        <v>10</v>
      </c>
      <c r="AE37" s="38">
        <v>10</v>
      </c>
      <c r="AF37" s="38">
        <v>10</v>
      </c>
      <c r="AG37" s="38">
        <v>10</v>
      </c>
      <c r="AH37" s="39" t="s">
        <v>349</v>
      </c>
      <c r="AI37" s="39" t="s">
        <v>349</v>
      </c>
    </row>
    <row r="38" spans="1:35" x14ac:dyDescent="0.4">
      <c r="A38" s="5" t="s">
        <v>314</v>
      </c>
      <c r="B38" t="s">
        <v>314</v>
      </c>
      <c r="C38" s="1"/>
      <c r="D38" s="1" t="str">
        <f>Countries!$G$20</f>
        <v>u:\ken\index.bnk, Type = LAREMOS</v>
      </c>
      <c r="E38" s="1" t="str">
        <f>Countries!$E$20&amp;Countries!$Q37&amp;Countries!$F$20</f>
        <v>x923D_Y</v>
      </c>
      <c r="F38" s="5" t="s">
        <v>314</v>
      </c>
      <c r="G38" s="37" t="s">
        <v>349</v>
      </c>
      <c r="H38" s="33" t="s">
        <v>349</v>
      </c>
      <c r="I38" s="33" t="s">
        <v>349</v>
      </c>
      <c r="J38" s="33" t="s">
        <v>349</v>
      </c>
      <c r="K38" s="33" t="s">
        <v>349</v>
      </c>
      <c r="L38" s="33" t="s">
        <v>349</v>
      </c>
      <c r="M38" s="39" t="s">
        <v>349</v>
      </c>
      <c r="N38" s="39" t="s">
        <v>349</v>
      </c>
      <c r="O38" s="39" t="s">
        <v>349</v>
      </c>
      <c r="P38" s="39" t="s">
        <v>349</v>
      </c>
      <c r="Q38" s="39" t="s">
        <v>349</v>
      </c>
      <c r="R38" s="39" t="s">
        <v>349</v>
      </c>
      <c r="S38" s="39" t="s">
        <v>349</v>
      </c>
      <c r="T38" s="39" t="s">
        <v>349</v>
      </c>
      <c r="U38" s="39" t="s">
        <v>349</v>
      </c>
      <c r="V38" s="39" t="s">
        <v>349</v>
      </c>
      <c r="W38" s="39" t="s">
        <v>349</v>
      </c>
      <c r="X38" s="39" t="s">
        <v>349</v>
      </c>
      <c r="Y38" s="38">
        <v>1</v>
      </c>
      <c r="Z38" s="38">
        <v>2</v>
      </c>
      <c r="AA38" s="38">
        <v>3</v>
      </c>
      <c r="AB38" s="38">
        <v>3</v>
      </c>
      <c r="AC38" s="38">
        <v>8</v>
      </c>
      <c r="AD38" s="38">
        <v>10</v>
      </c>
      <c r="AE38" s="38">
        <v>10</v>
      </c>
      <c r="AF38" s="38">
        <v>10</v>
      </c>
      <c r="AG38" s="38">
        <v>10</v>
      </c>
      <c r="AH38" s="39" t="s">
        <v>349</v>
      </c>
      <c r="AI38" s="39" t="s">
        <v>349</v>
      </c>
    </row>
    <row r="39" spans="1:35" x14ac:dyDescent="0.4">
      <c r="A39" t="s">
        <v>314</v>
      </c>
      <c r="B39" t="s">
        <v>314</v>
      </c>
      <c r="C39" s="1"/>
      <c r="D39" s="1" t="str">
        <f>Countries!$G$20</f>
        <v>u:\ken\index.bnk, Type = LAREMOS</v>
      </c>
      <c r="E39" s="1" t="str">
        <f>Countries!$E$20&amp;Countries!$Q38&amp;Countries!$F$20</f>
        <v>x738D_Y</v>
      </c>
      <c r="F39" t="s">
        <v>314</v>
      </c>
      <c r="G39" s="33" t="s">
        <v>349</v>
      </c>
      <c r="H39" s="33" t="s">
        <v>349</v>
      </c>
      <c r="I39" s="33" t="s">
        <v>349</v>
      </c>
      <c r="J39" s="33" t="s">
        <v>349</v>
      </c>
      <c r="K39" s="33" t="s">
        <v>349</v>
      </c>
      <c r="L39" s="33" t="s">
        <v>349</v>
      </c>
      <c r="M39" s="39" t="s">
        <v>349</v>
      </c>
      <c r="N39" s="39" t="s">
        <v>349</v>
      </c>
      <c r="O39" s="39" t="s">
        <v>349</v>
      </c>
      <c r="P39" s="39" t="s">
        <v>349</v>
      </c>
      <c r="Q39" s="39" t="s">
        <v>349</v>
      </c>
      <c r="R39" s="39" t="s">
        <v>349</v>
      </c>
      <c r="S39" s="39" t="s">
        <v>349</v>
      </c>
      <c r="T39" s="39" t="s">
        <v>349</v>
      </c>
      <c r="U39" s="38">
        <v>10</v>
      </c>
      <c r="V39" s="38">
        <v>10</v>
      </c>
      <c r="W39" s="38">
        <v>10</v>
      </c>
      <c r="X39" s="38">
        <v>10</v>
      </c>
      <c r="Y39" s="38">
        <v>10</v>
      </c>
      <c r="Z39" s="38">
        <v>10</v>
      </c>
      <c r="AA39" s="38">
        <v>10</v>
      </c>
      <c r="AB39" s="38">
        <v>10</v>
      </c>
      <c r="AC39" s="38">
        <v>10</v>
      </c>
      <c r="AD39" s="38">
        <v>10</v>
      </c>
      <c r="AE39" s="38">
        <v>9</v>
      </c>
      <c r="AF39" s="38">
        <v>10</v>
      </c>
      <c r="AG39" s="38">
        <v>9</v>
      </c>
      <c r="AH39" s="39" t="s">
        <v>349</v>
      </c>
      <c r="AI39" s="39" t="s">
        <v>349</v>
      </c>
    </row>
    <row r="40" spans="1:35" x14ac:dyDescent="0.4">
      <c r="A40" t="s">
        <v>314</v>
      </c>
      <c r="B40" t="s">
        <v>314</v>
      </c>
      <c r="C40" s="1"/>
      <c r="D40" s="1" t="str">
        <f>Countries!$G$20</f>
        <v>u:\ken\index.bnk, Type = LAREMOS</v>
      </c>
      <c r="E40" s="1" t="str">
        <f>Countries!$E$20&amp;Countries!$Q39&amp;Countries!$F$20</f>
        <v>x578D_Y</v>
      </c>
      <c r="F40" t="s">
        <v>314</v>
      </c>
      <c r="G40" s="33" t="s">
        <v>349</v>
      </c>
      <c r="H40" s="33" t="s">
        <v>349</v>
      </c>
      <c r="I40" s="33" t="s">
        <v>349</v>
      </c>
      <c r="J40" s="33" t="s">
        <v>349</v>
      </c>
      <c r="K40" s="33" t="s">
        <v>349</v>
      </c>
      <c r="L40" s="33" t="s">
        <v>349</v>
      </c>
      <c r="M40" s="39">
        <v>3</v>
      </c>
      <c r="N40" s="39">
        <v>4</v>
      </c>
      <c r="O40" s="39">
        <v>4</v>
      </c>
      <c r="P40" s="39">
        <v>4</v>
      </c>
      <c r="Q40" s="39">
        <v>4</v>
      </c>
      <c r="R40" s="39">
        <v>5</v>
      </c>
      <c r="S40" s="39">
        <v>5</v>
      </c>
      <c r="T40" s="39">
        <v>5</v>
      </c>
      <c r="U40" s="39">
        <v>4</v>
      </c>
      <c r="V40" s="39">
        <v>4</v>
      </c>
      <c r="W40" s="39">
        <v>4</v>
      </c>
      <c r="X40" s="38">
        <v>4</v>
      </c>
      <c r="Y40" s="38">
        <v>4</v>
      </c>
      <c r="Z40" s="38">
        <v>5</v>
      </c>
      <c r="AA40" s="38">
        <v>5</v>
      </c>
      <c r="AB40" s="38">
        <v>7</v>
      </c>
      <c r="AC40" s="38">
        <v>7</v>
      </c>
      <c r="AD40" s="38">
        <v>8</v>
      </c>
      <c r="AE40" s="38">
        <v>10</v>
      </c>
      <c r="AF40" s="38">
        <v>9</v>
      </c>
      <c r="AG40" s="38">
        <v>7</v>
      </c>
      <c r="AH40" s="39" t="s">
        <v>349</v>
      </c>
      <c r="AI40" s="39" t="s">
        <v>349</v>
      </c>
    </row>
    <row r="41" spans="1:35" x14ac:dyDescent="0.4">
      <c r="A41" t="s">
        <v>314</v>
      </c>
      <c r="B41" t="s">
        <v>314</v>
      </c>
      <c r="C41" s="1"/>
      <c r="D41" s="1" t="str">
        <f>Countries!$G$20</f>
        <v>u:\ken\index.bnk, Type = LAREMOS</v>
      </c>
      <c r="E41" s="1" t="str">
        <f>Countries!$E$20&amp;Countries!$Q40&amp;Countries!$F$20</f>
        <v>x186D_Y</v>
      </c>
      <c r="F41" t="s">
        <v>314</v>
      </c>
      <c r="G41" s="33" t="s">
        <v>349</v>
      </c>
      <c r="H41" s="33" t="s">
        <v>349</v>
      </c>
      <c r="I41" s="33" t="s">
        <v>349</v>
      </c>
      <c r="J41" s="33" t="s">
        <v>349</v>
      </c>
      <c r="K41" s="33" t="s">
        <v>349</v>
      </c>
      <c r="L41" s="33" t="s">
        <v>349</v>
      </c>
      <c r="M41" s="39">
        <v>3</v>
      </c>
      <c r="N41" s="38">
        <v>3</v>
      </c>
      <c r="O41" s="38">
        <v>4</v>
      </c>
      <c r="P41" s="38">
        <v>4</v>
      </c>
      <c r="Q41" s="38">
        <v>4</v>
      </c>
      <c r="R41" s="38">
        <v>4</v>
      </c>
      <c r="S41" s="38">
        <v>5</v>
      </c>
      <c r="T41" s="38">
        <v>5</v>
      </c>
      <c r="U41" s="38">
        <v>5</v>
      </c>
      <c r="V41" s="38">
        <v>4</v>
      </c>
      <c r="W41" s="38">
        <v>4</v>
      </c>
      <c r="X41" s="38">
        <v>4</v>
      </c>
      <c r="Y41" s="38">
        <v>4</v>
      </c>
      <c r="Z41" s="38">
        <v>4</v>
      </c>
      <c r="AA41" s="38">
        <v>6</v>
      </c>
      <c r="AB41" s="38">
        <v>5</v>
      </c>
      <c r="AC41" s="38">
        <v>5</v>
      </c>
      <c r="AD41" s="38">
        <v>5</v>
      </c>
      <c r="AE41" s="38">
        <v>5</v>
      </c>
      <c r="AF41" s="38">
        <v>6</v>
      </c>
      <c r="AG41" s="38">
        <v>6</v>
      </c>
      <c r="AH41" s="39" t="s">
        <v>349</v>
      </c>
      <c r="AI41" s="39" t="s">
        <v>349</v>
      </c>
    </row>
    <row r="42" spans="1:35" x14ac:dyDescent="0.4">
      <c r="A42" t="s">
        <v>314</v>
      </c>
      <c r="B42" t="s">
        <v>314</v>
      </c>
      <c r="C42" s="1"/>
      <c r="D42" s="1" t="str">
        <f>Countries!$G$20</f>
        <v>u:\ken\index.bnk, Type = LAREMOS</v>
      </c>
      <c r="E42" s="1" t="str">
        <f>Countries!$E$20&amp;Countries!$Q41&amp;Countries!$F$20</f>
        <v>x925D_Y</v>
      </c>
      <c r="F42" s="1" t="s">
        <v>314</v>
      </c>
      <c r="G42" s="34" t="s">
        <v>349</v>
      </c>
      <c r="H42" s="33" t="s">
        <v>349</v>
      </c>
      <c r="I42" s="33" t="s">
        <v>349</v>
      </c>
      <c r="J42" s="33" t="s">
        <v>349</v>
      </c>
      <c r="K42" s="33" t="s">
        <v>349</v>
      </c>
      <c r="L42" s="33" t="s">
        <v>349</v>
      </c>
      <c r="M42" s="39" t="s">
        <v>349</v>
      </c>
      <c r="N42" s="39" t="s">
        <v>349</v>
      </c>
      <c r="O42" s="39" t="s">
        <v>349</v>
      </c>
      <c r="P42" s="39" t="s">
        <v>349</v>
      </c>
      <c r="Q42" s="39" t="s">
        <v>349</v>
      </c>
      <c r="R42" s="39" t="s">
        <v>349</v>
      </c>
      <c r="S42" s="39" t="s">
        <v>349</v>
      </c>
      <c r="T42" s="41" t="s">
        <v>349</v>
      </c>
      <c r="U42" s="41" t="s">
        <v>349</v>
      </c>
      <c r="V42" s="41" t="s">
        <v>349</v>
      </c>
      <c r="W42" s="41" t="s">
        <v>349</v>
      </c>
      <c r="X42" s="41" t="s">
        <v>349</v>
      </c>
      <c r="Y42" s="41" t="s">
        <v>349</v>
      </c>
      <c r="Z42" s="42">
        <v>1</v>
      </c>
      <c r="AA42" s="42">
        <v>1</v>
      </c>
      <c r="AB42" s="42">
        <v>1</v>
      </c>
      <c r="AC42" s="42">
        <v>4</v>
      </c>
      <c r="AD42" s="42">
        <v>7</v>
      </c>
      <c r="AE42" s="42">
        <v>8</v>
      </c>
      <c r="AF42" s="41" t="s">
        <v>349</v>
      </c>
      <c r="AG42" s="41" t="s">
        <v>349</v>
      </c>
      <c r="AH42" s="41" t="s">
        <v>349</v>
      </c>
      <c r="AI42" s="41" t="s">
        <v>349</v>
      </c>
    </row>
    <row r="43" spans="1:35" x14ac:dyDescent="0.4">
      <c r="A43" t="s">
        <v>314</v>
      </c>
      <c r="B43" t="s">
        <v>314</v>
      </c>
      <c r="C43" s="1"/>
      <c r="D43" s="1" t="str">
        <f>Countries!$G$20</f>
        <v>u:\ken\index.bnk, Type = LAREMOS</v>
      </c>
      <c r="E43" s="1" t="str">
        <f>Countries!$E$20&amp;Countries!$Q42&amp;Countries!$F$20</f>
        <v>x582D_Y</v>
      </c>
      <c r="F43" t="s">
        <v>314</v>
      </c>
      <c r="G43" s="33" t="s">
        <v>349</v>
      </c>
      <c r="H43" s="33" t="s">
        <v>349</v>
      </c>
      <c r="I43" s="33" t="s">
        <v>349</v>
      </c>
      <c r="J43" s="33" t="s">
        <v>349</v>
      </c>
      <c r="K43" s="33" t="s">
        <v>349</v>
      </c>
      <c r="L43" s="33" t="s">
        <v>349</v>
      </c>
      <c r="M43" s="39" t="s">
        <v>349</v>
      </c>
      <c r="N43" s="39" t="s">
        <v>349</v>
      </c>
      <c r="O43" s="39" t="s">
        <v>349</v>
      </c>
      <c r="P43" s="39" t="s">
        <v>349</v>
      </c>
      <c r="Q43" s="39" t="s">
        <v>349</v>
      </c>
      <c r="R43" s="39" t="s">
        <v>349</v>
      </c>
      <c r="S43" s="39" t="s">
        <v>349</v>
      </c>
      <c r="T43" s="39" t="s">
        <v>349</v>
      </c>
      <c r="U43" s="39" t="s">
        <v>349</v>
      </c>
      <c r="V43" s="38">
        <v>10</v>
      </c>
      <c r="W43" s="39" t="s">
        <v>349</v>
      </c>
      <c r="X43" s="38">
        <v>10</v>
      </c>
      <c r="Y43" s="38">
        <v>10</v>
      </c>
      <c r="Z43" s="38">
        <v>10</v>
      </c>
      <c r="AA43" s="38">
        <v>10</v>
      </c>
      <c r="AB43" s="38">
        <v>10</v>
      </c>
      <c r="AC43" s="38">
        <v>10</v>
      </c>
      <c r="AD43" s="38">
        <v>8</v>
      </c>
      <c r="AE43" s="38">
        <v>9</v>
      </c>
      <c r="AF43" s="38">
        <v>9</v>
      </c>
      <c r="AG43" s="38">
        <v>5</v>
      </c>
      <c r="AH43" s="39" t="s">
        <v>349</v>
      </c>
      <c r="AI43" s="39" t="s">
        <v>349</v>
      </c>
    </row>
    <row r="44" spans="1:35" x14ac:dyDescent="0.4">
      <c r="A44" s="1" t="s">
        <v>314</v>
      </c>
      <c r="B44" s="1" t="s">
        <v>314</v>
      </c>
      <c r="C44" s="1"/>
      <c r="D44" s="1" t="str">
        <f>Countries!$G$20</f>
        <v>u:\ken\index.bnk, Type = LAREMOS</v>
      </c>
      <c r="E44" s="1" t="str">
        <f>Countries!$E$20&amp;Countries!$Q43&amp;Countries!$F$20</f>
        <v>x474D_Y</v>
      </c>
      <c r="F44" s="1" t="s">
        <v>314</v>
      </c>
      <c r="G44" s="34" t="s">
        <v>349</v>
      </c>
      <c r="H44" s="34" t="s">
        <v>349</v>
      </c>
      <c r="I44" s="34" t="s">
        <v>349</v>
      </c>
      <c r="J44" s="34" t="s">
        <v>349</v>
      </c>
      <c r="K44" s="34" t="s">
        <v>349</v>
      </c>
      <c r="L44" s="34" t="s">
        <v>349</v>
      </c>
      <c r="M44" s="41" t="s">
        <v>349</v>
      </c>
      <c r="N44" s="41" t="s">
        <v>349</v>
      </c>
      <c r="O44" s="41" t="s">
        <v>349</v>
      </c>
      <c r="P44" s="41" t="s">
        <v>349</v>
      </c>
      <c r="Q44" s="41" t="s">
        <v>349</v>
      </c>
      <c r="R44" s="41" t="s">
        <v>349</v>
      </c>
      <c r="S44" s="41" t="s">
        <v>349</v>
      </c>
      <c r="T44" s="41" t="s">
        <v>349</v>
      </c>
      <c r="U44" s="41" t="s">
        <v>349</v>
      </c>
      <c r="V44" s="41" t="s">
        <v>349</v>
      </c>
      <c r="W44" s="41">
        <v>10</v>
      </c>
      <c r="X44" s="41">
        <v>10</v>
      </c>
      <c r="Y44" s="42">
        <v>10</v>
      </c>
      <c r="Z44" s="42">
        <v>10</v>
      </c>
      <c r="AA44" s="42">
        <v>10</v>
      </c>
      <c r="AB44" s="42">
        <v>10</v>
      </c>
      <c r="AC44" s="42">
        <v>10</v>
      </c>
      <c r="AD44" s="42">
        <v>7</v>
      </c>
      <c r="AE44" s="42">
        <v>9</v>
      </c>
      <c r="AF44" s="42">
        <v>9</v>
      </c>
      <c r="AG44" s="42">
        <v>8</v>
      </c>
      <c r="AH44" s="41" t="s">
        <v>349</v>
      </c>
      <c r="AI44" s="41" t="s">
        <v>349</v>
      </c>
    </row>
    <row r="45" spans="1:35" x14ac:dyDescent="0.4">
      <c r="A45" t="s">
        <v>314</v>
      </c>
      <c r="B45" t="s">
        <v>314</v>
      </c>
      <c r="C45" s="1"/>
      <c r="D45" s="1" t="str">
        <f>Countries!$G$20</f>
        <v>u:\ken\index.bnk, Type = LAREMOS</v>
      </c>
      <c r="E45" s="1" t="str">
        <f>Countries!$E$20&amp;Countries!$Q44&amp;Countries!$F$20</f>
        <v>x754D_Y</v>
      </c>
      <c r="F45" t="s">
        <v>314</v>
      </c>
      <c r="G45" s="33" t="s">
        <v>349</v>
      </c>
      <c r="H45" s="33" t="s">
        <v>349</v>
      </c>
      <c r="I45" s="33" t="s">
        <v>349</v>
      </c>
      <c r="J45" s="33" t="s">
        <v>349</v>
      </c>
      <c r="K45" s="33" t="s">
        <v>349</v>
      </c>
      <c r="L45" s="33" t="s">
        <v>349</v>
      </c>
      <c r="M45" s="38">
        <v>10</v>
      </c>
      <c r="N45" s="38">
        <v>10</v>
      </c>
      <c r="O45" s="38">
        <v>10</v>
      </c>
      <c r="P45" s="38">
        <v>10</v>
      </c>
      <c r="Q45" s="38">
        <v>10</v>
      </c>
      <c r="R45" s="38">
        <v>10</v>
      </c>
      <c r="S45" s="38">
        <v>10</v>
      </c>
      <c r="T45" s="38">
        <v>10</v>
      </c>
      <c r="U45" s="38">
        <v>10</v>
      </c>
      <c r="V45" s="38">
        <v>10</v>
      </c>
      <c r="W45" s="38">
        <v>10</v>
      </c>
      <c r="X45" s="38">
        <v>10</v>
      </c>
      <c r="Y45" s="38">
        <v>10</v>
      </c>
      <c r="Z45" s="38">
        <v>10</v>
      </c>
      <c r="AA45" s="38">
        <v>10</v>
      </c>
      <c r="AB45" s="38">
        <v>10</v>
      </c>
      <c r="AC45" s="38">
        <v>10</v>
      </c>
      <c r="AD45" s="38">
        <v>10</v>
      </c>
      <c r="AE45" s="38">
        <v>10</v>
      </c>
      <c r="AF45" s="38">
        <v>10</v>
      </c>
      <c r="AG45" s="38">
        <v>10</v>
      </c>
      <c r="AH45" s="39" t="s">
        <v>349</v>
      </c>
      <c r="AI45" s="39" t="s">
        <v>349</v>
      </c>
    </row>
    <row r="46" spans="1:35" x14ac:dyDescent="0.4">
      <c r="A46" t="s">
        <v>314</v>
      </c>
      <c r="B46" t="s">
        <v>314</v>
      </c>
      <c r="C46" s="1"/>
      <c r="D46" s="1" t="str">
        <f>Countries!$G$20</f>
        <v>u:\ken\index.bnk, Type = LAREMOS</v>
      </c>
      <c r="E46" s="1" t="str">
        <f>Countries!$E$20&amp;Countries!$Q45&amp;Countries!$F$20</f>
        <v>x914D_Y</v>
      </c>
      <c r="F46" t="s">
        <v>314</v>
      </c>
      <c r="G46" s="33" t="s">
        <v>349</v>
      </c>
      <c r="H46" s="33" t="s">
        <v>349</v>
      </c>
      <c r="I46" s="33" t="s">
        <v>349</v>
      </c>
      <c r="J46" s="33" t="s">
        <v>349</v>
      </c>
      <c r="K46" s="33" t="s">
        <v>349</v>
      </c>
      <c r="L46" s="33" t="s">
        <v>349</v>
      </c>
      <c r="M46" s="39" t="s">
        <v>349</v>
      </c>
      <c r="N46" s="39" t="s">
        <v>349</v>
      </c>
      <c r="O46" s="39" t="s">
        <v>349</v>
      </c>
      <c r="P46" s="39" t="s">
        <v>349</v>
      </c>
      <c r="Q46" s="39" t="s">
        <v>349</v>
      </c>
      <c r="R46" s="39" t="s">
        <v>349</v>
      </c>
      <c r="S46" s="39" t="s">
        <v>349</v>
      </c>
      <c r="T46" s="39" t="s">
        <v>349</v>
      </c>
      <c r="U46" s="39" t="s">
        <v>349</v>
      </c>
      <c r="V46" s="39" t="s">
        <v>349</v>
      </c>
      <c r="W46" s="38">
        <v>2</v>
      </c>
      <c r="X46" s="38">
        <v>5</v>
      </c>
      <c r="Y46" s="38">
        <v>10</v>
      </c>
      <c r="Z46" s="38">
        <v>7</v>
      </c>
      <c r="AA46" s="38">
        <v>5</v>
      </c>
      <c r="AB46" s="38">
        <v>2</v>
      </c>
      <c r="AC46" s="38">
        <v>2</v>
      </c>
      <c r="AD46" s="38">
        <v>3</v>
      </c>
      <c r="AE46" s="38">
        <v>3</v>
      </c>
      <c r="AF46" s="38">
        <v>2</v>
      </c>
      <c r="AG46" s="38">
        <v>3</v>
      </c>
      <c r="AH46" s="39" t="s">
        <v>349</v>
      </c>
      <c r="AI46" s="39" t="s">
        <v>349</v>
      </c>
    </row>
    <row r="47" spans="1:35" x14ac:dyDescent="0.4">
      <c r="A47" t="s">
        <v>314</v>
      </c>
      <c r="B47" t="s">
        <v>314</v>
      </c>
      <c r="D47" s="1" t="str">
        <f>Countries!$G$20</f>
        <v>u:\ken\index.bnk, Type = LAREMOS</v>
      </c>
      <c r="E47" s="1" t="str">
        <f>Countries!$E$20&amp;Countries!$Q46&amp;Countries!$F$20</f>
        <v>x911D_Y</v>
      </c>
      <c r="F47" t="s">
        <v>314</v>
      </c>
      <c r="G47" s="51" t="s">
        <v>349</v>
      </c>
      <c r="H47" s="51" t="s">
        <v>349</v>
      </c>
      <c r="I47" s="51" t="s">
        <v>349</v>
      </c>
      <c r="J47" s="51" t="s">
        <v>349</v>
      </c>
      <c r="K47" s="51" t="s">
        <v>349</v>
      </c>
      <c r="L47" s="51" t="s">
        <v>349</v>
      </c>
      <c r="M47" s="51" t="s">
        <v>349</v>
      </c>
      <c r="N47" s="51" t="s">
        <v>349</v>
      </c>
      <c r="O47" s="51" t="s">
        <v>349</v>
      </c>
      <c r="P47" s="51" t="s">
        <v>349</v>
      </c>
      <c r="Q47" s="51" t="s">
        <v>349</v>
      </c>
      <c r="R47" s="51" t="s">
        <v>349</v>
      </c>
      <c r="S47" s="51" t="s">
        <v>349</v>
      </c>
      <c r="T47" s="51" t="s">
        <v>349</v>
      </c>
      <c r="U47" s="51" t="s">
        <v>349</v>
      </c>
      <c r="V47" s="51" t="s">
        <v>349</v>
      </c>
      <c r="W47" s="51" t="s">
        <v>349</v>
      </c>
      <c r="X47" s="51" t="s">
        <v>349</v>
      </c>
      <c r="Y47" s="51" t="s">
        <v>349</v>
      </c>
      <c r="Z47">
        <v>1</v>
      </c>
      <c r="AA47">
        <v>1</v>
      </c>
      <c r="AB47">
        <v>2</v>
      </c>
      <c r="AC47">
        <v>4</v>
      </c>
      <c r="AD47">
        <v>4</v>
      </c>
      <c r="AE47">
        <v>5</v>
      </c>
      <c r="AF47">
        <v>5</v>
      </c>
      <c r="AG47">
        <v>5</v>
      </c>
      <c r="AH47" s="51" t="s">
        <v>349</v>
      </c>
      <c r="AI47" s="51" t="s">
        <v>349</v>
      </c>
    </row>
    <row r="48" spans="1:35" x14ac:dyDescent="0.4">
      <c r="A48" t="s">
        <v>314</v>
      </c>
      <c r="B48" t="s">
        <v>314</v>
      </c>
      <c r="D48" s="1" t="str">
        <f>Countries!$G$20</f>
        <v>u:\ken\index.bnk, Type = LAREMOS</v>
      </c>
      <c r="E48" s="1" t="str">
        <f>Countries!$E$20&amp;Countries!$Q47&amp;Countries!$F$20</f>
        <v>x912D_Y</v>
      </c>
      <c r="F48" t="s">
        <v>314</v>
      </c>
      <c r="G48" s="51" t="s">
        <v>349</v>
      </c>
      <c r="H48" s="51" t="s">
        <v>349</v>
      </c>
      <c r="I48" s="51" t="s">
        <v>349</v>
      </c>
      <c r="J48" s="51" t="s">
        <v>349</v>
      </c>
      <c r="K48" s="51" t="s">
        <v>349</v>
      </c>
      <c r="L48" s="51" t="s">
        <v>349</v>
      </c>
      <c r="M48" s="51" t="s">
        <v>349</v>
      </c>
      <c r="N48" s="51" t="s">
        <v>349</v>
      </c>
      <c r="O48" s="51" t="s">
        <v>349</v>
      </c>
      <c r="P48" s="51" t="s">
        <v>349</v>
      </c>
      <c r="Q48" s="51" t="s">
        <v>349</v>
      </c>
      <c r="R48" s="51" t="s">
        <v>349</v>
      </c>
      <c r="S48" s="51" t="s">
        <v>349</v>
      </c>
      <c r="T48" s="51" t="s">
        <v>349</v>
      </c>
      <c r="U48" s="51" t="s">
        <v>349</v>
      </c>
      <c r="V48" s="51" t="s">
        <v>349</v>
      </c>
      <c r="W48" s="51" t="s">
        <v>349</v>
      </c>
      <c r="X48" s="51" t="s">
        <v>349</v>
      </c>
      <c r="Y48" s="51" t="s">
        <v>349</v>
      </c>
      <c r="Z48">
        <v>1</v>
      </c>
      <c r="AA48">
        <v>1</v>
      </c>
      <c r="AB48">
        <v>2</v>
      </c>
      <c r="AC48">
        <v>2</v>
      </c>
      <c r="AD48">
        <v>2</v>
      </c>
      <c r="AE48">
        <v>2</v>
      </c>
      <c r="AF48">
        <v>3</v>
      </c>
      <c r="AG48">
        <v>3</v>
      </c>
      <c r="AH48" s="51" t="s">
        <v>349</v>
      </c>
      <c r="AI48" s="51" t="s">
        <v>349</v>
      </c>
    </row>
    <row r="49" spans="1:35" x14ac:dyDescent="0.4">
      <c r="A49" t="s">
        <v>314</v>
      </c>
      <c r="B49" t="s">
        <v>314</v>
      </c>
      <c r="D49" s="1" t="str">
        <f>Countries!$G$20</f>
        <v>u:\ken\index.bnk, Type = LAREMOS</v>
      </c>
      <c r="E49" s="1" t="str">
        <f>Countries!$E$20&amp;Countries!$Q48&amp;Countries!$F$20</f>
        <v>x913D_Y</v>
      </c>
      <c r="F49" t="s">
        <v>314</v>
      </c>
      <c r="G49" s="51" t="s">
        <v>349</v>
      </c>
      <c r="H49" s="51" t="s">
        <v>349</v>
      </c>
      <c r="I49" s="51" t="s">
        <v>349</v>
      </c>
      <c r="J49" s="51" t="s">
        <v>349</v>
      </c>
      <c r="K49" s="51" t="s">
        <v>349</v>
      </c>
      <c r="L49" s="51" t="s">
        <v>349</v>
      </c>
      <c r="M49" s="51" t="s">
        <v>349</v>
      </c>
      <c r="N49" s="51" t="s">
        <v>349</v>
      </c>
      <c r="O49" s="51" t="s">
        <v>349</v>
      </c>
      <c r="P49" s="51" t="s">
        <v>349</v>
      </c>
      <c r="Q49" s="51" t="s">
        <v>349</v>
      </c>
      <c r="R49" s="51" t="s">
        <v>349</v>
      </c>
      <c r="S49" s="51" t="s">
        <v>349</v>
      </c>
      <c r="T49" s="51" t="s">
        <v>349</v>
      </c>
      <c r="U49" s="51" t="s">
        <v>349</v>
      </c>
      <c r="V49" s="51" t="s">
        <v>349</v>
      </c>
      <c r="W49" s="51" t="s">
        <v>349</v>
      </c>
      <c r="X49" s="51" t="s">
        <v>349</v>
      </c>
      <c r="Y49" s="51" t="s">
        <v>349</v>
      </c>
      <c r="Z49">
        <v>1</v>
      </c>
      <c r="AA49">
        <v>1</v>
      </c>
      <c r="AB49">
        <v>1</v>
      </c>
      <c r="AC49">
        <v>1</v>
      </c>
      <c r="AD49">
        <v>1</v>
      </c>
      <c r="AE49">
        <v>1</v>
      </c>
      <c r="AF49">
        <v>1</v>
      </c>
      <c r="AG49">
        <v>1</v>
      </c>
      <c r="AH49" s="51" t="s">
        <v>349</v>
      </c>
      <c r="AI49" s="51" t="s">
        <v>349</v>
      </c>
    </row>
    <row r="50" spans="1:35" x14ac:dyDescent="0.4">
      <c r="A50" t="s">
        <v>314</v>
      </c>
      <c r="B50" t="s">
        <v>314</v>
      </c>
      <c r="D50" s="1" t="str">
        <f>Countries!$G$20</f>
        <v>u:\ken\index.bnk, Type = LAREMOS</v>
      </c>
      <c r="E50" s="1" t="str">
        <f>Countries!$E$20&amp;Countries!$Q49&amp;Countries!$F$20</f>
        <v>x223D_Y</v>
      </c>
      <c r="F50" t="s">
        <v>314</v>
      </c>
      <c r="G50" s="51" t="s">
        <v>349</v>
      </c>
      <c r="H50" s="51" t="s">
        <v>349</v>
      </c>
      <c r="I50" s="51" t="s">
        <v>349</v>
      </c>
      <c r="J50" s="51" t="s">
        <v>349</v>
      </c>
      <c r="K50" s="51" t="s">
        <v>349</v>
      </c>
      <c r="L50" s="51" t="s">
        <v>349</v>
      </c>
      <c r="M50">
        <v>4</v>
      </c>
      <c r="N50">
        <v>4</v>
      </c>
      <c r="O50">
        <v>4</v>
      </c>
      <c r="P50">
        <v>6</v>
      </c>
      <c r="Q50">
        <v>6</v>
      </c>
      <c r="R50">
        <v>5</v>
      </c>
      <c r="S50">
        <v>5</v>
      </c>
      <c r="T50">
        <v>5</v>
      </c>
      <c r="U50">
        <v>4</v>
      </c>
      <c r="V50">
        <v>3</v>
      </c>
      <c r="W50">
        <v>3</v>
      </c>
      <c r="X50">
        <v>4</v>
      </c>
      <c r="Y50">
        <v>4</v>
      </c>
      <c r="Z50">
        <v>4</v>
      </c>
      <c r="AA50">
        <v>3</v>
      </c>
      <c r="AB50">
        <v>3</v>
      </c>
      <c r="AC50">
        <v>3</v>
      </c>
      <c r="AD50">
        <v>3</v>
      </c>
      <c r="AE50">
        <v>4</v>
      </c>
      <c r="AF50">
        <v>5</v>
      </c>
      <c r="AG50">
        <v>5</v>
      </c>
      <c r="AH50" s="51" t="s">
        <v>349</v>
      </c>
      <c r="AI50" s="51" t="s">
        <v>349</v>
      </c>
    </row>
    <row r="51" spans="1:35" x14ac:dyDescent="0.4">
      <c r="A51" t="s">
        <v>314</v>
      </c>
      <c r="B51" t="s">
        <v>314</v>
      </c>
      <c r="D51" s="1" t="str">
        <f>Countries!$G$20</f>
        <v>u:\ken\index.bnk, Type = LAREMOS</v>
      </c>
      <c r="E51" s="1" t="str">
        <f>Countries!$E$20&amp;Countries!$Q50&amp;Countries!$F$20</f>
        <v>x228D_Y</v>
      </c>
      <c r="F51" t="s">
        <v>314</v>
      </c>
      <c r="G51" s="51" t="s">
        <v>349</v>
      </c>
      <c r="H51" s="51" t="s">
        <v>349</v>
      </c>
      <c r="I51" s="51" t="s">
        <v>349</v>
      </c>
      <c r="J51" s="51" t="s">
        <v>349</v>
      </c>
      <c r="K51" s="51" t="s">
        <v>349</v>
      </c>
      <c r="L51" s="51" t="s">
        <v>349</v>
      </c>
      <c r="M51">
        <v>5</v>
      </c>
      <c r="N51">
        <v>6</v>
      </c>
      <c r="O51">
        <v>8</v>
      </c>
      <c r="P51">
        <v>10</v>
      </c>
      <c r="Q51">
        <v>10</v>
      </c>
      <c r="R51">
        <v>10</v>
      </c>
      <c r="S51">
        <v>10</v>
      </c>
      <c r="T51">
        <v>10</v>
      </c>
      <c r="U51">
        <v>9</v>
      </c>
      <c r="V51">
        <v>8</v>
      </c>
      <c r="W51">
        <v>7</v>
      </c>
      <c r="X51">
        <v>6</v>
      </c>
      <c r="Y51">
        <v>5</v>
      </c>
      <c r="Z51">
        <v>5</v>
      </c>
      <c r="AA51">
        <v>5</v>
      </c>
      <c r="AB51">
        <v>4</v>
      </c>
      <c r="AC51">
        <v>4</v>
      </c>
      <c r="AD51">
        <v>4</v>
      </c>
      <c r="AE51">
        <v>5</v>
      </c>
      <c r="AF51">
        <v>6</v>
      </c>
      <c r="AG51">
        <v>6</v>
      </c>
      <c r="AH51" s="51" t="s">
        <v>349</v>
      </c>
      <c r="AI51" s="51" t="s">
        <v>349</v>
      </c>
    </row>
    <row r="52" spans="1:35" x14ac:dyDescent="0.4">
      <c r="A52" t="s">
        <v>314</v>
      </c>
      <c r="B52" t="s">
        <v>314</v>
      </c>
      <c r="D52" s="1" t="str">
        <f>Countries!$G$20</f>
        <v>u:\ken\index.bnk, Type = LAREMOS</v>
      </c>
      <c r="E52" s="1" t="str">
        <f>Countries!$E$20&amp;Countries!$Q51&amp;Countries!$F$20</f>
        <v>x532D_Y</v>
      </c>
      <c r="F52" t="s">
        <v>314</v>
      </c>
      <c r="G52" s="51" t="s">
        <v>349</v>
      </c>
      <c r="H52" s="51" t="s">
        <v>349</v>
      </c>
      <c r="I52" s="51" t="s">
        <v>349</v>
      </c>
      <c r="J52" s="51" t="s">
        <v>349</v>
      </c>
      <c r="K52" s="51" t="s">
        <v>349</v>
      </c>
      <c r="L52" s="51" t="s">
        <v>349</v>
      </c>
      <c r="M52" s="51" t="s">
        <v>349</v>
      </c>
      <c r="N52" s="51" t="s">
        <v>349</v>
      </c>
      <c r="O52" s="51" t="s">
        <v>349</v>
      </c>
      <c r="P52" s="51" t="s">
        <v>349</v>
      </c>
      <c r="Q52" s="51" t="s">
        <v>349</v>
      </c>
      <c r="R52" s="51" t="s">
        <v>349</v>
      </c>
      <c r="S52" s="51" t="s">
        <v>349</v>
      </c>
      <c r="T52" s="51" t="s">
        <v>349</v>
      </c>
      <c r="U52" s="51" t="s">
        <v>349</v>
      </c>
      <c r="V52" s="51" t="s">
        <v>349</v>
      </c>
      <c r="W52">
        <v>1</v>
      </c>
      <c r="X52">
        <v>1</v>
      </c>
      <c r="Y52">
        <v>1</v>
      </c>
      <c r="Z52">
        <v>1</v>
      </c>
      <c r="AA52">
        <v>2</v>
      </c>
      <c r="AB52">
        <v>2</v>
      </c>
      <c r="AC52">
        <v>2</v>
      </c>
      <c r="AD52">
        <v>2</v>
      </c>
      <c r="AE52">
        <v>2</v>
      </c>
      <c r="AF52">
        <v>2</v>
      </c>
      <c r="AG52">
        <v>2</v>
      </c>
      <c r="AH52" s="51">
        <v>2</v>
      </c>
      <c r="AI52" s="51">
        <v>3</v>
      </c>
    </row>
    <row r="53" spans="1:35" x14ac:dyDescent="0.4">
      <c r="A53" t="s">
        <v>314</v>
      </c>
      <c r="B53" t="s">
        <v>314</v>
      </c>
      <c r="D53" s="1" t="str">
        <f>Countries!$G$20</f>
        <v>u:\ken\index.bnk, Type = LAREMOS</v>
      </c>
      <c r="E53" s="1" t="str">
        <f>Countries!$E$20&amp;Countries!$Q52&amp;Countries!$F$20</f>
        <v>x233D_Y</v>
      </c>
      <c r="F53" t="s">
        <v>314</v>
      </c>
      <c r="G53" s="51" t="s">
        <v>349</v>
      </c>
      <c r="H53" s="51" t="s">
        <v>349</v>
      </c>
      <c r="I53" s="51" t="s">
        <v>349</v>
      </c>
      <c r="J53" s="51" t="s">
        <v>349</v>
      </c>
      <c r="K53" s="51" t="s">
        <v>349</v>
      </c>
      <c r="L53" s="51" t="s">
        <v>349</v>
      </c>
      <c r="M53">
        <v>3</v>
      </c>
      <c r="N53">
        <v>3</v>
      </c>
      <c r="O53">
        <v>3</v>
      </c>
      <c r="P53">
        <v>4</v>
      </c>
      <c r="Q53">
        <v>4</v>
      </c>
      <c r="R53">
        <v>5</v>
      </c>
      <c r="S53">
        <v>5</v>
      </c>
      <c r="T53">
        <v>5</v>
      </c>
      <c r="U53">
        <v>5</v>
      </c>
      <c r="V53">
        <v>5</v>
      </c>
      <c r="W53">
        <v>5</v>
      </c>
      <c r="X53">
        <v>5</v>
      </c>
      <c r="Y53">
        <v>4</v>
      </c>
      <c r="Z53">
        <v>4</v>
      </c>
      <c r="AA53">
        <v>3</v>
      </c>
      <c r="AB53">
        <v>3</v>
      </c>
      <c r="AC53">
        <v>4</v>
      </c>
      <c r="AD53">
        <v>4</v>
      </c>
      <c r="AE53">
        <v>4</v>
      </c>
      <c r="AF53">
        <v>5</v>
      </c>
      <c r="AG53">
        <v>5</v>
      </c>
      <c r="AH53" s="51" t="s">
        <v>349</v>
      </c>
      <c r="AI53" s="51" t="s">
        <v>349</v>
      </c>
    </row>
    <row r="54" spans="1:35" x14ac:dyDescent="0.4">
      <c r="A54" t="s">
        <v>314</v>
      </c>
      <c r="B54" t="s">
        <v>314</v>
      </c>
      <c r="D54" s="1" t="str">
        <f>Countries!$G$20</f>
        <v>u:\ken\index.bnk, Type = LAREMOS</v>
      </c>
      <c r="E54" s="1" t="str">
        <f>Countries!$E$20&amp;Countries!$Q53&amp;Countries!$F$20</f>
        <v>x935D_Y</v>
      </c>
      <c r="F54" t="s">
        <v>314</v>
      </c>
      <c r="G54" s="51" t="s">
        <v>349</v>
      </c>
      <c r="H54" s="51" t="s">
        <v>349</v>
      </c>
      <c r="I54" s="51" t="s">
        <v>349</v>
      </c>
      <c r="J54" s="51" t="s">
        <v>349</v>
      </c>
      <c r="K54" s="51" t="s">
        <v>349</v>
      </c>
      <c r="L54" s="51" t="s">
        <v>349</v>
      </c>
      <c r="M54" s="51" t="s">
        <v>349</v>
      </c>
      <c r="N54" s="51" t="s">
        <v>349</v>
      </c>
      <c r="O54" s="51" t="s">
        <v>349</v>
      </c>
      <c r="P54" s="51" t="s">
        <v>349</v>
      </c>
      <c r="Q54" s="51" t="s">
        <v>349</v>
      </c>
      <c r="R54" s="51" t="s">
        <v>349</v>
      </c>
      <c r="S54" s="51" t="s">
        <v>349</v>
      </c>
      <c r="T54" s="51" t="s">
        <v>349</v>
      </c>
      <c r="U54" s="51" t="s">
        <v>349</v>
      </c>
      <c r="V54" s="51" t="s">
        <v>349</v>
      </c>
      <c r="W54" s="51" t="s">
        <v>349</v>
      </c>
      <c r="X54" s="51" t="s">
        <v>349</v>
      </c>
      <c r="Y54">
        <v>3</v>
      </c>
      <c r="Z54">
        <v>3</v>
      </c>
      <c r="AA54">
        <v>3</v>
      </c>
      <c r="AB54">
        <v>4</v>
      </c>
      <c r="AC54">
        <v>4</v>
      </c>
      <c r="AD54">
        <v>5</v>
      </c>
      <c r="AE54">
        <v>5</v>
      </c>
      <c r="AF54">
        <v>5</v>
      </c>
      <c r="AG54">
        <v>5</v>
      </c>
      <c r="AH54" s="51" t="s">
        <v>349</v>
      </c>
      <c r="AI54" s="51" t="s">
        <v>349</v>
      </c>
    </row>
    <row r="55" spans="1:35" x14ac:dyDescent="0.4">
      <c r="A55" t="s">
        <v>314</v>
      </c>
      <c r="B55" t="s">
        <v>314</v>
      </c>
      <c r="D55" s="1" t="str">
        <f>Countries!$G$20</f>
        <v>u:\ken\index.bnk, Type = LAREMOS</v>
      </c>
      <c r="E55" s="1" t="str">
        <f>Countries!$E$20&amp;Countries!$Q54&amp;Countries!$F$20</f>
        <v>x469D_Y</v>
      </c>
      <c r="F55" t="s">
        <v>314</v>
      </c>
      <c r="G55" s="51" t="s">
        <v>349</v>
      </c>
      <c r="H55" s="51" t="s">
        <v>349</v>
      </c>
      <c r="I55" s="51" t="s">
        <v>349</v>
      </c>
      <c r="J55" s="51" t="s">
        <v>349</v>
      </c>
      <c r="K55" s="51" t="s">
        <v>349</v>
      </c>
      <c r="L55" s="51" t="s">
        <v>349</v>
      </c>
      <c r="M55">
        <v>9</v>
      </c>
      <c r="N55">
        <v>10</v>
      </c>
      <c r="O55">
        <v>10</v>
      </c>
      <c r="P55">
        <v>10</v>
      </c>
      <c r="Q55">
        <v>10</v>
      </c>
      <c r="R55">
        <v>10</v>
      </c>
      <c r="S55">
        <v>10</v>
      </c>
      <c r="T55">
        <v>10</v>
      </c>
      <c r="U55">
        <v>10</v>
      </c>
      <c r="V55">
        <v>10</v>
      </c>
      <c r="W55">
        <v>8</v>
      </c>
      <c r="X55">
        <v>9</v>
      </c>
      <c r="Y55">
        <v>8</v>
      </c>
      <c r="Z55">
        <v>7</v>
      </c>
      <c r="AA55">
        <v>7</v>
      </c>
      <c r="AB55">
        <v>6</v>
      </c>
      <c r="AC55">
        <v>5</v>
      </c>
      <c r="AD55">
        <v>4</v>
      </c>
      <c r="AE55">
        <v>4</v>
      </c>
      <c r="AF55">
        <v>4</v>
      </c>
      <c r="AG55">
        <v>3</v>
      </c>
      <c r="AH55" s="51" t="s">
        <v>349</v>
      </c>
      <c r="AI55" s="51" t="s">
        <v>349</v>
      </c>
    </row>
    <row r="56" spans="1:35" x14ac:dyDescent="0.4">
      <c r="A56" t="s">
        <v>314</v>
      </c>
      <c r="B56" t="s">
        <v>314</v>
      </c>
      <c r="D56" s="1" t="str">
        <f>Countries!$G$20</f>
        <v>u:\ken\index.bnk, Type = LAREMOS</v>
      </c>
      <c r="E56" s="1" t="str">
        <f>Countries!$E$20&amp;Countries!$Q55&amp;Countries!$F$20</f>
        <v>x253D_Y</v>
      </c>
      <c r="F56" t="s">
        <v>314</v>
      </c>
      <c r="G56" s="51" t="s">
        <v>349</v>
      </c>
      <c r="H56" s="51" t="s">
        <v>349</v>
      </c>
      <c r="I56" s="51" t="s">
        <v>349</v>
      </c>
      <c r="J56" s="51" t="s">
        <v>349</v>
      </c>
      <c r="K56" s="51" t="s">
        <v>349</v>
      </c>
      <c r="L56" s="51" t="s">
        <v>349</v>
      </c>
      <c r="M56">
        <v>3</v>
      </c>
      <c r="N56">
        <v>4</v>
      </c>
      <c r="O56">
        <v>5</v>
      </c>
      <c r="P56">
        <v>6</v>
      </c>
      <c r="Q56">
        <v>6</v>
      </c>
      <c r="R56">
        <v>6</v>
      </c>
      <c r="S56">
        <v>6</v>
      </c>
      <c r="T56">
        <v>6</v>
      </c>
      <c r="U56">
        <v>5</v>
      </c>
      <c r="V56">
        <v>5</v>
      </c>
      <c r="W56">
        <v>5</v>
      </c>
      <c r="X56">
        <v>5</v>
      </c>
      <c r="Y56">
        <v>4</v>
      </c>
      <c r="Z56">
        <v>3</v>
      </c>
      <c r="AA56">
        <v>3</v>
      </c>
      <c r="AB56">
        <v>3</v>
      </c>
      <c r="AC56">
        <v>3</v>
      </c>
      <c r="AD56">
        <v>3</v>
      </c>
      <c r="AE56">
        <v>3</v>
      </c>
      <c r="AF56">
        <v>4</v>
      </c>
      <c r="AG56">
        <v>4</v>
      </c>
      <c r="AH56" s="51" t="s">
        <v>349</v>
      </c>
      <c r="AI56" s="51" t="s">
        <v>349</v>
      </c>
    </row>
    <row r="57" spans="1:35" x14ac:dyDescent="0.4">
      <c r="A57" t="s">
        <v>314</v>
      </c>
      <c r="B57" t="s">
        <v>314</v>
      </c>
      <c r="D57" s="1" t="str">
        <f>Countries!$G$20</f>
        <v>u:\ken\index.bnk, Type = LAREMOS</v>
      </c>
      <c r="E57" s="1" t="str">
        <f>Countries!$E$20&amp;Countries!$Q56&amp;Countries!$F$20</f>
        <v>x915D_Y</v>
      </c>
      <c r="F57" t="s">
        <v>314</v>
      </c>
      <c r="G57" s="51" t="s">
        <v>349</v>
      </c>
      <c r="H57" s="51" t="s">
        <v>349</v>
      </c>
      <c r="I57" s="51" t="s">
        <v>349</v>
      </c>
      <c r="J57" s="51" t="s">
        <v>349</v>
      </c>
      <c r="K57" s="51" t="s">
        <v>349</v>
      </c>
      <c r="L57" s="51" t="s">
        <v>349</v>
      </c>
      <c r="M57" s="51" t="s">
        <v>349</v>
      </c>
      <c r="N57" s="51" t="s">
        <v>349</v>
      </c>
      <c r="O57" s="51" t="s">
        <v>349</v>
      </c>
      <c r="P57" s="51" t="s">
        <v>349</v>
      </c>
      <c r="Q57" s="51" t="s">
        <v>349</v>
      </c>
      <c r="R57" s="51" t="s">
        <v>349</v>
      </c>
      <c r="S57" s="51" t="s">
        <v>349</v>
      </c>
      <c r="T57" s="51" t="s">
        <v>349</v>
      </c>
      <c r="U57" s="51" t="s">
        <v>349</v>
      </c>
      <c r="V57" s="51" t="s">
        <v>349</v>
      </c>
      <c r="W57" s="51" t="s">
        <v>349</v>
      </c>
      <c r="X57" s="51" t="s">
        <v>349</v>
      </c>
      <c r="Y57">
        <v>1</v>
      </c>
      <c r="Z57">
        <v>2</v>
      </c>
      <c r="AA57">
        <v>9</v>
      </c>
      <c r="AB57">
        <v>7</v>
      </c>
      <c r="AC57">
        <v>5</v>
      </c>
      <c r="AD57">
        <v>4</v>
      </c>
      <c r="AE57">
        <v>5</v>
      </c>
      <c r="AF57">
        <v>6</v>
      </c>
      <c r="AG57">
        <v>6</v>
      </c>
      <c r="AH57" s="51" t="s">
        <v>349</v>
      </c>
      <c r="AI57" s="51" t="s">
        <v>349</v>
      </c>
    </row>
    <row r="58" spans="1:35" x14ac:dyDescent="0.4">
      <c r="A58" t="s">
        <v>314</v>
      </c>
      <c r="B58" t="s">
        <v>314</v>
      </c>
      <c r="D58" s="1" t="str">
        <f>Countries!$G$20</f>
        <v>u:\ken\index.bnk, Type = LAREMOS</v>
      </c>
      <c r="E58" s="1" t="str">
        <f>Countries!$E$20&amp;Countries!$Q57&amp;Countries!$F$20</f>
        <v>x258D_Y</v>
      </c>
      <c r="F58" t="s">
        <v>314</v>
      </c>
      <c r="G58" s="51" t="s">
        <v>349</v>
      </c>
      <c r="H58" s="51" t="s">
        <v>349</v>
      </c>
      <c r="I58" s="51" t="s">
        <v>349</v>
      </c>
      <c r="J58" s="51" t="s">
        <v>349</v>
      </c>
      <c r="K58" s="51" t="s">
        <v>349</v>
      </c>
      <c r="L58" s="51" t="s">
        <v>349</v>
      </c>
      <c r="M58">
        <v>2</v>
      </c>
      <c r="N58">
        <v>2</v>
      </c>
      <c r="O58">
        <v>2</v>
      </c>
      <c r="P58">
        <v>3</v>
      </c>
      <c r="Q58">
        <v>3</v>
      </c>
      <c r="R58">
        <v>3</v>
      </c>
      <c r="S58">
        <v>5</v>
      </c>
      <c r="T58">
        <v>5</v>
      </c>
      <c r="U58">
        <v>4</v>
      </c>
      <c r="V58">
        <v>4</v>
      </c>
      <c r="W58">
        <v>5</v>
      </c>
      <c r="X58">
        <v>4</v>
      </c>
      <c r="Y58">
        <v>3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3</v>
      </c>
      <c r="AF58">
        <v>3</v>
      </c>
      <c r="AG58">
        <v>3</v>
      </c>
      <c r="AH58" s="51" t="s">
        <v>349</v>
      </c>
      <c r="AI58" s="51" t="s">
        <v>349</v>
      </c>
    </row>
    <row r="59" spans="1:35" x14ac:dyDescent="0.4">
      <c r="A59" t="s">
        <v>314</v>
      </c>
      <c r="B59" t="s">
        <v>314</v>
      </c>
      <c r="D59" s="1" t="str">
        <f>Countries!$G$20</f>
        <v>u:\ken\index.bnk, Type = LAREMOS</v>
      </c>
      <c r="E59" s="1" t="str">
        <f>Countries!$E$20&amp;Countries!$Q58&amp;Countries!$F$20</f>
        <v>x263D_Y</v>
      </c>
      <c r="F59" t="s">
        <v>314</v>
      </c>
      <c r="G59" s="51" t="s">
        <v>349</v>
      </c>
      <c r="H59" s="51" t="s">
        <v>349</v>
      </c>
      <c r="I59" s="51" t="s">
        <v>349</v>
      </c>
      <c r="J59" s="51" t="s">
        <v>349</v>
      </c>
      <c r="K59" s="51" t="s">
        <v>349</v>
      </c>
      <c r="L59" s="51" t="s">
        <v>349</v>
      </c>
      <c r="M59">
        <v>3</v>
      </c>
      <c r="N59">
        <v>4</v>
      </c>
      <c r="O59">
        <v>4</v>
      </c>
      <c r="P59">
        <v>4</v>
      </c>
      <c r="Q59">
        <v>4</v>
      </c>
      <c r="R59">
        <v>4</v>
      </c>
      <c r="S59">
        <v>4</v>
      </c>
      <c r="T59">
        <v>5</v>
      </c>
      <c r="U59">
        <v>4</v>
      </c>
      <c r="V59">
        <v>4</v>
      </c>
      <c r="W59">
        <v>4</v>
      </c>
      <c r="X59">
        <v>3</v>
      </c>
      <c r="Y59">
        <v>4</v>
      </c>
      <c r="Z59">
        <v>5</v>
      </c>
      <c r="AA59">
        <v>4</v>
      </c>
      <c r="AB59">
        <v>4</v>
      </c>
      <c r="AC59">
        <v>4</v>
      </c>
      <c r="AD59">
        <v>4</v>
      </c>
      <c r="AE59">
        <v>3</v>
      </c>
      <c r="AF59">
        <v>3</v>
      </c>
      <c r="AG59">
        <v>3</v>
      </c>
      <c r="AH59" s="51" t="s">
        <v>349</v>
      </c>
      <c r="AI59" s="51" t="s">
        <v>349</v>
      </c>
    </row>
    <row r="60" spans="1:35" x14ac:dyDescent="0.4">
      <c r="A60" t="s">
        <v>314</v>
      </c>
      <c r="B60" t="s">
        <v>314</v>
      </c>
      <c r="D60" s="1" t="str">
        <f>Countries!$G$20</f>
        <v>u:\ken\index.bnk, Type = LAREMOS</v>
      </c>
      <c r="E60" s="1" t="str">
        <f>Countries!$E$20&amp;Countries!$Q59&amp;Countries!$F$20</f>
        <v>x944D_Y</v>
      </c>
      <c r="F60" t="s">
        <v>314</v>
      </c>
      <c r="G60" s="51" t="s">
        <v>349</v>
      </c>
      <c r="H60" s="51" t="s">
        <v>349</v>
      </c>
      <c r="I60" s="51" t="s">
        <v>349</v>
      </c>
      <c r="J60" s="51" t="s">
        <v>349</v>
      </c>
      <c r="K60" s="51" t="s">
        <v>349</v>
      </c>
      <c r="L60" s="51" t="s">
        <v>349</v>
      </c>
      <c r="M60">
        <v>5</v>
      </c>
      <c r="N60">
        <v>5</v>
      </c>
      <c r="O60">
        <v>5</v>
      </c>
      <c r="P60">
        <v>6</v>
      </c>
      <c r="Q60">
        <v>6</v>
      </c>
      <c r="R60">
        <v>8</v>
      </c>
      <c r="S60">
        <v>8</v>
      </c>
      <c r="T60">
        <v>8</v>
      </c>
      <c r="U60">
        <v>8</v>
      </c>
      <c r="V60">
        <v>8</v>
      </c>
      <c r="W60">
        <v>7</v>
      </c>
      <c r="X60">
        <v>8</v>
      </c>
      <c r="Y60">
        <v>7</v>
      </c>
      <c r="Z60">
        <v>7</v>
      </c>
      <c r="AA60">
        <v>8</v>
      </c>
      <c r="AB60">
        <v>8</v>
      </c>
      <c r="AC60">
        <v>7</v>
      </c>
      <c r="AD60">
        <v>6</v>
      </c>
      <c r="AE60">
        <v>7</v>
      </c>
      <c r="AF60">
        <v>7</v>
      </c>
      <c r="AG60">
        <v>7</v>
      </c>
      <c r="AH60" s="51" t="s">
        <v>349</v>
      </c>
      <c r="AI60" s="51" t="s">
        <v>349</v>
      </c>
    </row>
    <row r="61" spans="1:35" x14ac:dyDescent="0.4">
      <c r="A61" t="s">
        <v>314</v>
      </c>
      <c r="B61" t="s">
        <v>314</v>
      </c>
      <c r="D61" s="1" t="str">
        <f>Countries!$G$20</f>
        <v>u:\ken\index.bnk, Type = LAREMOS</v>
      </c>
      <c r="E61" s="1" t="str">
        <f>Countries!$E$20&amp;Countries!$Q60&amp;Countries!$F$20</f>
        <v>x436D_Y</v>
      </c>
      <c r="F61" t="s">
        <v>314</v>
      </c>
      <c r="G61" s="51" t="s">
        <v>349</v>
      </c>
      <c r="H61" s="51" t="s">
        <v>349</v>
      </c>
      <c r="I61" s="51" t="s">
        <v>349</v>
      </c>
      <c r="J61" s="51" t="s">
        <v>349</v>
      </c>
      <c r="K61" s="51" t="s">
        <v>349</v>
      </c>
      <c r="L61" s="51" t="s">
        <v>349</v>
      </c>
      <c r="M61">
        <v>10</v>
      </c>
      <c r="N61">
        <v>10</v>
      </c>
      <c r="O61">
        <v>10</v>
      </c>
      <c r="P61">
        <v>10</v>
      </c>
      <c r="Q61">
        <v>10</v>
      </c>
      <c r="R61">
        <v>10</v>
      </c>
      <c r="S61">
        <v>10</v>
      </c>
      <c r="T61">
        <v>9</v>
      </c>
      <c r="U61">
        <v>8</v>
      </c>
      <c r="V61">
        <v>8</v>
      </c>
      <c r="W61">
        <v>7</v>
      </c>
      <c r="X61">
        <v>6</v>
      </c>
      <c r="Y61">
        <v>6</v>
      </c>
      <c r="Z61">
        <v>7</v>
      </c>
      <c r="AA61">
        <v>6</v>
      </c>
      <c r="AB61">
        <v>6</v>
      </c>
      <c r="AC61">
        <v>6</v>
      </c>
      <c r="AD61">
        <v>6</v>
      </c>
      <c r="AE61">
        <v>6</v>
      </c>
      <c r="AF61">
        <v>7</v>
      </c>
      <c r="AG61">
        <v>6</v>
      </c>
      <c r="AH61">
        <v>6</v>
      </c>
      <c r="AI61" s="51" t="s">
        <v>349</v>
      </c>
    </row>
    <row r="62" spans="1:35" x14ac:dyDescent="0.4">
      <c r="A62" t="s">
        <v>314</v>
      </c>
      <c r="B62" t="s">
        <v>314</v>
      </c>
      <c r="D62" s="1" t="str">
        <f>Countries!$G$20</f>
        <v>u:\ken\index.bnk, Type = LAREMOS</v>
      </c>
      <c r="E62" s="1" t="str">
        <f>Countries!$E$20&amp;Countries!$Q61&amp;Countries!$F$20</f>
        <v>x916D_Y</v>
      </c>
      <c r="F62" t="s">
        <v>314</v>
      </c>
      <c r="G62" s="51" t="s">
        <v>349</v>
      </c>
      <c r="H62" s="51" t="s">
        <v>349</v>
      </c>
      <c r="I62" s="51" t="s">
        <v>349</v>
      </c>
      <c r="J62" s="51" t="s">
        <v>349</v>
      </c>
      <c r="K62" s="51" t="s">
        <v>349</v>
      </c>
      <c r="L62" s="51" t="s">
        <v>349</v>
      </c>
      <c r="M62" s="51" t="s">
        <v>349</v>
      </c>
      <c r="N62" s="51" t="s">
        <v>349</v>
      </c>
      <c r="O62" s="51" t="s">
        <v>349</v>
      </c>
      <c r="P62" s="51" t="s">
        <v>349</v>
      </c>
      <c r="Q62" s="51" t="s">
        <v>349</v>
      </c>
      <c r="R62" s="51" t="s">
        <v>349</v>
      </c>
      <c r="S62" s="51" t="s">
        <v>349</v>
      </c>
      <c r="T62" s="51" t="s">
        <v>349</v>
      </c>
      <c r="U62" s="51" t="s">
        <v>349</v>
      </c>
      <c r="V62" s="51" t="s">
        <v>349</v>
      </c>
      <c r="W62" s="51" t="s">
        <v>349</v>
      </c>
      <c r="X62" s="51" t="s">
        <v>349</v>
      </c>
      <c r="Y62">
        <v>1</v>
      </c>
      <c r="Z62">
        <v>1</v>
      </c>
      <c r="AA62">
        <v>2</v>
      </c>
      <c r="AB62">
        <v>2</v>
      </c>
      <c r="AC62">
        <v>2</v>
      </c>
      <c r="AD62">
        <v>2</v>
      </c>
      <c r="AE62">
        <v>3</v>
      </c>
      <c r="AF62">
        <v>4</v>
      </c>
      <c r="AG62">
        <v>4</v>
      </c>
      <c r="AH62" s="51" t="s">
        <v>349</v>
      </c>
      <c r="AI62" s="51" t="s">
        <v>349</v>
      </c>
    </row>
    <row r="63" spans="1:35" x14ac:dyDescent="0.4">
      <c r="A63" t="s">
        <v>314</v>
      </c>
      <c r="B63" t="s">
        <v>314</v>
      </c>
      <c r="D63" s="1" t="str">
        <f>Countries!$G$20</f>
        <v>u:\ken\index.bnk, Type = LAREMOS</v>
      </c>
      <c r="E63" s="1" t="str">
        <f>Countries!$E$20&amp;Countries!$Q62&amp;Countries!$F$20</f>
        <v>x941D_Y</v>
      </c>
      <c r="F63" t="s">
        <v>314</v>
      </c>
      <c r="G63" s="51" t="s">
        <v>349</v>
      </c>
      <c r="H63" s="51" t="s">
        <v>349</v>
      </c>
      <c r="I63" s="51" t="s">
        <v>349</v>
      </c>
      <c r="J63" s="51" t="s">
        <v>349</v>
      </c>
      <c r="K63" s="51" t="s">
        <v>349</v>
      </c>
      <c r="L63" s="51" t="s">
        <v>349</v>
      </c>
      <c r="M63" s="51" t="s">
        <v>349</v>
      </c>
      <c r="N63" s="51" t="s">
        <v>349</v>
      </c>
      <c r="O63" s="51" t="s">
        <v>349</v>
      </c>
      <c r="P63" s="51" t="s">
        <v>349</v>
      </c>
      <c r="Q63" s="51" t="s">
        <v>349</v>
      </c>
      <c r="R63" s="51" t="s">
        <v>349</v>
      </c>
      <c r="S63" s="51" t="s">
        <v>349</v>
      </c>
      <c r="T63" s="51" t="s">
        <v>349</v>
      </c>
      <c r="U63" s="51" t="s">
        <v>349</v>
      </c>
      <c r="V63" s="51" t="s">
        <v>349</v>
      </c>
      <c r="W63" s="51" t="s">
        <v>349</v>
      </c>
      <c r="X63" s="51" t="s">
        <v>349</v>
      </c>
      <c r="Y63">
        <v>1</v>
      </c>
      <c r="Z63">
        <v>1</v>
      </c>
      <c r="AA63">
        <v>1</v>
      </c>
      <c r="AB63">
        <v>1</v>
      </c>
      <c r="AC63">
        <v>4</v>
      </c>
      <c r="AD63">
        <v>4</v>
      </c>
      <c r="AE63">
        <v>4</v>
      </c>
      <c r="AF63">
        <v>5</v>
      </c>
      <c r="AG63">
        <v>5</v>
      </c>
      <c r="AH63" s="51" t="s">
        <v>349</v>
      </c>
      <c r="AI63" s="51" t="s">
        <v>349</v>
      </c>
    </row>
    <row r="64" spans="1:35" x14ac:dyDescent="0.4">
      <c r="A64" t="s">
        <v>314</v>
      </c>
      <c r="B64" t="s">
        <v>314</v>
      </c>
      <c r="D64" s="1" t="str">
        <f>Countries!$G$20</f>
        <v>u:\ken\index.bnk, Type = LAREMOS</v>
      </c>
      <c r="E64" s="1" t="str">
        <f>Countries!$E$20&amp;Countries!$Q63&amp;Countries!$F$20</f>
        <v>x946D_Y</v>
      </c>
      <c r="F64" t="s">
        <v>314</v>
      </c>
      <c r="G64" s="51" t="s">
        <v>349</v>
      </c>
      <c r="H64" s="51" t="s">
        <v>349</v>
      </c>
      <c r="I64" s="51" t="s">
        <v>349</v>
      </c>
      <c r="J64" s="51" t="s">
        <v>349</v>
      </c>
      <c r="K64" s="51" t="s">
        <v>349</v>
      </c>
      <c r="L64" s="51" t="s">
        <v>349</v>
      </c>
      <c r="M64" s="51" t="s">
        <v>349</v>
      </c>
      <c r="N64" s="51" t="s">
        <v>349</v>
      </c>
      <c r="O64" s="51" t="s">
        <v>349</v>
      </c>
      <c r="P64" s="51" t="s">
        <v>349</v>
      </c>
      <c r="Q64" s="51" t="s">
        <v>349</v>
      </c>
      <c r="R64" s="51" t="s">
        <v>349</v>
      </c>
      <c r="S64" s="51" t="s">
        <v>349</v>
      </c>
      <c r="T64" s="51" t="s">
        <v>349</v>
      </c>
      <c r="U64" s="51" t="s">
        <v>349</v>
      </c>
      <c r="V64" s="51" t="s">
        <v>349</v>
      </c>
      <c r="W64" s="51" t="s">
        <v>349</v>
      </c>
      <c r="X64" s="51" t="s">
        <v>349</v>
      </c>
      <c r="Y64">
        <v>1</v>
      </c>
      <c r="Z64">
        <v>1</v>
      </c>
      <c r="AA64">
        <v>1</v>
      </c>
      <c r="AB64">
        <v>2</v>
      </c>
      <c r="AC64">
        <v>2</v>
      </c>
      <c r="AD64">
        <v>4</v>
      </c>
      <c r="AE64">
        <v>4</v>
      </c>
      <c r="AF64">
        <v>5</v>
      </c>
      <c r="AG64">
        <v>5</v>
      </c>
      <c r="AH64" s="51" t="s">
        <v>349</v>
      </c>
      <c r="AI64" s="51" t="s">
        <v>349</v>
      </c>
    </row>
    <row r="65" spans="1:35" x14ac:dyDescent="0.4">
      <c r="A65" t="s">
        <v>314</v>
      </c>
      <c r="B65" t="s">
        <v>314</v>
      </c>
      <c r="D65" s="1" t="str">
        <f>Countries!$G$20</f>
        <v>u:\ken\index.bnk, Type = LAREMOS</v>
      </c>
      <c r="E65" s="1" t="str">
        <f>Countries!$E$20&amp;Countries!$Q64&amp;Countries!$F$20</f>
        <v>x962D_Y</v>
      </c>
      <c r="F65" t="s">
        <v>314</v>
      </c>
      <c r="G65" s="51" t="s">
        <v>349</v>
      </c>
      <c r="H65" s="51" t="s">
        <v>349</v>
      </c>
      <c r="I65" s="51" t="s">
        <v>349</v>
      </c>
      <c r="J65" s="51" t="s">
        <v>349</v>
      </c>
      <c r="K65" s="51" t="s">
        <v>349</v>
      </c>
      <c r="L65" s="51" t="s">
        <v>349</v>
      </c>
      <c r="M65" s="51" t="s">
        <v>349</v>
      </c>
      <c r="N65" s="51" t="s">
        <v>349</v>
      </c>
      <c r="O65" s="51" t="s">
        <v>349</v>
      </c>
      <c r="P65" s="51" t="s">
        <v>349</v>
      </c>
      <c r="Q65" s="51" t="s">
        <v>349</v>
      </c>
      <c r="R65" s="51" t="s">
        <v>349</v>
      </c>
      <c r="S65" s="51" t="s">
        <v>349</v>
      </c>
      <c r="T65" s="51" t="s">
        <v>349</v>
      </c>
      <c r="U65" s="51" t="s">
        <v>349</v>
      </c>
      <c r="V65" s="51" t="s">
        <v>349</v>
      </c>
      <c r="W65" s="51" t="s">
        <v>349</v>
      </c>
      <c r="X65" s="51" t="s">
        <v>349</v>
      </c>
      <c r="Y65" s="51" t="s">
        <v>349</v>
      </c>
      <c r="Z65">
        <v>5</v>
      </c>
      <c r="AA65">
        <v>4</v>
      </c>
      <c r="AB65">
        <v>3</v>
      </c>
      <c r="AC65">
        <v>5</v>
      </c>
      <c r="AD65">
        <v>4</v>
      </c>
      <c r="AE65">
        <v>5</v>
      </c>
      <c r="AF65">
        <v>4</v>
      </c>
      <c r="AG65">
        <v>5</v>
      </c>
      <c r="AH65" s="51" t="s">
        <v>349</v>
      </c>
      <c r="AI65" s="51" t="s">
        <v>349</v>
      </c>
    </row>
    <row r="66" spans="1:35" x14ac:dyDescent="0.4">
      <c r="A66" t="s">
        <v>314</v>
      </c>
      <c r="B66" t="s">
        <v>314</v>
      </c>
      <c r="D66" s="1" t="str">
        <f>Countries!$G$20</f>
        <v>u:\ken\index.bnk, Type = LAREMOS</v>
      </c>
      <c r="E66" s="1" t="str">
        <f>Countries!$E$20&amp;Countries!$Q65&amp;Countries!$F$20</f>
        <v>x548D_Y</v>
      </c>
      <c r="F66" t="s">
        <v>314</v>
      </c>
      <c r="G66" s="51" t="s">
        <v>349</v>
      </c>
      <c r="H66" s="51" t="s">
        <v>349</v>
      </c>
      <c r="I66" s="51" t="s">
        <v>349</v>
      </c>
      <c r="J66" s="51" t="s">
        <v>349</v>
      </c>
      <c r="K66" s="51" t="s">
        <v>349</v>
      </c>
      <c r="L66" s="51" t="s">
        <v>349</v>
      </c>
      <c r="M66">
        <v>3</v>
      </c>
      <c r="N66">
        <v>4</v>
      </c>
      <c r="O66">
        <v>6</v>
      </c>
      <c r="P66">
        <v>7</v>
      </c>
      <c r="Q66">
        <v>6</v>
      </c>
      <c r="R66">
        <v>7</v>
      </c>
      <c r="S66">
        <v>9</v>
      </c>
      <c r="T66">
        <v>8</v>
      </c>
      <c r="U66">
        <v>6</v>
      </c>
      <c r="V66">
        <v>5</v>
      </c>
      <c r="W66">
        <v>4</v>
      </c>
      <c r="X66">
        <v>4</v>
      </c>
      <c r="Y66">
        <v>4</v>
      </c>
      <c r="Z66">
        <v>5</v>
      </c>
      <c r="AA66">
        <v>5</v>
      </c>
      <c r="AB66">
        <v>5</v>
      </c>
      <c r="AC66">
        <v>5</v>
      </c>
      <c r="AD66">
        <v>5</v>
      </c>
      <c r="AE66">
        <v>7</v>
      </c>
      <c r="AF66">
        <v>6</v>
      </c>
      <c r="AG66">
        <v>6</v>
      </c>
      <c r="AH66" s="51" t="s">
        <v>349</v>
      </c>
      <c r="AI66" s="51" t="s">
        <v>349</v>
      </c>
    </row>
    <row r="67" spans="1:35" x14ac:dyDescent="0.4">
      <c r="A67" t="s">
        <v>314</v>
      </c>
      <c r="B67" t="s">
        <v>314</v>
      </c>
      <c r="D67" s="1" t="str">
        <f>Countries!$G$20</f>
        <v>u:\ken\index.bnk, Type = LAREMOS</v>
      </c>
      <c r="E67" s="1" t="str">
        <f>Countries!$E$20&amp;Countries!$Q66&amp;Countries!$F$20</f>
        <v>x684D_Y</v>
      </c>
      <c r="F67" t="s">
        <v>314</v>
      </c>
      <c r="G67" s="51" t="s">
        <v>349</v>
      </c>
      <c r="H67" s="51" t="s">
        <v>349</v>
      </c>
      <c r="I67" s="51" t="s">
        <v>349</v>
      </c>
      <c r="J67" s="51" t="s">
        <v>349</v>
      </c>
      <c r="K67" s="51" t="s">
        <v>349</v>
      </c>
      <c r="L67" s="51" t="s">
        <v>349</v>
      </c>
      <c r="M67">
        <v>5</v>
      </c>
      <c r="N67">
        <v>5</v>
      </c>
      <c r="O67">
        <v>6</v>
      </c>
      <c r="P67">
        <v>6</v>
      </c>
      <c r="Q67">
        <v>6</v>
      </c>
      <c r="R67">
        <v>7</v>
      </c>
      <c r="S67">
        <v>5</v>
      </c>
      <c r="T67">
        <v>5</v>
      </c>
      <c r="U67">
        <v>5</v>
      </c>
      <c r="V67">
        <v>4</v>
      </c>
      <c r="W67">
        <v>4</v>
      </c>
      <c r="X67">
        <v>4</v>
      </c>
      <c r="Y67">
        <v>4</v>
      </c>
      <c r="Z67">
        <v>4</v>
      </c>
      <c r="AA67">
        <v>4</v>
      </c>
      <c r="AB67">
        <v>5</v>
      </c>
      <c r="AC67">
        <v>5</v>
      </c>
      <c r="AD67">
        <v>7</v>
      </c>
      <c r="AE67">
        <v>7</v>
      </c>
      <c r="AF67">
        <v>6</v>
      </c>
      <c r="AG67">
        <v>6</v>
      </c>
      <c r="AH67" s="51" t="s">
        <v>349</v>
      </c>
      <c r="AI67" s="51" t="s">
        <v>349</v>
      </c>
    </row>
    <row r="68" spans="1:35" x14ac:dyDescent="0.4">
      <c r="A68" t="s">
        <v>314</v>
      </c>
      <c r="B68" t="s">
        <v>314</v>
      </c>
      <c r="D68" s="1" t="str">
        <f>Countries!$G$20</f>
        <v>u:\ken\index.bnk, Type = LAREMOS</v>
      </c>
      <c r="E68" s="1" t="str">
        <f>Countries!$E$20&amp;Countries!$Q67&amp;Countries!$F$20</f>
        <v>x273D_Y</v>
      </c>
      <c r="F68" t="s">
        <v>314</v>
      </c>
      <c r="G68" s="51" t="s">
        <v>349</v>
      </c>
      <c r="H68" s="51" t="s">
        <v>349</v>
      </c>
      <c r="I68" s="51" t="s">
        <v>349</v>
      </c>
      <c r="J68" s="51" t="s">
        <v>349</v>
      </c>
      <c r="K68" s="51" t="s">
        <v>349</v>
      </c>
      <c r="L68" s="51" t="s">
        <v>349</v>
      </c>
      <c r="M68">
        <v>3</v>
      </c>
      <c r="N68">
        <v>3</v>
      </c>
      <c r="O68">
        <v>5</v>
      </c>
      <c r="P68">
        <v>7</v>
      </c>
      <c r="Q68">
        <v>6</v>
      </c>
      <c r="R68">
        <v>6</v>
      </c>
      <c r="S68">
        <v>9</v>
      </c>
      <c r="T68">
        <v>9</v>
      </c>
      <c r="U68">
        <v>6</v>
      </c>
      <c r="V68">
        <v>5</v>
      </c>
      <c r="W68">
        <v>5</v>
      </c>
      <c r="X68">
        <v>4</v>
      </c>
      <c r="Y68">
        <v>4</v>
      </c>
      <c r="Z68">
        <v>4</v>
      </c>
      <c r="AA68">
        <v>4</v>
      </c>
      <c r="AB68">
        <v>7</v>
      </c>
      <c r="AC68">
        <v>5</v>
      </c>
      <c r="AD68">
        <v>4</v>
      </c>
      <c r="AE68">
        <v>5</v>
      </c>
      <c r="AF68">
        <v>4</v>
      </c>
      <c r="AG68">
        <v>3</v>
      </c>
      <c r="AH68" s="51" t="s">
        <v>349</v>
      </c>
      <c r="AI68" s="51" t="s">
        <v>349</v>
      </c>
    </row>
    <row r="69" spans="1:35" x14ac:dyDescent="0.4">
      <c r="A69" t="s">
        <v>314</v>
      </c>
      <c r="B69" t="s">
        <v>314</v>
      </c>
      <c r="D69" s="1" t="str">
        <f>Countries!$G$20</f>
        <v>u:\ken\index.bnk, Type = LAREMOS</v>
      </c>
      <c r="E69" s="1" t="str">
        <f>Countries!$E$20&amp;Countries!$Q68&amp;Countries!$F$20</f>
        <v>x853D_Y</v>
      </c>
      <c r="F69" t="s">
        <v>314</v>
      </c>
      <c r="G69" s="51" t="s">
        <v>349</v>
      </c>
      <c r="H69" s="51" t="s">
        <v>349</v>
      </c>
      <c r="I69" s="51" t="s">
        <v>349</v>
      </c>
      <c r="J69" s="51" t="s">
        <v>349</v>
      </c>
      <c r="K69" s="51" t="s">
        <v>349</v>
      </c>
      <c r="L69" s="51" t="s">
        <v>349</v>
      </c>
      <c r="M69">
        <v>3</v>
      </c>
      <c r="N69">
        <v>5</v>
      </c>
      <c r="O69">
        <v>8</v>
      </c>
      <c r="P69">
        <v>8</v>
      </c>
      <c r="Q69">
        <v>9</v>
      </c>
      <c r="R69">
        <v>10</v>
      </c>
      <c r="S69">
        <v>8</v>
      </c>
      <c r="T69">
        <v>8</v>
      </c>
      <c r="U69">
        <v>7</v>
      </c>
      <c r="V69">
        <v>8</v>
      </c>
      <c r="W69">
        <v>9</v>
      </c>
      <c r="X69">
        <v>8</v>
      </c>
      <c r="Y69">
        <v>10</v>
      </c>
      <c r="Z69">
        <v>8</v>
      </c>
      <c r="AA69">
        <v>6</v>
      </c>
      <c r="AB69">
        <v>6</v>
      </c>
      <c r="AC69">
        <v>6</v>
      </c>
      <c r="AD69">
        <v>6</v>
      </c>
      <c r="AE69">
        <v>8</v>
      </c>
      <c r="AF69">
        <v>8</v>
      </c>
      <c r="AG69">
        <v>8</v>
      </c>
      <c r="AH69" s="51" t="s">
        <v>349</v>
      </c>
      <c r="AI69" s="51" t="s">
        <v>349</v>
      </c>
    </row>
    <row r="70" spans="1:35" x14ac:dyDescent="0.4">
      <c r="A70" t="s">
        <v>314</v>
      </c>
      <c r="B70" t="s">
        <v>314</v>
      </c>
      <c r="D70" s="1" t="str">
        <f>Countries!$G$20</f>
        <v>u:\ken\index.bnk, Type = LAREMOS</v>
      </c>
      <c r="E70" s="1" t="str">
        <f>Countries!$E$20&amp;Countries!$Q69&amp;Countries!$F$20</f>
        <v>x964D_Y</v>
      </c>
      <c r="F70" t="s">
        <v>314</v>
      </c>
      <c r="G70" s="51" t="s">
        <v>349</v>
      </c>
      <c r="H70" s="51" t="s">
        <v>349</v>
      </c>
      <c r="I70" s="51" t="s">
        <v>349</v>
      </c>
      <c r="J70" s="51" t="s">
        <v>349</v>
      </c>
      <c r="K70" s="51" t="s">
        <v>349</v>
      </c>
      <c r="L70" s="51" t="s">
        <v>349</v>
      </c>
      <c r="M70" s="51" t="s">
        <v>349</v>
      </c>
      <c r="N70" s="51" t="s">
        <v>349</v>
      </c>
      <c r="O70" s="51" t="s">
        <v>349</v>
      </c>
      <c r="P70" s="51" t="s">
        <v>349</v>
      </c>
      <c r="Q70" s="51" t="s">
        <v>349</v>
      </c>
      <c r="R70" s="51" t="s">
        <v>349</v>
      </c>
      <c r="S70" s="51" t="s">
        <v>349</v>
      </c>
      <c r="T70" s="51" t="s">
        <v>349</v>
      </c>
      <c r="U70" s="51" t="s">
        <v>349</v>
      </c>
      <c r="V70" s="51" t="s">
        <v>349</v>
      </c>
      <c r="W70">
        <v>9</v>
      </c>
      <c r="X70">
        <v>8</v>
      </c>
      <c r="Y70">
        <v>6</v>
      </c>
      <c r="Z70">
        <v>6</v>
      </c>
      <c r="AA70">
        <v>5</v>
      </c>
      <c r="AB70">
        <v>4</v>
      </c>
      <c r="AC70">
        <v>4</v>
      </c>
      <c r="AD70">
        <v>3</v>
      </c>
      <c r="AE70">
        <v>4</v>
      </c>
      <c r="AF70">
        <v>4</v>
      </c>
      <c r="AG70">
        <v>5</v>
      </c>
      <c r="AH70" s="51" t="s">
        <v>349</v>
      </c>
      <c r="AI70" s="51" t="s">
        <v>349</v>
      </c>
    </row>
    <row r="71" spans="1:35" x14ac:dyDescent="0.4">
      <c r="A71" t="s">
        <v>314</v>
      </c>
      <c r="B71" t="s">
        <v>314</v>
      </c>
      <c r="D71" s="1" t="str">
        <f>Countries!$G$20</f>
        <v>u:\ken\index.bnk, Type = LAREMOS</v>
      </c>
      <c r="E71" s="1" t="str">
        <f>Countries!$E$20&amp;Countries!$Q70&amp;Countries!$F$20</f>
        <v>x968D_Y</v>
      </c>
      <c r="F71" t="s">
        <v>314</v>
      </c>
      <c r="G71" s="51" t="s">
        <v>349</v>
      </c>
      <c r="H71" s="51" t="s">
        <v>349</v>
      </c>
      <c r="I71" s="51" t="s">
        <v>349</v>
      </c>
      <c r="J71" s="51" t="s">
        <v>349</v>
      </c>
      <c r="K71" s="51" t="s">
        <v>349</v>
      </c>
      <c r="L71" s="51" t="s">
        <v>349</v>
      </c>
      <c r="M71" s="51" t="s">
        <v>349</v>
      </c>
      <c r="N71" s="51" t="s">
        <v>349</v>
      </c>
      <c r="O71" s="51" t="s">
        <v>349</v>
      </c>
      <c r="P71" s="51" t="s">
        <v>349</v>
      </c>
      <c r="Q71" s="51" t="s">
        <v>349</v>
      </c>
      <c r="R71" s="51" t="s">
        <v>349</v>
      </c>
      <c r="S71" s="51" t="s">
        <v>349</v>
      </c>
      <c r="T71">
        <v>2</v>
      </c>
      <c r="U71">
        <v>1</v>
      </c>
      <c r="V71">
        <v>1</v>
      </c>
      <c r="W71">
        <v>1</v>
      </c>
      <c r="X71">
        <v>1</v>
      </c>
      <c r="Y71">
        <v>2</v>
      </c>
      <c r="Z71">
        <v>2</v>
      </c>
      <c r="AA71">
        <v>2</v>
      </c>
      <c r="AB71">
        <v>2</v>
      </c>
      <c r="AC71">
        <v>3</v>
      </c>
      <c r="AD71">
        <v>3</v>
      </c>
      <c r="AE71">
        <v>3</v>
      </c>
      <c r="AF71">
        <v>3</v>
      </c>
      <c r="AG71">
        <v>3</v>
      </c>
      <c r="AH71" s="51" t="s">
        <v>349</v>
      </c>
      <c r="AI71" s="51" t="s">
        <v>349</v>
      </c>
    </row>
    <row r="72" spans="1:35" x14ac:dyDescent="0.4">
      <c r="A72" t="s">
        <v>314</v>
      </c>
      <c r="B72" t="s">
        <v>314</v>
      </c>
      <c r="D72" s="1" t="str">
        <f>Countries!$G$20</f>
        <v>u:\ken\index.bnk, Type = LAREMOS</v>
      </c>
      <c r="E72" s="1" t="str">
        <f>Countries!$E$20&amp;Countries!$Q71&amp;Countries!$F$20</f>
        <v>x456D_Y</v>
      </c>
      <c r="F72" t="s">
        <v>314</v>
      </c>
      <c r="G72" s="51" t="s">
        <v>349</v>
      </c>
      <c r="H72" s="51" t="s">
        <v>349</v>
      </c>
      <c r="I72" s="51" t="s">
        <v>349</v>
      </c>
      <c r="J72" s="51" t="s">
        <v>349</v>
      </c>
      <c r="K72" s="51" t="s">
        <v>349</v>
      </c>
      <c r="L72" s="51" t="s">
        <v>349</v>
      </c>
      <c r="M72" s="51" t="s">
        <v>349</v>
      </c>
      <c r="N72" s="51" t="s">
        <v>349</v>
      </c>
      <c r="O72" s="51" t="s">
        <v>349</v>
      </c>
      <c r="P72" s="51" t="s">
        <v>349</v>
      </c>
      <c r="Q72" s="51" t="s">
        <v>349</v>
      </c>
      <c r="R72" s="51" t="s">
        <v>349</v>
      </c>
      <c r="S72" s="51" t="s">
        <v>349</v>
      </c>
      <c r="T72" s="51" t="s">
        <v>349</v>
      </c>
      <c r="U72" s="51" t="s">
        <v>349</v>
      </c>
      <c r="V72" s="51" t="s">
        <v>349</v>
      </c>
      <c r="W72" s="51" t="s">
        <v>349</v>
      </c>
      <c r="X72">
        <v>1</v>
      </c>
      <c r="Y72">
        <v>1</v>
      </c>
      <c r="Z72">
        <v>1</v>
      </c>
      <c r="AA72">
        <v>1</v>
      </c>
      <c r="AB72">
        <v>1</v>
      </c>
      <c r="AC72">
        <v>2</v>
      </c>
      <c r="AD72">
        <v>2</v>
      </c>
      <c r="AE72">
        <v>3</v>
      </c>
      <c r="AF72">
        <v>2</v>
      </c>
      <c r="AG72">
        <v>2</v>
      </c>
      <c r="AH72">
        <v>2</v>
      </c>
      <c r="AI72">
        <v>2</v>
      </c>
    </row>
    <row r="73" spans="1:35" x14ac:dyDescent="0.4">
      <c r="A73" t="s">
        <v>314</v>
      </c>
      <c r="B73" t="s">
        <v>314</v>
      </c>
      <c r="D73" s="1" t="str">
        <f>Countries!$G$20</f>
        <v>u:\ken\index.bnk, Type = LAREMOS</v>
      </c>
      <c r="E73" s="1" t="str">
        <f>Countries!$E$20&amp;Countries!$Q72&amp;Countries!$F$20</f>
        <v>x936D_Y</v>
      </c>
      <c r="F73" t="s">
        <v>314</v>
      </c>
      <c r="G73" s="51" t="s">
        <v>349</v>
      </c>
      <c r="H73" s="51" t="s">
        <v>349</v>
      </c>
      <c r="I73" s="51" t="s">
        <v>349</v>
      </c>
      <c r="J73" s="51" t="s">
        <v>349</v>
      </c>
      <c r="K73" s="51" t="s">
        <v>349</v>
      </c>
      <c r="L73" s="51" t="s">
        <v>349</v>
      </c>
      <c r="M73" s="51" t="s">
        <v>349</v>
      </c>
      <c r="N73" s="51" t="s">
        <v>349</v>
      </c>
      <c r="O73" s="51" t="s">
        <v>349</v>
      </c>
      <c r="P73" s="51" t="s">
        <v>349</v>
      </c>
      <c r="Q73" s="51" t="s">
        <v>349</v>
      </c>
      <c r="R73">
        <v>1</v>
      </c>
      <c r="S73">
        <v>1</v>
      </c>
      <c r="T73">
        <v>1</v>
      </c>
      <c r="U73">
        <v>1</v>
      </c>
      <c r="V73">
        <v>2</v>
      </c>
      <c r="W73">
        <v>2</v>
      </c>
      <c r="X73">
        <v>3</v>
      </c>
      <c r="Y73">
        <v>3</v>
      </c>
      <c r="Z73">
        <v>3</v>
      </c>
      <c r="AA73">
        <v>4</v>
      </c>
      <c r="AB73">
        <v>4</v>
      </c>
      <c r="AC73">
        <v>4</v>
      </c>
      <c r="AD73">
        <v>5</v>
      </c>
      <c r="AE73">
        <v>5</v>
      </c>
      <c r="AF73">
        <v>6</v>
      </c>
      <c r="AG73">
        <v>6</v>
      </c>
      <c r="AH73" s="51" t="s">
        <v>349</v>
      </c>
      <c r="AI73" s="51" t="s">
        <v>349</v>
      </c>
    </row>
    <row r="74" spans="1:35" x14ac:dyDescent="0.4">
      <c r="A74" t="s">
        <v>314</v>
      </c>
      <c r="B74" t="s">
        <v>314</v>
      </c>
      <c r="D74" s="1" t="str">
        <f>Countries!$G$20</f>
        <v>u:\ken\index.bnk, Type = LAREMOS</v>
      </c>
      <c r="E74" s="1" t="str">
        <f>Countries!$E$20&amp;Countries!$Q73&amp;Countries!$F$20</f>
        <v>x813D_Y</v>
      </c>
      <c r="F74" t="s">
        <v>314</v>
      </c>
      <c r="G74" s="51" t="s">
        <v>349</v>
      </c>
      <c r="H74" s="51" t="s">
        <v>349</v>
      </c>
      <c r="I74" s="51" t="s">
        <v>349</v>
      </c>
      <c r="J74" s="51" t="s">
        <v>349</v>
      </c>
      <c r="K74" s="51" t="s">
        <v>349</v>
      </c>
      <c r="L74" s="51" t="s">
        <v>349</v>
      </c>
      <c r="M74">
        <v>2</v>
      </c>
      <c r="N74">
        <v>2</v>
      </c>
      <c r="O74">
        <v>3</v>
      </c>
      <c r="P74">
        <v>3</v>
      </c>
      <c r="Q74">
        <v>3</v>
      </c>
      <c r="R74">
        <v>5</v>
      </c>
      <c r="S74">
        <v>6</v>
      </c>
      <c r="T74">
        <v>6</v>
      </c>
      <c r="U74">
        <v>5</v>
      </c>
      <c r="V74">
        <v>5</v>
      </c>
      <c r="W74">
        <v>6</v>
      </c>
      <c r="X74">
        <v>6</v>
      </c>
      <c r="Y74">
        <v>4</v>
      </c>
      <c r="Z74">
        <v>6</v>
      </c>
      <c r="AA74">
        <v>6</v>
      </c>
      <c r="AB74">
        <v>5</v>
      </c>
      <c r="AC74">
        <v>5</v>
      </c>
      <c r="AD74">
        <v>4</v>
      </c>
      <c r="AE74">
        <v>5</v>
      </c>
      <c r="AF74">
        <v>5</v>
      </c>
      <c r="AG74">
        <v>6</v>
      </c>
      <c r="AH74" s="51" t="s">
        <v>349</v>
      </c>
      <c r="AI74" s="51" t="s">
        <v>349</v>
      </c>
    </row>
    <row r="75" spans="1:35" x14ac:dyDescent="0.4">
      <c r="A75" t="s">
        <v>314</v>
      </c>
      <c r="B75" t="s">
        <v>314</v>
      </c>
      <c r="D75" s="1" t="str">
        <f>Countries!$G$20</f>
        <v>u:\ken\index.bnk, Type = LAREMOS</v>
      </c>
      <c r="E75" s="1" t="str">
        <f>Countries!$E$20&amp;Countries!$Q74&amp;Countries!$F$20</f>
        <v>x361D_Y</v>
      </c>
      <c r="F75" t="s">
        <v>314</v>
      </c>
      <c r="G75" s="51" t="s">
        <v>349</v>
      </c>
      <c r="H75" s="51" t="s">
        <v>349</v>
      </c>
      <c r="I75" s="51" t="s">
        <v>349</v>
      </c>
      <c r="J75" s="51" t="s">
        <v>349</v>
      </c>
      <c r="K75" s="51" t="s">
        <v>349</v>
      </c>
      <c r="L75" s="51" t="s">
        <v>349</v>
      </c>
      <c r="M75" s="51" t="s">
        <v>349</v>
      </c>
      <c r="N75">
        <v>2</v>
      </c>
      <c r="O75">
        <v>2</v>
      </c>
      <c r="P75">
        <v>2</v>
      </c>
      <c r="Q75">
        <v>2</v>
      </c>
      <c r="R75">
        <v>2</v>
      </c>
      <c r="S75">
        <v>2</v>
      </c>
      <c r="T75">
        <v>2</v>
      </c>
      <c r="U75">
        <v>3</v>
      </c>
      <c r="V75">
        <v>3</v>
      </c>
      <c r="W75">
        <v>3</v>
      </c>
      <c r="X75">
        <v>4</v>
      </c>
      <c r="Y75">
        <v>3</v>
      </c>
      <c r="Z75">
        <v>3</v>
      </c>
      <c r="AA75">
        <v>3</v>
      </c>
      <c r="AB75">
        <v>3</v>
      </c>
      <c r="AC75">
        <v>3</v>
      </c>
      <c r="AD75">
        <v>5</v>
      </c>
      <c r="AE75">
        <v>6</v>
      </c>
      <c r="AF75">
        <v>6</v>
      </c>
      <c r="AG75">
        <v>6</v>
      </c>
      <c r="AH75" s="51" t="s">
        <v>349</v>
      </c>
      <c r="AI75" s="51" t="s">
        <v>349</v>
      </c>
    </row>
    <row r="76" spans="1:35" x14ac:dyDescent="0.4">
      <c r="A76" t="s">
        <v>314</v>
      </c>
      <c r="B76" t="s">
        <v>314</v>
      </c>
      <c r="D76" s="1" t="str">
        <f>Countries!$G$20</f>
        <v>u:\ken\index.bnk, Type = LAREMOS</v>
      </c>
      <c r="E76" s="1" t="str">
        <f>Countries!$E$20&amp;Countries!$Q75&amp;Countries!$F$20</f>
        <v>x369D_Y</v>
      </c>
      <c r="F76" t="s">
        <v>314</v>
      </c>
      <c r="G76" s="51" t="s">
        <v>349</v>
      </c>
      <c r="H76" s="51" t="s">
        <v>349</v>
      </c>
      <c r="I76" s="51" t="s">
        <v>349</v>
      </c>
      <c r="J76" s="51" t="s">
        <v>349</v>
      </c>
      <c r="K76" s="51" t="s">
        <v>349</v>
      </c>
      <c r="L76" s="51" t="s">
        <v>349</v>
      </c>
      <c r="M76">
        <v>2</v>
      </c>
      <c r="N76">
        <v>2</v>
      </c>
      <c r="O76">
        <v>2</v>
      </c>
      <c r="P76">
        <v>2</v>
      </c>
      <c r="Q76">
        <v>2</v>
      </c>
      <c r="R76">
        <v>3</v>
      </c>
      <c r="S76">
        <v>5</v>
      </c>
      <c r="T76">
        <v>5</v>
      </c>
      <c r="U76">
        <v>6</v>
      </c>
      <c r="V76">
        <v>6</v>
      </c>
      <c r="W76">
        <v>6</v>
      </c>
      <c r="X76">
        <v>6</v>
      </c>
      <c r="Y76">
        <v>6</v>
      </c>
      <c r="Z76">
        <v>6</v>
      </c>
      <c r="AA76">
        <v>6</v>
      </c>
      <c r="AB76">
        <v>6</v>
      </c>
      <c r="AC76">
        <v>5</v>
      </c>
      <c r="AD76">
        <v>4</v>
      </c>
      <c r="AE76">
        <v>4</v>
      </c>
      <c r="AF76">
        <v>4</v>
      </c>
      <c r="AG76">
        <v>4</v>
      </c>
      <c r="AH76" s="51" t="s">
        <v>349</v>
      </c>
      <c r="AI76" s="51" t="s">
        <v>349</v>
      </c>
    </row>
    <row r="77" spans="1:35" x14ac:dyDescent="0.4">
      <c r="A77" t="s">
        <v>314</v>
      </c>
      <c r="B77" t="s">
        <v>314</v>
      </c>
      <c r="D77" s="1" t="str">
        <f>Countries!$G$20</f>
        <v>u:\ken\index.bnk, Type = LAREMOS</v>
      </c>
      <c r="E77" s="1" t="str">
        <f>Countries!$E$20&amp;Countries!$Q76&amp;Countries!$F$20</f>
        <v>x466D_Y</v>
      </c>
      <c r="F77" t="s">
        <v>314</v>
      </c>
      <c r="G77" s="51" t="s">
        <v>349</v>
      </c>
      <c r="H77" s="51" t="s">
        <v>349</v>
      </c>
      <c r="I77" s="51" t="s">
        <v>349</v>
      </c>
      <c r="J77" s="51" t="s">
        <v>349</v>
      </c>
      <c r="K77" s="51" t="s">
        <v>349</v>
      </c>
      <c r="L77" s="51" t="s">
        <v>349</v>
      </c>
      <c r="M77" s="51" t="s">
        <v>349</v>
      </c>
      <c r="N77" s="51" t="s">
        <v>349</v>
      </c>
      <c r="O77" s="51" t="s">
        <v>349</v>
      </c>
      <c r="P77" s="51" t="s">
        <v>349</v>
      </c>
      <c r="Q77" s="51" t="s">
        <v>349</v>
      </c>
      <c r="R77" s="51" t="s">
        <v>349</v>
      </c>
      <c r="S77" s="51" t="s">
        <v>349</v>
      </c>
      <c r="T77" s="51" t="s">
        <v>349</v>
      </c>
      <c r="U77" s="51" t="s">
        <v>349</v>
      </c>
      <c r="V77" s="51" t="s">
        <v>349</v>
      </c>
      <c r="W77" s="51" t="s">
        <v>349</v>
      </c>
      <c r="X77" s="51" t="s">
        <v>349</v>
      </c>
      <c r="Y77">
        <v>1</v>
      </c>
      <c r="Z77">
        <v>1</v>
      </c>
      <c r="AA77">
        <v>1</v>
      </c>
      <c r="AB77">
        <v>1</v>
      </c>
      <c r="AC77">
        <v>3</v>
      </c>
      <c r="AD77">
        <v>3</v>
      </c>
      <c r="AE77">
        <v>4</v>
      </c>
      <c r="AF77">
        <v>3</v>
      </c>
      <c r="AG77">
        <v>3</v>
      </c>
      <c r="AH77">
        <v>3</v>
      </c>
      <c r="AI77">
        <v>3</v>
      </c>
    </row>
    <row r="78" spans="1:35" x14ac:dyDescent="0.4">
      <c r="A78" t="s">
        <v>314</v>
      </c>
      <c r="B78" t="s">
        <v>314</v>
      </c>
      <c r="D78" s="1" t="str">
        <f>Countries!$G$20</f>
        <v>u:\ken\index.bnk, Type = LAREMOS</v>
      </c>
      <c r="E78" s="1" t="str">
        <f>Countries!$E$20&amp;Countries!$Q77&amp;Countries!$F$20</f>
        <v>x746D_Y</v>
      </c>
      <c r="F78" t="s">
        <v>314</v>
      </c>
      <c r="G78" s="51" t="s">
        <v>349</v>
      </c>
      <c r="H78" s="51" t="s">
        <v>349</v>
      </c>
      <c r="I78" s="51" t="s">
        <v>349</v>
      </c>
      <c r="J78" s="51" t="s">
        <v>349</v>
      </c>
      <c r="K78" s="51" t="s">
        <v>349</v>
      </c>
      <c r="L78" s="51" t="s">
        <v>349</v>
      </c>
      <c r="M78">
        <v>6</v>
      </c>
      <c r="N78">
        <v>8</v>
      </c>
      <c r="O78">
        <v>6</v>
      </c>
      <c r="P78">
        <v>7</v>
      </c>
      <c r="Q78">
        <v>4</v>
      </c>
      <c r="R78">
        <v>4</v>
      </c>
      <c r="S78">
        <v>4</v>
      </c>
      <c r="T78">
        <v>4</v>
      </c>
      <c r="U78">
        <v>3</v>
      </c>
      <c r="V78">
        <v>5</v>
      </c>
      <c r="W78">
        <v>7</v>
      </c>
      <c r="X78">
        <v>9</v>
      </c>
      <c r="Y78">
        <v>10</v>
      </c>
      <c r="Z78">
        <v>10</v>
      </c>
      <c r="AA78">
        <v>9</v>
      </c>
      <c r="AB78">
        <v>7</v>
      </c>
      <c r="AC78">
        <v>7</v>
      </c>
      <c r="AD78">
        <v>7</v>
      </c>
      <c r="AE78">
        <v>6</v>
      </c>
      <c r="AF78">
        <v>6</v>
      </c>
      <c r="AG78">
        <v>6</v>
      </c>
      <c r="AH78" s="51" t="s">
        <v>349</v>
      </c>
      <c r="AI78" s="51" t="s">
        <v>349</v>
      </c>
    </row>
    <row r="79" spans="1:35" x14ac:dyDescent="0.4">
      <c r="A79" t="s">
        <v>314</v>
      </c>
      <c r="B79" t="s">
        <v>314</v>
      </c>
      <c r="D79" s="1" t="str">
        <f>Countries!$G$20</f>
        <v>u:\ken\index.bnk, Type = LAREMOS</v>
      </c>
      <c r="E79" s="1" t="str">
        <f>Countries!$E$20&amp;Countries!$Q78&amp;Countries!$F$20</f>
        <v>x926D_Y</v>
      </c>
      <c r="F79" t="s">
        <v>314</v>
      </c>
      <c r="G79" s="51" t="s">
        <v>349</v>
      </c>
      <c r="H79" s="51" t="s">
        <v>349</v>
      </c>
      <c r="I79" s="51" t="s">
        <v>349</v>
      </c>
      <c r="J79" s="51" t="s">
        <v>349</v>
      </c>
      <c r="K79" s="51" t="s">
        <v>349</v>
      </c>
      <c r="L79" s="51" t="s">
        <v>349</v>
      </c>
      <c r="M79" s="51" t="s">
        <v>349</v>
      </c>
      <c r="N79" s="51" t="s">
        <v>349</v>
      </c>
      <c r="O79" s="51" t="s">
        <v>349</v>
      </c>
      <c r="P79" s="51" t="s">
        <v>349</v>
      </c>
      <c r="Q79" s="51" t="s">
        <v>349</v>
      </c>
      <c r="R79" s="51" t="s">
        <v>349</v>
      </c>
      <c r="S79" s="51" t="s">
        <v>349</v>
      </c>
      <c r="T79" s="51" t="s">
        <v>349</v>
      </c>
      <c r="U79" s="51" t="s">
        <v>349</v>
      </c>
      <c r="V79" s="51" t="s">
        <v>349</v>
      </c>
      <c r="W79" s="51" t="s">
        <v>349</v>
      </c>
      <c r="X79" s="51" t="s">
        <v>349</v>
      </c>
      <c r="Y79">
        <v>1</v>
      </c>
      <c r="Z79">
        <v>1</v>
      </c>
      <c r="AA79">
        <v>2</v>
      </c>
      <c r="AB79">
        <v>2</v>
      </c>
      <c r="AC79">
        <v>3</v>
      </c>
      <c r="AD79">
        <v>3</v>
      </c>
      <c r="AE79">
        <v>4</v>
      </c>
      <c r="AF79">
        <v>5</v>
      </c>
      <c r="AG79">
        <v>4</v>
      </c>
      <c r="AH79" s="51" t="s">
        <v>349</v>
      </c>
      <c r="AI79" s="51" t="s">
        <v>349</v>
      </c>
    </row>
    <row r="80" spans="1:35" x14ac:dyDescent="0.4">
      <c r="A80" t="s">
        <v>314</v>
      </c>
      <c r="B80" t="s">
        <v>314</v>
      </c>
      <c r="D80" s="1" t="str">
        <f>Countries!$G$20</f>
        <v>u:\ken\index.bnk, Type = LAREMOS</v>
      </c>
      <c r="E80" s="1" t="str">
        <f>Countries!$E$20&amp;Countries!$Q79&amp;Countries!$F$20</f>
        <v>x927D_Y</v>
      </c>
      <c r="F80" t="s">
        <v>314</v>
      </c>
      <c r="G80" s="51" t="s">
        <v>349</v>
      </c>
      <c r="H80" s="51" t="s">
        <v>349</v>
      </c>
      <c r="I80" s="51" t="s">
        <v>349</v>
      </c>
      <c r="J80" s="51" t="s">
        <v>349</v>
      </c>
      <c r="K80" s="51" t="s">
        <v>349</v>
      </c>
      <c r="L80" s="51" t="s">
        <v>349</v>
      </c>
      <c r="M80" s="51" t="s">
        <v>349</v>
      </c>
      <c r="N80" s="51" t="s">
        <v>349</v>
      </c>
      <c r="O80" s="51" t="s">
        <v>349</v>
      </c>
      <c r="P80" s="51" t="s">
        <v>349</v>
      </c>
      <c r="Q80" s="51" t="s">
        <v>349</v>
      </c>
      <c r="R80" s="51" t="s">
        <v>349</v>
      </c>
      <c r="S80" s="51" t="s">
        <v>349</v>
      </c>
      <c r="T80" s="51" t="s">
        <v>349</v>
      </c>
      <c r="U80" s="51" t="s">
        <v>349</v>
      </c>
      <c r="V80" s="51" t="s">
        <v>349</v>
      </c>
      <c r="W80" s="51" t="s">
        <v>349</v>
      </c>
      <c r="X80" s="51" t="s">
        <v>349</v>
      </c>
      <c r="Y80">
        <v>1</v>
      </c>
      <c r="Z80">
        <v>2</v>
      </c>
      <c r="AA80">
        <v>2</v>
      </c>
      <c r="AB80">
        <v>2</v>
      </c>
      <c r="AC80">
        <v>2</v>
      </c>
      <c r="AD80">
        <v>2</v>
      </c>
      <c r="AE80">
        <v>3</v>
      </c>
      <c r="AF80">
        <v>3</v>
      </c>
      <c r="AG80">
        <v>4</v>
      </c>
      <c r="AH80" s="51" t="s">
        <v>349</v>
      </c>
      <c r="AI80" s="51" t="s">
        <v>349</v>
      </c>
    </row>
    <row r="81" spans="1:35" x14ac:dyDescent="0.4">
      <c r="A81" t="s">
        <v>314</v>
      </c>
      <c r="B81" t="s">
        <v>314</v>
      </c>
      <c r="D81" s="1" t="str">
        <f>Countries!$G$20</f>
        <v>u:\ken\index.bnk, Type = LAREMOS</v>
      </c>
      <c r="E81" s="1" t="str">
        <f>Countries!$E$20&amp;Countries!$Q80&amp;Countries!$F$20</f>
        <v>x299D_Y</v>
      </c>
      <c r="F81" t="s">
        <v>314</v>
      </c>
      <c r="G81" s="51" t="s">
        <v>349</v>
      </c>
      <c r="H81" s="51" t="s">
        <v>349</v>
      </c>
      <c r="I81" s="51" t="s">
        <v>349</v>
      </c>
      <c r="J81" s="51" t="s">
        <v>349</v>
      </c>
      <c r="K81" s="51" t="s">
        <v>349</v>
      </c>
      <c r="L81" s="51" t="s">
        <v>349</v>
      </c>
      <c r="M81">
        <v>5</v>
      </c>
      <c r="N81">
        <v>5</v>
      </c>
      <c r="O81">
        <v>5</v>
      </c>
      <c r="P81">
        <v>5</v>
      </c>
      <c r="Q81">
        <v>7</v>
      </c>
      <c r="R81">
        <v>6</v>
      </c>
      <c r="S81">
        <v>6</v>
      </c>
      <c r="T81">
        <v>8</v>
      </c>
      <c r="U81">
        <v>6</v>
      </c>
      <c r="V81">
        <v>8</v>
      </c>
      <c r="W81">
        <v>8</v>
      </c>
      <c r="X81">
        <v>7</v>
      </c>
      <c r="Y81">
        <v>7</v>
      </c>
      <c r="Z81">
        <v>7</v>
      </c>
      <c r="AA81">
        <v>7</v>
      </c>
      <c r="AB81">
        <v>5</v>
      </c>
      <c r="AC81">
        <v>6</v>
      </c>
      <c r="AD81">
        <v>5</v>
      </c>
      <c r="AE81">
        <v>5</v>
      </c>
      <c r="AF81">
        <v>4</v>
      </c>
      <c r="AG81">
        <v>4</v>
      </c>
      <c r="AH81" s="51" t="s">
        <v>349</v>
      </c>
      <c r="AI81" s="51" t="s">
        <v>349</v>
      </c>
    </row>
    <row r="82" spans="1:35" x14ac:dyDescent="0.4">
      <c r="A82" t="s">
        <v>314</v>
      </c>
      <c r="B82" t="s">
        <v>314</v>
      </c>
      <c r="D82" s="1" t="str">
        <f>Countries!$G$20</f>
        <v>u:\ken\index.bnk, Type = LAREMOS</v>
      </c>
      <c r="E82" s="1" t="str">
        <f>Countries!$E$20&amp;Countries!$Q81&amp;Countries!$F$20</f>
        <v>x924D_Y</v>
      </c>
      <c r="F82" t="s">
        <v>314</v>
      </c>
      <c r="G82" s="51" t="s">
        <v>349</v>
      </c>
      <c r="H82" s="51" t="s">
        <v>349</v>
      </c>
      <c r="I82" s="51" t="s">
        <v>349</v>
      </c>
      <c r="J82" s="51" t="s">
        <v>349</v>
      </c>
      <c r="K82" s="51" t="s">
        <v>349</v>
      </c>
      <c r="L82" s="51" t="s">
        <v>349</v>
      </c>
      <c r="M82" s="51" t="s">
        <v>349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2</v>
      </c>
      <c r="U82">
        <v>2</v>
      </c>
      <c r="V82">
        <v>2</v>
      </c>
      <c r="W82">
        <v>2</v>
      </c>
      <c r="X82">
        <v>2</v>
      </c>
      <c r="Y82">
        <v>2</v>
      </c>
      <c r="Z82">
        <v>2</v>
      </c>
      <c r="AA82">
        <v>2</v>
      </c>
      <c r="AB82">
        <v>2</v>
      </c>
      <c r="AC82">
        <v>2</v>
      </c>
      <c r="AD82">
        <v>2</v>
      </c>
      <c r="AE82">
        <v>2</v>
      </c>
      <c r="AF82">
        <v>2</v>
      </c>
      <c r="AG82">
        <v>2</v>
      </c>
      <c r="AH82" s="51" t="s">
        <v>349</v>
      </c>
      <c r="AI82" s="51" t="s">
        <v>349</v>
      </c>
    </row>
    <row r="83" spans="1:35" x14ac:dyDescent="0.4">
      <c r="A83" t="s">
        <v>314</v>
      </c>
      <c r="B83" t="s">
        <v>314</v>
      </c>
      <c r="D83" s="1" t="str">
        <f>Countries!$G$20</f>
        <v>u:\ken\index.bnk, Type = LAREMOS</v>
      </c>
      <c r="E83" s="1" t="str">
        <f>Countries!$E$20&amp;Countries!$Q82&amp;Countries!$F$20</f>
        <v>x819D_Y</v>
      </c>
      <c r="F83" t="s">
        <v>314</v>
      </c>
      <c r="G83" s="51" t="s">
        <v>349</v>
      </c>
      <c r="H83" s="51" t="s">
        <v>349</v>
      </c>
      <c r="I83" s="51" t="s">
        <v>349</v>
      </c>
      <c r="J83" s="51" t="s">
        <v>349</v>
      </c>
      <c r="K83" s="51" t="s">
        <v>349</v>
      </c>
      <c r="L83" s="51" t="s">
        <v>349</v>
      </c>
      <c r="M83">
        <v>3</v>
      </c>
      <c r="N83">
        <v>4</v>
      </c>
      <c r="O83">
        <v>4</v>
      </c>
      <c r="P83">
        <v>5</v>
      </c>
      <c r="Q83">
        <v>4</v>
      </c>
      <c r="R83">
        <v>5</v>
      </c>
      <c r="S83">
        <v>4</v>
      </c>
      <c r="T83">
        <v>5</v>
      </c>
      <c r="U83">
        <v>5</v>
      </c>
      <c r="V83">
        <v>4</v>
      </c>
      <c r="W83">
        <v>4</v>
      </c>
      <c r="X83">
        <v>3</v>
      </c>
      <c r="Y83">
        <v>3</v>
      </c>
      <c r="Z83">
        <v>3</v>
      </c>
      <c r="AA83">
        <v>2</v>
      </c>
      <c r="AB83">
        <v>2</v>
      </c>
      <c r="AC83">
        <v>2</v>
      </c>
      <c r="AD83">
        <v>2</v>
      </c>
      <c r="AE83">
        <v>2</v>
      </c>
      <c r="AF83">
        <v>1</v>
      </c>
      <c r="AG83">
        <v>1</v>
      </c>
      <c r="AH83" s="51" t="s">
        <v>349</v>
      </c>
      <c r="AI83" s="51" t="s">
        <v>349</v>
      </c>
    </row>
    <row r="84" spans="1:35" x14ac:dyDescent="0.4">
      <c r="A84" t="s">
        <v>314</v>
      </c>
      <c r="B84" t="s">
        <v>314</v>
      </c>
      <c r="D84" s="1" t="str">
        <f>Countries!$G$20</f>
        <v>u:\ken\index.bnk, Type = LAREMOS</v>
      </c>
      <c r="E84" s="1" t="str">
        <f>Countries!$E$20&amp;Countries!$Q83&amp;Countries!$F$20</f>
        <v>x542D_Y</v>
      </c>
      <c r="F84" t="s">
        <v>314</v>
      </c>
      <c r="G84" s="51" t="s">
        <v>349</v>
      </c>
      <c r="H84" s="51" t="s">
        <v>349</v>
      </c>
      <c r="I84" s="51" t="s">
        <v>349</v>
      </c>
      <c r="J84" s="51" t="s">
        <v>349</v>
      </c>
      <c r="K84" s="51" t="s">
        <v>349</v>
      </c>
      <c r="L84" s="51" t="s">
        <v>349</v>
      </c>
      <c r="M84">
        <v>5</v>
      </c>
      <c r="N84">
        <v>5</v>
      </c>
      <c r="O84">
        <v>6</v>
      </c>
      <c r="P84">
        <v>5</v>
      </c>
      <c r="Q84">
        <v>5</v>
      </c>
      <c r="R84">
        <v>6</v>
      </c>
      <c r="S84">
        <v>5</v>
      </c>
      <c r="T84">
        <v>3</v>
      </c>
      <c r="U84">
        <v>2</v>
      </c>
      <c r="V84">
        <v>2</v>
      </c>
      <c r="W84">
        <v>2</v>
      </c>
      <c r="X84">
        <v>2</v>
      </c>
      <c r="Y84">
        <v>2</v>
      </c>
      <c r="Z84">
        <v>2</v>
      </c>
      <c r="AA84">
        <v>2</v>
      </c>
      <c r="AB84">
        <v>2</v>
      </c>
      <c r="AC84">
        <v>3</v>
      </c>
      <c r="AD84">
        <v>3</v>
      </c>
      <c r="AE84">
        <v>5</v>
      </c>
      <c r="AF84">
        <v>4</v>
      </c>
      <c r="AG84">
        <v>3</v>
      </c>
      <c r="AH84" s="51" t="s">
        <v>349</v>
      </c>
      <c r="AI84" s="51" t="s">
        <v>349</v>
      </c>
    </row>
    <row r="85" spans="1:35" x14ac:dyDescent="0.4">
      <c r="A85" t="s">
        <v>314</v>
      </c>
      <c r="B85" t="s">
        <v>314</v>
      </c>
      <c r="D85" s="1" t="str">
        <f>Countries!$G$20</f>
        <v>u:\ken\index.bnk, Type = LAREMOS</v>
      </c>
      <c r="E85" s="1" t="str">
        <f>Countries!$E$20&amp;Countries!$Q84&amp;Countries!$F$20</f>
        <v>x443D_Y</v>
      </c>
      <c r="F85" t="s">
        <v>314</v>
      </c>
      <c r="G85" s="51" t="s">
        <v>349</v>
      </c>
      <c r="H85" s="51" t="s">
        <v>349</v>
      </c>
      <c r="I85" s="51" t="s">
        <v>349</v>
      </c>
      <c r="J85" s="51" t="s">
        <v>349</v>
      </c>
      <c r="K85" s="51" t="s">
        <v>349</v>
      </c>
      <c r="L85" s="51" t="s">
        <v>349</v>
      </c>
      <c r="M85" s="51" t="s">
        <v>349</v>
      </c>
      <c r="N85" s="51" t="s">
        <v>349</v>
      </c>
      <c r="O85" s="51" t="s">
        <v>349</v>
      </c>
      <c r="P85" s="51" t="s">
        <v>349</v>
      </c>
      <c r="Q85" s="51" t="s">
        <v>349</v>
      </c>
      <c r="R85" s="51" t="s">
        <v>349</v>
      </c>
      <c r="S85" s="51" t="s">
        <v>349</v>
      </c>
      <c r="T85" s="51" t="s">
        <v>349</v>
      </c>
      <c r="U85" s="51" t="s">
        <v>349</v>
      </c>
      <c r="V85" s="51" t="s">
        <v>349</v>
      </c>
      <c r="W85" s="51" t="s">
        <v>349</v>
      </c>
      <c r="X85">
        <v>1</v>
      </c>
      <c r="Y85">
        <v>1</v>
      </c>
      <c r="Z85">
        <v>1</v>
      </c>
      <c r="AA85">
        <v>1</v>
      </c>
      <c r="AB85">
        <v>1</v>
      </c>
      <c r="AC85">
        <v>3</v>
      </c>
      <c r="AD85">
        <v>3</v>
      </c>
      <c r="AE85">
        <v>4</v>
      </c>
      <c r="AF85">
        <v>3</v>
      </c>
      <c r="AG85">
        <v>3</v>
      </c>
      <c r="AH85">
        <v>3</v>
      </c>
      <c r="AI85" s="51" t="s">
        <v>349</v>
      </c>
    </row>
    <row r="86" spans="1:35" x14ac:dyDescent="0.4">
      <c r="A86" t="s">
        <v>314</v>
      </c>
      <c r="B86" t="s">
        <v>314</v>
      </c>
      <c r="D86" s="1" t="str">
        <f>Countries!$G$20</f>
        <v>u:\ken\index.bnk, Type = LAREMOS</v>
      </c>
      <c r="E86" s="1" t="str">
        <f>Countries!$E$20&amp;Countries!$Q85&amp;Countries!$F$20</f>
        <v>x353D_Y</v>
      </c>
      <c r="F86" t="s">
        <v>314</v>
      </c>
      <c r="G86" s="51" t="s">
        <v>349</v>
      </c>
      <c r="H86" s="51" t="s">
        <v>349</v>
      </c>
      <c r="I86" s="51" t="s">
        <v>349</v>
      </c>
      <c r="J86" s="51" t="s">
        <v>349</v>
      </c>
      <c r="K86" s="51" t="s">
        <v>349</v>
      </c>
      <c r="L86" s="51" t="s">
        <v>349</v>
      </c>
      <c r="M86" s="51" t="s">
        <v>349</v>
      </c>
      <c r="N86" s="51" t="s">
        <v>349</v>
      </c>
      <c r="O86" s="51" t="s">
        <v>349</v>
      </c>
      <c r="P86" s="51" t="s">
        <v>349</v>
      </c>
      <c r="Q86" s="51" t="s">
        <v>349</v>
      </c>
      <c r="R86" s="51" t="s">
        <v>349</v>
      </c>
      <c r="S86" s="51" t="s">
        <v>349</v>
      </c>
      <c r="T86" s="51" t="s">
        <v>349</v>
      </c>
      <c r="U86" s="51" t="s">
        <v>349</v>
      </c>
      <c r="V86" s="51" t="s">
        <v>349</v>
      </c>
      <c r="W86" s="51" t="s">
        <v>349</v>
      </c>
      <c r="X86" s="51" t="s">
        <v>349</v>
      </c>
      <c r="Y86" s="51" t="s">
        <v>349</v>
      </c>
      <c r="Z86" s="51" t="s">
        <v>349</v>
      </c>
      <c r="AA86" s="51" t="s">
        <v>349</v>
      </c>
      <c r="AB86" s="51" t="s">
        <v>349</v>
      </c>
      <c r="AC86" s="51" t="s">
        <v>349</v>
      </c>
      <c r="AD86" s="51" t="s">
        <v>349</v>
      </c>
      <c r="AE86" s="51" t="s">
        <v>349</v>
      </c>
      <c r="AF86" s="51" t="s">
        <v>349</v>
      </c>
      <c r="AG86" s="51" t="s">
        <v>349</v>
      </c>
      <c r="AH86" s="51" t="s">
        <v>349</v>
      </c>
      <c r="AI86" s="51" t="s">
        <v>349</v>
      </c>
    </row>
    <row r="87" spans="1:35" x14ac:dyDescent="0.4">
      <c r="A87" t="s">
        <v>314</v>
      </c>
      <c r="B87" t="s">
        <v>314</v>
      </c>
      <c r="D87" s="1" t="str">
        <f>Countries!$G$20</f>
        <v>u:\ken\index.bnk, Type = LAREMOS</v>
      </c>
      <c r="E87" s="1" t="str">
        <f>Countries!$E$20&amp;Countries!$Q86&amp;Countries!$F$20</f>
        <v>x449D_Y</v>
      </c>
      <c r="F87" t="s">
        <v>314</v>
      </c>
      <c r="G87" s="51" t="s">
        <v>349</v>
      </c>
      <c r="H87" s="51" t="s">
        <v>349</v>
      </c>
      <c r="I87" s="51" t="s">
        <v>349</v>
      </c>
      <c r="J87" s="51" t="s">
        <v>349</v>
      </c>
      <c r="K87" s="51" t="s">
        <v>349</v>
      </c>
      <c r="L87" s="51" t="s">
        <v>349</v>
      </c>
      <c r="M87">
        <v>2</v>
      </c>
      <c r="N87">
        <v>2</v>
      </c>
      <c r="O87">
        <v>2</v>
      </c>
      <c r="P87">
        <v>3</v>
      </c>
      <c r="Q87">
        <v>3</v>
      </c>
      <c r="R87">
        <v>3</v>
      </c>
      <c r="S87">
        <v>5</v>
      </c>
      <c r="T87">
        <v>5</v>
      </c>
      <c r="U87">
        <v>5</v>
      </c>
      <c r="V87">
        <v>5</v>
      </c>
      <c r="W87">
        <v>3</v>
      </c>
      <c r="X87">
        <v>4</v>
      </c>
      <c r="Y87">
        <v>3</v>
      </c>
      <c r="Z87">
        <v>3</v>
      </c>
      <c r="AA87">
        <v>7</v>
      </c>
      <c r="AB87">
        <v>6</v>
      </c>
      <c r="AC87" s="51" t="s">
        <v>349</v>
      </c>
      <c r="AD87" s="51" t="s">
        <v>349</v>
      </c>
      <c r="AE87" s="51" t="s">
        <v>349</v>
      </c>
      <c r="AF87" s="51" t="s">
        <v>349</v>
      </c>
      <c r="AG87" s="51" t="s">
        <v>349</v>
      </c>
      <c r="AH87" s="51" t="s">
        <v>349</v>
      </c>
      <c r="AI87" s="51" t="s">
        <v>349</v>
      </c>
    </row>
    <row r="88" spans="1:35" x14ac:dyDescent="0.4">
      <c r="A88" t="s">
        <v>314</v>
      </c>
      <c r="B88" t="s">
        <v>314</v>
      </c>
      <c r="D88" s="1" t="str">
        <f>Countries!$G$20</f>
        <v>u:\ken\index.bnk, Type = LAREMOS</v>
      </c>
      <c r="E88" s="1" t="str">
        <f>Countries!$E$20&amp;Countries!$Q87&amp;Countries!$F$20</f>
        <v>x576D_Y</v>
      </c>
      <c r="F88" t="s">
        <v>314</v>
      </c>
      <c r="G88" s="51" t="s">
        <v>349</v>
      </c>
      <c r="H88" s="51" t="s">
        <v>349</v>
      </c>
      <c r="I88" s="51" t="s">
        <v>349</v>
      </c>
      <c r="J88" s="51" t="s">
        <v>349</v>
      </c>
      <c r="K88" s="51" t="s">
        <v>349</v>
      </c>
      <c r="L88" s="51" t="s">
        <v>349</v>
      </c>
      <c r="M88" s="51" t="s">
        <v>349</v>
      </c>
      <c r="N88" s="51" t="s">
        <v>349</v>
      </c>
      <c r="O88" s="51" t="s">
        <v>349</v>
      </c>
      <c r="P88" s="51" t="s">
        <v>349</v>
      </c>
      <c r="Q88" s="51" t="s">
        <v>349</v>
      </c>
      <c r="R88" s="51" t="s">
        <v>349</v>
      </c>
      <c r="S88" s="51" t="s">
        <v>349</v>
      </c>
      <c r="T88" s="51" t="s">
        <v>349</v>
      </c>
      <c r="U88" s="51" t="s">
        <v>349</v>
      </c>
      <c r="V88" s="51" t="s">
        <v>349</v>
      </c>
      <c r="W88" s="51" t="s">
        <v>349</v>
      </c>
      <c r="X88">
        <v>1</v>
      </c>
      <c r="Y88">
        <v>1</v>
      </c>
      <c r="Z88">
        <v>1</v>
      </c>
      <c r="AA88">
        <v>1</v>
      </c>
      <c r="AB88">
        <v>1</v>
      </c>
      <c r="AC88">
        <v>1</v>
      </c>
      <c r="AD88">
        <v>1</v>
      </c>
      <c r="AE88">
        <v>1</v>
      </c>
      <c r="AF88">
        <v>2</v>
      </c>
      <c r="AG88">
        <v>2</v>
      </c>
      <c r="AH88">
        <v>3</v>
      </c>
      <c r="AI88">
        <v>3</v>
      </c>
    </row>
    <row r="89" spans="1:35" x14ac:dyDescent="0.4">
      <c r="A89" t="s">
        <v>314</v>
      </c>
      <c r="B89" t="s">
        <v>314</v>
      </c>
      <c r="D89" s="1" t="str">
        <f>Countries!$G$20</f>
        <v>u:\ken\index.bnk, Type = LAREMOS</v>
      </c>
      <c r="E89" s="1" t="str">
        <f>Countries!$E$20&amp;Countries!$Q88&amp;Countries!$F$20</f>
        <v>x961D_Y</v>
      </c>
      <c r="F89" t="s">
        <v>314</v>
      </c>
      <c r="G89" s="51" t="s">
        <v>349</v>
      </c>
      <c r="H89" s="51" t="s">
        <v>349</v>
      </c>
      <c r="I89" s="51" t="s">
        <v>349</v>
      </c>
      <c r="J89" s="51" t="s">
        <v>349</v>
      </c>
      <c r="K89" s="51" t="s">
        <v>349</v>
      </c>
      <c r="L89" s="51" t="s">
        <v>349</v>
      </c>
      <c r="M89" s="51" t="s">
        <v>349</v>
      </c>
      <c r="N89" s="51" t="s">
        <v>349</v>
      </c>
      <c r="O89" s="51" t="s">
        <v>349</v>
      </c>
      <c r="P89" s="51" t="s">
        <v>349</v>
      </c>
      <c r="Q89" s="51" t="s">
        <v>349</v>
      </c>
      <c r="R89" s="51" t="s">
        <v>349</v>
      </c>
      <c r="S89" s="51" t="s">
        <v>349</v>
      </c>
      <c r="T89" s="51" t="s">
        <v>349</v>
      </c>
      <c r="U89" s="51" t="s">
        <v>349</v>
      </c>
      <c r="V89" s="51" t="s">
        <v>349</v>
      </c>
      <c r="W89" s="51" t="s">
        <v>349</v>
      </c>
      <c r="X89" s="51" t="s">
        <v>349</v>
      </c>
      <c r="Y89" s="51" t="s">
        <v>349</v>
      </c>
      <c r="Z89" s="51" t="s">
        <v>349</v>
      </c>
      <c r="AA89" s="51" t="s">
        <v>349</v>
      </c>
      <c r="AB89" s="51" t="s">
        <v>349</v>
      </c>
      <c r="AC89" s="51" t="s">
        <v>349</v>
      </c>
      <c r="AD89" s="51" t="s">
        <v>349</v>
      </c>
      <c r="AE89" s="51" t="s">
        <v>349</v>
      </c>
      <c r="AF89" s="51" t="s">
        <v>349</v>
      </c>
      <c r="AG89" s="51" t="s">
        <v>349</v>
      </c>
      <c r="AH89" s="51" t="s">
        <v>349</v>
      </c>
      <c r="AI89" s="51" t="s">
        <v>349</v>
      </c>
    </row>
    <row r="90" spans="1:35" x14ac:dyDescent="0.4">
      <c r="A90" t="s">
        <v>314</v>
      </c>
      <c r="B90" t="s">
        <v>314</v>
      </c>
      <c r="D90" s="1" t="str">
        <f>Countries!$G$20</f>
        <v>u:\ken\index.bnk, Type = LAREMOS</v>
      </c>
      <c r="E90" s="1" t="str">
        <f>Countries!$E$20&amp;Countries!$Q89&amp;Countries!$F$20</f>
        <v>x199D_Y</v>
      </c>
      <c r="F90" t="s">
        <v>314</v>
      </c>
      <c r="G90" s="51" t="s">
        <v>349</v>
      </c>
      <c r="H90" s="51" t="s">
        <v>349</v>
      </c>
      <c r="I90" s="51" t="s">
        <v>349</v>
      </c>
      <c r="J90" s="51" t="s">
        <v>349</v>
      </c>
      <c r="K90" s="51" t="s">
        <v>349</v>
      </c>
      <c r="L90" s="51" t="s">
        <v>349</v>
      </c>
      <c r="M90" s="51" t="s">
        <v>349</v>
      </c>
      <c r="N90" s="51" t="s">
        <v>349</v>
      </c>
      <c r="O90" s="51" t="s">
        <v>349</v>
      </c>
      <c r="P90" s="51" t="s">
        <v>349</v>
      </c>
      <c r="Q90" s="51" t="s">
        <v>349</v>
      </c>
      <c r="R90" s="51" t="s">
        <v>349</v>
      </c>
      <c r="S90" s="51" t="s">
        <v>349</v>
      </c>
      <c r="T90" s="51" t="s">
        <v>349</v>
      </c>
      <c r="U90" s="51" t="s">
        <v>349</v>
      </c>
      <c r="V90" s="51" t="s">
        <v>349</v>
      </c>
      <c r="W90" s="51" t="s">
        <v>349</v>
      </c>
      <c r="X90" s="51" t="s">
        <v>349</v>
      </c>
      <c r="Y90" s="51" t="s">
        <v>349</v>
      </c>
      <c r="Z90" s="51" t="s">
        <v>349</v>
      </c>
      <c r="AA90">
        <v>2</v>
      </c>
      <c r="AB90">
        <v>2</v>
      </c>
      <c r="AC90">
        <v>2</v>
      </c>
      <c r="AD90">
        <v>2</v>
      </c>
      <c r="AE90">
        <v>2</v>
      </c>
      <c r="AF90">
        <v>2</v>
      </c>
      <c r="AG90">
        <v>3</v>
      </c>
      <c r="AH90" s="51" t="s">
        <v>349</v>
      </c>
      <c r="AI90" s="51" t="s">
        <v>349</v>
      </c>
    </row>
    <row r="91" spans="1:35" x14ac:dyDescent="0.4">
      <c r="A91" t="s">
        <v>314</v>
      </c>
      <c r="B91" t="s">
        <v>314</v>
      </c>
      <c r="D91" s="1" t="str">
        <f>Countries!$G$20</f>
        <v>u:\ken\index.bnk, Type = LAREMOS</v>
      </c>
      <c r="E91" s="1" t="str">
        <f>Countries!$E$20&amp;Countries!$Q90&amp;Countries!$F$20</f>
        <v>x528D_Y</v>
      </c>
      <c r="F91" t="s">
        <v>314</v>
      </c>
      <c r="G91" s="51" t="s">
        <v>349</v>
      </c>
      <c r="H91" s="51" t="s">
        <v>349</v>
      </c>
      <c r="I91" s="51" t="s">
        <v>349</v>
      </c>
      <c r="J91" s="51" t="s">
        <v>349</v>
      </c>
      <c r="K91" s="51" t="s">
        <v>349</v>
      </c>
      <c r="L91" s="51" t="s">
        <v>349</v>
      </c>
      <c r="M91" s="51" t="s">
        <v>349</v>
      </c>
      <c r="N91" s="51" t="s">
        <v>349</v>
      </c>
      <c r="O91" s="51" t="s">
        <v>349</v>
      </c>
      <c r="P91" s="51" t="s">
        <v>349</v>
      </c>
      <c r="Q91" s="51" t="s">
        <v>349</v>
      </c>
      <c r="R91" s="51" t="s">
        <v>349</v>
      </c>
      <c r="S91" s="51" t="s">
        <v>349</v>
      </c>
      <c r="T91" s="51" t="s">
        <v>349</v>
      </c>
      <c r="U91" s="51" t="s">
        <v>349</v>
      </c>
      <c r="V91" s="51" t="s">
        <v>349</v>
      </c>
      <c r="W91" s="51" t="s">
        <v>349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  <c r="AD91">
        <v>1</v>
      </c>
      <c r="AE91">
        <v>2</v>
      </c>
      <c r="AF91">
        <v>1</v>
      </c>
      <c r="AG91">
        <v>1</v>
      </c>
      <c r="AH91">
        <v>1</v>
      </c>
      <c r="AI91">
        <v>2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1"/>
  <sheetViews>
    <sheetView topLeftCell="B1" workbookViewId="0">
      <selection activeCell="H2" sqref="H2"/>
    </sheetView>
  </sheetViews>
  <sheetFormatPr defaultRowHeight="13.15" x14ac:dyDescent="0.4"/>
  <sheetData>
    <row r="1" spans="1:35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162</v>
      </c>
      <c r="H1" t="s">
        <v>164</v>
      </c>
      <c r="I1" t="s">
        <v>165</v>
      </c>
      <c r="J1" t="s">
        <v>166</v>
      </c>
      <c r="K1" t="s">
        <v>167</v>
      </c>
      <c r="L1" t="s">
        <v>168</v>
      </c>
      <c r="M1" t="s">
        <v>169</v>
      </c>
      <c r="N1" t="s">
        <v>170</v>
      </c>
      <c r="O1" t="s">
        <v>171</v>
      </c>
      <c r="P1" t="s">
        <v>172</v>
      </c>
      <c r="Q1" t="s">
        <v>173</v>
      </c>
      <c r="R1" t="s">
        <v>174</v>
      </c>
      <c r="S1" t="s">
        <v>175</v>
      </c>
      <c r="T1" t="s">
        <v>176</v>
      </c>
      <c r="U1" t="s">
        <v>177</v>
      </c>
      <c r="V1" t="s">
        <v>178</v>
      </c>
      <c r="W1" t="s">
        <v>179</v>
      </c>
      <c r="X1" t="s">
        <v>180</v>
      </c>
      <c r="Y1" t="s">
        <v>181</v>
      </c>
      <c r="Z1" t="s">
        <v>182</v>
      </c>
      <c r="AA1" t="s">
        <v>183</v>
      </c>
      <c r="AB1" t="s">
        <v>184</v>
      </c>
      <c r="AC1" t="s">
        <v>185</v>
      </c>
      <c r="AD1" t="s">
        <v>186</v>
      </c>
      <c r="AE1" t="s">
        <v>187</v>
      </c>
      <c r="AF1" t="s">
        <v>188</v>
      </c>
      <c r="AG1" t="s">
        <v>189</v>
      </c>
      <c r="AH1" t="s">
        <v>190</v>
      </c>
      <c r="AI1" t="s">
        <v>191</v>
      </c>
    </row>
    <row r="2" spans="1:35" x14ac:dyDescent="0.4">
      <c r="A2" t="s">
        <v>314</v>
      </c>
      <c r="B2" t="s">
        <v>314</v>
      </c>
      <c r="C2" s="1"/>
      <c r="D2" s="1" t="str">
        <f>Countries!$G$21</f>
        <v>u:\ken\index.bnk, Type = LAREMOS</v>
      </c>
      <c r="E2" s="1" t="str">
        <f>Countries!$E$21&amp;Countries!$Q1&amp;Countries!$F$21</f>
        <v>x614F_TD</v>
      </c>
      <c r="F2" t="s">
        <v>314</v>
      </c>
      <c r="G2" s="33" t="s">
        <v>349</v>
      </c>
      <c r="H2" s="33" t="s">
        <v>349</v>
      </c>
      <c r="I2" s="33" t="s">
        <v>349</v>
      </c>
      <c r="J2" s="33" t="s">
        <v>349</v>
      </c>
      <c r="K2" s="33" t="s">
        <v>349</v>
      </c>
      <c r="L2" s="33" t="s">
        <v>349</v>
      </c>
      <c r="M2" s="39" t="s">
        <v>349</v>
      </c>
      <c r="N2" s="39" t="s">
        <v>349</v>
      </c>
      <c r="O2" s="39" t="s">
        <v>349</v>
      </c>
      <c r="P2" s="39" t="s">
        <v>349</v>
      </c>
      <c r="Q2" s="39" t="s">
        <v>349</v>
      </c>
      <c r="R2" s="39" t="s">
        <v>349</v>
      </c>
      <c r="S2" s="39" t="s">
        <v>349</v>
      </c>
      <c r="T2" s="39" t="s">
        <v>349</v>
      </c>
      <c r="U2" s="39" t="s">
        <v>349</v>
      </c>
      <c r="V2" s="39" t="s">
        <v>349</v>
      </c>
      <c r="W2" s="39" t="s">
        <v>349</v>
      </c>
      <c r="X2" s="39" t="s">
        <v>349</v>
      </c>
      <c r="Y2" s="39" t="s">
        <v>349</v>
      </c>
      <c r="Z2" s="39" t="s">
        <v>349</v>
      </c>
      <c r="AA2" s="39" t="s">
        <v>349</v>
      </c>
      <c r="AB2" s="39" t="s">
        <v>349</v>
      </c>
      <c r="AC2" s="39" t="s">
        <v>349</v>
      </c>
      <c r="AD2" s="39" t="s">
        <v>349</v>
      </c>
      <c r="AE2" s="39" t="s">
        <v>349</v>
      </c>
      <c r="AF2" s="39" t="s">
        <v>349</v>
      </c>
      <c r="AG2" s="39" t="s">
        <v>349</v>
      </c>
      <c r="AH2" s="39" t="s">
        <v>349</v>
      </c>
      <c r="AI2" s="39" t="s">
        <v>349</v>
      </c>
    </row>
    <row r="3" spans="1:35" x14ac:dyDescent="0.4">
      <c r="A3" t="s">
        <v>314</v>
      </c>
      <c r="B3" t="s">
        <v>314</v>
      </c>
      <c r="C3" s="1"/>
      <c r="D3" s="1" t="str">
        <f>Countries!$G$21</f>
        <v>u:\ken\index.bnk, Type = LAREMOS</v>
      </c>
      <c r="E3" s="1" t="str">
        <f>Countries!$E$21&amp;Countries!$Q2&amp;Countries!$F$21</f>
        <v>x213F_TD</v>
      </c>
      <c r="F3" t="s">
        <v>314</v>
      </c>
      <c r="G3" s="33" t="s">
        <v>349</v>
      </c>
      <c r="H3" s="33" t="s">
        <v>349</v>
      </c>
      <c r="I3" s="33" t="s">
        <v>349</v>
      </c>
      <c r="J3" s="33" t="s">
        <v>349</v>
      </c>
      <c r="K3" s="33" t="s">
        <v>349</v>
      </c>
      <c r="L3" s="33" t="s">
        <v>349</v>
      </c>
      <c r="M3" s="39" t="s">
        <v>349</v>
      </c>
      <c r="N3" s="39" t="s">
        <v>349</v>
      </c>
      <c r="O3" s="39" t="s">
        <v>349</v>
      </c>
      <c r="P3" s="39" t="s">
        <v>349</v>
      </c>
      <c r="Q3" s="39" t="s">
        <v>349</v>
      </c>
      <c r="R3" s="39" t="s">
        <v>349</v>
      </c>
      <c r="S3" s="39" t="s">
        <v>349</v>
      </c>
      <c r="T3" s="39" t="s">
        <v>349</v>
      </c>
      <c r="U3" s="39" t="s">
        <v>349</v>
      </c>
      <c r="V3" s="39" t="s">
        <v>349</v>
      </c>
      <c r="W3" s="39" t="s">
        <v>349</v>
      </c>
      <c r="X3" s="39" t="s">
        <v>349</v>
      </c>
      <c r="Y3" s="39" t="s">
        <v>349</v>
      </c>
      <c r="Z3" s="39" t="s">
        <v>349</v>
      </c>
      <c r="AA3" s="39" t="s">
        <v>349</v>
      </c>
      <c r="AB3" s="39" t="s">
        <v>349</v>
      </c>
      <c r="AC3" s="39" t="s">
        <v>349</v>
      </c>
      <c r="AD3" s="38">
        <v>7</v>
      </c>
      <c r="AE3" s="38">
        <v>8</v>
      </c>
      <c r="AF3" s="38">
        <v>9</v>
      </c>
      <c r="AG3" s="38">
        <v>9</v>
      </c>
      <c r="AH3" s="39">
        <v>10</v>
      </c>
      <c r="AI3" s="39" t="s">
        <v>349</v>
      </c>
    </row>
    <row r="4" spans="1:35" x14ac:dyDescent="0.4">
      <c r="A4" t="s">
        <v>314</v>
      </c>
      <c r="B4" t="s">
        <v>314</v>
      </c>
      <c r="C4" s="1"/>
      <c r="D4" s="1" t="str">
        <f>Countries!$G$21</f>
        <v>u:\ken\index.bnk, Type = LAREMOS</v>
      </c>
      <c r="E4" s="1" t="str">
        <f>Countries!$E$21&amp;Countries!$Q3&amp;Countries!$F$21</f>
        <v>x218F_TD</v>
      </c>
      <c r="F4" t="s">
        <v>314</v>
      </c>
      <c r="G4" s="33" t="s">
        <v>349</v>
      </c>
      <c r="H4" s="33" t="s">
        <v>349</v>
      </c>
      <c r="I4" s="33" t="s">
        <v>349</v>
      </c>
      <c r="J4" s="33" t="s">
        <v>349</v>
      </c>
      <c r="K4" s="33" t="s">
        <v>349</v>
      </c>
      <c r="L4" s="33" t="s">
        <v>349</v>
      </c>
      <c r="M4" s="39" t="s">
        <v>349</v>
      </c>
      <c r="N4" s="39" t="s">
        <v>349</v>
      </c>
      <c r="O4" s="39" t="s">
        <v>349</v>
      </c>
      <c r="P4" s="39" t="s">
        <v>349</v>
      </c>
      <c r="Q4" s="39" t="s">
        <v>349</v>
      </c>
      <c r="R4" s="39" t="s">
        <v>349</v>
      </c>
      <c r="S4" s="39" t="s">
        <v>349</v>
      </c>
      <c r="T4" s="39" t="s">
        <v>349</v>
      </c>
      <c r="U4" s="39" t="s">
        <v>349</v>
      </c>
      <c r="V4" s="39" t="s">
        <v>349</v>
      </c>
      <c r="W4" s="39" t="s">
        <v>349</v>
      </c>
      <c r="X4" s="39" t="s">
        <v>349</v>
      </c>
      <c r="Y4" s="39" t="s">
        <v>349</v>
      </c>
      <c r="Z4" s="39" t="s">
        <v>349</v>
      </c>
      <c r="AA4" s="39" t="s">
        <v>349</v>
      </c>
      <c r="AB4" s="39" t="s">
        <v>349</v>
      </c>
      <c r="AC4" s="38">
        <v>5</v>
      </c>
      <c r="AD4" s="38">
        <v>6</v>
      </c>
      <c r="AE4" s="38">
        <v>6</v>
      </c>
      <c r="AF4" s="38">
        <v>7</v>
      </c>
      <c r="AG4" s="38">
        <v>7</v>
      </c>
      <c r="AH4" s="39">
        <v>8</v>
      </c>
      <c r="AI4" s="39" t="s">
        <v>349</v>
      </c>
    </row>
    <row r="5" spans="1:35" x14ac:dyDescent="0.4">
      <c r="A5" t="s">
        <v>314</v>
      </c>
      <c r="B5" t="s">
        <v>314</v>
      </c>
      <c r="C5" s="1"/>
      <c r="D5" s="1" t="str">
        <f>Countries!$G$21</f>
        <v>u:\ken\index.bnk, Type = LAREMOS</v>
      </c>
      <c r="E5" s="1" t="str">
        <f>Countries!$E$21&amp;Countries!$Q4&amp;Countries!$F$21</f>
        <v>x918F_TD</v>
      </c>
      <c r="F5" t="s">
        <v>314</v>
      </c>
      <c r="G5" s="33" t="s">
        <v>349</v>
      </c>
      <c r="H5" s="33" t="s">
        <v>349</v>
      </c>
      <c r="I5" s="33" t="s">
        <v>349</v>
      </c>
      <c r="J5" s="33" t="s">
        <v>349</v>
      </c>
      <c r="K5" s="33" t="s">
        <v>349</v>
      </c>
      <c r="L5" s="33" t="s">
        <v>349</v>
      </c>
      <c r="M5" s="39" t="s">
        <v>349</v>
      </c>
      <c r="N5" s="39" t="s">
        <v>349</v>
      </c>
      <c r="O5" s="39" t="s">
        <v>349</v>
      </c>
      <c r="P5" s="39" t="s">
        <v>349</v>
      </c>
      <c r="Q5" s="39" t="s">
        <v>349</v>
      </c>
      <c r="R5" s="39" t="s">
        <v>349</v>
      </c>
      <c r="S5" s="39" t="s">
        <v>349</v>
      </c>
      <c r="T5" s="39" t="s">
        <v>349</v>
      </c>
      <c r="U5" s="39" t="s">
        <v>349</v>
      </c>
      <c r="V5" s="39" t="s">
        <v>349</v>
      </c>
      <c r="W5" s="39" t="s">
        <v>349</v>
      </c>
      <c r="X5" s="39" t="s">
        <v>349</v>
      </c>
      <c r="Y5" s="39" t="s">
        <v>349</v>
      </c>
      <c r="Z5" s="39" t="s">
        <v>349</v>
      </c>
      <c r="AA5" s="39" t="s">
        <v>349</v>
      </c>
      <c r="AB5" s="39" t="s">
        <v>349</v>
      </c>
      <c r="AC5" s="39">
        <v>5</v>
      </c>
      <c r="AD5" s="39">
        <v>7</v>
      </c>
      <c r="AE5" s="39">
        <v>5</v>
      </c>
      <c r="AF5" s="39">
        <v>5</v>
      </c>
      <c r="AG5" s="39">
        <v>5</v>
      </c>
      <c r="AH5" s="39">
        <v>4</v>
      </c>
      <c r="AI5" s="39" t="s">
        <v>349</v>
      </c>
    </row>
    <row r="6" spans="1:35" x14ac:dyDescent="0.4">
      <c r="A6" t="s">
        <v>314</v>
      </c>
      <c r="B6" t="s">
        <v>314</v>
      </c>
      <c r="C6" s="1"/>
      <c r="D6" s="1" t="str">
        <f>Countries!$G$21</f>
        <v>u:\ken\index.bnk, Type = LAREMOS</v>
      </c>
      <c r="E6" s="1" t="str">
        <f>Countries!$E$21&amp;Countries!$Q5&amp;Countries!$F$21</f>
        <v>x522F_TD</v>
      </c>
      <c r="F6" t="s">
        <v>314</v>
      </c>
      <c r="G6" s="33" t="s">
        <v>349</v>
      </c>
      <c r="H6" s="33" t="s">
        <v>349</v>
      </c>
      <c r="I6" s="33" t="s">
        <v>349</v>
      </c>
      <c r="J6" s="33" t="s">
        <v>349</v>
      </c>
      <c r="K6" s="33" t="s">
        <v>349</v>
      </c>
      <c r="L6" s="33" t="s">
        <v>349</v>
      </c>
      <c r="M6" s="39" t="s">
        <v>349</v>
      </c>
      <c r="N6" s="39" t="s">
        <v>349</v>
      </c>
      <c r="O6" s="39" t="s">
        <v>349</v>
      </c>
      <c r="P6" s="39" t="s">
        <v>349</v>
      </c>
      <c r="Q6" s="39" t="s">
        <v>349</v>
      </c>
      <c r="R6" s="39" t="s">
        <v>349</v>
      </c>
      <c r="S6" s="39" t="s">
        <v>349</v>
      </c>
      <c r="T6" s="39" t="s">
        <v>349</v>
      </c>
      <c r="U6" s="39" t="s">
        <v>349</v>
      </c>
      <c r="V6" s="39" t="s">
        <v>349</v>
      </c>
      <c r="W6" s="39" t="s">
        <v>349</v>
      </c>
      <c r="X6" s="39" t="s">
        <v>349</v>
      </c>
      <c r="Y6" s="39" t="s">
        <v>349</v>
      </c>
      <c r="Z6" s="39" t="s">
        <v>349</v>
      </c>
      <c r="AA6" s="39" t="s">
        <v>349</v>
      </c>
      <c r="AB6" s="39" t="s">
        <v>349</v>
      </c>
      <c r="AC6" s="39" t="s">
        <v>349</v>
      </c>
      <c r="AD6" s="39" t="s">
        <v>349</v>
      </c>
      <c r="AE6" s="39" t="s">
        <v>349</v>
      </c>
      <c r="AF6" s="39" t="s">
        <v>349</v>
      </c>
      <c r="AG6" s="39" t="s">
        <v>349</v>
      </c>
      <c r="AH6" s="39" t="s">
        <v>349</v>
      </c>
      <c r="AI6" s="39" t="s">
        <v>349</v>
      </c>
    </row>
    <row r="7" spans="1:35" x14ac:dyDescent="0.4">
      <c r="A7" t="s">
        <v>314</v>
      </c>
      <c r="B7" t="s">
        <v>314</v>
      </c>
      <c r="C7" s="1"/>
      <c r="D7" s="1" t="str">
        <f>Countries!$G$21</f>
        <v>u:\ken\index.bnk, Type = LAREMOS</v>
      </c>
      <c r="E7" s="1" t="str">
        <f>Countries!$E$21&amp;Countries!$Q6&amp;Countries!$F$21</f>
        <v>x248F_TD</v>
      </c>
      <c r="F7" t="s">
        <v>314</v>
      </c>
      <c r="G7" s="33" t="s">
        <v>349</v>
      </c>
      <c r="H7" s="33" t="s">
        <v>349</v>
      </c>
      <c r="I7" s="33" t="s">
        <v>349</v>
      </c>
      <c r="J7" s="33" t="s">
        <v>349</v>
      </c>
      <c r="K7" s="33" t="s">
        <v>349</v>
      </c>
      <c r="L7" s="33" t="s">
        <v>349</v>
      </c>
      <c r="M7" s="39" t="s">
        <v>349</v>
      </c>
      <c r="N7" s="39" t="s">
        <v>349</v>
      </c>
      <c r="O7" s="39" t="s">
        <v>349</v>
      </c>
      <c r="P7" s="39" t="s">
        <v>349</v>
      </c>
      <c r="Q7" s="39" t="s">
        <v>349</v>
      </c>
      <c r="R7" s="39" t="s">
        <v>349</v>
      </c>
      <c r="S7" s="39" t="s">
        <v>349</v>
      </c>
      <c r="T7" s="39" t="s">
        <v>349</v>
      </c>
      <c r="U7" s="39" t="s">
        <v>349</v>
      </c>
      <c r="V7" s="39" t="s">
        <v>349</v>
      </c>
      <c r="W7" s="39" t="s">
        <v>349</v>
      </c>
      <c r="X7" s="39" t="s">
        <v>349</v>
      </c>
      <c r="Y7" s="39" t="s">
        <v>349</v>
      </c>
      <c r="Z7" s="39" t="s">
        <v>349</v>
      </c>
      <c r="AA7" s="39" t="s">
        <v>349</v>
      </c>
      <c r="AB7" s="39" t="s">
        <v>349</v>
      </c>
      <c r="AC7" s="38">
        <v>6</v>
      </c>
      <c r="AD7" s="38">
        <v>7</v>
      </c>
      <c r="AE7" s="38">
        <v>8</v>
      </c>
      <c r="AF7" s="38">
        <v>10</v>
      </c>
      <c r="AG7" s="38">
        <v>10</v>
      </c>
      <c r="AH7" s="39">
        <v>10</v>
      </c>
      <c r="AI7" s="39" t="s">
        <v>349</v>
      </c>
    </row>
    <row r="8" spans="1:35" x14ac:dyDescent="0.4">
      <c r="A8" t="s">
        <v>314</v>
      </c>
      <c r="B8" t="s">
        <v>314</v>
      </c>
      <c r="C8" s="1"/>
      <c r="D8" s="1" t="str">
        <f>Countries!$G$21</f>
        <v>u:\ken\index.bnk, Type = LAREMOS</v>
      </c>
      <c r="E8" s="1" t="str">
        <f>Countries!$E$21&amp;Countries!$Q7&amp;Countries!$F$21</f>
        <v>x654F_TD</v>
      </c>
      <c r="F8" t="s">
        <v>314</v>
      </c>
      <c r="G8" s="33" t="s">
        <v>349</v>
      </c>
      <c r="H8" s="33" t="s">
        <v>349</v>
      </c>
      <c r="I8" s="33" t="s">
        <v>349</v>
      </c>
      <c r="J8" s="33" t="s">
        <v>349</v>
      </c>
      <c r="K8" s="33" t="s">
        <v>349</v>
      </c>
      <c r="L8" s="33" t="s">
        <v>349</v>
      </c>
      <c r="M8" s="39" t="s">
        <v>349</v>
      </c>
      <c r="N8" s="39" t="s">
        <v>349</v>
      </c>
      <c r="O8" s="39" t="s">
        <v>349</v>
      </c>
      <c r="P8" s="39" t="s">
        <v>349</v>
      </c>
      <c r="Q8" s="39" t="s">
        <v>349</v>
      </c>
      <c r="R8" s="39" t="s">
        <v>349</v>
      </c>
      <c r="S8" s="39" t="s">
        <v>349</v>
      </c>
      <c r="T8" s="39" t="s">
        <v>349</v>
      </c>
      <c r="U8" s="39" t="s">
        <v>349</v>
      </c>
      <c r="V8" s="39" t="s">
        <v>349</v>
      </c>
      <c r="W8" s="39" t="s">
        <v>349</v>
      </c>
      <c r="X8" s="39" t="s">
        <v>349</v>
      </c>
      <c r="Y8" s="39" t="s">
        <v>349</v>
      </c>
      <c r="Z8" s="39" t="s">
        <v>349</v>
      </c>
      <c r="AA8" s="39" t="s">
        <v>349</v>
      </c>
      <c r="AB8" s="39" t="s">
        <v>349</v>
      </c>
      <c r="AC8" s="39" t="s">
        <v>349</v>
      </c>
      <c r="AD8" s="39" t="s">
        <v>349</v>
      </c>
      <c r="AE8" s="39" t="s">
        <v>349</v>
      </c>
      <c r="AF8" s="39" t="s">
        <v>349</v>
      </c>
      <c r="AG8" s="39" t="s">
        <v>349</v>
      </c>
      <c r="AH8" s="39" t="s">
        <v>349</v>
      </c>
      <c r="AI8" s="39" t="s">
        <v>349</v>
      </c>
    </row>
    <row r="9" spans="1:35" x14ac:dyDescent="0.4">
      <c r="A9" t="s">
        <v>314</v>
      </c>
      <c r="B9" t="s">
        <v>314</v>
      </c>
      <c r="C9" s="1"/>
      <c r="D9" s="1" t="str">
        <f>Countries!$G$21</f>
        <v>u:\ken\index.bnk, Type = LAREMOS</v>
      </c>
      <c r="E9" s="1" t="str">
        <f>Countries!$E$21&amp;Countries!$Q8&amp;Countries!$F$21</f>
        <v>x544F_TD</v>
      </c>
      <c r="F9" t="s">
        <v>314</v>
      </c>
      <c r="G9" s="33" t="s">
        <v>349</v>
      </c>
      <c r="H9" s="33" t="s">
        <v>349</v>
      </c>
      <c r="I9" s="33" t="s">
        <v>349</v>
      </c>
      <c r="J9" s="33" t="s">
        <v>349</v>
      </c>
      <c r="K9" s="33" t="s">
        <v>349</v>
      </c>
      <c r="L9" s="33" t="s">
        <v>349</v>
      </c>
      <c r="M9" s="39" t="s">
        <v>349</v>
      </c>
      <c r="N9" s="39" t="s">
        <v>349</v>
      </c>
      <c r="O9" s="39" t="s">
        <v>349</v>
      </c>
      <c r="P9" s="39" t="s">
        <v>349</v>
      </c>
      <c r="Q9" s="39" t="s">
        <v>349</v>
      </c>
      <c r="R9" s="39" t="s">
        <v>349</v>
      </c>
      <c r="S9" s="39" t="s">
        <v>349</v>
      </c>
      <c r="T9" s="39" t="s">
        <v>349</v>
      </c>
      <c r="U9" s="39" t="s">
        <v>349</v>
      </c>
      <c r="V9" s="39" t="s">
        <v>349</v>
      </c>
      <c r="W9" s="39" t="s">
        <v>349</v>
      </c>
      <c r="X9" s="39" t="s">
        <v>349</v>
      </c>
      <c r="Y9" s="39" t="s">
        <v>349</v>
      </c>
      <c r="Z9" s="39" t="s">
        <v>349</v>
      </c>
      <c r="AA9" s="39" t="s">
        <v>349</v>
      </c>
      <c r="AB9" s="39" t="s">
        <v>349</v>
      </c>
      <c r="AC9" s="39" t="s">
        <v>349</v>
      </c>
      <c r="AD9" s="39" t="s">
        <v>349</v>
      </c>
      <c r="AE9" s="39" t="s">
        <v>349</v>
      </c>
      <c r="AF9" s="39" t="s">
        <v>349</v>
      </c>
      <c r="AG9" s="39" t="s">
        <v>349</v>
      </c>
      <c r="AH9" s="39" t="s">
        <v>349</v>
      </c>
      <c r="AI9" s="39" t="s">
        <v>349</v>
      </c>
    </row>
    <row r="10" spans="1:35" x14ac:dyDescent="0.4">
      <c r="A10" t="s">
        <v>314</v>
      </c>
      <c r="B10" t="s">
        <v>314</v>
      </c>
      <c r="C10" s="1"/>
      <c r="D10" s="1" t="str">
        <f>Countries!$G$21</f>
        <v>u:\ken\index.bnk, Type = LAREMOS</v>
      </c>
      <c r="E10" s="1" t="str">
        <f>Countries!$E$21&amp;Countries!$Q9&amp;Countries!$F$21</f>
        <v>x688F_TD</v>
      </c>
      <c r="F10" t="s">
        <v>314</v>
      </c>
      <c r="G10" s="33" t="s">
        <v>349</v>
      </c>
      <c r="H10" s="33" t="s">
        <v>349</v>
      </c>
      <c r="I10" s="33" t="s">
        <v>349</v>
      </c>
      <c r="J10" s="33" t="s">
        <v>349</v>
      </c>
      <c r="K10" s="33" t="s">
        <v>349</v>
      </c>
      <c r="L10" s="33" t="s">
        <v>349</v>
      </c>
      <c r="M10" s="39" t="s">
        <v>349</v>
      </c>
      <c r="N10" s="39" t="s">
        <v>349</v>
      </c>
      <c r="O10" s="39" t="s">
        <v>349</v>
      </c>
      <c r="P10" s="39" t="s">
        <v>349</v>
      </c>
      <c r="Q10" s="39" t="s">
        <v>349</v>
      </c>
      <c r="R10" s="39" t="s">
        <v>349</v>
      </c>
      <c r="S10" s="39" t="s">
        <v>349</v>
      </c>
      <c r="T10" s="39" t="s">
        <v>349</v>
      </c>
      <c r="U10" s="39" t="s">
        <v>349</v>
      </c>
      <c r="V10" s="39" t="s">
        <v>349</v>
      </c>
      <c r="W10" s="39" t="s">
        <v>349</v>
      </c>
      <c r="X10" s="39" t="s">
        <v>349</v>
      </c>
      <c r="Y10" s="39" t="s">
        <v>349</v>
      </c>
      <c r="Z10" s="39" t="s">
        <v>349</v>
      </c>
      <c r="AA10" s="39" t="s">
        <v>349</v>
      </c>
      <c r="AB10" s="39" t="s">
        <v>349</v>
      </c>
      <c r="AC10" s="39" t="s">
        <v>349</v>
      </c>
      <c r="AD10" s="39" t="s">
        <v>349</v>
      </c>
      <c r="AE10" s="39" t="s">
        <v>349</v>
      </c>
      <c r="AF10" s="39" t="s">
        <v>349</v>
      </c>
      <c r="AG10" s="39" t="s">
        <v>349</v>
      </c>
      <c r="AH10" s="39" t="s">
        <v>349</v>
      </c>
      <c r="AI10" s="39" t="s">
        <v>349</v>
      </c>
    </row>
    <row r="11" spans="1:35" x14ac:dyDescent="0.4">
      <c r="A11" t="s">
        <v>314</v>
      </c>
      <c r="B11" t="s">
        <v>314</v>
      </c>
      <c r="C11" s="1"/>
      <c r="D11" s="1" t="str">
        <f>Countries!$G$21</f>
        <v>u:\ken\index.bnk, Type = LAREMOS</v>
      </c>
      <c r="E11" s="1" t="str">
        <f>Countries!$E$21&amp;Countries!$Q10&amp;Countries!$F$21</f>
        <v>x278F_TD</v>
      </c>
      <c r="F11" t="s">
        <v>314</v>
      </c>
      <c r="G11" s="33" t="s">
        <v>349</v>
      </c>
      <c r="H11" s="33" t="s">
        <v>349</v>
      </c>
      <c r="I11" s="33" t="s">
        <v>349</v>
      </c>
      <c r="J11" s="33" t="s">
        <v>349</v>
      </c>
      <c r="K11" s="33" t="s">
        <v>349</v>
      </c>
      <c r="L11" s="33" t="s">
        <v>349</v>
      </c>
      <c r="M11" s="39" t="s">
        <v>349</v>
      </c>
      <c r="N11" s="39" t="s">
        <v>349</v>
      </c>
      <c r="O11" s="39" t="s">
        <v>349</v>
      </c>
      <c r="P11" s="39" t="s">
        <v>349</v>
      </c>
      <c r="Q11" s="39" t="s">
        <v>349</v>
      </c>
      <c r="R11" s="39" t="s">
        <v>349</v>
      </c>
      <c r="S11" s="39" t="s">
        <v>349</v>
      </c>
      <c r="T11" s="39" t="s">
        <v>349</v>
      </c>
      <c r="U11" s="39" t="s">
        <v>349</v>
      </c>
      <c r="V11" s="39" t="s">
        <v>349</v>
      </c>
      <c r="W11" s="39" t="s">
        <v>349</v>
      </c>
      <c r="X11" s="39" t="s">
        <v>349</v>
      </c>
      <c r="Y11" s="39" t="s">
        <v>349</v>
      </c>
      <c r="Z11" s="39" t="s">
        <v>349</v>
      </c>
      <c r="AA11" s="39" t="s">
        <v>349</v>
      </c>
      <c r="AB11" s="39" t="s">
        <v>349</v>
      </c>
      <c r="AC11" s="39" t="s">
        <v>349</v>
      </c>
      <c r="AD11" s="39" t="s">
        <v>349</v>
      </c>
      <c r="AE11" s="39" t="s">
        <v>349</v>
      </c>
      <c r="AF11" s="39" t="s">
        <v>349</v>
      </c>
      <c r="AG11" s="39" t="s">
        <v>349</v>
      </c>
      <c r="AH11" s="39" t="s">
        <v>349</v>
      </c>
      <c r="AI11" s="39" t="s">
        <v>349</v>
      </c>
    </row>
    <row r="12" spans="1:35" x14ac:dyDescent="0.4">
      <c r="A12" t="s">
        <v>314</v>
      </c>
      <c r="B12" t="s">
        <v>314</v>
      </c>
      <c r="C12" s="1"/>
      <c r="D12" s="1" t="str">
        <f>Countries!$G$21</f>
        <v>u:\ken\index.bnk, Type = LAREMOS</v>
      </c>
      <c r="E12" s="1" t="str">
        <f>Countries!$E$21&amp;Countries!$Q11&amp;Countries!$F$21</f>
        <v>x288F_TD</v>
      </c>
      <c r="F12" t="s">
        <v>314</v>
      </c>
      <c r="G12" s="33" t="s">
        <v>349</v>
      </c>
      <c r="H12" s="33" t="s">
        <v>349</v>
      </c>
      <c r="I12" s="33" t="s">
        <v>349</v>
      </c>
      <c r="J12" s="33" t="s">
        <v>349</v>
      </c>
      <c r="K12" s="33" t="s">
        <v>349</v>
      </c>
      <c r="L12" s="33" t="s">
        <v>349</v>
      </c>
      <c r="M12" s="39" t="s">
        <v>349</v>
      </c>
      <c r="N12" s="39" t="s">
        <v>349</v>
      </c>
      <c r="O12" s="39" t="s">
        <v>349</v>
      </c>
      <c r="P12" s="39" t="s">
        <v>349</v>
      </c>
      <c r="Q12" s="39" t="s">
        <v>349</v>
      </c>
      <c r="R12" s="39" t="s">
        <v>349</v>
      </c>
      <c r="S12" s="39" t="s">
        <v>349</v>
      </c>
      <c r="T12" s="39" t="s">
        <v>349</v>
      </c>
      <c r="U12" s="39" t="s">
        <v>349</v>
      </c>
      <c r="V12" s="39" t="s">
        <v>349</v>
      </c>
      <c r="W12" s="39" t="s">
        <v>349</v>
      </c>
      <c r="X12" s="39" t="s">
        <v>349</v>
      </c>
      <c r="Y12" s="39" t="s">
        <v>349</v>
      </c>
      <c r="Z12" s="39" t="s">
        <v>349</v>
      </c>
      <c r="AA12" s="39" t="s">
        <v>349</v>
      </c>
      <c r="AB12" s="39" t="s">
        <v>349</v>
      </c>
      <c r="AC12" s="39">
        <v>0</v>
      </c>
      <c r="AD12" s="39">
        <v>0</v>
      </c>
      <c r="AE12" s="39">
        <v>10</v>
      </c>
      <c r="AF12" s="39">
        <v>10</v>
      </c>
      <c r="AG12" s="39">
        <v>10</v>
      </c>
      <c r="AH12" s="39">
        <v>8</v>
      </c>
      <c r="AI12" s="39" t="s">
        <v>349</v>
      </c>
    </row>
    <row r="13" spans="1:35" x14ac:dyDescent="0.4">
      <c r="A13" t="s">
        <v>314</v>
      </c>
      <c r="B13" t="s">
        <v>314</v>
      </c>
      <c r="C13" s="1"/>
      <c r="D13" s="1" t="str">
        <f>Countries!$G$21</f>
        <v>u:\ken\index.bnk, Type = LAREMOS</v>
      </c>
      <c r="E13" s="1" t="str">
        <f>Countries!$E$21&amp;Countries!$Q12&amp;Countries!$F$21</f>
        <v>x293F_TD</v>
      </c>
      <c r="F13" t="s">
        <v>314</v>
      </c>
      <c r="G13" s="33" t="s">
        <v>349</v>
      </c>
      <c r="H13" s="33" t="s">
        <v>349</v>
      </c>
      <c r="I13" s="33" t="s">
        <v>349</v>
      </c>
      <c r="J13" s="33" t="s">
        <v>349</v>
      </c>
      <c r="K13" s="33" t="s">
        <v>349</v>
      </c>
      <c r="L13" s="33" t="s">
        <v>349</v>
      </c>
      <c r="M13" s="39" t="s">
        <v>349</v>
      </c>
      <c r="N13" s="39" t="s">
        <v>349</v>
      </c>
      <c r="O13" s="39" t="s">
        <v>349</v>
      </c>
      <c r="P13" s="39" t="s">
        <v>349</v>
      </c>
      <c r="Q13" s="39" t="s">
        <v>349</v>
      </c>
      <c r="R13" s="39" t="s">
        <v>349</v>
      </c>
      <c r="S13" s="39" t="s">
        <v>349</v>
      </c>
      <c r="T13" s="39" t="s">
        <v>349</v>
      </c>
      <c r="U13" s="39" t="s">
        <v>349</v>
      </c>
      <c r="V13" s="39" t="s">
        <v>349</v>
      </c>
      <c r="W13" s="39" t="s">
        <v>349</v>
      </c>
      <c r="X13" s="39" t="s">
        <v>349</v>
      </c>
      <c r="Y13" s="39" t="s">
        <v>349</v>
      </c>
      <c r="Z13" s="39" t="s">
        <v>349</v>
      </c>
      <c r="AA13" s="39" t="s">
        <v>349</v>
      </c>
      <c r="AB13" s="39" t="s">
        <v>349</v>
      </c>
      <c r="AC13" s="39" t="s">
        <v>349</v>
      </c>
      <c r="AD13" s="39" t="s">
        <v>349</v>
      </c>
      <c r="AE13" s="38">
        <v>3</v>
      </c>
      <c r="AF13" s="38">
        <v>4</v>
      </c>
      <c r="AG13" s="38">
        <v>4</v>
      </c>
      <c r="AH13" s="39">
        <v>4</v>
      </c>
      <c r="AI13" s="39" t="s">
        <v>349</v>
      </c>
    </row>
    <row r="14" spans="1:35" x14ac:dyDescent="0.4">
      <c r="A14" t="s">
        <v>314</v>
      </c>
      <c r="B14" t="s">
        <v>314</v>
      </c>
      <c r="C14" s="1"/>
      <c r="D14" s="1" t="str">
        <f>Countries!$G$21</f>
        <v>u:\ken\index.bnk, Type = LAREMOS</v>
      </c>
      <c r="E14" s="1" t="str">
        <f>Countries!$E$21&amp;Countries!$Q13&amp;Countries!$F$21</f>
        <v>x716F_TD</v>
      </c>
      <c r="F14" t="s">
        <v>314</v>
      </c>
      <c r="G14" s="33" t="s">
        <v>349</v>
      </c>
      <c r="H14" s="33" t="s">
        <v>349</v>
      </c>
      <c r="I14" s="33" t="s">
        <v>349</v>
      </c>
      <c r="J14" s="33" t="s">
        <v>349</v>
      </c>
      <c r="K14" s="33" t="s">
        <v>349</v>
      </c>
      <c r="L14" s="33" t="s">
        <v>349</v>
      </c>
      <c r="M14" s="39" t="s">
        <v>349</v>
      </c>
      <c r="N14" s="39" t="s">
        <v>349</v>
      </c>
      <c r="O14" s="39" t="s">
        <v>349</v>
      </c>
      <c r="P14" s="39" t="s">
        <v>349</v>
      </c>
      <c r="Q14" s="39" t="s">
        <v>349</v>
      </c>
      <c r="R14" s="39" t="s">
        <v>349</v>
      </c>
      <c r="S14" s="39" t="s">
        <v>349</v>
      </c>
      <c r="T14" s="39" t="s">
        <v>349</v>
      </c>
      <c r="U14" s="39" t="s">
        <v>349</v>
      </c>
      <c r="V14" s="39" t="s">
        <v>349</v>
      </c>
      <c r="W14" s="39" t="s">
        <v>349</v>
      </c>
      <c r="X14" s="39" t="s">
        <v>349</v>
      </c>
      <c r="Y14" s="39" t="s">
        <v>349</v>
      </c>
      <c r="Z14" s="39" t="s">
        <v>349</v>
      </c>
      <c r="AA14" s="39" t="s">
        <v>349</v>
      </c>
      <c r="AB14" s="39" t="s">
        <v>349</v>
      </c>
      <c r="AC14" s="39" t="s">
        <v>349</v>
      </c>
      <c r="AD14" s="39" t="s">
        <v>349</v>
      </c>
      <c r="AE14" s="39" t="s">
        <v>349</v>
      </c>
      <c r="AF14" s="39" t="s">
        <v>349</v>
      </c>
      <c r="AG14" s="39" t="s">
        <v>349</v>
      </c>
      <c r="AH14" s="39" t="s">
        <v>349</v>
      </c>
      <c r="AI14" s="39" t="s">
        <v>349</v>
      </c>
    </row>
    <row r="15" spans="1:35" x14ac:dyDescent="0.4">
      <c r="A15" t="s">
        <v>314</v>
      </c>
      <c r="B15" s="6" t="s">
        <v>314</v>
      </c>
      <c r="C15" s="1"/>
      <c r="D15" s="1" t="str">
        <f>Countries!$G$21</f>
        <v>u:\ken\index.bnk, Type = LAREMOS</v>
      </c>
      <c r="E15" s="1" t="str">
        <f>Countries!$E$21&amp;Countries!$Q14&amp;Countries!$F$21</f>
        <v>x298F_TD</v>
      </c>
      <c r="F15" s="7" t="s">
        <v>314</v>
      </c>
      <c r="G15" s="33" t="s">
        <v>349</v>
      </c>
      <c r="H15" s="33" t="s">
        <v>349</v>
      </c>
      <c r="I15" s="33" t="s">
        <v>349</v>
      </c>
      <c r="J15" s="33" t="s">
        <v>349</v>
      </c>
      <c r="K15" s="33" t="s">
        <v>349</v>
      </c>
      <c r="L15" s="33" t="s">
        <v>349</v>
      </c>
      <c r="M15" s="39" t="s">
        <v>349</v>
      </c>
      <c r="N15" s="39" t="s">
        <v>349</v>
      </c>
      <c r="O15" s="39" t="s">
        <v>349</v>
      </c>
      <c r="P15" s="39" t="s">
        <v>349</v>
      </c>
      <c r="Q15" s="39" t="s">
        <v>349</v>
      </c>
      <c r="R15" s="39" t="s">
        <v>349</v>
      </c>
      <c r="S15" s="39" t="s">
        <v>349</v>
      </c>
      <c r="T15" s="39" t="s">
        <v>349</v>
      </c>
      <c r="U15" s="39" t="s">
        <v>349</v>
      </c>
      <c r="V15" s="39" t="s">
        <v>349</v>
      </c>
      <c r="W15" s="39" t="s">
        <v>349</v>
      </c>
      <c r="X15" s="39" t="s">
        <v>349</v>
      </c>
      <c r="Y15" s="39" t="s">
        <v>349</v>
      </c>
      <c r="Z15" s="39" t="s">
        <v>349</v>
      </c>
      <c r="AA15" s="39" t="s">
        <v>349</v>
      </c>
      <c r="AB15" s="39" t="s">
        <v>349</v>
      </c>
      <c r="AC15" s="39">
        <v>8</v>
      </c>
      <c r="AD15" s="39">
        <v>8</v>
      </c>
      <c r="AE15" s="39">
        <v>8</v>
      </c>
      <c r="AF15" s="39">
        <v>8</v>
      </c>
      <c r="AG15" s="38">
        <v>9</v>
      </c>
      <c r="AH15" s="39">
        <v>10</v>
      </c>
      <c r="AI15" s="39" t="s">
        <v>349</v>
      </c>
    </row>
    <row r="16" spans="1:35" x14ac:dyDescent="0.4">
      <c r="A16" t="s">
        <v>314</v>
      </c>
      <c r="B16" t="s">
        <v>314</v>
      </c>
      <c r="C16" s="1"/>
      <c r="D16" s="1" t="str">
        <f>Countries!$G$21</f>
        <v>u:\ken\index.bnk, Type = LAREMOS</v>
      </c>
      <c r="E16" s="1" t="str">
        <f>Countries!$E$21&amp;Countries!$Q15&amp;Countries!$F$21</f>
        <v>x419F_TD</v>
      </c>
      <c r="F16" s="1" t="s">
        <v>314</v>
      </c>
      <c r="G16" s="34" t="s">
        <v>349</v>
      </c>
      <c r="H16" s="34" t="s">
        <v>349</v>
      </c>
      <c r="I16" s="34" t="s">
        <v>349</v>
      </c>
      <c r="J16" s="34" t="s">
        <v>349</v>
      </c>
      <c r="K16" s="34" t="s">
        <v>349</v>
      </c>
      <c r="L16" s="34" t="s">
        <v>349</v>
      </c>
      <c r="M16" s="41" t="s">
        <v>349</v>
      </c>
      <c r="N16" s="41" t="s">
        <v>349</v>
      </c>
      <c r="O16" s="41" t="s">
        <v>349</v>
      </c>
      <c r="P16" s="41" t="s">
        <v>349</v>
      </c>
      <c r="Q16" s="41" t="s">
        <v>349</v>
      </c>
      <c r="R16" s="41" t="s">
        <v>349</v>
      </c>
      <c r="S16" s="41" t="s">
        <v>349</v>
      </c>
      <c r="T16" s="41" t="s">
        <v>349</v>
      </c>
      <c r="U16" s="41" t="s">
        <v>349</v>
      </c>
      <c r="V16" s="41" t="s">
        <v>349</v>
      </c>
      <c r="W16" s="41" t="s">
        <v>349</v>
      </c>
      <c r="X16" s="41" t="s">
        <v>349</v>
      </c>
      <c r="Y16" s="41" t="s">
        <v>349</v>
      </c>
      <c r="Z16" s="41" t="s">
        <v>349</v>
      </c>
      <c r="AA16" s="41" t="s">
        <v>349</v>
      </c>
      <c r="AB16" s="41" t="s">
        <v>349</v>
      </c>
      <c r="AC16" s="41" t="s">
        <v>349</v>
      </c>
      <c r="AD16" s="41" t="s">
        <v>349</v>
      </c>
      <c r="AE16" s="41" t="s">
        <v>349</v>
      </c>
      <c r="AF16" s="41" t="s">
        <v>349</v>
      </c>
      <c r="AG16" s="41" t="s">
        <v>349</v>
      </c>
      <c r="AH16" s="41" t="s">
        <v>349</v>
      </c>
      <c r="AI16" s="41" t="s">
        <v>349</v>
      </c>
    </row>
    <row r="17" spans="1:35" x14ac:dyDescent="0.4">
      <c r="A17" t="s">
        <v>314</v>
      </c>
      <c r="B17" t="s">
        <v>314</v>
      </c>
      <c r="C17" s="1"/>
      <c r="D17" s="1" t="str">
        <f>Countries!$G$21</f>
        <v>u:\ken\index.bnk, Type = LAREMOS</v>
      </c>
      <c r="E17" s="1" t="str">
        <f>Countries!$E$21&amp;Countries!$Q16&amp;Countries!$F$21</f>
        <v>x963F_TD</v>
      </c>
      <c r="F17" t="s">
        <v>314</v>
      </c>
      <c r="G17" s="33" t="s">
        <v>349</v>
      </c>
      <c r="H17" s="33" t="s">
        <v>349</v>
      </c>
      <c r="I17" s="33" t="s">
        <v>349</v>
      </c>
      <c r="J17" s="33" t="s">
        <v>349</v>
      </c>
      <c r="K17" s="33" t="s">
        <v>349</v>
      </c>
      <c r="L17" s="33" t="s">
        <v>349</v>
      </c>
      <c r="M17" s="39" t="s">
        <v>349</v>
      </c>
      <c r="N17" s="39" t="s">
        <v>349</v>
      </c>
      <c r="O17" s="39" t="s">
        <v>349</v>
      </c>
      <c r="P17" s="39" t="s">
        <v>349</v>
      </c>
      <c r="Q17" s="39" t="s">
        <v>349</v>
      </c>
      <c r="R17" s="39" t="s">
        <v>349</v>
      </c>
      <c r="S17" s="39" t="s">
        <v>349</v>
      </c>
      <c r="T17" s="39" t="s">
        <v>349</v>
      </c>
      <c r="U17" s="39" t="s">
        <v>349</v>
      </c>
      <c r="V17" s="39" t="s">
        <v>349</v>
      </c>
      <c r="W17" s="39" t="s">
        <v>349</v>
      </c>
      <c r="X17" s="39" t="s">
        <v>349</v>
      </c>
      <c r="Y17" s="39" t="s">
        <v>349</v>
      </c>
      <c r="Z17" s="39" t="s">
        <v>349</v>
      </c>
      <c r="AA17" s="39" t="s">
        <v>349</v>
      </c>
      <c r="AB17" s="39" t="s">
        <v>349</v>
      </c>
      <c r="AC17" s="39" t="s">
        <v>349</v>
      </c>
      <c r="AD17" s="39" t="s">
        <v>349</v>
      </c>
      <c r="AE17" s="39" t="s">
        <v>349</v>
      </c>
      <c r="AF17" s="39" t="s">
        <v>349</v>
      </c>
      <c r="AG17" s="39" t="s">
        <v>349</v>
      </c>
      <c r="AH17" s="39" t="s">
        <v>349</v>
      </c>
      <c r="AI17" s="39" t="s">
        <v>349</v>
      </c>
    </row>
    <row r="18" spans="1:35" x14ac:dyDescent="0.4">
      <c r="A18" t="s">
        <v>314</v>
      </c>
      <c r="B18" t="s">
        <v>314</v>
      </c>
      <c r="C18" s="1"/>
      <c r="D18" s="1" t="str">
        <f>Countries!$G$21</f>
        <v>u:\ken\index.bnk, Type = LAREMOS</v>
      </c>
      <c r="E18" s="1" t="str">
        <f>Countries!$E$21&amp;Countries!$Q17&amp;Countries!$F$21</f>
        <v>x636F_TD</v>
      </c>
      <c r="F18" t="s">
        <v>314</v>
      </c>
      <c r="G18" s="33" t="s">
        <v>349</v>
      </c>
      <c r="H18" s="33" t="s">
        <v>349</v>
      </c>
      <c r="I18" s="33" t="s">
        <v>349</v>
      </c>
      <c r="J18" s="33" t="s">
        <v>349</v>
      </c>
      <c r="K18" s="33" t="s">
        <v>349</v>
      </c>
      <c r="L18" s="33" t="s">
        <v>349</v>
      </c>
      <c r="M18" s="39" t="s">
        <v>349</v>
      </c>
      <c r="N18" s="39" t="s">
        <v>349</v>
      </c>
      <c r="O18" s="39" t="s">
        <v>349</v>
      </c>
      <c r="P18" s="39" t="s">
        <v>349</v>
      </c>
      <c r="Q18" s="39" t="s">
        <v>349</v>
      </c>
      <c r="R18" s="39" t="s">
        <v>349</v>
      </c>
      <c r="S18" s="39" t="s">
        <v>349</v>
      </c>
      <c r="T18" s="39" t="s">
        <v>349</v>
      </c>
      <c r="U18" s="39" t="s">
        <v>349</v>
      </c>
      <c r="V18" s="39" t="s">
        <v>349</v>
      </c>
      <c r="W18" s="39" t="s">
        <v>349</v>
      </c>
      <c r="X18" s="39" t="s">
        <v>349</v>
      </c>
      <c r="Y18" s="39" t="s">
        <v>349</v>
      </c>
      <c r="Z18" s="39" t="s">
        <v>349</v>
      </c>
      <c r="AA18" s="39" t="s">
        <v>349</v>
      </c>
      <c r="AB18" s="39" t="s">
        <v>349</v>
      </c>
      <c r="AC18" s="39" t="s">
        <v>349</v>
      </c>
      <c r="AD18" s="39" t="s">
        <v>349</v>
      </c>
      <c r="AE18" s="39" t="s">
        <v>349</v>
      </c>
      <c r="AF18" s="39" t="s">
        <v>349</v>
      </c>
      <c r="AG18" s="39" t="s">
        <v>349</v>
      </c>
      <c r="AH18" s="39" t="s">
        <v>349</v>
      </c>
      <c r="AI18" s="39" t="s">
        <v>349</v>
      </c>
    </row>
    <row r="19" spans="1:35" x14ac:dyDescent="0.4">
      <c r="A19" t="s">
        <v>314</v>
      </c>
      <c r="B19" t="s">
        <v>314</v>
      </c>
      <c r="C19" s="1"/>
      <c r="D19" s="1" t="str">
        <f>Countries!$G$21</f>
        <v>u:\ken\index.bnk, Type = LAREMOS</v>
      </c>
      <c r="E19" s="1" t="str">
        <f>Countries!$E$21&amp;Countries!$Q18&amp;Countries!$F$21</f>
        <v>x238F_TD</v>
      </c>
      <c r="F19" t="s">
        <v>314</v>
      </c>
      <c r="G19" s="33" t="s">
        <v>349</v>
      </c>
      <c r="H19" s="33" t="s">
        <v>349</v>
      </c>
      <c r="I19" s="33" t="s">
        <v>349</v>
      </c>
      <c r="J19" s="33" t="s">
        <v>349</v>
      </c>
      <c r="K19" s="33" t="s">
        <v>349</v>
      </c>
      <c r="L19" s="33" t="s">
        <v>349</v>
      </c>
      <c r="M19" s="39" t="s">
        <v>349</v>
      </c>
      <c r="N19" s="39" t="s">
        <v>349</v>
      </c>
      <c r="O19" s="39" t="s">
        <v>349</v>
      </c>
      <c r="P19" s="39" t="s">
        <v>349</v>
      </c>
      <c r="Q19" s="39" t="s">
        <v>349</v>
      </c>
      <c r="R19" s="39" t="s">
        <v>349</v>
      </c>
      <c r="S19" s="39" t="s">
        <v>349</v>
      </c>
      <c r="T19" s="39" t="s">
        <v>349</v>
      </c>
      <c r="U19" s="39" t="s">
        <v>349</v>
      </c>
      <c r="V19" s="39" t="s">
        <v>349</v>
      </c>
      <c r="W19" s="39" t="s">
        <v>349</v>
      </c>
      <c r="X19" s="39" t="s">
        <v>349</v>
      </c>
      <c r="Y19" s="39" t="s">
        <v>349</v>
      </c>
      <c r="Z19" s="39" t="s">
        <v>349</v>
      </c>
      <c r="AA19" s="39" t="s">
        <v>349</v>
      </c>
      <c r="AB19" s="39" t="s">
        <v>349</v>
      </c>
      <c r="AC19" s="39">
        <v>2</v>
      </c>
      <c r="AD19" s="39">
        <v>2</v>
      </c>
      <c r="AE19" s="39">
        <v>2</v>
      </c>
      <c r="AF19" s="39">
        <v>2</v>
      </c>
      <c r="AG19" s="39">
        <v>2</v>
      </c>
      <c r="AH19" s="39">
        <v>2</v>
      </c>
      <c r="AI19" s="39" t="s">
        <v>349</v>
      </c>
    </row>
    <row r="20" spans="1:35" x14ac:dyDescent="0.4">
      <c r="A20" t="s">
        <v>314</v>
      </c>
      <c r="B20" t="s">
        <v>314</v>
      </c>
      <c r="C20" s="1"/>
      <c r="D20" s="1" t="str">
        <f>Countries!$G$21</f>
        <v>u:\ken\index.bnk, Type = LAREMOS</v>
      </c>
      <c r="E20" s="1" t="str">
        <f>Countries!$E$21&amp;Countries!$Q19&amp;Countries!$F$21</f>
        <v>x662F_TD</v>
      </c>
      <c r="F20" t="s">
        <v>314</v>
      </c>
      <c r="G20" s="33" t="s">
        <v>349</v>
      </c>
      <c r="H20" s="33" t="s">
        <v>349</v>
      </c>
      <c r="I20" s="33" t="s">
        <v>349</v>
      </c>
      <c r="J20" s="33" t="s">
        <v>349</v>
      </c>
      <c r="K20" s="33" t="s">
        <v>349</v>
      </c>
      <c r="L20" s="33" t="s">
        <v>349</v>
      </c>
      <c r="M20" s="39" t="s">
        <v>349</v>
      </c>
      <c r="N20" s="39" t="s">
        <v>349</v>
      </c>
      <c r="O20" s="39" t="s">
        <v>349</v>
      </c>
      <c r="P20" s="39" t="s">
        <v>349</v>
      </c>
      <c r="Q20" s="39" t="s">
        <v>349</v>
      </c>
      <c r="R20" s="39" t="s">
        <v>349</v>
      </c>
      <c r="S20" s="39" t="s">
        <v>349</v>
      </c>
      <c r="T20" s="39" t="s">
        <v>349</v>
      </c>
      <c r="U20" s="39" t="s">
        <v>349</v>
      </c>
      <c r="V20" s="39" t="s">
        <v>349</v>
      </c>
      <c r="W20" s="39" t="s">
        <v>349</v>
      </c>
      <c r="X20" s="39" t="s">
        <v>349</v>
      </c>
      <c r="Y20" s="39" t="s">
        <v>349</v>
      </c>
      <c r="Z20" s="39" t="s">
        <v>349</v>
      </c>
      <c r="AA20" s="39" t="s">
        <v>349</v>
      </c>
      <c r="AB20" s="39" t="s">
        <v>349</v>
      </c>
      <c r="AC20" s="39" t="s">
        <v>349</v>
      </c>
      <c r="AD20" s="39" t="s">
        <v>349</v>
      </c>
      <c r="AE20" s="39" t="s">
        <v>349</v>
      </c>
      <c r="AF20" s="39" t="s">
        <v>349</v>
      </c>
      <c r="AG20" s="39" t="s">
        <v>349</v>
      </c>
      <c r="AH20" s="39" t="s">
        <v>349</v>
      </c>
      <c r="AI20" s="39" t="s">
        <v>349</v>
      </c>
    </row>
    <row r="21" spans="1:35" x14ac:dyDescent="0.4">
      <c r="A21" t="s">
        <v>314</v>
      </c>
      <c r="B21" t="s">
        <v>314</v>
      </c>
      <c r="C21" s="1"/>
      <c r="D21" s="1" t="str">
        <f>Countries!$G$21</f>
        <v>u:\ken\index.bnk, Type = LAREMOS</v>
      </c>
      <c r="E21" s="1" t="str">
        <f>Countries!$E$21&amp;Countries!$Q20&amp;Countries!$F$21</f>
        <v>x960F_TD</v>
      </c>
      <c r="F21" t="s">
        <v>314</v>
      </c>
      <c r="G21" s="33" t="s">
        <v>349</v>
      </c>
      <c r="H21" s="33" t="s">
        <v>349</v>
      </c>
      <c r="I21" s="33" t="s">
        <v>349</v>
      </c>
      <c r="J21" s="33" t="s">
        <v>349</v>
      </c>
      <c r="K21" s="33" t="s">
        <v>349</v>
      </c>
      <c r="L21" s="33" t="s">
        <v>349</v>
      </c>
      <c r="M21" s="39" t="s">
        <v>349</v>
      </c>
      <c r="N21" s="39" t="s">
        <v>349</v>
      </c>
      <c r="O21" s="39" t="s">
        <v>349</v>
      </c>
      <c r="P21" s="39" t="s">
        <v>349</v>
      </c>
      <c r="Q21" s="39" t="s">
        <v>349</v>
      </c>
      <c r="R21" s="39" t="s">
        <v>349</v>
      </c>
      <c r="S21" s="39" t="s">
        <v>349</v>
      </c>
      <c r="T21" s="39" t="s">
        <v>349</v>
      </c>
      <c r="U21" s="39" t="s">
        <v>349</v>
      </c>
      <c r="V21" s="39" t="s">
        <v>349</v>
      </c>
      <c r="W21" s="39" t="s">
        <v>349</v>
      </c>
      <c r="X21" s="39" t="s">
        <v>349</v>
      </c>
      <c r="Y21" s="39" t="s">
        <v>349</v>
      </c>
      <c r="Z21" s="39" t="s">
        <v>349</v>
      </c>
      <c r="AA21" s="39" t="s">
        <v>349</v>
      </c>
      <c r="AB21" s="39" t="s">
        <v>349</v>
      </c>
      <c r="AC21" s="39" t="s">
        <v>349</v>
      </c>
      <c r="AD21" s="39" t="s">
        <v>349</v>
      </c>
      <c r="AE21" s="39" t="s">
        <v>349</v>
      </c>
      <c r="AF21" s="39" t="s">
        <v>349</v>
      </c>
      <c r="AG21" s="39" t="s">
        <v>349</v>
      </c>
      <c r="AH21" s="39" t="s">
        <v>349</v>
      </c>
      <c r="AI21" s="39" t="s">
        <v>349</v>
      </c>
    </row>
    <row r="22" spans="1:35" x14ac:dyDescent="0.4">
      <c r="A22" s="4" t="s">
        <v>314</v>
      </c>
      <c r="B22" t="s">
        <v>314</v>
      </c>
      <c r="C22" s="1"/>
      <c r="D22" s="1" t="str">
        <f>Countries!$G$21</f>
        <v>u:\ken\index.bnk, Type = LAREMOS</v>
      </c>
      <c r="E22" s="1" t="str">
        <f>Countries!$E$21&amp;Countries!$Q21&amp;Countries!$F$21</f>
        <v>x939F_TD</v>
      </c>
      <c r="F22" s="4" t="s">
        <v>314</v>
      </c>
      <c r="G22" s="33" t="s">
        <v>349</v>
      </c>
      <c r="H22" s="33" t="s">
        <v>349</v>
      </c>
      <c r="I22" s="33" t="s">
        <v>349</v>
      </c>
      <c r="J22" s="33" t="s">
        <v>349</v>
      </c>
      <c r="K22" s="33" t="s">
        <v>349</v>
      </c>
      <c r="L22" s="33" t="s">
        <v>349</v>
      </c>
      <c r="M22" s="39" t="s">
        <v>349</v>
      </c>
      <c r="N22" s="39" t="s">
        <v>349</v>
      </c>
      <c r="O22" s="39" t="s">
        <v>349</v>
      </c>
      <c r="P22" s="39" t="s">
        <v>349</v>
      </c>
      <c r="Q22" s="39" t="s">
        <v>349</v>
      </c>
      <c r="R22" s="39" t="s">
        <v>349</v>
      </c>
      <c r="S22" s="39" t="s">
        <v>349</v>
      </c>
      <c r="T22" s="39" t="s">
        <v>349</v>
      </c>
      <c r="U22" s="39" t="s">
        <v>349</v>
      </c>
      <c r="V22" s="39" t="s">
        <v>349</v>
      </c>
      <c r="W22" s="39" t="s">
        <v>349</v>
      </c>
      <c r="X22" s="39" t="s">
        <v>349</v>
      </c>
      <c r="Y22" s="39" t="s">
        <v>349</v>
      </c>
      <c r="Z22" s="39" t="s">
        <v>349</v>
      </c>
      <c r="AA22" s="39" t="s">
        <v>349</v>
      </c>
      <c r="AB22" s="39" t="s">
        <v>349</v>
      </c>
      <c r="AC22" s="39" t="s">
        <v>349</v>
      </c>
      <c r="AD22" s="39" t="s">
        <v>349</v>
      </c>
      <c r="AE22" s="39" t="s">
        <v>349</v>
      </c>
      <c r="AF22" s="39" t="s">
        <v>349</v>
      </c>
      <c r="AG22" s="39" t="s">
        <v>349</v>
      </c>
      <c r="AH22" s="39" t="s">
        <v>349</v>
      </c>
      <c r="AI22" s="39" t="s">
        <v>349</v>
      </c>
    </row>
    <row r="23" spans="1:35" x14ac:dyDescent="0.4">
      <c r="A23" t="s">
        <v>314</v>
      </c>
      <c r="B23" t="s">
        <v>314</v>
      </c>
      <c r="C23" s="1"/>
      <c r="D23" s="1" t="str">
        <f>Countries!$G$21</f>
        <v>u:\ken\index.bnk, Type = LAREMOS</v>
      </c>
      <c r="E23" s="1" t="str">
        <f>Countries!$E$21&amp;Countries!$Q22&amp;Countries!$F$21</f>
        <v>x652F_TD</v>
      </c>
      <c r="F23" t="s">
        <v>314</v>
      </c>
      <c r="G23" s="33" t="s">
        <v>349</v>
      </c>
      <c r="H23" s="33" t="s">
        <v>349</v>
      </c>
      <c r="I23" s="33" t="s">
        <v>349</v>
      </c>
      <c r="J23" s="33" t="s">
        <v>349</v>
      </c>
      <c r="K23" s="33" t="s">
        <v>349</v>
      </c>
      <c r="L23" s="33" t="s">
        <v>349</v>
      </c>
      <c r="M23" s="39" t="s">
        <v>349</v>
      </c>
      <c r="N23" s="39" t="s">
        <v>349</v>
      </c>
      <c r="O23" s="39" t="s">
        <v>349</v>
      </c>
      <c r="P23" s="39" t="s">
        <v>349</v>
      </c>
      <c r="Q23" s="39" t="s">
        <v>349</v>
      </c>
      <c r="R23" s="39" t="s">
        <v>349</v>
      </c>
      <c r="S23" s="39" t="s">
        <v>349</v>
      </c>
      <c r="T23" s="39" t="s">
        <v>349</v>
      </c>
      <c r="U23" s="39" t="s">
        <v>349</v>
      </c>
      <c r="V23" s="39" t="s">
        <v>349</v>
      </c>
      <c r="W23" s="39" t="s">
        <v>349</v>
      </c>
      <c r="X23" s="39" t="s">
        <v>349</v>
      </c>
      <c r="Y23" s="39" t="s">
        <v>349</v>
      </c>
      <c r="Z23" s="39" t="s">
        <v>349</v>
      </c>
      <c r="AA23" s="39" t="s">
        <v>349</v>
      </c>
      <c r="AB23" s="39" t="s">
        <v>349</v>
      </c>
      <c r="AC23" s="39" t="s">
        <v>349</v>
      </c>
      <c r="AD23" s="39" t="s">
        <v>349</v>
      </c>
      <c r="AE23" s="39" t="s">
        <v>349</v>
      </c>
      <c r="AF23" s="39" t="s">
        <v>349</v>
      </c>
      <c r="AG23" s="39" t="s">
        <v>349</v>
      </c>
      <c r="AH23" s="39" t="s">
        <v>349</v>
      </c>
      <c r="AI23" s="39" t="s">
        <v>349</v>
      </c>
    </row>
    <row r="24" spans="1:35" x14ac:dyDescent="0.4">
      <c r="A24" t="s">
        <v>314</v>
      </c>
      <c r="B24" t="s">
        <v>314</v>
      </c>
      <c r="C24" s="1"/>
      <c r="D24" s="1" t="str">
        <f>Countries!$G$21</f>
        <v>u:\ken\index.bnk, Type = LAREMOS</v>
      </c>
      <c r="E24" s="1" t="str">
        <f>Countries!$E$21&amp;Countries!$Q23&amp;Countries!$F$21</f>
        <v>x656F_TD</v>
      </c>
      <c r="F24" s="8" t="s">
        <v>314</v>
      </c>
      <c r="G24" s="33" t="s">
        <v>349</v>
      </c>
      <c r="H24" s="33" t="s">
        <v>349</v>
      </c>
      <c r="I24" s="33" t="s">
        <v>349</v>
      </c>
      <c r="J24" s="33" t="s">
        <v>349</v>
      </c>
      <c r="K24" s="33" t="s">
        <v>349</v>
      </c>
      <c r="L24" s="33" t="s">
        <v>349</v>
      </c>
      <c r="M24" s="39" t="s">
        <v>349</v>
      </c>
      <c r="N24" s="39" t="s">
        <v>349</v>
      </c>
      <c r="O24" s="39" t="s">
        <v>349</v>
      </c>
      <c r="P24" s="39" t="s">
        <v>349</v>
      </c>
      <c r="Q24" s="39" t="s">
        <v>349</v>
      </c>
      <c r="R24" s="39" t="s">
        <v>349</v>
      </c>
      <c r="S24" s="39" t="s">
        <v>349</v>
      </c>
      <c r="T24" s="39" t="s">
        <v>349</v>
      </c>
      <c r="U24" s="39" t="s">
        <v>349</v>
      </c>
      <c r="V24" s="39" t="s">
        <v>349</v>
      </c>
      <c r="W24" s="39" t="s">
        <v>349</v>
      </c>
      <c r="X24" s="39" t="s">
        <v>349</v>
      </c>
      <c r="Y24" s="39" t="s">
        <v>349</v>
      </c>
      <c r="Z24" s="39" t="s">
        <v>349</v>
      </c>
      <c r="AA24" s="39" t="s">
        <v>349</v>
      </c>
      <c r="AB24" s="39" t="s">
        <v>349</v>
      </c>
      <c r="AC24" s="39" t="s">
        <v>349</v>
      </c>
      <c r="AD24" s="39" t="s">
        <v>349</v>
      </c>
      <c r="AE24" s="39" t="s">
        <v>349</v>
      </c>
      <c r="AF24" s="39" t="s">
        <v>349</v>
      </c>
      <c r="AG24" s="39" t="s">
        <v>349</v>
      </c>
      <c r="AH24" s="39" t="s">
        <v>349</v>
      </c>
      <c r="AI24" s="39" t="s">
        <v>349</v>
      </c>
    </row>
    <row r="25" spans="1:35" x14ac:dyDescent="0.4">
      <c r="A25" t="s">
        <v>314</v>
      </c>
      <c r="B25" t="s">
        <v>314</v>
      </c>
      <c r="C25" s="1"/>
      <c r="D25" s="1" t="str">
        <f>Countries!$G$21</f>
        <v>u:\ken\index.bnk, Type = LAREMOS</v>
      </c>
      <c r="E25" s="1" t="str">
        <f>Countries!$E$21&amp;Countries!$Q24&amp;Countries!$F$21</f>
        <v>x268F_TD</v>
      </c>
      <c r="F25" t="s">
        <v>314</v>
      </c>
      <c r="G25" s="33" t="s">
        <v>349</v>
      </c>
      <c r="H25" s="33" t="s">
        <v>349</v>
      </c>
      <c r="I25" s="33" t="s">
        <v>349</v>
      </c>
      <c r="J25" s="33" t="s">
        <v>349</v>
      </c>
      <c r="K25" s="33" t="s">
        <v>349</v>
      </c>
      <c r="L25" s="33" t="s">
        <v>349</v>
      </c>
      <c r="M25" s="39" t="s">
        <v>349</v>
      </c>
      <c r="N25" s="39" t="s">
        <v>349</v>
      </c>
      <c r="O25" s="39" t="s">
        <v>349</v>
      </c>
      <c r="P25" s="39" t="s">
        <v>349</v>
      </c>
      <c r="Q25" s="39" t="s">
        <v>349</v>
      </c>
      <c r="R25" s="39" t="s">
        <v>349</v>
      </c>
      <c r="S25" s="39" t="s">
        <v>349</v>
      </c>
      <c r="T25" s="39" t="s">
        <v>349</v>
      </c>
      <c r="U25" s="39" t="s">
        <v>349</v>
      </c>
      <c r="V25" s="39" t="s">
        <v>349</v>
      </c>
      <c r="W25" s="39" t="s">
        <v>349</v>
      </c>
      <c r="X25" s="39" t="s">
        <v>349</v>
      </c>
      <c r="Y25" s="39" t="s">
        <v>349</v>
      </c>
      <c r="Z25" s="39" t="s">
        <v>349</v>
      </c>
      <c r="AA25" s="39" t="s">
        <v>349</v>
      </c>
      <c r="AB25" s="39" t="s">
        <v>349</v>
      </c>
      <c r="AC25" s="39" t="s">
        <v>349</v>
      </c>
      <c r="AD25" s="39" t="s">
        <v>349</v>
      </c>
      <c r="AE25" s="39" t="s">
        <v>349</v>
      </c>
      <c r="AF25" s="39" t="s">
        <v>349</v>
      </c>
      <c r="AG25" s="39" t="s">
        <v>349</v>
      </c>
      <c r="AH25" s="39" t="s">
        <v>349</v>
      </c>
      <c r="AI25" s="39" t="s">
        <v>349</v>
      </c>
    </row>
    <row r="26" spans="1:35" x14ac:dyDescent="0.4">
      <c r="A26" t="s">
        <v>314</v>
      </c>
      <c r="B26" t="s">
        <v>314</v>
      </c>
      <c r="C26" s="1"/>
      <c r="D26" s="1" t="str">
        <f>Countries!$G$21</f>
        <v>u:\ken\index.bnk, Type = LAREMOS</v>
      </c>
      <c r="E26" s="1" t="str">
        <f>Countries!$E$21&amp;Countries!$Q25&amp;Countries!$F$21</f>
        <v>x536F_TD</v>
      </c>
      <c r="F26" t="s">
        <v>314</v>
      </c>
      <c r="G26" s="33" t="s">
        <v>349</v>
      </c>
      <c r="H26" s="33" t="s">
        <v>349</v>
      </c>
      <c r="I26" s="33" t="s">
        <v>349</v>
      </c>
      <c r="J26" s="33" t="s">
        <v>349</v>
      </c>
      <c r="K26" s="33" t="s">
        <v>349</v>
      </c>
      <c r="L26" s="33" t="s">
        <v>349</v>
      </c>
      <c r="M26" s="39" t="s">
        <v>349</v>
      </c>
      <c r="N26" s="39" t="s">
        <v>349</v>
      </c>
      <c r="O26" s="39" t="s">
        <v>349</v>
      </c>
      <c r="P26" s="39" t="s">
        <v>349</v>
      </c>
      <c r="Q26" s="39" t="s">
        <v>349</v>
      </c>
      <c r="R26" s="39" t="s">
        <v>349</v>
      </c>
      <c r="S26" s="39" t="s">
        <v>349</v>
      </c>
      <c r="T26" s="39" t="s">
        <v>349</v>
      </c>
      <c r="U26" s="39" t="s">
        <v>349</v>
      </c>
      <c r="V26" s="39" t="s">
        <v>349</v>
      </c>
      <c r="W26" s="39" t="s">
        <v>349</v>
      </c>
      <c r="X26" s="39" t="s">
        <v>349</v>
      </c>
      <c r="Y26" s="39" t="s">
        <v>349</v>
      </c>
      <c r="Z26" s="39" t="s">
        <v>349</v>
      </c>
      <c r="AA26" s="39" t="s">
        <v>349</v>
      </c>
      <c r="AB26" s="39" t="s">
        <v>349</v>
      </c>
      <c r="AC26" s="39" t="s">
        <v>349</v>
      </c>
      <c r="AD26" s="39" t="s">
        <v>349</v>
      </c>
      <c r="AE26" s="38">
        <v>0</v>
      </c>
      <c r="AF26" s="38">
        <v>1</v>
      </c>
      <c r="AG26" s="38">
        <v>1</v>
      </c>
      <c r="AH26" s="39">
        <v>1</v>
      </c>
      <c r="AI26" s="39" t="s">
        <v>349</v>
      </c>
    </row>
    <row r="27" spans="1:35" x14ac:dyDescent="0.4">
      <c r="A27" s="4" t="s">
        <v>314</v>
      </c>
      <c r="B27" t="s">
        <v>314</v>
      </c>
      <c r="C27" s="1"/>
      <c r="D27" s="1" t="str">
        <f>Countries!$G$21</f>
        <v>u:\ken\index.bnk, Type = LAREMOS</v>
      </c>
      <c r="E27" s="1" t="str">
        <f>Countries!$E$21&amp;Countries!$Q26&amp;Countries!$F$21</f>
        <v>x343F_TD</v>
      </c>
      <c r="F27" s="4" t="s">
        <v>314</v>
      </c>
      <c r="G27" s="33" t="s">
        <v>349</v>
      </c>
      <c r="H27" s="33" t="s">
        <v>349</v>
      </c>
      <c r="I27" s="33" t="s">
        <v>349</v>
      </c>
      <c r="J27" s="33" t="s">
        <v>349</v>
      </c>
      <c r="K27" s="33" t="s">
        <v>349</v>
      </c>
      <c r="L27" s="33" t="s">
        <v>349</v>
      </c>
      <c r="M27" s="39" t="s">
        <v>349</v>
      </c>
      <c r="N27" s="39" t="s">
        <v>349</v>
      </c>
      <c r="O27" s="39" t="s">
        <v>349</v>
      </c>
      <c r="P27" s="39" t="s">
        <v>349</v>
      </c>
      <c r="Q27" s="39" t="s">
        <v>349</v>
      </c>
      <c r="R27" s="39" t="s">
        <v>349</v>
      </c>
      <c r="S27" s="39" t="s">
        <v>349</v>
      </c>
      <c r="T27" s="39" t="s">
        <v>349</v>
      </c>
      <c r="U27" s="39" t="s">
        <v>349</v>
      </c>
      <c r="V27" s="39" t="s">
        <v>349</v>
      </c>
      <c r="W27" s="39" t="s">
        <v>349</v>
      </c>
      <c r="X27" s="39" t="s">
        <v>349</v>
      </c>
      <c r="Y27" s="39" t="s">
        <v>349</v>
      </c>
      <c r="Z27" s="39" t="s">
        <v>349</v>
      </c>
      <c r="AA27" s="39" t="s">
        <v>349</v>
      </c>
      <c r="AB27" s="39" t="s">
        <v>349</v>
      </c>
      <c r="AC27" s="39" t="s">
        <v>349</v>
      </c>
      <c r="AD27" s="39" t="s">
        <v>349</v>
      </c>
      <c r="AE27" s="39" t="s">
        <v>349</v>
      </c>
      <c r="AF27" s="39" t="s">
        <v>349</v>
      </c>
      <c r="AG27" s="39" t="s">
        <v>349</v>
      </c>
      <c r="AH27" s="39" t="s">
        <v>349</v>
      </c>
      <c r="AI27" s="39" t="s">
        <v>349</v>
      </c>
    </row>
    <row r="28" spans="1:35" x14ac:dyDescent="0.4">
      <c r="A28" t="s">
        <v>314</v>
      </c>
      <c r="B28" t="s">
        <v>314</v>
      </c>
      <c r="C28" s="1"/>
      <c r="D28" s="1" t="str">
        <f>Countries!$G$21</f>
        <v>u:\ken\index.bnk, Type = LAREMOS</v>
      </c>
      <c r="E28" s="1" t="str">
        <f>Countries!$E$21&amp;Countries!$Q27&amp;Countries!$F$21</f>
        <v>x439F_TD</v>
      </c>
      <c r="F28" t="s">
        <v>314</v>
      </c>
      <c r="G28" s="33" t="s">
        <v>349</v>
      </c>
      <c r="H28" s="33" t="s">
        <v>349</v>
      </c>
      <c r="I28" s="33" t="s">
        <v>349</v>
      </c>
      <c r="J28" s="33" t="s">
        <v>349</v>
      </c>
      <c r="K28" s="33" t="s">
        <v>349</v>
      </c>
      <c r="L28" s="33" t="s">
        <v>349</v>
      </c>
      <c r="M28" s="39" t="s">
        <v>349</v>
      </c>
      <c r="N28" s="39" t="s">
        <v>349</v>
      </c>
      <c r="O28" s="39" t="s">
        <v>349</v>
      </c>
      <c r="P28" s="39" t="s">
        <v>349</v>
      </c>
      <c r="Q28" s="39" t="s">
        <v>349</v>
      </c>
      <c r="R28" s="39" t="s">
        <v>349</v>
      </c>
      <c r="S28" s="39" t="s">
        <v>349</v>
      </c>
      <c r="T28" s="39" t="s">
        <v>349</v>
      </c>
      <c r="U28" s="39" t="s">
        <v>349</v>
      </c>
      <c r="V28" s="39" t="s">
        <v>349</v>
      </c>
      <c r="W28" s="39" t="s">
        <v>349</v>
      </c>
      <c r="X28" s="39" t="s">
        <v>349</v>
      </c>
      <c r="Y28" s="39" t="s">
        <v>349</v>
      </c>
      <c r="Z28" s="39" t="s">
        <v>349</v>
      </c>
      <c r="AA28" s="39" t="s">
        <v>349</v>
      </c>
      <c r="AB28" s="39" t="s">
        <v>349</v>
      </c>
      <c r="AC28" s="39" t="s">
        <v>349</v>
      </c>
      <c r="AD28" s="39" t="s">
        <v>349</v>
      </c>
      <c r="AE28" s="39" t="s">
        <v>349</v>
      </c>
      <c r="AF28" s="39" t="s">
        <v>349</v>
      </c>
      <c r="AG28" s="39" t="s">
        <v>349</v>
      </c>
      <c r="AH28" s="39" t="s">
        <v>349</v>
      </c>
      <c r="AI28" s="39" t="s">
        <v>349</v>
      </c>
    </row>
    <row r="29" spans="1:35" x14ac:dyDescent="0.4">
      <c r="A29" s="4" t="s">
        <v>314</v>
      </c>
      <c r="B29" t="s">
        <v>314</v>
      </c>
      <c r="C29" s="1"/>
      <c r="D29" s="1" t="str">
        <f>Countries!$G$21</f>
        <v>u:\ken\index.bnk, Type = LAREMOS</v>
      </c>
      <c r="E29" s="1" t="str">
        <f>Countries!$E$21&amp;Countries!$Q28&amp;Countries!$F$21</f>
        <v>x917F_TD</v>
      </c>
      <c r="F29" s="4" t="s">
        <v>314</v>
      </c>
      <c r="G29" s="33" t="s">
        <v>349</v>
      </c>
      <c r="H29" s="33" t="s">
        <v>349</v>
      </c>
      <c r="I29" s="33" t="s">
        <v>349</v>
      </c>
      <c r="J29" s="33" t="s">
        <v>349</v>
      </c>
      <c r="K29" s="33" t="s">
        <v>349</v>
      </c>
      <c r="L29" s="33" t="s">
        <v>349</v>
      </c>
      <c r="M29" s="39" t="s">
        <v>349</v>
      </c>
      <c r="N29" s="39" t="s">
        <v>349</v>
      </c>
      <c r="O29" s="39" t="s">
        <v>349</v>
      </c>
      <c r="P29" s="39" t="s">
        <v>349</v>
      </c>
      <c r="Q29" s="39" t="s">
        <v>349</v>
      </c>
      <c r="R29" s="39" t="s">
        <v>349</v>
      </c>
      <c r="S29" s="39" t="s">
        <v>349</v>
      </c>
      <c r="T29" s="39" t="s">
        <v>349</v>
      </c>
      <c r="U29" s="39" t="s">
        <v>349</v>
      </c>
      <c r="V29" s="39" t="s">
        <v>349</v>
      </c>
      <c r="W29" s="39" t="s">
        <v>349</v>
      </c>
      <c r="X29" s="39" t="s">
        <v>349</v>
      </c>
      <c r="Y29" s="39" t="s">
        <v>349</v>
      </c>
      <c r="Z29" s="39" t="s">
        <v>349</v>
      </c>
      <c r="AA29" s="39" t="s">
        <v>349</v>
      </c>
      <c r="AB29" s="39" t="s">
        <v>349</v>
      </c>
      <c r="AC29" s="39" t="s">
        <v>349</v>
      </c>
      <c r="AD29" s="39" t="s">
        <v>349</v>
      </c>
      <c r="AE29" s="39" t="s">
        <v>349</v>
      </c>
      <c r="AF29" s="39" t="s">
        <v>349</v>
      </c>
      <c r="AG29" s="39" t="s">
        <v>349</v>
      </c>
      <c r="AH29" s="39" t="s">
        <v>349</v>
      </c>
      <c r="AI29" s="39" t="s">
        <v>349</v>
      </c>
    </row>
    <row r="30" spans="1:35" x14ac:dyDescent="0.4">
      <c r="A30" s="4" t="s">
        <v>314</v>
      </c>
      <c r="B30" t="s">
        <v>314</v>
      </c>
      <c r="C30" s="1"/>
      <c r="D30" s="1" t="str">
        <f>Countries!$G$21</f>
        <v>u:\ken\index.bnk, Type = LAREMOS</v>
      </c>
      <c r="E30" s="1" t="str">
        <f>Countries!$E$21&amp;Countries!$Q29&amp;Countries!$F$21</f>
        <v>x446F_TD</v>
      </c>
      <c r="F30" t="s">
        <v>314</v>
      </c>
      <c r="G30" s="33" t="s">
        <v>349</v>
      </c>
      <c r="H30" s="33" t="s">
        <v>349</v>
      </c>
      <c r="I30" s="33" t="s">
        <v>349</v>
      </c>
      <c r="J30" s="33" t="s">
        <v>349</v>
      </c>
      <c r="K30" s="33" t="s">
        <v>349</v>
      </c>
      <c r="L30" s="33" t="s">
        <v>349</v>
      </c>
      <c r="M30" s="39" t="s">
        <v>349</v>
      </c>
      <c r="N30" s="39" t="s">
        <v>349</v>
      </c>
      <c r="O30" s="39" t="s">
        <v>349</v>
      </c>
      <c r="P30" s="39" t="s">
        <v>349</v>
      </c>
      <c r="Q30" s="39" t="s">
        <v>349</v>
      </c>
      <c r="R30" s="39" t="s">
        <v>349</v>
      </c>
      <c r="S30" s="39" t="s">
        <v>349</v>
      </c>
      <c r="T30" s="39" t="s">
        <v>349</v>
      </c>
      <c r="U30" s="39" t="s">
        <v>349</v>
      </c>
      <c r="V30" s="39" t="s">
        <v>349</v>
      </c>
      <c r="W30" s="39" t="s">
        <v>349</v>
      </c>
      <c r="X30" s="39" t="s">
        <v>349</v>
      </c>
      <c r="Y30" s="39" t="s">
        <v>349</v>
      </c>
      <c r="Z30" s="39" t="s">
        <v>349</v>
      </c>
      <c r="AA30" s="39" t="s">
        <v>349</v>
      </c>
      <c r="AB30" s="39" t="s">
        <v>349</v>
      </c>
      <c r="AC30" s="39">
        <v>2</v>
      </c>
      <c r="AD30" s="39">
        <v>2</v>
      </c>
      <c r="AE30" s="39">
        <v>3</v>
      </c>
      <c r="AF30" s="39">
        <v>3</v>
      </c>
      <c r="AG30" s="39">
        <v>4</v>
      </c>
      <c r="AH30" s="39">
        <v>4</v>
      </c>
      <c r="AI30" s="39" t="s">
        <v>349</v>
      </c>
    </row>
    <row r="31" spans="1:35" x14ac:dyDescent="0.4">
      <c r="A31" s="4" t="s">
        <v>314</v>
      </c>
      <c r="B31" t="s">
        <v>314</v>
      </c>
      <c r="C31" s="1"/>
      <c r="D31" s="1" t="str">
        <f>Countries!$G$21</f>
        <v>u:\ken\index.bnk, Type = LAREMOS</v>
      </c>
      <c r="E31" s="1" t="str">
        <f>Countries!$E$21&amp;Countries!$Q30&amp;Countries!$F$21</f>
        <v>x676F_TD</v>
      </c>
      <c r="F31" t="s">
        <v>314</v>
      </c>
      <c r="G31" s="33" t="s">
        <v>349</v>
      </c>
      <c r="H31" s="33" t="s">
        <v>349</v>
      </c>
      <c r="I31" s="33" t="s">
        <v>349</v>
      </c>
      <c r="J31" s="33" t="s">
        <v>349</v>
      </c>
      <c r="K31" s="33" t="s">
        <v>349</v>
      </c>
      <c r="L31" s="33" t="s">
        <v>349</v>
      </c>
      <c r="M31" s="39" t="s">
        <v>349</v>
      </c>
      <c r="N31" s="39" t="s">
        <v>349</v>
      </c>
      <c r="O31" s="39" t="s">
        <v>349</v>
      </c>
      <c r="P31" s="39" t="s">
        <v>349</v>
      </c>
      <c r="Q31" s="39" t="s">
        <v>349</v>
      </c>
      <c r="R31" s="39" t="s">
        <v>349</v>
      </c>
      <c r="S31" s="39" t="s">
        <v>349</v>
      </c>
      <c r="T31" s="39" t="s">
        <v>349</v>
      </c>
      <c r="U31" s="39" t="s">
        <v>349</v>
      </c>
      <c r="V31" s="39" t="s">
        <v>349</v>
      </c>
      <c r="W31" s="39" t="s">
        <v>349</v>
      </c>
      <c r="X31" s="39" t="s">
        <v>349</v>
      </c>
      <c r="Y31" s="39" t="s">
        <v>349</v>
      </c>
      <c r="Z31" s="39" t="s">
        <v>349</v>
      </c>
      <c r="AA31" s="39" t="s">
        <v>349</v>
      </c>
      <c r="AB31" s="39" t="s">
        <v>349</v>
      </c>
      <c r="AC31" s="39" t="s">
        <v>349</v>
      </c>
      <c r="AD31" s="39" t="s">
        <v>349</v>
      </c>
      <c r="AE31" s="39" t="s">
        <v>349</v>
      </c>
      <c r="AF31" s="39" t="s">
        <v>349</v>
      </c>
      <c r="AG31" s="39" t="s">
        <v>349</v>
      </c>
      <c r="AH31" s="39" t="s">
        <v>349</v>
      </c>
      <c r="AI31" s="39" t="s">
        <v>349</v>
      </c>
    </row>
    <row r="32" spans="1:35" x14ac:dyDescent="0.4">
      <c r="A32" s="4" t="s">
        <v>314</v>
      </c>
      <c r="B32" t="s">
        <v>314</v>
      </c>
      <c r="C32" s="1"/>
      <c r="D32" s="1" t="str">
        <f>Countries!$G$21</f>
        <v>u:\ken\index.bnk, Type = LAREMOS</v>
      </c>
      <c r="E32" s="1" t="str">
        <f>Countries!$E$21&amp;Countries!$Q31&amp;Countries!$F$21</f>
        <v>x921F_TD</v>
      </c>
      <c r="F32" t="s">
        <v>314</v>
      </c>
      <c r="G32" s="33" t="s">
        <v>349</v>
      </c>
      <c r="H32" s="33" t="s">
        <v>349</v>
      </c>
      <c r="I32" s="33" t="s">
        <v>349</v>
      </c>
      <c r="J32" s="33" t="s">
        <v>349</v>
      </c>
      <c r="K32" s="33" t="s">
        <v>349</v>
      </c>
      <c r="L32" s="33" t="s">
        <v>349</v>
      </c>
      <c r="M32" s="39" t="s">
        <v>349</v>
      </c>
      <c r="N32" s="39" t="s">
        <v>349</v>
      </c>
      <c r="O32" s="39" t="s">
        <v>349</v>
      </c>
      <c r="P32" s="39" t="s">
        <v>349</v>
      </c>
      <c r="Q32" s="39" t="s">
        <v>349</v>
      </c>
      <c r="R32" s="39" t="s">
        <v>349</v>
      </c>
      <c r="S32" s="39" t="s">
        <v>349</v>
      </c>
      <c r="T32" s="39" t="s">
        <v>349</v>
      </c>
      <c r="U32" s="39" t="s">
        <v>349</v>
      </c>
      <c r="V32" s="39" t="s">
        <v>349</v>
      </c>
      <c r="W32" s="39" t="s">
        <v>349</v>
      </c>
      <c r="X32" s="39" t="s">
        <v>349</v>
      </c>
      <c r="Y32" s="39" t="s">
        <v>349</v>
      </c>
      <c r="Z32" s="39" t="s">
        <v>349</v>
      </c>
      <c r="AA32" s="39" t="s">
        <v>349</v>
      </c>
      <c r="AB32" s="39" t="s">
        <v>349</v>
      </c>
      <c r="AC32" s="39" t="s">
        <v>349</v>
      </c>
      <c r="AD32" s="39" t="s">
        <v>349</v>
      </c>
      <c r="AE32" s="39" t="s">
        <v>349</v>
      </c>
      <c r="AF32" s="39" t="s">
        <v>349</v>
      </c>
      <c r="AG32" s="39" t="s">
        <v>349</v>
      </c>
      <c r="AH32" s="39" t="s">
        <v>349</v>
      </c>
      <c r="AI32" s="39" t="s">
        <v>349</v>
      </c>
    </row>
    <row r="33" spans="1:35" x14ac:dyDescent="0.4">
      <c r="A33" t="s">
        <v>314</v>
      </c>
      <c r="B33" t="s">
        <v>314</v>
      </c>
      <c r="C33" s="1"/>
      <c r="D33" s="1" t="str">
        <f>Countries!$G$21</f>
        <v>u:\ken\index.bnk, Type = LAREMOS</v>
      </c>
      <c r="E33" s="1" t="str">
        <f>Countries!$E$21&amp;Countries!$Q32&amp;Countries!$F$21</f>
        <v>x948F_TD</v>
      </c>
      <c r="F33" t="s">
        <v>314</v>
      </c>
      <c r="G33" s="33" t="s">
        <v>349</v>
      </c>
      <c r="H33" s="33" t="s">
        <v>349</v>
      </c>
      <c r="I33" s="33" t="s">
        <v>349</v>
      </c>
      <c r="J33" s="33" t="s">
        <v>349</v>
      </c>
      <c r="K33" s="33" t="s">
        <v>349</v>
      </c>
      <c r="L33" s="33" t="s">
        <v>349</v>
      </c>
      <c r="M33" s="39" t="s">
        <v>349</v>
      </c>
      <c r="N33" s="39" t="s">
        <v>349</v>
      </c>
      <c r="O33" s="39" t="s">
        <v>349</v>
      </c>
      <c r="P33" s="39" t="s">
        <v>349</v>
      </c>
      <c r="Q33" s="39" t="s">
        <v>349</v>
      </c>
      <c r="R33" s="39" t="s">
        <v>349</v>
      </c>
      <c r="S33" s="39" t="s">
        <v>349</v>
      </c>
      <c r="T33" s="39" t="s">
        <v>349</v>
      </c>
      <c r="U33" s="39" t="s">
        <v>349</v>
      </c>
      <c r="V33" s="39" t="s">
        <v>349</v>
      </c>
      <c r="W33" s="39" t="s">
        <v>349</v>
      </c>
      <c r="X33" s="39" t="s">
        <v>349</v>
      </c>
      <c r="Y33" s="39" t="s">
        <v>349</v>
      </c>
      <c r="Z33" s="39" t="s">
        <v>349</v>
      </c>
      <c r="AA33" s="39" t="s">
        <v>349</v>
      </c>
      <c r="AB33" s="39" t="s">
        <v>349</v>
      </c>
      <c r="AC33" s="39" t="s">
        <v>349</v>
      </c>
      <c r="AD33" s="39" t="s">
        <v>349</v>
      </c>
      <c r="AE33" s="39" t="s">
        <v>349</v>
      </c>
      <c r="AF33" s="39" t="s">
        <v>349</v>
      </c>
      <c r="AG33" s="39" t="s">
        <v>349</v>
      </c>
      <c r="AH33" s="39" t="s">
        <v>349</v>
      </c>
      <c r="AI33" s="39" t="s">
        <v>349</v>
      </c>
    </row>
    <row r="34" spans="1:35" x14ac:dyDescent="0.4">
      <c r="A34" t="s">
        <v>314</v>
      </c>
      <c r="B34" t="s">
        <v>314</v>
      </c>
      <c r="C34" s="1"/>
      <c r="D34" s="1" t="str">
        <f>Countries!$G$21</f>
        <v>u:\ken\index.bnk, Type = LAREMOS</v>
      </c>
      <c r="E34" s="1" t="str">
        <f>Countries!$E$21&amp;Countries!$Q33&amp;Countries!$F$21</f>
        <v>x564F_TD</v>
      </c>
      <c r="F34" t="s">
        <v>314</v>
      </c>
      <c r="G34" s="33" t="s">
        <v>349</v>
      </c>
      <c r="H34" s="33" t="s">
        <v>349</v>
      </c>
      <c r="I34" s="33" t="s">
        <v>349</v>
      </c>
      <c r="J34" s="33" t="s">
        <v>349</v>
      </c>
      <c r="K34" s="33" t="s">
        <v>349</v>
      </c>
      <c r="L34" s="33" t="s">
        <v>349</v>
      </c>
      <c r="M34" s="39" t="s">
        <v>349</v>
      </c>
      <c r="N34" s="39" t="s">
        <v>349</v>
      </c>
      <c r="O34" s="39" t="s">
        <v>349</v>
      </c>
      <c r="P34" s="39" t="s">
        <v>349</v>
      </c>
      <c r="Q34" s="39" t="s">
        <v>349</v>
      </c>
      <c r="R34" s="39" t="s">
        <v>349</v>
      </c>
      <c r="S34" s="39" t="s">
        <v>349</v>
      </c>
      <c r="T34" s="39" t="s">
        <v>349</v>
      </c>
      <c r="U34" s="39" t="s">
        <v>349</v>
      </c>
      <c r="V34" s="39" t="s">
        <v>349</v>
      </c>
      <c r="W34" s="39" t="s">
        <v>349</v>
      </c>
      <c r="X34" s="39" t="s">
        <v>349</v>
      </c>
      <c r="Y34" s="39" t="s">
        <v>349</v>
      </c>
      <c r="Z34" s="39" t="s">
        <v>349</v>
      </c>
      <c r="AA34" s="39" t="s">
        <v>349</v>
      </c>
      <c r="AB34" s="39" t="s">
        <v>349</v>
      </c>
      <c r="AC34" s="38">
        <v>1</v>
      </c>
      <c r="AD34" s="38">
        <v>1</v>
      </c>
      <c r="AE34" s="38">
        <v>1</v>
      </c>
      <c r="AF34" s="38">
        <v>1</v>
      </c>
      <c r="AG34" s="38">
        <v>1</v>
      </c>
      <c r="AH34" s="39">
        <v>1</v>
      </c>
      <c r="AI34" s="39" t="s">
        <v>349</v>
      </c>
    </row>
    <row r="35" spans="1:35" x14ac:dyDescent="0.4">
      <c r="A35" t="s">
        <v>314</v>
      </c>
      <c r="B35" t="s">
        <v>314</v>
      </c>
      <c r="C35" s="1"/>
      <c r="D35" s="1" t="str">
        <f>Countries!$G$21</f>
        <v>u:\ken\index.bnk, Type = LAREMOS</v>
      </c>
      <c r="E35" s="1" t="str">
        <f>Countries!$E$21&amp;Countries!$Q34&amp;Countries!$F$21</f>
        <v>x566F_TD</v>
      </c>
      <c r="F35" t="s">
        <v>314</v>
      </c>
      <c r="G35" s="33" t="s">
        <v>349</v>
      </c>
      <c r="H35" s="33" t="s">
        <v>349</v>
      </c>
      <c r="I35" s="33" t="s">
        <v>349</v>
      </c>
      <c r="J35" s="33" t="s">
        <v>349</v>
      </c>
      <c r="K35" s="33" t="s">
        <v>349</v>
      </c>
      <c r="L35" s="33" t="s">
        <v>349</v>
      </c>
      <c r="M35" s="39" t="s">
        <v>349</v>
      </c>
      <c r="N35" s="39" t="s">
        <v>349</v>
      </c>
      <c r="O35" s="39" t="s">
        <v>349</v>
      </c>
      <c r="P35" s="39" t="s">
        <v>349</v>
      </c>
      <c r="Q35" s="39" t="s">
        <v>349</v>
      </c>
      <c r="R35" s="39" t="s">
        <v>349</v>
      </c>
      <c r="S35" s="39" t="s">
        <v>349</v>
      </c>
      <c r="T35" s="39" t="s">
        <v>349</v>
      </c>
      <c r="U35" s="39" t="s">
        <v>349</v>
      </c>
      <c r="V35" s="39" t="s">
        <v>349</v>
      </c>
      <c r="W35" s="39" t="s">
        <v>349</v>
      </c>
      <c r="X35" s="39" t="s">
        <v>349</v>
      </c>
      <c r="Y35" s="39" t="s">
        <v>349</v>
      </c>
      <c r="Z35" s="39" t="s">
        <v>349</v>
      </c>
      <c r="AA35" s="39" t="s">
        <v>349</v>
      </c>
      <c r="AB35" s="39" t="s">
        <v>349</v>
      </c>
      <c r="AC35" s="39" t="s">
        <v>349</v>
      </c>
      <c r="AD35" s="39" t="s">
        <v>349</v>
      </c>
      <c r="AE35" s="39" t="s">
        <v>349</v>
      </c>
      <c r="AF35" s="39" t="s">
        <v>349</v>
      </c>
      <c r="AG35" s="39" t="s">
        <v>349</v>
      </c>
      <c r="AH35" s="39" t="s">
        <v>349</v>
      </c>
      <c r="AI35" s="39" t="s">
        <v>349</v>
      </c>
    </row>
    <row r="36" spans="1:35" x14ac:dyDescent="0.4">
      <c r="A36" t="s">
        <v>314</v>
      </c>
      <c r="B36" t="s">
        <v>314</v>
      </c>
      <c r="C36" s="1"/>
      <c r="D36" s="1" t="str">
        <f>Countries!$G$21</f>
        <v>u:\ken\index.bnk, Type = LAREMOS</v>
      </c>
      <c r="E36" s="1" t="str">
        <f>Countries!$E$21&amp;Countries!$Q35&amp;Countries!$F$21</f>
        <v>x922F_TD</v>
      </c>
      <c r="F36" t="s">
        <v>314</v>
      </c>
      <c r="G36" s="33" t="s">
        <v>349</v>
      </c>
      <c r="H36" s="33" t="s">
        <v>349</v>
      </c>
      <c r="I36" s="33" t="s">
        <v>349</v>
      </c>
      <c r="J36" s="33" t="s">
        <v>349</v>
      </c>
      <c r="K36" s="33" t="s">
        <v>349</v>
      </c>
      <c r="L36" s="33" t="s">
        <v>349</v>
      </c>
      <c r="M36" s="39" t="s">
        <v>349</v>
      </c>
      <c r="N36" s="39" t="s">
        <v>349</v>
      </c>
      <c r="O36" s="39" t="s">
        <v>349</v>
      </c>
      <c r="P36" s="39" t="s">
        <v>349</v>
      </c>
      <c r="Q36" s="39" t="s">
        <v>349</v>
      </c>
      <c r="R36" s="39" t="s">
        <v>349</v>
      </c>
      <c r="S36" s="39" t="s">
        <v>349</v>
      </c>
      <c r="T36" s="39" t="s">
        <v>349</v>
      </c>
      <c r="U36" s="39" t="s">
        <v>349</v>
      </c>
      <c r="V36" s="39" t="s">
        <v>349</v>
      </c>
      <c r="W36" s="39" t="s">
        <v>349</v>
      </c>
      <c r="X36" s="39" t="s">
        <v>349</v>
      </c>
      <c r="Y36" s="39" t="s">
        <v>349</v>
      </c>
      <c r="Z36" s="39" t="s">
        <v>349</v>
      </c>
      <c r="AA36" s="39" t="s">
        <v>349</v>
      </c>
      <c r="AB36" s="39" t="s">
        <v>349</v>
      </c>
      <c r="AC36" s="39" t="s">
        <v>349</v>
      </c>
      <c r="AD36" s="39" t="s">
        <v>349</v>
      </c>
      <c r="AE36" s="39">
        <v>1</v>
      </c>
      <c r="AF36" s="39">
        <v>2</v>
      </c>
      <c r="AG36" s="39">
        <v>3</v>
      </c>
      <c r="AH36" s="39">
        <v>3</v>
      </c>
      <c r="AI36" s="39" t="s">
        <v>349</v>
      </c>
    </row>
    <row r="37" spans="1:35" x14ac:dyDescent="0.4">
      <c r="A37" t="s">
        <v>314</v>
      </c>
      <c r="B37" t="s">
        <v>314</v>
      </c>
      <c r="C37" s="1"/>
      <c r="D37" s="1" t="str">
        <f>Countries!$G$21</f>
        <v>u:\ken\index.bnk, Type = LAREMOS</v>
      </c>
      <c r="E37" s="1" t="str">
        <f>Countries!$E$21&amp;Countries!$Q36&amp;Countries!$F$21</f>
        <v>x724F_TD</v>
      </c>
      <c r="F37" t="s">
        <v>314</v>
      </c>
      <c r="G37" s="33" t="s">
        <v>349</v>
      </c>
      <c r="H37" s="33" t="s">
        <v>349</v>
      </c>
      <c r="I37" s="33" t="s">
        <v>349</v>
      </c>
      <c r="J37" s="33" t="s">
        <v>349</v>
      </c>
      <c r="K37" s="33" t="s">
        <v>349</v>
      </c>
      <c r="L37" s="33" t="s">
        <v>349</v>
      </c>
      <c r="M37" s="39" t="s">
        <v>349</v>
      </c>
      <c r="N37" s="39" t="s">
        <v>349</v>
      </c>
      <c r="O37" s="39" t="s">
        <v>349</v>
      </c>
      <c r="P37" s="39" t="s">
        <v>349</v>
      </c>
      <c r="Q37" s="39" t="s">
        <v>349</v>
      </c>
      <c r="R37" s="39" t="s">
        <v>349</v>
      </c>
      <c r="S37" s="39" t="s">
        <v>349</v>
      </c>
      <c r="T37" s="39" t="s">
        <v>349</v>
      </c>
      <c r="U37" s="39" t="s">
        <v>349</v>
      </c>
      <c r="V37" s="39" t="s">
        <v>349</v>
      </c>
      <c r="W37" s="39" t="s">
        <v>349</v>
      </c>
      <c r="X37" s="39" t="s">
        <v>349</v>
      </c>
      <c r="Y37" s="39" t="s">
        <v>349</v>
      </c>
      <c r="Z37" s="39" t="s">
        <v>349</v>
      </c>
      <c r="AA37" s="39" t="s">
        <v>349</v>
      </c>
      <c r="AB37" s="39" t="s">
        <v>349</v>
      </c>
      <c r="AC37" s="39" t="s">
        <v>349</v>
      </c>
      <c r="AD37" s="39" t="s">
        <v>349</v>
      </c>
      <c r="AE37" s="39" t="s">
        <v>349</v>
      </c>
      <c r="AF37" s="39" t="s">
        <v>349</v>
      </c>
      <c r="AG37" s="39" t="s">
        <v>349</v>
      </c>
      <c r="AH37" s="39" t="s">
        <v>349</v>
      </c>
      <c r="AI37" s="39" t="s">
        <v>349</v>
      </c>
    </row>
    <row r="38" spans="1:35" x14ac:dyDescent="0.4">
      <c r="A38" s="5" t="s">
        <v>314</v>
      </c>
      <c r="B38" t="s">
        <v>314</v>
      </c>
      <c r="C38" s="1"/>
      <c r="D38" s="1" t="str">
        <f>Countries!$G$21</f>
        <v>u:\ken\index.bnk, Type = LAREMOS</v>
      </c>
      <c r="E38" s="1" t="str">
        <f>Countries!$E$21&amp;Countries!$Q37&amp;Countries!$F$21</f>
        <v>x923F_TD</v>
      </c>
      <c r="F38" s="5" t="s">
        <v>314</v>
      </c>
      <c r="G38" s="37" t="s">
        <v>349</v>
      </c>
      <c r="H38" s="33" t="s">
        <v>349</v>
      </c>
      <c r="I38" s="33" t="s">
        <v>349</v>
      </c>
      <c r="J38" s="33" t="s">
        <v>349</v>
      </c>
      <c r="K38" s="33" t="s">
        <v>349</v>
      </c>
      <c r="L38" s="33" t="s">
        <v>349</v>
      </c>
      <c r="M38" s="39" t="s">
        <v>349</v>
      </c>
      <c r="N38" s="39" t="s">
        <v>349</v>
      </c>
      <c r="O38" s="39" t="s">
        <v>349</v>
      </c>
      <c r="P38" s="39" t="s">
        <v>349</v>
      </c>
      <c r="Q38" s="39" t="s">
        <v>349</v>
      </c>
      <c r="R38" s="39" t="s">
        <v>349</v>
      </c>
      <c r="S38" s="39" t="s">
        <v>349</v>
      </c>
      <c r="T38" s="39" t="s">
        <v>349</v>
      </c>
      <c r="U38" s="39" t="s">
        <v>349</v>
      </c>
      <c r="V38" s="39" t="s">
        <v>349</v>
      </c>
      <c r="W38" s="39" t="s">
        <v>349</v>
      </c>
      <c r="X38" s="39" t="s">
        <v>349</v>
      </c>
      <c r="Y38" s="39" t="s">
        <v>349</v>
      </c>
      <c r="Z38" s="39" t="s">
        <v>349</v>
      </c>
      <c r="AA38" s="39" t="s">
        <v>349</v>
      </c>
      <c r="AB38" s="39" t="s">
        <v>349</v>
      </c>
      <c r="AC38" s="39" t="s">
        <v>349</v>
      </c>
      <c r="AD38" s="39" t="s">
        <v>349</v>
      </c>
      <c r="AE38" s="39" t="s">
        <v>349</v>
      </c>
      <c r="AF38" s="39" t="s">
        <v>349</v>
      </c>
      <c r="AG38" s="39" t="s">
        <v>349</v>
      </c>
      <c r="AH38" s="39" t="s">
        <v>349</v>
      </c>
      <c r="AI38" s="39" t="s">
        <v>349</v>
      </c>
    </row>
    <row r="39" spans="1:35" x14ac:dyDescent="0.4">
      <c r="A39" t="s">
        <v>314</v>
      </c>
      <c r="B39" t="s">
        <v>314</v>
      </c>
      <c r="C39" s="1"/>
      <c r="D39" s="1" t="str">
        <f>Countries!$G$21</f>
        <v>u:\ken\index.bnk, Type = LAREMOS</v>
      </c>
      <c r="E39" s="1" t="str">
        <f>Countries!$E$21&amp;Countries!$Q38&amp;Countries!$F$21</f>
        <v>x738F_TD</v>
      </c>
      <c r="F39" t="s">
        <v>314</v>
      </c>
      <c r="G39" s="33" t="s">
        <v>349</v>
      </c>
      <c r="H39" s="33" t="s">
        <v>349</v>
      </c>
      <c r="I39" s="33" t="s">
        <v>349</v>
      </c>
      <c r="J39" s="33" t="s">
        <v>349</v>
      </c>
      <c r="K39" s="33" t="s">
        <v>349</v>
      </c>
      <c r="L39" s="33" t="s">
        <v>349</v>
      </c>
      <c r="M39" s="39" t="s">
        <v>349</v>
      </c>
      <c r="N39" s="39" t="s">
        <v>349</v>
      </c>
      <c r="O39" s="39" t="s">
        <v>349</v>
      </c>
      <c r="P39" s="39" t="s">
        <v>349</v>
      </c>
      <c r="Q39" s="39" t="s">
        <v>349</v>
      </c>
      <c r="R39" s="39" t="s">
        <v>349</v>
      </c>
      <c r="S39" s="39" t="s">
        <v>349</v>
      </c>
      <c r="T39" s="39" t="s">
        <v>349</v>
      </c>
      <c r="U39" s="39" t="s">
        <v>349</v>
      </c>
      <c r="V39" s="39" t="s">
        <v>349</v>
      </c>
      <c r="W39" s="39" t="s">
        <v>349</v>
      </c>
      <c r="X39" s="39" t="s">
        <v>349</v>
      </c>
      <c r="Y39" s="39" t="s">
        <v>349</v>
      </c>
      <c r="Z39" s="39" t="s">
        <v>349</v>
      </c>
      <c r="AA39" s="39" t="s">
        <v>349</v>
      </c>
      <c r="AB39" s="39" t="s">
        <v>349</v>
      </c>
      <c r="AC39" s="39" t="s">
        <v>349</v>
      </c>
      <c r="AD39" s="39" t="s">
        <v>349</v>
      </c>
      <c r="AE39" s="39" t="s">
        <v>349</v>
      </c>
      <c r="AF39" s="39" t="s">
        <v>349</v>
      </c>
      <c r="AG39" s="39" t="s">
        <v>349</v>
      </c>
      <c r="AH39" s="39" t="s">
        <v>349</v>
      </c>
      <c r="AI39" s="39" t="s">
        <v>349</v>
      </c>
    </row>
    <row r="40" spans="1:35" x14ac:dyDescent="0.4">
      <c r="A40" t="s">
        <v>314</v>
      </c>
      <c r="B40" t="s">
        <v>314</v>
      </c>
      <c r="C40" s="1"/>
      <c r="D40" s="1" t="str">
        <f>Countries!$G$21</f>
        <v>u:\ken\index.bnk, Type = LAREMOS</v>
      </c>
      <c r="E40" s="1" t="str">
        <f>Countries!$E$21&amp;Countries!$Q39&amp;Countries!$F$21</f>
        <v>x578F_TD</v>
      </c>
      <c r="F40" t="s">
        <v>314</v>
      </c>
      <c r="G40" s="33" t="s">
        <v>349</v>
      </c>
      <c r="H40" s="33" t="s">
        <v>349</v>
      </c>
      <c r="I40" s="33" t="s">
        <v>349</v>
      </c>
      <c r="J40" s="33" t="s">
        <v>349</v>
      </c>
      <c r="K40" s="33" t="s">
        <v>349</v>
      </c>
      <c r="L40" s="33" t="s">
        <v>349</v>
      </c>
      <c r="M40" s="39" t="s">
        <v>349</v>
      </c>
      <c r="N40" s="39" t="s">
        <v>349</v>
      </c>
      <c r="O40" s="39" t="s">
        <v>349</v>
      </c>
      <c r="P40" s="39" t="s">
        <v>349</v>
      </c>
      <c r="Q40" s="39" t="s">
        <v>349</v>
      </c>
      <c r="R40" s="39" t="s">
        <v>349</v>
      </c>
      <c r="S40" s="39" t="s">
        <v>349</v>
      </c>
      <c r="T40" s="39" t="s">
        <v>349</v>
      </c>
      <c r="U40" s="39" t="s">
        <v>349</v>
      </c>
      <c r="V40" s="39" t="s">
        <v>349</v>
      </c>
      <c r="W40" s="39" t="s">
        <v>349</v>
      </c>
      <c r="X40" s="39" t="s">
        <v>349</v>
      </c>
      <c r="Y40" s="39" t="s">
        <v>349</v>
      </c>
      <c r="Z40" s="39" t="s">
        <v>349</v>
      </c>
      <c r="AA40" s="39" t="s">
        <v>349</v>
      </c>
      <c r="AB40" s="39" t="s">
        <v>349</v>
      </c>
      <c r="AC40" s="39" t="s">
        <v>349</v>
      </c>
      <c r="AD40" s="39" t="s">
        <v>349</v>
      </c>
      <c r="AE40" s="39" t="s">
        <v>349</v>
      </c>
      <c r="AF40" s="39" t="s">
        <v>349</v>
      </c>
      <c r="AG40" s="39" t="s">
        <v>349</v>
      </c>
      <c r="AH40" s="39" t="s">
        <v>349</v>
      </c>
      <c r="AI40" s="39" t="s">
        <v>349</v>
      </c>
    </row>
    <row r="41" spans="1:35" x14ac:dyDescent="0.4">
      <c r="A41" t="s">
        <v>314</v>
      </c>
      <c r="B41" t="s">
        <v>314</v>
      </c>
      <c r="C41" s="1"/>
      <c r="D41" s="1" t="str">
        <f>Countries!$G$21</f>
        <v>u:\ken\index.bnk, Type = LAREMOS</v>
      </c>
      <c r="E41" s="1" t="str">
        <f>Countries!$E$21&amp;Countries!$Q40&amp;Countries!$F$21</f>
        <v>x186F_TD</v>
      </c>
      <c r="F41" t="s">
        <v>314</v>
      </c>
      <c r="G41" s="33" t="s">
        <v>349</v>
      </c>
      <c r="H41" s="33" t="s">
        <v>349</v>
      </c>
      <c r="I41" s="33" t="s">
        <v>349</v>
      </c>
      <c r="J41" s="33" t="s">
        <v>349</v>
      </c>
      <c r="K41" s="33" t="s">
        <v>349</v>
      </c>
      <c r="L41" s="33" t="s">
        <v>349</v>
      </c>
      <c r="M41" s="39" t="s">
        <v>349</v>
      </c>
      <c r="N41" s="39" t="s">
        <v>349</v>
      </c>
      <c r="O41" s="39" t="s">
        <v>349</v>
      </c>
      <c r="P41" s="39" t="s">
        <v>349</v>
      </c>
      <c r="Q41" s="39" t="s">
        <v>349</v>
      </c>
      <c r="R41" s="39" t="s">
        <v>349</v>
      </c>
      <c r="S41" s="39" t="s">
        <v>349</v>
      </c>
      <c r="T41" s="39" t="s">
        <v>349</v>
      </c>
      <c r="U41" s="39" t="s">
        <v>349</v>
      </c>
      <c r="V41" s="39" t="s">
        <v>349</v>
      </c>
      <c r="W41" s="39" t="s">
        <v>349</v>
      </c>
      <c r="X41" s="39" t="s">
        <v>349</v>
      </c>
      <c r="Y41" s="39" t="s">
        <v>349</v>
      </c>
      <c r="Z41" s="39" t="s">
        <v>349</v>
      </c>
      <c r="AA41" s="39" t="s">
        <v>349</v>
      </c>
      <c r="AB41" s="39" t="s">
        <v>349</v>
      </c>
      <c r="AC41" s="39" t="s">
        <v>349</v>
      </c>
      <c r="AD41" s="39" t="s">
        <v>349</v>
      </c>
      <c r="AE41" s="39" t="s">
        <v>349</v>
      </c>
      <c r="AF41" s="39" t="s">
        <v>349</v>
      </c>
      <c r="AG41" s="39">
        <v>1</v>
      </c>
      <c r="AH41" s="39">
        <v>4</v>
      </c>
      <c r="AI41" s="39" t="s">
        <v>349</v>
      </c>
    </row>
    <row r="42" spans="1:35" x14ac:dyDescent="0.4">
      <c r="A42" t="s">
        <v>314</v>
      </c>
      <c r="B42" t="s">
        <v>314</v>
      </c>
      <c r="C42" s="1"/>
      <c r="D42" s="1" t="str">
        <f>Countries!$G$21</f>
        <v>u:\ken\index.bnk, Type = LAREMOS</v>
      </c>
      <c r="E42" s="1" t="str">
        <f>Countries!$E$21&amp;Countries!$Q41&amp;Countries!$F$21</f>
        <v>x925F_TD</v>
      </c>
      <c r="F42" s="1" t="s">
        <v>314</v>
      </c>
      <c r="G42" s="34" t="s">
        <v>349</v>
      </c>
      <c r="H42" s="33" t="s">
        <v>349</v>
      </c>
      <c r="I42" s="33" t="s">
        <v>349</v>
      </c>
      <c r="J42" s="33" t="s">
        <v>349</v>
      </c>
      <c r="K42" s="33" t="s">
        <v>349</v>
      </c>
      <c r="L42" s="33" t="s">
        <v>349</v>
      </c>
      <c r="M42" s="39" t="s">
        <v>349</v>
      </c>
      <c r="N42" s="39" t="s">
        <v>349</v>
      </c>
      <c r="O42" s="39" t="s">
        <v>349</v>
      </c>
      <c r="P42" s="39" t="s">
        <v>349</v>
      </c>
      <c r="Q42" s="39" t="s">
        <v>349</v>
      </c>
      <c r="R42" s="39" t="s">
        <v>349</v>
      </c>
      <c r="S42" s="39" t="s">
        <v>349</v>
      </c>
      <c r="T42" s="41" t="s">
        <v>349</v>
      </c>
      <c r="U42" s="41" t="s">
        <v>349</v>
      </c>
      <c r="V42" s="41" t="s">
        <v>349</v>
      </c>
      <c r="W42" s="41" t="s">
        <v>349</v>
      </c>
      <c r="X42" s="41" t="s">
        <v>349</v>
      </c>
      <c r="Y42" s="41" t="s">
        <v>349</v>
      </c>
      <c r="Z42" s="41" t="s">
        <v>349</v>
      </c>
      <c r="AA42" s="41" t="s">
        <v>349</v>
      </c>
      <c r="AB42" s="41" t="s">
        <v>349</v>
      </c>
      <c r="AC42" s="41" t="s">
        <v>349</v>
      </c>
      <c r="AD42" s="41" t="s">
        <v>349</v>
      </c>
      <c r="AE42" s="41" t="s">
        <v>349</v>
      </c>
      <c r="AF42" s="41" t="s">
        <v>349</v>
      </c>
      <c r="AG42" s="41" t="s">
        <v>349</v>
      </c>
      <c r="AH42" s="41" t="s">
        <v>349</v>
      </c>
      <c r="AI42" s="41" t="s">
        <v>349</v>
      </c>
    </row>
    <row r="43" spans="1:35" x14ac:dyDescent="0.4">
      <c r="A43" t="s">
        <v>314</v>
      </c>
      <c r="B43" t="s">
        <v>314</v>
      </c>
      <c r="C43" s="1"/>
      <c r="D43" s="1" t="str">
        <f>Countries!$G$21</f>
        <v>u:\ken\index.bnk, Type = LAREMOS</v>
      </c>
      <c r="E43" s="1" t="str">
        <f>Countries!$E$21&amp;Countries!$Q42&amp;Countries!$F$21</f>
        <v>x582F_TD</v>
      </c>
      <c r="F43" t="s">
        <v>314</v>
      </c>
      <c r="G43" s="33" t="s">
        <v>349</v>
      </c>
      <c r="H43" s="33" t="s">
        <v>349</v>
      </c>
      <c r="I43" s="33" t="s">
        <v>349</v>
      </c>
      <c r="J43" s="33" t="s">
        <v>349</v>
      </c>
      <c r="K43" s="33" t="s">
        <v>349</v>
      </c>
      <c r="L43" s="33" t="s">
        <v>349</v>
      </c>
      <c r="M43" s="39" t="s">
        <v>349</v>
      </c>
      <c r="N43" s="39" t="s">
        <v>349</v>
      </c>
      <c r="O43" s="39" t="s">
        <v>349</v>
      </c>
      <c r="P43" s="39" t="s">
        <v>349</v>
      </c>
      <c r="Q43" s="39" t="s">
        <v>349</v>
      </c>
      <c r="R43" s="39" t="s">
        <v>349</v>
      </c>
      <c r="S43" s="39" t="s">
        <v>349</v>
      </c>
      <c r="T43" s="39" t="s">
        <v>349</v>
      </c>
      <c r="U43" s="39" t="s">
        <v>349</v>
      </c>
      <c r="V43" s="39" t="s">
        <v>349</v>
      </c>
      <c r="W43" s="39" t="s">
        <v>349</v>
      </c>
      <c r="X43" s="39" t="s">
        <v>349</v>
      </c>
      <c r="Y43" s="39" t="s">
        <v>349</v>
      </c>
      <c r="Z43" s="39" t="s">
        <v>349</v>
      </c>
      <c r="AA43" s="39" t="s">
        <v>349</v>
      </c>
      <c r="AB43" s="39" t="s">
        <v>349</v>
      </c>
      <c r="AC43" s="39" t="s">
        <v>349</v>
      </c>
      <c r="AD43" s="39" t="s">
        <v>349</v>
      </c>
      <c r="AE43" s="39" t="s">
        <v>349</v>
      </c>
      <c r="AF43" s="39" t="s">
        <v>349</v>
      </c>
      <c r="AG43" s="39" t="s">
        <v>349</v>
      </c>
      <c r="AH43" s="39" t="s">
        <v>349</v>
      </c>
      <c r="AI43" s="39" t="s">
        <v>349</v>
      </c>
    </row>
    <row r="44" spans="1:35" x14ac:dyDescent="0.4">
      <c r="A44" s="1" t="s">
        <v>314</v>
      </c>
      <c r="B44" s="1" t="s">
        <v>314</v>
      </c>
      <c r="C44" s="1"/>
      <c r="D44" s="1" t="str">
        <f>Countries!$G$21</f>
        <v>u:\ken\index.bnk, Type = LAREMOS</v>
      </c>
      <c r="E44" s="1" t="str">
        <f>Countries!$E$21&amp;Countries!$Q43&amp;Countries!$F$21</f>
        <v>x474F_TD</v>
      </c>
      <c r="F44" s="1" t="s">
        <v>314</v>
      </c>
      <c r="G44" s="34" t="s">
        <v>349</v>
      </c>
      <c r="H44" s="34" t="s">
        <v>349</v>
      </c>
      <c r="I44" s="34" t="s">
        <v>349</v>
      </c>
      <c r="J44" s="34" t="s">
        <v>349</v>
      </c>
      <c r="K44" s="34" t="s">
        <v>349</v>
      </c>
      <c r="L44" s="34" t="s">
        <v>349</v>
      </c>
      <c r="M44" s="41" t="s">
        <v>349</v>
      </c>
      <c r="N44" s="41" t="s">
        <v>349</v>
      </c>
      <c r="O44" s="41" t="s">
        <v>349</v>
      </c>
      <c r="P44" s="41" t="s">
        <v>349</v>
      </c>
      <c r="Q44" s="41" t="s">
        <v>349</v>
      </c>
      <c r="R44" s="41" t="s">
        <v>349</v>
      </c>
      <c r="S44" s="41" t="s">
        <v>349</v>
      </c>
      <c r="T44" s="41" t="s">
        <v>349</v>
      </c>
      <c r="U44" s="41" t="s">
        <v>349</v>
      </c>
      <c r="V44" s="41" t="s">
        <v>349</v>
      </c>
      <c r="W44" s="41" t="s">
        <v>349</v>
      </c>
      <c r="X44" s="41" t="s">
        <v>349</v>
      </c>
      <c r="Y44" s="41" t="s">
        <v>349</v>
      </c>
      <c r="Z44" s="41" t="s">
        <v>349</v>
      </c>
      <c r="AA44" s="41" t="s">
        <v>349</v>
      </c>
      <c r="AB44" s="41" t="s">
        <v>349</v>
      </c>
      <c r="AC44" s="41" t="s">
        <v>349</v>
      </c>
      <c r="AD44" s="41" t="s">
        <v>349</v>
      </c>
      <c r="AE44" s="41" t="s">
        <v>349</v>
      </c>
      <c r="AF44" s="41" t="s">
        <v>349</v>
      </c>
      <c r="AG44" s="41" t="s">
        <v>349</v>
      </c>
      <c r="AH44" s="41" t="s">
        <v>349</v>
      </c>
      <c r="AI44" s="41" t="s">
        <v>349</v>
      </c>
    </row>
    <row r="45" spans="1:35" x14ac:dyDescent="0.4">
      <c r="A45" t="s">
        <v>314</v>
      </c>
      <c r="B45" t="s">
        <v>314</v>
      </c>
      <c r="C45" s="1"/>
      <c r="D45" s="1" t="str">
        <f>Countries!$G$21</f>
        <v>u:\ken\index.bnk, Type = LAREMOS</v>
      </c>
      <c r="E45" s="1" t="str">
        <f>Countries!$E$21&amp;Countries!$Q44&amp;Countries!$F$21</f>
        <v>x754F_TD</v>
      </c>
      <c r="F45" t="s">
        <v>314</v>
      </c>
      <c r="G45" s="33" t="s">
        <v>349</v>
      </c>
      <c r="H45" s="33" t="s">
        <v>349</v>
      </c>
      <c r="I45" s="33" t="s">
        <v>349</v>
      </c>
      <c r="J45" s="33" t="s">
        <v>349</v>
      </c>
      <c r="K45" s="33" t="s">
        <v>349</v>
      </c>
      <c r="L45" s="33" t="s">
        <v>349</v>
      </c>
      <c r="M45" s="39" t="s">
        <v>349</v>
      </c>
      <c r="N45" s="39" t="s">
        <v>349</v>
      </c>
      <c r="O45" s="39" t="s">
        <v>349</v>
      </c>
      <c r="P45" s="39" t="s">
        <v>349</v>
      </c>
      <c r="Q45" s="39" t="s">
        <v>349</v>
      </c>
      <c r="R45" s="39" t="s">
        <v>349</v>
      </c>
      <c r="S45" s="39" t="s">
        <v>349</v>
      </c>
      <c r="T45" s="39" t="s">
        <v>349</v>
      </c>
      <c r="U45" s="39" t="s">
        <v>349</v>
      </c>
      <c r="V45" s="39" t="s">
        <v>349</v>
      </c>
      <c r="W45" s="39" t="s">
        <v>349</v>
      </c>
      <c r="X45" s="39" t="s">
        <v>349</v>
      </c>
      <c r="Y45" s="39" t="s">
        <v>349</v>
      </c>
      <c r="Z45" s="39" t="s">
        <v>349</v>
      </c>
      <c r="AA45" s="39" t="s">
        <v>349</v>
      </c>
      <c r="AB45" s="39" t="s">
        <v>349</v>
      </c>
      <c r="AC45" s="39" t="s">
        <v>349</v>
      </c>
      <c r="AD45" s="39" t="s">
        <v>349</v>
      </c>
      <c r="AE45" s="39" t="s">
        <v>349</v>
      </c>
      <c r="AF45" s="39" t="s">
        <v>349</v>
      </c>
      <c r="AG45" s="39" t="s">
        <v>349</v>
      </c>
      <c r="AH45" s="39" t="s">
        <v>349</v>
      </c>
      <c r="AI45" s="39" t="s">
        <v>349</v>
      </c>
    </row>
    <row r="46" spans="1:35" x14ac:dyDescent="0.4">
      <c r="A46" t="s">
        <v>314</v>
      </c>
      <c r="B46" t="s">
        <v>314</v>
      </c>
      <c r="C46" s="1"/>
      <c r="D46" s="1" t="str">
        <f>Countries!$G$21</f>
        <v>u:\ken\index.bnk, Type = LAREMOS</v>
      </c>
      <c r="E46" s="1" t="str">
        <f>Countries!$E$21&amp;Countries!$Q45&amp;Countries!$F$21</f>
        <v>x914F_TD</v>
      </c>
      <c r="F46" t="s">
        <v>314</v>
      </c>
      <c r="G46" s="33" t="s">
        <v>349</v>
      </c>
      <c r="H46" s="33" t="s">
        <v>349</v>
      </c>
      <c r="I46" s="33" t="s">
        <v>349</v>
      </c>
      <c r="J46" s="33" t="s">
        <v>349</v>
      </c>
      <c r="K46" s="33" t="s">
        <v>349</v>
      </c>
      <c r="L46" s="33" t="s">
        <v>349</v>
      </c>
      <c r="M46" s="39" t="s">
        <v>349</v>
      </c>
      <c r="N46" s="39" t="s">
        <v>349</v>
      </c>
      <c r="O46" s="39" t="s">
        <v>349</v>
      </c>
      <c r="P46" s="39" t="s">
        <v>349</v>
      </c>
      <c r="Q46" s="39" t="s">
        <v>349</v>
      </c>
      <c r="R46" s="39" t="s">
        <v>349</v>
      </c>
      <c r="S46" s="39" t="s">
        <v>349</v>
      </c>
      <c r="T46" s="39" t="s">
        <v>349</v>
      </c>
      <c r="U46" s="39" t="s">
        <v>349</v>
      </c>
      <c r="V46" s="39" t="s">
        <v>349</v>
      </c>
      <c r="W46" s="39" t="s">
        <v>349</v>
      </c>
      <c r="X46" s="39" t="s">
        <v>349</v>
      </c>
      <c r="Y46" s="39" t="s">
        <v>349</v>
      </c>
      <c r="Z46" s="39" t="s">
        <v>349</v>
      </c>
      <c r="AA46" s="39" t="s">
        <v>349</v>
      </c>
      <c r="AB46" s="39" t="s">
        <v>349</v>
      </c>
      <c r="AC46" s="39" t="s">
        <v>349</v>
      </c>
      <c r="AD46" s="39" t="s">
        <v>349</v>
      </c>
      <c r="AE46" s="39" t="s">
        <v>349</v>
      </c>
      <c r="AF46" s="39" t="s">
        <v>349</v>
      </c>
      <c r="AG46" s="39" t="s">
        <v>349</v>
      </c>
      <c r="AH46" s="39" t="s">
        <v>349</v>
      </c>
      <c r="AI46" s="39" t="s">
        <v>349</v>
      </c>
    </row>
    <row r="47" spans="1:35" x14ac:dyDescent="0.4">
      <c r="A47" t="s">
        <v>314</v>
      </c>
      <c r="B47" t="s">
        <v>314</v>
      </c>
      <c r="D47" s="1" t="str">
        <f>Countries!$G$21</f>
        <v>u:\ken\index.bnk, Type = LAREMOS</v>
      </c>
      <c r="E47" s="1" t="str">
        <f>Countries!$E$21&amp;Countries!$Q46&amp;Countries!$F$21</f>
        <v>x911F_TD</v>
      </c>
      <c r="F47" t="s">
        <v>314</v>
      </c>
      <c r="G47" s="51" t="s">
        <v>349</v>
      </c>
      <c r="H47" s="51" t="s">
        <v>349</v>
      </c>
      <c r="I47" s="51" t="s">
        <v>349</v>
      </c>
      <c r="J47" s="51" t="s">
        <v>349</v>
      </c>
      <c r="K47" s="51" t="s">
        <v>349</v>
      </c>
      <c r="L47" s="51" t="s">
        <v>349</v>
      </c>
      <c r="M47" s="51" t="s">
        <v>349</v>
      </c>
      <c r="N47" s="51" t="s">
        <v>349</v>
      </c>
      <c r="O47" s="51" t="s">
        <v>349</v>
      </c>
      <c r="P47" s="51" t="s">
        <v>349</v>
      </c>
      <c r="Q47" s="51" t="s">
        <v>349</v>
      </c>
      <c r="R47" s="51" t="s">
        <v>349</v>
      </c>
      <c r="S47" s="51" t="s">
        <v>349</v>
      </c>
      <c r="T47" s="51" t="s">
        <v>349</v>
      </c>
      <c r="U47" s="51" t="s">
        <v>349</v>
      </c>
      <c r="V47" s="51" t="s">
        <v>349</v>
      </c>
      <c r="W47" s="51" t="s">
        <v>349</v>
      </c>
      <c r="X47" s="51" t="s">
        <v>349</v>
      </c>
      <c r="Y47" s="51" t="s">
        <v>349</v>
      </c>
      <c r="Z47" s="51" t="s">
        <v>349</v>
      </c>
      <c r="AA47" s="51" t="s">
        <v>349</v>
      </c>
      <c r="AB47" s="51" t="s">
        <v>349</v>
      </c>
      <c r="AC47" s="51" t="s">
        <v>349</v>
      </c>
      <c r="AD47" s="51" t="s">
        <v>349</v>
      </c>
      <c r="AE47" s="51" t="s">
        <v>349</v>
      </c>
      <c r="AF47" s="51" t="s">
        <v>349</v>
      </c>
      <c r="AG47" s="51" t="s">
        <v>349</v>
      </c>
      <c r="AH47" s="51" t="s">
        <v>349</v>
      </c>
      <c r="AI47" s="51" t="s">
        <v>349</v>
      </c>
    </row>
    <row r="48" spans="1:35" x14ac:dyDescent="0.4">
      <c r="A48" t="s">
        <v>314</v>
      </c>
      <c r="B48" t="s">
        <v>314</v>
      </c>
      <c r="D48" s="1" t="str">
        <f>Countries!$G$21</f>
        <v>u:\ken\index.bnk, Type = LAREMOS</v>
      </c>
      <c r="E48" s="1" t="str">
        <f>Countries!$E$21&amp;Countries!$Q47&amp;Countries!$F$21</f>
        <v>x912F_TD</v>
      </c>
      <c r="F48" t="s">
        <v>314</v>
      </c>
      <c r="G48" s="51" t="s">
        <v>349</v>
      </c>
      <c r="H48" s="51" t="s">
        <v>349</v>
      </c>
      <c r="I48" s="51" t="s">
        <v>349</v>
      </c>
      <c r="J48" s="51" t="s">
        <v>349</v>
      </c>
      <c r="K48" s="51" t="s">
        <v>349</v>
      </c>
      <c r="L48" s="51" t="s">
        <v>349</v>
      </c>
      <c r="M48" s="51" t="s">
        <v>349</v>
      </c>
      <c r="N48" s="51" t="s">
        <v>349</v>
      </c>
      <c r="O48" s="51" t="s">
        <v>349</v>
      </c>
      <c r="P48" s="51" t="s">
        <v>349</v>
      </c>
      <c r="Q48" s="51" t="s">
        <v>349</v>
      </c>
      <c r="R48" s="51" t="s">
        <v>349</v>
      </c>
      <c r="S48" s="51" t="s">
        <v>349</v>
      </c>
      <c r="T48" s="51" t="s">
        <v>349</v>
      </c>
      <c r="U48" s="51" t="s">
        <v>349</v>
      </c>
      <c r="V48" s="51" t="s">
        <v>349</v>
      </c>
      <c r="W48" s="51" t="s">
        <v>349</v>
      </c>
      <c r="X48" s="51" t="s">
        <v>349</v>
      </c>
      <c r="Y48" s="51" t="s">
        <v>349</v>
      </c>
      <c r="Z48" s="51" t="s">
        <v>349</v>
      </c>
      <c r="AA48" s="51" t="s">
        <v>349</v>
      </c>
      <c r="AB48" s="51" t="s">
        <v>349</v>
      </c>
      <c r="AC48" s="51" t="s">
        <v>349</v>
      </c>
      <c r="AD48" s="51" t="s">
        <v>349</v>
      </c>
      <c r="AE48" s="51" t="s">
        <v>349</v>
      </c>
      <c r="AF48" s="51" t="s">
        <v>349</v>
      </c>
      <c r="AG48" s="51" t="s">
        <v>349</v>
      </c>
      <c r="AH48" s="51" t="s">
        <v>349</v>
      </c>
      <c r="AI48" s="51" t="s">
        <v>349</v>
      </c>
    </row>
    <row r="49" spans="1:35" x14ac:dyDescent="0.4">
      <c r="A49" t="s">
        <v>314</v>
      </c>
      <c r="B49" t="s">
        <v>314</v>
      </c>
      <c r="D49" s="1" t="str">
        <f>Countries!$G$21</f>
        <v>u:\ken\index.bnk, Type = LAREMOS</v>
      </c>
      <c r="E49" s="1" t="str">
        <f>Countries!$E$21&amp;Countries!$Q48&amp;Countries!$F$21</f>
        <v>x913F_TD</v>
      </c>
      <c r="F49" t="s">
        <v>314</v>
      </c>
      <c r="G49" s="51" t="s">
        <v>349</v>
      </c>
      <c r="H49" s="51" t="s">
        <v>349</v>
      </c>
      <c r="I49" s="51" t="s">
        <v>349</v>
      </c>
      <c r="J49" s="51" t="s">
        <v>349</v>
      </c>
      <c r="K49" s="51" t="s">
        <v>349</v>
      </c>
      <c r="L49" s="51" t="s">
        <v>349</v>
      </c>
      <c r="M49" s="51" t="s">
        <v>349</v>
      </c>
      <c r="N49" s="51" t="s">
        <v>349</v>
      </c>
      <c r="O49" s="51" t="s">
        <v>349</v>
      </c>
      <c r="P49" s="51" t="s">
        <v>349</v>
      </c>
      <c r="Q49" s="51" t="s">
        <v>349</v>
      </c>
      <c r="R49" s="51" t="s">
        <v>349</v>
      </c>
      <c r="S49" s="51" t="s">
        <v>349</v>
      </c>
      <c r="T49" s="51" t="s">
        <v>349</v>
      </c>
      <c r="U49" s="51" t="s">
        <v>349</v>
      </c>
      <c r="V49" s="51" t="s">
        <v>349</v>
      </c>
      <c r="W49" s="51" t="s">
        <v>349</v>
      </c>
      <c r="X49" s="51" t="s">
        <v>349</v>
      </c>
      <c r="Y49" s="51" t="s">
        <v>349</v>
      </c>
      <c r="Z49" s="51" t="s">
        <v>349</v>
      </c>
      <c r="AA49" s="51" t="s">
        <v>349</v>
      </c>
      <c r="AB49" s="51" t="s">
        <v>349</v>
      </c>
      <c r="AC49" s="51" t="s">
        <v>349</v>
      </c>
      <c r="AD49">
        <v>1</v>
      </c>
      <c r="AE49">
        <v>1</v>
      </c>
      <c r="AF49">
        <v>2</v>
      </c>
      <c r="AG49">
        <v>3</v>
      </c>
      <c r="AH49">
        <v>3</v>
      </c>
      <c r="AI49" s="51" t="s">
        <v>349</v>
      </c>
    </row>
    <row r="50" spans="1:35" x14ac:dyDescent="0.4">
      <c r="A50" t="s">
        <v>314</v>
      </c>
      <c r="B50" t="s">
        <v>314</v>
      </c>
      <c r="D50" s="1" t="str">
        <f>Countries!$G$21</f>
        <v>u:\ken\index.bnk, Type = LAREMOS</v>
      </c>
      <c r="E50" s="1" t="str">
        <f>Countries!$E$21&amp;Countries!$Q49&amp;Countries!$F$21</f>
        <v>x223F_TD</v>
      </c>
      <c r="F50" t="s">
        <v>314</v>
      </c>
      <c r="G50" s="51" t="s">
        <v>349</v>
      </c>
      <c r="H50" s="51" t="s">
        <v>349</v>
      </c>
      <c r="I50" s="51" t="s">
        <v>349</v>
      </c>
      <c r="J50" s="51" t="s">
        <v>349</v>
      </c>
      <c r="K50" s="51" t="s">
        <v>349</v>
      </c>
      <c r="L50" s="51" t="s">
        <v>349</v>
      </c>
      <c r="M50" s="51" t="s">
        <v>349</v>
      </c>
      <c r="N50" s="51" t="s">
        <v>349</v>
      </c>
      <c r="O50" s="51" t="s">
        <v>349</v>
      </c>
      <c r="P50" s="51" t="s">
        <v>349</v>
      </c>
      <c r="Q50" s="51" t="s">
        <v>349</v>
      </c>
      <c r="R50" s="51" t="s">
        <v>349</v>
      </c>
      <c r="S50" s="51" t="s">
        <v>349</v>
      </c>
      <c r="T50" s="51" t="s">
        <v>349</v>
      </c>
      <c r="U50" s="51" t="s">
        <v>349</v>
      </c>
      <c r="V50" s="51" t="s">
        <v>349</v>
      </c>
      <c r="W50" s="51" t="s">
        <v>349</v>
      </c>
      <c r="X50" s="51" t="s">
        <v>349</v>
      </c>
      <c r="Y50" s="51" t="s">
        <v>349</v>
      </c>
      <c r="Z50" s="51" t="s">
        <v>349</v>
      </c>
      <c r="AA50" s="51" t="s">
        <v>349</v>
      </c>
      <c r="AB50" s="51" t="s">
        <v>349</v>
      </c>
      <c r="AC50">
        <v>1</v>
      </c>
      <c r="AD50">
        <v>2</v>
      </c>
      <c r="AE50">
        <v>3</v>
      </c>
      <c r="AF50">
        <v>3</v>
      </c>
      <c r="AG50">
        <v>3</v>
      </c>
      <c r="AH50">
        <v>3</v>
      </c>
      <c r="AI50" s="51" t="s">
        <v>349</v>
      </c>
    </row>
    <row r="51" spans="1:35" x14ac:dyDescent="0.4">
      <c r="A51" t="s">
        <v>314</v>
      </c>
      <c r="B51" t="s">
        <v>314</v>
      </c>
      <c r="D51" s="1" t="str">
        <f>Countries!$G$21</f>
        <v>u:\ken\index.bnk, Type = LAREMOS</v>
      </c>
      <c r="E51" s="1" t="str">
        <f>Countries!$E$21&amp;Countries!$Q50&amp;Countries!$F$21</f>
        <v>x228F_TD</v>
      </c>
      <c r="F51" t="s">
        <v>314</v>
      </c>
      <c r="G51" s="51" t="s">
        <v>349</v>
      </c>
      <c r="H51" s="51" t="s">
        <v>349</v>
      </c>
      <c r="I51" s="51" t="s">
        <v>349</v>
      </c>
      <c r="J51" s="51" t="s">
        <v>349</v>
      </c>
      <c r="K51" s="51" t="s">
        <v>349</v>
      </c>
      <c r="L51" s="51" t="s">
        <v>349</v>
      </c>
      <c r="M51" s="51" t="s">
        <v>349</v>
      </c>
      <c r="N51" s="51" t="s">
        <v>349</v>
      </c>
      <c r="O51" s="51" t="s">
        <v>349</v>
      </c>
      <c r="P51" s="51" t="s">
        <v>349</v>
      </c>
      <c r="Q51" s="51" t="s">
        <v>349</v>
      </c>
      <c r="R51" s="51" t="s">
        <v>349</v>
      </c>
      <c r="S51" s="51" t="s">
        <v>349</v>
      </c>
      <c r="T51" s="51" t="s">
        <v>349</v>
      </c>
      <c r="U51" s="51" t="s">
        <v>349</v>
      </c>
      <c r="V51" s="51" t="s">
        <v>349</v>
      </c>
      <c r="W51" s="51" t="s">
        <v>349</v>
      </c>
      <c r="X51" s="51" t="s">
        <v>349</v>
      </c>
      <c r="Y51" s="51" t="s">
        <v>349</v>
      </c>
      <c r="Z51" s="51" t="s">
        <v>349</v>
      </c>
      <c r="AA51" s="51" t="s">
        <v>349</v>
      </c>
      <c r="AB51" s="51" t="s">
        <v>349</v>
      </c>
      <c r="AC51">
        <v>0</v>
      </c>
      <c r="AD51">
        <v>0</v>
      </c>
      <c r="AE51">
        <v>1</v>
      </c>
      <c r="AF51">
        <v>1</v>
      </c>
      <c r="AG51">
        <v>1</v>
      </c>
      <c r="AH51">
        <v>3</v>
      </c>
      <c r="AI51" s="51" t="s">
        <v>349</v>
      </c>
    </row>
    <row r="52" spans="1:35" x14ac:dyDescent="0.4">
      <c r="A52" t="s">
        <v>314</v>
      </c>
      <c r="B52" t="s">
        <v>314</v>
      </c>
      <c r="D52" s="1" t="str">
        <f>Countries!$G$21</f>
        <v>u:\ken\index.bnk, Type = LAREMOS</v>
      </c>
      <c r="E52" s="1" t="str">
        <f>Countries!$E$21&amp;Countries!$Q51&amp;Countries!$F$21</f>
        <v>x532F_TD</v>
      </c>
      <c r="F52" t="s">
        <v>314</v>
      </c>
      <c r="G52" s="51" t="s">
        <v>349</v>
      </c>
      <c r="H52" s="51" t="s">
        <v>349</v>
      </c>
      <c r="I52" s="51" t="s">
        <v>349</v>
      </c>
      <c r="J52" s="51" t="s">
        <v>349</v>
      </c>
      <c r="K52" s="51" t="s">
        <v>349</v>
      </c>
      <c r="L52" s="51" t="s">
        <v>349</v>
      </c>
      <c r="M52" s="51" t="s">
        <v>349</v>
      </c>
      <c r="N52" s="51" t="s">
        <v>349</v>
      </c>
      <c r="O52" s="51" t="s">
        <v>349</v>
      </c>
      <c r="P52" s="51" t="s">
        <v>349</v>
      </c>
      <c r="Q52" s="51" t="s">
        <v>349</v>
      </c>
      <c r="R52" s="51" t="s">
        <v>349</v>
      </c>
      <c r="S52" s="51" t="s">
        <v>349</v>
      </c>
      <c r="T52" s="51" t="s">
        <v>349</v>
      </c>
      <c r="U52" s="51" t="s">
        <v>349</v>
      </c>
      <c r="V52" s="51" t="s">
        <v>349</v>
      </c>
      <c r="W52" s="51" t="s">
        <v>349</v>
      </c>
      <c r="X52" s="51" t="s">
        <v>349</v>
      </c>
      <c r="Y52" s="51" t="s">
        <v>349</v>
      </c>
      <c r="Z52" s="51" t="s">
        <v>349</v>
      </c>
      <c r="AA52" s="51" t="s">
        <v>349</v>
      </c>
      <c r="AB52" s="51" t="s">
        <v>349</v>
      </c>
      <c r="AC52" s="51" t="s">
        <v>349</v>
      </c>
      <c r="AD52" s="51" t="s">
        <v>349</v>
      </c>
      <c r="AE52" s="51" t="s">
        <v>349</v>
      </c>
      <c r="AF52" s="51" t="s">
        <v>349</v>
      </c>
      <c r="AG52" s="51" t="s">
        <v>349</v>
      </c>
      <c r="AH52" s="51" t="s">
        <v>349</v>
      </c>
      <c r="AI52" s="51" t="s">
        <v>349</v>
      </c>
    </row>
    <row r="53" spans="1:35" x14ac:dyDescent="0.4">
      <c r="A53" t="s">
        <v>314</v>
      </c>
      <c r="B53" t="s">
        <v>314</v>
      </c>
      <c r="D53" s="1" t="str">
        <f>Countries!$G$21</f>
        <v>u:\ken\index.bnk, Type = LAREMOS</v>
      </c>
      <c r="E53" s="1" t="str">
        <f>Countries!$E$21&amp;Countries!$Q52&amp;Countries!$F$21</f>
        <v>x233F_TD</v>
      </c>
      <c r="F53" t="s">
        <v>314</v>
      </c>
      <c r="G53" s="51" t="s">
        <v>349</v>
      </c>
      <c r="H53" s="51" t="s">
        <v>349</v>
      </c>
      <c r="I53" s="51" t="s">
        <v>349</v>
      </c>
      <c r="J53" s="51" t="s">
        <v>349</v>
      </c>
      <c r="K53" s="51" t="s">
        <v>349</v>
      </c>
      <c r="L53" s="51" t="s">
        <v>349</v>
      </c>
      <c r="M53" s="51" t="s">
        <v>349</v>
      </c>
      <c r="N53" s="51" t="s">
        <v>349</v>
      </c>
      <c r="O53" s="51" t="s">
        <v>349</v>
      </c>
      <c r="P53" s="51" t="s">
        <v>349</v>
      </c>
      <c r="Q53" s="51" t="s">
        <v>349</v>
      </c>
      <c r="R53" s="51" t="s">
        <v>349</v>
      </c>
      <c r="S53" s="51" t="s">
        <v>349</v>
      </c>
      <c r="T53" s="51" t="s">
        <v>349</v>
      </c>
      <c r="U53" s="51" t="s">
        <v>349</v>
      </c>
      <c r="V53" s="51" t="s">
        <v>349</v>
      </c>
      <c r="W53" s="51" t="s">
        <v>349</v>
      </c>
      <c r="X53" s="51" t="s">
        <v>349</v>
      </c>
      <c r="Y53" s="51" t="s">
        <v>349</v>
      </c>
      <c r="Z53" s="51" t="s">
        <v>349</v>
      </c>
      <c r="AA53" s="51" t="s">
        <v>349</v>
      </c>
      <c r="AB53" s="51" t="s">
        <v>349</v>
      </c>
      <c r="AC53">
        <v>1</v>
      </c>
      <c r="AD53">
        <v>1</v>
      </c>
      <c r="AE53">
        <v>1</v>
      </c>
      <c r="AF53">
        <v>1</v>
      </c>
      <c r="AG53">
        <v>1</v>
      </c>
      <c r="AH53">
        <v>1</v>
      </c>
      <c r="AI53" s="51" t="s">
        <v>349</v>
      </c>
    </row>
    <row r="54" spans="1:35" x14ac:dyDescent="0.4">
      <c r="A54" t="s">
        <v>314</v>
      </c>
      <c r="B54" t="s">
        <v>314</v>
      </c>
      <c r="D54" s="1" t="str">
        <f>Countries!$G$21</f>
        <v>u:\ken\index.bnk, Type = LAREMOS</v>
      </c>
      <c r="E54" s="1" t="str">
        <f>Countries!$E$21&amp;Countries!$Q53&amp;Countries!$F$21</f>
        <v>x935F_TD</v>
      </c>
      <c r="F54" t="s">
        <v>314</v>
      </c>
      <c r="G54" s="51" t="s">
        <v>349</v>
      </c>
      <c r="H54" s="51" t="s">
        <v>349</v>
      </c>
      <c r="I54" s="51" t="s">
        <v>349</v>
      </c>
      <c r="J54" s="51" t="s">
        <v>349</v>
      </c>
      <c r="K54" s="51" t="s">
        <v>349</v>
      </c>
      <c r="L54" s="51" t="s">
        <v>349</v>
      </c>
      <c r="M54" s="51" t="s">
        <v>349</v>
      </c>
      <c r="N54" s="51" t="s">
        <v>349</v>
      </c>
      <c r="O54" s="51" t="s">
        <v>349</v>
      </c>
      <c r="P54" s="51" t="s">
        <v>349</v>
      </c>
      <c r="Q54" s="51" t="s">
        <v>349</v>
      </c>
      <c r="R54" s="51" t="s">
        <v>349</v>
      </c>
      <c r="S54" s="51" t="s">
        <v>349</v>
      </c>
      <c r="T54" s="51" t="s">
        <v>349</v>
      </c>
      <c r="U54" s="51" t="s">
        <v>349</v>
      </c>
      <c r="V54" s="51" t="s">
        <v>349</v>
      </c>
      <c r="W54" s="51" t="s">
        <v>349</v>
      </c>
      <c r="X54" s="51" t="s">
        <v>349</v>
      </c>
      <c r="Y54" s="51" t="s">
        <v>349</v>
      </c>
      <c r="Z54" s="51" t="s">
        <v>349</v>
      </c>
      <c r="AA54" s="51" t="s">
        <v>349</v>
      </c>
      <c r="AB54" s="51" t="s">
        <v>349</v>
      </c>
      <c r="AC54" s="51" t="s">
        <v>349</v>
      </c>
      <c r="AD54" s="51" t="s">
        <v>349</v>
      </c>
      <c r="AE54" s="51" t="s">
        <v>349</v>
      </c>
      <c r="AF54" s="51" t="s">
        <v>349</v>
      </c>
      <c r="AG54" s="51" t="s">
        <v>349</v>
      </c>
      <c r="AH54" s="51" t="s">
        <v>349</v>
      </c>
      <c r="AI54" s="51" t="s">
        <v>349</v>
      </c>
    </row>
    <row r="55" spans="1:35" x14ac:dyDescent="0.4">
      <c r="A55" t="s">
        <v>314</v>
      </c>
      <c r="B55" t="s">
        <v>314</v>
      </c>
      <c r="D55" s="1" t="str">
        <f>Countries!$G$21</f>
        <v>u:\ken\index.bnk, Type = LAREMOS</v>
      </c>
      <c r="E55" s="1" t="str">
        <f>Countries!$E$21&amp;Countries!$Q54&amp;Countries!$F$21</f>
        <v>x469F_TD</v>
      </c>
      <c r="F55" t="s">
        <v>314</v>
      </c>
      <c r="G55" s="51" t="s">
        <v>349</v>
      </c>
      <c r="H55" s="51" t="s">
        <v>349</v>
      </c>
      <c r="I55" s="51" t="s">
        <v>349</v>
      </c>
      <c r="J55" s="51" t="s">
        <v>349</v>
      </c>
      <c r="K55" s="51" t="s">
        <v>349</v>
      </c>
      <c r="L55" s="51" t="s">
        <v>349</v>
      </c>
      <c r="M55" s="51" t="s">
        <v>349</v>
      </c>
      <c r="N55" s="51" t="s">
        <v>349</v>
      </c>
      <c r="O55" s="51" t="s">
        <v>349</v>
      </c>
      <c r="P55" s="51" t="s">
        <v>349</v>
      </c>
      <c r="Q55" s="51" t="s">
        <v>349</v>
      </c>
      <c r="R55" s="51" t="s">
        <v>349</v>
      </c>
      <c r="S55" s="51" t="s">
        <v>349</v>
      </c>
      <c r="T55" s="51" t="s">
        <v>349</v>
      </c>
      <c r="U55" s="51" t="s">
        <v>349</v>
      </c>
      <c r="V55" s="51" t="s">
        <v>349</v>
      </c>
      <c r="W55" s="51" t="s">
        <v>349</v>
      </c>
      <c r="X55" s="51" t="s">
        <v>349</v>
      </c>
      <c r="Y55" s="51" t="s">
        <v>349</v>
      </c>
      <c r="Z55" s="51" t="s">
        <v>349</v>
      </c>
      <c r="AA55" s="51" t="s">
        <v>349</v>
      </c>
      <c r="AB55" s="51" t="s">
        <v>349</v>
      </c>
      <c r="AC55">
        <v>1</v>
      </c>
      <c r="AD55">
        <v>1</v>
      </c>
      <c r="AE55">
        <v>1</v>
      </c>
      <c r="AF55">
        <v>1</v>
      </c>
      <c r="AG55">
        <v>1</v>
      </c>
      <c r="AH55">
        <v>1</v>
      </c>
      <c r="AI55" s="51" t="s">
        <v>349</v>
      </c>
    </row>
    <row r="56" spans="1:35" x14ac:dyDescent="0.4">
      <c r="A56" t="s">
        <v>314</v>
      </c>
      <c r="B56" t="s">
        <v>314</v>
      </c>
      <c r="D56" s="1" t="str">
        <f>Countries!$G$21</f>
        <v>u:\ken\index.bnk, Type = LAREMOS</v>
      </c>
      <c r="E56" s="1" t="str">
        <f>Countries!$E$21&amp;Countries!$Q55&amp;Countries!$F$21</f>
        <v>x253F_TD</v>
      </c>
      <c r="F56" t="s">
        <v>314</v>
      </c>
      <c r="G56" s="51" t="s">
        <v>349</v>
      </c>
      <c r="H56" s="51" t="s">
        <v>349</v>
      </c>
      <c r="I56" s="51" t="s">
        <v>349</v>
      </c>
      <c r="J56" s="51" t="s">
        <v>349</v>
      </c>
      <c r="K56" s="51" t="s">
        <v>349</v>
      </c>
      <c r="L56" s="51" t="s">
        <v>349</v>
      </c>
      <c r="M56" s="51" t="s">
        <v>349</v>
      </c>
      <c r="N56" s="51" t="s">
        <v>349</v>
      </c>
      <c r="O56" s="51" t="s">
        <v>349</v>
      </c>
      <c r="P56" s="51" t="s">
        <v>349</v>
      </c>
      <c r="Q56" s="51" t="s">
        <v>349</v>
      </c>
      <c r="R56" s="51" t="s">
        <v>349</v>
      </c>
      <c r="S56" s="51" t="s">
        <v>349</v>
      </c>
      <c r="T56" s="51" t="s">
        <v>349</v>
      </c>
      <c r="U56" s="51" t="s">
        <v>349</v>
      </c>
      <c r="V56" s="51" t="s">
        <v>349</v>
      </c>
      <c r="W56" s="51" t="s">
        <v>349</v>
      </c>
      <c r="X56" s="51" t="s">
        <v>349</v>
      </c>
      <c r="Y56" s="51" t="s">
        <v>349</v>
      </c>
      <c r="Z56" s="51" t="s">
        <v>349</v>
      </c>
      <c r="AA56" s="51" t="s">
        <v>349</v>
      </c>
      <c r="AB56" s="51" t="s">
        <v>349</v>
      </c>
      <c r="AC56">
        <v>1</v>
      </c>
      <c r="AD56">
        <v>1</v>
      </c>
      <c r="AE56">
        <v>1</v>
      </c>
      <c r="AF56">
        <v>2</v>
      </c>
      <c r="AG56">
        <v>4</v>
      </c>
      <c r="AH56">
        <v>10</v>
      </c>
      <c r="AI56" s="51" t="s">
        <v>349</v>
      </c>
    </row>
    <row r="57" spans="1:35" x14ac:dyDescent="0.4">
      <c r="A57" t="s">
        <v>314</v>
      </c>
      <c r="B57" t="s">
        <v>314</v>
      </c>
      <c r="D57" s="1" t="str">
        <f>Countries!$G$21</f>
        <v>u:\ken\index.bnk, Type = LAREMOS</v>
      </c>
      <c r="E57" s="1" t="str">
        <f>Countries!$E$21&amp;Countries!$Q56&amp;Countries!$F$21</f>
        <v>x915F_TD</v>
      </c>
      <c r="F57" t="s">
        <v>314</v>
      </c>
      <c r="G57" s="51" t="s">
        <v>349</v>
      </c>
      <c r="H57" s="51" t="s">
        <v>349</v>
      </c>
      <c r="I57" s="51" t="s">
        <v>349</v>
      </c>
      <c r="J57" s="51" t="s">
        <v>349</v>
      </c>
      <c r="K57" s="51" t="s">
        <v>349</v>
      </c>
      <c r="L57" s="51" t="s">
        <v>349</v>
      </c>
      <c r="M57" s="51" t="s">
        <v>349</v>
      </c>
      <c r="N57" s="51" t="s">
        <v>349</v>
      </c>
      <c r="O57" s="51" t="s">
        <v>349</v>
      </c>
      <c r="P57" s="51" t="s">
        <v>349</v>
      </c>
      <c r="Q57" s="51" t="s">
        <v>349</v>
      </c>
      <c r="R57" s="51" t="s">
        <v>349</v>
      </c>
      <c r="S57" s="51" t="s">
        <v>349</v>
      </c>
      <c r="T57" s="51" t="s">
        <v>349</v>
      </c>
      <c r="U57" s="51" t="s">
        <v>349</v>
      </c>
      <c r="V57" s="51" t="s">
        <v>349</v>
      </c>
      <c r="W57" s="51" t="s">
        <v>349</v>
      </c>
      <c r="X57" s="51" t="s">
        <v>349</v>
      </c>
      <c r="Y57" s="51" t="s">
        <v>349</v>
      </c>
      <c r="Z57" s="51" t="s">
        <v>349</v>
      </c>
      <c r="AA57" s="51" t="s">
        <v>349</v>
      </c>
      <c r="AB57" s="51" t="s">
        <v>349</v>
      </c>
      <c r="AC57" s="51" t="s">
        <v>349</v>
      </c>
      <c r="AD57" s="51" t="s">
        <v>349</v>
      </c>
      <c r="AE57" s="51" t="s">
        <v>349</v>
      </c>
      <c r="AF57" s="51" t="s">
        <v>349</v>
      </c>
      <c r="AG57" s="51" t="s">
        <v>349</v>
      </c>
      <c r="AH57" s="51" t="s">
        <v>349</v>
      </c>
      <c r="AI57" s="51" t="s">
        <v>349</v>
      </c>
    </row>
    <row r="58" spans="1:35" x14ac:dyDescent="0.4">
      <c r="A58" t="s">
        <v>314</v>
      </c>
      <c r="B58" t="s">
        <v>314</v>
      </c>
      <c r="D58" s="1" t="str">
        <f>Countries!$G$21</f>
        <v>u:\ken\index.bnk, Type = LAREMOS</v>
      </c>
      <c r="E58" s="1" t="str">
        <f>Countries!$E$21&amp;Countries!$Q57&amp;Countries!$F$21</f>
        <v>x258F_TD</v>
      </c>
      <c r="F58" t="s">
        <v>314</v>
      </c>
      <c r="G58" s="51" t="s">
        <v>349</v>
      </c>
      <c r="H58" s="51" t="s">
        <v>349</v>
      </c>
      <c r="I58" s="51" t="s">
        <v>349</v>
      </c>
      <c r="J58" s="51" t="s">
        <v>349</v>
      </c>
      <c r="K58" s="51" t="s">
        <v>349</v>
      </c>
      <c r="L58" s="51" t="s">
        <v>349</v>
      </c>
      <c r="M58" s="51" t="s">
        <v>349</v>
      </c>
      <c r="N58" s="51" t="s">
        <v>349</v>
      </c>
      <c r="O58" s="51" t="s">
        <v>349</v>
      </c>
      <c r="P58" s="51" t="s">
        <v>349</v>
      </c>
      <c r="Q58" s="51" t="s">
        <v>349</v>
      </c>
      <c r="R58" s="51" t="s">
        <v>349</v>
      </c>
      <c r="S58" s="51" t="s">
        <v>349</v>
      </c>
      <c r="T58" s="51" t="s">
        <v>349</v>
      </c>
      <c r="U58" s="51" t="s">
        <v>349</v>
      </c>
      <c r="V58" s="51" t="s">
        <v>349</v>
      </c>
      <c r="W58" s="51" t="s">
        <v>349</v>
      </c>
      <c r="X58" s="51" t="s">
        <v>349</v>
      </c>
      <c r="Y58" s="51" t="s">
        <v>349</v>
      </c>
      <c r="Z58" s="51" t="s">
        <v>349</v>
      </c>
      <c r="AA58" s="51" t="s">
        <v>349</v>
      </c>
      <c r="AB58" s="51" t="s">
        <v>349</v>
      </c>
      <c r="AC58">
        <v>2</v>
      </c>
      <c r="AD58">
        <v>3</v>
      </c>
      <c r="AE58">
        <v>4</v>
      </c>
      <c r="AF58">
        <v>5</v>
      </c>
      <c r="AG58">
        <v>6</v>
      </c>
      <c r="AH58">
        <v>4</v>
      </c>
      <c r="AI58" s="51" t="s">
        <v>349</v>
      </c>
    </row>
    <row r="59" spans="1:35" x14ac:dyDescent="0.4">
      <c r="A59" t="s">
        <v>314</v>
      </c>
      <c r="B59" t="s">
        <v>314</v>
      </c>
      <c r="D59" s="1" t="str">
        <f>Countries!$G$21</f>
        <v>u:\ken\index.bnk, Type = LAREMOS</v>
      </c>
      <c r="E59" s="1" t="str">
        <f>Countries!$E$21&amp;Countries!$Q58&amp;Countries!$F$21</f>
        <v>x263F_TD</v>
      </c>
      <c r="F59" t="s">
        <v>314</v>
      </c>
      <c r="G59" s="51" t="s">
        <v>349</v>
      </c>
      <c r="H59" s="51" t="s">
        <v>349</v>
      </c>
      <c r="I59" s="51" t="s">
        <v>349</v>
      </c>
      <c r="J59" s="51" t="s">
        <v>349</v>
      </c>
      <c r="K59" s="51" t="s">
        <v>349</v>
      </c>
      <c r="L59" s="51" t="s">
        <v>349</v>
      </c>
      <c r="M59" s="51" t="s">
        <v>349</v>
      </c>
      <c r="N59" s="51" t="s">
        <v>349</v>
      </c>
      <c r="O59" s="51" t="s">
        <v>349</v>
      </c>
      <c r="P59" s="51" t="s">
        <v>349</v>
      </c>
      <c r="Q59" s="51" t="s">
        <v>349</v>
      </c>
      <c r="R59" s="51" t="s">
        <v>349</v>
      </c>
      <c r="S59" s="51" t="s">
        <v>349</v>
      </c>
      <c r="T59" s="51" t="s">
        <v>349</v>
      </c>
      <c r="U59" s="51" t="s">
        <v>349</v>
      </c>
      <c r="V59" s="51" t="s">
        <v>349</v>
      </c>
      <c r="W59" s="51" t="s">
        <v>349</v>
      </c>
      <c r="X59" s="51" t="s">
        <v>349</v>
      </c>
      <c r="Y59" s="51" t="s">
        <v>349</v>
      </c>
      <c r="Z59" s="51" t="s">
        <v>349</v>
      </c>
      <c r="AA59" s="51" t="s">
        <v>349</v>
      </c>
      <c r="AB59" s="51" t="s">
        <v>349</v>
      </c>
      <c r="AC59" s="51" t="s">
        <v>349</v>
      </c>
      <c r="AD59" s="51" t="s">
        <v>349</v>
      </c>
      <c r="AE59" s="51" t="s">
        <v>349</v>
      </c>
      <c r="AF59" s="51" t="s">
        <v>349</v>
      </c>
      <c r="AG59" s="51" t="s">
        <v>349</v>
      </c>
      <c r="AH59" s="51" t="s">
        <v>349</v>
      </c>
      <c r="AI59" s="51" t="s">
        <v>349</v>
      </c>
    </row>
    <row r="60" spans="1:35" x14ac:dyDescent="0.4">
      <c r="A60" t="s">
        <v>314</v>
      </c>
      <c r="B60" t="s">
        <v>314</v>
      </c>
      <c r="D60" s="1" t="str">
        <f>Countries!$G$21</f>
        <v>u:\ken\index.bnk, Type = LAREMOS</v>
      </c>
      <c r="E60" s="1" t="str">
        <f>Countries!$E$21&amp;Countries!$Q59&amp;Countries!$F$21</f>
        <v>x944F_TD</v>
      </c>
      <c r="F60" t="s">
        <v>314</v>
      </c>
      <c r="G60" s="51" t="s">
        <v>349</v>
      </c>
      <c r="H60" s="51" t="s">
        <v>349</v>
      </c>
      <c r="I60" s="51" t="s">
        <v>349</v>
      </c>
      <c r="J60" s="51" t="s">
        <v>349</v>
      </c>
      <c r="K60" s="51" t="s">
        <v>349</v>
      </c>
      <c r="L60" s="51" t="s">
        <v>349</v>
      </c>
      <c r="M60" s="51" t="s">
        <v>349</v>
      </c>
      <c r="N60" s="51" t="s">
        <v>349</v>
      </c>
      <c r="O60" s="51" t="s">
        <v>349</v>
      </c>
      <c r="P60" s="51" t="s">
        <v>349</v>
      </c>
      <c r="Q60" s="51" t="s">
        <v>349</v>
      </c>
      <c r="R60" s="51" t="s">
        <v>349</v>
      </c>
      <c r="S60" s="51" t="s">
        <v>349</v>
      </c>
      <c r="T60" s="51" t="s">
        <v>349</v>
      </c>
      <c r="U60" s="51" t="s">
        <v>349</v>
      </c>
      <c r="V60" s="51" t="s">
        <v>349</v>
      </c>
      <c r="W60" s="51" t="s">
        <v>349</v>
      </c>
      <c r="X60" s="51" t="s">
        <v>349</v>
      </c>
      <c r="Y60" s="51" t="s">
        <v>349</v>
      </c>
      <c r="Z60" s="51" t="s">
        <v>349</v>
      </c>
      <c r="AA60" s="51" t="s">
        <v>349</v>
      </c>
      <c r="AB60" s="51" t="s">
        <v>349</v>
      </c>
      <c r="AC60" s="51" t="s">
        <v>349</v>
      </c>
      <c r="AD60" s="51" t="s">
        <v>349</v>
      </c>
      <c r="AE60" s="51" t="s">
        <v>349</v>
      </c>
      <c r="AF60" s="51" t="s">
        <v>349</v>
      </c>
      <c r="AG60" s="51" t="s">
        <v>349</v>
      </c>
      <c r="AH60" s="51" t="s">
        <v>349</v>
      </c>
      <c r="AI60" s="51" t="s">
        <v>349</v>
      </c>
    </row>
    <row r="61" spans="1:35" x14ac:dyDescent="0.4">
      <c r="A61" t="s">
        <v>314</v>
      </c>
      <c r="B61" t="s">
        <v>314</v>
      </c>
      <c r="D61" s="1" t="str">
        <f>Countries!$G$21</f>
        <v>u:\ken\index.bnk, Type = LAREMOS</v>
      </c>
      <c r="E61" s="1" t="str">
        <f>Countries!$E$21&amp;Countries!$Q60&amp;Countries!$F$21</f>
        <v>x436F_TD</v>
      </c>
      <c r="F61" t="s">
        <v>314</v>
      </c>
      <c r="G61" s="51" t="s">
        <v>349</v>
      </c>
      <c r="H61" s="51" t="s">
        <v>349</v>
      </c>
      <c r="I61" s="51" t="s">
        <v>349</v>
      </c>
      <c r="J61" s="51" t="s">
        <v>349</v>
      </c>
      <c r="K61" s="51" t="s">
        <v>349</v>
      </c>
      <c r="L61" s="51" t="s">
        <v>349</v>
      </c>
      <c r="M61" s="51" t="s">
        <v>349</v>
      </c>
      <c r="N61" s="51" t="s">
        <v>349</v>
      </c>
      <c r="O61" s="51" t="s">
        <v>349</v>
      </c>
      <c r="P61" s="51" t="s">
        <v>349</v>
      </c>
      <c r="Q61" s="51" t="s">
        <v>349</v>
      </c>
      <c r="R61" s="51" t="s">
        <v>349</v>
      </c>
      <c r="S61" s="51" t="s">
        <v>349</v>
      </c>
      <c r="T61" s="51" t="s">
        <v>349</v>
      </c>
      <c r="U61" s="51" t="s">
        <v>349</v>
      </c>
      <c r="V61" s="51" t="s">
        <v>349</v>
      </c>
      <c r="W61" s="51" t="s">
        <v>349</v>
      </c>
      <c r="X61" s="51" t="s">
        <v>349</v>
      </c>
      <c r="Y61" s="51" t="s">
        <v>349</v>
      </c>
      <c r="Z61" s="51" t="s">
        <v>349</v>
      </c>
      <c r="AA61" s="51" t="s">
        <v>349</v>
      </c>
      <c r="AB61" s="51" t="s">
        <v>349</v>
      </c>
      <c r="AC61" s="51" t="s">
        <v>349</v>
      </c>
      <c r="AD61" s="51" t="s">
        <v>349</v>
      </c>
      <c r="AE61" s="51" t="s">
        <v>349</v>
      </c>
      <c r="AF61" s="51" t="s">
        <v>349</v>
      </c>
      <c r="AG61" s="51" t="s">
        <v>349</v>
      </c>
      <c r="AH61" s="51" t="s">
        <v>349</v>
      </c>
      <c r="AI61" s="51" t="s">
        <v>349</v>
      </c>
    </row>
    <row r="62" spans="1:35" x14ac:dyDescent="0.4">
      <c r="A62" t="s">
        <v>314</v>
      </c>
      <c r="B62" t="s">
        <v>314</v>
      </c>
      <c r="D62" s="1" t="str">
        <f>Countries!$G$21</f>
        <v>u:\ken\index.bnk, Type = LAREMOS</v>
      </c>
      <c r="E62" s="1" t="str">
        <f>Countries!$E$21&amp;Countries!$Q61&amp;Countries!$F$21</f>
        <v>x916F_TD</v>
      </c>
      <c r="F62" t="s">
        <v>314</v>
      </c>
      <c r="G62" s="51" t="s">
        <v>349</v>
      </c>
      <c r="H62" s="51" t="s">
        <v>349</v>
      </c>
      <c r="I62" s="51" t="s">
        <v>349</v>
      </c>
      <c r="J62" s="51" t="s">
        <v>349</v>
      </c>
      <c r="K62" s="51" t="s">
        <v>349</v>
      </c>
      <c r="L62" s="51" t="s">
        <v>349</v>
      </c>
      <c r="M62" s="51" t="s">
        <v>349</v>
      </c>
      <c r="N62" s="51" t="s">
        <v>349</v>
      </c>
      <c r="O62" s="51" t="s">
        <v>349</v>
      </c>
      <c r="P62" s="51" t="s">
        <v>349</v>
      </c>
      <c r="Q62" s="51" t="s">
        <v>349</v>
      </c>
      <c r="R62" s="51" t="s">
        <v>349</v>
      </c>
      <c r="S62" s="51" t="s">
        <v>349</v>
      </c>
      <c r="T62" s="51" t="s">
        <v>349</v>
      </c>
      <c r="U62" s="51" t="s">
        <v>349</v>
      </c>
      <c r="V62" s="51" t="s">
        <v>349</v>
      </c>
      <c r="W62" s="51" t="s">
        <v>349</v>
      </c>
      <c r="X62" s="51" t="s">
        <v>349</v>
      </c>
      <c r="Y62" s="51" t="s">
        <v>349</v>
      </c>
      <c r="Z62" s="51" t="s">
        <v>349</v>
      </c>
      <c r="AA62" s="51" t="s">
        <v>349</v>
      </c>
      <c r="AB62" s="51" t="s">
        <v>349</v>
      </c>
      <c r="AC62" s="51" t="s">
        <v>349</v>
      </c>
      <c r="AD62">
        <v>0</v>
      </c>
      <c r="AE62">
        <v>0</v>
      </c>
      <c r="AF62">
        <v>4</v>
      </c>
      <c r="AG62">
        <v>1</v>
      </c>
      <c r="AH62">
        <v>0</v>
      </c>
      <c r="AI62" s="51" t="s">
        <v>349</v>
      </c>
    </row>
    <row r="63" spans="1:35" x14ac:dyDescent="0.4">
      <c r="A63" t="s">
        <v>314</v>
      </c>
      <c r="B63" t="s">
        <v>314</v>
      </c>
      <c r="D63" s="1" t="str">
        <f>Countries!$G$21</f>
        <v>u:\ken\index.bnk, Type = LAREMOS</v>
      </c>
      <c r="E63" s="1" t="str">
        <f>Countries!$E$21&amp;Countries!$Q62&amp;Countries!$F$21</f>
        <v>x941F_TD</v>
      </c>
      <c r="F63" t="s">
        <v>314</v>
      </c>
      <c r="G63" s="51" t="s">
        <v>349</v>
      </c>
      <c r="H63" s="51" t="s">
        <v>349</v>
      </c>
      <c r="I63" s="51" t="s">
        <v>349</v>
      </c>
      <c r="J63" s="51" t="s">
        <v>349</v>
      </c>
      <c r="K63" s="51" t="s">
        <v>349</v>
      </c>
      <c r="L63" s="51" t="s">
        <v>349</v>
      </c>
      <c r="M63" s="51" t="s">
        <v>349</v>
      </c>
      <c r="N63" s="51" t="s">
        <v>349</v>
      </c>
      <c r="O63" s="51" t="s">
        <v>349</v>
      </c>
      <c r="P63" s="51" t="s">
        <v>349</v>
      </c>
      <c r="Q63" s="51" t="s">
        <v>349</v>
      </c>
      <c r="R63" s="51" t="s">
        <v>349</v>
      </c>
      <c r="S63" s="51" t="s">
        <v>349</v>
      </c>
      <c r="T63" s="51" t="s">
        <v>349</v>
      </c>
      <c r="U63" s="51" t="s">
        <v>349</v>
      </c>
      <c r="V63" s="51" t="s">
        <v>349</v>
      </c>
      <c r="W63" s="51" t="s">
        <v>349</v>
      </c>
      <c r="X63" s="51" t="s">
        <v>349</v>
      </c>
      <c r="Y63" s="51" t="s">
        <v>349</v>
      </c>
      <c r="Z63" s="51" t="s">
        <v>349</v>
      </c>
      <c r="AA63" s="51" t="s">
        <v>349</v>
      </c>
      <c r="AB63" s="51" t="s">
        <v>349</v>
      </c>
      <c r="AC63" s="51" t="s">
        <v>349</v>
      </c>
      <c r="AD63" s="51" t="s">
        <v>349</v>
      </c>
      <c r="AE63" s="51" t="s">
        <v>349</v>
      </c>
      <c r="AF63" s="51" t="s">
        <v>349</v>
      </c>
      <c r="AG63" s="51" t="s">
        <v>349</v>
      </c>
      <c r="AH63" s="51" t="s">
        <v>349</v>
      </c>
      <c r="AI63" s="51" t="s">
        <v>349</v>
      </c>
    </row>
    <row r="64" spans="1:35" x14ac:dyDescent="0.4">
      <c r="A64" t="s">
        <v>314</v>
      </c>
      <c r="B64" t="s">
        <v>314</v>
      </c>
      <c r="D64" s="1" t="str">
        <f>Countries!$G$21</f>
        <v>u:\ken\index.bnk, Type = LAREMOS</v>
      </c>
      <c r="E64" s="1" t="str">
        <f>Countries!$E$21&amp;Countries!$Q63&amp;Countries!$F$21</f>
        <v>x946F_TD</v>
      </c>
      <c r="F64" t="s">
        <v>314</v>
      </c>
      <c r="G64" s="51" t="s">
        <v>349</v>
      </c>
      <c r="H64" s="51" t="s">
        <v>349</v>
      </c>
      <c r="I64" s="51" t="s">
        <v>349</v>
      </c>
      <c r="J64" s="51" t="s">
        <v>349</v>
      </c>
      <c r="K64" s="51" t="s">
        <v>349</v>
      </c>
      <c r="L64" s="51" t="s">
        <v>349</v>
      </c>
      <c r="M64" s="51" t="s">
        <v>349</v>
      </c>
      <c r="N64" s="51" t="s">
        <v>349</v>
      </c>
      <c r="O64" s="51" t="s">
        <v>349</v>
      </c>
      <c r="P64" s="51" t="s">
        <v>349</v>
      </c>
      <c r="Q64" s="51" t="s">
        <v>349</v>
      </c>
      <c r="R64" s="51" t="s">
        <v>349</v>
      </c>
      <c r="S64" s="51" t="s">
        <v>349</v>
      </c>
      <c r="T64" s="51" t="s">
        <v>349</v>
      </c>
      <c r="U64" s="51" t="s">
        <v>349</v>
      </c>
      <c r="V64" s="51" t="s">
        <v>349</v>
      </c>
      <c r="W64" s="51" t="s">
        <v>349</v>
      </c>
      <c r="X64" s="51" t="s">
        <v>349</v>
      </c>
      <c r="Y64" s="51" t="s">
        <v>349</v>
      </c>
      <c r="Z64" s="51" t="s">
        <v>349</v>
      </c>
      <c r="AA64" s="51" t="s">
        <v>349</v>
      </c>
      <c r="AB64" s="51" t="s">
        <v>349</v>
      </c>
      <c r="AC64" s="51" t="s">
        <v>349</v>
      </c>
      <c r="AD64" s="51" t="s">
        <v>349</v>
      </c>
      <c r="AE64" s="51" t="s">
        <v>349</v>
      </c>
      <c r="AF64" s="51" t="s">
        <v>349</v>
      </c>
      <c r="AG64" s="51" t="s">
        <v>349</v>
      </c>
      <c r="AH64" s="51" t="s">
        <v>349</v>
      </c>
      <c r="AI64" s="51" t="s">
        <v>349</v>
      </c>
    </row>
    <row r="65" spans="1:35" x14ac:dyDescent="0.4">
      <c r="A65" t="s">
        <v>314</v>
      </c>
      <c r="B65" t="s">
        <v>314</v>
      </c>
      <c r="D65" s="1" t="str">
        <f>Countries!$G$21</f>
        <v>u:\ken\index.bnk, Type = LAREMOS</v>
      </c>
      <c r="E65" s="1" t="str">
        <f>Countries!$E$21&amp;Countries!$Q64&amp;Countries!$F$21</f>
        <v>x962F_TD</v>
      </c>
      <c r="F65" t="s">
        <v>314</v>
      </c>
      <c r="G65" s="51" t="s">
        <v>349</v>
      </c>
      <c r="H65" s="51" t="s">
        <v>349</v>
      </c>
      <c r="I65" s="51" t="s">
        <v>349</v>
      </c>
      <c r="J65" s="51" t="s">
        <v>349</v>
      </c>
      <c r="K65" s="51" t="s">
        <v>349</v>
      </c>
      <c r="L65" s="51" t="s">
        <v>349</v>
      </c>
      <c r="M65" s="51" t="s">
        <v>349</v>
      </c>
      <c r="N65" s="51" t="s">
        <v>349</v>
      </c>
      <c r="O65" s="51" t="s">
        <v>349</v>
      </c>
      <c r="P65" s="51" t="s">
        <v>349</v>
      </c>
      <c r="Q65" s="51" t="s">
        <v>349</v>
      </c>
      <c r="R65" s="51" t="s">
        <v>349</v>
      </c>
      <c r="S65" s="51" t="s">
        <v>349</v>
      </c>
      <c r="T65" s="51" t="s">
        <v>349</v>
      </c>
      <c r="U65" s="51" t="s">
        <v>349</v>
      </c>
      <c r="V65" s="51" t="s">
        <v>349</v>
      </c>
      <c r="W65" s="51" t="s">
        <v>349</v>
      </c>
      <c r="X65" s="51" t="s">
        <v>349</v>
      </c>
      <c r="Y65" s="51" t="s">
        <v>349</v>
      </c>
      <c r="Z65" s="51" t="s">
        <v>349</v>
      </c>
      <c r="AA65" s="51" t="s">
        <v>349</v>
      </c>
      <c r="AB65" s="51" t="s">
        <v>349</v>
      </c>
      <c r="AC65" s="51" t="s">
        <v>349</v>
      </c>
      <c r="AD65" s="51" t="s">
        <v>349</v>
      </c>
      <c r="AE65" s="51" t="s">
        <v>349</v>
      </c>
      <c r="AF65" s="51" t="s">
        <v>349</v>
      </c>
      <c r="AG65" s="51" t="s">
        <v>349</v>
      </c>
      <c r="AH65" s="51" t="s">
        <v>349</v>
      </c>
      <c r="AI65" s="51" t="s">
        <v>349</v>
      </c>
    </row>
    <row r="66" spans="1:35" x14ac:dyDescent="0.4">
      <c r="A66" t="s">
        <v>314</v>
      </c>
      <c r="B66" t="s">
        <v>314</v>
      </c>
      <c r="D66" s="1" t="str">
        <f>Countries!$G$21</f>
        <v>u:\ken\index.bnk, Type = LAREMOS</v>
      </c>
      <c r="E66" s="1" t="str">
        <f>Countries!$E$21&amp;Countries!$Q65&amp;Countries!$F$21</f>
        <v>x548F_TD</v>
      </c>
      <c r="F66" t="s">
        <v>314</v>
      </c>
      <c r="G66" s="51" t="s">
        <v>349</v>
      </c>
      <c r="H66" s="51" t="s">
        <v>349</v>
      </c>
      <c r="I66" s="51" t="s">
        <v>349</v>
      </c>
      <c r="J66" s="51" t="s">
        <v>349</v>
      </c>
      <c r="K66" s="51" t="s">
        <v>349</v>
      </c>
      <c r="L66" s="51" t="s">
        <v>349</v>
      </c>
      <c r="M66" s="51" t="s">
        <v>349</v>
      </c>
      <c r="N66" s="51" t="s">
        <v>349</v>
      </c>
      <c r="O66" s="51" t="s">
        <v>349</v>
      </c>
      <c r="P66" s="51" t="s">
        <v>349</v>
      </c>
      <c r="Q66" s="51" t="s">
        <v>349</v>
      </c>
      <c r="R66" s="51" t="s">
        <v>349</v>
      </c>
      <c r="S66" s="51" t="s">
        <v>349</v>
      </c>
      <c r="T66" s="51" t="s">
        <v>349</v>
      </c>
      <c r="U66" s="51" t="s">
        <v>349</v>
      </c>
      <c r="V66" s="51" t="s">
        <v>349</v>
      </c>
      <c r="W66" s="51" t="s">
        <v>349</v>
      </c>
      <c r="X66" s="51" t="s">
        <v>349</v>
      </c>
      <c r="Y66" s="51" t="s">
        <v>349</v>
      </c>
      <c r="Z66" s="51" t="s">
        <v>349</v>
      </c>
      <c r="AA66" s="51" t="s">
        <v>349</v>
      </c>
      <c r="AB66" s="51" t="s">
        <v>349</v>
      </c>
      <c r="AC66" s="51" t="s">
        <v>349</v>
      </c>
      <c r="AD66" s="51" t="s">
        <v>349</v>
      </c>
      <c r="AE66" s="51" t="s">
        <v>349</v>
      </c>
      <c r="AF66" s="51" t="s">
        <v>349</v>
      </c>
      <c r="AG66" s="51" t="s">
        <v>349</v>
      </c>
      <c r="AH66" s="51" t="s">
        <v>349</v>
      </c>
      <c r="AI66" s="51" t="s">
        <v>349</v>
      </c>
    </row>
    <row r="67" spans="1:35" x14ac:dyDescent="0.4">
      <c r="A67" t="s">
        <v>314</v>
      </c>
      <c r="B67" t="s">
        <v>314</v>
      </c>
      <c r="D67" s="1" t="str">
        <f>Countries!$G$21</f>
        <v>u:\ken\index.bnk, Type = LAREMOS</v>
      </c>
      <c r="E67" s="1" t="str">
        <f>Countries!$E$21&amp;Countries!$Q66&amp;Countries!$F$21</f>
        <v>x684F_TD</v>
      </c>
      <c r="F67" t="s">
        <v>314</v>
      </c>
      <c r="G67" s="51" t="s">
        <v>349</v>
      </c>
      <c r="H67" s="51" t="s">
        <v>349</v>
      </c>
      <c r="I67" s="51" t="s">
        <v>349</v>
      </c>
      <c r="J67" s="51" t="s">
        <v>349</v>
      </c>
      <c r="K67" s="51" t="s">
        <v>349</v>
      </c>
      <c r="L67" s="51" t="s">
        <v>349</v>
      </c>
      <c r="M67" s="51" t="s">
        <v>349</v>
      </c>
      <c r="N67" s="51" t="s">
        <v>349</v>
      </c>
      <c r="O67" s="51" t="s">
        <v>349</v>
      </c>
      <c r="P67" s="51" t="s">
        <v>349</v>
      </c>
      <c r="Q67" s="51" t="s">
        <v>349</v>
      </c>
      <c r="R67" s="51" t="s">
        <v>349</v>
      </c>
      <c r="S67" s="51" t="s">
        <v>349</v>
      </c>
      <c r="T67" s="51" t="s">
        <v>349</v>
      </c>
      <c r="U67" s="51" t="s">
        <v>349</v>
      </c>
      <c r="V67" s="51" t="s">
        <v>349</v>
      </c>
      <c r="W67" s="51" t="s">
        <v>349</v>
      </c>
      <c r="X67" s="51" t="s">
        <v>349</v>
      </c>
      <c r="Y67" s="51" t="s">
        <v>349</v>
      </c>
      <c r="Z67" s="51" t="s">
        <v>349</v>
      </c>
      <c r="AA67" s="51" t="s">
        <v>349</v>
      </c>
      <c r="AB67" s="51" t="s">
        <v>349</v>
      </c>
      <c r="AC67" s="51" t="s">
        <v>349</v>
      </c>
      <c r="AD67" s="51" t="s">
        <v>349</v>
      </c>
      <c r="AE67" s="51" t="s">
        <v>349</v>
      </c>
      <c r="AF67" s="51" t="s">
        <v>349</v>
      </c>
      <c r="AG67" s="51" t="s">
        <v>349</v>
      </c>
      <c r="AH67" s="51" t="s">
        <v>349</v>
      </c>
      <c r="AI67" s="51" t="s">
        <v>349</v>
      </c>
    </row>
    <row r="68" spans="1:35" x14ac:dyDescent="0.4">
      <c r="A68" t="s">
        <v>314</v>
      </c>
      <c r="B68" t="s">
        <v>314</v>
      </c>
      <c r="D68" s="1" t="str">
        <f>Countries!$G$21</f>
        <v>u:\ken\index.bnk, Type = LAREMOS</v>
      </c>
      <c r="E68" s="1" t="str">
        <f>Countries!$E$21&amp;Countries!$Q67&amp;Countries!$F$21</f>
        <v>x273F_TD</v>
      </c>
      <c r="F68" t="s">
        <v>314</v>
      </c>
      <c r="G68" s="51" t="s">
        <v>349</v>
      </c>
      <c r="H68" s="51" t="s">
        <v>349</v>
      </c>
      <c r="I68" s="51" t="s">
        <v>349</v>
      </c>
      <c r="J68" s="51" t="s">
        <v>349</v>
      </c>
      <c r="K68" s="51" t="s">
        <v>349</v>
      </c>
      <c r="L68" s="51" t="s">
        <v>349</v>
      </c>
      <c r="M68" s="51" t="s">
        <v>349</v>
      </c>
      <c r="N68" s="51" t="s">
        <v>349</v>
      </c>
      <c r="O68" s="51" t="s">
        <v>349</v>
      </c>
      <c r="P68" s="51" t="s">
        <v>349</v>
      </c>
      <c r="Q68" s="51" t="s">
        <v>349</v>
      </c>
      <c r="R68" s="51" t="s">
        <v>349</v>
      </c>
      <c r="S68" s="51" t="s">
        <v>349</v>
      </c>
      <c r="T68" s="51" t="s">
        <v>349</v>
      </c>
      <c r="U68" s="51" t="s">
        <v>349</v>
      </c>
      <c r="V68" s="51" t="s">
        <v>349</v>
      </c>
      <c r="W68">
        <v>1</v>
      </c>
      <c r="X68">
        <v>1</v>
      </c>
      <c r="Y68">
        <v>1</v>
      </c>
      <c r="Z68">
        <v>1</v>
      </c>
      <c r="AA68">
        <v>6</v>
      </c>
      <c r="AB68">
        <v>1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 s="51" t="s">
        <v>349</v>
      </c>
    </row>
    <row r="69" spans="1:35" x14ac:dyDescent="0.4">
      <c r="A69" t="s">
        <v>314</v>
      </c>
      <c r="B69" t="s">
        <v>314</v>
      </c>
      <c r="D69" s="1" t="str">
        <f>Countries!$G$21</f>
        <v>u:\ken\index.bnk, Type = LAREMOS</v>
      </c>
      <c r="E69" s="1" t="str">
        <f>Countries!$E$21&amp;Countries!$Q68&amp;Countries!$F$21</f>
        <v>x853F_TD</v>
      </c>
      <c r="F69" t="s">
        <v>314</v>
      </c>
      <c r="G69" s="51" t="s">
        <v>349</v>
      </c>
      <c r="H69" s="51" t="s">
        <v>349</v>
      </c>
      <c r="I69" s="51" t="s">
        <v>349</v>
      </c>
      <c r="J69" s="51" t="s">
        <v>349</v>
      </c>
      <c r="K69" s="51" t="s">
        <v>349</v>
      </c>
      <c r="L69" s="51" t="s">
        <v>349</v>
      </c>
      <c r="M69" s="51" t="s">
        <v>349</v>
      </c>
      <c r="N69" s="51" t="s">
        <v>349</v>
      </c>
      <c r="O69" s="51" t="s">
        <v>349</v>
      </c>
      <c r="P69" s="51" t="s">
        <v>349</v>
      </c>
      <c r="Q69" s="51" t="s">
        <v>349</v>
      </c>
      <c r="R69" s="51" t="s">
        <v>349</v>
      </c>
      <c r="S69" s="51" t="s">
        <v>349</v>
      </c>
      <c r="T69" s="51" t="s">
        <v>349</v>
      </c>
      <c r="U69" s="51" t="s">
        <v>349</v>
      </c>
      <c r="V69" s="51" t="s">
        <v>349</v>
      </c>
      <c r="W69" s="51" t="s">
        <v>349</v>
      </c>
      <c r="X69" s="51" t="s">
        <v>349</v>
      </c>
      <c r="Y69" s="51" t="s">
        <v>349</v>
      </c>
      <c r="Z69" s="51" t="s">
        <v>349</v>
      </c>
      <c r="AA69" s="51" t="s">
        <v>349</v>
      </c>
      <c r="AB69" s="51" t="s">
        <v>349</v>
      </c>
      <c r="AC69" s="51" t="s">
        <v>349</v>
      </c>
      <c r="AD69" s="51" t="s">
        <v>349</v>
      </c>
      <c r="AE69" s="51" t="s">
        <v>349</v>
      </c>
      <c r="AF69" s="51" t="s">
        <v>349</v>
      </c>
      <c r="AG69" s="51" t="s">
        <v>349</v>
      </c>
      <c r="AH69" s="51" t="s">
        <v>349</v>
      </c>
      <c r="AI69" s="51" t="s">
        <v>349</v>
      </c>
    </row>
    <row r="70" spans="1:35" x14ac:dyDescent="0.4">
      <c r="A70" t="s">
        <v>314</v>
      </c>
      <c r="B70" t="s">
        <v>314</v>
      </c>
      <c r="D70" s="1" t="str">
        <f>Countries!$G$21</f>
        <v>u:\ken\index.bnk, Type = LAREMOS</v>
      </c>
      <c r="E70" s="1" t="str">
        <f>Countries!$E$21&amp;Countries!$Q69&amp;Countries!$F$21</f>
        <v>x964F_TD</v>
      </c>
      <c r="F70" t="s">
        <v>314</v>
      </c>
      <c r="G70" s="51" t="s">
        <v>349</v>
      </c>
      <c r="H70" s="51" t="s">
        <v>349</v>
      </c>
      <c r="I70" s="51" t="s">
        <v>349</v>
      </c>
      <c r="J70" s="51" t="s">
        <v>349</v>
      </c>
      <c r="K70" s="51" t="s">
        <v>349</v>
      </c>
      <c r="L70" s="51" t="s">
        <v>349</v>
      </c>
      <c r="M70" s="51" t="s">
        <v>349</v>
      </c>
      <c r="N70" s="51" t="s">
        <v>349</v>
      </c>
      <c r="O70" s="51" t="s">
        <v>349</v>
      </c>
      <c r="P70" s="51" t="s">
        <v>349</v>
      </c>
      <c r="Q70" s="51" t="s">
        <v>349</v>
      </c>
      <c r="R70" s="51" t="s">
        <v>349</v>
      </c>
      <c r="S70" s="51" t="s">
        <v>349</v>
      </c>
      <c r="T70" s="51" t="s">
        <v>349</v>
      </c>
      <c r="U70" s="51" t="s">
        <v>349</v>
      </c>
      <c r="V70" s="51" t="s">
        <v>349</v>
      </c>
      <c r="W70" s="51" t="s">
        <v>349</v>
      </c>
      <c r="X70" s="51" t="s">
        <v>349</v>
      </c>
      <c r="Y70" s="51" t="s">
        <v>349</v>
      </c>
      <c r="Z70" s="51" t="s">
        <v>349</v>
      </c>
      <c r="AA70" s="51" t="s">
        <v>349</v>
      </c>
      <c r="AB70" s="51" t="s">
        <v>349</v>
      </c>
      <c r="AC70" s="51" t="s">
        <v>349</v>
      </c>
      <c r="AD70" s="51" t="s">
        <v>349</v>
      </c>
      <c r="AE70" s="51" t="s">
        <v>349</v>
      </c>
      <c r="AF70" s="51" t="s">
        <v>349</v>
      </c>
      <c r="AG70" s="51" t="s">
        <v>349</v>
      </c>
      <c r="AH70" s="51" t="s">
        <v>349</v>
      </c>
      <c r="AI70" s="51" t="s">
        <v>349</v>
      </c>
    </row>
    <row r="71" spans="1:35" x14ac:dyDescent="0.4">
      <c r="A71" t="s">
        <v>314</v>
      </c>
      <c r="B71" t="s">
        <v>314</v>
      </c>
      <c r="D71" s="1" t="str">
        <f>Countries!$G$21</f>
        <v>u:\ken\index.bnk, Type = LAREMOS</v>
      </c>
      <c r="E71" s="1" t="str">
        <f>Countries!$E$21&amp;Countries!$Q70&amp;Countries!$F$21</f>
        <v>x968F_TD</v>
      </c>
      <c r="F71" t="s">
        <v>314</v>
      </c>
      <c r="G71" s="51" t="s">
        <v>349</v>
      </c>
      <c r="H71" s="51" t="s">
        <v>349</v>
      </c>
      <c r="I71" s="51" t="s">
        <v>349</v>
      </c>
      <c r="J71" s="51" t="s">
        <v>349</v>
      </c>
      <c r="K71" s="51" t="s">
        <v>349</v>
      </c>
      <c r="L71" s="51" t="s">
        <v>349</v>
      </c>
      <c r="M71" s="51" t="s">
        <v>349</v>
      </c>
      <c r="N71" s="51" t="s">
        <v>349</v>
      </c>
      <c r="O71" s="51" t="s">
        <v>349</v>
      </c>
      <c r="P71" s="51" t="s">
        <v>349</v>
      </c>
      <c r="Q71" s="51" t="s">
        <v>349</v>
      </c>
      <c r="R71" s="51" t="s">
        <v>349</v>
      </c>
      <c r="S71" s="51" t="s">
        <v>349</v>
      </c>
      <c r="T71" s="51" t="s">
        <v>349</v>
      </c>
      <c r="U71" s="51" t="s">
        <v>349</v>
      </c>
      <c r="V71" s="51" t="s">
        <v>349</v>
      </c>
      <c r="W71" s="51" t="s">
        <v>349</v>
      </c>
      <c r="X71" s="51" t="s">
        <v>349</v>
      </c>
      <c r="Y71" s="51" t="s">
        <v>349</v>
      </c>
      <c r="Z71" s="51" t="s">
        <v>349</v>
      </c>
      <c r="AA71" s="51" t="s">
        <v>349</v>
      </c>
      <c r="AB71" s="51" t="s">
        <v>349</v>
      </c>
      <c r="AC71">
        <v>1</v>
      </c>
      <c r="AD71">
        <v>1</v>
      </c>
      <c r="AE71">
        <v>2</v>
      </c>
      <c r="AF71">
        <v>1</v>
      </c>
      <c r="AG71">
        <v>1</v>
      </c>
      <c r="AH71">
        <v>2</v>
      </c>
      <c r="AI71" s="51" t="s">
        <v>349</v>
      </c>
    </row>
    <row r="72" spans="1:35" x14ac:dyDescent="0.4">
      <c r="A72" t="s">
        <v>314</v>
      </c>
      <c r="B72" t="s">
        <v>314</v>
      </c>
      <c r="D72" s="1" t="str">
        <f>Countries!$G$21</f>
        <v>u:\ken\index.bnk, Type = LAREMOS</v>
      </c>
      <c r="E72" s="1" t="str">
        <f>Countries!$E$21&amp;Countries!$Q71&amp;Countries!$F$21</f>
        <v>x456F_TD</v>
      </c>
      <c r="F72" t="s">
        <v>314</v>
      </c>
      <c r="G72" s="51" t="s">
        <v>349</v>
      </c>
      <c r="H72" s="51" t="s">
        <v>349</v>
      </c>
      <c r="I72" s="51" t="s">
        <v>349</v>
      </c>
      <c r="J72" s="51" t="s">
        <v>349</v>
      </c>
      <c r="K72" s="51" t="s">
        <v>349</v>
      </c>
      <c r="L72" s="51" t="s">
        <v>349</v>
      </c>
      <c r="M72" s="51" t="s">
        <v>349</v>
      </c>
      <c r="N72" s="51" t="s">
        <v>349</v>
      </c>
      <c r="O72" s="51" t="s">
        <v>349</v>
      </c>
      <c r="P72" s="51" t="s">
        <v>349</v>
      </c>
      <c r="Q72" s="51" t="s">
        <v>349</v>
      </c>
      <c r="R72" s="51" t="s">
        <v>349</v>
      </c>
      <c r="S72" s="51" t="s">
        <v>349</v>
      </c>
      <c r="T72" s="51" t="s">
        <v>349</v>
      </c>
      <c r="U72" s="51" t="s">
        <v>349</v>
      </c>
      <c r="V72" s="51" t="s">
        <v>349</v>
      </c>
      <c r="W72" s="51" t="s">
        <v>349</v>
      </c>
      <c r="X72" s="51" t="s">
        <v>349</v>
      </c>
      <c r="Y72" s="51" t="s">
        <v>349</v>
      </c>
      <c r="Z72" s="51" t="s">
        <v>349</v>
      </c>
      <c r="AA72" s="51" t="s">
        <v>349</v>
      </c>
      <c r="AB72" s="51" t="s">
        <v>349</v>
      </c>
      <c r="AC72" s="51" t="s">
        <v>349</v>
      </c>
      <c r="AD72" s="51" t="s">
        <v>349</v>
      </c>
      <c r="AE72" s="51" t="s">
        <v>349</v>
      </c>
      <c r="AF72" s="51" t="s">
        <v>349</v>
      </c>
      <c r="AG72" s="51" t="s">
        <v>349</v>
      </c>
      <c r="AH72" s="51" t="s">
        <v>349</v>
      </c>
      <c r="AI72" s="51" t="s">
        <v>349</v>
      </c>
    </row>
    <row r="73" spans="1:35" x14ac:dyDescent="0.4">
      <c r="A73" t="s">
        <v>314</v>
      </c>
      <c r="B73" t="s">
        <v>314</v>
      </c>
      <c r="D73" s="1" t="str">
        <f>Countries!$G$21</f>
        <v>u:\ken\index.bnk, Type = LAREMOS</v>
      </c>
      <c r="E73" s="1" t="str">
        <f>Countries!$E$21&amp;Countries!$Q72&amp;Countries!$F$21</f>
        <v>x936F_TD</v>
      </c>
      <c r="F73" t="s">
        <v>314</v>
      </c>
      <c r="G73" s="51" t="s">
        <v>349</v>
      </c>
      <c r="H73" s="51" t="s">
        <v>349</v>
      </c>
      <c r="I73" s="51" t="s">
        <v>349</v>
      </c>
      <c r="J73" s="51" t="s">
        <v>349</v>
      </c>
      <c r="K73" s="51" t="s">
        <v>349</v>
      </c>
      <c r="L73" s="51" t="s">
        <v>349</v>
      </c>
      <c r="M73" s="51" t="s">
        <v>349</v>
      </c>
      <c r="N73" s="51" t="s">
        <v>349</v>
      </c>
      <c r="O73" s="51" t="s">
        <v>349</v>
      </c>
      <c r="P73" s="51" t="s">
        <v>349</v>
      </c>
      <c r="Q73" s="51" t="s">
        <v>349</v>
      </c>
      <c r="R73" s="51" t="s">
        <v>349</v>
      </c>
      <c r="S73" s="51" t="s">
        <v>349</v>
      </c>
      <c r="T73" s="51" t="s">
        <v>349</v>
      </c>
      <c r="U73" s="51" t="s">
        <v>349</v>
      </c>
      <c r="V73" s="51" t="s">
        <v>349</v>
      </c>
      <c r="W73" s="51" t="s">
        <v>349</v>
      </c>
      <c r="X73" s="51" t="s">
        <v>349</v>
      </c>
      <c r="Y73" s="51" t="s">
        <v>349</v>
      </c>
      <c r="Z73" s="51" t="s">
        <v>349</v>
      </c>
      <c r="AA73" s="51" t="s">
        <v>349</v>
      </c>
      <c r="AB73" s="51" t="s">
        <v>349</v>
      </c>
      <c r="AC73" s="51" t="s">
        <v>349</v>
      </c>
      <c r="AD73" s="51" t="s">
        <v>349</v>
      </c>
      <c r="AE73" s="51" t="s">
        <v>349</v>
      </c>
      <c r="AF73" s="51" t="s">
        <v>349</v>
      </c>
      <c r="AG73" s="51" t="s">
        <v>349</v>
      </c>
      <c r="AH73" s="51" t="s">
        <v>349</v>
      </c>
      <c r="AI73" s="51" t="s">
        <v>349</v>
      </c>
    </row>
    <row r="74" spans="1:35" x14ac:dyDescent="0.4">
      <c r="A74" t="s">
        <v>314</v>
      </c>
      <c r="B74" t="s">
        <v>314</v>
      </c>
      <c r="D74" s="1" t="str">
        <f>Countries!$G$21</f>
        <v>u:\ken\index.bnk, Type = LAREMOS</v>
      </c>
      <c r="E74" s="1" t="str">
        <f>Countries!$E$21&amp;Countries!$Q73&amp;Countries!$F$21</f>
        <v>x813F_TD</v>
      </c>
      <c r="F74" t="s">
        <v>314</v>
      </c>
      <c r="G74" s="51" t="s">
        <v>349</v>
      </c>
      <c r="H74" s="51" t="s">
        <v>349</v>
      </c>
      <c r="I74" s="51" t="s">
        <v>349</v>
      </c>
      <c r="J74" s="51" t="s">
        <v>349</v>
      </c>
      <c r="K74" s="51" t="s">
        <v>349</v>
      </c>
      <c r="L74" s="51" t="s">
        <v>349</v>
      </c>
      <c r="M74" s="51" t="s">
        <v>349</v>
      </c>
      <c r="N74" s="51" t="s">
        <v>349</v>
      </c>
      <c r="O74" s="51" t="s">
        <v>349</v>
      </c>
      <c r="P74" s="51" t="s">
        <v>349</v>
      </c>
      <c r="Q74" s="51" t="s">
        <v>349</v>
      </c>
      <c r="R74" s="51" t="s">
        <v>349</v>
      </c>
      <c r="S74" s="51" t="s">
        <v>349</v>
      </c>
      <c r="T74" s="51" t="s">
        <v>349</v>
      </c>
      <c r="U74" s="51" t="s">
        <v>349</v>
      </c>
      <c r="V74" s="51" t="s">
        <v>349</v>
      </c>
      <c r="W74" s="51" t="s">
        <v>349</v>
      </c>
      <c r="X74" s="51" t="s">
        <v>349</v>
      </c>
      <c r="Y74" s="51" t="s">
        <v>349</v>
      </c>
      <c r="Z74" s="51" t="s">
        <v>349</v>
      </c>
      <c r="AA74" s="51" t="s">
        <v>349</v>
      </c>
      <c r="AB74" s="51" t="s">
        <v>349</v>
      </c>
      <c r="AC74" s="51" t="s">
        <v>349</v>
      </c>
      <c r="AD74" s="51" t="s">
        <v>349</v>
      </c>
      <c r="AE74" s="51" t="s">
        <v>349</v>
      </c>
      <c r="AF74" s="51" t="s">
        <v>349</v>
      </c>
      <c r="AG74" s="51" t="s">
        <v>349</v>
      </c>
      <c r="AH74" s="51" t="s">
        <v>349</v>
      </c>
      <c r="AI74" s="51" t="s">
        <v>349</v>
      </c>
    </row>
    <row r="75" spans="1:35" x14ac:dyDescent="0.4">
      <c r="A75" t="s">
        <v>314</v>
      </c>
      <c r="B75" t="s">
        <v>314</v>
      </c>
      <c r="D75" s="1" t="str">
        <f>Countries!$G$21</f>
        <v>u:\ken\index.bnk, Type = LAREMOS</v>
      </c>
      <c r="E75" s="1" t="str">
        <f>Countries!$E$21&amp;Countries!$Q74&amp;Countries!$F$21</f>
        <v>x361F_TD</v>
      </c>
      <c r="F75" t="s">
        <v>314</v>
      </c>
      <c r="G75" s="51" t="s">
        <v>349</v>
      </c>
      <c r="H75" s="51" t="s">
        <v>349</v>
      </c>
      <c r="I75" s="51" t="s">
        <v>349</v>
      </c>
      <c r="J75" s="51" t="s">
        <v>349</v>
      </c>
      <c r="K75" s="51" t="s">
        <v>349</v>
      </c>
      <c r="L75" s="51" t="s">
        <v>349</v>
      </c>
      <c r="M75" s="51" t="s">
        <v>349</v>
      </c>
      <c r="N75" s="51" t="s">
        <v>349</v>
      </c>
      <c r="O75" s="51" t="s">
        <v>349</v>
      </c>
      <c r="P75" s="51" t="s">
        <v>349</v>
      </c>
      <c r="Q75" s="51" t="s">
        <v>349</v>
      </c>
      <c r="R75" s="51" t="s">
        <v>349</v>
      </c>
      <c r="S75" s="51" t="s">
        <v>349</v>
      </c>
      <c r="T75" s="51" t="s">
        <v>349</v>
      </c>
      <c r="U75" s="51" t="s">
        <v>349</v>
      </c>
      <c r="V75" s="51" t="s">
        <v>349</v>
      </c>
      <c r="W75" s="51" t="s">
        <v>349</v>
      </c>
      <c r="X75" s="51" t="s">
        <v>349</v>
      </c>
      <c r="Y75" s="51" t="s">
        <v>349</v>
      </c>
      <c r="Z75" s="51" t="s">
        <v>349</v>
      </c>
      <c r="AA75" s="51" t="s">
        <v>349</v>
      </c>
      <c r="AB75" s="51" t="s">
        <v>349</v>
      </c>
      <c r="AC75" s="51" t="s">
        <v>349</v>
      </c>
      <c r="AD75" s="51" t="s">
        <v>349</v>
      </c>
      <c r="AE75" s="51" t="s">
        <v>349</v>
      </c>
      <c r="AF75" s="51" t="s">
        <v>349</v>
      </c>
      <c r="AG75" s="51" t="s">
        <v>349</v>
      </c>
      <c r="AH75" s="51" t="s">
        <v>349</v>
      </c>
      <c r="AI75" s="51" t="s">
        <v>349</v>
      </c>
    </row>
    <row r="76" spans="1:35" x14ac:dyDescent="0.4">
      <c r="A76" t="s">
        <v>314</v>
      </c>
      <c r="B76" t="s">
        <v>314</v>
      </c>
      <c r="D76" s="1" t="str">
        <f>Countries!$G$21</f>
        <v>u:\ken\index.bnk, Type = LAREMOS</v>
      </c>
      <c r="E76" s="1" t="str">
        <f>Countries!$E$21&amp;Countries!$Q75&amp;Countries!$F$21</f>
        <v>x369F_TD</v>
      </c>
      <c r="F76" t="s">
        <v>314</v>
      </c>
      <c r="G76" s="51" t="s">
        <v>349</v>
      </c>
      <c r="H76" s="51" t="s">
        <v>349</v>
      </c>
      <c r="I76" s="51" t="s">
        <v>349</v>
      </c>
      <c r="J76" s="51" t="s">
        <v>349</v>
      </c>
      <c r="K76" s="51" t="s">
        <v>349</v>
      </c>
      <c r="L76" s="51" t="s">
        <v>349</v>
      </c>
      <c r="M76" s="51" t="s">
        <v>349</v>
      </c>
      <c r="N76" s="51" t="s">
        <v>349</v>
      </c>
      <c r="O76" s="51" t="s">
        <v>349</v>
      </c>
      <c r="P76" s="51" t="s">
        <v>349</v>
      </c>
      <c r="Q76" s="51" t="s">
        <v>349</v>
      </c>
      <c r="R76" s="51" t="s">
        <v>349</v>
      </c>
      <c r="S76" s="51" t="s">
        <v>349</v>
      </c>
      <c r="T76" s="51" t="s">
        <v>349</v>
      </c>
      <c r="U76" s="51" t="s">
        <v>349</v>
      </c>
      <c r="V76" s="51" t="s">
        <v>349</v>
      </c>
      <c r="W76" s="51" t="s">
        <v>349</v>
      </c>
      <c r="X76" s="51" t="s">
        <v>349</v>
      </c>
      <c r="Y76" s="51" t="s">
        <v>349</v>
      </c>
      <c r="Z76" s="51" t="s">
        <v>349</v>
      </c>
      <c r="AA76" s="51" t="s">
        <v>349</v>
      </c>
      <c r="AB76" s="51" t="s">
        <v>349</v>
      </c>
      <c r="AC76" s="51" t="s">
        <v>349</v>
      </c>
      <c r="AD76" s="51" t="s">
        <v>349</v>
      </c>
      <c r="AE76" s="51" t="s">
        <v>349</v>
      </c>
      <c r="AF76" s="51" t="s">
        <v>349</v>
      </c>
      <c r="AG76" s="51" t="s">
        <v>349</v>
      </c>
      <c r="AH76" s="51" t="s">
        <v>349</v>
      </c>
      <c r="AI76" s="51" t="s">
        <v>349</v>
      </c>
    </row>
    <row r="77" spans="1:35" x14ac:dyDescent="0.4">
      <c r="A77" t="s">
        <v>314</v>
      </c>
      <c r="B77" t="s">
        <v>314</v>
      </c>
      <c r="D77" s="1" t="str">
        <f>Countries!$G$21</f>
        <v>u:\ken\index.bnk, Type = LAREMOS</v>
      </c>
      <c r="E77" s="1" t="str">
        <f>Countries!$E$21&amp;Countries!$Q76&amp;Countries!$F$21</f>
        <v>x466F_TD</v>
      </c>
      <c r="F77" t="s">
        <v>314</v>
      </c>
      <c r="G77" s="51" t="s">
        <v>349</v>
      </c>
      <c r="H77" s="51" t="s">
        <v>349</v>
      </c>
      <c r="I77" s="51" t="s">
        <v>349</v>
      </c>
      <c r="J77" s="51" t="s">
        <v>349</v>
      </c>
      <c r="K77" s="51" t="s">
        <v>349</v>
      </c>
      <c r="L77" s="51" t="s">
        <v>349</v>
      </c>
      <c r="M77" s="51" t="s">
        <v>349</v>
      </c>
      <c r="N77" s="51" t="s">
        <v>349</v>
      </c>
      <c r="O77" s="51" t="s">
        <v>349</v>
      </c>
      <c r="P77" s="51" t="s">
        <v>349</v>
      </c>
      <c r="Q77" s="51" t="s">
        <v>349</v>
      </c>
      <c r="R77" s="51" t="s">
        <v>349</v>
      </c>
      <c r="S77" s="51" t="s">
        <v>349</v>
      </c>
      <c r="T77" s="51" t="s">
        <v>349</v>
      </c>
      <c r="U77" s="51" t="s">
        <v>349</v>
      </c>
      <c r="V77" s="51" t="s">
        <v>349</v>
      </c>
      <c r="W77" s="51" t="s">
        <v>349</v>
      </c>
      <c r="X77" s="51" t="s">
        <v>349</v>
      </c>
      <c r="Y77" s="51" t="s">
        <v>349</v>
      </c>
      <c r="Z77" s="51" t="s">
        <v>349</v>
      </c>
      <c r="AA77" s="51" t="s">
        <v>349</v>
      </c>
      <c r="AB77" s="51" t="s">
        <v>349</v>
      </c>
      <c r="AC77" s="51" t="s">
        <v>349</v>
      </c>
      <c r="AD77" s="51" t="s">
        <v>349</v>
      </c>
      <c r="AE77" s="51" t="s">
        <v>349</v>
      </c>
      <c r="AF77" s="51" t="s">
        <v>349</v>
      </c>
      <c r="AG77" s="51" t="s">
        <v>349</v>
      </c>
      <c r="AH77" s="51" t="s">
        <v>349</v>
      </c>
      <c r="AI77" s="51" t="s">
        <v>349</v>
      </c>
    </row>
    <row r="78" spans="1:35" x14ac:dyDescent="0.4">
      <c r="A78" t="s">
        <v>314</v>
      </c>
      <c r="B78" t="s">
        <v>314</v>
      </c>
      <c r="D78" s="1" t="str">
        <f>Countries!$G$21</f>
        <v>u:\ken\index.bnk, Type = LAREMOS</v>
      </c>
      <c r="E78" s="1" t="str">
        <f>Countries!$E$21&amp;Countries!$Q77&amp;Countries!$F$21</f>
        <v>x746F_TD</v>
      </c>
      <c r="F78" t="s">
        <v>314</v>
      </c>
      <c r="G78" s="51" t="s">
        <v>349</v>
      </c>
      <c r="H78" s="51" t="s">
        <v>349</v>
      </c>
      <c r="I78" s="51" t="s">
        <v>349</v>
      </c>
      <c r="J78" s="51" t="s">
        <v>349</v>
      </c>
      <c r="K78" s="51" t="s">
        <v>349</v>
      </c>
      <c r="L78" s="51" t="s">
        <v>349</v>
      </c>
      <c r="M78" s="51" t="s">
        <v>349</v>
      </c>
      <c r="N78" s="51" t="s">
        <v>349</v>
      </c>
      <c r="O78" s="51" t="s">
        <v>349</v>
      </c>
      <c r="P78" s="51" t="s">
        <v>349</v>
      </c>
      <c r="Q78" s="51" t="s">
        <v>349</v>
      </c>
      <c r="R78" s="51" t="s">
        <v>349</v>
      </c>
      <c r="S78" s="51" t="s">
        <v>349</v>
      </c>
      <c r="T78" s="51" t="s">
        <v>349</v>
      </c>
      <c r="U78" s="51" t="s">
        <v>349</v>
      </c>
      <c r="V78" s="51" t="s">
        <v>349</v>
      </c>
      <c r="W78" s="51" t="s">
        <v>349</v>
      </c>
      <c r="X78" s="51" t="s">
        <v>349</v>
      </c>
      <c r="Y78" s="51" t="s">
        <v>349</v>
      </c>
      <c r="Z78" s="51" t="s">
        <v>349</v>
      </c>
      <c r="AA78" s="51" t="s">
        <v>349</v>
      </c>
      <c r="AB78" s="51" t="s">
        <v>349</v>
      </c>
      <c r="AC78" s="51" t="s">
        <v>349</v>
      </c>
      <c r="AD78" s="51" t="s">
        <v>349</v>
      </c>
      <c r="AE78" s="51" t="s">
        <v>349</v>
      </c>
      <c r="AF78" s="51" t="s">
        <v>349</v>
      </c>
      <c r="AG78" s="51" t="s">
        <v>349</v>
      </c>
      <c r="AH78" s="51" t="s">
        <v>349</v>
      </c>
      <c r="AI78" s="51" t="s">
        <v>349</v>
      </c>
    </row>
    <row r="79" spans="1:35" x14ac:dyDescent="0.4">
      <c r="A79" t="s">
        <v>314</v>
      </c>
      <c r="B79" t="s">
        <v>314</v>
      </c>
      <c r="D79" s="1" t="str">
        <f>Countries!$G$21</f>
        <v>u:\ken\index.bnk, Type = LAREMOS</v>
      </c>
      <c r="E79" s="1" t="str">
        <f>Countries!$E$21&amp;Countries!$Q78&amp;Countries!$F$21</f>
        <v>x926F_TD</v>
      </c>
      <c r="F79" t="s">
        <v>314</v>
      </c>
      <c r="G79" s="51" t="s">
        <v>349</v>
      </c>
      <c r="H79" s="51" t="s">
        <v>349</v>
      </c>
      <c r="I79" s="51" t="s">
        <v>349</v>
      </c>
      <c r="J79" s="51" t="s">
        <v>349</v>
      </c>
      <c r="K79" s="51" t="s">
        <v>349</v>
      </c>
      <c r="L79" s="51" t="s">
        <v>349</v>
      </c>
      <c r="M79" s="51" t="s">
        <v>349</v>
      </c>
      <c r="N79" s="51" t="s">
        <v>349</v>
      </c>
      <c r="O79" s="51" t="s">
        <v>349</v>
      </c>
      <c r="P79" s="51" t="s">
        <v>349</v>
      </c>
      <c r="Q79" s="51" t="s">
        <v>349</v>
      </c>
      <c r="R79" s="51" t="s">
        <v>349</v>
      </c>
      <c r="S79" s="51" t="s">
        <v>349</v>
      </c>
      <c r="T79" s="51" t="s">
        <v>349</v>
      </c>
      <c r="U79" s="51" t="s">
        <v>349</v>
      </c>
      <c r="V79" s="51" t="s">
        <v>349</v>
      </c>
      <c r="W79" s="51" t="s">
        <v>349</v>
      </c>
      <c r="X79" s="51" t="s">
        <v>349</v>
      </c>
      <c r="Y79" s="51" t="s">
        <v>349</v>
      </c>
      <c r="Z79" s="51" t="s">
        <v>349</v>
      </c>
      <c r="AA79" s="51" t="s">
        <v>349</v>
      </c>
      <c r="AB79" s="51" t="s">
        <v>349</v>
      </c>
      <c r="AC79" s="51" t="s">
        <v>349</v>
      </c>
      <c r="AD79">
        <v>1</v>
      </c>
      <c r="AE79">
        <v>0</v>
      </c>
      <c r="AF79">
        <v>0</v>
      </c>
      <c r="AG79">
        <v>4</v>
      </c>
      <c r="AH79">
        <v>4</v>
      </c>
      <c r="AI79" s="51" t="s">
        <v>349</v>
      </c>
    </row>
    <row r="80" spans="1:35" x14ac:dyDescent="0.4">
      <c r="A80" t="s">
        <v>314</v>
      </c>
      <c r="B80" t="s">
        <v>314</v>
      </c>
      <c r="D80" s="1" t="str">
        <f>Countries!$G$21</f>
        <v>u:\ken\index.bnk, Type = LAREMOS</v>
      </c>
      <c r="E80" s="1" t="str">
        <f>Countries!$E$21&amp;Countries!$Q79&amp;Countries!$F$21</f>
        <v>x927F_TD</v>
      </c>
      <c r="F80" t="s">
        <v>314</v>
      </c>
      <c r="G80" s="51" t="s">
        <v>349</v>
      </c>
      <c r="H80" s="51" t="s">
        <v>349</v>
      </c>
      <c r="I80" s="51" t="s">
        <v>349</v>
      </c>
      <c r="J80" s="51" t="s">
        <v>349</v>
      </c>
      <c r="K80" s="51" t="s">
        <v>349</v>
      </c>
      <c r="L80" s="51" t="s">
        <v>349</v>
      </c>
      <c r="M80" s="51" t="s">
        <v>349</v>
      </c>
      <c r="N80" s="51" t="s">
        <v>349</v>
      </c>
      <c r="O80" s="51" t="s">
        <v>349</v>
      </c>
      <c r="P80" s="51" t="s">
        <v>349</v>
      </c>
      <c r="Q80" s="51" t="s">
        <v>349</v>
      </c>
      <c r="R80" s="51" t="s">
        <v>349</v>
      </c>
      <c r="S80" s="51" t="s">
        <v>349</v>
      </c>
      <c r="T80" s="51" t="s">
        <v>349</v>
      </c>
      <c r="U80" s="51" t="s">
        <v>349</v>
      </c>
      <c r="V80" s="51" t="s">
        <v>349</v>
      </c>
      <c r="W80" s="51" t="s">
        <v>349</v>
      </c>
      <c r="X80" s="51" t="s">
        <v>349</v>
      </c>
      <c r="Y80" s="51" t="s">
        <v>349</v>
      </c>
      <c r="Z80" s="51" t="s">
        <v>349</v>
      </c>
      <c r="AA80" s="51" t="s">
        <v>349</v>
      </c>
      <c r="AB80" s="51" t="s">
        <v>349</v>
      </c>
      <c r="AC80" s="51" t="s">
        <v>349</v>
      </c>
      <c r="AD80" s="51" t="s">
        <v>349</v>
      </c>
      <c r="AE80" s="51" t="s">
        <v>349</v>
      </c>
      <c r="AF80" s="51" t="s">
        <v>349</v>
      </c>
      <c r="AG80" s="51" t="s">
        <v>349</v>
      </c>
      <c r="AH80" s="51" t="s">
        <v>349</v>
      </c>
      <c r="AI80" s="51" t="s">
        <v>349</v>
      </c>
    </row>
    <row r="81" spans="1:35" x14ac:dyDescent="0.4">
      <c r="A81" t="s">
        <v>314</v>
      </c>
      <c r="B81" t="s">
        <v>314</v>
      </c>
      <c r="D81" s="1" t="str">
        <f>Countries!$G$21</f>
        <v>u:\ken\index.bnk, Type = LAREMOS</v>
      </c>
      <c r="E81" s="1" t="str">
        <f>Countries!$E$21&amp;Countries!$Q80&amp;Countries!$F$21</f>
        <v>x299F_TD</v>
      </c>
      <c r="F81" t="s">
        <v>314</v>
      </c>
      <c r="G81" s="51" t="s">
        <v>349</v>
      </c>
      <c r="H81" s="51" t="s">
        <v>349</v>
      </c>
      <c r="I81" s="51" t="s">
        <v>349</v>
      </c>
      <c r="J81" s="51" t="s">
        <v>349</v>
      </c>
      <c r="K81" s="51" t="s">
        <v>349</v>
      </c>
      <c r="L81" s="51" t="s">
        <v>349</v>
      </c>
      <c r="M81" s="51" t="s">
        <v>349</v>
      </c>
      <c r="N81" s="51" t="s">
        <v>349</v>
      </c>
      <c r="O81" s="51" t="s">
        <v>349</v>
      </c>
      <c r="P81" s="51" t="s">
        <v>349</v>
      </c>
      <c r="Q81" s="51" t="s">
        <v>349</v>
      </c>
      <c r="R81" s="51" t="s">
        <v>349</v>
      </c>
      <c r="S81" s="51" t="s">
        <v>349</v>
      </c>
      <c r="T81" s="51" t="s">
        <v>349</v>
      </c>
      <c r="U81" s="51" t="s">
        <v>349</v>
      </c>
      <c r="V81" s="51" t="s">
        <v>349</v>
      </c>
      <c r="W81" s="51" t="s">
        <v>349</v>
      </c>
      <c r="X81" s="51" t="s">
        <v>349</v>
      </c>
      <c r="Y81" s="51" t="s">
        <v>349</v>
      </c>
      <c r="Z81" s="51" t="s">
        <v>349</v>
      </c>
      <c r="AA81" s="51" t="s">
        <v>349</v>
      </c>
      <c r="AB81" s="51" t="s">
        <v>349</v>
      </c>
      <c r="AC81" s="51" t="s">
        <v>349</v>
      </c>
      <c r="AD81" s="51" t="s">
        <v>349</v>
      </c>
      <c r="AE81" s="51" t="s">
        <v>349</v>
      </c>
      <c r="AF81" s="51" t="s">
        <v>349</v>
      </c>
      <c r="AG81" s="51" t="s">
        <v>349</v>
      </c>
      <c r="AH81" s="51" t="s">
        <v>349</v>
      </c>
      <c r="AI81" s="51" t="s">
        <v>349</v>
      </c>
    </row>
    <row r="82" spans="1:35" x14ac:dyDescent="0.4">
      <c r="A82" t="s">
        <v>314</v>
      </c>
      <c r="B82" t="s">
        <v>314</v>
      </c>
      <c r="D82" s="1" t="str">
        <f>Countries!$G$21</f>
        <v>u:\ken\index.bnk, Type = LAREMOS</v>
      </c>
      <c r="E82" s="1" t="str">
        <f>Countries!$E$21&amp;Countries!$Q81&amp;Countries!$F$21</f>
        <v>x924F_TD</v>
      </c>
      <c r="F82" t="s">
        <v>314</v>
      </c>
      <c r="G82" s="51" t="s">
        <v>349</v>
      </c>
      <c r="H82" s="51" t="s">
        <v>349</v>
      </c>
      <c r="I82" s="51" t="s">
        <v>349</v>
      </c>
      <c r="J82" s="51" t="s">
        <v>349</v>
      </c>
      <c r="K82" s="51" t="s">
        <v>349</v>
      </c>
      <c r="L82" s="51" t="s">
        <v>349</v>
      </c>
      <c r="M82" s="51" t="s">
        <v>349</v>
      </c>
      <c r="N82" s="51" t="s">
        <v>349</v>
      </c>
      <c r="O82" s="51" t="s">
        <v>349</v>
      </c>
      <c r="P82" s="51" t="s">
        <v>349</v>
      </c>
      <c r="Q82" s="51" t="s">
        <v>349</v>
      </c>
      <c r="R82" s="51" t="s">
        <v>349</v>
      </c>
      <c r="S82" s="51" t="s">
        <v>349</v>
      </c>
      <c r="T82" s="51" t="s">
        <v>349</v>
      </c>
      <c r="U82" s="51" t="s">
        <v>349</v>
      </c>
      <c r="V82" s="51" t="s">
        <v>349</v>
      </c>
      <c r="W82" s="51" t="s">
        <v>349</v>
      </c>
      <c r="X82" s="51" t="s">
        <v>349</v>
      </c>
      <c r="Y82" s="51" t="s">
        <v>349</v>
      </c>
      <c r="Z82" s="51" t="s">
        <v>349</v>
      </c>
      <c r="AA82" s="51" t="s">
        <v>349</v>
      </c>
      <c r="AB82" s="51" t="s">
        <v>349</v>
      </c>
      <c r="AC82" s="51" t="s">
        <v>349</v>
      </c>
      <c r="AD82" s="51" t="s">
        <v>349</v>
      </c>
      <c r="AE82" s="51" t="s">
        <v>349</v>
      </c>
      <c r="AF82" s="51" t="s">
        <v>349</v>
      </c>
      <c r="AG82" s="51" t="s">
        <v>349</v>
      </c>
      <c r="AH82" s="51" t="s">
        <v>349</v>
      </c>
      <c r="AI82" s="51" t="s">
        <v>349</v>
      </c>
    </row>
    <row r="83" spans="1:35" x14ac:dyDescent="0.4">
      <c r="A83" t="s">
        <v>314</v>
      </c>
      <c r="B83" t="s">
        <v>314</v>
      </c>
      <c r="D83" s="1" t="str">
        <f>Countries!$G$21</f>
        <v>u:\ken\index.bnk, Type = LAREMOS</v>
      </c>
      <c r="E83" s="1" t="str">
        <f>Countries!$E$21&amp;Countries!$Q82&amp;Countries!$F$21</f>
        <v>x819F_TD</v>
      </c>
      <c r="F83" t="s">
        <v>314</v>
      </c>
      <c r="G83" s="51" t="s">
        <v>349</v>
      </c>
      <c r="H83" s="51" t="s">
        <v>349</v>
      </c>
      <c r="I83" s="51" t="s">
        <v>349</v>
      </c>
      <c r="J83" s="51" t="s">
        <v>349</v>
      </c>
      <c r="K83" s="51" t="s">
        <v>349</v>
      </c>
      <c r="L83" s="51" t="s">
        <v>349</v>
      </c>
      <c r="M83" s="51" t="s">
        <v>349</v>
      </c>
      <c r="N83" s="51" t="s">
        <v>349</v>
      </c>
      <c r="O83" s="51" t="s">
        <v>349</v>
      </c>
      <c r="P83" s="51" t="s">
        <v>349</v>
      </c>
      <c r="Q83" s="51" t="s">
        <v>349</v>
      </c>
      <c r="R83" s="51" t="s">
        <v>349</v>
      </c>
      <c r="S83" s="51" t="s">
        <v>349</v>
      </c>
      <c r="T83" s="51" t="s">
        <v>349</v>
      </c>
      <c r="U83" s="51" t="s">
        <v>349</v>
      </c>
      <c r="V83" s="51" t="s">
        <v>349</v>
      </c>
      <c r="W83" s="51" t="s">
        <v>349</v>
      </c>
      <c r="X83" s="51" t="s">
        <v>349</v>
      </c>
      <c r="Y83" s="51" t="s">
        <v>349</v>
      </c>
      <c r="Z83" s="51" t="s">
        <v>349</v>
      </c>
      <c r="AA83" s="51" t="s">
        <v>349</v>
      </c>
      <c r="AB83" s="51" t="s">
        <v>349</v>
      </c>
      <c r="AC83" s="51" t="s">
        <v>349</v>
      </c>
      <c r="AD83" s="51" t="s">
        <v>349</v>
      </c>
      <c r="AE83" s="51" t="s">
        <v>349</v>
      </c>
      <c r="AF83" s="51" t="s">
        <v>349</v>
      </c>
      <c r="AG83" s="51" t="s">
        <v>349</v>
      </c>
      <c r="AH83" s="51" t="s">
        <v>349</v>
      </c>
      <c r="AI83" s="51" t="s">
        <v>349</v>
      </c>
    </row>
    <row r="84" spans="1:35" x14ac:dyDescent="0.4">
      <c r="A84" t="s">
        <v>314</v>
      </c>
      <c r="B84" t="s">
        <v>314</v>
      </c>
      <c r="D84" s="1" t="str">
        <f>Countries!$G$21</f>
        <v>u:\ken\index.bnk, Type = LAREMOS</v>
      </c>
      <c r="E84" s="1" t="str">
        <f>Countries!$E$21&amp;Countries!$Q83&amp;Countries!$F$21</f>
        <v>x542F_TD</v>
      </c>
      <c r="F84" t="s">
        <v>314</v>
      </c>
      <c r="G84" s="51" t="s">
        <v>349</v>
      </c>
      <c r="H84" s="51" t="s">
        <v>349</v>
      </c>
      <c r="I84" s="51" t="s">
        <v>349</v>
      </c>
      <c r="J84" s="51" t="s">
        <v>349</v>
      </c>
      <c r="K84" s="51" t="s">
        <v>349</v>
      </c>
      <c r="L84" s="51" t="s">
        <v>349</v>
      </c>
      <c r="M84" s="51" t="s">
        <v>349</v>
      </c>
      <c r="N84" s="51" t="s">
        <v>349</v>
      </c>
      <c r="O84" s="51" t="s">
        <v>349</v>
      </c>
      <c r="P84" s="51" t="s">
        <v>349</v>
      </c>
      <c r="Q84" s="51" t="s">
        <v>349</v>
      </c>
      <c r="R84" s="51" t="s">
        <v>349</v>
      </c>
      <c r="S84" s="51" t="s">
        <v>349</v>
      </c>
      <c r="T84" s="51" t="s">
        <v>349</v>
      </c>
      <c r="U84" s="51" t="s">
        <v>349</v>
      </c>
      <c r="V84" s="51" t="s">
        <v>349</v>
      </c>
      <c r="W84" s="51" t="s">
        <v>349</v>
      </c>
      <c r="X84" s="51" t="s">
        <v>349</v>
      </c>
      <c r="Y84" s="51" t="s">
        <v>349</v>
      </c>
      <c r="Z84" s="51" t="s">
        <v>349</v>
      </c>
      <c r="AA84" s="51" t="s">
        <v>349</v>
      </c>
      <c r="AB84" s="51" t="s">
        <v>349</v>
      </c>
      <c r="AC84" s="51" t="s">
        <v>349</v>
      </c>
      <c r="AD84" s="51" t="s">
        <v>349</v>
      </c>
      <c r="AE84" s="51" t="s">
        <v>349</v>
      </c>
      <c r="AF84" s="51" t="s">
        <v>349</v>
      </c>
      <c r="AG84" s="51" t="s">
        <v>349</v>
      </c>
      <c r="AH84" s="51" t="s">
        <v>349</v>
      </c>
      <c r="AI84" s="51" t="s">
        <v>349</v>
      </c>
    </row>
    <row r="85" spans="1:35" x14ac:dyDescent="0.4">
      <c r="A85" t="s">
        <v>314</v>
      </c>
      <c r="B85" t="s">
        <v>314</v>
      </c>
      <c r="D85" s="1" t="str">
        <f>Countries!$G$21</f>
        <v>u:\ken\index.bnk, Type = LAREMOS</v>
      </c>
      <c r="E85" s="1" t="str">
        <f>Countries!$E$21&amp;Countries!$Q84&amp;Countries!$F$21</f>
        <v>x443F_TD</v>
      </c>
      <c r="F85" t="s">
        <v>314</v>
      </c>
      <c r="G85" s="51" t="s">
        <v>349</v>
      </c>
      <c r="H85" s="51" t="s">
        <v>349</v>
      </c>
      <c r="I85" s="51" t="s">
        <v>349</v>
      </c>
      <c r="J85" s="51" t="s">
        <v>349</v>
      </c>
      <c r="K85" s="51" t="s">
        <v>349</v>
      </c>
      <c r="L85" s="51" t="s">
        <v>349</v>
      </c>
      <c r="M85" s="51" t="s">
        <v>349</v>
      </c>
      <c r="N85" s="51" t="s">
        <v>349</v>
      </c>
      <c r="O85" s="51" t="s">
        <v>349</v>
      </c>
      <c r="P85" s="51" t="s">
        <v>349</v>
      </c>
      <c r="Q85" s="51" t="s">
        <v>349</v>
      </c>
      <c r="R85" s="51" t="s">
        <v>349</v>
      </c>
      <c r="S85" s="51" t="s">
        <v>349</v>
      </c>
      <c r="T85" s="51" t="s">
        <v>349</v>
      </c>
      <c r="U85" s="51" t="s">
        <v>349</v>
      </c>
      <c r="V85" s="51" t="s">
        <v>349</v>
      </c>
      <c r="W85" s="51" t="s">
        <v>349</v>
      </c>
      <c r="X85" s="51" t="s">
        <v>349</v>
      </c>
      <c r="Y85" s="51" t="s">
        <v>349</v>
      </c>
      <c r="Z85" s="51" t="s">
        <v>349</v>
      </c>
      <c r="AA85" s="51" t="s">
        <v>349</v>
      </c>
      <c r="AB85" s="51" t="s">
        <v>349</v>
      </c>
      <c r="AC85" s="51" t="s">
        <v>349</v>
      </c>
      <c r="AD85" s="51" t="s">
        <v>349</v>
      </c>
      <c r="AE85" s="51" t="s">
        <v>349</v>
      </c>
      <c r="AF85" s="51" t="s">
        <v>349</v>
      </c>
      <c r="AG85" s="51" t="s">
        <v>349</v>
      </c>
      <c r="AH85" s="51" t="s">
        <v>349</v>
      </c>
      <c r="AI85" s="51" t="s">
        <v>349</v>
      </c>
    </row>
    <row r="86" spans="1:35" x14ac:dyDescent="0.4">
      <c r="A86" t="s">
        <v>314</v>
      </c>
      <c r="B86" t="s">
        <v>314</v>
      </c>
      <c r="D86" s="1" t="str">
        <f>Countries!$G$21</f>
        <v>u:\ken\index.bnk, Type = LAREMOS</v>
      </c>
      <c r="E86" s="1" t="str">
        <f>Countries!$E$21&amp;Countries!$Q85&amp;Countries!$F$21</f>
        <v>x353F_TD</v>
      </c>
      <c r="F86" t="s">
        <v>314</v>
      </c>
      <c r="G86" s="51" t="s">
        <v>349</v>
      </c>
      <c r="H86" s="51" t="s">
        <v>349</v>
      </c>
      <c r="I86" s="51" t="s">
        <v>349</v>
      </c>
      <c r="J86" s="51" t="s">
        <v>349</v>
      </c>
      <c r="K86" s="51" t="s">
        <v>349</v>
      </c>
      <c r="L86" s="51" t="s">
        <v>349</v>
      </c>
      <c r="M86" s="51" t="s">
        <v>349</v>
      </c>
      <c r="N86" s="51" t="s">
        <v>349</v>
      </c>
      <c r="O86" s="51" t="s">
        <v>349</v>
      </c>
      <c r="P86" s="51" t="s">
        <v>349</v>
      </c>
      <c r="Q86" s="51" t="s">
        <v>349</v>
      </c>
      <c r="R86" s="51" t="s">
        <v>349</v>
      </c>
      <c r="S86" s="51" t="s">
        <v>349</v>
      </c>
      <c r="T86" s="51" t="s">
        <v>349</v>
      </c>
      <c r="U86" s="51" t="s">
        <v>349</v>
      </c>
      <c r="V86" s="51" t="s">
        <v>349</v>
      </c>
      <c r="W86" s="51" t="s">
        <v>349</v>
      </c>
      <c r="X86" s="51" t="s">
        <v>349</v>
      </c>
      <c r="Y86" s="51" t="s">
        <v>349</v>
      </c>
      <c r="Z86" s="51" t="s">
        <v>349</v>
      </c>
      <c r="AA86" s="51" t="s">
        <v>349</v>
      </c>
      <c r="AB86" s="51" t="s">
        <v>349</v>
      </c>
      <c r="AC86" s="51" t="s">
        <v>349</v>
      </c>
      <c r="AD86" s="51" t="s">
        <v>349</v>
      </c>
      <c r="AE86" s="51" t="s">
        <v>349</v>
      </c>
      <c r="AF86" s="51" t="s">
        <v>349</v>
      </c>
      <c r="AG86" s="51" t="s">
        <v>349</v>
      </c>
      <c r="AH86" s="51" t="s">
        <v>349</v>
      </c>
      <c r="AI86" s="51" t="s">
        <v>349</v>
      </c>
    </row>
    <row r="87" spans="1:35" x14ac:dyDescent="0.4">
      <c r="A87" t="s">
        <v>314</v>
      </c>
      <c r="B87" t="s">
        <v>314</v>
      </c>
      <c r="D87" s="1" t="str">
        <f>Countries!$G$21</f>
        <v>u:\ken\index.bnk, Type = LAREMOS</v>
      </c>
      <c r="E87" s="1" t="str">
        <f>Countries!$E$21&amp;Countries!$Q86&amp;Countries!$F$21</f>
        <v>x449F_TD</v>
      </c>
      <c r="F87" t="s">
        <v>314</v>
      </c>
      <c r="G87" s="51" t="s">
        <v>349</v>
      </c>
      <c r="H87" s="51" t="s">
        <v>349</v>
      </c>
      <c r="I87" s="51" t="s">
        <v>349</v>
      </c>
      <c r="J87" s="51" t="s">
        <v>349</v>
      </c>
      <c r="K87" s="51" t="s">
        <v>349</v>
      </c>
      <c r="L87" s="51" t="s">
        <v>349</v>
      </c>
      <c r="M87" s="51" t="s">
        <v>349</v>
      </c>
      <c r="N87" s="51" t="s">
        <v>349</v>
      </c>
      <c r="O87" s="51" t="s">
        <v>349</v>
      </c>
      <c r="P87" s="51" t="s">
        <v>349</v>
      </c>
      <c r="Q87" s="51" t="s">
        <v>349</v>
      </c>
      <c r="R87" s="51" t="s">
        <v>349</v>
      </c>
      <c r="S87" s="51" t="s">
        <v>349</v>
      </c>
      <c r="T87" s="51" t="s">
        <v>349</v>
      </c>
      <c r="U87" s="51" t="s">
        <v>349</v>
      </c>
      <c r="V87" s="51" t="s">
        <v>349</v>
      </c>
      <c r="W87" s="51" t="s">
        <v>349</v>
      </c>
      <c r="X87" s="51" t="s">
        <v>349</v>
      </c>
      <c r="Y87" s="51" t="s">
        <v>349</v>
      </c>
      <c r="Z87" s="51" t="s">
        <v>349</v>
      </c>
      <c r="AA87" s="51" t="s">
        <v>349</v>
      </c>
      <c r="AB87" s="51" t="s">
        <v>349</v>
      </c>
      <c r="AC87" s="51" t="s">
        <v>349</v>
      </c>
      <c r="AD87" s="51" t="s">
        <v>349</v>
      </c>
      <c r="AE87" s="51" t="s">
        <v>349</v>
      </c>
      <c r="AF87" s="51" t="s">
        <v>349</v>
      </c>
      <c r="AG87" s="51" t="s">
        <v>349</v>
      </c>
      <c r="AH87" s="51" t="s">
        <v>349</v>
      </c>
      <c r="AI87" s="51" t="s">
        <v>349</v>
      </c>
    </row>
    <row r="88" spans="1:35" x14ac:dyDescent="0.4">
      <c r="A88" t="s">
        <v>314</v>
      </c>
      <c r="B88" t="s">
        <v>314</v>
      </c>
      <c r="D88" s="1" t="str">
        <f>Countries!$G$21</f>
        <v>u:\ken\index.bnk, Type = LAREMOS</v>
      </c>
      <c r="E88" s="1" t="str">
        <f>Countries!$E$21&amp;Countries!$Q87&amp;Countries!$F$21</f>
        <v>x576F_TD</v>
      </c>
      <c r="F88" t="s">
        <v>314</v>
      </c>
      <c r="G88" s="51" t="s">
        <v>349</v>
      </c>
      <c r="H88" s="51" t="s">
        <v>349</v>
      </c>
      <c r="I88" s="51" t="s">
        <v>349</v>
      </c>
      <c r="J88" s="51" t="s">
        <v>349</v>
      </c>
      <c r="K88" s="51" t="s">
        <v>349</v>
      </c>
      <c r="L88" s="51" t="s">
        <v>349</v>
      </c>
      <c r="M88" s="51" t="s">
        <v>349</v>
      </c>
      <c r="N88" s="51" t="s">
        <v>349</v>
      </c>
      <c r="O88" s="51" t="s">
        <v>349</v>
      </c>
      <c r="P88" s="51" t="s">
        <v>349</v>
      </c>
      <c r="Q88" s="51" t="s">
        <v>349</v>
      </c>
      <c r="R88" s="51" t="s">
        <v>349</v>
      </c>
      <c r="S88" s="51" t="s">
        <v>349</v>
      </c>
      <c r="T88" s="51" t="s">
        <v>349</v>
      </c>
      <c r="U88" s="51" t="s">
        <v>349</v>
      </c>
      <c r="V88" s="51" t="s">
        <v>349</v>
      </c>
      <c r="W88" s="51" t="s">
        <v>349</v>
      </c>
      <c r="X88" s="51" t="s">
        <v>349</v>
      </c>
      <c r="Y88" s="51" t="s">
        <v>349</v>
      </c>
      <c r="Z88" s="51" t="s">
        <v>349</v>
      </c>
      <c r="AA88" s="51" t="s">
        <v>349</v>
      </c>
      <c r="AB88" s="51" t="s">
        <v>349</v>
      </c>
      <c r="AC88" s="51" t="s">
        <v>349</v>
      </c>
      <c r="AD88" s="51" t="s">
        <v>349</v>
      </c>
      <c r="AE88" s="51" t="s">
        <v>349</v>
      </c>
      <c r="AF88" s="51" t="s">
        <v>349</v>
      </c>
      <c r="AG88" s="51" t="s">
        <v>349</v>
      </c>
      <c r="AH88" s="51" t="s">
        <v>349</v>
      </c>
      <c r="AI88" s="51" t="s">
        <v>349</v>
      </c>
    </row>
    <row r="89" spans="1:35" x14ac:dyDescent="0.4">
      <c r="A89" t="s">
        <v>314</v>
      </c>
      <c r="B89" t="s">
        <v>314</v>
      </c>
      <c r="D89" s="1" t="str">
        <f>Countries!$G$21</f>
        <v>u:\ken\index.bnk, Type = LAREMOS</v>
      </c>
      <c r="E89" s="1" t="str">
        <f>Countries!$E$21&amp;Countries!$Q88&amp;Countries!$F$21</f>
        <v>x961F_TD</v>
      </c>
      <c r="F89" t="s">
        <v>314</v>
      </c>
      <c r="G89" s="51" t="s">
        <v>349</v>
      </c>
      <c r="H89" s="51" t="s">
        <v>349</v>
      </c>
      <c r="I89" s="51" t="s">
        <v>349</v>
      </c>
      <c r="J89" s="51" t="s">
        <v>349</v>
      </c>
      <c r="K89" s="51" t="s">
        <v>349</v>
      </c>
      <c r="L89" s="51" t="s">
        <v>349</v>
      </c>
      <c r="M89" s="51" t="s">
        <v>349</v>
      </c>
      <c r="N89" s="51" t="s">
        <v>349</v>
      </c>
      <c r="O89" s="51" t="s">
        <v>349</v>
      </c>
      <c r="P89" s="51" t="s">
        <v>349</v>
      </c>
      <c r="Q89" s="51" t="s">
        <v>349</v>
      </c>
      <c r="R89" s="51" t="s">
        <v>349</v>
      </c>
      <c r="S89" s="51" t="s">
        <v>349</v>
      </c>
      <c r="T89" s="51" t="s">
        <v>349</v>
      </c>
      <c r="U89" s="51" t="s">
        <v>349</v>
      </c>
      <c r="V89" s="51" t="s">
        <v>349</v>
      </c>
      <c r="W89" s="51" t="s">
        <v>349</v>
      </c>
      <c r="X89" s="51" t="s">
        <v>349</v>
      </c>
      <c r="Y89" s="51" t="s">
        <v>349</v>
      </c>
      <c r="Z89" s="51" t="s">
        <v>349</v>
      </c>
      <c r="AA89" s="51" t="s">
        <v>349</v>
      </c>
      <c r="AB89" s="51" t="s">
        <v>349</v>
      </c>
      <c r="AC89" s="51" t="s">
        <v>349</v>
      </c>
      <c r="AD89" s="51" t="s">
        <v>349</v>
      </c>
      <c r="AE89" s="51" t="s">
        <v>349</v>
      </c>
      <c r="AF89" s="51" t="s">
        <v>349</v>
      </c>
      <c r="AG89" s="51" t="s">
        <v>349</v>
      </c>
      <c r="AH89" s="51" t="s">
        <v>349</v>
      </c>
      <c r="AI89" s="51" t="s">
        <v>349</v>
      </c>
    </row>
    <row r="90" spans="1:35" x14ac:dyDescent="0.4">
      <c r="A90" t="s">
        <v>314</v>
      </c>
      <c r="B90" t="s">
        <v>314</v>
      </c>
      <c r="D90" s="1" t="str">
        <f>Countries!$G$21</f>
        <v>u:\ken\index.bnk, Type = LAREMOS</v>
      </c>
      <c r="E90" s="1" t="str">
        <f>Countries!$E$21&amp;Countries!$Q89&amp;Countries!$F$21</f>
        <v>x199F_TD</v>
      </c>
      <c r="F90" t="s">
        <v>314</v>
      </c>
      <c r="G90" s="51" t="s">
        <v>349</v>
      </c>
      <c r="H90" s="51" t="s">
        <v>349</v>
      </c>
      <c r="I90" s="51" t="s">
        <v>349</v>
      </c>
      <c r="J90" s="51" t="s">
        <v>349</v>
      </c>
      <c r="K90" s="51" t="s">
        <v>349</v>
      </c>
      <c r="L90" s="51" t="s">
        <v>349</v>
      </c>
      <c r="M90" s="51" t="s">
        <v>349</v>
      </c>
      <c r="N90" s="51" t="s">
        <v>349</v>
      </c>
      <c r="O90" s="51" t="s">
        <v>349</v>
      </c>
      <c r="P90" s="51" t="s">
        <v>349</v>
      </c>
      <c r="Q90" s="51" t="s">
        <v>349</v>
      </c>
      <c r="R90" s="51" t="s">
        <v>349</v>
      </c>
      <c r="S90" s="51" t="s">
        <v>349</v>
      </c>
      <c r="T90" s="51" t="s">
        <v>349</v>
      </c>
      <c r="U90" s="51" t="s">
        <v>349</v>
      </c>
      <c r="V90" s="51" t="s">
        <v>349</v>
      </c>
      <c r="W90" s="51" t="s">
        <v>349</v>
      </c>
      <c r="X90" s="51" t="s">
        <v>349</v>
      </c>
      <c r="Y90" s="51" t="s">
        <v>349</v>
      </c>
      <c r="Z90" s="51" t="s">
        <v>349</v>
      </c>
      <c r="AA90" s="51" t="s">
        <v>349</v>
      </c>
      <c r="AB90" s="51" t="s">
        <v>349</v>
      </c>
      <c r="AC90" s="51" t="s">
        <v>349</v>
      </c>
      <c r="AD90" s="51" t="s">
        <v>349</v>
      </c>
      <c r="AE90" s="51" t="s">
        <v>349</v>
      </c>
      <c r="AF90" s="51" t="s">
        <v>349</v>
      </c>
      <c r="AG90" s="51" t="s">
        <v>349</v>
      </c>
      <c r="AH90" s="51" t="s">
        <v>349</v>
      </c>
      <c r="AI90" s="51" t="s">
        <v>349</v>
      </c>
    </row>
    <row r="91" spans="1:35" x14ac:dyDescent="0.4">
      <c r="A91" t="s">
        <v>314</v>
      </c>
      <c r="B91" t="s">
        <v>314</v>
      </c>
      <c r="D91" s="1" t="str">
        <f>Countries!$G$21</f>
        <v>u:\ken\index.bnk, Type = LAREMOS</v>
      </c>
      <c r="E91" s="1" t="str">
        <f>Countries!$E$21&amp;Countries!$Q90&amp;Countries!$F$21</f>
        <v>x528F_TD</v>
      </c>
      <c r="F91" t="s">
        <v>314</v>
      </c>
      <c r="G91" s="51" t="s">
        <v>349</v>
      </c>
      <c r="H91" s="51" t="s">
        <v>349</v>
      </c>
      <c r="I91" s="51" t="s">
        <v>349</v>
      </c>
      <c r="J91" s="51" t="s">
        <v>349</v>
      </c>
      <c r="K91" s="51" t="s">
        <v>349</v>
      </c>
      <c r="L91" s="51" t="s">
        <v>349</v>
      </c>
      <c r="M91" s="51" t="s">
        <v>349</v>
      </c>
      <c r="N91" s="51" t="s">
        <v>349</v>
      </c>
      <c r="O91" s="51" t="s">
        <v>349</v>
      </c>
      <c r="P91" s="51" t="s">
        <v>349</v>
      </c>
      <c r="Q91" s="51" t="s">
        <v>349</v>
      </c>
      <c r="R91" s="51" t="s">
        <v>349</v>
      </c>
      <c r="S91" s="51" t="s">
        <v>349</v>
      </c>
      <c r="T91" s="51" t="s">
        <v>349</v>
      </c>
      <c r="U91" s="51" t="s">
        <v>349</v>
      </c>
      <c r="V91" s="51" t="s">
        <v>349</v>
      </c>
      <c r="W91" s="51" t="s">
        <v>349</v>
      </c>
      <c r="X91" s="51" t="s">
        <v>349</v>
      </c>
      <c r="Y91" s="51" t="s">
        <v>349</v>
      </c>
      <c r="Z91" s="51" t="s">
        <v>349</v>
      </c>
      <c r="AA91" s="51" t="s">
        <v>349</v>
      </c>
      <c r="AB91" s="51" t="s">
        <v>349</v>
      </c>
      <c r="AC91" s="51" t="s">
        <v>349</v>
      </c>
      <c r="AD91" s="51" t="s">
        <v>349</v>
      </c>
      <c r="AE91" s="51" t="s">
        <v>349</v>
      </c>
      <c r="AF91" s="51" t="s">
        <v>349</v>
      </c>
      <c r="AG91" s="51" t="s">
        <v>349</v>
      </c>
      <c r="AH91" s="51" t="s">
        <v>349</v>
      </c>
      <c r="AI91" s="51" t="s">
        <v>349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91"/>
  <sheetViews>
    <sheetView workbookViewId="0">
      <selection activeCell="H2" sqref="H2"/>
    </sheetView>
  </sheetViews>
  <sheetFormatPr defaultRowHeight="13.15" x14ac:dyDescent="0.4"/>
  <sheetData>
    <row r="1" spans="1:35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162</v>
      </c>
      <c r="H1" t="s">
        <v>164</v>
      </c>
      <c r="I1" t="s">
        <v>165</v>
      </c>
      <c r="J1" t="s">
        <v>166</v>
      </c>
      <c r="K1" t="s">
        <v>167</v>
      </c>
      <c r="L1" t="s">
        <v>168</v>
      </c>
      <c r="M1" t="s">
        <v>169</v>
      </c>
      <c r="N1" t="s">
        <v>170</v>
      </c>
      <c r="O1" t="s">
        <v>171</v>
      </c>
      <c r="P1" t="s">
        <v>172</v>
      </c>
      <c r="Q1" t="s">
        <v>173</v>
      </c>
      <c r="R1" t="s">
        <v>174</v>
      </c>
      <c r="S1" t="s">
        <v>175</v>
      </c>
      <c r="T1" t="s">
        <v>176</v>
      </c>
      <c r="U1" t="s">
        <v>177</v>
      </c>
      <c r="V1" t="s">
        <v>178</v>
      </c>
      <c r="W1" t="s">
        <v>179</v>
      </c>
      <c r="X1" t="s">
        <v>180</v>
      </c>
      <c r="Y1" t="s">
        <v>181</v>
      </c>
      <c r="Z1" t="s">
        <v>182</v>
      </c>
      <c r="AA1" t="s">
        <v>183</v>
      </c>
      <c r="AB1" t="s">
        <v>184</v>
      </c>
      <c r="AC1" t="s">
        <v>185</v>
      </c>
      <c r="AD1" t="s">
        <v>186</v>
      </c>
      <c r="AE1" t="s">
        <v>187</v>
      </c>
      <c r="AF1" t="s">
        <v>188</v>
      </c>
      <c r="AG1" t="s">
        <v>189</v>
      </c>
      <c r="AH1" t="s">
        <v>190</v>
      </c>
      <c r="AI1" t="s">
        <v>191</v>
      </c>
    </row>
    <row r="2" spans="1:35" x14ac:dyDescent="0.4">
      <c r="A2" t="s">
        <v>314</v>
      </c>
      <c r="B2" t="s">
        <v>314</v>
      </c>
      <c r="C2" s="1"/>
      <c r="D2" s="1" t="str">
        <f>Countries!$G$22</f>
        <v>u:\ken\index.bnk, Type = LAREMOS</v>
      </c>
      <c r="E2" s="1" t="str">
        <f>Countries!$E$22&amp;Countries!$Q1&amp;Countries!$F$22</f>
        <v>x614FCD_M</v>
      </c>
      <c r="F2" t="s">
        <v>314</v>
      </c>
      <c r="G2" s="33" t="s">
        <v>349</v>
      </c>
      <c r="H2" s="33" t="s">
        <v>349</v>
      </c>
      <c r="I2" s="33" t="s">
        <v>349</v>
      </c>
      <c r="J2" s="33" t="s">
        <v>349</v>
      </c>
      <c r="K2" s="33" t="s">
        <v>349</v>
      </c>
      <c r="L2" s="33" t="s">
        <v>349</v>
      </c>
      <c r="M2" s="39" t="s">
        <v>349</v>
      </c>
      <c r="N2" s="39" t="s">
        <v>349</v>
      </c>
      <c r="O2" s="39" t="s">
        <v>349</v>
      </c>
      <c r="P2" s="39" t="s">
        <v>349</v>
      </c>
      <c r="Q2" s="39" t="s">
        <v>349</v>
      </c>
      <c r="R2" s="39" t="s">
        <v>349</v>
      </c>
      <c r="S2" s="39" t="s">
        <v>349</v>
      </c>
      <c r="T2" s="39" t="s">
        <v>349</v>
      </c>
      <c r="U2" s="39" t="s">
        <v>349</v>
      </c>
      <c r="V2" s="39" t="s">
        <v>349</v>
      </c>
      <c r="W2" s="39" t="s">
        <v>349</v>
      </c>
      <c r="X2" s="39" t="s">
        <v>349</v>
      </c>
      <c r="Y2" s="39" t="s">
        <v>349</v>
      </c>
      <c r="Z2" s="39" t="s">
        <v>349</v>
      </c>
      <c r="AA2" s="39" t="s">
        <v>349</v>
      </c>
      <c r="AB2" s="39">
        <v>1</v>
      </c>
      <c r="AC2" s="39">
        <v>3</v>
      </c>
      <c r="AD2" s="38">
        <v>5</v>
      </c>
      <c r="AE2" s="38">
        <v>6</v>
      </c>
      <c r="AF2" s="38">
        <v>7</v>
      </c>
      <c r="AG2" s="38">
        <v>7</v>
      </c>
      <c r="AH2" s="39">
        <v>7</v>
      </c>
      <c r="AI2" s="39">
        <v>8</v>
      </c>
    </row>
    <row r="3" spans="1:35" x14ac:dyDescent="0.4">
      <c r="A3" t="s">
        <v>314</v>
      </c>
      <c r="B3" t="s">
        <v>314</v>
      </c>
      <c r="C3" s="1"/>
      <c r="D3" s="1" t="str">
        <f>Countries!$G$22</f>
        <v>u:\ken\index.bnk, Type = LAREMOS</v>
      </c>
      <c r="E3" s="1" t="str">
        <f>Countries!$E$22&amp;Countries!$Q2&amp;Countries!$F$22</f>
        <v>x213FCD_M</v>
      </c>
      <c r="F3" t="s">
        <v>314</v>
      </c>
      <c r="G3" s="33" t="s">
        <v>349</v>
      </c>
      <c r="H3" s="33" t="s">
        <v>349</v>
      </c>
      <c r="I3" s="33" t="s">
        <v>349</v>
      </c>
      <c r="J3" s="33" t="s">
        <v>349</v>
      </c>
      <c r="K3" s="33" t="s">
        <v>349</v>
      </c>
      <c r="L3" s="33" t="s">
        <v>349</v>
      </c>
      <c r="M3" s="39">
        <v>1</v>
      </c>
      <c r="N3" s="39">
        <v>1</v>
      </c>
      <c r="O3" s="39">
        <v>1</v>
      </c>
      <c r="P3" s="39">
        <v>1</v>
      </c>
      <c r="Q3" s="39">
        <v>1</v>
      </c>
      <c r="R3" s="39">
        <v>1</v>
      </c>
      <c r="S3" s="39">
        <v>1</v>
      </c>
      <c r="T3" s="39">
        <v>2</v>
      </c>
      <c r="U3" s="39">
        <v>1</v>
      </c>
      <c r="V3" s="39">
        <v>2</v>
      </c>
      <c r="W3" s="39">
        <v>3</v>
      </c>
      <c r="X3" s="39">
        <v>4</v>
      </c>
      <c r="Y3" s="39">
        <v>4</v>
      </c>
      <c r="Z3" s="39">
        <v>4</v>
      </c>
      <c r="AA3" s="39">
        <v>5</v>
      </c>
      <c r="AB3" s="39">
        <v>5</v>
      </c>
      <c r="AC3" s="38">
        <v>5</v>
      </c>
      <c r="AD3" s="38">
        <v>5</v>
      </c>
      <c r="AE3" s="38">
        <v>5</v>
      </c>
      <c r="AF3" s="38">
        <v>6</v>
      </c>
      <c r="AG3" s="38">
        <v>6</v>
      </c>
      <c r="AH3" s="39">
        <v>7</v>
      </c>
      <c r="AI3" s="39" t="s">
        <v>349</v>
      </c>
    </row>
    <row r="4" spans="1:35" x14ac:dyDescent="0.4">
      <c r="A4" t="s">
        <v>314</v>
      </c>
      <c r="B4" t="s">
        <v>314</v>
      </c>
      <c r="C4" s="1"/>
      <c r="D4" s="1" t="str">
        <f>Countries!$G$22</f>
        <v>u:\ken\index.bnk, Type = LAREMOS</v>
      </c>
      <c r="E4" s="1" t="str">
        <f>Countries!$E$22&amp;Countries!$Q3&amp;Countries!$F$22</f>
        <v>x218FCD_M</v>
      </c>
      <c r="F4" t="s">
        <v>314</v>
      </c>
      <c r="G4" s="33" t="s">
        <v>349</v>
      </c>
      <c r="H4" s="33" t="s">
        <v>349</v>
      </c>
      <c r="I4" s="33" t="s">
        <v>349</v>
      </c>
      <c r="J4" s="33" t="s">
        <v>349</v>
      </c>
      <c r="K4" s="33" t="s">
        <v>349</v>
      </c>
      <c r="L4" s="33" t="s">
        <v>349</v>
      </c>
      <c r="M4" s="39">
        <v>2</v>
      </c>
      <c r="N4" s="39">
        <v>2</v>
      </c>
      <c r="O4" s="39">
        <v>1</v>
      </c>
      <c r="P4" s="39">
        <v>1</v>
      </c>
      <c r="Q4" s="39">
        <v>1</v>
      </c>
      <c r="R4" s="39">
        <v>2</v>
      </c>
      <c r="S4" s="39">
        <v>4</v>
      </c>
      <c r="T4" s="39">
        <v>4</v>
      </c>
      <c r="U4" s="39">
        <v>5</v>
      </c>
      <c r="V4" s="39">
        <v>6</v>
      </c>
      <c r="W4" s="39">
        <v>6</v>
      </c>
      <c r="X4" s="39">
        <v>7</v>
      </c>
      <c r="Y4" s="39">
        <v>7</v>
      </c>
      <c r="Z4" s="39">
        <v>7</v>
      </c>
      <c r="AA4" s="39">
        <v>6</v>
      </c>
      <c r="AB4" s="39">
        <v>7</v>
      </c>
      <c r="AC4" s="38">
        <v>8</v>
      </c>
      <c r="AD4" s="38">
        <v>8</v>
      </c>
      <c r="AE4" s="38">
        <v>8</v>
      </c>
      <c r="AF4" s="38">
        <v>8</v>
      </c>
      <c r="AG4" s="38">
        <v>8</v>
      </c>
      <c r="AH4" s="39">
        <v>8</v>
      </c>
      <c r="AI4" s="39">
        <v>8</v>
      </c>
    </row>
    <row r="5" spans="1:35" x14ac:dyDescent="0.4">
      <c r="A5" t="s">
        <v>314</v>
      </c>
      <c r="B5" t="s">
        <v>314</v>
      </c>
      <c r="C5" s="1"/>
      <c r="D5" s="1" t="str">
        <f>Countries!$G$22</f>
        <v>u:\ken\index.bnk, Type = LAREMOS</v>
      </c>
      <c r="E5" s="1" t="str">
        <f>Countries!$E$22&amp;Countries!$Q4&amp;Countries!$F$22</f>
        <v>x918FCD_M</v>
      </c>
      <c r="F5" t="s">
        <v>314</v>
      </c>
      <c r="G5" s="33" t="s">
        <v>349</v>
      </c>
      <c r="H5" s="33" t="s">
        <v>349</v>
      </c>
      <c r="I5" s="33" t="s">
        <v>349</v>
      </c>
      <c r="J5" s="33" t="s">
        <v>349</v>
      </c>
      <c r="K5" s="33" t="s">
        <v>349</v>
      </c>
      <c r="L5" s="33" t="s">
        <v>349</v>
      </c>
      <c r="M5" s="39" t="s">
        <v>349</v>
      </c>
      <c r="N5" s="39" t="s">
        <v>349</v>
      </c>
      <c r="O5" s="39" t="s">
        <v>349</v>
      </c>
      <c r="P5" s="39" t="s">
        <v>349</v>
      </c>
      <c r="Q5" s="39" t="s">
        <v>349</v>
      </c>
      <c r="R5" s="39" t="s">
        <v>349</v>
      </c>
      <c r="S5" s="39" t="s">
        <v>349</v>
      </c>
      <c r="T5" s="39" t="s">
        <v>349</v>
      </c>
      <c r="U5" s="39" t="s">
        <v>349</v>
      </c>
      <c r="V5" s="39" t="s">
        <v>349</v>
      </c>
      <c r="W5" s="39">
        <v>2</v>
      </c>
      <c r="X5" s="39">
        <v>4</v>
      </c>
      <c r="Y5" s="39">
        <v>3</v>
      </c>
      <c r="Z5" s="39">
        <v>3</v>
      </c>
      <c r="AA5" s="39">
        <v>4</v>
      </c>
      <c r="AB5" s="39">
        <v>3</v>
      </c>
      <c r="AC5" s="39">
        <v>5</v>
      </c>
      <c r="AD5" s="39">
        <v>4</v>
      </c>
      <c r="AE5" s="39">
        <v>4</v>
      </c>
      <c r="AF5" s="39">
        <v>4</v>
      </c>
      <c r="AG5" s="39">
        <v>5</v>
      </c>
      <c r="AH5" s="39">
        <v>4</v>
      </c>
      <c r="AI5" s="39">
        <v>5</v>
      </c>
    </row>
    <row r="6" spans="1:35" x14ac:dyDescent="0.4">
      <c r="A6" t="s">
        <v>314</v>
      </c>
      <c r="B6" t="s">
        <v>314</v>
      </c>
      <c r="C6" s="1"/>
      <c r="D6" s="1" t="str">
        <f>Countries!$G$22</f>
        <v>u:\ken\index.bnk, Type = LAREMOS</v>
      </c>
      <c r="E6" s="1" t="str">
        <f>Countries!$E$22&amp;Countries!$Q5&amp;Countries!$F$22</f>
        <v>x522FCD_M</v>
      </c>
      <c r="F6" t="s">
        <v>314</v>
      </c>
      <c r="G6" s="33" t="s">
        <v>349</v>
      </c>
      <c r="H6" s="33" t="s">
        <v>349</v>
      </c>
      <c r="I6" s="33" t="s">
        <v>349</v>
      </c>
      <c r="J6" s="33" t="s">
        <v>349</v>
      </c>
      <c r="K6" s="33" t="s">
        <v>349</v>
      </c>
      <c r="L6" s="33" t="s">
        <v>349</v>
      </c>
      <c r="M6" s="39" t="s">
        <v>349</v>
      </c>
      <c r="N6" s="39" t="s">
        <v>349</v>
      </c>
      <c r="O6" s="39" t="s">
        <v>349</v>
      </c>
      <c r="P6" s="39" t="s">
        <v>349</v>
      </c>
      <c r="Q6" s="39" t="s">
        <v>349</v>
      </c>
      <c r="R6" s="39" t="s">
        <v>349</v>
      </c>
      <c r="S6" s="39" t="s">
        <v>349</v>
      </c>
      <c r="T6" s="39" t="s">
        <v>349</v>
      </c>
      <c r="U6" s="39" t="s">
        <v>349</v>
      </c>
      <c r="V6" s="39" t="s">
        <v>349</v>
      </c>
      <c r="W6" s="39" t="s">
        <v>349</v>
      </c>
      <c r="X6" s="39" t="s">
        <v>349</v>
      </c>
      <c r="Y6" s="39">
        <v>3</v>
      </c>
      <c r="Z6" s="39">
        <v>4</v>
      </c>
      <c r="AA6" s="39">
        <v>6</v>
      </c>
      <c r="AB6" s="39">
        <v>6</v>
      </c>
      <c r="AC6" s="38">
        <v>7</v>
      </c>
      <c r="AD6" s="38">
        <v>7</v>
      </c>
      <c r="AE6" s="38">
        <v>6</v>
      </c>
      <c r="AF6" s="38">
        <v>7</v>
      </c>
      <c r="AG6" s="38">
        <v>7</v>
      </c>
      <c r="AH6" s="39">
        <v>7</v>
      </c>
      <c r="AI6" s="39">
        <v>7</v>
      </c>
    </row>
    <row r="7" spans="1:35" x14ac:dyDescent="0.4">
      <c r="A7" t="s">
        <v>314</v>
      </c>
      <c r="B7" t="s">
        <v>314</v>
      </c>
      <c r="C7" s="1"/>
      <c r="D7" s="1" t="str">
        <f>Countries!$G$22</f>
        <v>u:\ken\index.bnk, Type = LAREMOS</v>
      </c>
      <c r="E7" s="1" t="str">
        <f>Countries!$E$22&amp;Countries!$Q6&amp;Countries!$F$22</f>
        <v>x248FCD_M</v>
      </c>
      <c r="F7" t="s">
        <v>314</v>
      </c>
      <c r="G7" s="33" t="s">
        <v>349</v>
      </c>
      <c r="H7" s="33" t="s">
        <v>349</v>
      </c>
      <c r="I7" s="33" t="s">
        <v>349</v>
      </c>
      <c r="J7" s="33" t="s">
        <v>349</v>
      </c>
      <c r="K7" s="33" t="s">
        <v>349</v>
      </c>
      <c r="L7" s="33" t="s">
        <v>349</v>
      </c>
      <c r="M7" s="39" t="s">
        <v>349</v>
      </c>
      <c r="N7" s="39" t="s">
        <v>349</v>
      </c>
      <c r="O7" s="39" t="s">
        <v>349</v>
      </c>
      <c r="P7" s="39" t="s">
        <v>349</v>
      </c>
      <c r="Q7" s="39" t="s">
        <v>349</v>
      </c>
      <c r="R7" s="39" t="s">
        <v>349</v>
      </c>
      <c r="S7" s="39" t="s">
        <v>349</v>
      </c>
      <c r="T7" s="39">
        <v>1</v>
      </c>
      <c r="U7" s="39">
        <v>1</v>
      </c>
      <c r="V7" s="39">
        <v>1</v>
      </c>
      <c r="W7" s="39">
        <v>1</v>
      </c>
      <c r="X7" s="39">
        <v>1</v>
      </c>
      <c r="Y7" s="39">
        <v>1</v>
      </c>
      <c r="Z7" s="39">
        <v>1</v>
      </c>
      <c r="AA7" s="39">
        <v>2</v>
      </c>
      <c r="AB7" s="39">
        <v>3</v>
      </c>
      <c r="AC7" s="38">
        <v>3</v>
      </c>
      <c r="AD7" s="38">
        <v>4</v>
      </c>
      <c r="AE7" s="38">
        <v>7</v>
      </c>
      <c r="AF7" s="38">
        <v>10</v>
      </c>
      <c r="AG7" s="38">
        <v>10</v>
      </c>
      <c r="AH7" s="39">
        <v>10</v>
      </c>
      <c r="AI7" s="39" t="s">
        <v>349</v>
      </c>
    </row>
    <row r="8" spans="1:35" x14ac:dyDescent="0.4">
      <c r="A8" t="s">
        <v>314</v>
      </c>
      <c r="B8" t="s">
        <v>314</v>
      </c>
      <c r="C8" s="1"/>
      <c r="D8" s="1" t="str">
        <f>Countries!$G$22</f>
        <v>u:\ken\index.bnk, Type = LAREMOS</v>
      </c>
      <c r="E8" s="1" t="str">
        <f>Countries!$E$22&amp;Countries!$Q7&amp;Countries!$F$22</f>
        <v>x654FCD_M</v>
      </c>
      <c r="F8" t="s">
        <v>314</v>
      </c>
      <c r="G8" s="33" t="s">
        <v>349</v>
      </c>
      <c r="H8" s="33" t="s">
        <v>349</v>
      </c>
      <c r="I8" s="33" t="s">
        <v>349</v>
      </c>
      <c r="J8" s="33" t="s">
        <v>349</v>
      </c>
      <c r="K8" s="33" t="s">
        <v>349</v>
      </c>
      <c r="L8" s="33" t="s">
        <v>349</v>
      </c>
      <c r="M8" s="39" t="s">
        <v>349</v>
      </c>
      <c r="N8" s="39" t="s">
        <v>349</v>
      </c>
      <c r="O8" s="39" t="s">
        <v>349</v>
      </c>
      <c r="P8" s="39" t="s">
        <v>349</v>
      </c>
      <c r="Q8" s="39" t="s">
        <v>349</v>
      </c>
      <c r="R8" s="39" t="s">
        <v>349</v>
      </c>
      <c r="S8" s="39" t="s">
        <v>349</v>
      </c>
      <c r="T8" s="39" t="s">
        <v>349</v>
      </c>
      <c r="U8" s="39" t="s">
        <v>349</v>
      </c>
      <c r="V8" s="39" t="s">
        <v>349</v>
      </c>
      <c r="W8" s="39">
        <v>2</v>
      </c>
      <c r="X8" s="39">
        <v>2</v>
      </c>
      <c r="Y8" s="39">
        <v>3</v>
      </c>
      <c r="Z8" s="39">
        <v>4</v>
      </c>
      <c r="AA8" s="39">
        <v>4</v>
      </c>
      <c r="AB8" s="39">
        <v>4</v>
      </c>
      <c r="AC8" s="39">
        <v>4</v>
      </c>
      <c r="AD8" s="39" t="s">
        <v>349</v>
      </c>
      <c r="AE8" s="39" t="s">
        <v>349</v>
      </c>
      <c r="AF8" s="39" t="s">
        <v>349</v>
      </c>
      <c r="AG8" s="39" t="s">
        <v>349</v>
      </c>
      <c r="AH8" s="39" t="s">
        <v>349</v>
      </c>
      <c r="AI8" s="39" t="s">
        <v>349</v>
      </c>
    </row>
    <row r="9" spans="1:35" x14ac:dyDescent="0.4">
      <c r="A9" t="s">
        <v>314</v>
      </c>
      <c r="B9" t="s">
        <v>314</v>
      </c>
      <c r="C9" s="1"/>
      <c r="D9" s="1" t="str">
        <f>Countries!$G$22</f>
        <v>u:\ken\index.bnk, Type = LAREMOS</v>
      </c>
      <c r="E9" s="1" t="str">
        <f>Countries!$E$22&amp;Countries!$Q8&amp;Countries!$F$22</f>
        <v>x544FCD_M</v>
      </c>
      <c r="F9" t="s">
        <v>314</v>
      </c>
      <c r="G9" s="33" t="s">
        <v>349</v>
      </c>
      <c r="H9" s="33" t="s">
        <v>349</v>
      </c>
      <c r="I9" s="33" t="s">
        <v>349</v>
      </c>
      <c r="J9" s="33" t="s">
        <v>349</v>
      </c>
      <c r="K9" s="33" t="s">
        <v>349</v>
      </c>
      <c r="L9" s="33" t="s">
        <v>349</v>
      </c>
      <c r="M9" s="39" t="s">
        <v>349</v>
      </c>
      <c r="N9" s="39" t="s">
        <v>349</v>
      </c>
      <c r="O9" s="39" t="s">
        <v>349</v>
      </c>
      <c r="P9" s="39" t="s">
        <v>349</v>
      </c>
      <c r="Q9" s="39" t="s">
        <v>349</v>
      </c>
      <c r="R9" s="39" t="s">
        <v>349</v>
      </c>
      <c r="S9" s="39" t="s">
        <v>349</v>
      </c>
      <c r="T9" s="39" t="s">
        <v>349</v>
      </c>
      <c r="U9" s="39" t="s">
        <v>349</v>
      </c>
      <c r="V9" s="39">
        <v>4</v>
      </c>
      <c r="W9" s="39">
        <v>5</v>
      </c>
      <c r="X9" s="39">
        <v>4</v>
      </c>
      <c r="Y9" s="39">
        <v>5</v>
      </c>
      <c r="Z9" s="39">
        <v>4</v>
      </c>
      <c r="AA9" s="39">
        <v>4</v>
      </c>
      <c r="AB9" s="39">
        <v>5</v>
      </c>
      <c r="AC9" s="39">
        <v>5</v>
      </c>
      <c r="AD9" s="39">
        <v>6</v>
      </c>
      <c r="AE9" s="38">
        <v>7</v>
      </c>
      <c r="AF9" s="38">
        <v>8</v>
      </c>
      <c r="AG9" s="38">
        <v>8</v>
      </c>
      <c r="AH9" s="39">
        <v>8</v>
      </c>
      <c r="AI9" s="39">
        <v>8</v>
      </c>
    </row>
    <row r="10" spans="1:35" x14ac:dyDescent="0.4">
      <c r="A10" t="s">
        <v>314</v>
      </c>
      <c r="B10" t="s">
        <v>314</v>
      </c>
      <c r="C10" s="1"/>
      <c r="D10" s="1" t="str">
        <f>Countries!$G$22</f>
        <v>u:\ken\index.bnk, Type = LAREMOS</v>
      </c>
      <c r="E10" s="1" t="str">
        <f>Countries!$E$22&amp;Countries!$Q9&amp;Countries!$F$22</f>
        <v>x688FCD_M</v>
      </c>
      <c r="F10" t="s">
        <v>314</v>
      </c>
      <c r="G10" s="33" t="s">
        <v>349</v>
      </c>
      <c r="H10" s="33" t="s">
        <v>349</v>
      </c>
      <c r="I10" s="33" t="s">
        <v>349</v>
      </c>
      <c r="J10" s="33" t="s">
        <v>349</v>
      </c>
      <c r="K10" s="33" t="s">
        <v>349</v>
      </c>
      <c r="L10" s="33" t="s">
        <v>349</v>
      </c>
      <c r="M10" s="39" t="s">
        <v>349</v>
      </c>
      <c r="N10" s="39" t="s">
        <v>349</v>
      </c>
      <c r="O10" s="39" t="s">
        <v>349</v>
      </c>
      <c r="P10" s="39" t="s">
        <v>349</v>
      </c>
      <c r="Q10" s="39" t="s">
        <v>349</v>
      </c>
      <c r="R10" s="39" t="s">
        <v>349</v>
      </c>
      <c r="S10" s="39" t="s">
        <v>349</v>
      </c>
      <c r="T10" s="39" t="s">
        <v>349</v>
      </c>
      <c r="U10" s="39" t="s">
        <v>349</v>
      </c>
      <c r="V10" s="39" t="s">
        <v>349</v>
      </c>
      <c r="W10" s="39" t="s">
        <v>349</v>
      </c>
      <c r="X10" s="39">
        <v>2</v>
      </c>
      <c r="Y10" s="39">
        <v>2</v>
      </c>
      <c r="Z10" s="39">
        <v>3</v>
      </c>
      <c r="AA10" s="39">
        <v>3</v>
      </c>
      <c r="AB10" s="39">
        <v>5</v>
      </c>
      <c r="AC10" s="39">
        <v>5</v>
      </c>
      <c r="AD10" s="39">
        <v>4</v>
      </c>
      <c r="AE10" s="39">
        <v>4</v>
      </c>
      <c r="AF10" s="39">
        <v>4</v>
      </c>
      <c r="AG10" s="39">
        <v>4</v>
      </c>
      <c r="AH10" s="39">
        <v>5</v>
      </c>
      <c r="AI10" s="39">
        <v>4</v>
      </c>
    </row>
    <row r="11" spans="1:35" x14ac:dyDescent="0.4">
      <c r="A11" t="s">
        <v>314</v>
      </c>
      <c r="B11" t="s">
        <v>314</v>
      </c>
      <c r="C11" s="1"/>
      <c r="D11" s="1" t="str">
        <f>Countries!$G$22</f>
        <v>u:\ken\index.bnk, Type = LAREMOS</v>
      </c>
      <c r="E11" s="1" t="str">
        <f>Countries!$E$22&amp;Countries!$Q10&amp;Countries!$F$22</f>
        <v>x278FCD_M</v>
      </c>
      <c r="F11" t="s">
        <v>314</v>
      </c>
      <c r="G11" s="33" t="s">
        <v>349</v>
      </c>
      <c r="H11" s="33" t="s">
        <v>349</v>
      </c>
      <c r="I11" s="33" t="s">
        <v>349</v>
      </c>
      <c r="J11" s="33" t="s">
        <v>349</v>
      </c>
      <c r="K11" s="33" t="s">
        <v>349</v>
      </c>
      <c r="L11" s="33" t="s">
        <v>349</v>
      </c>
      <c r="M11" s="39" t="s">
        <v>349</v>
      </c>
      <c r="N11" s="39" t="s">
        <v>349</v>
      </c>
      <c r="O11" s="39" t="s">
        <v>349</v>
      </c>
      <c r="P11" s="39" t="s">
        <v>349</v>
      </c>
      <c r="Q11" s="39" t="s">
        <v>349</v>
      </c>
      <c r="R11" s="39" t="s">
        <v>349</v>
      </c>
      <c r="S11" s="39" t="s">
        <v>349</v>
      </c>
      <c r="T11" s="39" t="s">
        <v>349</v>
      </c>
      <c r="U11" s="39" t="s">
        <v>349</v>
      </c>
      <c r="V11" s="39" t="s">
        <v>349</v>
      </c>
      <c r="W11" s="39">
        <v>3</v>
      </c>
      <c r="X11" s="39">
        <v>3</v>
      </c>
      <c r="Y11" s="39">
        <v>4</v>
      </c>
      <c r="Z11" s="39">
        <v>5</v>
      </c>
      <c r="AA11" s="39">
        <v>5</v>
      </c>
      <c r="AB11" s="39">
        <v>6</v>
      </c>
      <c r="AC11" s="39">
        <v>6</v>
      </c>
      <c r="AD11" s="39">
        <v>7</v>
      </c>
      <c r="AE11" s="39">
        <v>7</v>
      </c>
      <c r="AF11" s="39">
        <v>7</v>
      </c>
      <c r="AG11" s="39">
        <v>7</v>
      </c>
      <c r="AH11" s="39">
        <v>7</v>
      </c>
      <c r="AI11" s="39">
        <v>7</v>
      </c>
    </row>
    <row r="12" spans="1:35" x14ac:dyDescent="0.4">
      <c r="A12" t="s">
        <v>314</v>
      </c>
      <c r="B12" t="s">
        <v>314</v>
      </c>
      <c r="C12" s="1"/>
      <c r="D12" s="1" t="str">
        <f>Countries!$G$22</f>
        <v>u:\ken\index.bnk, Type = LAREMOS</v>
      </c>
      <c r="E12" s="1" t="str">
        <f>Countries!$E$22&amp;Countries!$Q11&amp;Countries!$F$22</f>
        <v>x288FCD_M</v>
      </c>
      <c r="F12" t="s">
        <v>314</v>
      </c>
      <c r="G12" s="33" t="s">
        <v>349</v>
      </c>
      <c r="H12" s="33" t="s">
        <v>349</v>
      </c>
      <c r="I12" s="33" t="s">
        <v>349</v>
      </c>
      <c r="J12" s="33" t="s">
        <v>349</v>
      </c>
      <c r="K12" s="33" t="s">
        <v>349</v>
      </c>
      <c r="L12" s="33" t="s">
        <v>349</v>
      </c>
      <c r="M12" s="39" t="s">
        <v>349</v>
      </c>
      <c r="N12" s="39" t="s">
        <v>349</v>
      </c>
      <c r="O12" s="39" t="s">
        <v>349</v>
      </c>
      <c r="P12" s="39" t="s">
        <v>349</v>
      </c>
      <c r="Q12" s="39" t="s">
        <v>349</v>
      </c>
      <c r="R12" s="39" t="s">
        <v>349</v>
      </c>
      <c r="S12" s="39" t="s">
        <v>349</v>
      </c>
      <c r="T12" s="39" t="s">
        <v>349</v>
      </c>
      <c r="U12" s="39" t="s">
        <v>349</v>
      </c>
      <c r="V12" s="39" t="s">
        <v>349</v>
      </c>
      <c r="W12" s="39" t="s">
        <v>349</v>
      </c>
      <c r="X12" s="39" t="s">
        <v>349</v>
      </c>
      <c r="Y12" s="39" t="s">
        <v>349</v>
      </c>
      <c r="Z12" s="39">
        <v>4</v>
      </c>
      <c r="AA12" s="39">
        <v>3</v>
      </c>
      <c r="AB12" s="39">
        <v>3</v>
      </c>
      <c r="AC12" s="39">
        <v>4</v>
      </c>
      <c r="AD12" s="39">
        <v>4</v>
      </c>
      <c r="AE12" s="39">
        <v>5</v>
      </c>
      <c r="AF12" s="39">
        <v>5</v>
      </c>
      <c r="AG12" s="39">
        <v>5</v>
      </c>
      <c r="AH12" s="39">
        <v>5</v>
      </c>
      <c r="AI12" s="39">
        <v>5</v>
      </c>
    </row>
    <row r="13" spans="1:35" x14ac:dyDescent="0.4">
      <c r="A13" t="s">
        <v>314</v>
      </c>
      <c r="B13" t="s">
        <v>314</v>
      </c>
      <c r="C13" s="1"/>
      <c r="D13" s="1" t="str">
        <f>Countries!$G$22</f>
        <v>u:\ken\index.bnk, Type = LAREMOS</v>
      </c>
      <c r="E13" s="1" t="str">
        <f>Countries!$E$22&amp;Countries!$Q12&amp;Countries!$F$22</f>
        <v>x293FCD_M</v>
      </c>
      <c r="F13" t="s">
        <v>314</v>
      </c>
      <c r="G13" s="33" t="s">
        <v>349</v>
      </c>
      <c r="H13" s="33" t="s">
        <v>349</v>
      </c>
      <c r="I13" s="33" t="s">
        <v>349</v>
      </c>
      <c r="J13" s="33" t="s">
        <v>349</v>
      </c>
      <c r="K13" s="33" t="s">
        <v>349</v>
      </c>
      <c r="L13" s="33" t="s">
        <v>349</v>
      </c>
      <c r="M13" s="39">
        <v>3</v>
      </c>
      <c r="N13" s="39">
        <v>4</v>
      </c>
      <c r="O13" s="39">
        <v>4</v>
      </c>
      <c r="P13" s="39">
        <v>5</v>
      </c>
      <c r="Q13" s="39">
        <v>5</v>
      </c>
      <c r="R13" s="39">
        <v>3</v>
      </c>
      <c r="S13" s="39">
        <v>2</v>
      </c>
      <c r="T13" s="39">
        <v>1</v>
      </c>
      <c r="U13" s="39">
        <v>3</v>
      </c>
      <c r="V13" s="39">
        <v>2</v>
      </c>
      <c r="W13" s="39">
        <v>4</v>
      </c>
      <c r="X13" s="39">
        <v>5</v>
      </c>
      <c r="Y13" s="39">
        <v>6</v>
      </c>
      <c r="Z13" s="39">
        <v>6</v>
      </c>
      <c r="AA13" s="39">
        <v>6</v>
      </c>
      <c r="AB13" s="39">
        <v>6</v>
      </c>
      <c r="AC13" s="39">
        <v>7</v>
      </c>
      <c r="AD13" s="39">
        <v>6</v>
      </c>
      <c r="AE13" s="38">
        <v>6</v>
      </c>
      <c r="AF13" s="38">
        <v>6</v>
      </c>
      <c r="AG13" s="38">
        <v>6</v>
      </c>
      <c r="AH13" s="39">
        <v>6</v>
      </c>
      <c r="AI13" s="39">
        <v>6</v>
      </c>
    </row>
    <row r="14" spans="1:35" x14ac:dyDescent="0.4">
      <c r="A14" t="s">
        <v>314</v>
      </c>
      <c r="B14" t="s">
        <v>314</v>
      </c>
      <c r="C14" s="1"/>
      <c r="D14" s="1" t="str">
        <f>Countries!$G$22</f>
        <v>u:\ken\index.bnk, Type = LAREMOS</v>
      </c>
      <c r="E14" s="1" t="str">
        <f>Countries!$E$22&amp;Countries!$Q13&amp;Countries!$F$22</f>
        <v>x716FCD_M</v>
      </c>
      <c r="F14" t="s">
        <v>314</v>
      </c>
      <c r="G14" s="33" t="s">
        <v>349</v>
      </c>
      <c r="H14" s="33" t="s">
        <v>349</v>
      </c>
      <c r="I14" s="33" t="s">
        <v>349</v>
      </c>
      <c r="J14" s="33" t="s">
        <v>349</v>
      </c>
      <c r="K14" s="33" t="s">
        <v>349</v>
      </c>
      <c r="L14" s="33" t="s">
        <v>349</v>
      </c>
      <c r="M14" s="39" t="s">
        <v>349</v>
      </c>
      <c r="N14" s="39" t="s">
        <v>349</v>
      </c>
      <c r="O14" s="39" t="s">
        <v>349</v>
      </c>
      <c r="P14" s="39" t="s">
        <v>349</v>
      </c>
      <c r="Q14" s="39" t="s">
        <v>349</v>
      </c>
      <c r="R14" s="39" t="s">
        <v>349</v>
      </c>
      <c r="S14" s="39" t="s">
        <v>349</v>
      </c>
      <c r="T14" s="39" t="s">
        <v>349</v>
      </c>
      <c r="U14" s="39" t="s">
        <v>349</v>
      </c>
      <c r="V14" s="39" t="s">
        <v>349</v>
      </c>
      <c r="W14" s="39" t="s">
        <v>349</v>
      </c>
      <c r="X14" s="39" t="s">
        <v>349</v>
      </c>
      <c r="Y14" s="39" t="s">
        <v>349</v>
      </c>
      <c r="Z14" s="39" t="s">
        <v>349</v>
      </c>
      <c r="AA14" s="39">
        <v>4</v>
      </c>
      <c r="AB14" s="39">
        <v>3</v>
      </c>
      <c r="AC14" s="39">
        <v>4</v>
      </c>
      <c r="AD14" s="39">
        <v>4</v>
      </c>
      <c r="AE14" s="39">
        <v>4</v>
      </c>
      <c r="AF14" s="39">
        <v>4</v>
      </c>
      <c r="AG14" s="39">
        <v>4</v>
      </c>
      <c r="AH14" s="39">
        <v>4</v>
      </c>
      <c r="AI14" s="39">
        <v>4</v>
      </c>
    </row>
    <row r="15" spans="1:35" x14ac:dyDescent="0.4">
      <c r="A15" t="s">
        <v>314</v>
      </c>
      <c r="B15" s="6" t="s">
        <v>314</v>
      </c>
      <c r="C15" s="1"/>
      <c r="D15" s="1" t="str">
        <f>Countries!$G$22</f>
        <v>u:\ken\index.bnk, Type = LAREMOS</v>
      </c>
      <c r="E15" s="1" t="str">
        <f>Countries!$E$22&amp;Countries!$Q14&amp;Countries!$F$22</f>
        <v>x298FCD_M</v>
      </c>
      <c r="F15" s="7" t="s">
        <v>314</v>
      </c>
      <c r="G15" s="33" t="s">
        <v>349</v>
      </c>
      <c r="H15" s="33" t="s">
        <v>349</v>
      </c>
      <c r="I15" s="33" t="s">
        <v>349</v>
      </c>
      <c r="J15" s="33" t="s">
        <v>349</v>
      </c>
      <c r="K15" s="33" t="s">
        <v>349</v>
      </c>
      <c r="L15" s="33" t="s">
        <v>349</v>
      </c>
      <c r="M15" s="39">
        <v>4</v>
      </c>
      <c r="N15" s="39">
        <v>5</v>
      </c>
      <c r="O15" s="39">
        <v>7</v>
      </c>
      <c r="P15" s="39">
        <v>7</v>
      </c>
      <c r="Q15" s="39">
        <v>7</v>
      </c>
      <c r="R15" s="39">
        <v>7</v>
      </c>
      <c r="S15" s="39">
        <v>7</v>
      </c>
      <c r="T15" s="39">
        <v>7</v>
      </c>
      <c r="U15" s="39">
        <v>7</v>
      </c>
      <c r="V15" s="39">
        <v>8</v>
      </c>
      <c r="W15" s="39">
        <v>9</v>
      </c>
      <c r="X15" s="39">
        <v>9</v>
      </c>
      <c r="Y15" s="39">
        <v>8</v>
      </c>
      <c r="Z15" s="39">
        <v>8</v>
      </c>
      <c r="AA15" s="39">
        <v>8</v>
      </c>
      <c r="AB15" s="39">
        <v>8</v>
      </c>
      <c r="AC15" s="39">
        <v>9</v>
      </c>
      <c r="AD15" s="39">
        <v>9</v>
      </c>
      <c r="AE15" s="39">
        <v>8</v>
      </c>
      <c r="AF15" s="39">
        <v>8</v>
      </c>
      <c r="AG15" s="38">
        <v>9</v>
      </c>
      <c r="AH15" s="39">
        <v>9</v>
      </c>
      <c r="AI15" s="39">
        <v>9</v>
      </c>
    </row>
    <row r="16" spans="1:35" x14ac:dyDescent="0.4">
      <c r="A16" t="s">
        <v>314</v>
      </c>
      <c r="B16" t="s">
        <v>314</v>
      </c>
      <c r="C16" s="1"/>
      <c r="D16" s="1" t="str">
        <f>Countries!$G$22</f>
        <v>u:\ken\index.bnk, Type = LAREMOS</v>
      </c>
      <c r="E16" s="1" t="str">
        <f>Countries!$E$22&amp;Countries!$Q15&amp;Countries!$F$22</f>
        <v>x419FCD_M</v>
      </c>
      <c r="F16" s="1" t="s">
        <v>314</v>
      </c>
      <c r="G16" s="34" t="s">
        <v>349</v>
      </c>
      <c r="H16" s="34" t="s">
        <v>349</v>
      </c>
      <c r="I16" s="34" t="s">
        <v>349</v>
      </c>
      <c r="J16" s="34" t="s">
        <v>349</v>
      </c>
      <c r="K16" s="34" t="s">
        <v>349</v>
      </c>
      <c r="L16" s="34" t="s">
        <v>349</v>
      </c>
      <c r="M16" s="41" t="s">
        <v>349</v>
      </c>
      <c r="N16" s="41" t="s">
        <v>349</v>
      </c>
      <c r="O16" s="41" t="s">
        <v>349</v>
      </c>
      <c r="P16" s="41" t="s">
        <v>349</v>
      </c>
      <c r="Q16" s="41" t="s">
        <v>349</v>
      </c>
      <c r="R16" s="41" t="s">
        <v>349</v>
      </c>
      <c r="S16" s="41" t="s">
        <v>349</v>
      </c>
      <c r="T16" s="41" t="s">
        <v>349</v>
      </c>
      <c r="U16" s="41" t="s">
        <v>349</v>
      </c>
      <c r="V16" s="41" t="s">
        <v>349</v>
      </c>
      <c r="W16" s="41" t="s">
        <v>349</v>
      </c>
      <c r="X16" s="41" t="s">
        <v>349</v>
      </c>
      <c r="Y16" s="41">
        <v>4</v>
      </c>
      <c r="Z16" s="41">
        <v>4</v>
      </c>
      <c r="AA16" s="41">
        <v>4</v>
      </c>
      <c r="AB16" s="41">
        <v>4</v>
      </c>
      <c r="AC16" s="40">
        <v>4</v>
      </c>
      <c r="AD16" s="40">
        <v>4</v>
      </c>
      <c r="AE16" s="40">
        <v>4</v>
      </c>
      <c r="AF16" s="40">
        <v>4</v>
      </c>
      <c r="AG16" s="40">
        <v>4</v>
      </c>
      <c r="AH16" s="41">
        <v>4</v>
      </c>
      <c r="AI16" s="41" t="s">
        <v>349</v>
      </c>
    </row>
    <row r="17" spans="1:35" x14ac:dyDescent="0.4">
      <c r="A17" t="s">
        <v>314</v>
      </c>
      <c r="B17" t="s">
        <v>314</v>
      </c>
      <c r="C17" s="1"/>
      <c r="D17" s="1" t="str">
        <f>Countries!$G$22</f>
        <v>u:\ken\index.bnk, Type = LAREMOS</v>
      </c>
      <c r="E17" s="1" t="str">
        <f>Countries!$E$22&amp;Countries!$Q16&amp;Countries!$F$22</f>
        <v>x963FCD_M</v>
      </c>
      <c r="F17" t="s">
        <v>314</v>
      </c>
      <c r="G17" s="33" t="s">
        <v>349</v>
      </c>
      <c r="H17" s="33" t="s">
        <v>349</v>
      </c>
      <c r="I17" s="33" t="s">
        <v>349</v>
      </c>
      <c r="J17" s="33" t="s">
        <v>349</v>
      </c>
      <c r="K17" s="33" t="s">
        <v>349</v>
      </c>
      <c r="L17" s="33" t="s">
        <v>349</v>
      </c>
      <c r="M17" s="39" t="s">
        <v>349</v>
      </c>
      <c r="N17" s="39" t="s">
        <v>349</v>
      </c>
      <c r="O17" s="39" t="s">
        <v>349</v>
      </c>
      <c r="P17" s="39" t="s">
        <v>349</v>
      </c>
      <c r="Q17" s="39" t="s">
        <v>349</v>
      </c>
      <c r="R17" s="39" t="s">
        <v>349</v>
      </c>
      <c r="S17" s="39" t="s">
        <v>349</v>
      </c>
      <c r="T17" s="39" t="s">
        <v>349</v>
      </c>
      <c r="U17" s="39" t="s">
        <v>349</v>
      </c>
      <c r="V17" s="39" t="s">
        <v>349</v>
      </c>
      <c r="W17" s="39" t="s">
        <v>349</v>
      </c>
      <c r="X17" s="39" t="s">
        <v>349</v>
      </c>
      <c r="Y17" s="39" t="s">
        <v>349</v>
      </c>
      <c r="Z17" s="39" t="s">
        <v>349</v>
      </c>
      <c r="AA17" s="39" t="s">
        <v>349</v>
      </c>
      <c r="AB17" s="39" t="s">
        <v>349</v>
      </c>
      <c r="AC17" s="39">
        <v>8</v>
      </c>
      <c r="AD17" s="39">
        <v>7</v>
      </c>
      <c r="AE17" s="39">
        <v>7</v>
      </c>
      <c r="AF17" s="39">
        <v>5</v>
      </c>
      <c r="AG17" s="39">
        <v>4</v>
      </c>
      <c r="AH17" s="39">
        <v>4</v>
      </c>
      <c r="AI17" s="39">
        <v>4</v>
      </c>
    </row>
    <row r="18" spans="1:35" x14ac:dyDescent="0.4">
      <c r="A18" t="s">
        <v>314</v>
      </c>
      <c r="B18" t="s">
        <v>314</v>
      </c>
      <c r="C18" s="1"/>
      <c r="D18" s="1" t="str">
        <f>Countries!$G$22</f>
        <v>u:\ken\index.bnk, Type = LAREMOS</v>
      </c>
      <c r="E18" s="1" t="str">
        <f>Countries!$E$22&amp;Countries!$Q17&amp;Countries!$F$22</f>
        <v>x636FCD_M</v>
      </c>
      <c r="F18" t="s">
        <v>314</v>
      </c>
      <c r="G18" s="33" t="s">
        <v>349</v>
      </c>
      <c r="H18" s="33" t="s">
        <v>349</v>
      </c>
      <c r="I18" s="33" t="s">
        <v>349</v>
      </c>
      <c r="J18" s="33" t="s">
        <v>349</v>
      </c>
      <c r="K18" s="33" t="s">
        <v>349</v>
      </c>
      <c r="L18" s="33" t="s">
        <v>349</v>
      </c>
      <c r="M18" s="39" t="s">
        <v>349</v>
      </c>
      <c r="N18" s="39" t="s">
        <v>349</v>
      </c>
      <c r="O18" s="39">
        <v>1</v>
      </c>
      <c r="P18" s="39">
        <v>1</v>
      </c>
      <c r="Q18" s="39">
        <v>1</v>
      </c>
      <c r="R18" s="39">
        <v>1</v>
      </c>
      <c r="S18" s="39">
        <v>1</v>
      </c>
      <c r="T18" s="39">
        <v>1</v>
      </c>
      <c r="U18" s="39">
        <v>1</v>
      </c>
      <c r="V18" s="39">
        <v>1</v>
      </c>
      <c r="W18" s="39">
        <v>2</v>
      </c>
      <c r="X18" s="39">
        <v>2</v>
      </c>
      <c r="Y18" s="39">
        <v>1</v>
      </c>
      <c r="Z18" s="39">
        <v>2</v>
      </c>
      <c r="AA18" s="39">
        <v>4</v>
      </c>
      <c r="AB18" s="39">
        <v>3</v>
      </c>
      <c r="AC18" s="39">
        <v>4</v>
      </c>
      <c r="AD18" s="39">
        <v>3</v>
      </c>
      <c r="AE18" s="39">
        <v>2</v>
      </c>
      <c r="AF18" s="39">
        <v>1</v>
      </c>
      <c r="AG18" s="39">
        <v>2</v>
      </c>
      <c r="AH18" s="39" t="s">
        <v>349</v>
      </c>
      <c r="AI18" s="39" t="s">
        <v>349</v>
      </c>
    </row>
    <row r="19" spans="1:35" x14ac:dyDescent="0.4">
      <c r="A19" t="s">
        <v>314</v>
      </c>
      <c r="B19" t="s">
        <v>314</v>
      </c>
      <c r="C19" s="1"/>
      <c r="D19" s="1" t="str">
        <f>Countries!$G$22</f>
        <v>u:\ken\index.bnk, Type = LAREMOS</v>
      </c>
      <c r="E19" s="1" t="str">
        <f>Countries!$E$22&amp;Countries!$Q18&amp;Countries!$F$22</f>
        <v>x238FCD_M</v>
      </c>
      <c r="F19" t="s">
        <v>314</v>
      </c>
      <c r="G19" s="33" t="s">
        <v>349</v>
      </c>
      <c r="H19" s="33" t="s">
        <v>349</v>
      </c>
      <c r="I19" s="33" t="s">
        <v>349</v>
      </c>
      <c r="J19" s="33" t="s">
        <v>349</v>
      </c>
      <c r="K19" s="33" t="s">
        <v>349</v>
      </c>
      <c r="L19" s="33" t="s">
        <v>349</v>
      </c>
      <c r="M19" s="39" t="s">
        <v>349</v>
      </c>
      <c r="N19" s="39" t="s">
        <v>349</v>
      </c>
      <c r="O19" s="39" t="s">
        <v>349</v>
      </c>
      <c r="P19" s="39" t="s">
        <v>349</v>
      </c>
      <c r="Q19" s="39" t="s">
        <v>349</v>
      </c>
      <c r="R19" s="39" t="s">
        <v>349</v>
      </c>
      <c r="S19" s="39" t="s">
        <v>349</v>
      </c>
      <c r="T19" s="39" t="s">
        <v>349</v>
      </c>
      <c r="U19" s="39" t="s">
        <v>349</v>
      </c>
      <c r="V19" s="39" t="s">
        <v>349</v>
      </c>
      <c r="W19" s="39">
        <v>3</v>
      </c>
      <c r="X19" s="39">
        <v>4</v>
      </c>
      <c r="Y19" s="39">
        <v>3</v>
      </c>
      <c r="Z19" s="39">
        <v>3</v>
      </c>
      <c r="AA19" s="39">
        <v>3</v>
      </c>
      <c r="AB19" s="39">
        <v>4</v>
      </c>
      <c r="AC19" s="39">
        <v>4</v>
      </c>
      <c r="AD19" s="39">
        <v>4</v>
      </c>
      <c r="AE19" s="39">
        <v>4</v>
      </c>
      <c r="AF19" s="39">
        <v>4</v>
      </c>
      <c r="AG19" s="39">
        <v>4</v>
      </c>
      <c r="AH19" s="39">
        <v>4</v>
      </c>
      <c r="AI19" s="39">
        <v>5</v>
      </c>
    </row>
    <row r="20" spans="1:35" x14ac:dyDescent="0.4">
      <c r="A20" t="s">
        <v>314</v>
      </c>
      <c r="B20" t="s">
        <v>314</v>
      </c>
      <c r="C20" s="1"/>
      <c r="D20" s="1" t="str">
        <f>Countries!$G$22</f>
        <v>u:\ken\index.bnk, Type = LAREMOS</v>
      </c>
      <c r="E20" s="1" t="str">
        <f>Countries!$E$22&amp;Countries!$Q19&amp;Countries!$F$22</f>
        <v>x662FCD_M</v>
      </c>
      <c r="F20" t="s">
        <v>314</v>
      </c>
      <c r="G20" s="33" t="s">
        <v>349</v>
      </c>
      <c r="H20" s="33" t="s">
        <v>349</v>
      </c>
      <c r="I20" s="33" t="s">
        <v>349</v>
      </c>
      <c r="J20" s="33" t="s">
        <v>349</v>
      </c>
      <c r="K20" s="33" t="s">
        <v>349</v>
      </c>
      <c r="L20" s="33" t="s">
        <v>349</v>
      </c>
      <c r="M20" s="39" t="s">
        <v>349</v>
      </c>
      <c r="N20" s="39" t="s">
        <v>349</v>
      </c>
      <c r="O20" s="39" t="s">
        <v>349</v>
      </c>
      <c r="P20" s="39" t="s">
        <v>349</v>
      </c>
      <c r="Q20" s="39" t="s">
        <v>349</v>
      </c>
      <c r="R20" s="39" t="s">
        <v>349</v>
      </c>
      <c r="S20" s="39" t="s">
        <v>349</v>
      </c>
      <c r="T20" s="39" t="s">
        <v>349</v>
      </c>
      <c r="U20" s="39" t="s">
        <v>349</v>
      </c>
      <c r="V20" s="39" t="s">
        <v>349</v>
      </c>
      <c r="W20" s="39" t="s">
        <v>349</v>
      </c>
      <c r="X20" s="39" t="s">
        <v>349</v>
      </c>
      <c r="Y20" s="39" t="s">
        <v>349</v>
      </c>
      <c r="Z20" s="39" t="s">
        <v>349</v>
      </c>
      <c r="AA20" s="39" t="s">
        <v>349</v>
      </c>
      <c r="AB20" s="39" t="s">
        <v>349</v>
      </c>
      <c r="AC20" s="39" t="s">
        <v>349</v>
      </c>
      <c r="AD20" s="39" t="s">
        <v>349</v>
      </c>
      <c r="AE20" s="39" t="s">
        <v>349</v>
      </c>
      <c r="AF20" s="39" t="s">
        <v>349</v>
      </c>
      <c r="AG20" s="39" t="s">
        <v>349</v>
      </c>
      <c r="AH20" s="39" t="s">
        <v>349</v>
      </c>
      <c r="AI20" s="39" t="s">
        <v>349</v>
      </c>
    </row>
    <row r="21" spans="1:35" x14ac:dyDescent="0.4">
      <c r="A21" t="s">
        <v>314</v>
      </c>
      <c r="B21" t="s">
        <v>314</v>
      </c>
      <c r="C21" s="1"/>
      <c r="D21" s="1" t="str">
        <f>Countries!$G$22</f>
        <v>u:\ken\index.bnk, Type = LAREMOS</v>
      </c>
      <c r="E21" s="1" t="str">
        <f>Countries!$E$22&amp;Countries!$Q20&amp;Countries!$F$22</f>
        <v>x960FCD_M</v>
      </c>
      <c r="F21" t="s">
        <v>314</v>
      </c>
      <c r="G21" s="33" t="s">
        <v>349</v>
      </c>
      <c r="H21" s="33" t="s">
        <v>349</v>
      </c>
      <c r="I21" s="33" t="s">
        <v>349</v>
      </c>
      <c r="J21" s="33" t="s">
        <v>349</v>
      </c>
      <c r="K21" s="33" t="s">
        <v>349</v>
      </c>
      <c r="L21" s="33" t="s">
        <v>349</v>
      </c>
      <c r="M21" s="39" t="s">
        <v>349</v>
      </c>
      <c r="N21" s="39" t="s">
        <v>349</v>
      </c>
      <c r="O21" s="39" t="s">
        <v>349</v>
      </c>
      <c r="P21" s="39" t="s">
        <v>349</v>
      </c>
      <c r="Q21" s="39" t="s">
        <v>349</v>
      </c>
      <c r="R21" s="39" t="s">
        <v>349</v>
      </c>
      <c r="S21" s="39" t="s">
        <v>349</v>
      </c>
      <c r="T21" s="39" t="s">
        <v>349</v>
      </c>
      <c r="U21" s="39" t="s">
        <v>349</v>
      </c>
      <c r="V21" s="39" t="s">
        <v>349</v>
      </c>
      <c r="W21" s="39" t="s">
        <v>349</v>
      </c>
      <c r="X21" s="39" t="s">
        <v>349</v>
      </c>
      <c r="Y21" s="39" t="s">
        <v>349</v>
      </c>
      <c r="Z21" s="39">
        <v>6</v>
      </c>
      <c r="AA21" s="39">
        <v>6</v>
      </c>
      <c r="AB21" s="39">
        <v>6</v>
      </c>
      <c r="AC21" s="39">
        <v>6</v>
      </c>
      <c r="AD21" s="39">
        <v>7</v>
      </c>
      <c r="AE21" s="39">
        <v>7</v>
      </c>
      <c r="AF21" s="39">
        <v>7</v>
      </c>
      <c r="AG21" s="39">
        <v>7</v>
      </c>
      <c r="AH21" s="39">
        <v>7</v>
      </c>
      <c r="AI21" s="39">
        <v>7</v>
      </c>
    </row>
    <row r="22" spans="1:35" x14ac:dyDescent="0.4">
      <c r="A22" s="4" t="s">
        <v>314</v>
      </c>
      <c r="B22" t="s">
        <v>314</v>
      </c>
      <c r="C22" s="1"/>
      <c r="D22" s="1" t="str">
        <f>Countries!$G$22</f>
        <v>u:\ken\index.bnk, Type = LAREMOS</v>
      </c>
      <c r="E22" s="1" t="str">
        <f>Countries!$E$22&amp;Countries!$Q21&amp;Countries!$F$22</f>
        <v>x939FCD_M</v>
      </c>
      <c r="F22" s="4" t="s">
        <v>314</v>
      </c>
      <c r="G22" s="33" t="s">
        <v>349</v>
      </c>
      <c r="H22" s="33" t="s">
        <v>349</v>
      </c>
      <c r="I22" s="33" t="s">
        <v>349</v>
      </c>
      <c r="J22" s="33" t="s">
        <v>349</v>
      </c>
      <c r="K22" s="33" t="s">
        <v>349</v>
      </c>
      <c r="L22" s="33" t="s">
        <v>349</v>
      </c>
      <c r="M22" s="39" t="s">
        <v>349</v>
      </c>
      <c r="N22" s="39" t="s">
        <v>349</v>
      </c>
      <c r="O22" s="39" t="s">
        <v>349</v>
      </c>
      <c r="P22" s="39" t="s">
        <v>349</v>
      </c>
      <c r="Q22" s="39" t="s">
        <v>349</v>
      </c>
      <c r="R22" s="39" t="s">
        <v>349</v>
      </c>
      <c r="S22" s="39" t="s">
        <v>349</v>
      </c>
      <c r="T22" s="39" t="s">
        <v>349</v>
      </c>
      <c r="U22" s="39" t="s">
        <v>349</v>
      </c>
      <c r="V22" s="39" t="s">
        <v>349</v>
      </c>
      <c r="W22" s="39" t="s">
        <v>349</v>
      </c>
      <c r="X22" s="39" t="s">
        <v>349</v>
      </c>
      <c r="Y22" s="39">
        <v>3</v>
      </c>
      <c r="Z22" s="39">
        <v>1</v>
      </c>
      <c r="AA22" s="39">
        <v>2</v>
      </c>
      <c r="AB22" s="39">
        <v>2</v>
      </c>
      <c r="AC22" s="38">
        <v>3</v>
      </c>
      <c r="AD22" s="38">
        <v>3</v>
      </c>
      <c r="AE22" s="38">
        <v>3</v>
      </c>
      <c r="AF22" s="38">
        <v>4</v>
      </c>
      <c r="AG22" s="38">
        <v>4</v>
      </c>
      <c r="AH22" s="39">
        <v>4</v>
      </c>
      <c r="AI22" s="39">
        <v>4</v>
      </c>
    </row>
    <row r="23" spans="1:35" x14ac:dyDescent="0.4">
      <c r="A23" t="s">
        <v>314</v>
      </c>
      <c r="B23" t="s">
        <v>314</v>
      </c>
      <c r="C23" s="1"/>
      <c r="D23" s="1" t="str">
        <f>Countries!$G$22</f>
        <v>u:\ken\index.bnk, Type = LAREMOS</v>
      </c>
      <c r="E23" s="1" t="str">
        <f>Countries!$E$22&amp;Countries!$Q22&amp;Countries!$F$22</f>
        <v>x652FCD_M</v>
      </c>
      <c r="F23" t="s">
        <v>314</v>
      </c>
      <c r="G23" s="33" t="s">
        <v>349</v>
      </c>
      <c r="H23" s="33" t="s">
        <v>349</v>
      </c>
      <c r="I23" s="33" t="s">
        <v>349</v>
      </c>
      <c r="J23" s="33" t="s">
        <v>349</v>
      </c>
      <c r="K23" s="33" t="s">
        <v>349</v>
      </c>
      <c r="L23" s="33" t="s">
        <v>349</v>
      </c>
      <c r="M23" s="39" t="s">
        <v>349</v>
      </c>
      <c r="N23" s="39" t="s">
        <v>349</v>
      </c>
      <c r="O23" s="39" t="s">
        <v>349</v>
      </c>
      <c r="P23" s="39" t="s">
        <v>349</v>
      </c>
      <c r="Q23" s="39" t="s">
        <v>349</v>
      </c>
      <c r="R23" s="39" t="s">
        <v>349</v>
      </c>
      <c r="S23" s="39" t="s">
        <v>349</v>
      </c>
      <c r="T23" s="39" t="s">
        <v>349</v>
      </c>
      <c r="U23" s="39" t="s">
        <v>349</v>
      </c>
      <c r="V23" s="39" t="s">
        <v>349</v>
      </c>
      <c r="W23" s="39" t="s">
        <v>349</v>
      </c>
      <c r="X23" s="39" t="s">
        <v>349</v>
      </c>
      <c r="Y23" s="39" t="s">
        <v>349</v>
      </c>
      <c r="Z23" s="39" t="s">
        <v>349</v>
      </c>
      <c r="AA23" s="39">
        <v>2</v>
      </c>
      <c r="AB23" s="39">
        <v>2</v>
      </c>
      <c r="AC23" s="39">
        <v>3</v>
      </c>
      <c r="AD23" s="39">
        <v>3</v>
      </c>
      <c r="AE23" s="39">
        <v>2</v>
      </c>
      <c r="AF23" s="39">
        <v>3</v>
      </c>
      <c r="AG23" s="39">
        <v>4</v>
      </c>
      <c r="AH23" s="39">
        <v>3</v>
      </c>
      <c r="AI23" s="39" t="s">
        <v>349</v>
      </c>
    </row>
    <row r="24" spans="1:35" x14ac:dyDescent="0.4">
      <c r="A24" t="s">
        <v>314</v>
      </c>
      <c r="B24" t="s">
        <v>314</v>
      </c>
      <c r="C24" s="1"/>
      <c r="D24" s="1" t="str">
        <f>Countries!$G$22</f>
        <v>u:\ken\index.bnk, Type = LAREMOS</v>
      </c>
      <c r="E24" s="1" t="str">
        <f>Countries!$E$22&amp;Countries!$Q23&amp;Countries!$F$22</f>
        <v>x656FCD_M</v>
      </c>
      <c r="F24" s="8" t="s">
        <v>314</v>
      </c>
      <c r="G24" s="33" t="s">
        <v>349</v>
      </c>
      <c r="H24" s="33" t="s">
        <v>349</v>
      </c>
      <c r="I24" s="33" t="s">
        <v>349</v>
      </c>
      <c r="J24" s="33" t="s">
        <v>349</v>
      </c>
      <c r="K24" s="33" t="s">
        <v>349</v>
      </c>
      <c r="L24" s="33" t="s">
        <v>349</v>
      </c>
      <c r="M24" s="39" t="s">
        <v>349</v>
      </c>
      <c r="N24" s="39" t="s">
        <v>349</v>
      </c>
      <c r="O24" s="39" t="s">
        <v>349</v>
      </c>
      <c r="P24" s="39" t="s">
        <v>349</v>
      </c>
      <c r="Q24" s="39" t="s">
        <v>349</v>
      </c>
      <c r="R24" s="39" t="s">
        <v>349</v>
      </c>
      <c r="S24" s="39" t="s">
        <v>349</v>
      </c>
      <c r="T24" s="39" t="s">
        <v>349</v>
      </c>
      <c r="U24" s="39" t="s">
        <v>349</v>
      </c>
      <c r="V24" s="39" t="s">
        <v>349</v>
      </c>
      <c r="W24" s="39">
        <v>1</v>
      </c>
      <c r="X24" s="39">
        <v>1</v>
      </c>
      <c r="Y24" s="39">
        <v>1</v>
      </c>
      <c r="Z24" s="39">
        <v>2</v>
      </c>
      <c r="AA24" s="39">
        <v>1</v>
      </c>
      <c r="AB24" s="39">
        <v>1</v>
      </c>
      <c r="AC24" s="38">
        <v>2</v>
      </c>
      <c r="AD24" s="38">
        <v>2</v>
      </c>
      <c r="AE24" s="38">
        <v>2</v>
      </c>
      <c r="AF24" s="38">
        <v>2</v>
      </c>
      <c r="AG24" s="38">
        <v>2</v>
      </c>
      <c r="AH24" s="39">
        <v>2</v>
      </c>
      <c r="AI24" s="39">
        <v>2</v>
      </c>
    </row>
    <row r="25" spans="1:35" x14ac:dyDescent="0.4">
      <c r="A25" t="s">
        <v>314</v>
      </c>
      <c r="B25" t="s">
        <v>314</v>
      </c>
      <c r="C25" s="1"/>
      <c r="D25" s="1" t="str">
        <f>Countries!$G$22</f>
        <v>u:\ken\index.bnk, Type = LAREMOS</v>
      </c>
      <c r="E25" s="1" t="str">
        <f>Countries!$E$22&amp;Countries!$Q24&amp;Countries!$F$22</f>
        <v>x268FCD_M</v>
      </c>
      <c r="F25" t="s">
        <v>314</v>
      </c>
      <c r="G25" s="33" t="s">
        <v>349</v>
      </c>
      <c r="H25" s="33" t="s">
        <v>349</v>
      </c>
      <c r="I25" s="33" t="s">
        <v>349</v>
      </c>
      <c r="J25" s="33" t="s">
        <v>349</v>
      </c>
      <c r="K25" s="33" t="s">
        <v>349</v>
      </c>
      <c r="L25" s="33" t="s">
        <v>349</v>
      </c>
      <c r="M25" s="39">
        <v>1</v>
      </c>
      <c r="N25" s="39">
        <v>1</v>
      </c>
      <c r="O25" s="39">
        <v>1</v>
      </c>
      <c r="P25" s="39">
        <v>1</v>
      </c>
      <c r="Q25" s="39">
        <v>1</v>
      </c>
      <c r="R25" s="39">
        <v>1</v>
      </c>
      <c r="S25" s="39">
        <v>1</v>
      </c>
      <c r="T25" s="39">
        <v>1</v>
      </c>
      <c r="U25" s="39">
        <v>1</v>
      </c>
      <c r="V25" s="39">
        <v>1</v>
      </c>
      <c r="W25" s="39">
        <v>1</v>
      </c>
      <c r="X25" s="39">
        <v>1</v>
      </c>
      <c r="Y25" s="39">
        <v>1</v>
      </c>
      <c r="Z25" s="39">
        <v>2</v>
      </c>
      <c r="AA25" s="39">
        <v>2</v>
      </c>
      <c r="AB25" s="39">
        <v>2</v>
      </c>
      <c r="AC25" s="39">
        <v>3</v>
      </c>
      <c r="AD25" s="39">
        <v>3</v>
      </c>
      <c r="AE25" s="39">
        <v>3</v>
      </c>
      <c r="AF25" s="39">
        <v>3</v>
      </c>
      <c r="AG25" s="39">
        <v>3</v>
      </c>
      <c r="AH25" s="39">
        <v>3</v>
      </c>
      <c r="AI25" s="39" t="s">
        <v>349</v>
      </c>
    </row>
    <row r="26" spans="1:35" x14ac:dyDescent="0.4">
      <c r="A26" t="s">
        <v>314</v>
      </c>
      <c r="B26" t="s">
        <v>314</v>
      </c>
      <c r="C26" s="1"/>
      <c r="D26" s="1" t="str">
        <f>Countries!$G$22</f>
        <v>u:\ken\index.bnk, Type = LAREMOS</v>
      </c>
      <c r="E26" s="1" t="str">
        <f>Countries!$E$22&amp;Countries!$Q25&amp;Countries!$F$22</f>
        <v>x536FCD_M</v>
      </c>
      <c r="F26" t="s">
        <v>314</v>
      </c>
      <c r="G26" s="33" t="s">
        <v>349</v>
      </c>
      <c r="H26" s="33" t="s">
        <v>349</v>
      </c>
      <c r="I26" s="33" t="s">
        <v>349</v>
      </c>
      <c r="J26" s="33" t="s">
        <v>349</v>
      </c>
      <c r="K26" s="33" t="s">
        <v>349</v>
      </c>
      <c r="L26" s="33" t="s">
        <v>349</v>
      </c>
      <c r="M26" s="39">
        <v>2</v>
      </c>
      <c r="N26" s="39">
        <v>2</v>
      </c>
      <c r="O26" s="39">
        <v>2</v>
      </c>
      <c r="P26" s="39">
        <v>2</v>
      </c>
      <c r="Q26" s="39">
        <v>2</v>
      </c>
      <c r="R26" s="39">
        <v>2</v>
      </c>
      <c r="S26" s="39">
        <v>2</v>
      </c>
      <c r="T26" s="39">
        <v>2</v>
      </c>
      <c r="U26" s="39">
        <v>2</v>
      </c>
      <c r="V26" s="39">
        <v>2</v>
      </c>
      <c r="W26" s="39">
        <v>3</v>
      </c>
      <c r="X26" s="39">
        <v>3</v>
      </c>
      <c r="Y26" s="39">
        <v>3</v>
      </c>
      <c r="Z26" s="39">
        <v>3</v>
      </c>
      <c r="AA26" s="39">
        <v>3</v>
      </c>
      <c r="AB26" s="39">
        <v>2</v>
      </c>
      <c r="AC26" s="39">
        <v>2</v>
      </c>
      <c r="AD26" s="39">
        <v>3</v>
      </c>
      <c r="AE26" s="39">
        <v>3</v>
      </c>
      <c r="AF26" s="39">
        <v>3</v>
      </c>
      <c r="AG26" s="39">
        <v>3</v>
      </c>
      <c r="AH26" s="39">
        <v>2</v>
      </c>
      <c r="AI26" s="39">
        <v>2</v>
      </c>
    </row>
    <row r="27" spans="1:35" x14ac:dyDescent="0.4">
      <c r="A27" s="4" t="s">
        <v>314</v>
      </c>
      <c r="B27" t="s">
        <v>314</v>
      </c>
      <c r="C27" s="1"/>
      <c r="D27" s="1" t="str">
        <f>Countries!$G$22</f>
        <v>u:\ken\index.bnk, Type = LAREMOS</v>
      </c>
      <c r="E27" s="1" t="str">
        <f>Countries!$E$22&amp;Countries!$Q26&amp;Countries!$F$22</f>
        <v>x343FCD_M</v>
      </c>
      <c r="F27" s="4" t="s">
        <v>314</v>
      </c>
      <c r="G27" s="33" t="s">
        <v>349</v>
      </c>
      <c r="H27" s="33" t="s">
        <v>349</v>
      </c>
      <c r="I27" s="33" t="s">
        <v>349</v>
      </c>
      <c r="J27" s="33" t="s">
        <v>349</v>
      </c>
      <c r="K27" s="33" t="s">
        <v>349</v>
      </c>
      <c r="L27" s="33" t="s">
        <v>349</v>
      </c>
      <c r="M27" s="39" t="s">
        <v>349</v>
      </c>
      <c r="N27" s="39" t="s">
        <v>349</v>
      </c>
      <c r="O27" s="39" t="s">
        <v>349</v>
      </c>
      <c r="P27" s="39" t="s">
        <v>349</v>
      </c>
      <c r="Q27" s="39" t="s">
        <v>349</v>
      </c>
      <c r="R27" s="39" t="s">
        <v>349</v>
      </c>
      <c r="S27" s="39" t="s">
        <v>349</v>
      </c>
      <c r="T27" s="39" t="s">
        <v>349</v>
      </c>
      <c r="U27" s="39" t="s">
        <v>349</v>
      </c>
      <c r="V27" s="39" t="s">
        <v>349</v>
      </c>
      <c r="W27" s="39" t="s">
        <v>349</v>
      </c>
      <c r="X27" s="39" t="s">
        <v>349</v>
      </c>
      <c r="Y27" s="39" t="s">
        <v>349</v>
      </c>
      <c r="Z27" s="39" t="s">
        <v>349</v>
      </c>
      <c r="AA27" s="39">
        <v>5</v>
      </c>
      <c r="AB27" s="39">
        <v>4</v>
      </c>
      <c r="AC27" s="39">
        <v>4</v>
      </c>
      <c r="AD27" s="39">
        <v>3</v>
      </c>
      <c r="AE27" s="39">
        <v>4</v>
      </c>
      <c r="AF27" s="39">
        <v>3</v>
      </c>
      <c r="AG27" s="39">
        <v>4</v>
      </c>
      <c r="AH27" s="39">
        <v>4</v>
      </c>
      <c r="AI27" s="39">
        <v>4</v>
      </c>
    </row>
    <row r="28" spans="1:35" x14ac:dyDescent="0.4">
      <c r="A28" t="s">
        <v>314</v>
      </c>
      <c r="B28" t="s">
        <v>314</v>
      </c>
      <c r="C28" s="1"/>
      <c r="D28" s="1" t="str">
        <f>Countries!$G$22</f>
        <v>u:\ken\index.bnk, Type = LAREMOS</v>
      </c>
      <c r="E28" s="1" t="str">
        <f>Countries!$E$22&amp;Countries!$Q27&amp;Countries!$F$22</f>
        <v>x439FCD_M</v>
      </c>
      <c r="F28" t="s">
        <v>314</v>
      </c>
      <c r="G28" s="33" t="s">
        <v>349</v>
      </c>
      <c r="H28" s="33" t="s">
        <v>349</v>
      </c>
      <c r="I28" s="33" t="s">
        <v>349</v>
      </c>
      <c r="J28" s="33" t="s">
        <v>349</v>
      </c>
      <c r="K28" s="33" t="s">
        <v>349</v>
      </c>
      <c r="L28" s="33" t="s">
        <v>349</v>
      </c>
      <c r="M28" s="39" t="s">
        <v>349</v>
      </c>
      <c r="N28" s="39" t="s">
        <v>349</v>
      </c>
      <c r="O28" s="39" t="s">
        <v>349</v>
      </c>
      <c r="P28" s="39" t="s">
        <v>349</v>
      </c>
      <c r="Q28" s="39" t="s">
        <v>349</v>
      </c>
      <c r="R28" s="39" t="s">
        <v>349</v>
      </c>
      <c r="S28" s="39" t="s">
        <v>349</v>
      </c>
      <c r="T28" s="39" t="s">
        <v>349</v>
      </c>
      <c r="U28" s="39" t="s">
        <v>349</v>
      </c>
      <c r="V28" s="39" t="s">
        <v>349</v>
      </c>
      <c r="W28" s="39">
        <v>2</v>
      </c>
      <c r="X28" s="39">
        <v>2</v>
      </c>
      <c r="Y28" s="39">
        <v>2</v>
      </c>
      <c r="Z28" s="39">
        <v>2</v>
      </c>
      <c r="AA28" s="39">
        <v>2</v>
      </c>
      <c r="AB28" s="39">
        <v>2</v>
      </c>
      <c r="AC28" s="39" t="s">
        <v>349</v>
      </c>
      <c r="AD28" s="39" t="s">
        <v>349</v>
      </c>
      <c r="AE28" s="39">
        <v>2</v>
      </c>
      <c r="AF28" s="39">
        <v>2</v>
      </c>
      <c r="AG28" s="39">
        <v>3</v>
      </c>
      <c r="AH28" s="39">
        <v>3</v>
      </c>
      <c r="AI28" s="39">
        <v>3</v>
      </c>
    </row>
    <row r="29" spans="1:35" x14ac:dyDescent="0.4">
      <c r="A29" s="4" t="s">
        <v>314</v>
      </c>
      <c r="B29" t="s">
        <v>314</v>
      </c>
      <c r="C29" s="1"/>
      <c r="D29" s="1" t="str">
        <f>Countries!$G$22</f>
        <v>u:\ken\index.bnk, Type = LAREMOS</v>
      </c>
      <c r="E29" s="1" t="str">
        <f>Countries!$E$22&amp;Countries!$Q28&amp;Countries!$F$22</f>
        <v>x917FCD_M</v>
      </c>
      <c r="F29" s="4" t="s">
        <v>314</v>
      </c>
      <c r="G29" s="33" t="s">
        <v>349</v>
      </c>
      <c r="H29" s="33" t="s">
        <v>349</v>
      </c>
      <c r="I29" s="33" t="s">
        <v>349</v>
      </c>
      <c r="J29" s="33" t="s">
        <v>349</v>
      </c>
      <c r="K29" s="33" t="s">
        <v>349</v>
      </c>
      <c r="L29" s="33" t="s">
        <v>349</v>
      </c>
      <c r="M29" s="39" t="s">
        <v>349</v>
      </c>
      <c r="N29" s="39" t="s">
        <v>349</v>
      </c>
      <c r="O29" s="39" t="s">
        <v>349</v>
      </c>
      <c r="P29" s="39" t="s">
        <v>349</v>
      </c>
      <c r="Q29" s="39" t="s">
        <v>349</v>
      </c>
      <c r="R29" s="39" t="s">
        <v>349</v>
      </c>
      <c r="S29" s="39" t="s">
        <v>349</v>
      </c>
      <c r="T29" s="39" t="s">
        <v>349</v>
      </c>
      <c r="U29" s="39" t="s">
        <v>349</v>
      </c>
      <c r="V29" s="39" t="s">
        <v>349</v>
      </c>
      <c r="W29" s="39" t="s">
        <v>349</v>
      </c>
      <c r="X29" s="39" t="s">
        <v>349</v>
      </c>
      <c r="Y29" s="39" t="s">
        <v>349</v>
      </c>
      <c r="Z29" s="39" t="s">
        <v>349</v>
      </c>
      <c r="AA29" s="39" t="s">
        <v>349</v>
      </c>
      <c r="AB29" s="39">
        <v>1</v>
      </c>
      <c r="AC29" s="39">
        <v>1</v>
      </c>
      <c r="AD29" s="39">
        <v>2</v>
      </c>
      <c r="AE29" s="39">
        <v>3</v>
      </c>
      <c r="AF29" s="39">
        <v>3</v>
      </c>
      <c r="AG29" s="39">
        <v>3</v>
      </c>
      <c r="AH29" s="39">
        <v>3</v>
      </c>
      <c r="AI29" s="39">
        <v>3</v>
      </c>
    </row>
    <row r="30" spans="1:35" x14ac:dyDescent="0.4">
      <c r="A30" s="4" t="s">
        <v>314</v>
      </c>
      <c r="B30" t="s">
        <v>314</v>
      </c>
      <c r="C30" s="1"/>
      <c r="D30" s="1" t="str">
        <f>Countries!$G$22</f>
        <v>u:\ken\index.bnk, Type = LAREMOS</v>
      </c>
      <c r="E30" s="1" t="str">
        <f>Countries!$E$22&amp;Countries!$Q29&amp;Countries!$F$22</f>
        <v>x446FCD_M</v>
      </c>
      <c r="F30" t="s">
        <v>314</v>
      </c>
      <c r="G30" s="33" t="s">
        <v>349</v>
      </c>
      <c r="H30" s="33" t="s">
        <v>349</v>
      </c>
      <c r="I30" s="33" t="s">
        <v>349</v>
      </c>
      <c r="J30" s="33" t="s">
        <v>349</v>
      </c>
      <c r="K30" s="33" t="s">
        <v>349</v>
      </c>
      <c r="L30" s="33" t="s">
        <v>349</v>
      </c>
      <c r="M30" s="39">
        <v>4</v>
      </c>
      <c r="N30" s="39">
        <v>4</v>
      </c>
      <c r="O30" s="39">
        <v>3</v>
      </c>
      <c r="P30" s="39">
        <v>3</v>
      </c>
      <c r="Q30" s="39">
        <v>3</v>
      </c>
      <c r="R30" s="39">
        <v>4</v>
      </c>
      <c r="S30" s="39">
        <v>7</v>
      </c>
      <c r="T30" s="39">
        <v>9</v>
      </c>
      <c r="U30" s="39">
        <v>8</v>
      </c>
      <c r="V30" s="39">
        <v>7</v>
      </c>
      <c r="W30" s="39">
        <v>7</v>
      </c>
      <c r="X30" s="39">
        <v>7</v>
      </c>
      <c r="Y30" s="39">
        <v>7</v>
      </c>
      <c r="Z30" s="39">
        <v>7</v>
      </c>
      <c r="AA30" s="39">
        <v>6</v>
      </c>
      <c r="AB30" s="39">
        <v>6</v>
      </c>
      <c r="AC30" s="39">
        <v>6</v>
      </c>
      <c r="AD30" s="39">
        <v>6</v>
      </c>
      <c r="AE30" s="39">
        <v>6</v>
      </c>
      <c r="AF30" s="39">
        <v>6</v>
      </c>
      <c r="AG30" s="39">
        <v>7</v>
      </c>
      <c r="AH30" s="39">
        <v>7</v>
      </c>
      <c r="AI30" s="39">
        <v>7</v>
      </c>
    </row>
    <row r="31" spans="1:35" x14ac:dyDescent="0.4">
      <c r="A31" s="4" t="s">
        <v>314</v>
      </c>
      <c r="B31" t="s">
        <v>314</v>
      </c>
      <c r="C31" s="1"/>
      <c r="D31" s="1" t="str">
        <f>Countries!$G$22</f>
        <v>u:\ken\index.bnk, Type = LAREMOS</v>
      </c>
      <c r="E31" s="1" t="str">
        <f>Countries!$E$22&amp;Countries!$Q30&amp;Countries!$F$22</f>
        <v>x676FCD_M</v>
      </c>
      <c r="F31" t="s">
        <v>314</v>
      </c>
      <c r="G31" s="33" t="s">
        <v>349</v>
      </c>
      <c r="H31" s="33" t="s">
        <v>349</v>
      </c>
      <c r="I31" s="33" t="s">
        <v>349</v>
      </c>
      <c r="J31" s="33" t="s">
        <v>349</v>
      </c>
      <c r="K31" s="33" t="s">
        <v>349</v>
      </c>
      <c r="L31" s="33" t="s">
        <v>349</v>
      </c>
      <c r="M31" s="39" t="s">
        <v>349</v>
      </c>
      <c r="N31" s="39" t="s">
        <v>349</v>
      </c>
      <c r="O31" s="39" t="s">
        <v>349</v>
      </c>
      <c r="P31" s="39" t="s">
        <v>349</v>
      </c>
      <c r="Q31" s="39" t="s">
        <v>349</v>
      </c>
      <c r="R31" s="39" t="s">
        <v>349</v>
      </c>
      <c r="S31" s="39" t="s">
        <v>349</v>
      </c>
      <c r="T31" s="39" t="s">
        <v>349</v>
      </c>
      <c r="U31" s="39" t="s">
        <v>349</v>
      </c>
      <c r="V31" s="39" t="s">
        <v>349</v>
      </c>
      <c r="W31" s="39" t="s">
        <v>349</v>
      </c>
      <c r="X31" s="39" t="s">
        <v>349</v>
      </c>
      <c r="Y31" s="39" t="s">
        <v>349</v>
      </c>
      <c r="Z31" s="39" t="s">
        <v>349</v>
      </c>
      <c r="AA31" s="39">
        <v>2</v>
      </c>
      <c r="AB31" s="39">
        <v>1</v>
      </c>
      <c r="AC31" s="39">
        <v>1</v>
      </c>
      <c r="AD31" s="39">
        <v>2</v>
      </c>
      <c r="AE31" s="39">
        <v>3</v>
      </c>
      <c r="AF31" s="39">
        <v>2</v>
      </c>
      <c r="AG31" s="39">
        <v>2</v>
      </c>
      <c r="AH31" s="39">
        <v>2</v>
      </c>
      <c r="AI31" s="39" t="s">
        <v>349</v>
      </c>
    </row>
    <row r="32" spans="1:35" x14ac:dyDescent="0.4">
      <c r="A32" s="4" t="s">
        <v>314</v>
      </c>
      <c r="B32" t="s">
        <v>314</v>
      </c>
      <c r="C32" s="1"/>
      <c r="D32" s="1" t="str">
        <f>Countries!$G$22</f>
        <v>u:\ken\index.bnk, Type = LAREMOS</v>
      </c>
      <c r="E32" s="1" t="str">
        <f>Countries!$E$22&amp;Countries!$Q31&amp;Countries!$F$22</f>
        <v>x921FCD_M</v>
      </c>
      <c r="F32" t="s">
        <v>314</v>
      </c>
      <c r="G32" s="33" t="s">
        <v>349</v>
      </c>
      <c r="H32" s="33" t="s">
        <v>349</v>
      </c>
      <c r="I32" s="33" t="s">
        <v>349</v>
      </c>
      <c r="J32" s="33" t="s">
        <v>349</v>
      </c>
      <c r="K32" s="33" t="s">
        <v>349</v>
      </c>
      <c r="L32" s="33" t="s">
        <v>349</v>
      </c>
      <c r="M32" s="39" t="s">
        <v>349</v>
      </c>
      <c r="N32" s="39" t="s">
        <v>349</v>
      </c>
      <c r="O32" s="39" t="s">
        <v>349</v>
      </c>
      <c r="P32" s="39" t="s">
        <v>349</v>
      </c>
      <c r="Q32" s="39" t="s">
        <v>349</v>
      </c>
      <c r="R32" s="39" t="s">
        <v>349</v>
      </c>
      <c r="S32" s="39" t="s">
        <v>349</v>
      </c>
      <c r="T32" s="39" t="s">
        <v>349</v>
      </c>
      <c r="U32" s="39" t="s">
        <v>349</v>
      </c>
      <c r="V32" s="39" t="s">
        <v>349</v>
      </c>
      <c r="W32" s="39" t="s">
        <v>349</v>
      </c>
      <c r="X32" s="39">
        <v>1</v>
      </c>
      <c r="Y32" s="39">
        <v>1</v>
      </c>
      <c r="Z32" s="39">
        <v>2</v>
      </c>
      <c r="AA32" s="39">
        <v>2</v>
      </c>
      <c r="AB32" s="39">
        <v>2</v>
      </c>
      <c r="AC32" s="39">
        <v>1</v>
      </c>
      <c r="AD32" s="39">
        <v>1</v>
      </c>
      <c r="AE32" s="39">
        <v>3</v>
      </c>
      <c r="AF32" s="39">
        <v>3</v>
      </c>
      <c r="AG32" s="39">
        <v>3</v>
      </c>
      <c r="AH32" s="39">
        <v>3</v>
      </c>
      <c r="AI32" s="39">
        <v>4</v>
      </c>
    </row>
    <row r="33" spans="1:35" x14ac:dyDescent="0.4">
      <c r="A33" t="s">
        <v>314</v>
      </c>
      <c r="B33" t="s">
        <v>314</v>
      </c>
      <c r="C33" s="1"/>
      <c r="D33" s="1" t="str">
        <f>Countries!$G$22</f>
        <v>u:\ken\index.bnk, Type = LAREMOS</v>
      </c>
      <c r="E33" s="1" t="str">
        <f>Countries!$E$22&amp;Countries!$Q32&amp;Countries!$F$22</f>
        <v>x948FCD_M</v>
      </c>
      <c r="F33" t="s">
        <v>314</v>
      </c>
      <c r="G33" s="33" t="s">
        <v>349</v>
      </c>
      <c r="H33" s="33" t="s">
        <v>349</v>
      </c>
      <c r="I33" s="33" t="s">
        <v>349</v>
      </c>
      <c r="J33" s="33" t="s">
        <v>349</v>
      </c>
      <c r="K33" s="33" t="s">
        <v>349</v>
      </c>
      <c r="L33" s="33" t="s">
        <v>349</v>
      </c>
      <c r="M33" s="39" t="s">
        <v>349</v>
      </c>
      <c r="N33" s="39" t="s">
        <v>349</v>
      </c>
      <c r="O33" s="39" t="s">
        <v>349</v>
      </c>
      <c r="P33" s="39" t="s">
        <v>349</v>
      </c>
      <c r="Q33" s="39" t="s">
        <v>349</v>
      </c>
      <c r="R33" s="39" t="s">
        <v>349</v>
      </c>
      <c r="S33" s="39" t="s">
        <v>349</v>
      </c>
      <c r="T33" s="39" t="s">
        <v>349</v>
      </c>
      <c r="U33" s="39" t="s">
        <v>349</v>
      </c>
      <c r="V33" s="39" t="s">
        <v>349</v>
      </c>
      <c r="W33" s="39" t="s">
        <v>349</v>
      </c>
      <c r="X33" s="39" t="s">
        <v>349</v>
      </c>
      <c r="Y33" s="39">
        <v>1</v>
      </c>
      <c r="Z33" s="39">
        <v>4</v>
      </c>
      <c r="AA33" s="39">
        <v>2</v>
      </c>
      <c r="AB33" s="39">
        <v>3</v>
      </c>
      <c r="AC33" s="39">
        <v>3</v>
      </c>
      <c r="AD33" s="39">
        <v>3</v>
      </c>
      <c r="AE33" s="39">
        <v>3</v>
      </c>
      <c r="AF33" s="39">
        <v>3</v>
      </c>
      <c r="AG33" s="39">
        <v>3</v>
      </c>
      <c r="AH33" s="39">
        <v>3</v>
      </c>
      <c r="AI33" s="39">
        <v>3</v>
      </c>
    </row>
    <row r="34" spans="1:35" x14ac:dyDescent="0.4">
      <c r="A34" t="s">
        <v>314</v>
      </c>
      <c r="B34" t="s">
        <v>314</v>
      </c>
      <c r="C34" s="1"/>
      <c r="D34" s="1" t="str">
        <f>Countries!$G$22</f>
        <v>u:\ken\index.bnk, Type = LAREMOS</v>
      </c>
      <c r="E34" s="1" t="str">
        <f>Countries!$E$22&amp;Countries!$Q33&amp;Countries!$F$22</f>
        <v>x564FCD_M</v>
      </c>
      <c r="F34" t="s">
        <v>314</v>
      </c>
      <c r="G34" s="33" t="s">
        <v>349</v>
      </c>
      <c r="H34" s="33" t="s">
        <v>349</v>
      </c>
      <c r="I34" s="33" t="s">
        <v>349</v>
      </c>
      <c r="J34" s="33" t="s">
        <v>349</v>
      </c>
      <c r="K34" s="33" t="s">
        <v>349</v>
      </c>
      <c r="L34" s="33" t="s">
        <v>349</v>
      </c>
      <c r="M34" s="39" t="s">
        <v>349</v>
      </c>
      <c r="N34" s="39" t="s">
        <v>349</v>
      </c>
      <c r="O34" s="39" t="s">
        <v>349</v>
      </c>
      <c r="P34" s="39" t="s">
        <v>349</v>
      </c>
      <c r="Q34" s="39" t="s">
        <v>349</v>
      </c>
      <c r="R34" s="39" t="s">
        <v>349</v>
      </c>
      <c r="S34" s="39" t="s">
        <v>349</v>
      </c>
      <c r="T34" s="39" t="s">
        <v>349</v>
      </c>
      <c r="U34" s="39" t="s">
        <v>349</v>
      </c>
      <c r="V34" s="39" t="s">
        <v>349</v>
      </c>
      <c r="W34" s="38">
        <v>1</v>
      </c>
      <c r="X34" s="38">
        <v>1</v>
      </c>
      <c r="Y34" s="38">
        <v>2</v>
      </c>
      <c r="Z34" s="38">
        <v>2</v>
      </c>
      <c r="AA34" s="38">
        <v>2</v>
      </c>
      <c r="AB34" s="39" t="s">
        <v>349</v>
      </c>
      <c r="AC34" s="39" t="s">
        <v>349</v>
      </c>
      <c r="AD34" s="38">
        <v>4</v>
      </c>
      <c r="AE34" s="38">
        <v>3</v>
      </c>
      <c r="AF34" s="38">
        <v>2</v>
      </c>
      <c r="AG34" s="38">
        <v>2</v>
      </c>
      <c r="AH34" s="39">
        <v>2</v>
      </c>
      <c r="AI34" s="39">
        <v>2</v>
      </c>
    </row>
    <row r="35" spans="1:35" x14ac:dyDescent="0.4">
      <c r="A35" t="s">
        <v>314</v>
      </c>
      <c r="B35" t="s">
        <v>314</v>
      </c>
      <c r="C35" s="1"/>
      <c r="D35" s="1" t="str">
        <f>Countries!$G$22</f>
        <v>u:\ken\index.bnk, Type = LAREMOS</v>
      </c>
      <c r="E35" s="1" t="str">
        <f>Countries!$E$22&amp;Countries!$Q34&amp;Countries!$F$22</f>
        <v>x566FCD_M</v>
      </c>
      <c r="F35" t="s">
        <v>314</v>
      </c>
      <c r="G35" s="33" t="s">
        <v>349</v>
      </c>
      <c r="H35" s="33" t="s">
        <v>349</v>
      </c>
      <c r="I35" s="33" t="s">
        <v>349</v>
      </c>
      <c r="J35" s="33" t="s">
        <v>349</v>
      </c>
      <c r="K35" s="33" t="s">
        <v>349</v>
      </c>
      <c r="L35" s="33" t="s">
        <v>349</v>
      </c>
      <c r="M35" s="39" t="s">
        <v>349</v>
      </c>
      <c r="N35" s="39" t="s">
        <v>349</v>
      </c>
      <c r="O35" s="39">
        <v>2</v>
      </c>
      <c r="P35" s="39">
        <v>3</v>
      </c>
      <c r="Q35" s="39">
        <v>3</v>
      </c>
      <c r="R35" s="39">
        <v>2</v>
      </c>
      <c r="S35" s="39">
        <v>2</v>
      </c>
      <c r="T35" s="39">
        <v>2</v>
      </c>
      <c r="U35" s="39">
        <v>2</v>
      </c>
      <c r="V35" s="39">
        <v>2</v>
      </c>
      <c r="W35" s="39">
        <v>2</v>
      </c>
      <c r="X35" s="39">
        <v>2</v>
      </c>
      <c r="Y35" s="39">
        <v>3</v>
      </c>
      <c r="Z35" s="39">
        <v>3</v>
      </c>
      <c r="AA35" s="39">
        <v>3</v>
      </c>
      <c r="AB35" s="39">
        <v>3</v>
      </c>
      <c r="AC35" s="39">
        <v>3</v>
      </c>
      <c r="AD35" s="39">
        <v>3</v>
      </c>
      <c r="AE35" s="39">
        <v>3</v>
      </c>
      <c r="AF35" s="39">
        <v>3</v>
      </c>
      <c r="AG35" s="39">
        <v>3</v>
      </c>
      <c r="AH35" s="39">
        <v>3</v>
      </c>
      <c r="AI35" s="39">
        <v>3</v>
      </c>
    </row>
    <row r="36" spans="1:35" x14ac:dyDescent="0.4">
      <c r="A36" t="s">
        <v>314</v>
      </c>
      <c r="B36" t="s">
        <v>314</v>
      </c>
      <c r="C36" s="1"/>
      <c r="D36" s="1" t="str">
        <f>Countries!$G$22</f>
        <v>u:\ken\index.bnk, Type = LAREMOS</v>
      </c>
      <c r="E36" s="1" t="str">
        <f>Countries!$E$22&amp;Countries!$Q35&amp;Countries!$F$22</f>
        <v>x922FCD_M</v>
      </c>
      <c r="F36" t="s">
        <v>314</v>
      </c>
      <c r="G36" s="33" t="s">
        <v>349</v>
      </c>
      <c r="H36" s="33" t="s">
        <v>349</v>
      </c>
      <c r="I36" s="33" t="s">
        <v>349</v>
      </c>
      <c r="J36" s="33" t="s">
        <v>349</v>
      </c>
      <c r="K36" s="33" t="s">
        <v>349</v>
      </c>
      <c r="L36" s="33" t="s">
        <v>349</v>
      </c>
      <c r="M36" s="39" t="s">
        <v>349</v>
      </c>
      <c r="N36" s="39" t="s">
        <v>349</v>
      </c>
      <c r="O36" s="39" t="s">
        <v>349</v>
      </c>
      <c r="P36" s="39" t="s">
        <v>349</v>
      </c>
      <c r="Q36" s="39" t="s">
        <v>349</v>
      </c>
      <c r="R36" s="39" t="s">
        <v>349</v>
      </c>
      <c r="S36" s="39" t="s">
        <v>349</v>
      </c>
      <c r="T36" s="39" t="s">
        <v>349</v>
      </c>
      <c r="U36" s="39" t="s">
        <v>349</v>
      </c>
      <c r="V36" s="39" t="s">
        <v>349</v>
      </c>
      <c r="W36" s="39" t="s">
        <v>349</v>
      </c>
      <c r="X36" s="39" t="s">
        <v>349</v>
      </c>
      <c r="Y36" s="39" t="s">
        <v>349</v>
      </c>
      <c r="Z36" s="39">
        <v>3</v>
      </c>
      <c r="AA36" s="39">
        <v>3</v>
      </c>
      <c r="AB36" s="39">
        <v>3</v>
      </c>
      <c r="AC36" s="39">
        <v>2</v>
      </c>
      <c r="AD36" s="39">
        <v>2</v>
      </c>
      <c r="AE36" s="39">
        <v>4</v>
      </c>
      <c r="AF36" s="39">
        <v>3</v>
      </c>
      <c r="AG36" s="39">
        <v>3</v>
      </c>
      <c r="AH36" s="39">
        <v>3</v>
      </c>
      <c r="AI36" s="39">
        <v>3</v>
      </c>
    </row>
    <row r="37" spans="1:35" x14ac:dyDescent="0.4">
      <c r="A37" t="s">
        <v>314</v>
      </c>
      <c r="B37" t="s">
        <v>314</v>
      </c>
      <c r="C37" s="1"/>
      <c r="D37" s="1" t="str">
        <f>Countries!$G$22</f>
        <v>u:\ken\index.bnk, Type = LAREMOS</v>
      </c>
      <c r="E37" s="1" t="str">
        <f>Countries!$E$22&amp;Countries!$Q36&amp;Countries!$F$22</f>
        <v>x724FCD_M</v>
      </c>
      <c r="F37" t="s">
        <v>314</v>
      </c>
      <c r="G37" s="33" t="s">
        <v>349</v>
      </c>
      <c r="H37" s="33" t="s">
        <v>349</v>
      </c>
      <c r="I37" s="33" t="s">
        <v>349</v>
      </c>
      <c r="J37" s="33" t="s">
        <v>349</v>
      </c>
      <c r="K37" s="33" t="s">
        <v>349</v>
      </c>
      <c r="L37" s="33" t="s">
        <v>349</v>
      </c>
      <c r="M37" s="39" t="s">
        <v>349</v>
      </c>
      <c r="N37" s="39" t="s">
        <v>349</v>
      </c>
      <c r="O37" s="39" t="s">
        <v>349</v>
      </c>
      <c r="P37" s="39" t="s">
        <v>349</v>
      </c>
      <c r="Q37" s="39" t="s">
        <v>349</v>
      </c>
      <c r="R37" s="39" t="s">
        <v>349</v>
      </c>
      <c r="S37" s="39" t="s">
        <v>349</v>
      </c>
      <c r="T37" s="39" t="s">
        <v>349</v>
      </c>
      <c r="U37" s="39" t="s">
        <v>349</v>
      </c>
      <c r="V37" s="39" t="s">
        <v>349</v>
      </c>
      <c r="W37" s="39" t="s">
        <v>349</v>
      </c>
      <c r="X37" s="39" t="s">
        <v>349</v>
      </c>
      <c r="Y37" s="39" t="s">
        <v>349</v>
      </c>
      <c r="Z37" s="39">
        <v>1</v>
      </c>
      <c r="AA37" s="39">
        <v>1</v>
      </c>
      <c r="AB37" s="39">
        <v>2</v>
      </c>
      <c r="AC37" s="39">
        <v>2</v>
      </c>
      <c r="AD37" s="38">
        <v>2</v>
      </c>
      <c r="AE37" s="38">
        <v>2</v>
      </c>
      <c r="AF37" s="38">
        <v>2</v>
      </c>
      <c r="AG37" s="38">
        <v>2</v>
      </c>
      <c r="AH37" s="39">
        <v>2</v>
      </c>
      <c r="AI37" s="39">
        <v>2</v>
      </c>
    </row>
    <row r="38" spans="1:35" x14ac:dyDescent="0.4">
      <c r="A38" s="5" t="s">
        <v>314</v>
      </c>
      <c r="B38" t="s">
        <v>314</v>
      </c>
      <c r="C38" s="1"/>
      <c r="D38" s="1" t="str">
        <f>Countries!$G$22</f>
        <v>u:\ken\index.bnk, Type = LAREMOS</v>
      </c>
      <c r="E38" s="1" t="str">
        <f>Countries!$E$22&amp;Countries!$Q37&amp;Countries!$F$22</f>
        <v>x923FCD_M</v>
      </c>
      <c r="F38" s="5" t="s">
        <v>314</v>
      </c>
      <c r="G38" s="37" t="s">
        <v>349</v>
      </c>
      <c r="H38" s="33" t="s">
        <v>349</v>
      </c>
      <c r="I38" s="33" t="s">
        <v>349</v>
      </c>
      <c r="J38" s="33" t="s">
        <v>349</v>
      </c>
      <c r="K38" s="33" t="s">
        <v>349</v>
      </c>
      <c r="L38" s="33" t="s">
        <v>349</v>
      </c>
      <c r="M38" s="39" t="s">
        <v>349</v>
      </c>
      <c r="N38" s="39" t="s">
        <v>349</v>
      </c>
      <c r="O38" s="39" t="s">
        <v>349</v>
      </c>
      <c r="P38" s="39" t="s">
        <v>349</v>
      </c>
      <c r="Q38" s="39" t="s">
        <v>349</v>
      </c>
      <c r="R38" s="39" t="s">
        <v>349</v>
      </c>
      <c r="S38" s="39" t="s">
        <v>349</v>
      </c>
      <c r="T38" s="39" t="s">
        <v>349</v>
      </c>
      <c r="U38" s="39" t="s">
        <v>349</v>
      </c>
      <c r="V38" s="39" t="s">
        <v>349</v>
      </c>
      <c r="W38" s="39" t="s">
        <v>349</v>
      </c>
      <c r="X38" s="39" t="s">
        <v>349</v>
      </c>
      <c r="Y38" s="39" t="s">
        <v>349</v>
      </c>
      <c r="Z38" s="39" t="s">
        <v>349</v>
      </c>
      <c r="AA38" s="39" t="s">
        <v>349</v>
      </c>
      <c r="AB38" s="39">
        <v>4</v>
      </c>
      <c r="AC38" s="39">
        <v>2</v>
      </c>
      <c r="AD38" s="39">
        <v>2</v>
      </c>
      <c r="AE38" s="39">
        <v>4</v>
      </c>
      <c r="AF38" s="39">
        <v>3</v>
      </c>
      <c r="AG38" s="39">
        <v>3</v>
      </c>
      <c r="AH38" s="39">
        <v>4</v>
      </c>
      <c r="AI38" s="39" t="s">
        <v>349</v>
      </c>
    </row>
    <row r="39" spans="1:35" x14ac:dyDescent="0.4">
      <c r="A39" t="s">
        <v>314</v>
      </c>
      <c r="B39" t="s">
        <v>314</v>
      </c>
      <c r="C39" s="1"/>
      <c r="D39" s="1" t="str">
        <f>Countries!$G$22</f>
        <v>u:\ken\index.bnk, Type = LAREMOS</v>
      </c>
      <c r="E39" s="1" t="str">
        <f>Countries!$E$22&amp;Countries!$Q38&amp;Countries!$F$22</f>
        <v>x738FCD_M</v>
      </c>
      <c r="F39" t="s">
        <v>314</v>
      </c>
      <c r="G39" s="33" t="s">
        <v>349</v>
      </c>
      <c r="H39" s="33" t="s">
        <v>349</v>
      </c>
      <c r="I39" s="33" t="s">
        <v>349</v>
      </c>
      <c r="J39" s="33" t="s">
        <v>349</v>
      </c>
      <c r="K39" s="33" t="s">
        <v>349</v>
      </c>
      <c r="L39" s="33" t="s">
        <v>349</v>
      </c>
      <c r="M39" s="39" t="s">
        <v>349</v>
      </c>
      <c r="N39" s="39" t="s">
        <v>349</v>
      </c>
      <c r="O39" s="39" t="s">
        <v>349</v>
      </c>
      <c r="P39" s="39" t="s">
        <v>349</v>
      </c>
      <c r="Q39" s="39" t="s">
        <v>349</v>
      </c>
      <c r="R39" s="39" t="s">
        <v>349</v>
      </c>
      <c r="S39" s="39" t="s">
        <v>349</v>
      </c>
      <c r="T39" s="39" t="s">
        <v>349</v>
      </c>
      <c r="U39" s="39" t="s">
        <v>349</v>
      </c>
      <c r="V39" s="39" t="s">
        <v>349</v>
      </c>
      <c r="W39" s="39" t="s">
        <v>349</v>
      </c>
      <c r="X39" s="39" t="s">
        <v>349</v>
      </c>
      <c r="Y39" s="39" t="s">
        <v>349</v>
      </c>
      <c r="Z39" s="39" t="s">
        <v>349</v>
      </c>
      <c r="AA39" s="39">
        <v>2</v>
      </c>
      <c r="AB39" s="39">
        <v>2</v>
      </c>
      <c r="AC39" s="38">
        <v>2</v>
      </c>
      <c r="AD39" s="38">
        <v>2</v>
      </c>
      <c r="AE39" s="38">
        <v>2</v>
      </c>
      <c r="AF39" s="38">
        <v>3</v>
      </c>
      <c r="AG39" s="38">
        <v>3</v>
      </c>
      <c r="AH39" s="39">
        <v>3</v>
      </c>
      <c r="AI39" s="39">
        <v>3</v>
      </c>
    </row>
    <row r="40" spans="1:35" x14ac:dyDescent="0.4">
      <c r="A40" t="s">
        <v>314</v>
      </c>
      <c r="B40" t="s">
        <v>314</v>
      </c>
      <c r="C40" s="1"/>
      <c r="D40" s="1" t="str">
        <f>Countries!$G$22</f>
        <v>u:\ken\index.bnk, Type = LAREMOS</v>
      </c>
      <c r="E40" s="1" t="str">
        <f>Countries!$E$22&amp;Countries!$Q39&amp;Countries!$F$22</f>
        <v>x578FCD_M</v>
      </c>
      <c r="F40" t="s">
        <v>314</v>
      </c>
      <c r="G40" s="33" t="s">
        <v>349</v>
      </c>
      <c r="H40" s="33" t="s">
        <v>349</v>
      </c>
      <c r="I40" s="33" t="s">
        <v>349</v>
      </c>
      <c r="J40" s="33" t="s">
        <v>349</v>
      </c>
      <c r="K40" s="33" t="s">
        <v>349</v>
      </c>
      <c r="L40" s="33" t="s">
        <v>349</v>
      </c>
      <c r="M40" s="39">
        <v>1</v>
      </c>
      <c r="N40" s="39">
        <v>1</v>
      </c>
      <c r="O40" s="39">
        <v>1</v>
      </c>
      <c r="P40" s="39">
        <v>1</v>
      </c>
      <c r="Q40" s="39">
        <v>1</v>
      </c>
      <c r="R40" s="39">
        <v>1</v>
      </c>
      <c r="S40" s="39">
        <v>1</v>
      </c>
      <c r="T40" s="39">
        <v>1</v>
      </c>
      <c r="U40" s="39">
        <v>1</v>
      </c>
      <c r="V40" s="39">
        <v>1</v>
      </c>
      <c r="W40" s="39">
        <v>1</v>
      </c>
      <c r="X40" s="39">
        <v>1</v>
      </c>
      <c r="Y40" s="39">
        <v>1</v>
      </c>
      <c r="Z40" s="39">
        <v>1</v>
      </c>
      <c r="AA40" s="39">
        <v>1</v>
      </c>
      <c r="AB40" s="39">
        <v>1</v>
      </c>
      <c r="AC40" s="39">
        <v>1</v>
      </c>
      <c r="AD40" s="39">
        <v>1</v>
      </c>
      <c r="AE40" s="39">
        <v>1</v>
      </c>
      <c r="AF40" s="39">
        <v>1</v>
      </c>
      <c r="AG40" s="39">
        <v>1</v>
      </c>
      <c r="AH40" s="39">
        <v>1</v>
      </c>
      <c r="AI40" s="39">
        <v>1</v>
      </c>
    </row>
    <row r="41" spans="1:35" x14ac:dyDescent="0.4">
      <c r="A41" t="s">
        <v>314</v>
      </c>
      <c r="B41" t="s">
        <v>314</v>
      </c>
      <c r="C41" s="1"/>
      <c r="D41" s="1" t="str">
        <f>Countries!$G$22</f>
        <v>u:\ken\index.bnk, Type = LAREMOS</v>
      </c>
      <c r="E41" s="1" t="str">
        <f>Countries!$E$22&amp;Countries!$Q40&amp;Countries!$F$22</f>
        <v>x186FCD_M</v>
      </c>
      <c r="F41" t="s">
        <v>314</v>
      </c>
      <c r="G41" s="33" t="s">
        <v>349</v>
      </c>
      <c r="H41" s="33" t="s">
        <v>349</v>
      </c>
      <c r="I41" s="33" t="s">
        <v>349</v>
      </c>
      <c r="J41" s="33" t="s">
        <v>349</v>
      </c>
      <c r="K41" s="33" t="s">
        <v>349</v>
      </c>
      <c r="L41" s="33" t="s">
        <v>349</v>
      </c>
      <c r="M41" s="39" t="s">
        <v>349</v>
      </c>
      <c r="N41" s="39" t="s">
        <v>349</v>
      </c>
      <c r="O41" s="39" t="s">
        <v>349</v>
      </c>
      <c r="P41" s="39" t="s">
        <v>349</v>
      </c>
      <c r="Q41" s="39" t="s">
        <v>349</v>
      </c>
      <c r="R41" s="39" t="s">
        <v>349</v>
      </c>
      <c r="S41" s="39">
        <v>2</v>
      </c>
      <c r="T41" s="39">
        <v>3</v>
      </c>
      <c r="U41" s="39">
        <v>3</v>
      </c>
      <c r="V41" s="39">
        <v>3</v>
      </c>
      <c r="W41" s="39">
        <v>3</v>
      </c>
      <c r="X41" s="39">
        <v>3</v>
      </c>
      <c r="Y41" s="39">
        <v>4</v>
      </c>
      <c r="Z41" s="39">
        <v>4</v>
      </c>
      <c r="AA41" s="39">
        <v>5</v>
      </c>
      <c r="AB41" s="39">
        <v>5</v>
      </c>
      <c r="AC41" s="39">
        <v>5</v>
      </c>
      <c r="AD41" s="39">
        <v>5</v>
      </c>
      <c r="AE41" s="39">
        <v>5</v>
      </c>
      <c r="AF41" s="39">
        <v>5</v>
      </c>
      <c r="AG41" s="39">
        <v>5</v>
      </c>
      <c r="AH41" s="39">
        <v>6</v>
      </c>
      <c r="AI41" s="39">
        <v>6</v>
      </c>
    </row>
    <row r="42" spans="1:35" x14ac:dyDescent="0.4">
      <c r="A42" t="s">
        <v>314</v>
      </c>
      <c r="B42" t="s">
        <v>314</v>
      </c>
      <c r="C42" s="1"/>
      <c r="D42" s="1" t="str">
        <f>Countries!$G$22</f>
        <v>u:\ken\index.bnk, Type = LAREMOS</v>
      </c>
      <c r="E42" s="1" t="str">
        <f>Countries!$E$22&amp;Countries!$Q41&amp;Countries!$F$22</f>
        <v>x925FCD_M</v>
      </c>
      <c r="F42" s="1" t="s">
        <v>314</v>
      </c>
      <c r="G42" s="34" t="s">
        <v>349</v>
      </c>
      <c r="H42" s="33" t="s">
        <v>349</v>
      </c>
      <c r="I42" s="33" t="s">
        <v>349</v>
      </c>
      <c r="J42" s="33" t="s">
        <v>349</v>
      </c>
      <c r="K42" s="33" t="s">
        <v>349</v>
      </c>
      <c r="L42" s="33" t="s">
        <v>349</v>
      </c>
      <c r="M42" s="39" t="s">
        <v>349</v>
      </c>
      <c r="N42" s="39" t="s">
        <v>349</v>
      </c>
      <c r="O42" s="39" t="s">
        <v>349</v>
      </c>
      <c r="P42" s="39" t="s">
        <v>349</v>
      </c>
      <c r="Q42" s="39" t="s">
        <v>349</v>
      </c>
      <c r="R42" s="39" t="s">
        <v>349</v>
      </c>
      <c r="S42" s="39" t="s">
        <v>349</v>
      </c>
      <c r="T42" s="41" t="s">
        <v>349</v>
      </c>
      <c r="U42" s="41" t="s">
        <v>349</v>
      </c>
      <c r="V42" s="41" t="s">
        <v>349</v>
      </c>
      <c r="W42" s="41" t="s">
        <v>349</v>
      </c>
      <c r="X42" s="41" t="s">
        <v>349</v>
      </c>
      <c r="Y42" s="41" t="s">
        <v>349</v>
      </c>
      <c r="Z42" s="41">
        <v>1</v>
      </c>
      <c r="AA42" s="41">
        <v>1</v>
      </c>
      <c r="AB42" s="41">
        <v>1</v>
      </c>
      <c r="AC42" s="41">
        <v>4</v>
      </c>
      <c r="AD42" s="41">
        <v>3</v>
      </c>
      <c r="AE42" s="41">
        <v>2</v>
      </c>
      <c r="AF42" s="41">
        <v>3</v>
      </c>
      <c r="AG42" s="41">
        <v>3</v>
      </c>
      <c r="AH42" s="41">
        <v>3</v>
      </c>
      <c r="AI42" s="41" t="s">
        <v>349</v>
      </c>
    </row>
    <row r="43" spans="1:35" x14ac:dyDescent="0.4">
      <c r="A43" t="s">
        <v>314</v>
      </c>
      <c r="B43" t="s">
        <v>314</v>
      </c>
      <c r="C43" s="1"/>
      <c r="D43" s="1" t="str">
        <f>Countries!$G$22</f>
        <v>u:\ken\index.bnk, Type = LAREMOS</v>
      </c>
      <c r="E43" s="1" t="str">
        <f>Countries!$E$22&amp;Countries!$Q42&amp;Countries!$F$22</f>
        <v>x582FCD_M</v>
      </c>
      <c r="F43" t="s">
        <v>314</v>
      </c>
      <c r="G43" s="33" t="s">
        <v>349</v>
      </c>
      <c r="H43" s="33" t="s">
        <v>349</v>
      </c>
      <c r="I43" s="33" t="s">
        <v>349</v>
      </c>
      <c r="J43" s="33" t="s">
        <v>349</v>
      </c>
      <c r="K43" s="33" t="s">
        <v>349</v>
      </c>
      <c r="L43" s="33" t="s">
        <v>349</v>
      </c>
      <c r="M43" s="39" t="s">
        <v>349</v>
      </c>
      <c r="N43" s="39" t="s">
        <v>349</v>
      </c>
      <c r="O43" s="39" t="s">
        <v>349</v>
      </c>
      <c r="P43" s="39" t="s">
        <v>349</v>
      </c>
      <c r="Q43" s="39" t="s">
        <v>349</v>
      </c>
      <c r="R43" s="39" t="s">
        <v>349</v>
      </c>
      <c r="S43" s="39" t="s">
        <v>349</v>
      </c>
      <c r="T43" s="39" t="s">
        <v>349</v>
      </c>
      <c r="U43" s="39" t="s">
        <v>349</v>
      </c>
      <c r="V43" s="39" t="s">
        <v>349</v>
      </c>
      <c r="W43" s="39" t="s">
        <v>349</v>
      </c>
      <c r="X43" s="39" t="s">
        <v>349</v>
      </c>
      <c r="Y43" s="39">
        <v>3</v>
      </c>
      <c r="Z43" s="39">
        <v>3</v>
      </c>
      <c r="AA43" s="39" t="s">
        <v>349</v>
      </c>
      <c r="AB43" s="39">
        <v>2</v>
      </c>
      <c r="AC43" s="39">
        <v>2</v>
      </c>
      <c r="AD43" s="39">
        <v>3</v>
      </c>
      <c r="AE43" s="39">
        <v>3</v>
      </c>
      <c r="AF43" s="39">
        <v>3</v>
      </c>
      <c r="AG43" s="39">
        <v>3</v>
      </c>
      <c r="AH43" s="39">
        <v>4</v>
      </c>
      <c r="AI43" s="39">
        <v>4</v>
      </c>
    </row>
    <row r="44" spans="1:35" x14ac:dyDescent="0.4">
      <c r="A44" s="1" t="s">
        <v>314</v>
      </c>
      <c r="B44" s="1" t="s">
        <v>314</v>
      </c>
      <c r="C44" s="1"/>
      <c r="D44" s="1" t="str">
        <f>Countries!$G$22</f>
        <v>u:\ken\index.bnk, Type = LAREMOS</v>
      </c>
      <c r="E44" s="1" t="str">
        <f>Countries!$E$22&amp;Countries!$Q43&amp;Countries!$F$22</f>
        <v>x474FCD_M</v>
      </c>
      <c r="F44" s="1" t="s">
        <v>314</v>
      </c>
      <c r="G44" s="34" t="s">
        <v>349</v>
      </c>
      <c r="H44" s="34" t="s">
        <v>349</v>
      </c>
      <c r="I44" s="34" t="s">
        <v>349</v>
      </c>
      <c r="J44" s="34" t="s">
        <v>349</v>
      </c>
      <c r="K44" s="34" t="s">
        <v>349</v>
      </c>
      <c r="L44" s="34" t="s">
        <v>349</v>
      </c>
      <c r="M44" s="41" t="s">
        <v>349</v>
      </c>
      <c r="N44" s="41">
        <v>1</v>
      </c>
      <c r="O44" s="41">
        <v>1</v>
      </c>
      <c r="P44" s="41">
        <v>1</v>
      </c>
      <c r="Q44" s="41">
        <v>1</v>
      </c>
      <c r="R44" s="41">
        <v>1</v>
      </c>
      <c r="S44" s="41">
        <v>1</v>
      </c>
      <c r="T44" s="41">
        <v>1</v>
      </c>
      <c r="U44" s="41" t="s">
        <v>349</v>
      </c>
      <c r="V44" s="41">
        <v>1</v>
      </c>
      <c r="W44" s="41">
        <v>1</v>
      </c>
      <c r="X44" s="41">
        <v>2</v>
      </c>
      <c r="Y44" s="41">
        <v>2</v>
      </c>
      <c r="Z44" s="41">
        <v>3</v>
      </c>
      <c r="AA44" s="41">
        <v>3</v>
      </c>
      <c r="AB44" s="41">
        <v>3</v>
      </c>
      <c r="AC44" s="41">
        <v>3</v>
      </c>
      <c r="AD44" s="41">
        <v>3</v>
      </c>
      <c r="AE44" s="41">
        <v>3</v>
      </c>
      <c r="AF44" s="41">
        <v>3</v>
      </c>
      <c r="AG44" s="41">
        <v>4</v>
      </c>
      <c r="AH44" s="41">
        <v>4</v>
      </c>
      <c r="AI44" s="41">
        <v>4</v>
      </c>
    </row>
    <row r="45" spans="1:35" x14ac:dyDescent="0.4">
      <c r="A45" t="s">
        <v>314</v>
      </c>
      <c r="B45" t="s">
        <v>314</v>
      </c>
      <c r="C45" s="1"/>
      <c r="D45" s="1" t="str">
        <f>Countries!$G$22</f>
        <v>u:\ken\index.bnk, Type = LAREMOS</v>
      </c>
      <c r="E45" s="1" t="str">
        <f>Countries!$E$22&amp;Countries!$Q44&amp;Countries!$F$22</f>
        <v>x754FCD_M</v>
      </c>
      <c r="F45" t="s">
        <v>314</v>
      </c>
      <c r="G45" s="33" t="s">
        <v>349</v>
      </c>
      <c r="H45" s="33" t="s">
        <v>349</v>
      </c>
      <c r="I45" s="33" t="s">
        <v>349</v>
      </c>
      <c r="J45" s="33" t="s">
        <v>349</v>
      </c>
      <c r="K45" s="33" t="s">
        <v>349</v>
      </c>
      <c r="L45" s="33" t="s">
        <v>349</v>
      </c>
      <c r="M45" s="39" t="s">
        <v>349</v>
      </c>
      <c r="N45" s="39" t="s">
        <v>349</v>
      </c>
      <c r="O45" s="39" t="s">
        <v>349</v>
      </c>
      <c r="P45" s="39" t="s">
        <v>349</v>
      </c>
      <c r="Q45" s="39" t="s">
        <v>349</v>
      </c>
      <c r="R45" s="39" t="s">
        <v>349</v>
      </c>
      <c r="S45" s="39" t="s">
        <v>349</v>
      </c>
      <c r="T45" s="39" t="s">
        <v>349</v>
      </c>
      <c r="U45" s="39" t="s">
        <v>349</v>
      </c>
      <c r="V45" s="39" t="s">
        <v>349</v>
      </c>
      <c r="W45" s="39" t="s">
        <v>349</v>
      </c>
      <c r="X45" s="39" t="s">
        <v>349</v>
      </c>
      <c r="Y45" s="39" t="s">
        <v>349</v>
      </c>
      <c r="Z45" s="39" t="s">
        <v>349</v>
      </c>
      <c r="AA45" s="39">
        <v>1</v>
      </c>
      <c r="AB45" s="39">
        <v>2</v>
      </c>
      <c r="AC45" s="39">
        <v>3</v>
      </c>
      <c r="AD45" s="39">
        <v>3</v>
      </c>
      <c r="AE45" s="39">
        <v>4</v>
      </c>
      <c r="AF45" s="39">
        <v>4</v>
      </c>
      <c r="AG45" s="39">
        <v>5</v>
      </c>
      <c r="AH45" s="39">
        <v>4</v>
      </c>
      <c r="AI45" s="39">
        <v>5</v>
      </c>
    </row>
    <row r="46" spans="1:35" x14ac:dyDescent="0.4">
      <c r="A46" t="s">
        <v>314</v>
      </c>
      <c r="B46" t="s">
        <v>314</v>
      </c>
      <c r="C46" s="1"/>
      <c r="D46" s="1" t="str">
        <f>Countries!$G$22</f>
        <v>u:\ken\index.bnk, Type = LAREMOS</v>
      </c>
      <c r="E46" s="1" t="str">
        <f>Countries!$E$22&amp;Countries!$Q45&amp;Countries!$F$22</f>
        <v>x914FCD_M</v>
      </c>
      <c r="F46" t="s">
        <v>314</v>
      </c>
      <c r="G46" s="33" t="s">
        <v>349</v>
      </c>
      <c r="H46" s="33" t="s">
        <v>349</v>
      </c>
      <c r="I46" s="33" t="s">
        <v>349</v>
      </c>
      <c r="J46" s="33" t="s">
        <v>349</v>
      </c>
      <c r="K46" s="33" t="s">
        <v>349</v>
      </c>
      <c r="L46" s="33" t="s">
        <v>349</v>
      </c>
      <c r="M46" s="39" t="s">
        <v>349</v>
      </c>
      <c r="N46" s="39" t="s">
        <v>349</v>
      </c>
      <c r="O46" s="39" t="s">
        <v>349</v>
      </c>
      <c r="P46" s="39" t="s">
        <v>349</v>
      </c>
      <c r="Q46" s="39" t="s">
        <v>349</v>
      </c>
      <c r="R46" s="39" t="s">
        <v>349</v>
      </c>
      <c r="S46" s="39" t="s">
        <v>349</v>
      </c>
      <c r="T46" s="39" t="s">
        <v>349</v>
      </c>
      <c r="U46" s="39" t="s">
        <v>349</v>
      </c>
      <c r="V46" s="39" t="s">
        <v>349</v>
      </c>
      <c r="W46" s="39">
        <v>1</v>
      </c>
      <c r="X46" s="39">
        <v>1</v>
      </c>
      <c r="Y46" s="39">
        <v>3</v>
      </c>
      <c r="Z46" s="39">
        <v>3</v>
      </c>
      <c r="AA46" s="39">
        <v>2</v>
      </c>
      <c r="AB46" s="39">
        <v>2</v>
      </c>
      <c r="AC46" s="39">
        <v>3</v>
      </c>
      <c r="AD46" s="39">
        <v>2</v>
      </c>
      <c r="AE46" s="39">
        <v>2</v>
      </c>
      <c r="AF46" s="39">
        <v>2</v>
      </c>
      <c r="AG46" s="39">
        <v>2</v>
      </c>
      <c r="AH46" s="39">
        <v>3</v>
      </c>
      <c r="AI46" s="39">
        <v>3</v>
      </c>
    </row>
    <row r="47" spans="1:35" x14ac:dyDescent="0.4">
      <c r="A47" t="s">
        <v>314</v>
      </c>
      <c r="B47" t="s">
        <v>314</v>
      </c>
      <c r="D47" s="1" t="str">
        <f>Countries!$G$22</f>
        <v>u:\ken\index.bnk, Type = LAREMOS</v>
      </c>
      <c r="E47" s="1" t="str">
        <f>Countries!$E$22&amp;Countries!$Q46&amp;Countries!$F$22</f>
        <v>x911FCD_M</v>
      </c>
      <c r="F47" t="s">
        <v>314</v>
      </c>
      <c r="G47" s="51" t="s">
        <v>349</v>
      </c>
      <c r="H47" s="51" t="s">
        <v>349</v>
      </c>
      <c r="I47" s="51" t="s">
        <v>349</v>
      </c>
      <c r="J47" s="51" t="s">
        <v>349</v>
      </c>
      <c r="K47" s="51" t="s">
        <v>349</v>
      </c>
      <c r="L47" s="51" t="s">
        <v>349</v>
      </c>
      <c r="M47" s="51" t="s">
        <v>349</v>
      </c>
      <c r="N47" s="51" t="s">
        <v>349</v>
      </c>
      <c r="O47" s="51" t="s">
        <v>349</v>
      </c>
      <c r="P47" s="51" t="s">
        <v>349</v>
      </c>
      <c r="Q47" s="51" t="s">
        <v>349</v>
      </c>
      <c r="R47" s="51" t="s">
        <v>349</v>
      </c>
      <c r="S47" s="51" t="s">
        <v>349</v>
      </c>
      <c r="T47" s="51" t="s">
        <v>349</v>
      </c>
      <c r="U47" s="51" t="s">
        <v>349</v>
      </c>
      <c r="V47" s="51" t="s">
        <v>349</v>
      </c>
      <c r="W47" s="51" t="s">
        <v>349</v>
      </c>
      <c r="X47" s="51" t="s">
        <v>349</v>
      </c>
      <c r="Y47">
        <v>4</v>
      </c>
      <c r="Z47">
        <v>5</v>
      </c>
      <c r="AA47">
        <v>4</v>
      </c>
      <c r="AB47">
        <v>2</v>
      </c>
      <c r="AC47">
        <v>3</v>
      </c>
      <c r="AD47">
        <v>4</v>
      </c>
      <c r="AE47">
        <v>4</v>
      </c>
      <c r="AF47">
        <v>5</v>
      </c>
      <c r="AG47">
        <v>5</v>
      </c>
      <c r="AH47">
        <v>5</v>
      </c>
      <c r="AI47">
        <v>5</v>
      </c>
    </row>
    <row r="48" spans="1:35" x14ac:dyDescent="0.4">
      <c r="A48" t="s">
        <v>314</v>
      </c>
      <c r="B48" t="s">
        <v>314</v>
      </c>
      <c r="D48" s="1" t="str">
        <f>Countries!$G$22</f>
        <v>u:\ken\index.bnk, Type = LAREMOS</v>
      </c>
      <c r="E48" s="1" t="str">
        <f>Countries!$E$22&amp;Countries!$Q47&amp;Countries!$F$22</f>
        <v>x912FCD_M</v>
      </c>
      <c r="F48" t="s">
        <v>314</v>
      </c>
      <c r="G48" s="51" t="s">
        <v>349</v>
      </c>
      <c r="H48" s="51" t="s">
        <v>349</v>
      </c>
      <c r="I48" s="51" t="s">
        <v>349</v>
      </c>
      <c r="J48" s="51" t="s">
        <v>349</v>
      </c>
      <c r="K48" s="51" t="s">
        <v>349</v>
      </c>
      <c r="L48" s="51" t="s">
        <v>349</v>
      </c>
      <c r="M48" s="51" t="s">
        <v>349</v>
      </c>
      <c r="N48" s="51" t="s">
        <v>349</v>
      </c>
      <c r="O48" s="51" t="s">
        <v>349</v>
      </c>
      <c r="P48" s="51" t="s">
        <v>349</v>
      </c>
      <c r="Q48" s="51" t="s">
        <v>349</v>
      </c>
      <c r="R48" s="51" t="s">
        <v>349</v>
      </c>
      <c r="S48" s="51" t="s">
        <v>349</v>
      </c>
      <c r="T48" s="51" t="s">
        <v>349</v>
      </c>
      <c r="U48" s="51" t="s">
        <v>349</v>
      </c>
      <c r="V48" s="51" t="s">
        <v>349</v>
      </c>
      <c r="W48" s="51" t="s">
        <v>349</v>
      </c>
      <c r="X48" s="51" t="s">
        <v>349</v>
      </c>
      <c r="Y48" s="51" t="s">
        <v>349</v>
      </c>
      <c r="Z48">
        <v>2</v>
      </c>
      <c r="AA48">
        <v>6</v>
      </c>
      <c r="AB48">
        <v>6</v>
      </c>
      <c r="AC48" s="51" t="s">
        <v>349</v>
      </c>
      <c r="AD48">
        <v>3</v>
      </c>
      <c r="AE48">
        <v>3</v>
      </c>
      <c r="AF48">
        <v>3</v>
      </c>
      <c r="AG48">
        <v>3</v>
      </c>
      <c r="AH48">
        <v>6</v>
      </c>
      <c r="AI48">
        <v>6</v>
      </c>
    </row>
    <row r="49" spans="1:35" x14ac:dyDescent="0.4">
      <c r="A49" t="s">
        <v>314</v>
      </c>
      <c r="B49" t="s">
        <v>314</v>
      </c>
      <c r="D49" s="1" t="str">
        <f>Countries!$G$22</f>
        <v>u:\ken\index.bnk, Type = LAREMOS</v>
      </c>
      <c r="E49" s="1" t="str">
        <f>Countries!$E$22&amp;Countries!$Q48&amp;Countries!$F$22</f>
        <v>x913FCD_M</v>
      </c>
      <c r="F49" t="s">
        <v>314</v>
      </c>
      <c r="G49" s="51" t="s">
        <v>349</v>
      </c>
      <c r="H49" s="51" t="s">
        <v>349</v>
      </c>
      <c r="I49" s="51" t="s">
        <v>349</v>
      </c>
      <c r="J49" s="51" t="s">
        <v>349</v>
      </c>
      <c r="K49" s="51" t="s">
        <v>349</v>
      </c>
      <c r="L49" s="51" t="s">
        <v>349</v>
      </c>
      <c r="M49" s="51" t="s">
        <v>349</v>
      </c>
      <c r="N49" s="51" t="s">
        <v>349</v>
      </c>
      <c r="O49" s="51" t="s">
        <v>349</v>
      </c>
      <c r="P49" s="51" t="s">
        <v>349</v>
      </c>
      <c r="Q49" s="51" t="s">
        <v>349</v>
      </c>
      <c r="R49" s="51" t="s">
        <v>349</v>
      </c>
      <c r="S49" s="51" t="s">
        <v>349</v>
      </c>
      <c r="T49" s="51" t="s">
        <v>349</v>
      </c>
      <c r="U49" s="51" t="s">
        <v>349</v>
      </c>
      <c r="V49" s="51" t="s">
        <v>349</v>
      </c>
      <c r="W49" s="51" t="s">
        <v>349</v>
      </c>
      <c r="X49" s="51" t="s">
        <v>349</v>
      </c>
      <c r="Y49" s="51" t="s">
        <v>349</v>
      </c>
      <c r="Z49">
        <v>5</v>
      </c>
      <c r="AA49">
        <v>6</v>
      </c>
      <c r="AB49">
        <v>4</v>
      </c>
      <c r="AC49" s="51" t="s">
        <v>349</v>
      </c>
      <c r="AD49" s="51" t="s">
        <v>349</v>
      </c>
      <c r="AE49">
        <v>6</v>
      </c>
      <c r="AF49">
        <v>5</v>
      </c>
      <c r="AG49">
        <v>6</v>
      </c>
      <c r="AH49">
        <v>6</v>
      </c>
      <c r="AI49">
        <v>6</v>
      </c>
    </row>
    <row r="50" spans="1:35" x14ac:dyDescent="0.4">
      <c r="A50" t="s">
        <v>314</v>
      </c>
      <c r="B50" t="s">
        <v>314</v>
      </c>
      <c r="D50" s="1" t="str">
        <f>Countries!$G$22</f>
        <v>u:\ken\index.bnk, Type = LAREMOS</v>
      </c>
      <c r="E50" s="1" t="str">
        <f>Countries!$E$22&amp;Countries!$Q49&amp;Countries!$F$22</f>
        <v>x223FCD_M</v>
      </c>
      <c r="F50" t="s">
        <v>314</v>
      </c>
      <c r="G50" s="51" t="s">
        <v>349</v>
      </c>
      <c r="H50" s="51" t="s">
        <v>349</v>
      </c>
      <c r="I50" s="51" t="s">
        <v>349</v>
      </c>
      <c r="J50" s="51" t="s">
        <v>349</v>
      </c>
      <c r="K50" s="51" t="s">
        <v>349</v>
      </c>
      <c r="L50" s="51" t="s">
        <v>349</v>
      </c>
      <c r="M50" s="51" t="s">
        <v>349</v>
      </c>
      <c r="N50" s="51" t="s">
        <v>349</v>
      </c>
      <c r="O50" s="51" t="s">
        <v>349</v>
      </c>
      <c r="P50" s="51" t="s">
        <v>349</v>
      </c>
      <c r="Q50" s="51" t="s">
        <v>349</v>
      </c>
      <c r="R50" s="51" t="s">
        <v>349</v>
      </c>
      <c r="S50" s="51" t="s">
        <v>349</v>
      </c>
      <c r="T50" s="51" t="s">
        <v>349</v>
      </c>
      <c r="U50" s="51" t="s">
        <v>349</v>
      </c>
      <c r="V50" s="51" t="s">
        <v>349</v>
      </c>
      <c r="W50" s="51" t="s">
        <v>349</v>
      </c>
      <c r="X50" s="51" t="s">
        <v>349</v>
      </c>
      <c r="Y50" s="51" t="s">
        <v>349</v>
      </c>
      <c r="Z50" s="51" t="s">
        <v>349</v>
      </c>
      <c r="AA50" s="51" t="s">
        <v>349</v>
      </c>
      <c r="AB50" s="51" t="s">
        <v>349</v>
      </c>
      <c r="AC50" s="51" t="s">
        <v>349</v>
      </c>
      <c r="AD50" s="51" t="s">
        <v>349</v>
      </c>
      <c r="AE50" s="51" t="s">
        <v>349</v>
      </c>
      <c r="AF50" s="51" t="s">
        <v>349</v>
      </c>
      <c r="AG50" s="51" t="s">
        <v>349</v>
      </c>
      <c r="AH50" s="51" t="s">
        <v>349</v>
      </c>
      <c r="AI50" s="51" t="s">
        <v>349</v>
      </c>
    </row>
    <row r="51" spans="1:35" x14ac:dyDescent="0.4">
      <c r="A51" t="s">
        <v>314</v>
      </c>
      <c r="B51" t="s">
        <v>314</v>
      </c>
      <c r="D51" s="1" t="str">
        <f>Countries!$G$22</f>
        <v>u:\ken\index.bnk, Type = LAREMOS</v>
      </c>
      <c r="E51" s="1" t="str">
        <f>Countries!$E$22&amp;Countries!$Q50&amp;Countries!$F$22</f>
        <v>x228FCD_M</v>
      </c>
      <c r="F51" t="s">
        <v>314</v>
      </c>
      <c r="G51" s="51" t="s">
        <v>349</v>
      </c>
      <c r="H51" s="51" t="s">
        <v>349</v>
      </c>
      <c r="I51" s="51" t="s">
        <v>349</v>
      </c>
      <c r="J51" s="51" t="s">
        <v>349</v>
      </c>
      <c r="K51" s="51" t="s">
        <v>349</v>
      </c>
      <c r="L51" s="51" t="s">
        <v>349</v>
      </c>
      <c r="M51" s="51" t="s">
        <v>349</v>
      </c>
      <c r="N51" s="51" t="s">
        <v>349</v>
      </c>
      <c r="O51" s="51" t="s">
        <v>349</v>
      </c>
      <c r="P51" s="51" t="s">
        <v>349</v>
      </c>
      <c r="Q51" s="51" t="s">
        <v>349</v>
      </c>
      <c r="R51" s="51" t="s">
        <v>349</v>
      </c>
      <c r="S51" s="51" t="s">
        <v>349</v>
      </c>
      <c r="T51" s="51" t="s">
        <v>349</v>
      </c>
      <c r="U51" s="51" t="s">
        <v>349</v>
      </c>
      <c r="V51" s="51" t="s">
        <v>349</v>
      </c>
      <c r="W51">
        <v>2</v>
      </c>
      <c r="X51">
        <v>2</v>
      </c>
      <c r="Y51">
        <v>1</v>
      </c>
      <c r="Z51">
        <v>2</v>
      </c>
      <c r="AA51">
        <v>1</v>
      </c>
      <c r="AB51">
        <v>1</v>
      </c>
      <c r="AC51">
        <v>1</v>
      </c>
      <c r="AD51">
        <v>1</v>
      </c>
      <c r="AE51">
        <v>1</v>
      </c>
      <c r="AF51">
        <v>1</v>
      </c>
      <c r="AG51">
        <v>2</v>
      </c>
      <c r="AH51">
        <v>2</v>
      </c>
      <c r="AI51">
        <v>2</v>
      </c>
    </row>
    <row r="52" spans="1:35" x14ac:dyDescent="0.4">
      <c r="A52" t="s">
        <v>314</v>
      </c>
      <c r="B52" t="s">
        <v>314</v>
      </c>
      <c r="D52" s="1" t="str">
        <f>Countries!$G$22</f>
        <v>u:\ken\index.bnk, Type = LAREMOS</v>
      </c>
      <c r="E52" s="1" t="str">
        <f>Countries!$E$22&amp;Countries!$Q51&amp;Countries!$F$22</f>
        <v>x532FCD_M</v>
      </c>
      <c r="F52" t="s">
        <v>314</v>
      </c>
      <c r="G52" s="51" t="s">
        <v>349</v>
      </c>
      <c r="H52" s="51" t="s">
        <v>349</v>
      </c>
      <c r="I52" s="51" t="s">
        <v>349</v>
      </c>
      <c r="J52" s="51" t="s">
        <v>349</v>
      </c>
      <c r="K52" s="51" t="s">
        <v>349</v>
      </c>
      <c r="L52" s="51" t="s">
        <v>349</v>
      </c>
      <c r="M52" s="51">
        <v>2</v>
      </c>
      <c r="N52" s="51">
        <v>2</v>
      </c>
      <c r="O52" s="51">
        <v>5</v>
      </c>
      <c r="P52" s="51">
        <v>5</v>
      </c>
      <c r="Q52" s="51">
        <v>5</v>
      </c>
      <c r="R52" s="51">
        <v>6</v>
      </c>
      <c r="S52" s="51">
        <v>6</v>
      </c>
      <c r="T52" s="51">
        <v>6</v>
      </c>
      <c r="U52" s="51">
        <v>6</v>
      </c>
      <c r="V52" s="51">
        <v>6</v>
      </c>
      <c r="W52" s="51">
        <v>7</v>
      </c>
      <c r="X52" s="51">
        <v>6</v>
      </c>
      <c r="Y52" s="51">
        <v>6</v>
      </c>
      <c r="Z52" s="51">
        <v>6</v>
      </c>
      <c r="AA52" s="51">
        <v>6</v>
      </c>
      <c r="AB52" s="51">
        <v>5</v>
      </c>
      <c r="AC52" s="51">
        <v>5</v>
      </c>
      <c r="AD52" s="51">
        <v>5</v>
      </c>
      <c r="AE52" s="51">
        <v>5</v>
      </c>
      <c r="AF52" s="51">
        <v>5</v>
      </c>
      <c r="AG52" s="51">
        <v>5</v>
      </c>
      <c r="AH52" s="51">
        <v>5</v>
      </c>
      <c r="AI52" s="51">
        <v>5</v>
      </c>
    </row>
    <row r="53" spans="1:35" x14ac:dyDescent="0.4">
      <c r="A53" t="s">
        <v>314</v>
      </c>
      <c r="B53" t="s">
        <v>314</v>
      </c>
      <c r="D53" s="1" t="str">
        <f>Countries!$G$22</f>
        <v>u:\ken\index.bnk, Type = LAREMOS</v>
      </c>
      <c r="E53" s="1" t="str">
        <f>Countries!$E$22&amp;Countries!$Q52&amp;Countries!$F$22</f>
        <v>x233FCD_M</v>
      </c>
      <c r="F53" t="s">
        <v>314</v>
      </c>
      <c r="G53" s="51" t="s">
        <v>349</v>
      </c>
      <c r="H53" s="51" t="s">
        <v>349</v>
      </c>
      <c r="I53" s="51" t="s">
        <v>349</v>
      </c>
      <c r="J53" s="51" t="s">
        <v>349</v>
      </c>
      <c r="K53" s="51" t="s">
        <v>349</v>
      </c>
      <c r="L53" s="51" t="s">
        <v>349</v>
      </c>
      <c r="M53" s="51" t="s">
        <v>349</v>
      </c>
      <c r="N53" s="51" t="s">
        <v>349</v>
      </c>
      <c r="O53" s="51" t="s">
        <v>349</v>
      </c>
      <c r="P53" s="51" t="s">
        <v>349</v>
      </c>
      <c r="Q53" s="51" t="s">
        <v>349</v>
      </c>
      <c r="R53" s="51" t="s">
        <v>349</v>
      </c>
      <c r="S53" s="51" t="s">
        <v>349</v>
      </c>
      <c r="T53" s="51" t="s">
        <v>349</v>
      </c>
      <c r="U53" s="51" t="s">
        <v>349</v>
      </c>
      <c r="V53" s="51" t="s">
        <v>349</v>
      </c>
      <c r="W53" s="51" t="s">
        <v>349</v>
      </c>
      <c r="X53" s="51" t="s">
        <v>349</v>
      </c>
      <c r="Y53" s="51" t="s">
        <v>349</v>
      </c>
      <c r="Z53" s="51" t="s">
        <v>349</v>
      </c>
      <c r="AA53" s="51" t="s">
        <v>349</v>
      </c>
      <c r="AB53" s="51" t="s">
        <v>349</v>
      </c>
      <c r="AC53" s="51" t="s">
        <v>349</v>
      </c>
      <c r="AD53" s="51" t="s">
        <v>349</v>
      </c>
      <c r="AE53" s="51" t="s">
        <v>349</v>
      </c>
      <c r="AF53" s="51" t="s">
        <v>349</v>
      </c>
      <c r="AG53" s="51" t="s">
        <v>349</v>
      </c>
      <c r="AH53" s="51" t="s">
        <v>349</v>
      </c>
      <c r="AI53" s="51" t="s">
        <v>349</v>
      </c>
    </row>
    <row r="54" spans="1:35" x14ac:dyDescent="0.4">
      <c r="A54" t="s">
        <v>314</v>
      </c>
      <c r="B54" t="s">
        <v>314</v>
      </c>
      <c r="D54" s="1" t="str">
        <f>Countries!$G$22</f>
        <v>u:\ken\index.bnk, Type = LAREMOS</v>
      </c>
      <c r="E54" s="1" t="str">
        <f>Countries!$E$22&amp;Countries!$Q53&amp;Countries!$F$22</f>
        <v>x935FCD_M</v>
      </c>
      <c r="F54" t="s">
        <v>314</v>
      </c>
      <c r="G54" s="51" t="s">
        <v>349</v>
      </c>
      <c r="H54" s="51" t="s">
        <v>349</v>
      </c>
      <c r="I54" s="51" t="s">
        <v>349</v>
      </c>
      <c r="J54" s="51" t="s">
        <v>349</v>
      </c>
      <c r="K54" s="51" t="s">
        <v>349</v>
      </c>
      <c r="L54" s="51" t="s">
        <v>349</v>
      </c>
      <c r="M54" s="51" t="s">
        <v>349</v>
      </c>
      <c r="N54" s="51" t="s">
        <v>349</v>
      </c>
      <c r="O54" s="51" t="s">
        <v>349</v>
      </c>
      <c r="P54" s="51" t="s">
        <v>349</v>
      </c>
      <c r="Q54" s="51" t="s">
        <v>349</v>
      </c>
      <c r="R54" s="51" t="s">
        <v>349</v>
      </c>
      <c r="S54" s="51" t="s">
        <v>349</v>
      </c>
      <c r="T54" s="51" t="s">
        <v>349</v>
      </c>
      <c r="U54" s="51" t="s">
        <v>349</v>
      </c>
      <c r="V54" s="51" t="s">
        <v>349</v>
      </c>
      <c r="W54" s="51" t="s">
        <v>349</v>
      </c>
      <c r="X54" s="51" t="s">
        <v>349</v>
      </c>
      <c r="Y54" s="51" t="s">
        <v>349</v>
      </c>
      <c r="Z54">
        <v>1</v>
      </c>
      <c r="AA54">
        <v>1</v>
      </c>
      <c r="AB54">
        <v>1</v>
      </c>
      <c r="AC54">
        <v>1</v>
      </c>
      <c r="AD54">
        <v>2</v>
      </c>
      <c r="AE54">
        <v>2</v>
      </c>
      <c r="AF54">
        <v>2</v>
      </c>
      <c r="AG54">
        <v>2</v>
      </c>
      <c r="AH54">
        <v>2</v>
      </c>
      <c r="AI54" s="51" t="s">
        <v>349</v>
      </c>
    </row>
    <row r="55" spans="1:35" x14ac:dyDescent="0.4">
      <c r="A55" t="s">
        <v>314</v>
      </c>
      <c r="B55" t="s">
        <v>314</v>
      </c>
      <c r="D55" s="1" t="str">
        <f>Countries!$G$22</f>
        <v>u:\ken\index.bnk, Type = LAREMOS</v>
      </c>
      <c r="E55" s="1" t="str">
        <f>Countries!$E$22&amp;Countries!$Q54&amp;Countries!$F$22</f>
        <v>x469FCD_M</v>
      </c>
      <c r="F55" t="s">
        <v>314</v>
      </c>
      <c r="G55" s="51" t="s">
        <v>349</v>
      </c>
      <c r="H55" s="51" t="s">
        <v>349</v>
      </c>
      <c r="I55" s="51" t="s">
        <v>349</v>
      </c>
      <c r="J55" s="51" t="s">
        <v>349</v>
      </c>
      <c r="K55" s="51" t="s">
        <v>349</v>
      </c>
      <c r="L55" s="51" t="s">
        <v>349</v>
      </c>
      <c r="M55" s="51" t="s">
        <v>349</v>
      </c>
      <c r="N55">
        <v>3</v>
      </c>
      <c r="O55">
        <v>3</v>
      </c>
      <c r="P55">
        <v>3</v>
      </c>
      <c r="Q55">
        <v>3</v>
      </c>
      <c r="R55">
        <v>3</v>
      </c>
      <c r="S55">
        <v>4</v>
      </c>
      <c r="T55">
        <v>4</v>
      </c>
      <c r="U55">
        <v>5</v>
      </c>
      <c r="V55">
        <v>5</v>
      </c>
      <c r="W55">
        <v>5</v>
      </c>
      <c r="X55">
        <v>6</v>
      </c>
      <c r="Y55">
        <v>4</v>
      </c>
      <c r="Z55">
        <v>3</v>
      </c>
      <c r="AA55">
        <v>3</v>
      </c>
      <c r="AB55">
        <v>3</v>
      </c>
      <c r="AC55">
        <v>3</v>
      </c>
      <c r="AD55">
        <v>2</v>
      </c>
      <c r="AE55">
        <v>3</v>
      </c>
      <c r="AF55">
        <v>3</v>
      </c>
      <c r="AG55">
        <v>3</v>
      </c>
      <c r="AH55">
        <v>4</v>
      </c>
      <c r="AI55" s="51" t="s">
        <v>349</v>
      </c>
    </row>
    <row r="56" spans="1:35" x14ac:dyDescent="0.4">
      <c r="A56" t="s">
        <v>314</v>
      </c>
      <c r="B56" t="s">
        <v>314</v>
      </c>
      <c r="D56" s="1" t="str">
        <f>Countries!$G$22</f>
        <v>u:\ken\index.bnk, Type = LAREMOS</v>
      </c>
      <c r="E56" s="1" t="str">
        <f>Countries!$E$22&amp;Countries!$Q55&amp;Countries!$F$22</f>
        <v>x253FCD_M</v>
      </c>
      <c r="F56" t="s">
        <v>314</v>
      </c>
      <c r="G56" s="51" t="s">
        <v>349</v>
      </c>
      <c r="H56" s="51" t="s">
        <v>349</v>
      </c>
      <c r="I56" s="51" t="s">
        <v>349</v>
      </c>
      <c r="J56" s="51" t="s">
        <v>349</v>
      </c>
      <c r="K56" s="51" t="s">
        <v>349</v>
      </c>
      <c r="L56" s="51" t="s">
        <v>349</v>
      </c>
      <c r="M56" s="51" t="s">
        <v>349</v>
      </c>
      <c r="N56" s="51" t="s">
        <v>349</v>
      </c>
      <c r="O56" s="51" t="s">
        <v>349</v>
      </c>
      <c r="P56" s="51" t="s">
        <v>349</v>
      </c>
      <c r="Q56" s="51" t="s">
        <v>349</v>
      </c>
      <c r="R56" s="51" t="s">
        <v>349</v>
      </c>
      <c r="S56" s="51" t="s">
        <v>349</v>
      </c>
      <c r="T56" s="51" t="s">
        <v>349</v>
      </c>
      <c r="U56" s="51" t="s">
        <v>349</v>
      </c>
      <c r="V56" s="51" t="s">
        <v>349</v>
      </c>
      <c r="W56">
        <v>1</v>
      </c>
      <c r="X56">
        <v>1</v>
      </c>
      <c r="Y56">
        <v>1</v>
      </c>
      <c r="Z56">
        <v>1</v>
      </c>
      <c r="AA56">
        <v>1</v>
      </c>
      <c r="AB56">
        <v>1</v>
      </c>
      <c r="AC56">
        <v>1</v>
      </c>
      <c r="AD56">
        <v>1</v>
      </c>
      <c r="AE56">
        <v>1</v>
      </c>
      <c r="AF56">
        <v>1</v>
      </c>
      <c r="AG56">
        <v>1</v>
      </c>
      <c r="AH56">
        <v>9</v>
      </c>
      <c r="AI56" s="51" t="s">
        <v>349</v>
      </c>
    </row>
    <row r="57" spans="1:35" x14ac:dyDescent="0.4">
      <c r="A57" t="s">
        <v>314</v>
      </c>
      <c r="B57" t="s">
        <v>314</v>
      </c>
      <c r="D57" s="1" t="str">
        <f>Countries!$G$22</f>
        <v>u:\ken\index.bnk, Type = LAREMOS</v>
      </c>
      <c r="E57" s="1" t="str">
        <f>Countries!$E$22&amp;Countries!$Q56&amp;Countries!$F$22</f>
        <v>x915FCD_M</v>
      </c>
      <c r="F57" t="s">
        <v>314</v>
      </c>
      <c r="G57" s="51" t="s">
        <v>349</v>
      </c>
      <c r="H57" s="51" t="s">
        <v>349</v>
      </c>
      <c r="I57" s="51" t="s">
        <v>349</v>
      </c>
      <c r="J57" s="51" t="s">
        <v>349</v>
      </c>
      <c r="K57" s="51" t="s">
        <v>349</v>
      </c>
      <c r="L57" s="51" t="s">
        <v>349</v>
      </c>
      <c r="M57" s="51" t="s">
        <v>349</v>
      </c>
      <c r="N57" s="51" t="s">
        <v>349</v>
      </c>
      <c r="O57" s="51" t="s">
        <v>349</v>
      </c>
      <c r="P57" s="51" t="s">
        <v>349</v>
      </c>
      <c r="Q57" s="51" t="s">
        <v>349</v>
      </c>
      <c r="R57" s="51" t="s">
        <v>349</v>
      </c>
      <c r="S57" s="51" t="s">
        <v>349</v>
      </c>
      <c r="T57" s="51" t="s">
        <v>349</v>
      </c>
      <c r="U57" s="51" t="s">
        <v>349</v>
      </c>
      <c r="V57" s="51" t="s">
        <v>349</v>
      </c>
      <c r="W57" s="51" t="s">
        <v>349</v>
      </c>
      <c r="X57" s="51" t="s">
        <v>349</v>
      </c>
      <c r="Y57" s="51" t="s">
        <v>349</v>
      </c>
      <c r="Z57" s="51" t="s">
        <v>349</v>
      </c>
      <c r="AA57" s="51" t="s">
        <v>349</v>
      </c>
      <c r="AB57">
        <v>2</v>
      </c>
      <c r="AC57">
        <v>2</v>
      </c>
      <c r="AD57">
        <v>3</v>
      </c>
      <c r="AE57">
        <v>3</v>
      </c>
      <c r="AF57">
        <v>4</v>
      </c>
      <c r="AG57">
        <v>4</v>
      </c>
      <c r="AH57">
        <v>5</v>
      </c>
      <c r="AI57">
        <v>5</v>
      </c>
    </row>
    <row r="58" spans="1:35" x14ac:dyDescent="0.4">
      <c r="A58" t="s">
        <v>314</v>
      </c>
      <c r="B58" t="s">
        <v>314</v>
      </c>
      <c r="D58" s="1" t="str">
        <f>Countries!$G$22</f>
        <v>u:\ken\index.bnk, Type = LAREMOS</v>
      </c>
      <c r="E58" s="1" t="str">
        <f>Countries!$E$22&amp;Countries!$Q57&amp;Countries!$F$22</f>
        <v>x258FCD_M</v>
      </c>
      <c r="F58" t="s">
        <v>314</v>
      </c>
      <c r="G58" s="51" t="s">
        <v>349</v>
      </c>
      <c r="H58" s="51" t="s">
        <v>349</v>
      </c>
      <c r="I58" s="51" t="s">
        <v>349</v>
      </c>
      <c r="J58" s="51" t="s">
        <v>349</v>
      </c>
      <c r="K58" s="51" t="s">
        <v>349</v>
      </c>
      <c r="L58" s="51" t="s">
        <v>349</v>
      </c>
      <c r="M58" s="51" t="s">
        <v>349</v>
      </c>
      <c r="N58" s="51" t="s">
        <v>349</v>
      </c>
      <c r="O58" s="51" t="s">
        <v>349</v>
      </c>
      <c r="P58" s="51" t="s">
        <v>349</v>
      </c>
      <c r="Q58" s="51" t="s">
        <v>349</v>
      </c>
      <c r="R58" s="51" t="s">
        <v>349</v>
      </c>
      <c r="S58" s="51" t="s">
        <v>349</v>
      </c>
      <c r="T58" s="51" t="s">
        <v>349</v>
      </c>
      <c r="U58" s="51" t="s">
        <v>349</v>
      </c>
      <c r="V58" s="51" t="s">
        <v>349</v>
      </c>
      <c r="W58" s="51" t="s">
        <v>349</v>
      </c>
      <c r="X58" s="51" t="s">
        <v>349</v>
      </c>
      <c r="Y58" s="51" t="s">
        <v>349</v>
      </c>
      <c r="Z58" s="51" t="s">
        <v>349</v>
      </c>
      <c r="AA58" s="51" t="s">
        <v>349</v>
      </c>
      <c r="AB58" s="51" t="s">
        <v>349</v>
      </c>
      <c r="AC58" s="51" t="s">
        <v>349</v>
      </c>
      <c r="AD58" s="51" t="s">
        <v>349</v>
      </c>
      <c r="AE58" s="51" t="s">
        <v>349</v>
      </c>
      <c r="AF58" s="51" t="s">
        <v>349</v>
      </c>
      <c r="AG58" s="51" t="s">
        <v>349</v>
      </c>
      <c r="AH58" s="51" t="s">
        <v>349</v>
      </c>
      <c r="AI58" s="51" t="s">
        <v>349</v>
      </c>
    </row>
    <row r="59" spans="1:35" x14ac:dyDescent="0.4">
      <c r="A59" t="s">
        <v>314</v>
      </c>
      <c r="B59" t="s">
        <v>314</v>
      </c>
      <c r="D59" s="1" t="str">
        <f>Countries!$G$22</f>
        <v>u:\ken\index.bnk, Type = LAREMOS</v>
      </c>
      <c r="E59" s="1" t="str">
        <f>Countries!$E$22&amp;Countries!$Q58&amp;Countries!$F$22</f>
        <v>x263FCD_M</v>
      </c>
      <c r="F59" t="s">
        <v>314</v>
      </c>
      <c r="G59" s="51" t="s">
        <v>349</v>
      </c>
      <c r="H59" s="51" t="s">
        <v>349</v>
      </c>
      <c r="I59" s="51" t="s">
        <v>349</v>
      </c>
      <c r="J59" s="51" t="s">
        <v>349</v>
      </c>
      <c r="K59" s="51" t="s">
        <v>349</v>
      </c>
      <c r="L59" s="51" t="s">
        <v>349</v>
      </c>
      <c r="M59" s="51" t="s">
        <v>349</v>
      </c>
      <c r="N59" s="51" t="s">
        <v>349</v>
      </c>
      <c r="O59" s="51" t="s">
        <v>349</v>
      </c>
      <c r="P59" s="51" t="s">
        <v>349</v>
      </c>
      <c r="Q59" s="51" t="s">
        <v>349</v>
      </c>
      <c r="R59" s="51" t="s">
        <v>349</v>
      </c>
      <c r="S59" s="51" t="s">
        <v>349</v>
      </c>
      <c r="T59" s="51" t="s">
        <v>349</v>
      </c>
      <c r="U59" s="51" t="s">
        <v>349</v>
      </c>
      <c r="V59" s="51" t="s">
        <v>349</v>
      </c>
      <c r="W59" s="51" t="s">
        <v>349</v>
      </c>
      <c r="X59" s="51" t="s">
        <v>349</v>
      </c>
      <c r="Y59" s="51" t="s">
        <v>349</v>
      </c>
      <c r="Z59" s="51" t="s">
        <v>349</v>
      </c>
      <c r="AA59" s="51" t="s">
        <v>349</v>
      </c>
      <c r="AB59" s="51" t="s">
        <v>349</v>
      </c>
      <c r="AC59" s="51" t="s">
        <v>349</v>
      </c>
      <c r="AD59">
        <v>3</v>
      </c>
      <c r="AE59">
        <v>3</v>
      </c>
      <c r="AF59">
        <v>3</v>
      </c>
      <c r="AG59">
        <v>4</v>
      </c>
      <c r="AH59">
        <v>4</v>
      </c>
      <c r="AI59">
        <v>4</v>
      </c>
    </row>
    <row r="60" spans="1:35" x14ac:dyDescent="0.4">
      <c r="A60" t="s">
        <v>314</v>
      </c>
      <c r="B60" t="s">
        <v>314</v>
      </c>
      <c r="D60" s="1" t="str">
        <f>Countries!$G$22</f>
        <v>u:\ken\index.bnk, Type = LAREMOS</v>
      </c>
      <c r="E60" s="1" t="str">
        <f>Countries!$E$22&amp;Countries!$Q59&amp;Countries!$F$22</f>
        <v>x944FCD_M</v>
      </c>
      <c r="F60" t="s">
        <v>314</v>
      </c>
      <c r="G60" s="51" t="s">
        <v>349</v>
      </c>
      <c r="H60" s="51" t="s">
        <v>349</v>
      </c>
      <c r="I60" s="51" t="s">
        <v>349</v>
      </c>
      <c r="J60" s="51" t="s">
        <v>349</v>
      </c>
      <c r="K60" s="51" t="s">
        <v>349</v>
      </c>
      <c r="L60" s="51" t="s">
        <v>349</v>
      </c>
      <c r="M60" s="51" t="s">
        <v>349</v>
      </c>
      <c r="N60" s="51" t="s">
        <v>349</v>
      </c>
      <c r="O60" s="51" t="s">
        <v>349</v>
      </c>
      <c r="P60" s="51" t="s">
        <v>349</v>
      </c>
      <c r="Q60" s="51" t="s">
        <v>349</v>
      </c>
      <c r="R60" s="51" t="s">
        <v>349</v>
      </c>
      <c r="S60" s="51" t="s">
        <v>349</v>
      </c>
      <c r="T60" s="51" t="s">
        <v>349</v>
      </c>
      <c r="U60" s="51" t="s">
        <v>349</v>
      </c>
      <c r="V60">
        <v>1</v>
      </c>
      <c r="W60">
        <v>2</v>
      </c>
      <c r="X60">
        <v>2</v>
      </c>
      <c r="Y60">
        <v>2</v>
      </c>
      <c r="Z60">
        <v>2</v>
      </c>
      <c r="AA60">
        <v>2</v>
      </c>
      <c r="AB60">
        <v>3</v>
      </c>
      <c r="AC60">
        <v>2</v>
      </c>
      <c r="AD60">
        <v>2</v>
      </c>
      <c r="AE60">
        <v>2</v>
      </c>
      <c r="AF60">
        <v>2</v>
      </c>
      <c r="AG60">
        <v>2</v>
      </c>
      <c r="AH60">
        <v>2</v>
      </c>
      <c r="AI60">
        <v>2</v>
      </c>
    </row>
    <row r="61" spans="1:35" x14ac:dyDescent="0.4">
      <c r="A61" t="s">
        <v>314</v>
      </c>
      <c r="B61" t="s">
        <v>314</v>
      </c>
      <c r="D61" s="1" t="str">
        <f>Countries!$G$22</f>
        <v>u:\ken\index.bnk, Type = LAREMOS</v>
      </c>
      <c r="E61" s="1" t="str">
        <f>Countries!$E$22&amp;Countries!$Q60&amp;Countries!$F$22</f>
        <v>x436FCD_M</v>
      </c>
      <c r="F61" t="s">
        <v>314</v>
      </c>
      <c r="G61" s="51" t="s">
        <v>349</v>
      </c>
      <c r="H61" s="51" t="s">
        <v>349</v>
      </c>
      <c r="I61" s="51" t="s">
        <v>349</v>
      </c>
      <c r="J61" s="51" t="s">
        <v>349</v>
      </c>
      <c r="K61" s="51" t="s">
        <v>349</v>
      </c>
      <c r="L61" s="51" t="s">
        <v>349</v>
      </c>
      <c r="M61">
        <v>3</v>
      </c>
      <c r="N61">
        <v>6</v>
      </c>
      <c r="O61">
        <v>5</v>
      </c>
      <c r="P61">
        <v>6</v>
      </c>
      <c r="Q61">
        <v>6</v>
      </c>
      <c r="R61">
        <v>5</v>
      </c>
      <c r="S61">
        <v>4</v>
      </c>
      <c r="T61">
        <v>3</v>
      </c>
      <c r="U61">
        <v>3</v>
      </c>
      <c r="V61">
        <v>3</v>
      </c>
      <c r="W61">
        <v>3</v>
      </c>
      <c r="X61">
        <v>3</v>
      </c>
      <c r="Y61">
        <v>3</v>
      </c>
      <c r="Z61">
        <v>3</v>
      </c>
      <c r="AA61">
        <v>2</v>
      </c>
      <c r="AB61">
        <v>2</v>
      </c>
      <c r="AC61">
        <v>2</v>
      </c>
      <c r="AD61">
        <v>2</v>
      </c>
      <c r="AE61">
        <v>2</v>
      </c>
      <c r="AF61">
        <v>2</v>
      </c>
      <c r="AG61">
        <v>2</v>
      </c>
      <c r="AH61">
        <v>2</v>
      </c>
      <c r="AI61">
        <v>2</v>
      </c>
    </row>
    <row r="62" spans="1:35" x14ac:dyDescent="0.4">
      <c r="A62" t="s">
        <v>314</v>
      </c>
      <c r="B62" t="s">
        <v>314</v>
      </c>
      <c r="D62" s="1" t="str">
        <f>Countries!$G$22</f>
        <v>u:\ken\index.bnk, Type = LAREMOS</v>
      </c>
      <c r="E62" s="1" t="str">
        <f>Countries!$E$22&amp;Countries!$Q61&amp;Countries!$F$22</f>
        <v>x916FCD_M</v>
      </c>
      <c r="F62" t="s">
        <v>314</v>
      </c>
      <c r="G62" s="51" t="s">
        <v>349</v>
      </c>
      <c r="H62" s="51" t="s">
        <v>349</v>
      </c>
      <c r="I62" s="51" t="s">
        <v>349</v>
      </c>
      <c r="J62" s="51" t="s">
        <v>349</v>
      </c>
      <c r="K62" s="51" t="s">
        <v>349</v>
      </c>
      <c r="L62" s="51" t="s">
        <v>349</v>
      </c>
      <c r="M62" s="51" t="s">
        <v>349</v>
      </c>
      <c r="N62" s="51" t="s">
        <v>349</v>
      </c>
      <c r="O62" s="51" t="s">
        <v>349</v>
      </c>
      <c r="P62" s="51" t="s">
        <v>349</v>
      </c>
      <c r="Q62" s="51" t="s">
        <v>349</v>
      </c>
      <c r="R62" s="51" t="s">
        <v>349</v>
      </c>
      <c r="S62" s="51" t="s">
        <v>349</v>
      </c>
      <c r="T62" s="51" t="s">
        <v>349</v>
      </c>
      <c r="U62" s="51" t="s">
        <v>349</v>
      </c>
      <c r="V62" s="51" t="s">
        <v>349</v>
      </c>
      <c r="W62" s="51" t="s">
        <v>349</v>
      </c>
      <c r="X62" s="51" t="s">
        <v>349</v>
      </c>
      <c r="Y62" s="51" t="s">
        <v>349</v>
      </c>
      <c r="Z62" s="51" t="s">
        <v>349</v>
      </c>
      <c r="AA62" s="51" t="s">
        <v>349</v>
      </c>
      <c r="AB62" s="51" t="s">
        <v>349</v>
      </c>
      <c r="AC62" s="51" t="s">
        <v>349</v>
      </c>
      <c r="AD62">
        <v>2</v>
      </c>
      <c r="AE62">
        <v>2</v>
      </c>
      <c r="AF62">
        <v>3</v>
      </c>
      <c r="AG62">
        <v>4</v>
      </c>
      <c r="AH62">
        <v>5</v>
      </c>
      <c r="AI62" s="51" t="s">
        <v>349</v>
      </c>
    </row>
    <row r="63" spans="1:35" x14ac:dyDescent="0.4">
      <c r="A63" t="s">
        <v>314</v>
      </c>
      <c r="B63" t="s">
        <v>314</v>
      </c>
      <c r="D63" s="1" t="str">
        <f>Countries!$G$22</f>
        <v>u:\ken\index.bnk, Type = LAREMOS</v>
      </c>
      <c r="E63" s="1" t="str">
        <f>Countries!$E$22&amp;Countries!$Q62&amp;Countries!$F$22</f>
        <v>x941FCD_M</v>
      </c>
      <c r="F63" t="s">
        <v>314</v>
      </c>
      <c r="G63" s="51" t="s">
        <v>349</v>
      </c>
      <c r="H63" s="51" t="s">
        <v>349</v>
      </c>
      <c r="I63" s="51" t="s">
        <v>349</v>
      </c>
      <c r="J63" s="51" t="s">
        <v>349</v>
      </c>
      <c r="K63" s="51" t="s">
        <v>349</v>
      </c>
      <c r="L63" s="51" t="s">
        <v>349</v>
      </c>
      <c r="M63" s="51" t="s">
        <v>349</v>
      </c>
      <c r="N63" s="51" t="s">
        <v>349</v>
      </c>
      <c r="O63" s="51" t="s">
        <v>349</v>
      </c>
      <c r="P63" s="51" t="s">
        <v>349</v>
      </c>
      <c r="Q63" s="51" t="s">
        <v>349</v>
      </c>
      <c r="R63" s="51" t="s">
        <v>349</v>
      </c>
      <c r="S63" s="51" t="s">
        <v>349</v>
      </c>
      <c r="T63" s="51" t="s">
        <v>349</v>
      </c>
      <c r="U63" s="51" t="s">
        <v>349</v>
      </c>
      <c r="V63" s="51" t="s">
        <v>349</v>
      </c>
      <c r="W63" s="51" t="s">
        <v>349</v>
      </c>
      <c r="X63" s="51" t="s">
        <v>349</v>
      </c>
      <c r="Y63" s="51" t="s">
        <v>349</v>
      </c>
      <c r="Z63">
        <v>3</v>
      </c>
      <c r="AA63">
        <v>3</v>
      </c>
      <c r="AB63">
        <v>4</v>
      </c>
      <c r="AC63">
        <v>4</v>
      </c>
      <c r="AD63">
        <v>4</v>
      </c>
      <c r="AE63">
        <v>3</v>
      </c>
      <c r="AF63">
        <v>3</v>
      </c>
      <c r="AG63">
        <v>4</v>
      </c>
      <c r="AH63">
        <v>4</v>
      </c>
      <c r="AI63">
        <v>4</v>
      </c>
    </row>
    <row r="64" spans="1:35" x14ac:dyDescent="0.4">
      <c r="A64" t="s">
        <v>314</v>
      </c>
      <c r="B64" t="s">
        <v>314</v>
      </c>
      <c r="D64" s="1" t="str">
        <f>Countries!$G$22</f>
        <v>u:\ken\index.bnk, Type = LAREMOS</v>
      </c>
      <c r="E64" s="1" t="str">
        <f>Countries!$E$22&amp;Countries!$Q63&amp;Countries!$F$22</f>
        <v>x946FCD_M</v>
      </c>
      <c r="F64" t="s">
        <v>314</v>
      </c>
      <c r="G64" s="51" t="s">
        <v>349</v>
      </c>
      <c r="H64" s="51" t="s">
        <v>349</v>
      </c>
      <c r="I64" s="51" t="s">
        <v>349</v>
      </c>
      <c r="J64" s="51" t="s">
        <v>349</v>
      </c>
      <c r="K64" s="51" t="s">
        <v>349</v>
      </c>
      <c r="L64" s="51" t="s">
        <v>349</v>
      </c>
      <c r="M64" s="51" t="s">
        <v>349</v>
      </c>
      <c r="N64" s="51" t="s">
        <v>349</v>
      </c>
      <c r="O64" s="51" t="s">
        <v>349</v>
      </c>
      <c r="P64" s="51" t="s">
        <v>349</v>
      </c>
      <c r="Q64" s="51" t="s">
        <v>349</v>
      </c>
      <c r="R64" s="51" t="s">
        <v>349</v>
      </c>
      <c r="S64" s="51" t="s">
        <v>349</v>
      </c>
      <c r="T64" s="51" t="s">
        <v>349</v>
      </c>
      <c r="U64" s="51" t="s">
        <v>349</v>
      </c>
      <c r="V64" s="51" t="s">
        <v>349</v>
      </c>
      <c r="W64" s="51" t="s">
        <v>349</v>
      </c>
      <c r="X64" s="51" t="s">
        <v>349</v>
      </c>
      <c r="Y64" s="51" t="s">
        <v>349</v>
      </c>
      <c r="Z64">
        <v>3</v>
      </c>
      <c r="AA64">
        <v>3</v>
      </c>
      <c r="AB64">
        <v>3</v>
      </c>
      <c r="AC64">
        <v>3</v>
      </c>
      <c r="AD64">
        <v>3</v>
      </c>
      <c r="AE64">
        <v>3</v>
      </c>
      <c r="AF64">
        <v>4</v>
      </c>
      <c r="AG64">
        <v>4</v>
      </c>
      <c r="AH64">
        <v>4</v>
      </c>
      <c r="AI64">
        <v>3</v>
      </c>
    </row>
    <row r="65" spans="1:35" x14ac:dyDescent="0.4">
      <c r="A65" t="s">
        <v>314</v>
      </c>
      <c r="B65" t="s">
        <v>314</v>
      </c>
      <c r="D65" s="1" t="str">
        <f>Countries!$G$22</f>
        <v>u:\ken\index.bnk, Type = LAREMOS</v>
      </c>
      <c r="E65" s="1" t="str">
        <f>Countries!$E$22&amp;Countries!$Q64&amp;Countries!$F$22</f>
        <v>x962FCD_M</v>
      </c>
      <c r="F65" t="s">
        <v>314</v>
      </c>
      <c r="G65" s="51" t="s">
        <v>349</v>
      </c>
      <c r="H65" s="51" t="s">
        <v>349</v>
      </c>
      <c r="I65" s="51" t="s">
        <v>349</v>
      </c>
      <c r="J65" s="51" t="s">
        <v>349</v>
      </c>
      <c r="K65" s="51" t="s">
        <v>349</v>
      </c>
      <c r="L65" s="51" t="s">
        <v>349</v>
      </c>
      <c r="M65" s="51" t="s">
        <v>349</v>
      </c>
      <c r="N65" s="51" t="s">
        <v>349</v>
      </c>
      <c r="O65" s="51" t="s">
        <v>349</v>
      </c>
      <c r="P65" s="51" t="s">
        <v>349</v>
      </c>
      <c r="Q65" s="51" t="s">
        <v>349</v>
      </c>
      <c r="R65" s="51" t="s">
        <v>349</v>
      </c>
      <c r="S65" s="51" t="s">
        <v>349</v>
      </c>
      <c r="T65" s="51" t="s">
        <v>349</v>
      </c>
      <c r="U65" s="51" t="s">
        <v>349</v>
      </c>
      <c r="V65" s="51" t="s">
        <v>349</v>
      </c>
      <c r="W65" s="51" t="s">
        <v>349</v>
      </c>
      <c r="X65" s="51" t="s">
        <v>349</v>
      </c>
      <c r="Y65" s="51" t="s">
        <v>349</v>
      </c>
      <c r="Z65" s="51" t="s">
        <v>349</v>
      </c>
      <c r="AA65" s="51" t="s">
        <v>349</v>
      </c>
      <c r="AB65" s="51" t="s">
        <v>349</v>
      </c>
      <c r="AC65" s="51" t="s">
        <v>349</v>
      </c>
      <c r="AD65">
        <v>2</v>
      </c>
      <c r="AE65">
        <v>3</v>
      </c>
      <c r="AF65">
        <v>3</v>
      </c>
      <c r="AG65">
        <v>3</v>
      </c>
      <c r="AH65">
        <v>7</v>
      </c>
      <c r="AI65">
        <v>5</v>
      </c>
    </row>
    <row r="66" spans="1:35" x14ac:dyDescent="0.4">
      <c r="A66" t="s">
        <v>314</v>
      </c>
      <c r="B66" t="s">
        <v>314</v>
      </c>
      <c r="D66" s="1" t="str">
        <f>Countries!$G$22</f>
        <v>u:\ken\index.bnk, Type = LAREMOS</v>
      </c>
      <c r="E66" s="1" t="str">
        <f>Countries!$E$22&amp;Countries!$Q65&amp;Countries!$F$22</f>
        <v>x548FCD_M</v>
      </c>
      <c r="F66" t="s">
        <v>314</v>
      </c>
      <c r="G66" s="51" t="s">
        <v>349</v>
      </c>
      <c r="H66" s="51" t="s">
        <v>349</v>
      </c>
      <c r="I66" s="51" t="s">
        <v>349</v>
      </c>
      <c r="J66" s="51" t="s">
        <v>349</v>
      </c>
      <c r="K66" s="51" t="s">
        <v>349</v>
      </c>
      <c r="L66" s="51" t="s">
        <v>349</v>
      </c>
      <c r="M66" s="51" t="s">
        <v>349</v>
      </c>
      <c r="N66" s="51" t="s">
        <v>349</v>
      </c>
      <c r="O66" s="51" t="s">
        <v>349</v>
      </c>
      <c r="P66" s="51" t="s">
        <v>349</v>
      </c>
      <c r="Q66" s="51" t="s">
        <v>349</v>
      </c>
      <c r="R66" s="51" t="s">
        <v>349</v>
      </c>
      <c r="S66" s="51" t="s">
        <v>349</v>
      </c>
      <c r="T66" s="51" t="s">
        <v>349</v>
      </c>
      <c r="U66" s="51" t="s">
        <v>349</v>
      </c>
      <c r="V66" s="51" t="s">
        <v>349</v>
      </c>
      <c r="W66" s="51" t="s">
        <v>349</v>
      </c>
      <c r="X66" s="51" t="s">
        <v>349</v>
      </c>
      <c r="Y66" s="51" t="s">
        <v>349</v>
      </c>
      <c r="Z66" s="51" t="s">
        <v>349</v>
      </c>
      <c r="AA66" s="51" t="s">
        <v>349</v>
      </c>
      <c r="AB66" s="51" t="s">
        <v>349</v>
      </c>
      <c r="AC66">
        <v>1</v>
      </c>
      <c r="AD66">
        <v>1</v>
      </c>
      <c r="AE66">
        <v>1</v>
      </c>
      <c r="AF66">
        <v>1</v>
      </c>
      <c r="AG66">
        <v>1</v>
      </c>
      <c r="AH66">
        <v>1</v>
      </c>
      <c r="AI66">
        <v>1</v>
      </c>
    </row>
    <row r="67" spans="1:35" x14ac:dyDescent="0.4">
      <c r="A67" t="s">
        <v>314</v>
      </c>
      <c r="B67" t="s">
        <v>314</v>
      </c>
      <c r="D67" s="1" t="str">
        <f>Countries!$G$22</f>
        <v>u:\ken\index.bnk, Type = LAREMOS</v>
      </c>
      <c r="E67" s="1" t="str">
        <f>Countries!$E$22&amp;Countries!$Q66&amp;Countries!$F$22</f>
        <v>x684FCD_M</v>
      </c>
      <c r="F67" t="s">
        <v>314</v>
      </c>
      <c r="G67" s="51" t="s">
        <v>349</v>
      </c>
      <c r="H67" s="51" t="s">
        <v>349</v>
      </c>
      <c r="I67" s="51" t="s">
        <v>349</v>
      </c>
      <c r="J67" s="51" t="s">
        <v>349</v>
      </c>
      <c r="K67" s="51" t="s">
        <v>349</v>
      </c>
      <c r="L67" s="51" t="s">
        <v>349</v>
      </c>
      <c r="M67" s="51" t="s">
        <v>349</v>
      </c>
      <c r="N67" s="51" t="s">
        <v>349</v>
      </c>
      <c r="O67" s="51" t="s">
        <v>349</v>
      </c>
      <c r="P67" s="51" t="s">
        <v>349</v>
      </c>
      <c r="Q67" s="51" t="s">
        <v>349</v>
      </c>
      <c r="R67" s="51" t="s">
        <v>349</v>
      </c>
      <c r="S67" s="51" t="s">
        <v>349</v>
      </c>
      <c r="T67" s="51" t="s">
        <v>349</v>
      </c>
      <c r="U67" s="51" t="s">
        <v>349</v>
      </c>
      <c r="V67" s="51" t="s">
        <v>349</v>
      </c>
      <c r="W67" s="51" t="s">
        <v>349</v>
      </c>
      <c r="X67" s="51" t="s">
        <v>349</v>
      </c>
      <c r="Y67" s="51" t="s">
        <v>349</v>
      </c>
      <c r="Z67" s="51" t="s">
        <v>349</v>
      </c>
      <c r="AA67" s="51" t="s">
        <v>349</v>
      </c>
      <c r="AB67" s="51" t="s">
        <v>349</v>
      </c>
      <c r="AC67" s="51" t="s">
        <v>349</v>
      </c>
      <c r="AD67" s="51" t="s">
        <v>349</v>
      </c>
      <c r="AE67" s="51" t="s">
        <v>349</v>
      </c>
      <c r="AF67" s="51" t="s">
        <v>349</v>
      </c>
      <c r="AG67" s="51" t="s">
        <v>349</v>
      </c>
      <c r="AH67" s="51" t="s">
        <v>349</v>
      </c>
      <c r="AI67" s="51" t="s">
        <v>349</v>
      </c>
    </row>
    <row r="68" spans="1:35" x14ac:dyDescent="0.4">
      <c r="A68" t="s">
        <v>314</v>
      </c>
      <c r="B68" t="s">
        <v>314</v>
      </c>
      <c r="D68" s="1" t="str">
        <f>Countries!$G$22</f>
        <v>u:\ken\index.bnk, Type = LAREMOS</v>
      </c>
      <c r="E68" s="1" t="str">
        <f>Countries!$E$22&amp;Countries!$Q67&amp;Countries!$F$22</f>
        <v>x273FCD_M</v>
      </c>
      <c r="F68" t="s">
        <v>314</v>
      </c>
      <c r="G68" s="51" t="s">
        <v>349</v>
      </c>
      <c r="H68" s="51" t="s">
        <v>349</v>
      </c>
      <c r="I68" s="51" t="s">
        <v>349</v>
      </c>
      <c r="J68" s="51" t="s">
        <v>349</v>
      </c>
      <c r="K68" s="51" t="s">
        <v>349</v>
      </c>
      <c r="L68" s="51" t="s">
        <v>349</v>
      </c>
      <c r="M68">
        <v>2</v>
      </c>
      <c r="N68">
        <v>2</v>
      </c>
      <c r="O68">
        <v>1</v>
      </c>
      <c r="P68">
        <v>1</v>
      </c>
      <c r="Q68">
        <v>1</v>
      </c>
      <c r="R68">
        <v>1</v>
      </c>
      <c r="S68">
        <v>1</v>
      </c>
      <c r="T68">
        <v>2</v>
      </c>
      <c r="U68">
        <v>2</v>
      </c>
      <c r="V68">
        <v>2</v>
      </c>
      <c r="W68">
        <v>1</v>
      </c>
      <c r="X68">
        <v>1</v>
      </c>
      <c r="Y68">
        <v>1</v>
      </c>
      <c r="Z68">
        <v>1</v>
      </c>
      <c r="AA68">
        <v>2</v>
      </c>
      <c r="AB68">
        <v>1</v>
      </c>
      <c r="AC68">
        <v>1</v>
      </c>
      <c r="AD68">
        <v>1</v>
      </c>
      <c r="AE68">
        <v>1</v>
      </c>
      <c r="AF68">
        <v>1</v>
      </c>
      <c r="AG68">
        <v>1</v>
      </c>
      <c r="AH68">
        <v>1</v>
      </c>
      <c r="AI68">
        <v>1</v>
      </c>
    </row>
    <row r="69" spans="1:35" x14ac:dyDescent="0.4">
      <c r="A69" t="s">
        <v>314</v>
      </c>
      <c r="B69" t="s">
        <v>314</v>
      </c>
      <c r="D69" s="1" t="str">
        <f>Countries!$G$22</f>
        <v>u:\ken\index.bnk, Type = LAREMOS</v>
      </c>
      <c r="E69" s="1" t="str">
        <f>Countries!$E$22&amp;Countries!$Q68&amp;Countries!$F$22</f>
        <v>x853FCD_M</v>
      </c>
      <c r="F69" t="s">
        <v>314</v>
      </c>
      <c r="G69" s="51" t="s">
        <v>349</v>
      </c>
      <c r="H69" s="51" t="s">
        <v>349</v>
      </c>
      <c r="I69" s="51" t="s">
        <v>349</v>
      </c>
      <c r="J69" s="51" t="s">
        <v>349</v>
      </c>
      <c r="K69" s="51" t="s">
        <v>349</v>
      </c>
      <c r="L69" s="51" t="s">
        <v>349</v>
      </c>
      <c r="M69">
        <v>1</v>
      </c>
      <c r="N69">
        <v>1</v>
      </c>
      <c r="O69">
        <v>0</v>
      </c>
      <c r="P69">
        <v>0</v>
      </c>
      <c r="Q69">
        <v>0</v>
      </c>
      <c r="R69">
        <v>0</v>
      </c>
      <c r="S69">
        <v>0</v>
      </c>
      <c r="T69">
        <v>1</v>
      </c>
      <c r="U69">
        <v>1</v>
      </c>
      <c r="V69">
        <v>1</v>
      </c>
      <c r="W69">
        <v>1</v>
      </c>
      <c r="X69">
        <v>1</v>
      </c>
      <c r="Y69">
        <v>1</v>
      </c>
      <c r="Z69">
        <v>1</v>
      </c>
      <c r="AA69">
        <v>1</v>
      </c>
      <c r="AB69">
        <v>1</v>
      </c>
      <c r="AC69">
        <v>1</v>
      </c>
      <c r="AD69">
        <v>1</v>
      </c>
      <c r="AE69">
        <v>1</v>
      </c>
      <c r="AF69">
        <v>1</v>
      </c>
      <c r="AG69">
        <v>1</v>
      </c>
      <c r="AH69">
        <v>2</v>
      </c>
      <c r="AI69">
        <v>1</v>
      </c>
    </row>
    <row r="70" spans="1:35" x14ac:dyDescent="0.4">
      <c r="A70" t="s">
        <v>314</v>
      </c>
      <c r="B70" t="s">
        <v>314</v>
      </c>
      <c r="D70" s="1" t="str">
        <f>Countries!$G$22</f>
        <v>u:\ken\index.bnk, Type = LAREMOS</v>
      </c>
      <c r="E70" s="1" t="str">
        <f>Countries!$E$22&amp;Countries!$Q69&amp;Countries!$F$22</f>
        <v>x964FCD_M</v>
      </c>
      <c r="F70" t="s">
        <v>314</v>
      </c>
      <c r="G70" s="51" t="s">
        <v>349</v>
      </c>
      <c r="H70" s="51" t="s">
        <v>349</v>
      </c>
      <c r="I70" s="51" t="s">
        <v>349</v>
      </c>
      <c r="J70" s="51" t="s">
        <v>349</v>
      </c>
      <c r="K70" s="51" t="s">
        <v>349</v>
      </c>
      <c r="L70" s="51" t="s">
        <v>349</v>
      </c>
      <c r="M70" s="51" t="s">
        <v>349</v>
      </c>
      <c r="N70" s="51" t="s">
        <v>349</v>
      </c>
      <c r="O70" s="51" t="s">
        <v>349</v>
      </c>
      <c r="P70" s="51" t="s">
        <v>349</v>
      </c>
      <c r="Q70" s="51" t="s">
        <v>349</v>
      </c>
      <c r="R70">
        <v>3</v>
      </c>
      <c r="S70">
        <v>4</v>
      </c>
      <c r="T70">
        <v>5</v>
      </c>
      <c r="U70">
        <v>7</v>
      </c>
      <c r="V70">
        <v>8</v>
      </c>
      <c r="W70">
        <v>4</v>
      </c>
      <c r="X70">
        <v>3</v>
      </c>
      <c r="Y70">
        <v>3</v>
      </c>
      <c r="Z70">
        <v>3</v>
      </c>
      <c r="AA70">
        <v>3</v>
      </c>
      <c r="AB70">
        <v>3</v>
      </c>
      <c r="AC70">
        <v>2</v>
      </c>
      <c r="AD70">
        <v>2</v>
      </c>
      <c r="AE70">
        <v>2</v>
      </c>
      <c r="AF70">
        <v>2</v>
      </c>
      <c r="AG70">
        <v>2</v>
      </c>
      <c r="AH70">
        <v>2</v>
      </c>
      <c r="AI70">
        <v>2</v>
      </c>
    </row>
    <row r="71" spans="1:35" x14ac:dyDescent="0.4">
      <c r="A71" t="s">
        <v>314</v>
      </c>
      <c r="B71" t="s">
        <v>314</v>
      </c>
      <c r="D71" s="1" t="str">
        <f>Countries!$G$22</f>
        <v>u:\ken\index.bnk, Type = LAREMOS</v>
      </c>
      <c r="E71" s="1" t="str">
        <f>Countries!$E$22&amp;Countries!$Q70&amp;Countries!$F$22</f>
        <v>x968FCD_M</v>
      </c>
      <c r="F71" t="s">
        <v>314</v>
      </c>
      <c r="G71" s="51" t="s">
        <v>349</v>
      </c>
      <c r="H71" s="51" t="s">
        <v>349</v>
      </c>
      <c r="I71" s="51" t="s">
        <v>349</v>
      </c>
      <c r="J71" s="51" t="s">
        <v>349</v>
      </c>
      <c r="K71" s="51" t="s">
        <v>349</v>
      </c>
      <c r="L71" s="51" t="s">
        <v>349</v>
      </c>
      <c r="M71" s="51" t="s">
        <v>349</v>
      </c>
      <c r="N71" s="51" t="s">
        <v>349</v>
      </c>
      <c r="O71" s="51" t="s">
        <v>349</v>
      </c>
      <c r="P71" s="51" t="s">
        <v>349</v>
      </c>
      <c r="Q71" s="51" t="s">
        <v>349</v>
      </c>
      <c r="R71" s="51" t="s">
        <v>349</v>
      </c>
      <c r="S71" s="51" t="s">
        <v>349</v>
      </c>
      <c r="T71" s="51" t="s">
        <v>349</v>
      </c>
      <c r="U71" s="51" t="s">
        <v>349</v>
      </c>
      <c r="V71" s="51" t="s">
        <v>349</v>
      </c>
      <c r="W71">
        <v>1</v>
      </c>
      <c r="X71">
        <v>1</v>
      </c>
      <c r="Y71">
        <v>2</v>
      </c>
      <c r="Z71">
        <v>3</v>
      </c>
      <c r="AA71">
        <v>3</v>
      </c>
      <c r="AB71">
        <v>3</v>
      </c>
      <c r="AC71">
        <v>3</v>
      </c>
      <c r="AD71">
        <v>3</v>
      </c>
      <c r="AE71">
        <v>4</v>
      </c>
      <c r="AF71">
        <v>4</v>
      </c>
      <c r="AG71">
        <v>5</v>
      </c>
      <c r="AH71">
        <v>5</v>
      </c>
      <c r="AI71">
        <v>5</v>
      </c>
    </row>
    <row r="72" spans="1:35" x14ac:dyDescent="0.4">
      <c r="A72" t="s">
        <v>314</v>
      </c>
      <c r="B72" t="s">
        <v>314</v>
      </c>
      <c r="D72" s="1" t="str">
        <f>Countries!$G$22</f>
        <v>u:\ken\index.bnk, Type = LAREMOS</v>
      </c>
      <c r="E72" s="1" t="str">
        <f>Countries!$E$22&amp;Countries!$Q71&amp;Countries!$F$22</f>
        <v>x456FCD_M</v>
      </c>
      <c r="F72" t="s">
        <v>314</v>
      </c>
      <c r="G72" s="51" t="s">
        <v>349</v>
      </c>
      <c r="H72" s="51" t="s">
        <v>349</v>
      </c>
      <c r="I72" s="51" t="s">
        <v>349</v>
      </c>
      <c r="J72" s="51" t="s">
        <v>349</v>
      </c>
      <c r="K72" s="51" t="s">
        <v>349</v>
      </c>
      <c r="L72" s="51" t="s">
        <v>349</v>
      </c>
      <c r="M72">
        <v>1</v>
      </c>
      <c r="N72">
        <v>1</v>
      </c>
      <c r="O72">
        <v>1</v>
      </c>
      <c r="P72">
        <v>2</v>
      </c>
      <c r="Q72">
        <v>2</v>
      </c>
      <c r="R72">
        <v>2</v>
      </c>
      <c r="S72">
        <v>2</v>
      </c>
      <c r="T72">
        <v>2</v>
      </c>
      <c r="U72">
        <v>3</v>
      </c>
      <c r="V72">
        <v>3</v>
      </c>
      <c r="W72">
        <v>3</v>
      </c>
      <c r="X72">
        <v>3</v>
      </c>
      <c r="Y72">
        <v>2</v>
      </c>
      <c r="Z72">
        <v>3</v>
      </c>
      <c r="AA72">
        <v>3</v>
      </c>
      <c r="AB72">
        <v>2</v>
      </c>
      <c r="AC72">
        <v>2</v>
      </c>
      <c r="AD72">
        <v>2</v>
      </c>
      <c r="AE72">
        <v>2</v>
      </c>
      <c r="AF72">
        <v>2</v>
      </c>
      <c r="AG72">
        <v>2</v>
      </c>
      <c r="AH72">
        <v>2</v>
      </c>
      <c r="AI72">
        <v>2</v>
      </c>
    </row>
    <row r="73" spans="1:35" x14ac:dyDescent="0.4">
      <c r="A73" t="s">
        <v>314</v>
      </c>
      <c r="B73" t="s">
        <v>314</v>
      </c>
      <c r="D73" s="1" t="str">
        <f>Countries!$G$22</f>
        <v>u:\ken\index.bnk, Type = LAREMOS</v>
      </c>
      <c r="E73" s="1" t="str">
        <f>Countries!$E$22&amp;Countries!$Q72&amp;Countries!$F$22</f>
        <v>x936FCD_M</v>
      </c>
      <c r="F73" t="s">
        <v>314</v>
      </c>
      <c r="G73" s="51" t="s">
        <v>349</v>
      </c>
      <c r="H73" s="51" t="s">
        <v>349</v>
      </c>
      <c r="I73" s="51" t="s">
        <v>349</v>
      </c>
      <c r="J73" s="51" t="s">
        <v>349</v>
      </c>
      <c r="K73" s="51" t="s">
        <v>349</v>
      </c>
      <c r="L73" s="51" t="s">
        <v>349</v>
      </c>
      <c r="M73" s="51" t="s">
        <v>349</v>
      </c>
      <c r="N73" s="51" t="s">
        <v>349</v>
      </c>
      <c r="O73" s="51" t="s">
        <v>349</v>
      </c>
      <c r="P73" s="51" t="s">
        <v>349</v>
      </c>
      <c r="Q73" s="51" t="s">
        <v>349</v>
      </c>
      <c r="R73" s="51" t="s">
        <v>349</v>
      </c>
      <c r="S73" s="51" t="s">
        <v>349</v>
      </c>
      <c r="T73" s="51" t="s">
        <v>349</v>
      </c>
      <c r="U73" s="51" t="s">
        <v>349</v>
      </c>
      <c r="V73" s="51" t="s">
        <v>349</v>
      </c>
      <c r="W73" s="51" t="s">
        <v>349</v>
      </c>
      <c r="X73" s="51" t="s">
        <v>349</v>
      </c>
      <c r="Y73" s="51" t="s">
        <v>349</v>
      </c>
      <c r="Z73">
        <v>2</v>
      </c>
      <c r="AA73">
        <v>2</v>
      </c>
      <c r="AB73">
        <v>2</v>
      </c>
      <c r="AC73">
        <v>2</v>
      </c>
      <c r="AD73">
        <v>2</v>
      </c>
      <c r="AE73">
        <v>2</v>
      </c>
      <c r="AF73">
        <v>2</v>
      </c>
      <c r="AG73">
        <v>2</v>
      </c>
      <c r="AH73">
        <v>2</v>
      </c>
      <c r="AI73" s="51" t="s">
        <v>349</v>
      </c>
    </row>
    <row r="74" spans="1:35" x14ac:dyDescent="0.4">
      <c r="A74" t="s">
        <v>314</v>
      </c>
      <c r="B74" t="s">
        <v>314</v>
      </c>
      <c r="D74" s="1" t="str">
        <f>Countries!$G$22</f>
        <v>u:\ken\index.bnk, Type = LAREMOS</v>
      </c>
      <c r="E74" s="1" t="str">
        <f>Countries!$E$22&amp;Countries!$Q73&amp;Countries!$F$22</f>
        <v>x813FCD_M</v>
      </c>
      <c r="F74" t="s">
        <v>314</v>
      </c>
      <c r="G74" s="51" t="s">
        <v>349</v>
      </c>
      <c r="H74" s="51" t="s">
        <v>349</v>
      </c>
      <c r="I74" s="51" t="s">
        <v>349</v>
      </c>
      <c r="J74" s="51" t="s">
        <v>349</v>
      </c>
      <c r="K74" s="51" t="s">
        <v>349</v>
      </c>
      <c r="L74" s="51" t="s">
        <v>349</v>
      </c>
      <c r="M74" s="51" t="s">
        <v>349</v>
      </c>
      <c r="N74" s="51" t="s">
        <v>349</v>
      </c>
      <c r="O74" s="51" t="s">
        <v>349</v>
      </c>
      <c r="P74" s="51" t="s">
        <v>349</v>
      </c>
      <c r="Q74" s="51" t="s">
        <v>349</v>
      </c>
      <c r="R74" s="51" t="s">
        <v>349</v>
      </c>
      <c r="S74" s="51" t="s">
        <v>349</v>
      </c>
      <c r="T74" s="51" t="s">
        <v>349</v>
      </c>
      <c r="U74" s="51" t="s">
        <v>349</v>
      </c>
      <c r="V74" s="51" t="s">
        <v>349</v>
      </c>
      <c r="W74" s="51" t="s">
        <v>349</v>
      </c>
      <c r="X74" s="51" t="s">
        <v>349</v>
      </c>
      <c r="Y74" s="51" t="s">
        <v>349</v>
      </c>
      <c r="Z74" s="51" t="s">
        <v>349</v>
      </c>
      <c r="AA74" s="51" t="s">
        <v>349</v>
      </c>
      <c r="AB74" s="51" t="s">
        <v>349</v>
      </c>
      <c r="AC74" s="51" t="s">
        <v>349</v>
      </c>
      <c r="AD74" s="51" t="s">
        <v>349</v>
      </c>
      <c r="AE74" s="51" t="s">
        <v>349</v>
      </c>
      <c r="AF74" s="51" t="s">
        <v>349</v>
      </c>
      <c r="AG74" s="51" t="s">
        <v>349</v>
      </c>
      <c r="AH74" s="51" t="s">
        <v>349</v>
      </c>
      <c r="AI74" s="51" t="s">
        <v>349</v>
      </c>
    </row>
    <row r="75" spans="1:35" x14ac:dyDescent="0.4">
      <c r="A75" t="s">
        <v>314</v>
      </c>
      <c r="B75" t="s">
        <v>314</v>
      </c>
      <c r="D75" s="1" t="str">
        <f>Countries!$G$22</f>
        <v>u:\ken\index.bnk, Type = LAREMOS</v>
      </c>
      <c r="E75" s="1" t="str">
        <f>Countries!$E$22&amp;Countries!$Q74&amp;Countries!$F$22</f>
        <v>x361FCD_M</v>
      </c>
      <c r="F75" t="s">
        <v>314</v>
      </c>
      <c r="G75" s="51" t="s">
        <v>349</v>
      </c>
      <c r="H75" s="51" t="s">
        <v>349</v>
      </c>
      <c r="I75" s="51" t="s">
        <v>349</v>
      </c>
      <c r="J75" s="51" t="s">
        <v>349</v>
      </c>
      <c r="K75" s="51" t="s">
        <v>349</v>
      </c>
      <c r="L75" s="51" t="s">
        <v>349</v>
      </c>
      <c r="M75">
        <v>2</v>
      </c>
      <c r="N75">
        <v>1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  <c r="V75">
        <v>2</v>
      </c>
      <c r="W75">
        <v>2</v>
      </c>
      <c r="X75">
        <v>2</v>
      </c>
      <c r="Y75">
        <v>2</v>
      </c>
      <c r="Z75">
        <v>2</v>
      </c>
      <c r="AA75">
        <v>2</v>
      </c>
      <c r="AB75">
        <v>2</v>
      </c>
      <c r="AC75">
        <v>2</v>
      </c>
      <c r="AD75">
        <v>3</v>
      </c>
      <c r="AE75">
        <v>3</v>
      </c>
      <c r="AF75">
        <v>3</v>
      </c>
      <c r="AG75">
        <v>4</v>
      </c>
      <c r="AH75">
        <v>3</v>
      </c>
      <c r="AI75">
        <v>3</v>
      </c>
    </row>
    <row r="76" spans="1:35" x14ac:dyDescent="0.4">
      <c r="A76" t="s">
        <v>314</v>
      </c>
      <c r="B76" t="s">
        <v>314</v>
      </c>
      <c r="D76" s="1" t="str">
        <f>Countries!$G$22</f>
        <v>u:\ken\index.bnk, Type = LAREMOS</v>
      </c>
      <c r="E76" s="1" t="str">
        <f>Countries!$E$22&amp;Countries!$Q75&amp;Countries!$F$22</f>
        <v>x369FCD_M</v>
      </c>
      <c r="F76" t="s">
        <v>314</v>
      </c>
      <c r="G76" s="51" t="s">
        <v>349</v>
      </c>
      <c r="H76" s="51" t="s">
        <v>349</v>
      </c>
      <c r="I76" s="51" t="s">
        <v>349</v>
      </c>
      <c r="J76" s="51" t="s">
        <v>349</v>
      </c>
      <c r="K76" s="51" t="s">
        <v>349</v>
      </c>
      <c r="L76" s="51" t="s">
        <v>349</v>
      </c>
      <c r="M76" s="51" t="s">
        <v>349</v>
      </c>
      <c r="N76" s="51" t="s">
        <v>349</v>
      </c>
      <c r="O76" s="51" t="s">
        <v>349</v>
      </c>
      <c r="P76" s="51" t="s">
        <v>349</v>
      </c>
      <c r="Q76" s="51" t="s">
        <v>349</v>
      </c>
      <c r="R76" s="51" t="s">
        <v>349</v>
      </c>
      <c r="S76" s="51" t="s">
        <v>349</v>
      </c>
      <c r="T76" s="51" t="s">
        <v>349</v>
      </c>
      <c r="U76" s="51" t="s">
        <v>349</v>
      </c>
      <c r="V76" s="51" t="s">
        <v>349</v>
      </c>
      <c r="W76" s="51" t="s">
        <v>349</v>
      </c>
      <c r="X76" s="51" t="s">
        <v>349</v>
      </c>
      <c r="Y76" s="51" t="s">
        <v>349</v>
      </c>
      <c r="Z76">
        <v>1</v>
      </c>
      <c r="AA76">
        <v>2</v>
      </c>
      <c r="AB76">
        <v>2</v>
      </c>
      <c r="AC76">
        <v>2</v>
      </c>
      <c r="AD76">
        <v>2</v>
      </c>
      <c r="AE76">
        <v>2</v>
      </c>
      <c r="AF76">
        <v>2</v>
      </c>
      <c r="AG76">
        <v>3</v>
      </c>
      <c r="AH76">
        <v>2</v>
      </c>
      <c r="AI76">
        <v>2</v>
      </c>
    </row>
    <row r="77" spans="1:35" x14ac:dyDescent="0.4">
      <c r="A77" t="s">
        <v>314</v>
      </c>
      <c r="B77" t="s">
        <v>314</v>
      </c>
      <c r="D77" s="1" t="str">
        <f>Countries!$G$22</f>
        <v>u:\ken\index.bnk, Type = LAREMOS</v>
      </c>
      <c r="E77" s="1" t="str">
        <f>Countries!$E$22&amp;Countries!$Q76&amp;Countries!$F$22</f>
        <v>x466FCD_M</v>
      </c>
      <c r="F77" t="s">
        <v>314</v>
      </c>
      <c r="G77" s="51" t="s">
        <v>349</v>
      </c>
      <c r="H77" s="51" t="s">
        <v>349</v>
      </c>
      <c r="I77" s="51" t="s">
        <v>349</v>
      </c>
      <c r="J77" s="51" t="s">
        <v>349</v>
      </c>
      <c r="K77" s="51" t="s">
        <v>349</v>
      </c>
      <c r="L77" s="51" t="s">
        <v>349</v>
      </c>
      <c r="M77" s="51" t="s">
        <v>349</v>
      </c>
      <c r="N77">
        <v>3</v>
      </c>
      <c r="O77">
        <v>3</v>
      </c>
      <c r="P77">
        <v>2</v>
      </c>
      <c r="Q77">
        <v>4</v>
      </c>
      <c r="R77">
        <v>4</v>
      </c>
      <c r="S77">
        <v>4</v>
      </c>
      <c r="T77">
        <v>4</v>
      </c>
      <c r="U77">
        <v>4</v>
      </c>
      <c r="V77">
        <v>4</v>
      </c>
      <c r="W77">
        <v>4</v>
      </c>
      <c r="X77">
        <v>4</v>
      </c>
      <c r="Y77">
        <v>3</v>
      </c>
      <c r="Z77">
        <v>3</v>
      </c>
      <c r="AA77">
        <v>3</v>
      </c>
      <c r="AB77">
        <v>2</v>
      </c>
      <c r="AC77">
        <v>2</v>
      </c>
      <c r="AD77">
        <v>2</v>
      </c>
      <c r="AE77">
        <v>2</v>
      </c>
      <c r="AF77">
        <v>3</v>
      </c>
      <c r="AG77">
        <v>3</v>
      </c>
      <c r="AH77">
        <v>3</v>
      </c>
      <c r="AI77">
        <v>3</v>
      </c>
    </row>
    <row r="78" spans="1:35" x14ac:dyDescent="0.4">
      <c r="A78" t="s">
        <v>314</v>
      </c>
      <c r="B78" t="s">
        <v>314</v>
      </c>
      <c r="D78" s="1" t="str">
        <f>Countries!$G$22</f>
        <v>u:\ken\index.bnk, Type = LAREMOS</v>
      </c>
      <c r="E78" s="1" t="str">
        <f>Countries!$E$22&amp;Countries!$Q77&amp;Countries!$F$22</f>
        <v>x746FCD_M</v>
      </c>
      <c r="F78" t="s">
        <v>314</v>
      </c>
      <c r="G78" s="51" t="s">
        <v>349</v>
      </c>
      <c r="H78" s="51" t="s">
        <v>349</v>
      </c>
      <c r="I78" s="51" t="s">
        <v>349</v>
      </c>
      <c r="J78" s="51" t="s">
        <v>349</v>
      </c>
      <c r="K78" s="51" t="s">
        <v>349</v>
      </c>
      <c r="L78" s="51" t="s">
        <v>349</v>
      </c>
      <c r="M78" s="51" t="s">
        <v>349</v>
      </c>
      <c r="N78" s="51" t="s">
        <v>349</v>
      </c>
      <c r="O78" s="51" t="s">
        <v>349</v>
      </c>
      <c r="P78" s="51" t="s">
        <v>349</v>
      </c>
      <c r="Q78" s="51" t="s">
        <v>349</v>
      </c>
      <c r="R78" s="51" t="s">
        <v>349</v>
      </c>
      <c r="S78" s="51" t="s">
        <v>349</v>
      </c>
      <c r="T78" s="51" t="s">
        <v>349</v>
      </c>
      <c r="U78" s="51" t="s">
        <v>349</v>
      </c>
      <c r="V78" s="51" t="s">
        <v>349</v>
      </c>
      <c r="W78">
        <v>2</v>
      </c>
      <c r="X78">
        <v>2</v>
      </c>
      <c r="Y78">
        <v>2</v>
      </c>
      <c r="Z78">
        <v>2</v>
      </c>
      <c r="AA78">
        <v>2</v>
      </c>
      <c r="AB78">
        <v>2</v>
      </c>
      <c r="AC78">
        <v>2</v>
      </c>
      <c r="AD78">
        <v>2</v>
      </c>
      <c r="AE78">
        <v>2</v>
      </c>
      <c r="AF78">
        <v>3</v>
      </c>
      <c r="AG78">
        <v>3</v>
      </c>
      <c r="AH78">
        <v>3</v>
      </c>
      <c r="AI78">
        <v>3</v>
      </c>
    </row>
    <row r="79" spans="1:35" x14ac:dyDescent="0.4">
      <c r="A79" t="s">
        <v>314</v>
      </c>
      <c r="B79" t="s">
        <v>314</v>
      </c>
      <c r="D79" s="1" t="str">
        <f>Countries!$G$22</f>
        <v>u:\ken\index.bnk, Type = LAREMOS</v>
      </c>
      <c r="E79" s="1" t="str">
        <f>Countries!$E$22&amp;Countries!$Q78&amp;Countries!$F$22</f>
        <v>x926FCD_M</v>
      </c>
      <c r="F79" t="s">
        <v>314</v>
      </c>
      <c r="G79" s="51" t="s">
        <v>349</v>
      </c>
      <c r="H79" s="51" t="s">
        <v>349</v>
      </c>
      <c r="I79" s="51" t="s">
        <v>349</v>
      </c>
      <c r="J79" s="51" t="s">
        <v>349</v>
      </c>
      <c r="K79" s="51" t="s">
        <v>349</v>
      </c>
      <c r="L79" s="51" t="s">
        <v>349</v>
      </c>
      <c r="M79" s="51" t="s">
        <v>349</v>
      </c>
      <c r="N79" s="51" t="s">
        <v>349</v>
      </c>
      <c r="O79" s="51" t="s">
        <v>349</v>
      </c>
      <c r="P79" s="51" t="s">
        <v>349</v>
      </c>
      <c r="Q79" s="51" t="s">
        <v>349</v>
      </c>
      <c r="R79" s="51" t="s">
        <v>349</v>
      </c>
      <c r="S79" s="51" t="s">
        <v>349</v>
      </c>
      <c r="T79" s="51" t="s">
        <v>349</v>
      </c>
      <c r="U79" s="51" t="s">
        <v>349</v>
      </c>
      <c r="V79" s="51" t="s">
        <v>349</v>
      </c>
      <c r="W79" s="51" t="s">
        <v>349</v>
      </c>
      <c r="X79" s="51" t="s">
        <v>349</v>
      </c>
      <c r="Y79">
        <v>1</v>
      </c>
      <c r="Z79">
        <v>2</v>
      </c>
      <c r="AA79">
        <v>4</v>
      </c>
      <c r="AB79">
        <v>3</v>
      </c>
      <c r="AC79">
        <v>2</v>
      </c>
      <c r="AD79">
        <v>2</v>
      </c>
      <c r="AE79">
        <v>3</v>
      </c>
      <c r="AF79">
        <v>3</v>
      </c>
      <c r="AG79">
        <v>3</v>
      </c>
      <c r="AH79">
        <v>2</v>
      </c>
      <c r="AI79">
        <v>2</v>
      </c>
    </row>
    <row r="80" spans="1:35" x14ac:dyDescent="0.4">
      <c r="A80" t="s">
        <v>314</v>
      </c>
      <c r="B80" t="s">
        <v>314</v>
      </c>
      <c r="D80" s="1" t="str">
        <f>Countries!$G$22</f>
        <v>u:\ken\index.bnk, Type = LAREMOS</v>
      </c>
      <c r="E80" s="1" t="str">
        <f>Countries!$E$22&amp;Countries!$Q79&amp;Countries!$F$22</f>
        <v>x927FCD_M</v>
      </c>
      <c r="F80" t="s">
        <v>314</v>
      </c>
      <c r="G80" s="51" t="s">
        <v>349</v>
      </c>
      <c r="H80" s="51" t="s">
        <v>349</v>
      </c>
      <c r="I80" s="51" t="s">
        <v>349</v>
      </c>
      <c r="J80" s="51" t="s">
        <v>349</v>
      </c>
      <c r="K80" s="51" t="s">
        <v>349</v>
      </c>
      <c r="L80" s="51" t="s">
        <v>349</v>
      </c>
      <c r="M80" s="51" t="s">
        <v>349</v>
      </c>
      <c r="N80" s="51" t="s">
        <v>349</v>
      </c>
      <c r="O80" s="51" t="s">
        <v>349</v>
      </c>
      <c r="P80" s="51" t="s">
        <v>349</v>
      </c>
      <c r="Q80" s="51" t="s">
        <v>349</v>
      </c>
      <c r="R80" s="51" t="s">
        <v>349</v>
      </c>
      <c r="S80" s="51" t="s">
        <v>349</v>
      </c>
      <c r="T80" s="51" t="s">
        <v>349</v>
      </c>
      <c r="U80" s="51" t="s">
        <v>349</v>
      </c>
      <c r="V80" s="51" t="s">
        <v>349</v>
      </c>
      <c r="W80" s="51" t="s">
        <v>349</v>
      </c>
      <c r="X80" s="51" t="s">
        <v>349</v>
      </c>
      <c r="Y80">
        <v>3</v>
      </c>
      <c r="Z80">
        <v>1</v>
      </c>
      <c r="AA80">
        <v>3</v>
      </c>
      <c r="AB80">
        <v>2</v>
      </c>
      <c r="AC80">
        <v>2</v>
      </c>
      <c r="AD80">
        <v>2</v>
      </c>
      <c r="AE80">
        <v>2</v>
      </c>
      <c r="AF80">
        <v>1</v>
      </c>
      <c r="AG80">
        <v>3</v>
      </c>
      <c r="AH80">
        <v>4</v>
      </c>
      <c r="AI80">
        <v>4</v>
      </c>
    </row>
    <row r="81" spans="1:35" x14ac:dyDescent="0.4">
      <c r="A81" t="s">
        <v>314</v>
      </c>
      <c r="B81" t="s">
        <v>314</v>
      </c>
      <c r="D81" s="1" t="str">
        <f>Countries!$G$22</f>
        <v>u:\ken\index.bnk, Type = LAREMOS</v>
      </c>
      <c r="E81" s="1" t="str">
        <f>Countries!$E$22&amp;Countries!$Q80&amp;Countries!$F$22</f>
        <v>x299FCD_M</v>
      </c>
      <c r="F81" t="s">
        <v>314</v>
      </c>
      <c r="G81" s="51" t="s">
        <v>349</v>
      </c>
      <c r="H81" s="51" t="s">
        <v>349</v>
      </c>
      <c r="I81" s="51" t="s">
        <v>349</v>
      </c>
      <c r="J81" s="51" t="s">
        <v>349</v>
      </c>
      <c r="K81" s="51" t="s">
        <v>349</v>
      </c>
      <c r="L81" s="51" t="s">
        <v>349</v>
      </c>
      <c r="M81" s="51" t="s">
        <v>349</v>
      </c>
      <c r="N81" s="51" t="s">
        <v>349</v>
      </c>
      <c r="O81" s="51" t="s">
        <v>349</v>
      </c>
      <c r="P81" s="51" t="s">
        <v>349</v>
      </c>
      <c r="Q81" s="51" t="s">
        <v>349</v>
      </c>
      <c r="R81" s="51" t="s">
        <v>349</v>
      </c>
      <c r="S81" s="51" t="s">
        <v>349</v>
      </c>
      <c r="T81" s="51" t="s">
        <v>349</v>
      </c>
      <c r="U81" s="51" t="s">
        <v>349</v>
      </c>
      <c r="V81" s="51" t="s">
        <v>349</v>
      </c>
      <c r="W81" s="51" t="s">
        <v>349</v>
      </c>
      <c r="X81" s="51" t="s">
        <v>349</v>
      </c>
      <c r="Y81" s="51" t="s">
        <v>349</v>
      </c>
      <c r="Z81" s="51" t="s">
        <v>349</v>
      </c>
      <c r="AA81" s="51" t="s">
        <v>349</v>
      </c>
      <c r="AB81" s="51" t="s">
        <v>349</v>
      </c>
      <c r="AC81">
        <v>1</v>
      </c>
      <c r="AD81">
        <v>1</v>
      </c>
      <c r="AE81">
        <v>1</v>
      </c>
      <c r="AF81">
        <v>1</v>
      </c>
      <c r="AG81">
        <v>1</v>
      </c>
      <c r="AH81">
        <v>1</v>
      </c>
      <c r="AI81">
        <v>1</v>
      </c>
    </row>
    <row r="82" spans="1:35" x14ac:dyDescent="0.4">
      <c r="A82" t="s">
        <v>314</v>
      </c>
      <c r="B82" t="s">
        <v>314</v>
      </c>
      <c r="D82" s="1" t="str">
        <f>Countries!$G$22</f>
        <v>u:\ken\index.bnk, Type = LAREMOS</v>
      </c>
      <c r="E82" s="1" t="str">
        <f>Countries!$E$22&amp;Countries!$Q81&amp;Countries!$F$22</f>
        <v>x924FCD_M</v>
      </c>
      <c r="F82" t="s">
        <v>314</v>
      </c>
      <c r="G82" s="51" t="s">
        <v>349</v>
      </c>
      <c r="H82" s="51" t="s">
        <v>349</v>
      </c>
      <c r="I82" s="51" t="s">
        <v>349</v>
      </c>
      <c r="J82" s="51" t="s">
        <v>349</v>
      </c>
      <c r="K82" s="51" t="s">
        <v>349</v>
      </c>
      <c r="L82" s="51" t="s">
        <v>349</v>
      </c>
      <c r="M82" s="51" t="s">
        <v>349</v>
      </c>
      <c r="N82" s="51" t="s">
        <v>349</v>
      </c>
      <c r="O82" s="51" t="s">
        <v>349</v>
      </c>
      <c r="P82" s="51" t="s">
        <v>349</v>
      </c>
      <c r="Q82" s="51" t="s">
        <v>349</v>
      </c>
      <c r="R82" s="51" t="s">
        <v>349</v>
      </c>
      <c r="S82" s="51" t="s">
        <v>349</v>
      </c>
      <c r="T82" s="51" t="s">
        <v>349</v>
      </c>
      <c r="U82" s="51" t="s">
        <v>349</v>
      </c>
      <c r="V82" s="51" t="s">
        <v>349</v>
      </c>
      <c r="W82" s="51" t="s">
        <v>349</v>
      </c>
      <c r="X82" s="51" t="s">
        <v>349</v>
      </c>
      <c r="Y82" s="51" t="s">
        <v>349</v>
      </c>
      <c r="Z82" s="51" t="s">
        <v>349</v>
      </c>
      <c r="AA82" s="51" t="s">
        <v>349</v>
      </c>
      <c r="AB82" s="51" t="s">
        <v>349</v>
      </c>
      <c r="AC82" s="51" t="s">
        <v>349</v>
      </c>
      <c r="AD82" s="51" t="s">
        <v>349</v>
      </c>
      <c r="AE82" s="51" t="s">
        <v>349</v>
      </c>
      <c r="AF82" s="51" t="s">
        <v>349</v>
      </c>
      <c r="AG82" s="51" t="s">
        <v>349</v>
      </c>
      <c r="AH82" s="51" t="s">
        <v>349</v>
      </c>
      <c r="AI82" s="51" t="s">
        <v>349</v>
      </c>
    </row>
    <row r="83" spans="1:35" x14ac:dyDescent="0.4">
      <c r="A83" t="s">
        <v>314</v>
      </c>
      <c r="B83" t="s">
        <v>314</v>
      </c>
      <c r="D83" s="1" t="str">
        <f>Countries!$G$22</f>
        <v>u:\ken\index.bnk, Type = LAREMOS</v>
      </c>
      <c r="E83" s="1" t="str">
        <f>Countries!$E$22&amp;Countries!$Q82&amp;Countries!$F$22</f>
        <v>x819FCD_M</v>
      </c>
      <c r="F83" t="s">
        <v>314</v>
      </c>
      <c r="G83" s="51" t="s">
        <v>349</v>
      </c>
      <c r="H83" s="51" t="s">
        <v>349</v>
      </c>
      <c r="I83" s="51" t="s">
        <v>349</v>
      </c>
      <c r="J83" s="51" t="s">
        <v>349</v>
      </c>
      <c r="K83" s="51" t="s">
        <v>349</v>
      </c>
      <c r="L83" s="51" t="s">
        <v>349</v>
      </c>
      <c r="M83" s="51" t="s">
        <v>349</v>
      </c>
      <c r="N83" s="51" t="s">
        <v>349</v>
      </c>
      <c r="O83" s="51" t="s">
        <v>349</v>
      </c>
      <c r="P83" s="51" t="s">
        <v>349</v>
      </c>
      <c r="Q83" s="51" t="s">
        <v>349</v>
      </c>
      <c r="R83" s="51" t="s">
        <v>349</v>
      </c>
      <c r="S83" s="51" t="s">
        <v>349</v>
      </c>
      <c r="T83" s="51" t="s">
        <v>349</v>
      </c>
      <c r="U83" s="51" t="s">
        <v>349</v>
      </c>
      <c r="V83" s="51" t="s">
        <v>349</v>
      </c>
      <c r="W83" s="51" t="s">
        <v>349</v>
      </c>
      <c r="X83" s="51" t="s">
        <v>349</v>
      </c>
      <c r="Y83" s="51" t="s">
        <v>349</v>
      </c>
      <c r="Z83" s="51" t="s">
        <v>349</v>
      </c>
      <c r="AA83" s="51" t="s">
        <v>349</v>
      </c>
      <c r="AB83" s="51" t="s">
        <v>349</v>
      </c>
      <c r="AC83" s="51" t="s">
        <v>349</v>
      </c>
      <c r="AD83" s="51" t="s">
        <v>349</v>
      </c>
      <c r="AE83" s="51" t="s">
        <v>349</v>
      </c>
      <c r="AF83" s="51" t="s">
        <v>349</v>
      </c>
      <c r="AG83" s="51" t="s">
        <v>349</v>
      </c>
      <c r="AH83" s="51" t="s">
        <v>349</v>
      </c>
      <c r="AI83" s="51" t="s">
        <v>349</v>
      </c>
    </row>
    <row r="84" spans="1:35" x14ac:dyDescent="0.4">
      <c r="A84" t="s">
        <v>314</v>
      </c>
      <c r="B84" t="s">
        <v>314</v>
      </c>
      <c r="D84" s="1" t="str">
        <f>Countries!$G$22</f>
        <v>u:\ken\index.bnk, Type = LAREMOS</v>
      </c>
      <c r="E84" s="1" t="str">
        <f>Countries!$E$22&amp;Countries!$Q83&amp;Countries!$F$22</f>
        <v>x542FCD_M</v>
      </c>
      <c r="F84" t="s">
        <v>314</v>
      </c>
      <c r="G84" s="51" t="s">
        <v>349</v>
      </c>
      <c r="H84" s="51" t="s">
        <v>349</v>
      </c>
      <c r="I84" s="51" t="s">
        <v>349</v>
      </c>
      <c r="J84" s="51" t="s">
        <v>349</v>
      </c>
      <c r="K84" s="51" t="s">
        <v>349</v>
      </c>
      <c r="L84" s="51" t="s">
        <v>349</v>
      </c>
      <c r="M84" s="51" t="s">
        <v>349</v>
      </c>
      <c r="N84" s="51" t="s">
        <v>349</v>
      </c>
      <c r="O84" s="51" t="s">
        <v>349</v>
      </c>
      <c r="P84" s="51" t="s">
        <v>349</v>
      </c>
      <c r="Q84" s="51" t="s">
        <v>349</v>
      </c>
      <c r="R84" s="51" t="s">
        <v>349</v>
      </c>
      <c r="S84" s="51" t="s">
        <v>349</v>
      </c>
      <c r="T84" s="51" t="s">
        <v>349</v>
      </c>
      <c r="U84" s="51" t="s">
        <v>349</v>
      </c>
      <c r="V84" s="51" t="s">
        <v>349</v>
      </c>
      <c r="W84" s="51" t="s">
        <v>349</v>
      </c>
      <c r="X84" s="51" t="s">
        <v>349</v>
      </c>
      <c r="Y84" s="51" t="s">
        <v>349</v>
      </c>
      <c r="Z84" s="51" t="s">
        <v>349</v>
      </c>
      <c r="AA84" s="51" t="s">
        <v>349</v>
      </c>
      <c r="AB84" s="51" t="s">
        <v>349</v>
      </c>
      <c r="AC84" s="51" t="s">
        <v>349</v>
      </c>
      <c r="AD84" s="51" t="s">
        <v>349</v>
      </c>
      <c r="AE84" s="51" t="s">
        <v>349</v>
      </c>
      <c r="AF84" s="51" t="s">
        <v>349</v>
      </c>
      <c r="AG84" s="51" t="s">
        <v>349</v>
      </c>
      <c r="AH84" s="51" t="s">
        <v>349</v>
      </c>
      <c r="AI84" s="51" t="s">
        <v>349</v>
      </c>
    </row>
    <row r="85" spans="1:35" x14ac:dyDescent="0.4">
      <c r="A85" t="s">
        <v>314</v>
      </c>
      <c r="B85" t="s">
        <v>314</v>
      </c>
      <c r="D85" s="1" t="str">
        <f>Countries!$G$22</f>
        <v>u:\ken\index.bnk, Type = LAREMOS</v>
      </c>
      <c r="E85" s="1" t="str">
        <f>Countries!$E$22&amp;Countries!$Q84&amp;Countries!$F$22</f>
        <v>x443FCD_M</v>
      </c>
      <c r="F85" t="s">
        <v>314</v>
      </c>
      <c r="G85" s="51" t="s">
        <v>349</v>
      </c>
      <c r="H85" s="51" t="s">
        <v>349</v>
      </c>
      <c r="I85" s="51" t="s">
        <v>349</v>
      </c>
      <c r="J85" s="51" t="s">
        <v>349</v>
      </c>
      <c r="K85" s="51" t="s">
        <v>349</v>
      </c>
      <c r="L85" s="51" t="s">
        <v>349</v>
      </c>
      <c r="M85" s="51" t="s">
        <v>349</v>
      </c>
      <c r="N85" s="51" t="s">
        <v>349</v>
      </c>
      <c r="O85" s="51" t="s">
        <v>349</v>
      </c>
      <c r="P85" s="51" t="s">
        <v>349</v>
      </c>
      <c r="Q85" s="51" t="s">
        <v>349</v>
      </c>
      <c r="R85" s="51" t="s">
        <v>349</v>
      </c>
      <c r="S85" s="51" t="s">
        <v>349</v>
      </c>
      <c r="T85" s="51" t="s">
        <v>349</v>
      </c>
      <c r="U85" s="51" t="s">
        <v>349</v>
      </c>
      <c r="V85" s="51" t="s">
        <v>349</v>
      </c>
      <c r="W85" s="51" t="s">
        <v>349</v>
      </c>
      <c r="X85" s="51" t="s">
        <v>349</v>
      </c>
      <c r="Y85" s="51" t="s">
        <v>349</v>
      </c>
      <c r="Z85" s="51" t="s">
        <v>349</v>
      </c>
      <c r="AA85" s="51" t="s">
        <v>349</v>
      </c>
      <c r="AB85" s="51" t="s">
        <v>349</v>
      </c>
      <c r="AC85" s="51" t="s">
        <v>349</v>
      </c>
      <c r="AD85" s="51" t="s">
        <v>349</v>
      </c>
      <c r="AE85" s="51" t="s">
        <v>349</v>
      </c>
      <c r="AF85" s="51" t="s">
        <v>349</v>
      </c>
      <c r="AG85" s="51" t="s">
        <v>349</v>
      </c>
      <c r="AH85" s="51" t="s">
        <v>349</v>
      </c>
      <c r="AI85" s="51" t="s">
        <v>349</v>
      </c>
    </row>
    <row r="86" spans="1:35" x14ac:dyDescent="0.4">
      <c r="A86" t="s">
        <v>314</v>
      </c>
      <c r="B86" t="s">
        <v>314</v>
      </c>
      <c r="D86" s="1" t="str">
        <f>Countries!$G$22</f>
        <v>u:\ken\index.bnk, Type = LAREMOS</v>
      </c>
      <c r="E86" s="1" t="str">
        <f>Countries!$E$22&amp;Countries!$Q85&amp;Countries!$F$22</f>
        <v>x353FCD_M</v>
      </c>
      <c r="F86" t="s">
        <v>314</v>
      </c>
      <c r="G86" s="51" t="s">
        <v>349</v>
      </c>
      <c r="H86" s="51" t="s">
        <v>349</v>
      </c>
      <c r="I86" s="51" t="s">
        <v>349</v>
      </c>
      <c r="J86" s="51" t="s">
        <v>349</v>
      </c>
      <c r="K86" s="51" t="s">
        <v>349</v>
      </c>
      <c r="L86" s="51" t="s">
        <v>349</v>
      </c>
      <c r="M86">
        <v>1</v>
      </c>
      <c r="N86">
        <v>1</v>
      </c>
      <c r="O86">
        <v>1</v>
      </c>
      <c r="P86">
        <v>1</v>
      </c>
      <c r="Q86">
        <v>1</v>
      </c>
      <c r="R86">
        <v>2</v>
      </c>
      <c r="S86">
        <v>2</v>
      </c>
      <c r="T86">
        <v>2</v>
      </c>
      <c r="U86">
        <v>2</v>
      </c>
      <c r="V86">
        <v>2</v>
      </c>
      <c r="W86">
        <v>2</v>
      </c>
      <c r="X86">
        <v>2</v>
      </c>
      <c r="Y86">
        <v>2</v>
      </c>
      <c r="Z86">
        <v>2</v>
      </c>
      <c r="AA86">
        <v>2</v>
      </c>
      <c r="AB86">
        <v>2</v>
      </c>
      <c r="AC86">
        <v>2</v>
      </c>
      <c r="AD86">
        <v>2</v>
      </c>
      <c r="AE86">
        <v>2</v>
      </c>
      <c r="AF86">
        <v>2</v>
      </c>
      <c r="AG86">
        <v>2</v>
      </c>
      <c r="AH86">
        <v>2</v>
      </c>
      <c r="AI86">
        <v>2</v>
      </c>
    </row>
    <row r="87" spans="1:35" x14ac:dyDescent="0.4">
      <c r="A87" t="s">
        <v>314</v>
      </c>
      <c r="B87" t="s">
        <v>314</v>
      </c>
      <c r="D87" s="1" t="str">
        <f>Countries!$G$22</f>
        <v>u:\ken\index.bnk, Type = LAREMOS</v>
      </c>
      <c r="E87" s="1" t="str">
        <f>Countries!$E$22&amp;Countries!$Q86&amp;Countries!$F$22</f>
        <v>x449FCD_M</v>
      </c>
      <c r="F87" t="s">
        <v>314</v>
      </c>
      <c r="G87" s="51" t="s">
        <v>349</v>
      </c>
      <c r="H87" s="51" t="s">
        <v>349</v>
      </c>
      <c r="I87" s="51" t="s">
        <v>349</v>
      </c>
      <c r="J87" s="51" t="s">
        <v>349</v>
      </c>
      <c r="K87" s="51" t="s">
        <v>349</v>
      </c>
      <c r="L87" s="51" t="s">
        <v>349</v>
      </c>
      <c r="M87" s="51" t="s">
        <v>349</v>
      </c>
      <c r="N87" s="51" t="s">
        <v>349</v>
      </c>
      <c r="O87" s="51" t="s">
        <v>349</v>
      </c>
      <c r="P87" s="51" t="s">
        <v>349</v>
      </c>
      <c r="Q87" s="51" t="s">
        <v>349</v>
      </c>
      <c r="R87" s="51" t="s">
        <v>349</v>
      </c>
      <c r="S87" s="51" t="s">
        <v>349</v>
      </c>
      <c r="T87" s="51" t="s">
        <v>349</v>
      </c>
      <c r="U87" s="51" t="s">
        <v>349</v>
      </c>
      <c r="V87" s="51" t="s">
        <v>349</v>
      </c>
      <c r="W87" s="51" t="s">
        <v>349</v>
      </c>
      <c r="X87" s="51" t="s">
        <v>349</v>
      </c>
      <c r="Y87" s="51" t="s">
        <v>349</v>
      </c>
      <c r="Z87" s="51" t="s">
        <v>349</v>
      </c>
      <c r="AA87" s="51" t="s">
        <v>349</v>
      </c>
      <c r="AB87" s="51" t="s">
        <v>349</v>
      </c>
      <c r="AC87" s="51" t="s">
        <v>349</v>
      </c>
      <c r="AD87" s="51" t="s">
        <v>349</v>
      </c>
      <c r="AE87" s="51" t="s">
        <v>349</v>
      </c>
      <c r="AF87" s="51" t="s">
        <v>349</v>
      </c>
      <c r="AG87" s="51" t="s">
        <v>349</v>
      </c>
      <c r="AH87" s="51" t="s">
        <v>349</v>
      </c>
      <c r="AI87" s="51" t="s">
        <v>349</v>
      </c>
    </row>
    <row r="88" spans="1:35" x14ac:dyDescent="0.4">
      <c r="A88" t="s">
        <v>314</v>
      </c>
      <c r="B88" t="s">
        <v>314</v>
      </c>
      <c r="D88" s="1" t="str">
        <f>Countries!$G$22</f>
        <v>u:\ken\index.bnk, Type = LAREMOS</v>
      </c>
      <c r="E88" s="1" t="str">
        <f>Countries!$E$22&amp;Countries!$Q87&amp;Countries!$F$22</f>
        <v>x576FCD_M</v>
      </c>
      <c r="F88" t="s">
        <v>314</v>
      </c>
      <c r="G88" s="51" t="s">
        <v>349</v>
      </c>
      <c r="H88" s="51" t="s">
        <v>349</v>
      </c>
      <c r="I88" s="51" t="s">
        <v>349</v>
      </c>
      <c r="J88" s="51" t="s">
        <v>349</v>
      </c>
      <c r="K88" s="51" t="s">
        <v>349</v>
      </c>
      <c r="L88" s="51" t="s">
        <v>349</v>
      </c>
      <c r="M88" s="51" t="s">
        <v>349</v>
      </c>
      <c r="N88" s="51" t="s">
        <v>349</v>
      </c>
      <c r="O88" s="51" t="s">
        <v>349</v>
      </c>
      <c r="P88" s="51" t="s">
        <v>349</v>
      </c>
      <c r="Q88" s="51" t="s">
        <v>349</v>
      </c>
      <c r="R88" s="51" t="s">
        <v>349</v>
      </c>
      <c r="S88" s="51" t="s">
        <v>349</v>
      </c>
      <c r="T88" s="51" t="s">
        <v>349</v>
      </c>
      <c r="U88" s="51" t="s">
        <v>349</v>
      </c>
      <c r="V88" s="51" t="s">
        <v>349</v>
      </c>
      <c r="W88" s="51" t="s">
        <v>349</v>
      </c>
      <c r="X88" s="51" t="s">
        <v>349</v>
      </c>
      <c r="Y88" s="51" t="s">
        <v>349</v>
      </c>
      <c r="Z88" s="51" t="s">
        <v>349</v>
      </c>
      <c r="AA88" s="51" t="s">
        <v>349</v>
      </c>
      <c r="AB88" s="51" t="s">
        <v>349</v>
      </c>
      <c r="AC88" s="51" t="s">
        <v>349</v>
      </c>
      <c r="AD88" s="51" t="s">
        <v>349</v>
      </c>
      <c r="AE88" s="51" t="s">
        <v>349</v>
      </c>
      <c r="AF88" s="51" t="s">
        <v>349</v>
      </c>
      <c r="AG88" s="51" t="s">
        <v>349</v>
      </c>
      <c r="AH88" s="51" t="s">
        <v>349</v>
      </c>
      <c r="AI88" s="51" t="s">
        <v>349</v>
      </c>
    </row>
    <row r="89" spans="1:35" x14ac:dyDescent="0.4">
      <c r="A89" t="s">
        <v>314</v>
      </c>
      <c r="B89" t="s">
        <v>314</v>
      </c>
      <c r="D89" s="1" t="str">
        <f>Countries!$G$22</f>
        <v>u:\ken\index.bnk, Type = LAREMOS</v>
      </c>
      <c r="E89" s="1" t="str">
        <f>Countries!$E$22&amp;Countries!$Q88&amp;Countries!$F$22</f>
        <v>x961FCD_M</v>
      </c>
      <c r="F89" t="s">
        <v>314</v>
      </c>
      <c r="G89" s="51" t="s">
        <v>349</v>
      </c>
      <c r="H89" s="51" t="s">
        <v>349</v>
      </c>
      <c r="I89" s="51" t="s">
        <v>349</v>
      </c>
      <c r="J89" s="51" t="s">
        <v>349</v>
      </c>
      <c r="K89" s="51" t="s">
        <v>349</v>
      </c>
      <c r="L89" s="51" t="s">
        <v>349</v>
      </c>
      <c r="M89" s="51" t="s">
        <v>349</v>
      </c>
      <c r="N89" s="51" t="s">
        <v>349</v>
      </c>
      <c r="O89" s="51" t="s">
        <v>349</v>
      </c>
      <c r="P89" s="51" t="s">
        <v>349</v>
      </c>
      <c r="Q89" s="51" t="s">
        <v>349</v>
      </c>
      <c r="R89" s="51" t="s">
        <v>349</v>
      </c>
      <c r="S89" s="51" t="s">
        <v>349</v>
      </c>
      <c r="T89" s="51" t="s">
        <v>349</v>
      </c>
      <c r="U89" s="51" t="s">
        <v>349</v>
      </c>
      <c r="V89" s="51" t="s">
        <v>349</v>
      </c>
      <c r="W89" s="51" t="s">
        <v>349</v>
      </c>
      <c r="X89" s="51" t="s">
        <v>349</v>
      </c>
      <c r="Y89">
        <v>5</v>
      </c>
      <c r="Z89">
        <v>5</v>
      </c>
      <c r="AA89">
        <v>4</v>
      </c>
      <c r="AB89">
        <v>4</v>
      </c>
      <c r="AC89">
        <v>4</v>
      </c>
      <c r="AD89">
        <v>4</v>
      </c>
      <c r="AE89">
        <v>3</v>
      </c>
      <c r="AF89">
        <v>3</v>
      </c>
      <c r="AG89">
        <v>4</v>
      </c>
      <c r="AH89">
        <v>4</v>
      </c>
      <c r="AI89">
        <v>4</v>
      </c>
    </row>
    <row r="90" spans="1:35" x14ac:dyDescent="0.4">
      <c r="A90" t="s">
        <v>314</v>
      </c>
      <c r="B90" t="s">
        <v>314</v>
      </c>
      <c r="D90" s="1" t="str">
        <f>Countries!$G$22</f>
        <v>u:\ken\index.bnk, Type = LAREMOS</v>
      </c>
      <c r="E90" s="1" t="str">
        <f>Countries!$E$22&amp;Countries!$Q89&amp;Countries!$F$22</f>
        <v>x199FCD_M</v>
      </c>
      <c r="F90" t="s">
        <v>314</v>
      </c>
      <c r="G90" s="51" t="s">
        <v>349</v>
      </c>
      <c r="H90" s="51" t="s">
        <v>349</v>
      </c>
      <c r="I90" s="51" t="s">
        <v>349</v>
      </c>
      <c r="J90" s="51" t="s">
        <v>349</v>
      </c>
      <c r="K90" s="51" t="s">
        <v>349</v>
      </c>
      <c r="L90" s="51" t="s">
        <v>349</v>
      </c>
      <c r="M90" s="51" t="s">
        <v>349</v>
      </c>
      <c r="N90" s="51" t="s">
        <v>349</v>
      </c>
      <c r="O90" s="51" t="s">
        <v>349</v>
      </c>
      <c r="P90" s="51" t="s">
        <v>349</v>
      </c>
      <c r="Q90" s="51" t="s">
        <v>349</v>
      </c>
      <c r="R90" s="51" t="s">
        <v>349</v>
      </c>
      <c r="S90" s="51" t="s">
        <v>349</v>
      </c>
      <c r="T90" s="51" t="s">
        <v>349</v>
      </c>
      <c r="U90" s="51" t="s">
        <v>349</v>
      </c>
      <c r="V90" s="51" t="s">
        <v>349</v>
      </c>
      <c r="W90" s="51" t="s">
        <v>349</v>
      </c>
      <c r="X90" s="51" t="s">
        <v>349</v>
      </c>
      <c r="Y90" s="51" t="s">
        <v>349</v>
      </c>
      <c r="Z90" s="51" t="s">
        <v>349</v>
      </c>
      <c r="AA90" s="51" t="s">
        <v>349</v>
      </c>
      <c r="AB90" s="51" t="s">
        <v>349</v>
      </c>
      <c r="AC90" s="51" t="s">
        <v>349</v>
      </c>
      <c r="AD90" s="51" t="s">
        <v>349</v>
      </c>
      <c r="AE90" s="51" t="s">
        <v>349</v>
      </c>
      <c r="AF90" s="51" t="s">
        <v>349</v>
      </c>
      <c r="AG90" s="51" t="s">
        <v>349</v>
      </c>
      <c r="AH90" s="51" t="s">
        <v>349</v>
      </c>
      <c r="AI90" s="51" t="s">
        <v>349</v>
      </c>
    </row>
    <row r="91" spans="1:35" x14ac:dyDescent="0.4">
      <c r="A91" t="s">
        <v>314</v>
      </c>
      <c r="B91" t="s">
        <v>314</v>
      </c>
      <c r="D91" s="1" t="str">
        <f>Countries!$G$22</f>
        <v>u:\ken\index.bnk, Type = LAREMOS</v>
      </c>
      <c r="E91" s="1" t="str">
        <f>Countries!$E$22&amp;Countries!$Q90&amp;Countries!$F$22</f>
        <v>x528FCD_M</v>
      </c>
      <c r="F91" t="s">
        <v>314</v>
      </c>
      <c r="G91" s="51" t="s">
        <v>349</v>
      </c>
      <c r="H91" s="51" t="s">
        <v>349</v>
      </c>
      <c r="I91" s="51" t="s">
        <v>349</v>
      </c>
      <c r="J91" s="51" t="s">
        <v>349</v>
      </c>
      <c r="K91" s="51" t="s">
        <v>349</v>
      </c>
      <c r="L91" s="51" t="s">
        <v>349</v>
      </c>
      <c r="M91" s="51" t="s">
        <v>349</v>
      </c>
      <c r="N91" s="51" t="s">
        <v>349</v>
      </c>
      <c r="O91" s="51" t="s">
        <v>349</v>
      </c>
      <c r="P91" s="51" t="s">
        <v>349</v>
      </c>
      <c r="Q91" s="51" t="s">
        <v>349</v>
      </c>
      <c r="R91" s="51" t="s">
        <v>349</v>
      </c>
      <c r="S91" s="51" t="s">
        <v>349</v>
      </c>
      <c r="T91" s="51" t="s">
        <v>349</v>
      </c>
      <c r="U91" s="51" t="s">
        <v>349</v>
      </c>
      <c r="V91" s="51" t="s">
        <v>349</v>
      </c>
      <c r="W91" s="51" t="s">
        <v>349</v>
      </c>
      <c r="X91" s="51" t="s">
        <v>349</v>
      </c>
      <c r="Y91" s="51" t="s">
        <v>349</v>
      </c>
      <c r="Z91" s="51" t="s">
        <v>349</v>
      </c>
      <c r="AA91" s="51" t="s">
        <v>349</v>
      </c>
      <c r="AB91" s="51" t="s">
        <v>349</v>
      </c>
      <c r="AC91" s="51" t="s">
        <v>349</v>
      </c>
      <c r="AD91" s="51" t="s">
        <v>349</v>
      </c>
      <c r="AE91" s="51" t="s">
        <v>349</v>
      </c>
      <c r="AF91" s="51" t="s">
        <v>349</v>
      </c>
      <c r="AG91" s="51" t="s">
        <v>349</v>
      </c>
      <c r="AH91" s="51" t="s">
        <v>349</v>
      </c>
      <c r="AI91" s="51" t="s">
        <v>349</v>
      </c>
    </row>
  </sheetData>
  <phoneticPr fontId="6" type="noConversion"/>
  <pageMargins left="0.75" right="0.75" top="1" bottom="1" header="0.5" footer="0.5"/>
  <headerFooter alignWithMargins="0"/>
  <legacy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256"/>
  <sheetViews>
    <sheetView topLeftCell="A65" workbookViewId="0">
      <selection activeCell="G91" sqref="G91"/>
    </sheetView>
  </sheetViews>
  <sheetFormatPr defaultRowHeight="13.15" x14ac:dyDescent="0.4"/>
  <cols>
    <col min="1" max="6" width="9.35546875" style="1" customWidth="1"/>
    <col min="7" max="20" width="10.35546875" style="1" bestFit="1" customWidth="1"/>
    <col min="21" max="21" width="9.5" style="1" bestFit="1" customWidth="1"/>
    <col min="22" max="32" width="10.35546875" style="1" bestFit="1" customWidth="1"/>
    <col min="33" max="33" width="9.5" style="1" bestFit="1" customWidth="1"/>
    <col min="34" max="35" width="9.35546875" style="1" customWidth="1"/>
  </cols>
  <sheetData>
    <row r="1" spans="1:38" x14ac:dyDescent="0.4">
      <c r="A1" s="15" t="s">
        <v>154</v>
      </c>
      <c r="B1" s="15" t="s">
        <v>156</v>
      </c>
      <c r="C1" s="15" t="s">
        <v>158</v>
      </c>
      <c r="D1" s="15" t="s">
        <v>159</v>
      </c>
      <c r="E1" s="15" t="s">
        <v>160</v>
      </c>
      <c r="F1" s="15" t="s">
        <v>161</v>
      </c>
      <c r="G1" t="s">
        <v>164</v>
      </c>
      <c r="H1" t="s">
        <v>165</v>
      </c>
      <c r="I1" t="s">
        <v>166</v>
      </c>
      <c r="J1" t="s">
        <v>167</v>
      </c>
      <c r="K1" t="s">
        <v>168</v>
      </c>
      <c r="L1">
        <v>1980</v>
      </c>
      <c r="M1">
        <v>1981</v>
      </c>
      <c r="N1">
        <v>1982</v>
      </c>
      <c r="O1">
        <v>1983</v>
      </c>
      <c r="P1">
        <v>1984</v>
      </c>
      <c r="Q1">
        <v>1985</v>
      </c>
      <c r="R1">
        <v>1986</v>
      </c>
      <c r="S1">
        <v>1987</v>
      </c>
      <c r="T1">
        <v>1988</v>
      </c>
      <c r="U1">
        <v>1989</v>
      </c>
      <c r="V1">
        <v>1990</v>
      </c>
      <c r="W1">
        <v>1991</v>
      </c>
      <c r="X1">
        <v>1992</v>
      </c>
      <c r="Y1">
        <v>1993</v>
      </c>
      <c r="Z1">
        <v>1994</v>
      </c>
      <c r="AA1">
        <v>1995</v>
      </c>
      <c r="AB1">
        <v>1996</v>
      </c>
      <c r="AC1">
        <v>1997</v>
      </c>
      <c r="AD1">
        <v>1998</v>
      </c>
      <c r="AE1">
        <v>1999</v>
      </c>
      <c r="AF1">
        <v>2000</v>
      </c>
      <c r="AG1">
        <v>2001</v>
      </c>
      <c r="AH1">
        <v>2002</v>
      </c>
      <c r="AI1"/>
      <c r="AJ1" s="45" t="s">
        <v>350</v>
      </c>
      <c r="AK1" s="45" t="s">
        <v>351</v>
      </c>
      <c r="AL1" t="s">
        <v>353</v>
      </c>
    </row>
    <row r="2" spans="1:38" x14ac:dyDescent="0.4">
      <c r="A2" s="15" t="s">
        <v>163</v>
      </c>
      <c r="B2" s="15" t="s">
        <v>293</v>
      </c>
      <c r="C2" s="48" t="s">
        <v>1</v>
      </c>
      <c r="D2" s="15"/>
      <c r="E2" s="15"/>
      <c r="F2" s="15" t="s">
        <v>348</v>
      </c>
      <c r="G2" s="43">
        <f>'$1'!H2+'$2'!H2+'$3'!H2</f>
        <v>0</v>
      </c>
      <c r="H2" s="43">
        <f>'$1'!I2+'$2'!I2+'$3'!I2</f>
        <v>0</v>
      </c>
      <c r="I2" s="43">
        <f>'$1'!J2+'$2'!J2+'$3'!J2</f>
        <v>0</v>
      </c>
      <c r="J2" s="43">
        <f>'$1'!K2+'$2'!K2+'$3'!K2</f>
        <v>0</v>
      </c>
      <c r="K2" s="43">
        <f>'$1'!L2+'$2'!L2+'$3'!L2</f>
        <v>0</v>
      </c>
      <c r="L2" s="43">
        <f>'$1'!M2+'$2'!M2+'$3'!M2</f>
        <v>0</v>
      </c>
      <c r="M2" s="43">
        <f>'$1'!N2+'$2'!N2+'$3'!N2</f>
        <v>0</v>
      </c>
      <c r="N2" s="43">
        <f>'$1'!O2+'$2'!O2+'$3'!O2</f>
        <v>0</v>
      </c>
      <c r="O2" s="43">
        <f>'$1'!P2+'$2'!P2+'$3'!P2</f>
        <v>0</v>
      </c>
      <c r="P2" s="43">
        <f>'$1'!Q2+'$2'!Q2+'$3'!Q2</f>
        <v>0</v>
      </c>
      <c r="Q2" s="43">
        <f>'$1'!R2+'$2'!R2+'$3'!R2</f>
        <v>5</v>
      </c>
      <c r="R2" s="43">
        <f>'$1'!S2+'$2'!S2+'$3'!S2</f>
        <v>7</v>
      </c>
      <c r="S2" s="43">
        <f>'$1'!T2+'$2'!T2+'$3'!T2</f>
        <v>8</v>
      </c>
      <c r="T2" s="43">
        <f>'$1'!U2+'$2'!U2+'$3'!U2</f>
        <v>10</v>
      </c>
      <c r="U2" s="43">
        <f>'$1'!V2+'$2'!V2+'$3'!V2</f>
        <v>10</v>
      </c>
      <c r="V2" s="43">
        <f>'$1'!W2+'$2'!W2+'$3'!W2</f>
        <v>10</v>
      </c>
      <c r="W2" s="43">
        <f>'$1'!X2+'$2'!X2+'$3'!X2</f>
        <v>10</v>
      </c>
      <c r="X2" s="43">
        <f>'$1'!Y2+'$2'!Y2+'$3'!Y2</f>
        <v>10</v>
      </c>
      <c r="Y2" s="43">
        <f>'$1'!Z2+'$2'!Z2+'$3'!Z2</f>
        <v>10</v>
      </c>
      <c r="Z2" s="43">
        <f>'$1'!AA2+'$2'!AA2+'$3'!AA2</f>
        <v>10</v>
      </c>
      <c r="AA2" s="43">
        <f>'$1'!AB2+'$2'!AB2+'$3'!AB2</f>
        <v>11</v>
      </c>
      <c r="AB2" s="43">
        <f>'$1'!AC2+'$2'!AC2+'$3'!AC2</f>
        <v>13</v>
      </c>
      <c r="AC2" s="43">
        <f>'$1'!AD2+'$2'!AD2+'$3'!AD2</f>
        <v>15</v>
      </c>
      <c r="AD2" s="43">
        <f>'$1'!AE2+'$2'!AE2+'$3'!AE2</f>
        <v>16</v>
      </c>
      <c r="AE2" s="43">
        <f>'$1'!AF2+'$2'!AF2+'$3'!AF2</f>
        <v>17</v>
      </c>
      <c r="AF2" s="43">
        <f>'$1'!AG2+'$2'!AG2+'$3'!AG2</f>
        <v>17</v>
      </c>
      <c r="AG2" s="43">
        <f>'$1'!AH2+'$2'!AH2+'$3'!AH2</f>
        <v>7</v>
      </c>
      <c r="AH2" s="43">
        <f>'$1'!AI2+'$2'!AI2+'$3'!AI2</f>
        <v>8</v>
      </c>
      <c r="AI2" s="15"/>
      <c r="AJ2" s="38">
        <f>ROUND(AVERAGE(L2:AG2),0)</f>
        <v>8</v>
      </c>
      <c r="AK2" s="38">
        <f>ROUND(AVERAGE(AB2:AG2),)</f>
        <v>14</v>
      </c>
      <c r="AL2" s="38">
        <f>ROUND(AVERAGE(L2:Q2),0)</f>
        <v>1</v>
      </c>
    </row>
    <row r="3" spans="1:38" x14ac:dyDescent="0.4">
      <c r="A3" s="15"/>
      <c r="B3" s="15" t="s">
        <v>293</v>
      </c>
      <c r="C3" s="49" t="s">
        <v>2</v>
      </c>
      <c r="D3" s="15"/>
      <c r="E3" s="15"/>
      <c r="F3" s="15" t="s">
        <v>348</v>
      </c>
      <c r="G3" s="43">
        <f>'$1'!H3+'$2'!H3+'$3'!H3</f>
        <v>0</v>
      </c>
      <c r="H3" s="43">
        <f>'$1'!I3+'$2'!I3+'$3'!I3</f>
        <v>0</v>
      </c>
      <c r="I3" s="43">
        <f>'$1'!J3+'$2'!J3+'$3'!J3</f>
        <v>0</v>
      </c>
      <c r="J3" s="43">
        <f>'$1'!K3+'$2'!K3+'$3'!K3</f>
        <v>0</v>
      </c>
      <c r="K3" s="43">
        <f>'$1'!L3+'$2'!L3+'$3'!L3</f>
        <v>0</v>
      </c>
      <c r="L3" s="43">
        <f>'$1'!M3+'$2'!M3+'$3'!M3</f>
        <v>5</v>
      </c>
      <c r="M3" s="43">
        <f>'$1'!N3+'$2'!N3+'$3'!N3</f>
        <v>6</v>
      </c>
      <c r="N3" s="43">
        <f>'$1'!O3+'$2'!O3+'$3'!O3</f>
        <v>7</v>
      </c>
      <c r="O3" s="43">
        <f>'$1'!P3+'$2'!P3+'$3'!P3</f>
        <v>6</v>
      </c>
      <c r="P3" s="43">
        <f>'$1'!Q3+'$2'!Q3+'$3'!Q3</f>
        <v>8</v>
      </c>
      <c r="Q3" s="43">
        <f>'$1'!R3+'$2'!R3+'$3'!R3</f>
        <v>8</v>
      </c>
      <c r="R3" s="43">
        <f>'$1'!S3+'$2'!S3+'$3'!S3</f>
        <v>6</v>
      </c>
      <c r="S3" s="43">
        <f>'$1'!T3+'$2'!T3+'$3'!T3</f>
        <v>8</v>
      </c>
      <c r="T3" s="43">
        <f>'$1'!U3+'$2'!U3+'$3'!U3</f>
        <v>6</v>
      </c>
      <c r="U3" s="43">
        <f>'$1'!V3+'$2'!V3+'$3'!V3</f>
        <v>12</v>
      </c>
      <c r="V3" s="43">
        <f>'$1'!W3+'$2'!W3+'$3'!W3</f>
        <v>8</v>
      </c>
      <c r="W3" s="43">
        <f>'$1'!X3+'$2'!X3+'$3'!X3</f>
        <v>8</v>
      </c>
      <c r="X3" s="43">
        <f>'$1'!Y3+'$2'!Y3+'$3'!Y3</f>
        <v>8</v>
      </c>
      <c r="Y3" s="43">
        <f>'$1'!Z3+'$2'!Z3+'$3'!Z3</f>
        <v>7</v>
      </c>
      <c r="Z3" s="43">
        <f>'$1'!AA3+'$2'!AA3+'$3'!AA3</f>
        <v>8</v>
      </c>
      <c r="AA3" s="43">
        <f>'$1'!AB3+'$2'!AB3+'$3'!AB3</f>
        <v>9</v>
      </c>
      <c r="AB3" s="43">
        <f>'$1'!AC3+'$2'!AC3+'$3'!AC3</f>
        <v>10</v>
      </c>
      <c r="AC3" s="43">
        <f>'$1'!AD3+'$2'!AD3+'$3'!AD3</f>
        <v>17</v>
      </c>
      <c r="AD3" s="43">
        <f>'$1'!AE3+'$2'!AE3+'$3'!AE3</f>
        <v>18</v>
      </c>
      <c r="AE3" s="43">
        <f>'$1'!AF3+'$2'!AF3+'$3'!AF3</f>
        <v>21</v>
      </c>
      <c r="AF3" s="43">
        <f>'$1'!AG3+'$2'!AG3+'$3'!AG3</f>
        <v>21</v>
      </c>
      <c r="AG3" s="43">
        <f>'$1'!AH3+'$2'!AH3+'$3'!AH3</f>
        <v>17</v>
      </c>
      <c r="AH3" s="43">
        <f>'$1'!AI3+'$2'!AI3+'$3'!AI3</f>
        <v>0</v>
      </c>
      <c r="AI3" s="15"/>
      <c r="AJ3" s="38">
        <f t="shared" ref="AJ3:AJ46" si="0">ROUND(AVERAGE(L3:AG3),0)</f>
        <v>10</v>
      </c>
      <c r="AK3" s="38">
        <f t="shared" ref="AK3:AK46" si="1">ROUND(AVERAGE(AB3:AG3),)</f>
        <v>17</v>
      </c>
      <c r="AL3" s="38">
        <f t="shared" ref="AL3:AL46" si="2">ROUND(AVERAGE(L3:Q3),0)</f>
        <v>7</v>
      </c>
    </row>
    <row r="4" spans="1:38" x14ac:dyDescent="0.4">
      <c r="A4" s="15"/>
      <c r="B4" s="15" t="s">
        <v>293</v>
      </c>
      <c r="C4" s="49" t="s">
        <v>12</v>
      </c>
      <c r="D4" s="15"/>
      <c r="E4" s="15"/>
      <c r="F4" s="15" t="s">
        <v>348</v>
      </c>
      <c r="G4" s="43">
        <f>'$1'!H4+'$2'!H4+'$3'!H4</f>
        <v>0</v>
      </c>
      <c r="H4" s="43">
        <f>'$1'!I4+'$2'!I4+'$3'!I4</f>
        <v>0</v>
      </c>
      <c r="I4" s="43">
        <f>'$1'!J4+'$2'!J4+'$3'!J4</f>
        <v>0</v>
      </c>
      <c r="J4" s="43">
        <f>'$1'!K4+'$2'!K4+'$3'!K4</f>
        <v>0</v>
      </c>
      <c r="K4" s="43">
        <f>'$1'!L4+'$2'!L4+'$3'!L4</f>
        <v>0</v>
      </c>
      <c r="L4" s="43">
        <f>'$1'!M4+'$2'!M4+'$3'!M4</f>
        <v>12</v>
      </c>
      <c r="M4" s="43">
        <f>'$1'!N4+'$2'!N4+'$3'!N4</f>
        <v>12</v>
      </c>
      <c r="N4" s="43">
        <f>'$1'!O4+'$2'!O4+'$3'!O4</f>
        <v>11</v>
      </c>
      <c r="O4" s="43">
        <f>'$1'!P4+'$2'!P4+'$3'!P4</f>
        <v>11</v>
      </c>
      <c r="P4" s="43">
        <f>'$1'!Q4+'$2'!Q4+'$3'!Q4</f>
        <v>11</v>
      </c>
      <c r="Q4" s="43">
        <f>'$1'!R4+'$2'!R4+'$3'!R4</f>
        <v>12</v>
      </c>
      <c r="R4" s="43">
        <f>'$1'!S4+'$2'!S4+'$3'!S4</f>
        <v>14</v>
      </c>
      <c r="S4" s="43">
        <f>'$1'!T4+'$2'!T4+'$3'!T4</f>
        <v>14</v>
      </c>
      <c r="T4" s="43">
        <f>'$1'!U4+'$2'!U4+'$3'!U4</f>
        <v>15</v>
      </c>
      <c r="U4" s="43">
        <f>'$1'!V4+'$2'!V4+'$3'!V4</f>
        <v>16</v>
      </c>
      <c r="V4" s="43">
        <f>'$1'!W4+'$2'!W4+'$3'!W4</f>
        <v>16</v>
      </c>
      <c r="W4" s="43">
        <f>'$1'!X4+'$2'!X4+'$3'!X4</f>
        <v>15</v>
      </c>
      <c r="X4" s="43">
        <f>'$1'!Y4+'$2'!Y4+'$3'!Y4</f>
        <v>15</v>
      </c>
      <c r="Y4" s="43">
        <f>'$1'!Z4+'$2'!Z4+'$3'!Z4</f>
        <v>15</v>
      </c>
      <c r="Z4" s="43">
        <f>'$1'!AA4+'$2'!AA4+'$3'!AA4</f>
        <v>15</v>
      </c>
      <c r="AA4" s="43">
        <f>'$1'!AB4+'$2'!AB4+'$3'!AB4</f>
        <v>16</v>
      </c>
      <c r="AB4" s="43">
        <f>'$1'!AC4+'$2'!AC4+'$3'!AC4</f>
        <v>21</v>
      </c>
      <c r="AC4" s="43">
        <f>'$1'!AD4+'$2'!AD4+'$3'!AD4</f>
        <v>21</v>
      </c>
      <c r="AD4" s="43">
        <f>'$1'!AE4+'$2'!AE4+'$3'!AE4</f>
        <v>21</v>
      </c>
      <c r="AE4" s="43">
        <f>'$1'!AF4+'$2'!AF4+'$3'!AF4</f>
        <v>22</v>
      </c>
      <c r="AF4" s="43">
        <f>'$1'!AG4+'$2'!AG4+'$3'!AG4</f>
        <v>23</v>
      </c>
      <c r="AG4" s="43">
        <f>'$1'!AH4+'$2'!AH4+'$3'!AH4</f>
        <v>16</v>
      </c>
      <c r="AH4" s="43">
        <f>'$1'!AI4+'$2'!AI4+'$3'!AI4</f>
        <v>8</v>
      </c>
      <c r="AI4" s="30"/>
      <c r="AJ4" s="38">
        <f t="shared" si="0"/>
        <v>16</v>
      </c>
      <c r="AK4" s="38">
        <f t="shared" si="1"/>
        <v>21</v>
      </c>
      <c r="AL4" s="38">
        <f t="shared" si="2"/>
        <v>12</v>
      </c>
    </row>
    <row r="5" spans="1:38" x14ac:dyDescent="0.4">
      <c r="A5" s="15"/>
      <c r="B5" s="15" t="s">
        <v>293</v>
      </c>
      <c r="C5" s="49" t="s">
        <v>15</v>
      </c>
      <c r="D5" s="15"/>
      <c r="E5" s="15"/>
      <c r="F5" s="15" t="s">
        <v>348</v>
      </c>
      <c r="G5" s="43">
        <f>'$1'!H5+'$2'!H5+'$3'!H5</f>
        <v>0</v>
      </c>
      <c r="H5" s="43">
        <f>'$1'!I5+'$2'!I5+'$3'!I5</f>
        <v>0</v>
      </c>
      <c r="I5" s="43">
        <f>'$1'!J5+'$2'!J5+'$3'!J5</f>
        <v>0</v>
      </c>
      <c r="J5" s="43">
        <f>'$1'!K5+'$2'!K5+'$3'!K5</f>
        <v>0</v>
      </c>
      <c r="K5" s="43">
        <f>'$1'!L5+'$2'!L5+'$3'!L5</f>
        <v>0</v>
      </c>
      <c r="L5" s="43">
        <f>'$1'!M5+'$2'!M5+'$3'!M5</f>
        <v>0</v>
      </c>
      <c r="M5" s="43">
        <f>'$1'!N5+'$2'!N5+'$3'!N5</f>
        <v>1</v>
      </c>
      <c r="N5" s="43">
        <f>'$1'!O5+'$2'!O5+'$3'!O5</f>
        <v>1</v>
      </c>
      <c r="O5" s="43">
        <f>'$1'!P5+'$2'!P5+'$3'!P5</f>
        <v>2</v>
      </c>
      <c r="P5" s="43">
        <f>'$1'!Q5+'$2'!Q5+'$3'!Q5</f>
        <v>2</v>
      </c>
      <c r="Q5" s="43">
        <f>'$1'!R5+'$2'!R5+'$3'!R5</f>
        <v>3</v>
      </c>
      <c r="R5" s="43">
        <f>'$1'!S5+'$2'!S5+'$3'!S5</f>
        <v>3</v>
      </c>
      <c r="S5" s="43">
        <f>'$1'!T5+'$2'!T5+'$3'!T5</f>
        <v>3</v>
      </c>
      <c r="T5" s="43">
        <f>'$1'!U5+'$2'!U5+'$3'!U5</f>
        <v>4</v>
      </c>
      <c r="U5" s="43">
        <f>'$1'!V5+'$2'!V5+'$3'!V5</f>
        <v>5</v>
      </c>
      <c r="V5" s="43">
        <f>'$1'!W5+'$2'!W5+'$3'!W5</f>
        <v>8</v>
      </c>
      <c r="W5" s="43">
        <f>'$1'!X5+'$2'!X5+'$3'!X5</f>
        <v>14</v>
      </c>
      <c r="X5" s="43">
        <f>'$1'!Y5+'$2'!Y5+'$3'!Y5</f>
        <v>13</v>
      </c>
      <c r="Y5" s="43">
        <f>'$1'!Z5+'$2'!Z5+'$3'!Z5</f>
        <v>13</v>
      </c>
      <c r="Z5" s="43">
        <f>'$1'!AA5+'$2'!AA5+'$3'!AA5</f>
        <v>14</v>
      </c>
      <c r="AA5" s="43">
        <f>'$1'!AB5+'$2'!AB5+'$3'!AB5</f>
        <v>12</v>
      </c>
      <c r="AB5" s="43">
        <f>'$1'!AC5+'$2'!AC5+'$3'!AC5</f>
        <v>20</v>
      </c>
      <c r="AC5" s="43">
        <f>'$1'!AD5+'$2'!AD5+'$3'!AD5</f>
        <v>21</v>
      </c>
      <c r="AD5" s="43">
        <f>'$1'!AE5+'$2'!AE5+'$3'!AE5</f>
        <v>18</v>
      </c>
      <c r="AE5" s="43">
        <f>'$1'!AF5+'$2'!AF5+'$3'!AF5</f>
        <v>18</v>
      </c>
      <c r="AF5" s="43">
        <f>'$1'!AG5+'$2'!AG5+'$3'!AG5</f>
        <v>19</v>
      </c>
      <c r="AG5" s="43">
        <f>'$1'!AH5+'$2'!AH5+'$3'!AH5</f>
        <v>8</v>
      </c>
      <c r="AH5" s="43">
        <f>'$1'!AI5+'$2'!AI5+'$3'!AI5</f>
        <v>5</v>
      </c>
      <c r="AI5" s="15"/>
      <c r="AJ5" s="38">
        <f t="shared" si="0"/>
        <v>9</v>
      </c>
      <c r="AK5" s="38">
        <f t="shared" si="1"/>
        <v>17</v>
      </c>
      <c r="AL5" s="38">
        <f t="shared" si="2"/>
        <v>2</v>
      </c>
    </row>
    <row r="6" spans="1:38" s="3" customFormat="1" x14ac:dyDescent="0.4">
      <c r="A6" s="16"/>
      <c r="B6" s="15" t="s">
        <v>293</v>
      </c>
      <c r="C6" s="49" t="s">
        <v>16</v>
      </c>
      <c r="D6" s="15"/>
      <c r="E6" s="15"/>
      <c r="F6" s="15" t="s">
        <v>348</v>
      </c>
      <c r="G6" s="43">
        <f>'$1'!H6+'$2'!H6+'$3'!H6</f>
        <v>0</v>
      </c>
      <c r="H6" s="43">
        <f>'$1'!I6+'$2'!I6+'$3'!I6</f>
        <v>0</v>
      </c>
      <c r="I6" s="43">
        <f>'$1'!J6+'$2'!J6+'$3'!J6</f>
        <v>0</v>
      </c>
      <c r="J6" s="43">
        <f>'$1'!K6+'$2'!K6+'$3'!K6</f>
        <v>0</v>
      </c>
      <c r="K6" s="43">
        <f>'$1'!L6+'$2'!L6+'$3'!L6</f>
        <v>0</v>
      </c>
      <c r="L6" s="43">
        <f>'$1'!M6+'$2'!M6+'$3'!M6</f>
        <v>0</v>
      </c>
      <c r="M6" s="43">
        <f>'$1'!N6+'$2'!N6+'$3'!N6</f>
        <v>0</v>
      </c>
      <c r="N6" s="43">
        <f>'$1'!O6+'$2'!O6+'$3'!O6</f>
        <v>0</v>
      </c>
      <c r="O6" s="43">
        <f>'$1'!P6+'$2'!P6+'$3'!P6</f>
        <v>0</v>
      </c>
      <c r="P6" s="43">
        <f>'$1'!Q6+'$2'!Q6+'$3'!Q6</f>
        <v>0</v>
      </c>
      <c r="Q6" s="43">
        <f>'$1'!R6+'$2'!R6+'$3'!R6</f>
        <v>0</v>
      </c>
      <c r="R6" s="43">
        <f>'$1'!S6+'$2'!S6+'$3'!S6</f>
        <v>0</v>
      </c>
      <c r="S6" s="43">
        <f>'$1'!T6+'$2'!T6+'$3'!T6</f>
        <v>1</v>
      </c>
      <c r="T6" s="43">
        <f>'$1'!U6+'$2'!U6+'$3'!U6</f>
        <v>1</v>
      </c>
      <c r="U6" s="43">
        <f>'$1'!V6+'$2'!V6+'$3'!V6</f>
        <v>10</v>
      </c>
      <c r="V6" s="43">
        <f>'$1'!W6+'$2'!W6+'$3'!W6</f>
        <v>10</v>
      </c>
      <c r="W6" s="43">
        <f>'$1'!X6+'$2'!X6+'$3'!X6</f>
        <v>10</v>
      </c>
      <c r="X6" s="43">
        <f>'$1'!Y6+'$2'!Y6+'$3'!Y6</f>
        <v>13</v>
      </c>
      <c r="Y6" s="43">
        <f>'$1'!Z6+'$2'!Z6+'$3'!Z6</f>
        <v>14</v>
      </c>
      <c r="Z6" s="43">
        <f>'$1'!AA6+'$2'!AA6+'$3'!AA6</f>
        <v>14</v>
      </c>
      <c r="AA6" s="43">
        <f>'$1'!AB6+'$2'!AB6+'$3'!AB6</f>
        <v>14</v>
      </c>
      <c r="AB6" s="43">
        <f>'$1'!AC6+'$2'!AC6+'$3'!AC6</f>
        <v>14</v>
      </c>
      <c r="AC6" s="43">
        <f>'$1'!AD6+'$2'!AD6+'$3'!AD6</f>
        <v>15</v>
      </c>
      <c r="AD6" s="43">
        <f>'$1'!AE6+'$2'!AE6+'$3'!AE6</f>
        <v>14</v>
      </c>
      <c r="AE6" s="43">
        <f>'$1'!AF6+'$2'!AF6+'$3'!AF6</f>
        <v>15</v>
      </c>
      <c r="AF6" s="43">
        <f>'$1'!AG6+'$2'!AG6+'$3'!AG6</f>
        <v>15</v>
      </c>
      <c r="AG6" s="43">
        <f>'$1'!AH6+'$2'!AH6+'$3'!AH6</f>
        <v>7</v>
      </c>
      <c r="AH6" s="43">
        <f>'$1'!AI6+'$2'!AI6+'$3'!AI6</f>
        <v>7</v>
      </c>
      <c r="AI6" s="16"/>
      <c r="AJ6" s="38">
        <f t="shared" si="0"/>
        <v>8</v>
      </c>
      <c r="AK6" s="38">
        <f t="shared" si="1"/>
        <v>13</v>
      </c>
      <c r="AL6" s="38">
        <f t="shared" si="2"/>
        <v>0</v>
      </c>
    </row>
    <row r="7" spans="1:38" x14ac:dyDescent="0.4">
      <c r="A7" s="15"/>
      <c r="B7" s="15" t="s">
        <v>293</v>
      </c>
      <c r="C7" s="49" t="s">
        <v>31</v>
      </c>
      <c r="D7" s="15"/>
      <c r="E7" s="15"/>
      <c r="F7" s="15" t="s">
        <v>348</v>
      </c>
      <c r="G7" s="43">
        <f>'$1'!H7+'$2'!H7+'$3'!H7</f>
        <v>0</v>
      </c>
      <c r="H7" s="43">
        <f>'$1'!I7+'$2'!I7+'$3'!I7</f>
        <v>0</v>
      </c>
      <c r="I7" s="43">
        <f>'$1'!J7+'$2'!J7+'$3'!J7</f>
        <v>0</v>
      </c>
      <c r="J7" s="43">
        <f>'$1'!K7+'$2'!K7+'$3'!K7</f>
        <v>0</v>
      </c>
      <c r="K7" s="43">
        <f>'$1'!L7+'$2'!L7+'$3'!L7</f>
        <v>0</v>
      </c>
      <c r="L7" s="43">
        <f>'$1'!M7+'$2'!M7+'$3'!M7</f>
        <v>6</v>
      </c>
      <c r="M7" s="43">
        <f>'$1'!N7+'$2'!N7+'$3'!N7</f>
        <v>6</v>
      </c>
      <c r="N7" s="43">
        <f>'$1'!O7+'$2'!O7+'$3'!O7</f>
        <v>7</v>
      </c>
      <c r="O7" s="43">
        <f>'$1'!P7+'$2'!P7+'$3'!P7</f>
        <v>7</v>
      </c>
      <c r="P7" s="43">
        <f>'$1'!Q7+'$2'!Q7+'$3'!Q7</f>
        <v>8</v>
      </c>
      <c r="Q7" s="43">
        <f>'$1'!R7+'$2'!R7+'$3'!R7</f>
        <v>6</v>
      </c>
      <c r="R7" s="43">
        <f>'$1'!S7+'$2'!S7+'$3'!S7</f>
        <v>10</v>
      </c>
      <c r="S7" s="43">
        <f>'$1'!T7+'$2'!T7+'$3'!T7</f>
        <v>11</v>
      </c>
      <c r="T7" s="43">
        <f>'$1'!U7+'$2'!U7+'$3'!U7</f>
        <v>11</v>
      </c>
      <c r="U7" s="43">
        <f>'$1'!V7+'$2'!V7+'$3'!V7</f>
        <v>11</v>
      </c>
      <c r="V7" s="43">
        <f>'$1'!W7+'$2'!W7+'$3'!W7</f>
        <v>11</v>
      </c>
      <c r="W7" s="43">
        <f>'$1'!X7+'$2'!X7+'$3'!X7</f>
        <v>11</v>
      </c>
      <c r="X7" s="43">
        <f>'$1'!Y7+'$2'!Y7+'$3'!Y7</f>
        <v>11</v>
      </c>
      <c r="Y7" s="43">
        <f>'$1'!Z7+'$2'!Z7+'$3'!Z7</f>
        <v>11</v>
      </c>
      <c r="Z7" s="43">
        <f>'$1'!AA7+'$2'!AA7+'$3'!AA7</f>
        <v>12</v>
      </c>
      <c r="AA7" s="43">
        <f>'$1'!AB7+'$2'!AB7+'$3'!AB7</f>
        <v>12</v>
      </c>
      <c r="AB7" s="43">
        <f>'$1'!AC7+'$2'!AC7+'$3'!AC7</f>
        <v>18</v>
      </c>
      <c r="AC7" s="43">
        <f>'$1'!AD7+'$2'!AD7+'$3'!AD7</f>
        <v>20</v>
      </c>
      <c r="AD7" s="43">
        <f>'$1'!AE7+'$2'!AE7+'$3'!AE7</f>
        <v>24</v>
      </c>
      <c r="AE7" s="43">
        <f>'$1'!AF7+'$2'!AF7+'$3'!AF7</f>
        <v>29</v>
      </c>
      <c r="AF7" s="43">
        <f>'$1'!AG7+'$2'!AG7+'$3'!AG7</f>
        <v>30</v>
      </c>
      <c r="AG7" s="43">
        <f>'$1'!AH7+'$2'!AH7+'$3'!AH7</f>
        <v>20</v>
      </c>
      <c r="AH7" s="43">
        <f>'$1'!AI7+'$2'!AI7+'$3'!AI7</f>
        <v>0</v>
      </c>
      <c r="AI7" s="15"/>
      <c r="AJ7" s="38">
        <f t="shared" si="0"/>
        <v>13</v>
      </c>
      <c r="AK7" s="38">
        <f t="shared" si="1"/>
        <v>24</v>
      </c>
      <c r="AL7" s="38">
        <f t="shared" si="2"/>
        <v>7</v>
      </c>
    </row>
    <row r="8" spans="1:38" x14ac:dyDescent="0.4">
      <c r="A8" s="15"/>
      <c r="B8" s="15" t="s">
        <v>293</v>
      </c>
      <c r="C8" s="49" t="s">
        <v>382</v>
      </c>
      <c r="D8" s="15"/>
      <c r="E8" s="15"/>
      <c r="F8" s="15" t="s">
        <v>348</v>
      </c>
      <c r="G8" s="43">
        <f>'$1'!H8+'$2'!H8+'$3'!H8</f>
        <v>0</v>
      </c>
      <c r="H8" s="43">
        <f>'$1'!I8+'$2'!I8+'$3'!I8</f>
        <v>0</v>
      </c>
      <c r="I8" s="43">
        <f>'$1'!J8+'$2'!J8+'$3'!J8</f>
        <v>0</v>
      </c>
      <c r="J8" s="43">
        <f>'$1'!K8+'$2'!K8+'$3'!K8</f>
        <v>0</v>
      </c>
      <c r="K8" s="43">
        <f>'$1'!L8+'$2'!L8+'$3'!L8</f>
        <v>0</v>
      </c>
      <c r="L8" s="43">
        <f>'$1'!M8+'$2'!M8+'$3'!M8</f>
        <v>10</v>
      </c>
      <c r="M8" s="43">
        <f>'$1'!N8+'$2'!N8+'$3'!N8</f>
        <v>10</v>
      </c>
      <c r="N8" s="43">
        <f>'$1'!O8+'$2'!O8+'$3'!O8</f>
        <v>10</v>
      </c>
      <c r="O8" s="43">
        <f>'$1'!P8+'$2'!P8+'$3'!P8</f>
        <v>10</v>
      </c>
      <c r="P8" s="43">
        <f>'$1'!Q8+'$2'!Q8+'$3'!Q8</f>
        <v>10</v>
      </c>
      <c r="Q8" s="43">
        <f>'$1'!R8+'$2'!R8+'$3'!R8</f>
        <v>10</v>
      </c>
      <c r="R8" s="43">
        <f>'$1'!S8+'$2'!S8+'$3'!S8</f>
        <v>10</v>
      </c>
      <c r="S8" s="43">
        <f>'$1'!T8+'$2'!T8+'$3'!T8</f>
        <v>10</v>
      </c>
      <c r="T8" s="43">
        <f>'$1'!U8+'$2'!U8+'$3'!U8</f>
        <v>10</v>
      </c>
      <c r="U8" s="43">
        <f>'$1'!V8+'$2'!V8+'$3'!V8</f>
        <v>10</v>
      </c>
      <c r="V8" s="43">
        <f>'$1'!W8+'$2'!W8+'$3'!W8</f>
        <v>12</v>
      </c>
      <c r="W8" s="43">
        <f>'$1'!X8+'$2'!X8+'$3'!X8</f>
        <v>12</v>
      </c>
      <c r="X8" s="43">
        <f>'$1'!Y8+'$2'!Y8+'$3'!Y8</f>
        <v>13</v>
      </c>
      <c r="Y8" s="43">
        <f>'$1'!Z8+'$2'!Z8+'$3'!Z8</f>
        <v>14</v>
      </c>
      <c r="Z8" s="43">
        <f>'$1'!AA8+'$2'!AA8+'$3'!AA8</f>
        <v>14</v>
      </c>
      <c r="AA8" s="43">
        <f>'$1'!AB8+'$2'!AB8+'$3'!AB8</f>
        <v>14</v>
      </c>
      <c r="AB8" s="43">
        <f>'$1'!AC8+'$2'!AC8+'$3'!AC8</f>
        <v>14</v>
      </c>
      <c r="AC8" s="43">
        <f>'$1'!AD8+'$2'!AD8+'$3'!AD8</f>
        <v>10</v>
      </c>
      <c r="AD8" s="43">
        <f>'$1'!AE8+'$2'!AE8+'$3'!AE8</f>
        <v>10</v>
      </c>
      <c r="AE8" s="43">
        <f>'$1'!AF8+'$2'!AF8+'$3'!AF8</f>
        <v>10</v>
      </c>
      <c r="AF8" s="43">
        <f>'$1'!AG8+'$2'!AG8+'$3'!AG8</f>
        <v>10</v>
      </c>
      <c r="AG8" s="43">
        <f>'$1'!AH8+'$2'!AH8+'$3'!AH8</f>
        <v>0</v>
      </c>
      <c r="AH8" s="43">
        <f>'$1'!AI8+'$2'!AI8+'$3'!AI8</f>
        <v>0</v>
      </c>
      <c r="AI8" s="15"/>
      <c r="AJ8" s="38">
        <f t="shared" si="0"/>
        <v>11</v>
      </c>
      <c r="AK8" s="38">
        <f t="shared" si="1"/>
        <v>9</v>
      </c>
      <c r="AL8" s="38">
        <f t="shared" si="2"/>
        <v>10</v>
      </c>
    </row>
    <row r="9" spans="1:38" x14ac:dyDescent="0.4">
      <c r="A9" s="15"/>
      <c r="B9" s="15" t="s">
        <v>293</v>
      </c>
      <c r="C9" s="49" t="s">
        <v>63</v>
      </c>
      <c r="D9" s="15"/>
      <c r="E9" s="15"/>
      <c r="F9" s="15" t="s">
        <v>348</v>
      </c>
      <c r="G9" s="43">
        <f>'$1'!H9+'$2'!H9+'$3'!H9</f>
        <v>0</v>
      </c>
      <c r="H9" s="43">
        <f>'$1'!I9+'$2'!I9+'$3'!I9</f>
        <v>0</v>
      </c>
      <c r="I9" s="43">
        <f>'$1'!J9+'$2'!J9+'$3'!J9</f>
        <v>0</v>
      </c>
      <c r="J9" s="43">
        <f>'$1'!K9+'$2'!K9+'$3'!K9</f>
        <v>0</v>
      </c>
      <c r="K9" s="43">
        <f>'$1'!L9+'$2'!L9+'$3'!L9</f>
        <v>0</v>
      </c>
      <c r="L9" s="43">
        <f>'$1'!M9+'$2'!M9+'$3'!M9</f>
        <v>0</v>
      </c>
      <c r="M9" s="43">
        <f>'$1'!N9+'$2'!N9+'$3'!N9</f>
        <v>0</v>
      </c>
      <c r="N9" s="43">
        <f>'$1'!O9+'$2'!O9+'$3'!O9</f>
        <v>0</v>
      </c>
      <c r="O9" s="43">
        <f>'$1'!P9+'$2'!P9+'$3'!P9</f>
        <v>0</v>
      </c>
      <c r="P9" s="43">
        <f>'$1'!Q9+'$2'!Q9+'$3'!Q9</f>
        <v>3</v>
      </c>
      <c r="Q9" s="43">
        <f>'$1'!R9+'$2'!R9+'$3'!R9</f>
        <v>3</v>
      </c>
      <c r="R9" s="43">
        <f>'$1'!S9+'$2'!S9+'$3'!S9</f>
        <v>5</v>
      </c>
      <c r="S9" s="43">
        <f>'$1'!T9+'$2'!T9+'$3'!T9</f>
        <v>10</v>
      </c>
      <c r="T9" s="43">
        <f>'$1'!U9+'$2'!U9+'$3'!U9</f>
        <v>10</v>
      </c>
      <c r="U9" s="43">
        <f>'$1'!V9+'$2'!V9+'$3'!V9</f>
        <v>14</v>
      </c>
      <c r="V9" s="43">
        <f>'$1'!W9+'$2'!W9+'$3'!W9</f>
        <v>15</v>
      </c>
      <c r="W9" s="43">
        <f>'$1'!X9+'$2'!X9+'$3'!X9</f>
        <v>14</v>
      </c>
      <c r="X9" s="43">
        <f>'$1'!Y9+'$2'!Y9+'$3'!Y9</f>
        <v>15</v>
      </c>
      <c r="Y9" s="43">
        <f>'$1'!Z9+'$2'!Z9+'$3'!Z9</f>
        <v>14</v>
      </c>
      <c r="Z9" s="43">
        <f>'$1'!AA9+'$2'!AA9+'$3'!AA9</f>
        <v>14</v>
      </c>
      <c r="AA9" s="43">
        <f>'$1'!AB9+'$2'!AB9+'$3'!AB9</f>
        <v>15</v>
      </c>
      <c r="AB9" s="43">
        <f>'$1'!AC9+'$2'!AC9+'$3'!AC9</f>
        <v>15</v>
      </c>
      <c r="AC9" s="43">
        <f>'$1'!AD9+'$2'!AD9+'$3'!AD9</f>
        <v>16</v>
      </c>
      <c r="AD9" s="43">
        <f>'$1'!AE9+'$2'!AE9+'$3'!AE9</f>
        <v>17</v>
      </c>
      <c r="AE9" s="43">
        <f>'$1'!AF9+'$2'!AF9+'$3'!AF9</f>
        <v>18</v>
      </c>
      <c r="AF9" s="43">
        <f>'$1'!AG9+'$2'!AG9+'$3'!AG9</f>
        <v>18</v>
      </c>
      <c r="AG9" s="43">
        <f>'$1'!AH9+'$2'!AH9+'$3'!AH9</f>
        <v>8</v>
      </c>
      <c r="AH9" s="43">
        <f>'$1'!AI9+'$2'!AI9+'$3'!AI9</f>
        <v>8</v>
      </c>
      <c r="AI9" s="15"/>
      <c r="AJ9" s="38">
        <f t="shared" si="0"/>
        <v>10</v>
      </c>
      <c r="AK9" s="38">
        <f t="shared" si="1"/>
        <v>15</v>
      </c>
      <c r="AL9" s="38">
        <f t="shared" si="2"/>
        <v>1</v>
      </c>
    </row>
    <row r="10" spans="1:38" x14ac:dyDescent="0.4">
      <c r="A10" s="15"/>
      <c r="B10" s="15" t="s">
        <v>293</v>
      </c>
      <c r="C10" s="49" t="s">
        <v>76</v>
      </c>
      <c r="D10" s="15"/>
      <c r="E10" s="15"/>
      <c r="F10" s="15" t="s">
        <v>348</v>
      </c>
      <c r="G10" s="43">
        <f>'$1'!H10+'$2'!H10+'$3'!H10</f>
        <v>0</v>
      </c>
      <c r="H10" s="43">
        <f>'$1'!I10+'$2'!I10+'$3'!I10</f>
        <v>0</v>
      </c>
      <c r="I10" s="43">
        <f>'$1'!J10+'$2'!J10+'$3'!J10</f>
        <v>0</v>
      </c>
      <c r="J10" s="43">
        <f>'$1'!K10+'$2'!K10+'$3'!K10</f>
        <v>0</v>
      </c>
      <c r="K10" s="43">
        <f>'$1'!L10+'$2'!L10+'$3'!L10</f>
        <v>0</v>
      </c>
      <c r="L10" s="43">
        <f>'$1'!M10+'$2'!M10+'$3'!M10</f>
        <v>0</v>
      </c>
      <c r="M10" s="43">
        <f>'$1'!N10+'$2'!N10+'$3'!N10</f>
        <v>1</v>
      </c>
      <c r="N10" s="43">
        <f>'$1'!O10+'$2'!O10+'$3'!O10</f>
        <v>1</v>
      </c>
      <c r="O10" s="43">
        <f>'$1'!P10+'$2'!P10+'$3'!P10</f>
        <v>2</v>
      </c>
      <c r="P10" s="43">
        <f>'$1'!Q10+'$2'!Q10+'$3'!Q10</f>
        <v>5</v>
      </c>
      <c r="Q10" s="43">
        <f>'$1'!R10+'$2'!R10+'$3'!R10</f>
        <v>7</v>
      </c>
      <c r="R10" s="43">
        <f>'$1'!S10+'$2'!S10+'$3'!S10</f>
        <v>7</v>
      </c>
      <c r="S10" s="43">
        <f>'$1'!T10+'$2'!T10+'$3'!T10</f>
        <v>10</v>
      </c>
      <c r="T10" s="43">
        <f>'$1'!U10+'$2'!U10+'$3'!U10</f>
        <v>10</v>
      </c>
      <c r="U10" s="43">
        <f>'$1'!V10+'$2'!V10+'$3'!V10</f>
        <v>10</v>
      </c>
      <c r="V10" s="43">
        <f>'$1'!W10+'$2'!W10+'$3'!W10</f>
        <v>10</v>
      </c>
      <c r="W10" s="43">
        <f>'$1'!X10+'$2'!X10+'$3'!X10</f>
        <v>12</v>
      </c>
      <c r="X10" s="43">
        <f>'$1'!Y10+'$2'!Y10+'$3'!Y10</f>
        <v>12</v>
      </c>
      <c r="Y10" s="43">
        <f>'$1'!Z10+'$2'!Z10+'$3'!Z10</f>
        <v>13</v>
      </c>
      <c r="Z10" s="43">
        <f>'$1'!AA10+'$2'!AA10+'$3'!AA10</f>
        <v>13</v>
      </c>
      <c r="AA10" s="43">
        <f>'$1'!AB10+'$2'!AB10+'$3'!AB10</f>
        <v>15</v>
      </c>
      <c r="AB10" s="43">
        <f>'$1'!AC10+'$2'!AC10+'$3'!AC10</f>
        <v>15</v>
      </c>
      <c r="AC10" s="43">
        <f>'$1'!AD10+'$2'!AD10+'$3'!AD10</f>
        <v>14</v>
      </c>
      <c r="AD10" s="43">
        <f>'$1'!AE10+'$2'!AE10+'$3'!AE10</f>
        <v>14</v>
      </c>
      <c r="AE10" s="43">
        <f>'$1'!AF10+'$2'!AF10+'$3'!AF10</f>
        <v>14</v>
      </c>
      <c r="AF10" s="43">
        <f>'$1'!AG10+'$2'!AG10+'$3'!AG10</f>
        <v>14</v>
      </c>
      <c r="AG10" s="43">
        <f>'$1'!AH10+'$2'!AH10+'$3'!AH10</f>
        <v>5</v>
      </c>
      <c r="AH10" s="43">
        <f>'$1'!AI10+'$2'!AI10+'$3'!AI10</f>
        <v>4</v>
      </c>
      <c r="AI10" s="15"/>
      <c r="AJ10" s="38">
        <f t="shared" si="0"/>
        <v>9</v>
      </c>
      <c r="AK10" s="38">
        <f t="shared" si="1"/>
        <v>13</v>
      </c>
      <c r="AL10" s="38">
        <f t="shared" si="2"/>
        <v>3</v>
      </c>
    </row>
    <row r="11" spans="1:38" x14ac:dyDescent="0.4">
      <c r="A11" s="15"/>
      <c r="B11" s="15" t="s">
        <v>293</v>
      </c>
      <c r="C11" s="49" t="s">
        <v>80</v>
      </c>
      <c r="D11" s="15"/>
      <c r="E11" s="15"/>
      <c r="F11" s="15" t="s">
        <v>348</v>
      </c>
      <c r="G11" s="43">
        <f>'$1'!H11+'$2'!H11+'$3'!H11</f>
        <v>0</v>
      </c>
      <c r="H11" s="43">
        <f>'$1'!I11+'$2'!I11+'$3'!I11</f>
        <v>0</v>
      </c>
      <c r="I11" s="43">
        <f>'$1'!J11+'$2'!J11+'$3'!J11</f>
        <v>0</v>
      </c>
      <c r="J11" s="43">
        <f>'$1'!K11+'$2'!K11+'$3'!K11</f>
        <v>0</v>
      </c>
      <c r="K11" s="43">
        <f>'$1'!L11+'$2'!L11+'$3'!L11</f>
        <v>0</v>
      </c>
      <c r="L11" s="43">
        <f>'$1'!M11+'$2'!M11+'$3'!M11</f>
        <v>10</v>
      </c>
      <c r="M11" s="43">
        <f>'$1'!N11+'$2'!N11+'$3'!N11</f>
        <v>10</v>
      </c>
      <c r="N11" s="43">
        <f>'$1'!O11+'$2'!O11+'$3'!O11</f>
        <v>10</v>
      </c>
      <c r="O11" s="43">
        <f>'$1'!P11+'$2'!P11+'$3'!P11</f>
        <v>10</v>
      </c>
      <c r="P11" s="43">
        <f>'$1'!Q11+'$2'!Q11+'$3'!Q11</f>
        <v>10</v>
      </c>
      <c r="Q11" s="43">
        <f>'$1'!R11+'$2'!R11+'$3'!R11</f>
        <v>10</v>
      </c>
      <c r="R11" s="43">
        <f>'$1'!S11+'$2'!S11+'$3'!S11</f>
        <v>10</v>
      </c>
      <c r="S11" s="43">
        <f>'$1'!T11+'$2'!T11+'$3'!T11</f>
        <v>10</v>
      </c>
      <c r="T11" s="43">
        <f>'$1'!U11+'$2'!U11+'$3'!U11</f>
        <v>10</v>
      </c>
      <c r="U11" s="43">
        <f>'$1'!V11+'$2'!V11+'$3'!V11</f>
        <v>10</v>
      </c>
      <c r="V11" s="43">
        <f>'$1'!W11+'$2'!W11+'$3'!W11</f>
        <v>13</v>
      </c>
      <c r="W11" s="43">
        <f>'$1'!X11+'$2'!X11+'$3'!X11</f>
        <v>13</v>
      </c>
      <c r="X11" s="43">
        <f>'$1'!Y11+'$2'!Y11+'$3'!Y11</f>
        <v>14</v>
      </c>
      <c r="Y11" s="43">
        <f>'$1'!Z11+'$2'!Z11+'$3'!Z11</f>
        <v>15</v>
      </c>
      <c r="Z11" s="43">
        <f>'$1'!AA11+'$2'!AA11+'$3'!AA11</f>
        <v>15</v>
      </c>
      <c r="AA11" s="43">
        <f>'$1'!AB11+'$2'!AB11+'$3'!AB11</f>
        <v>16</v>
      </c>
      <c r="AB11" s="43">
        <f>'$1'!AC11+'$2'!AC11+'$3'!AC11</f>
        <v>16</v>
      </c>
      <c r="AC11" s="43">
        <f>'$1'!AD11+'$2'!AD11+'$3'!AD11</f>
        <v>17</v>
      </c>
      <c r="AD11" s="43">
        <f>'$1'!AE11+'$2'!AE11+'$3'!AE11</f>
        <v>17</v>
      </c>
      <c r="AE11" s="43">
        <f>'$1'!AF11+'$2'!AF11+'$3'!AF11</f>
        <v>17</v>
      </c>
      <c r="AF11" s="43">
        <f>'$1'!AG11+'$2'!AG11+'$3'!AG11</f>
        <v>17</v>
      </c>
      <c r="AG11" s="43">
        <f>'$1'!AH11+'$2'!AH11+'$3'!AH11</f>
        <v>7</v>
      </c>
      <c r="AH11" s="43">
        <f>'$1'!AI11+'$2'!AI11+'$3'!AI11</f>
        <v>7</v>
      </c>
      <c r="AI11" s="15"/>
      <c r="AJ11" s="38">
        <f t="shared" si="0"/>
        <v>13</v>
      </c>
      <c r="AK11" s="38">
        <f t="shared" si="1"/>
        <v>15</v>
      </c>
      <c r="AL11" s="38">
        <f t="shared" si="2"/>
        <v>10</v>
      </c>
    </row>
    <row r="12" spans="1:38" x14ac:dyDescent="0.4">
      <c r="A12" s="15"/>
      <c r="B12" s="15" t="s">
        <v>293</v>
      </c>
      <c r="C12" s="49" t="s">
        <v>86</v>
      </c>
      <c r="D12" s="15"/>
      <c r="E12" s="15"/>
      <c r="F12" s="15" t="s">
        <v>348</v>
      </c>
      <c r="G12" s="43">
        <f>'$1'!H12+'$2'!H12+'$3'!H12</f>
        <v>0</v>
      </c>
      <c r="H12" s="43">
        <f>'$1'!I12+'$2'!I12+'$3'!I12</f>
        <v>0</v>
      </c>
      <c r="I12" s="43">
        <f>'$1'!J12+'$2'!J12+'$3'!J12</f>
        <v>0</v>
      </c>
      <c r="J12" s="43">
        <f>'$1'!K12+'$2'!K12+'$3'!K12</f>
        <v>0</v>
      </c>
      <c r="K12" s="43">
        <f>'$1'!L12+'$2'!L12+'$3'!L12</f>
        <v>0</v>
      </c>
      <c r="L12" s="43">
        <f>'$1'!M12+'$2'!M12+'$3'!M12</f>
        <v>2</v>
      </c>
      <c r="M12" s="43">
        <f>'$1'!N12+'$2'!N12+'$3'!N12</f>
        <v>2</v>
      </c>
      <c r="N12" s="43">
        <f>'$1'!O12+'$2'!O12+'$3'!O12</f>
        <v>3</v>
      </c>
      <c r="O12" s="43">
        <f>'$1'!P12+'$2'!P12+'$3'!P12</f>
        <v>3</v>
      </c>
      <c r="P12" s="43">
        <f>'$1'!Q12+'$2'!Q12+'$3'!Q12</f>
        <v>4</v>
      </c>
      <c r="Q12" s="43">
        <f>'$1'!R12+'$2'!R12+'$3'!R12</f>
        <v>6</v>
      </c>
      <c r="R12" s="43">
        <f>'$1'!S12+'$2'!S12+'$3'!S12</f>
        <v>6</v>
      </c>
      <c r="S12" s="43">
        <f>'$1'!T12+'$2'!T12+'$3'!T12</f>
        <v>7</v>
      </c>
      <c r="T12" s="43">
        <f>'$1'!U12+'$2'!U12+'$3'!U12</f>
        <v>6</v>
      </c>
      <c r="U12" s="43">
        <f>'$1'!V12+'$2'!V12+'$3'!V12</f>
        <v>6</v>
      </c>
      <c r="V12" s="43">
        <f>'$1'!W12+'$2'!W12+'$3'!W12</f>
        <v>4</v>
      </c>
      <c r="W12" s="43">
        <f>'$1'!X12+'$2'!X12+'$3'!X12</f>
        <v>4</v>
      </c>
      <c r="X12" s="43">
        <f>'$1'!Y12+'$2'!Y12+'$3'!Y12</f>
        <v>3</v>
      </c>
      <c r="Y12" s="43">
        <f>'$1'!Z12+'$2'!Z12+'$3'!Z12</f>
        <v>7</v>
      </c>
      <c r="Z12" s="43">
        <f>'$1'!AA12+'$2'!AA12+'$3'!AA12</f>
        <v>6</v>
      </c>
      <c r="AA12" s="43">
        <f>'$1'!AB12+'$2'!AB12+'$3'!AB12</f>
        <v>6</v>
      </c>
      <c r="AB12" s="43">
        <f>'$1'!AC12+'$2'!AC12+'$3'!AC12</f>
        <v>7</v>
      </c>
      <c r="AC12" s="43">
        <f>'$1'!AD12+'$2'!AD12+'$3'!AD12</f>
        <v>7</v>
      </c>
      <c r="AD12" s="43">
        <f>'$1'!AE12+'$2'!AE12+'$3'!AE12</f>
        <v>19</v>
      </c>
      <c r="AE12" s="43">
        <f>'$1'!AF12+'$2'!AF12+'$3'!AF12</f>
        <v>20</v>
      </c>
      <c r="AF12" s="43">
        <f>'$1'!AG12+'$2'!AG12+'$3'!AG12</f>
        <v>20</v>
      </c>
      <c r="AG12" s="43">
        <f>'$1'!AH12+'$2'!AH12+'$3'!AH12</f>
        <v>13</v>
      </c>
      <c r="AH12" s="43">
        <f>'$1'!AI12+'$2'!AI12+'$3'!AI12</f>
        <v>5</v>
      </c>
      <c r="AI12" s="15"/>
      <c r="AJ12" s="38">
        <f t="shared" si="0"/>
        <v>7</v>
      </c>
      <c r="AK12" s="38">
        <f t="shared" si="1"/>
        <v>14</v>
      </c>
      <c r="AL12" s="38">
        <f t="shared" si="2"/>
        <v>3</v>
      </c>
    </row>
    <row r="13" spans="1:38" x14ac:dyDescent="0.4">
      <c r="A13" s="15"/>
      <c r="B13" s="15" t="s">
        <v>293</v>
      </c>
      <c r="C13" s="49" t="s">
        <v>87</v>
      </c>
      <c r="D13" s="15"/>
      <c r="E13" s="15"/>
      <c r="F13" s="15" t="s">
        <v>348</v>
      </c>
      <c r="G13" s="43">
        <f>'$1'!H13+'$2'!H13+'$3'!H13</f>
        <v>0</v>
      </c>
      <c r="H13" s="43">
        <f>'$1'!I13+'$2'!I13+'$3'!I13</f>
        <v>0</v>
      </c>
      <c r="I13" s="43">
        <f>'$1'!J13+'$2'!J13+'$3'!J13</f>
        <v>0</v>
      </c>
      <c r="J13" s="43">
        <f>'$1'!K13+'$2'!K13+'$3'!K13</f>
        <v>0</v>
      </c>
      <c r="K13" s="43">
        <f>'$1'!L13+'$2'!L13+'$3'!L13</f>
        <v>0</v>
      </c>
      <c r="L13" s="43">
        <f>'$1'!M13+'$2'!M13+'$3'!M13</f>
        <v>8</v>
      </c>
      <c r="M13" s="43">
        <f>'$1'!N13+'$2'!N13+'$3'!N13</f>
        <v>8</v>
      </c>
      <c r="N13" s="43">
        <f>'$1'!O13+'$2'!O13+'$3'!O13</f>
        <v>9</v>
      </c>
      <c r="O13" s="43">
        <f>'$1'!P13+'$2'!P13+'$3'!P13</f>
        <v>12</v>
      </c>
      <c r="P13" s="43">
        <f>'$1'!Q13+'$2'!Q13+'$3'!Q13</f>
        <v>12</v>
      </c>
      <c r="Q13" s="43">
        <f>'$1'!R13+'$2'!R13+'$3'!R13</f>
        <v>11</v>
      </c>
      <c r="R13" s="43">
        <f>'$1'!S13+'$2'!S13+'$3'!S13</f>
        <v>11</v>
      </c>
      <c r="S13" s="43">
        <f>'$1'!T13+'$2'!T13+'$3'!T13</f>
        <v>9</v>
      </c>
      <c r="T13" s="43">
        <f>'$1'!U13+'$2'!U13+'$3'!U13</f>
        <v>13</v>
      </c>
      <c r="U13" s="43">
        <f>'$1'!V13+'$2'!V13+'$3'!V13</f>
        <v>12</v>
      </c>
      <c r="V13" s="43">
        <f>'$1'!W13+'$2'!W13+'$3'!W13</f>
        <v>12</v>
      </c>
      <c r="W13" s="43">
        <f>'$1'!X13+'$2'!X13+'$3'!X13</f>
        <v>15</v>
      </c>
      <c r="X13" s="43">
        <f>'$1'!Y13+'$2'!Y13+'$3'!Y13</f>
        <v>12</v>
      </c>
      <c r="Y13" s="43">
        <f>'$1'!Z13+'$2'!Z13+'$3'!Z13</f>
        <v>14</v>
      </c>
      <c r="Z13" s="43">
        <f>'$1'!AA13+'$2'!AA13+'$3'!AA13</f>
        <v>13</v>
      </c>
      <c r="AA13" s="43">
        <f>'$1'!AB13+'$2'!AB13+'$3'!AB13</f>
        <v>12</v>
      </c>
      <c r="AB13" s="43">
        <f>'$1'!AC13+'$2'!AC13+'$3'!AC13</f>
        <v>13</v>
      </c>
      <c r="AC13" s="43">
        <f>'$1'!AD13+'$2'!AD13+'$3'!AD13</f>
        <v>12</v>
      </c>
      <c r="AD13" s="43">
        <f>'$1'!AE13+'$2'!AE13+'$3'!AE13</f>
        <v>15</v>
      </c>
      <c r="AE13" s="43">
        <f>'$1'!AF13+'$2'!AF13+'$3'!AF13</f>
        <v>16</v>
      </c>
      <c r="AF13" s="43">
        <f>'$1'!AG13+'$2'!AG13+'$3'!AG13</f>
        <v>16</v>
      </c>
      <c r="AG13" s="43">
        <f>'$1'!AH13+'$2'!AH13+'$3'!AH13</f>
        <v>10</v>
      </c>
      <c r="AH13" s="43">
        <f>'$1'!AI13+'$2'!AI13+'$3'!AI13</f>
        <v>6</v>
      </c>
      <c r="AI13" s="15"/>
      <c r="AJ13" s="38">
        <f t="shared" si="0"/>
        <v>12</v>
      </c>
      <c r="AK13" s="38">
        <f t="shared" si="1"/>
        <v>14</v>
      </c>
      <c r="AL13" s="38">
        <f t="shared" si="2"/>
        <v>10</v>
      </c>
    </row>
    <row r="14" spans="1:38" x14ac:dyDescent="0.4">
      <c r="A14" s="15"/>
      <c r="B14" s="15" t="s">
        <v>293</v>
      </c>
      <c r="C14" s="49" t="s">
        <v>383</v>
      </c>
      <c r="D14" s="15"/>
      <c r="E14" s="15"/>
      <c r="F14" s="15" t="s">
        <v>348</v>
      </c>
      <c r="G14" s="43">
        <f>'$1'!H14+'$2'!H14+'$3'!H14</f>
        <v>0</v>
      </c>
      <c r="H14" s="43">
        <f>'$1'!I14+'$2'!I14+'$3'!I14</f>
        <v>0</v>
      </c>
      <c r="I14" s="43">
        <f>'$1'!J14+'$2'!J14+'$3'!J14</f>
        <v>0</v>
      </c>
      <c r="J14" s="43">
        <f>'$1'!K14+'$2'!K14+'$3'!K14</f>
        <v>0</v>
      </c>
      <c r="K14" s="43">
        <f>'$1'!L14+'$2'!L14+'$3'!L14</f>
        <v>0</v>
      </c>
      <c r="L14" s="43">
        <f>'$1'!M14+'$2'!M14+'$3'!M14</f>
        <v>5</v>
      </c>
      <c r="M14" s="43">
        <f>'$1'!N14+'$2'!N14+'$3'!N14</f>
        <v>7</v>
      </c>
      <c r="N14" s="43">
        <f>'$1'!O14+'$2'!O14+'$3'!O14</f>
        <v>8</v>
      </c>
      <c r="O14" s="43">
        <f>'$1'!P14+'$2'!P14+'$3'!P14</f>
        <v>9</v>
      </c>
      <c r="P14" s="43">
        <f>'$1'!Q14+'$2'!Q14+'$3'!Q14</f>
        <v>10</v>
      </c>
      <c r="Q14" s="43">
        <f>'$1'!R14+'$2'!R14+'$3'!R14</f>
        <v>10</v>
      </c>
      <c r="R14" s="43">
        <f>'$1'!S14+'$2'!S14+'$3'!S14</f>
        <v>10</v>
      </c>
      <c r="S14" s="43">
        <f>'$1'!T14+'$2'!T14+'$3'!T14</f>
        <v>10</v>
      </c>
      <c r="T14" s="43">
        <f>'$1'!U14+'$2'!U14+'$3'!U14</f>
        <v>10</v>
      </c>
      <c r="U14" s="43">
        <f>'$1'!V14+'$2'!V14+'$3'!V14</f>
        <v>10</v>
      </c>
      <c r="V14" s="43">
        <f>'$1'!W14+'$2'!W14+'$3'!W14</f>
        <v>10</v>
      </c>
      <c r="W14" s="43">
        <f>'$1'!X14+'$2'!X14+'$3'!X14</f>
        <v>10</v>
      </c>
      <c r="X14" s="43">
        <f>'$1'!Y14+'$2'!Y14+'$3'!Y14</f>
        <v>10</v>
      </c>
      <c r="Y14" s="43">
        <f>'$1'!Z14+'$2'!Z14+'$3'!Z14</f>
        <v>10</v>
      </c>
      <c r="Z14" s="43">
        <f>'$1'!AA14+'$2'!AA14+'$3'!AA14</f>
        <v>14</v>
      </c>
      <c r="AA14" s="43">
        <f>'$1'!AB14+'$2'!AB14+'$3'!AB14</f>
        <v>13</v>
      </c>
      <c r="AB14" s="43">
        <f>'$1'!AC14+'$2'!AC14+'$3'!AC14</f>
        <v>14</v>
      </c>
      <c r="AC14" s="43">
        <f>'$1'!AD14+'$2'!AD14+'$3'!AD14</f>
        <v>14</v>
      </c>
      <c r="AD14" s="43">
        <f>'$1'!AE14+'$2'!AE14+'$3'!AE14</f>
        <v>14</v>
      </c>
      <c r="AE14" s="43">
        <f>'$1'!AF14+'$2'!AF14+'$3'!AF14</f>
        <v>14</v>
      </c>
      <c r="AF14" s="43">
        <f>'$1'!AG14+'$2'!AG14+'$3'!AG14</f>
        <v>14</v>
      </c>
      <c r="AG14" s="43">
        <f>'$1'!AH14+'$2'!AH14+'$3'!AH14</f>
        <v>4</v>
      </c>
      <c r="AH14" s="43">
        <f>'$1'!AI14+'$2'!AI14+'$3'!AI14</f>
        <v>4</v>
      </c>
      <c r="AI14" s="15"/>
      <c r="AJ14" s="38">
        <f t="shared" si="0"/>
        <v>10</v>
      </c>
      <c r="AK14" s="38">
        <f t="shared" si="1"/>
        <v>12</v>
      </c>
      <c r="AL14" s="38">
        <f t="shared" si="2"/>
        <v>8</v>
      </c>
    </row>
    <row r="15" spans="1:38" s="3" customFormat="1" x14ac:dyDescent="0.4">
      <c r="A15" s="16"/>
      <c r="B15" s="15" t="s">
        <v>293</v>
      </c>
      <c r="C15" s="49" t="s">
        <v>121</v>
      </c>
      <c r="D15" s="15"/>
      <c r="E15" s="15"/>
      <c r="F15" s="15" t="s">
        <v>348</v>
      </c>
      <c r="G15" s="43">
        <f>'$1'!H15+'$2'!H15+'$3'!H15</f>
        <v>0</v>
      </c>
      <c r="H15" s="43">
        <f>'$1'!I15+'$2'!I15+'$3'!I15</f>
        <v>0</v>
      </c>
      <c r="I15" s="43">
        <f>'$1'!J15+'$2'!J15+'$3'!J15</f>
        <v>0</v>
      </c>
      <c r="J15" s="43">
        <f>'$1'!K15+'$2'!K15+'$3'!K15</f>
        <v>0</v>
      </c>
      <c r="K15" s="43">
        <f>'$1'!L15+'$2'!L15+'$3'!L15</f>
        <v>0</v>
      </c>
      <c r="L15" s="43">
        <f>'$1'!M15+'$2'!M15+'$3'!M15</f>
        <v>6</v>
      </c>
      <c r="M15" s="43">
        <f>'$1'!N15+'$2'!N15+'$3'!N15</f>
        <v>7</v>
      </c>
      <c r="N15" s="43">
        <f>'$1'!O15+'$2'!O15+'$3'!O15</f>
        <v>10</v>
      </c>
      <c r="O15" s="43">
        <f>'$1'!P15+'$2'!P15+'$3'!P15</f>
        <v>14</v>
      </c>
      <c r="P15" s="43">
        <f>'$1'!Q15+'$2'!Q15+'$3'!Q15</f>
        <v>15</v>
      </c>
      <c r="Q15" s="43">
        <f>'$1'!R15+'$2'!R15+'$3'!R15</f>
        <v>16</v>
      </c>
      <c r="R15" s="43">
        <f>'$1'!S15+'$2'!S15+'$3'!S15</f>
        <v>15</v>
      </c>
      <c r="S15" s="43">
        <f>'$1'!T15+'$2'!T15+'$3'!T15</f>
        <v>14</v>
      </c>
      <c r="T15" s="43">
        <f>'$1'!U15+'$2'!U15+'$3'!U15</f>
        <v>12</v>
      </c>
      <c r="U15" s="43">
        <f>'$1'!V15+'$2'!V15+'$3'!V15</f>
        <v>14</v>
      </c>
      <c r="V15" s="43">
        <f>'$1'!W15+'$2'!W15+'$3'!W15</f>
        <v>14</v>
      </c>
      <c r="W15" s="43">
        <f>'$1'!X15+'$2'!X15+'$3'!X15</f>
        <v>13</v>
      </c>
      <c r="X15" s="43">
        <f>'$1'!Y15+'$2'!Y15+'$3'!Y15</f>
        <v>12</v>
      </c>
      <c r="Y15" s="43">
        <f>'$1'!Z15+'$2'!Z15+'$3'!Z15</f>
        <v>12</v>
      </c>
      <c r="Z15" s="43">
        <f>'$1'!AA15+'$2'!AA15+'$3'!AA15</f>
        <v>12</v>
      </c>
      <c r="AA15" s="43">
        <f>'$1'!AB15+'$2'!AB15+'$3'!AB15</f>
        <v>11</v>
      </c>
      <c r="AB15" s="43">
        <f>'$1'!AC15+'$2'!AC15+'$3'!AC15</f>
        <v>20</v>
      </c>
      <c r="AC15" s="43">
        <f>'$1'!AD15+'$2'!AD15+'$3'!AD15</f>
        <v>21</v>
      </c>
      <c r="AD15" s="43">
        <f>'$1'!AE15+'$2'!AE15+'$3'!AE15</f>
        <v>20</v>
      </c>
      <c r="AE15" s="43">
        <f>'$1'!AF15+'$2'!AF15+'$3'!AF15</f>
        <v>20</v>
      </c>
      <c r="AF15" s="43">
        <f>'$1'!AG15+'$2'!AG15+'$3'!AG15</f>
        <v>23</v>
      </c>
      <c r="AG15" s="43">
        <f>'$1'!AH15+'$2'!AH15+'$3'!AH15</f>
        <v>19</v>
      </c>
      <c r="AH15" s="43">
        <f>'$1'!AI15+'$2'!AI15+'$3'!AI15</f>
        <v>9</v>
      </c>
      <c r="AI15" s="16"/>
      <c r="AJ15" s="38">
        <f t="shared" si="0"/>
        <v>15</v>
      </c>
      <c r="AK15" s="38">
        <f t="shared" si="1"/>
        <v>21</v>
      </c>
      <c r="AL15" s="38">
        <f t="shared" si="2"/>
        <v>11</v>
      </c>
    </row>
    <row r="16" spans="1:38" x14ac:dyDescent="0.4">
      <c r="A16" s="15"/>
      <c r="B16" s="15" t="s">
        <v>293</v>
      </c>
      <c r="C16" s="50" t="s">
        <v>384</v>
      </c>
      <c r="D16" s="15"/>
      <c r="E16" s="15"/>
      <c r="F16" s="15" t="s">
        <v>348</v>
      </c>
      <c r="G16" s="43">
        <f>'$1'!H16+'$2'!H16+'$3'!H16</f>
        <v>0</v>
      </c>
      <c r="H16" s="43">
        <f>'$1'!I16+'$2'!I16+'$3'!I16</f>
        <v>0</v>
      </c>
      <c r="I16" s="43">
        <f>'$1'!J16+'$2'!J16+'$3'!J16</f>
        <v>0</v>
      </c>
      <c r="J16" s="43">
        <f>'$1'!K16+'$2'!K16+'$3'!K16</f>
        <v>0</v>
      </c>
      <c r="K16" s="43">
        <f>'$1'!L16+'$2'!L16+'$3'!L16</f>
        <v>0</v>
      </c>
      <c r="L16" s="43">
        <f>'$1'!M16+'$2'!M16+'$3'!M16</f>
        <v>0</v>
      </c>
      <c r="M16" s="43">
        <f>'$1'!N16+'$2'!N16+'$3'!N16</f>
        <v>0</v>
      </c>
      <c r="N16" s="43">
        <f>'$1'!O16+'$2'!O16+'$3'!O16</f>
        <v>0</v>
      </c>
      <c r="O16" s="43">
        <f>'$1'!P16+'$2'!P16+'$3'!P16</f>
        <v>0</v>
      </c>
      <c r="P16" s="43">
        <f>'$1'!Q16+'$2'!Q16+'$3'!Q16</f>
        <v>0</v>
      </c>
      <c r="Q16" s="43">
        <f>'$1'!R16+'$2'!R16+'$3'!R16</f>
        <v>0</v>
      </c>
      <c r="R16" s="43">
        <f>'$1'!S16+'$2'!S16+'$3'!S16</f>
        <v>0</v>
      </c>
      <c r="S16" s="43">
        <f>'$1'!T16+'$2'!T16+'$3'!T16</f>
        <v>0</v>
      </c>
      <c r="T16" s="43">
        <f>'$1'!U16+'$2'!U16+'$3'!U16</f>
        <v>0</v>
      </c>
      <c r="U16" s="43">
        <f>'$1'!V16+'$2'!V16+'$3'!V16</f>
        <v>0</v>
      </c>
      <c r="V16" s="43">
        <f>'$1'!W16+'$2'!W16+'$3'!W16</f>
        <v>5</v>
      </c>
      <c r="W16" s="43">
        <f>'$1'!X16+'$2'!X16+'$3'!X16</f>
        <v>4</v>
      </c>
      <c r="X16" s="43">
        <f>'$1'!Y16+'$2'!Y16+'$3'!Y16</f>
        <v>9</v>
      </c>
      <c r="Y16" s="43">
        <f>'$1'!Z16+'$2'!Z16+'$3'!Z16</f>
        <v>9</v>
      </c>
      <c r="Z16" s="43">
        <f>'$1'!AA16+'$2'!AA16+'$3'!AA16</f>
        <v>10</v>
      </c>
      <c r="AA16" s="43">
        <f>'$1'!AB16+'$2'!AB16+'$3'!AB16</f>
        <v>9</v>
      </c>
      <c r="AB16" s="43">
        <f>'$1'!AC16+'$2'!AC16+'$3'!AC16</f>
        <v>9</v>
      </c>
      <c r="AC16" s="43">
        <f>'$1'!AD16+'$2'!AD16+'$3'!AD16</f>
        <v>10</v>
      </c>
      <c r="AD16" s="43">
        <f>'$1'!AE16+'$2'!AE16+'$3'!AE16</f>
        <v>10</v>
      </c>
      <c r="AE16" s="43">
        <f>'$1'!AF16+'$2'!AF16+'$3'!AF16</f>
        <v>11</v>
      </c>
      <c r="AF16" s="43">
        <f>'$1'!AG16+'$2'!AG16+'$3'!AG16</f>
        <v>9</v>
      </c>
      <c r="AG16" s="43">
        <f>'$1'!AH16+'$2'!AH16+'$3'!AH16</f>
        <v>9</v>
      </c>
      <c r="AH16" s="43">
        <f>'$1'!AI16+'$2'!AI16+'$3'!AI16</f>
        <v>0</v>
      </c>
      <c r="AI16" s="15"/>
      <c r="AJ16" s="38">
        <f t="shared" si="0"/>
        <v>5</v>
      </c>
      <c r="AK16" s="38">
        <f t="shared" si="1"/>
        <v>10</v>
      </c>
      <c r="AL16" s="38">
        <f t="shared" si="2"/>
        <v>0</v>
      </c>
    </row>
    <row r="17" spans="1:38" x14ac:dyDescent="0.4">
      <c r="A17" s="15"/>
      <c r="B17" s="15" t="s">
        <v>293</v>
      </c>
      <c r="C17" s="49" t="s">
        <v>13</v>
      </c>
      <c r="D17" s="15"/>
      <c r="E17" s="15"/>
      <c r="F17" s="15" t="s">
        <v>348</v>
      </c>
      <c r="G17" s="43">
        <f>'$1'!H17+'$2'!H17+'$3'!H17</f>
        <v>0</v>
      </c>
      <c r="H17" s="43">
        <f>'$1'!I17+'$2'!I17+'$3'!I17</f>
        <v>0</v>
      </c>
      <c r="I17" s="43">
        <f>'$1'!J17+'$2'!J17+'$3'!J17</f>
        <v>0</v>
      </c>
      <c r="J17" s="43">
        <f>'$1'!K17+'$2'!K17+'$3'!K17</f>
        <v>0</v>
      </c>
      <c r="K17" s="43">
        <f>'$1'!L17+'$2'!L17+'$3'!L17</f>
        <v>0</v>
      </c>
      <c r="L17" s="43">
        <f>'$1'!M17+'$2'!M17+'$3'!M17</f>
        <v>0</v>
      </c>
      <c r="M17" s="43">
        <f>'$1'!N17+'$2'!N17+'$3'!N17</f>
        <v>0</v>
      </c>
      <c r="N17" s="43">
        <f>'$1'!O17+'$2'!O17+'$3'!O17</f>
        <v>0</v>
      </c>
      <c r="O17" s="43">
        <f>'$1'!P17+'$2'!P17+'$3'!P17</f>
        <v>0</v>
      </c>
      <c r="P17" s="43">
        <f>'$1'!Q17+'$2'!Q17+'$3'!Q17</f>
        <v>0</v>
      </c>
      <c r="Q17" s="43">
        <f>'$1'!R17+'$2'!R17+'$3'!R17</f>
        <v>0</v>
      </c>
      <c r="R17" s="43">
        <f>'$1'!S17+'$2'!S17+'$3'!S17</f>
        <v>0</v>
      </c>
      <c r="S17" s="43">
        <f>'$1'!T17+'$2'!T17+'$3'!T17</f>
        <v>0</v>
      </c>
      <c r="T17" s="43">
        <f>'$1'!U17+'$2'!U17+'$3'!U17</f>
        <v>0</v>
      </c>
      <c r="U17" s="43">
        <f>'$1'!V17+'$2'!V17+'$3'!V17</f>
        <v>0</v>
      </c>
      <c r="V17" s="43">
        <f>'$1'!W17+'$2'!W17+'$3'!W17</f>
        <v>0</v>
      </c>
      <c r="W17" s="43">
        <f>'$1'!X17+'$2'!X17+'$3'!X17</f>
        <v>0</v>
      </c>
      <c r="X17" s="43">
        <f>'$1'!Y17+'$2'!Y17+'$3'!Y17</f>
        <v>0</v>
      </c>
      <c r="Y17" s="43">
        <f>'$1'!Z17+'$2'!Z17+'$3'!Z17</f>
        <v>0</v>
      </c>
      <c r="Z17" s="43">
        <f>'$1'!AA17+'$2'!AA17+'$3'!AA17</f>
        <v>0</v>
      </c>
      <c r="AA17" s="43">
        <f>'$1'!AB17+'$2'!AB17+'$3'!AB17</f>
        <v>0</v>
      </c>
      <c r="AB17" s="43">
        <f>'$1'!AC17+'$2'!AC17+'$3'!AC17</f>
        <v>8</v>
      </c>
      <c r="AC17" s="43">
        <f>'$1'!AD17+'$2'!AD17+'$3'!AD17</f>
        <v>7</v>
      </c>
      <c r="AD17" s="43">
        <f>'$1'!AE17+'$2'!AE17+'$3'!AE17</f>
        <v>7</v>
      </c>
      <c r="AE17" s="43">
        <f>'$1'!AF17+'$2'!AF17+'$3'!AF17</f>
        <v>12</v>
      </c>
      <c r="AF17" s="43">
        <f>'$1'!AG17+'$2'!AG17+'$3'!AG17</f>
        <v>11</v>
      </c>
      <c r="AG17" s="43">
        <f>'$1'!AH17+'$2'!AH17+'$3'!AH17</f>
        <v>4</v>
      </c>
      <c r="AH17" s="43">
        <f>'$1'!AI17+'$2'!AI17+'$3'!AI17</f>
        <v>4</v>
      </c>
      <c r="AI17" s="15"/>
      <c r="AJ17" s="38">
        <f t="shared" si="0"/>
        <v>2</v>
      </c>
      <c r="AK17" s="38">
        <f t="shared" si="1"/>
        <v>8</v>
      </c>
      <c r="AL17" s="38">
        <f t="shared" si="2"/>
        <v>0</v>
      </c>
    </row>
    <row r="18" spans="1:38" x14ac:dyDescent="0.4">
      <c r="A18" s="15"/>
      <c r="B18" s="15" t="s">
        <v>293</v>
      </c>
      <c r="C18" s="49" t="s">
        <v>23</v>
      </c>
      <c r="D18" s="15"/>
      <c r="E18" s="15"/>
      <c r="F18" s="15" t="s">
        <v>348</v>
      </c>
      <c r="G18" s="43">
        <f>'$1'!H18+'$2'!H18+'$3'!H18</f>
        <v>0</v>
      </c>
      <c r="H18" s="43">
        <f>'$1'!I18+'$2'!I18+'$3'!I18</f>
        <v>0</v>
      </c>
      <c r="I18" s="43">
        <f>'$1'!J18+'$2'!J18+'$3'!J18</f>
        <v>0</v>
      </c>
      <c r="J18" s="43">
        <f>'$1'!K18+'$2'!K18+'$3'!K18</f>
        <v>0</v>
      </c>
      <c r="K18" s="43">
        <f>'$1'!L18+'$2'!L18+'$3'!L18</f>
        <v>0</v>
      </c>
      <c r="L18" s="43">
        <f>'$1'!M18+'$2'!M18+'$3'!M18</f>
        <v>4</v>
      </c>
      <c r="M18" s="43">
        <f>'$1'!N18+'$2'!N18+'$3'!N18</f>
        <v>5</v>
      </c>
      <c r="N18" s="43">
        <f>'$1'!O18+'$2'!O18+'$3'!O18</f>
        <v>5</v>
      </c>
      <c r="O18" s="43">
        <f>'$1'!P18+'$2'!P18+'$3'!P18</f>
        <v>7</v>
      </c>
      <c r="P18" s="43">
        <f>'$1'!Q18+'$2'!Q18+'$3'!Q18</f>
        <v>9</v>
      </c>
      <c r="Q18" s="43">
        <f>'$1'!R18+'$2'!R18+'$3'!R18</f>
        <v>11</v>
      </c>
      <c r="R18" s="43">
        <f>'$1'!S18+'$2'!S18+'$3'!S18</f>
        <v>11</v>
      </c>
      <c r="S18" s="43">
        <f>'$1'!T18+'$2'!T18+'$3'!T18</f>
        <v>11</v>
      </c>
      <c r="T18" s="43">
        <f>'$1'!U18+'$2'!U18+'$3'!U18</f>
        <v>11</v>
      </c>
      <c r="U18" s="43">
        <f>'$1'!V18+'$2'!V18+'$3'!V18</f>
        <v>11</v>
      </c>
      <c r="V18" s="43">
        <f>'$1'!W18+'$2'!W18+'$3'!W18</f>
        <v>12</v>
      </c>
      <c r="W18" s="43">
        <f>'$1'!X18+'$2'!X18+'$3'!X18</f>
        <v>12</v>
      </c>
      <c r="X18" s="43">
        <f>'$1'!Y18+'$2'!Y18+'$3'!Y18</f>
        <v>11</v>
      </c>
      <c r="Y18" s="43">
        <f>'$1'!Z18+'$2'!Z18+'$3'!Z18</f>
        <v>12</v>
      </c>
      <c r="Z18" s="43">
        <f>'$1'!AA18+'$2'!AA18+'$3'!AA18</f>
        <v>14</v>
      </c>
      <c r="AA18" s="43">
        <f>'$1'!AB18+'$2'!AB18+'$3'!AB18</f>
        <v>13</v>
      </c>
      <c r="AB18" s="43">
        <f>'$1'!AC18+'$2'!AC18+'$3'!AC18</f>
        <v>14</v>
      </c>
      <c r="AC18" s="43">
        <f>'$1'!AD18+'$2'!AD18+'$3'!AD18</f>
        <v>13</v>
      </c>
      <c r="AD18" s="43">
        <f>'$1'!AE18+'$2'!AE18+'$3'!AE18</f>
        <v>12</v>
      </c>
      <c r="AE18" s="43">
        <f>'$1'!AF18+'$2'!AF18+'$3'!AF18</f>
        <v>1</v>
      </c>
      <c r="AF18" s="43">
        <f>'$1'!AG18+'$2'!AG18+'$3'!AG18</f>
        <v>2</v>
      </c>
      <c r="AG18" s="43">
        <f>'$1'!AH18+'$2'!AH18+'$3'!AH18</f>
        <v>0</v>
      </c>
      <c r="AH18" s="43">
        <f>'$1'!AI18+'$2'!AI18+'$3'!AI18</f>
        <v>0</v>
      </c>
      <c r="AI18" s="15"/>
      <c r="AJ18" s="38">
        <f t="shared" si="0"/>
        <v>9</v>
      </c>
      <c r="AK18" s="38">
        <f t="shared" si="1"/>
        <v>7</v>
      </c>
      <c r="AL18" s="38">
        <f t="shared" si="2"/>
        <v>7</v>
      </c>
    </row>
    <row r="19" spans="1:38" x14ac:dyDescent="0.4">
      <c r="A19" s="15"/>
      <c r="B19" s="15" t="s">
        <v>293</v>
      </c>
      <c r="C19" s="49" t="s">
        <v>24</v>
      </c>
      <c r="D19" s="15"/>
      <c r="E19" s="15"/>
      <c r="F19" s="15" t="s">
        <v>348</v>
      </c>
      <c r="G19" s="43">
        <f>'$1'!H19+'$2'!H19+'$3'!H19</f>
        <v>0</v>
      </c>
      <c r="H19" s="43">
        <f>'$1'!I19+'$2'!I19+'$3'!I19</f>
        <v>0</v>
      </c>
      <c r="I19" s="43">
        <f>'$1'!J19+'$2'!J19+'$3'!J19</f>
        <v>0</v>
      </c>
      <c r="J19" s="43">
        <f>'$1'!K19+'$2'!K19+'$3'!K19</f>
        <v>0</v>
      </c>
      <c r="K19" s="43">
        <f>'$1'!L19+'$2'!L19+'$3'!L19</f>
        <v>0</v>
      </c>
      <c r="L19" s="43">
        <f>'$1'!M19+'$2'!M19+'$3'!M19</f>
        <v>6</v>
      </c>
      <c r="M19" s="43">
        <f>'$1'!N19+'$2'!N19+'$3'!N19</f>
        <v>10</v>
      </c>
      <c r="N19" s="43">
        <f>'$1'!O19+'$2'!O19+'$3'!O19</f>
        <v>10</v>
      </c>
      <c r="O19" s="43">
        <f>'$1'!P19+'$2'!P19+'$3'!P19</f>
        <v>10</v>
      </c>
      <c r="P19" s="43">
        <f>'$1'!Q19+'$2'!Q19+'$3'!Q19</f>
        <v>10</v>
      </c>
      <c r="Q19" s="43">
        <f>'$1'!R19+'$2'!R19+'$3'!R19</f>
        <v>10</v>
      </c>
      <c r="R19" s="43">
        <f>'$1'!S19+'$2'!S19+'$3'!S19</f>
        <v>10</v>
      </c>
      <c r="S19" s="43">
        <f>'$1'!T19+'$2'!T19+'$3'!T19</f>
        <v>10</v>
      </c>
      <c r="T19" s="43">
        <f>'$1'!U19+'$2'!U19+'$3'!U19</f>
        <v>10</v>
      </c>
      <c r="U19" s="43">
        <f>'$1'!V19+'$2'!V19+'$3'!V19</f>
        <v>10</v>
      </c>
      <c r="V19" s="43">
        <f>'$1'!W19+'$2'!W19+'$3'!W19</f>
        <v>10</v>
      </c>
      <c r="W19" s="43">
        <f>'$1'!X19+'$2'!X19+'$3'!X19</f>
        <v>10</v>
      </c>
      <c r="X19" s="43">
        <f>'$1'!Y19+'$2'!Y19+'$3'!Y19</f>
        <v>8</v>
      </c>
      <c r="Y19" s="43">
        <f>'$1'!Z19+'$2'!Z19+'$3'!Z19</f>
        <v>8</v>
      </c>
      <c r="Z19" s="43">
        <f>'$1'!AA19+'$2'!AA19+'$3'!AA19</f>
        <v>7</v>
      </c>
      <c r="AA19" s="43">
        <f>'$1'!AB19+'$2'!AB19+'$3'!AB19</f>
        <v>8</v>
      </c>
      <c r="AB19" s="43">
        <f>'$1'!AC19+'$2'!AC19+'$3'!AC19</f>
        <v>9</v>
      </c>
      <c r="AC19" s="43">
        <f>'$1'!AD19+'$2'!AD19+'$3'!AD19</f>
        <v>9</v>
      </c>
      <c r="AD19" s="43">
        <f>'$1'!AE19+'$2'!AE19+'$3'!AE19</f>
        <v>9</v>
      </c>
      <c r="AE19" s="43">
        <f>'$1'!AF19+'$2'!AF19+'$3'!AF19</f>
        <v>10</v>
      </c>
      <c r="AF19" s="43">
        <f>'$1'!AG19+'$2'!AG19+'$3'!AG19</f>
        <v>10</v>
      </c>
      <c r="AG19" s="43">
        <f>'$1'!AH19+'$2'!AH19+'$3'!AH19</f>
        <v>6</v>
      </c>
      <c r="AH19" s="43">
        <f>'$1'!AI19+'$2'!AI19+'$3'!AI19</f>
        <v>5</v>
      </c>
      <c r="AI19" s="15"/>
      <c r="AJ19" s="38">
        <f t="shared" si="0"/>
        <v>9</v>
      </c>
      <c r="AK19" s="38">
        <f t="shared" si="1"/>
        <v>9</v>
      </c>
      <c r="AL19" s="38">
        <f t="shared" si="2"/>
        <v>9</v>
      </c>
    </row>
    <row r="20" spans="1:38" x14ac:dyDescent="0.4">
      <c r="A20" s="15"/>
      <c r="B20" s="15" t="s">
        <v>293</v>
      </c>
      <c r="C20" s="49" t="s">
        <v>370</v>
      </c>
      <c r="D20" s="15"/>
      <c r="E20" s="15"/>
      <c r="F20" s="15" t="s">
        <v>348</v>
      </c>
      <c r="G20" s="43">
        <f>'$1'!H20+'$2'!H20+'$3'!H20</f>
        <v>0</v>
      </c>
      <c r="H20" s="43">
        <f>'$1'!I20+'$2'!I20+'$3'!I20</f>
        <v>0</v>
      </c>
      <c r="I20" s="43">
        <f>'$1'!J20+'$2'!J20+'$3'!J20</f>
        <v>0</v>
      </c>
      <c r="J20" s="43">
        <f>'$1'!K20+'$2'!K20+'$3'!K20</f>
        <v>0</v>
      </c>
      <c r="K20" s="43">
        <f>'$1'!L20+'$2'!L20+'$3'!L20</f>
        <v>0</v>
      </c>
      <c r="L20" s="43">
        <f>'$1'!M20+'$2'!M20+'$3'!M20</f>
        <v>8</v>
      </c>
      <c r="M20" s="43">
        <f>'$1'!N20+'$2'!N20+'$3'!N20</f>
        <v>10</v>
      </c>
      <c r="N20" s="43">
        <f>'$1'!O20+'$2'!O20+'$3'!O20</f>
        <v>10</v>
      </c>
      <c r="O20" s="43">
        <f>'$1'!P20+'$2'!P20+'$3'!P20</f>
        <v>10</v>
      </c>
      <c r="P20" s="43">
        <f>'$1'!Q20+'$2'!Q20+'$3'!Q20</f>
        <v>10</v>
      </c>
      <c r="Q20" s="43">
        <f>'$1'!R20+'$2'!R20+'$3'!R20</f>
        <v>10</v>
      </c>
      <c r="R20" s="43">
        <f>'$1'!S20+'$2'!S20+'$3'!S20</f>
        <v>10</v>
      </c>
      <c r="S20" s="43">
        <f>'$1'!T20+'$2'!T20+'$3'!T20</f>
        <v>10</v>
      </c>
      <c r="T20" s="43">
        <f>'$1'!U20+'$2'!U20+'$3'!U20</f>
        <v>10</v>
      </c>
      <c r="U20" s="43">
        <f>'$1'!V20+'$2'!V20+'$3'!V20</f>
        <v>10</v>
      </c>
      <c r="V20" s="43">
        <f>'$1'!W20+'$2'!W20+'$3'!W20</f>
        <v>10</v>
      </c>
      <c r="W20" s="43">
        <f>'$1'!X20+'$2'!X20+'$3'!X20</f>
        <v>10</v>
      </c>
      <c r="X20" s="43">
        <f>'$1'!Y20+'$2'!Y20+'$3'!Y20</f>
        <v>10</v>
      </c>
      <c r="Y20" s="43">
        <f>'$1'!Z20+'$2'!Z20+'$3'!Z20</f>
        <v>10</v>
      </c>
      <c r="Z20" s="43">
        <f>'$1'!AA20+'$2'!AA20+'$3'!AA20</f>
        <v>10</v>
      </c>
      <c r="AA20" s="43">
        <f>'$1'!AB20+'$2'!AB20+'$3'!AB20</f>
        <v>10</v>
      </c>
      <c r="AB20" s="43">
        <f>'$1'!AC20+'$2'!AC20+'$3'!AC20</f>
        <v>10</v>
      </c>
      <c r="AC20" s="43">
        <f>'$1'!AD20+'$2'!AD20+'$3'!AD20</f>
        <v>10</v>
      </c>
      <c r="AD20" s="43">
        <f>'$1'!AE20+'$2'!AE20+'$3'!AE20</f>
        <v>10</v>
      </c>
      <c r="AE20" s="43">
        <f>'$1'!AF20+'$2'!AF20+'$3'!AF20</f>
        <v>10</v>
      </c>
      <c r="AF20" s="43">
        <f>'$1'!AG20+'$2'!AG20+'$3'!AG20</f>
        <v>10</v>
      </c>
      <c r="AG20" s="43">
        <f>'$1'!AH20+'$2'!AH20+'$3'!AH20</f>
        <v>0</v>
      </c>
      <c r="AH20" s="43">
        <f>'$1'!AI20+'$2'!AI20+'$3'!AI20</f>
        <v>0</v>
      </c>
      <c r="AI20" s="15"/>
      <c r="AJ20" s="38">
        <f t="shared" si="0"/>
        <v>9</v>
      </c>
      <c r="AK20" s="38">
        <f t="shared" si="1"/>
        <v>8</v>
      </c>
      <c r="AL20" s="38">
        <f t="shared" si="2"/>
        <v>10</v>
      </c>
    </row>
    <row r="21" spans="1:38" x14ac:dyDescent="0.4">
      <c r="A21" s="15"/>
      <c r="B21" s="15" t="s">
        <v>293</v>
      </c>
      <c r="C21" s="49" t="s">
        <v>26</v>
      </c>
      <c r="D21" s="15"/>
      <c r="E21" s="15"/>
      <c r="F21" s="15" t="s">
        <v>348</v>
      </c>
      <c r="G21" s="43">
        <f>'$1'!H21+'$2'!H21+'$3'!H21</f>
        <v>0</v>
      </c>
      <c r="H21" s="43">
        <f>'$1'!I21+'$2'!I21+'$3'!I21</f>
        <v>0</v>
      </c>
      <c r="I21" s="43">
        <f>'$1'!J21+'$2'!J21+'$3'!J21</f>
        <v>0</v>
      </c>
      <c r="J21" s="43">
        <f>'$1'!K21+'$2'!K21+'$3'!K21</f>
        <v>0</v>
      </c>
      <c r="K21" s="43">
        <f>'$1'!L21+'$2'!L21+'$3'!L21</f>
        <v>0</v>
      </c>
      <c r="L21" s="43">
        <f>'$1'!M21+'$2'!M21+'$3'!M21</f>
        <v>0</v>
      </c>
      <c r="M21" s="43">
        <f>'$1'!N21+'$2'!N21+'$3'!N21</f>
        <v>0</v>
      </c>
      <c r="N21" s="43">
        <f>'$1'!O21+'$2'!O21+'$3'!O21</f>
        <v>0</v>
      </c>
      <c r="O21" s="43">
        <f>'$1'!P21+'$2'!P21+'$3'!P21</f>
        <v>0</v>
      </c>
      <c r="P21" s="43">
        <f>'$1'!Q21+'$2'!Q21+'$3'!Q21</f>
        <v>0</v>
      </c>
      <c r="Q21" s="43">
        <f>'$1'!R21+'$2'!R21+'$3'!R21</f>
        <v>0</v>
      </c>
      <c r="R21" s="43">
        <f>'$1'!S21+'$2'!S21+'$3'!S21</f>
        <v>0</v>
      </c>
      <c r="S21" s="43">
        <f>'$1'!T21+'$2'!T21+'$3'!T21</f>
        <v>0</v>
      </c>
      <c r="T21" s="43">
        <f>'$1'!U21+'$2'!U21+'$3'!U21</f>
        <v>0</v>
      </c>
      <c r="U21" s="43">
        <f>'$1'!V21+'$2'!V21+'$3'!V21</f>
        <v>0</v>
      </c>
      <c r="V21" s="43">
        <f>'$1'!W21+'$2'!W21+'$3'!W21</f>
        <v>0</v>
      </c>
      <c r="W21" s="43">
        <f>'$1'!X21+'$2'!X21+'$3'!X21</f>
        <v>0</v>
      </c>
      <c r="X21" s="43">
        <f>'$1'!Y21+'$2'!Y21+'$3'!Y21</f>
        <v>0</v>
      </c>
      <c r="Y21" s="43">
        <f>'$1'!Z21+'$2'!Z21+'$3'!Z21</f>
        <v>8</v>
      </c>
      <c r="Z21" s="43">
        <f>'$1'!AA21+'$2'!AA21+'$3'!AA21</f>
        <v>8</v>
      </c>
      <c r="AA21" s="43">
        <f>'$1'!AB21+'$2'!AB21+'$3'!AB21</f>
        <v>9</v>
      </c>
      <c r="AB21" s="43">
        <f>'$1'!AC21+'$2'!AC21+'$3'!AC21</f>
        <v>10</v>
      </c>
      <c r="AC21" s="43">
        <f>'$1'!AD21+'$2'!AD21+'$3'!AD21</f>
        <v>12</v>
      </c>
      <c r="AD21" s="43">
        <f>'$1'!AE21+'$2'!AE21+'$3'!AE21</f>
        <v>12</v>
      </c>
      <c r="AE21" s="43">
        <f>'$1'!AF21+'$2'!AF21+'$3'!AF21</f>
        <v>13</v>
      </c>
      <c r="AF21" s="43">
        <f>'$1'!AG21+'$2'!AG21+'$3'!AG21</f>
        <v>14</v>
      </c>
      <c r="AG21" s="43">
        <f>'$1'!AH21+'$2'!AH21+'$3'!AH21</f>
        <v>7</v>
      </c>
      <c r="AH21" s="43">
        <f>'$1'!AI21+'$2'!AI21+'$3'!AI21</f>
        <v>7</v>
      </c>
      <c r="AI21" s="15"/>
      <c r="AJ21" s="38">
        <f t="shared" si="0"/>
        <v>4</v>
      </c>
      <c r="AK21" s="38">
        <f t="shared" si="1"/>
        <v>11</v>
      </c>
      <c r="AL21" s="38">
        <f t="shared" si="2"/>
        <v>0</v>
      </c>
    </row>
    <row r="22" spans="1:38" x14ac:dyDescent="0.4">
      <c r="A22" s="15"/>
      <c r="B22" s="15" t="s">
        <v>293</v>
      </c>
      <c r="C22" s="49" t="s">
        <v>34</v>
      </c>
      <c r="D22" s="15"/>
      <c r="E22" s="15"/>
      <c r="F22" s="15" t="s">
        <v>348</v>
      </c>
      <c r="G22" s="43">
        <f>'$1'!H22+'$2'!H22+'$3'!H22</f>
        <v>0</v>
      </c>
      <c r="H22" s="43">
        <f>'$1'!I22+'$2'!I22+'$3'!I22</f>
        <v>0</v>
      </c>
      <c r="I22" s="43">
        <f>'$1'!J22+'$2'!J22+'$3'!J22</f>
        <v>0</v>
      </c>
      <c r="J22" s="43">
        <f>'$1'!K22+'$2'!K22+'$3'!K22</f>
        <v>0</v>
      </c>
      <c r="K22" s="43">
        <f>'$1'!L22+'$2'!L22+'$3'!L22</f>
        <v>0</v>
      </c>
      <c r="L22" s="43">
        <f>'$1'!M22+'$2'!M22+'$3'!M22</f>
        <v>0</v>
      </c>
      <c r="M22" s="43">
        <f>'$1'!N22+'$2'!N22+'$3'!N22</f>
        <v>0</v>
      </c>
      <c r="N22" s="43">
        <f>'$1'!O22+'$2'!O22+'$3'!O22</f>
        <v>0</v>
      </c>
      <c r="O22" s="43">
        <f>'$1'!P22+'$2'!P22+'$3'!P22</f>
        <v>0</v>
      </c>
      <c r="P22" s="43">
        <f>'$1'!Q22+'$2'!Q22+'$3'!Q22</f>
        <v>0</v>
      </c>
      <c r="Q22" s="43">
        <f>'$1'!R22+'$2'!R22+'$3'!R22</f>
        <v>0</v>
      </c>
      <c r="R22" s="43">
        <f>'$1'!S22+'$2'!S22+'$3'!S22</f>
        <v>0</v>
      </c>
      <c r="S22" s="43">
        <f>'$1'!T22+'$2'!T22+'$3'!T22</f>
        <v>0</v>
      </c>
      <c r="T22" s="43">
        <f>'$1'!U22+'$2'!U22+'$3'!U22</f>
        <v>0</v>
      </c>
      <c r="U22" s="43">
        <f>'$1'!V22+'$2'!V22+'$3'!V22</f>
        <v>0</v>
      </c>
      <c r="V22" s="43">
        <f>'$1'!W22+'$2'!W22+'$3'!W22</f>
        <v>0</v>
      </c>
      <c r="W22" s="43">
        <f>'$1'!X22+'$2'!X22+'$3'!X22</f>
        <v>0</v>
      </c>
      <c r="X22" s="43">
        <f>'$1'!Y22+'$2'!Y22+'$3'!Y22</f>
        <v>4</v>
      </c>
      <c r="Y22" s="43">
        <f>'$1'!Z22+'$2'!Z22+'$3'!Z22</f>
        <v>2</v>
      </c>
      <c r="Z22" s="43">
        <f>'$1'!AA22+'$2'!AA22+'$3'!AA22</f>
        <v>3</v>
      </c>
      <c r="AA22" s="43">
        <f>'$1'!AB22+'$2'!AB22+'$3'!AB22</f>
        <v>3</v>
      </c>
      <c r="AB22" s="43">
        <f>'$1'!AC22+'$2'!AC22+'$3'!AC22</f>
        <v>7</v>
      </c>
      <c r="AC22" s="43">
        <f>'$1'!AD22+'$2'!AD22+'$3'!AD22</f>
        <v>9</v>
      </c>
      <c r="AD22" s="43">
        <f>'$1'!AE22+'$2'!AE22+'$3'!AE22</f>
        <v>9</v>
      </c>
      <c r="AE22" s="43">
        <f>'$1'!AF22+'$2'!AF22+'$3'!AF22</f>
        <v>9</v>
      </c>
      <c r="AF22" s="43">
        <f>'$1'!AG22+'$2'!AG22+'$3'!AG22</f>
        <v>12</v>
      </c>
      <c r="AG22" s="43">
        <f>'$1'!AH22+'$2'!AH22+'$3'!AH22</f>
        <v>4</v>
      </c>
      <c r="AH22" s="43">
        <f>'$1'!AI22+'$2'!AI22+'$3'!AI22</f>
        <v>4</v>
      </c>
      <c r="AI22" s="15"/>
      <c r="AJ22" s="38">
        <f t="shared" si="0"/>
        <v>3</v>
      </c>
      <c r="AK22" s="38">
        <f t="shared" si="1"/>
        <v>8</v>
      </c>
      <c r="AL22" s="38">
        <f t="shared" si="2"/>
        <v>0</v>
      </c>
    </row>
    <row r="23" spans="1:38" x14ac:dyDescent="0.4">
      <c r="A23" s="15"/>
      <c r="B23" s="15" t="s">
        <v>293</v>
      </c>
      <c r="C23" s="49" t="s">
        <v>40</v>
      </c>
      <c r="D23" s="15"/>
      <c r="E23" s="15"/>
      <c r="F23" s="15" t="s">
        <v>348</v>
      </c>
      <c r="G23" s="43">
        <f>'$1'!H23+'$2'!H23+'$3'!H23</f>
        <v>0</v>
      </c>
      <c r="H23" s="43">
        <f>'$1'!I23+'$2'!I23+'$3'!I23</f>
        <v>0</v>
      </c>
      <c r="I23" s="43">
        <f>'$1'!J23+'$2'!J23+'$3'!J23</f>
        <v>0</v>
      </c>
      <c r="J23" s="43">
        <f>'$1'!K23+'$2'!K23+'$3'!K23</f>
        <v>0</v>
      </c>
      <c r="K23" s="43">
        <f>'$1'!L23+'$2'!L23+'$3'!L23</f>
        <v>0</v>
      </c>
      <c r="L23" s="43">
        <f>'$1'!M23+'$2'!M23+'$3'!M23</f>
        <v>4</v>
      </c>
      <c r="M23" s="43">
        <f>'$1'!N23+'$2'!N23+'$3'!N23</f>
        <v>4</v>
      </c>
      <c r="N23" s="43">
        <f>'$1'!O23+'$2'!O23+'$3'!O23</f>
        <v>4</v>
      </c>
      <c r="O23" s="43">
        <f>'$1'!P23+'$2'!P23+'$3'!P23</f>
        <v>5</v>
      </c>
      <c r="P23" s="43">
        <f>'$1'!Q23+'$2'!Q23+'$3'!Q23</f>
        <v>5</v>
      </c>
      <c r="Q23" s="43">
        <f>'$1'!R23+'$2'!R23+'$3'!R23</f>
        <v>6</v>
      </c>
      <c r="R23" s="43">
        <f>'$1'!S23+'$2'!S23+'$3'!S23</f>
        <v>5</v>
      </c>
      <c r="S23" s="43">
        <f>'$1'!T23+'$2'!T23+'$3'!T23</f>
        <v>7</v>
      </c>
      <c r="T23" s="43">
        <f>'$1'!U23+'$2'!U23+'$3'!U23</f>
        <v>7</v>
      </c>
      <c r="U23" s="43">
        <f>'$1'!V23+'$2'!V23+'$3'!V23</f>
        <v>7</v>
      </c>
      <c r="V23" s="43">
        <f>'$1'!W23+'$2'!W23+'$3'!W23</f>
        <v>7</v>
      </c>
      <c r="W23" s="43">
        <f>'$1'!X23+'$2'!X23+'$3'!X23</f>
        <v>7</v>
      </c>
      <c r="X23" s="43">
        <f>'$1'!Y23+'$2'!Y23+'$3'!Y23</f>
        <v>8</v>
      </c>
      <c r="Y23" s="43">
        <f>'$1'!Z23+'$2'!Z23+'$3'!Z23</f>
        <v>9</v>
      </c>
      <c r="Z23" s="43">
        <f>'$1'!AA23+'$2'!AA23+'$3'!AA23</f>
        <v>12</v>
      </c>
      <c r="AA23" s="43">
        <f>'$1'!AB23+'$2'!AB23+'$3'!AB23</f>
        <v>12</v>
      </c>
      <c r="AB23" s="43">
        <f>'$1'!AC23+'$2'!AC23+'$3'!AC23</f>
        <v>13</v>
      </c>
      <c r="AC23" s="43">
        <f>'$1'!AD23+'$2'!AD23+'$3'!AD23</f>
        <v>13</v>
      </c>
      <c r="AD23" s="43">
        <f>'$1'!AE23+'$2'!AE23+'$3'!AE23</f>
        <v>12</v>
      </c>
      <c r="AE23" s="43">
        <f>'$1'!AF23+'$2'!AF23+'$3'!AF23</f>
        <v>13</v>
      </c>
      <c r="AF23" s="43">
        <f>'$1'!AG23+'$2'!AG23+'$3'!AG23</f>
        <v>14</v>
      </c>
      <c r="AG23" s="43">
        <f>'$1'!AH23+'$2'!AH23+'$3'!AH23</f>
        <v>3</v>
      </c>
      <c r="AH23" s="43">
        <f>'$1'!AI23+'$2'!AI23+'$3'!AI23</f>
        <v>0</v>
      </c>
      <c r="AI23" s="15"/>
      <c r="AJ23" s="38">
        <f t="shared" si="0"/>
        <v>8</v>
      </c>
      <c r="AK23" s="38">
        <f t="shared" si="1"/>
        <v>11</v>
      </c>
      <c r="AL23" s="38">
        <f t="shared" si="2"/>
        <v>5</v>
      </c>
    </row>
    <row r="24" spans="1:38" x14ac:dyDescent="0.4">
      <c r="A24" s="15"/>
      <c r="B24" s="15" t="s">
        <v>293</v>
      </c>
      <c r="C24" s="49" t="s">
        <v>42</v>
      </c>
      <c r="D24" s="15"/>
      <c r="E24" s="15"/>
      <c r="F24" s="15" t="s">
        <v>348</v>
      </c>
      <c r="G24" s="43">
        <f>'$1'!H24+'$2'!H24+'$3'!H24</f>
        <v>0</v>
      </c>
      <c r="H24" s="43">
        <f>'$1'!I24+'$2'!I24+'$3'!I24</f>
        <v>0</v>
      </c>
      <c r="I24" s="43">
        <f>'$1'!J24+'$2'!J24+'$3'!J24</f>
        <v>0</v>
      </c>
      <c r="J24" s="43">
        <f>'$1'!K24+'$2'!K24+'$3'!K24</f>
        <v>0</v>
      </c>
      <c r="K24" s="43">
        <f>'$1'!L24+'$2'!L24+'$3'!L24</f>
        <v>0</v>
      </c>
      <c r="L24" s="43">
        <f>'$1'!M24+'$2'!M24+'$3'!M24</f>
        <v>0</v>
      </c>
      <c r="M24" s="43">
        <f>'$1'!N24+'$2'!N24+'$3'!N24</f>
        <v>0</v>
      </c>
      <c r="N24" s="43">
        <f>'$1'!O24+'$2'!O24+'$3'!O24</f>
        <v>0</v>
      </c>
      <c r="O24" s="43">
        <f>'$1'!P24+'$2'!P24+'$3'!P24</f>
        <v>0</v>
      </c>
      <c r="P24" s="43">
        <f>'$1'!Q24+'$2'!Q24+'$3'!Q24</f>
        <v>0</v>
      </c>
      <c r="Q24" s="43">
        <f>'$1'!R24+'$2'!R24+'$3'!R24</f>
        <v>0</v>
      </c>
      <c r="R24" s="43">
        <f>'$1'!S24+'$2'!S24+'$3'!S24</f>
        <v>10</v>
      </c>
      <c r="S24" s="43">
        <f>'$1'!T24+'$2'!T24+'$3'!T24</f>
        <v>10</v>
      </c>
      <c r="T24" s="43">
        <f>'$1'!U24+'$2'!U24+'$3'!U24</f>
        <v>10</v>
      </c>
      <c r="U24" s="43">
        <f>'$1'!V24+'$2'!V24+'$3'!V24</f>
        <v>10</v>
      </c>
      <c r="V24" s="43">
        <f>'$1'!W24+'$2'!W24+'$3'!W24</f>
        <v>11</v>
      </c>
      <c r="W24" s="43">
        <f>'$1'!X24+'$2'!X24+'$3'!X24</f>
        <v>11</v>
      </c>
      <c r="X24" s="43">
        <f>'$1'!Y24+'$2'!Y24+'$3'!Y24</f>
        <v>10</v>
      </c>
      <c r="Y24" s="43">
        <f>'$1'!Z24+'$2'!Z24+'$3'!Z24</f>
        <v>11</v>
      </c>
      <c r="Z24" s="43">
        <f>'$1'!AA24+'$2'!AA24+'$3'!AA24</f>
        <v>11</v>
      </c>
      <c r="AA24" s="43">
        <f>'$1'!AB24+'$2'!AB24+'$3'!AB24</f>
        <v>10</v>
      </c>
      <c r="AB24" s="43">
        <f>'$1'!AC24+'$2'!AC24+'$3'!AC24</f>
        <v>11</v>
      </c>
      <c r="AC24" s="43">
        <f>'$1'!AD24+'$2'!AD24+'$3'!AD24</f>
        <v>12</v>
      </c>
      <c r="AD24" s="43">
        <f>'$1'!AE24+'$2'!AE24+'$3'!AE24</f>
        <v>12</v>
      </c>
      <c r="AE24" s="43">
        <f>'$1'!AF24+'$2'!AF24+'$3'!AF24</f>
        <v>12</v>
      </c>
      <c r="AF24" s="43">
        <f>'$1'!AG24+'$2'!AG24+'$3'!AG24</f>
        <v>12</v>
      </c>
      <c r="AG24" s="43">
        <f>'$1'!AH24+'$2'!AH24+'$3'!AH24</f>
        <v>2</v>
      </c>
      <c r="AH24" s="43">
        <f>'$1'!AI24+'$2'!AI24+'$3'!AI24</f>
        <v>2</v>
      </c>
      <c r="AI24" s="15"/>
      <c r="AJ24" s="38">
        <f t="shared" si="0"/>
        <v>8</v>
      </c>
      <c r="AK24" s="38">
        <f t="shared" si="1"/>
        <v>10</v>
      </c>
      <c r="AL24" s="38">
        <f t="shared" si="2"/>
        <v>0</v>
      </c>
    </row>
    <row r="25" spans="1:38" x14ac:dyDescent="0.4">
      <c r="A25" s="15"/>
      <c r="B25" s="15" t="s">
        <v>293</v>
      </c>
      <c r="C25" s="49" t="s">
        <v>46</v>
      </c>
      <c r="D25" s="15"/>
      <c r="E25" s="15"/>
      <c r="F25" s="15" t="s">
        <v>348</v>
      </c>
      <c r="G25" s="43">
        <f>'$1'!H25+'$2'!H25+'$3'!H25</f>
        <v>0</v>
      </c>
      <c r="H25" s="43">
        <f>'$1'!I25+'$2'!I25+'$3'!I25</f>
        <v>0</v>
      </c>
      <c r="I25" s="43">
        <f>'$1'!J25+'$2'!J25+'$3'!J25</f>
        <v>0</v>
      </c>
      <c r="J25" s="43">
        <f>'$1'!K25+'$2'!K25+'$3'!K25</f>
        <v>0</v>
      </c>
      <c r="K25" s="43">
        <f>'$1'!L25+'$2'!L25+'$3'!L25</f>
        <v>0</v>
      </c>
      <c r="L25" s="43">
        <f>'$1'!M25+'$2'!M25+'$3'!M25</f>
        <v>8</v>
      </c>
      <c r="M25" s="43">
        <f>'$1'!N25+'$2'!N25+'$3'!N25</f>
        <v>8</v>
      </c>
      <c r="N25" s="43">
        <f>'$1'!O25+'$2'!O25+'$3'!O25</f>
        <v>8</v>
      </c>
      <c r="O25" s="43">
        <f>'$1'!P25+'$2'!P25+'$3'!P25</f>
        <v>9</v>
      </c>
      <c r="P25" s="43">
        <f>'$1'!Q25+'$2'!Q25+'$3'!Q25</f>
        <v>9</v>
      </c>
      <c r="Q25" s="43">
        <f>'$1'!R25+'$2'!R25+'$3'!R25</f>
        <v>9</v>
      </c>
      <c r="R25" s="43">
        <f>'$1'!S25+'$2'!S25+'$3'!S25</f>
        <v>10</v>
      </c>
      <c r="S25" s="43">
        <f>'$1'!T25+'$2'!T25+'$3'!T25</f>
        <v>10</v>
      </c>
      <c r="T25" s="43">
        <f>'$1'!U25+'$2'!U25+'$3'!U25</f>
        <v>10</v>
      </c>
      <c r="U25" s="43">
        <f>'$1'!V25+'$2'!V25+'$3'!V25</f>
        <v>11</v>
      </c>
      <c r="V25" s="43">
        <f>'$1'!W25+'$2'!W25+'$3'!W25</f>
        <v>11</v>
      </c>
      <c r="W25" s="43">
        <f>'$1'!X25+'$2'!X25+'$3'!X25</f>
        <v>11</v>
      </c>
      <c r="X25" s="43">
        <f>'$1'!Y25+'$2'!Y25+'$3'!Y25</f>
        <v>11</v>
      </c>
      <c r="Y25" s="43">
        <f>'$1'!Z25+'$2'!Z25+'$3'!Z25</f>
        <v>12</v>
      </c>
      <c r="Z25" s="43">
        <f>'$1'!AA25+'$2'!AA25+'$3'!AA25</f>
        <v>12</v>
      </c>
      <c r="AA25" s="43">
        <f>'$1'!AB25+'$2'!AB25+'$3'!AB25</f>
        <v>12</v>
      </c>
      <c r="AB25" s="43">
        <f>'$1'!AC25+'$2'!AC25+'$3'!AC25</f>
        <v>13</v>
      </c>
      <c r="AC25" s="43">
        <f>'$1'!AD25+'$2'!AD25+'$3'!AD25</f>
        <v>13</v>
      </c>
      <c r="AD25" s="43">
        <f>'$1'!AE25+'$2'!AE25+'$3'!AE25</f>
        <v>13</v>
      </c>
      <c r="AE25" s="43">
        <f>'$1'!AF25+'$2'!AF25+'$3'!AF25</f>
        <v>13</v>
      </c>
      <c r="AF25" s="43">
        <f>'$1'!AG25+'$2'!AG25+'$3'!AG25</f>
        <v>13</v>
      </c>
      <c r="AG25" s="43">
        <f>'$1'!AH25+'$2'!AH25+'$3'!AH25</f>
        <v>3</v>
      </c>
      <c r="AH25" s="43">
        <f>'$1'!AI25+'$2'!AI25+'$3'!AI25</f>
        <v>0</v>
      </c>
      <c r="AI25" s="15"/>
      <c r="AJ25" s="38">
        <f t="shared" si="0"/>
        <v>10</v>
      </c>
      <c r="AK25" s="38">
        <f t="shared" si="1"/>
        <v>11</v>
      </c>
      <c r="AL25" s="38">
        <f t="shared" si="2"/>
        <v>9</v>
      </c>
    </row>
    <row r="26" spans="1:38" x14ac:dyDescent="0.4">
      <c r="A26" s="15"/>
      <c r="B26" s="15" t="s">
        <v>293</v>
      </c>
      <c r="C26" s="49" t="s">
        <v>50</v>
      </c>
      <c r="D26" s="15"/>
      <c r="E26" s="15"/>
      <c r="F26" s="15" t="s">
        <v>348</v>
      </c>
      <c r="G26" s="43">
        <f>'$1'!H26+'$2'!H26+'$3'!H26</f>
        <v>0</v>
      </c>
      <c r="H26" s="43">
        <f>'$1'!I26+'$2'!I26+'$3'!I26</f>
        <v>0</v>
      </c>
      <c r="I26" s="43">
        <f>'$1'!J26+'$2'!J26+'$3'!J26</f>
        <v>0</v>
      </c>
      <c r="J26" s="43">
        <f>'$1'!K26+'$2'!K26+'$3'!K26</f>
        <v>0</v>
      </c>
      <c r="K26" s="43">
        <f>'$1'!L26+'$2'!L26+'$3'!L26</f>
        <v>0</v>
      </c>
      <c r="L26" s="43">
        <f>'$1'!M26+'$2'!M26+'$3'!M26</f>
        <v>5</v>
      </c>
      <c r="M26" s="43">
        <f>'$1'!N26+'$2'!N26+'$3'!N26</f>
        <v>5</v>
      </c>
      <c r="N26" s="43">
        <f>'$1'!O26+'$2'!O26+'$3'!O26</f>
        <v>5</v>
      </c>
      <c r="O26" s="43">
        <f>'$1'!P26+'$2'!P26+'$3'!P26</f>
        <v>6</v>
      </c>
      <c r="P26" s="43">
        <f>'$1'!Q26+'$2'!Q26+'$3'!Q26</f>
        <v>6</v>
      </c>
      <c r="Q26" s="43">
        <f>'$1'!R26+'$2'!R26+'$3'!R26</f>
        <v>7</v>
      </c>
      <c r="R26" s="43">
        <f>'$1'!S26+'$2'!S26+'$3'!S26</f>
        <v>8</v>
      </c>
      <c r="S26" s="43">
        <f>'$1'!T26+'$2'!T26+'$3'!T26</f>
        <v>10</v>
      </c>
      <c r="T26" s="43">
        <f>'$1'!U26+'$2'!U26+'$3'!U26</f>
        <v>9</v>
      </c>
      <c r="U26" s="43">
        <f>'$1'!V26+'$2'!V26+'$3'!V26</f>
        <v>9</v>
      </c>
      <c r="V26" s="43">
        <f>'$1'!W26+'$2'!W26+'$3'!W26</f>
        <v>10</v>
      </c>
      <c r="W26" s="43">
        <f>'$1'!X26+'$2'!X26+'$3'!X26</f>
        <v>10</v>
      </c>
      <c r="X26" s="43">
        <f>'$1'!Y26+'$2'!Y26+'$3'!Y26</f>
        <v>10</v>
      </c>
      <c r="Y26" s="43">
        <f>'$1'!Z26+'$2'!Z26+'$3'!Z26</f>
        <v>9</v>
      </c>
      <c r="Z26" s="43">
        <f>'$1'!AA26+'$2'!AA26+'$3'!AA26</f>
        <v>10</v>
      </c>
      <c r="AA26" s="43">
        <f>'$1'!AB26+'$2'!AB26+'$3'!AB26</f>
        <v>9</v>
      </c>
      <c r="AB26" s="43">
        <f>'$1'!AC26+'$2'!AC26+'$3'!AC26</f>
        <v>8</v>
      </c>
      <c r="AC26" s="43">
        <f>'$1'!AD26+'$2'!AD26+'$3'!AD26</f>
        <v>10</v>
      </c>
      <c r="AD26" s="43">
        <f>'$1'!AE26+'$2'!AE26+'$3'!AE26</f>
        <v>13</v>
      </c>
      <c r="AE26" s="43">
        <f>'$1'!AF26+'$2'!AF26+'$3'!AF26</f>
        <v>14</v>
      </c>
      <c r="AF26" s="43">
        <f>'$1'!AG26+'$2'!AG26+'$3'!AG26</f>
        <v>14</v>
      </c>
      <c r="AG26" s="43">
        <f>'$1'!AH26+'$2'!AH26+'$3'!AH26</f>
        <v>3</v>
      </c>
      <c r="AH26" s="43">
        <f>'$1'!AI26+'$2'!AI26+'$3'!AI26</f>
        <v>2</v>
      </c>
      <c r="AI26" s="15"/>
      <c r="AJ26" s="38">
        <f t="shared" si="0"/>
        <v>9</v>
      </c>
      <c r="AK26" s="38">
        <f t="shared" si="1"/>
        <v>10</v>
      </c>
      <c r="AL26" s="38">
        <f t="shared" si="2"/>
        <v>6</v>
      </c>
    </row>
    <row r="27" spans="1:38" x14ac:dyDescent="0.4">
      <c r="A27" s="15"/>
      <c r="B27" s="15" t="s">
        <v>293</v>
      </c>
      <c r="C27" s="49" t="s">
        <v>55</v>
      </c>
      <c r="D27" s="15"/>
      <c r="E27" s="15"/>
      <c r="F27" s="15" t="s">
        <v>348</v>
      </c>
      <c r="G27" s="43">
        <f>'$1'!H27+'$2'!H27+'$3'!H27</f>
        <v>0</v>
      </c>
      <c r="H27" s="43">
        <f>'$1'!I27+'$2'!I27+'$3'!I27</f>
        <v>0</v>
      </c>
      <c r="I27" s="43">
        <f>'$1'!J27+'$2'!J27+'$3'!J27</f>
        <v>0</v>
      </c>
      <c r="J27" s="43">
        <f>'$1'!K27+'$2'!K27+'$3'!K27</f>
        <v>0</v>
      </c>
      <c r="K27" s="43">
        <f>'$1'!L27+'$2'!L27+'$3'!L27</f>
        <v>0</v>
      </c>
      <c r="L27" s="43">
        <f>'$1'!M27+'$2'!M27+'$3'!M27</f>
        <v>8</v>
      </c>
      <c r="M27" s="43">
        <f>'$1'!N27+'$2'!N27+'$3'!N27</f>
        <v>9</v>
      </c>
      <c r="N27" s="43">
        <f>'$1'!O27+'$2'!O27+'$3'!O27</f>
        <v>10</v>
      </c>
      <c r="O27" s="43">
        <f>'$1'!P27+'$2'!P27+'$3'!P27</f>
        <v>10</v>
      </c>
      <c r="P27" s="43">
        <f>'$1'!Q27+'$2'!Q27+'$3'!Q27</f>
        <v>10</v>
      </c>
      <c r="Q27" s="43">
        <f>'$1'!R27+'$2'!R27+'$3'!R27</f>
        <v>10</v>
      </c>
      <c r="R27" s="43">
        <f>'$1'!S27+'$2'!S27+'$3'!S27</f>
        <v>10</v>
      </c>
      <c r="S27" s="43">
        <f>'$1'!T27+'$2'!T27+'$3'!T27</f>
        <v>10</v>
      </c>
      <c r="T27" s="43">
        <f>'$1'!U27+'$2'!U27+'$3'!U27</f>
        <v>10</v>
      </c>
      <c r="U27" s="43">
        <f>'$1'!V27+'$2'!V27+'$3'!V27</f>
        <v>10</v>
      </c>
      <c r="V27" s="43">
        <f>'$1'!W27+'$2'!W27+'$3'!W27</f>
        <v>10</v>
      </c>
      <c r="W27" s="43">
        <f>'$1'!X27+'$2'!X27+'$3'!X27</f>
        <v>10</v>
      </c>
      <c r="X27" s="43">
        <f>'$1'!Y27+'$2'!Y27+'$3'!Y27</f>
        <v>10</v>
      </c>
      <c r="Y27" s="43">
        <f>'$1'!Z27+'$2'!Z27+'$3'!Z27</f>
        <v>10</v>
      </c>
      <c r="Z27" s="43">
        <f>'$1'!AA27+'$2'!AA27+'$3'!AA27</f>
        <v>15</v>
      </c>
      <c r="AA27" s="43">
        <f>'$1'!AB27+'$2'!AB27+'$3'!AB27</f>
        <v>14</v>
      </c>
      <c r="AB27" s="43">
        <f>'$1'!AC27+'$2'!AC27+'$3'!AC27</f>
        <v>13</v>
      </c>
      <c r="AC27" s="43">
        <f>'$1'!AD27+'$2'!AD27+'$3'!AD27</f>
        <v>9</v>
      </c>
      <c r="AD27" s="43">
        <f>'$1'!AE27+'$2'!AE27+'$3'!AE27</f>
        <v>10</v>
      </c>
      <c r="AE27" s="43">
        <f>'$1'!AF27+'$2'!AF27+'$3'!AF27</f>
        <v>9</v>
      </c>
      <c r="AF27" s="43">
        <f>'$1'!AG27+'$2'!AG27+'$3'!AG27</f>
        <v>11</v>
      </c>
      <c r="AG27" s="43">
        <f>'$1'!AH27+'$2'!AH27+'$3'!AH27</f>
        <v>4</v>
      </c>
      <c r="AH27" s="43">
        <f>'$1'!AI27+'$2'!AI27+'$3'!AI27</f>
        <v>4</v>
      </c>
      <c r="AI27" s="15"/>
      <c r="AJ27" s="38">
        <f t="shared" si="0"/>
        <v>10</v>
      </c>
      <c r="AK27" s="38">
        <f t="shared" si="1"/>
        <v>9</v>
      </c>
      <c r="AL27" s="38">
        <f t="shared" si="2"/>
        <v>10</v>
      </c>
    </row>
    <row r="28" spans="1:38" x14ac:dyDescent="0.4">
      <c r="A28" s="15"/>
      <c r="B28" s="15" t="s">
        <v>293</v>
      </c>
      <c r="C28" s="49" t="s">
        <v>57</v>
      </c>
      <c r="D28" s="15"/>
      <c r="E28" s="15"/>
      <c r="F28" s="15" t="s">
        <v>348</v>
      </c>
      <c r="G28" s="43">
        <f>'$1'!H28+'$2'!H28+'$3'!H28</f>
        <v>0</v>
      </c>
      <c r="H28" s="43">
        <f>'$1'!I28+'$2'!I28+'$3'!I28</f>
        <v>0</v>
      </c>
      <c r="I28" s="43">
        <f>'$1'!J28+'$2'!J28+'$3'!J28</f>
        <v>0</v>
      </c>
      <c r="J28" s="43">
        <f>'$1'!K28+'$2'!K28+'$3'!K28</f>
        <v>0</v>
      </c>
      <c r="K28" s="43">
        <f>'$1'!L28+'$2'!L28+'$3'!L28</f>
        <v>0</v>
      </c>
      <c r="L28" s="43">
        <f>'$1'!M28+'$2'!M28+'$3'!M28</f>
        <v>5</v>
      </c>
      <c r="M28" s="43">
        <f>'$1'!N28+'$2'!N28+'$3'!N28</f>
        <v>6</v>
      </c>
      <c r="N28" s="43">
        <f>'$1'!O28+'$2'!O28+'$3'!O28</f>
        <v>6</v>
      </c>
      <c r="O28" s="43">
        <f>'$1'!P28+'$2'!P28+'$3'!P28</f>
        <v>7</v>
      </c>
      <c r="P28" s="43">
        <f>'$1'!Q28+'$2'!Q28+'$3'!Q28</f>
        <v>7</v>
      </c>
      <c r="Q28" s="43">
        <f>'$1'!R28+'$2'!R28+'$3'!R28</f>
        <v>8</v>
      </c>
      <c r="R28" s="43">
        <f>'$1'!S28+'$2'!S28+'$3'!S28</f>
        <v>9</v>
      </c>
      <c r="S28" s="43">
        <f>'$1'!T28+'$2'!T28+'$3'!T28</f>
        <v>10</v>
      </c>
      <c r="T28" s="43">
        <f>'$1'!U28+'$2'!U28+'$3'!U28</f>
        <v>10</v>
      </c>
      <c r="U28" s="43">
        <f>'$1'!V28+'$2'!V28+'$3'!V28</f>
        <v>10</v>
      </c>
      <c r="V28" s="43">
        <f>'$1'!W28+'$2'!W28+'$3'!W28</f>
        <v>12</v>
      </c>
      <c r="W28" s="43">
        <f>'$1'!X28+'$2'!X28+'$3'!X28</f>
        <v>12</v>
      </c>
      <c r="X28" s="43">
        <f>'$1'!Y28+'$2'!Y28+'$3'!Y28</f>
        <v>12</v>
      </c>
      <c r="Y28" s="43">
        <f>'$1'!Z28+'$2'!Z28+'$3'!Z28</f>
        <v>12</v>
      </c>
      <c r="Z28" s="43">
        <f>'$1'!AA28+'$2'!AA28+'$3'!AA28</f>
        <v>12</v>
      </c>
      <c r="AA28" s="43">
        <f>'$1'!AB28+'$2'!AB28+'$3'!AB28</f>
        <v>12</v>
      </c>
      <c r="AB28" s="43">
        <f>'$1'!AC28+'$2'!AC28+'$3'!AC28</f>
        <v>10</v>
      </c>
      <c r="AC28" s="43">
        <f>'$1'!AD28+'$2'!AD28+'$3'!AD28</f>
        <v>10</v>
      </c>
      <c r="AD28" s="43">
        <f>'$1'!AE28+'$2'!AE28+'$3'!AE28</f>
        <v>12</v>
      </c>
      <c r="AE28" s="43">
        <f>'$1'!AF28+'$2'!AF28+'$3'!AF28</f>
        <v>12</v>
      </c>
      <c r="AF28" s="43">
        <f>'$1'!AG28+'$2'!AG28+'$3'!AG28</f>
        <v>13</v>
      </c>
      <c r="AG28" s="43">
        <f>'$1'!AH28+'$2'!AH28+'$3'!AH28</f>
        <v>3</v>
      </c>
      <c r="AH28" s="43">
        <f>'$1'!AI28+'$2'!AI28+'$3'!AI28</f>
        <v>3</v>
      </c>
      <c r="AI28" s="15"/>
      <c r="AJ28" s="38">
        <f t="shared" si="0"/>
        <v>10</v>
      </c>
      <c r="AK28" s="38">
        <f t="shared" si="1"/>
        <v>10</v>
      </c>
      <c r="AL28" s="38">
        <f t="shared" si="2"/>
        <v>7</v>
      </c>
    </row>
    <row r="29" spans="1:38" x14ac:dyDescent="0.4">
      <c r="A29" s="15"/>
      <c r="B29" s="15" t="s">
        <v>293</v>
      </c>
      <c r="C29" s="49" t="s">
        <v>369</v>
      </c>
      <c r="D29" s="15"/>
      <c r="E29" s="15"/>
      <c r="F29" s="15" t="s">
        <v>348</v>
      </c>
      <c r="G29" s="43">
        <f>'$1'!H29+'$2'!H29+'$3'!H29</f>
        <v>0</v>
      </c>
      <c r="H29" s="43">
        <f>'$1'!I29+'$2'!I29+'$3'!I29</f>
        <v>0</v>
      </c>
      <c r="I29" s="43">
        <f>'$1'!J29+'$2'!J29+'$3'!J29</f>
        <v>0</v>
      </c>
      <c r="J29" s="43">
        <f>'$1'!K29+'$2'!K29+'$3'!K29</f>
        <v>0</v>
      </c>
      <c r="K29" s="43">
        <f>'$1'!L29+'$2'!L29+'$3'!L29</f>
        <v>0</v>
      </c>
      <c r="L29" s="43">
        <f>'$1'!M29+'$2'!M29+'$3'!M29</f>
        <v>0</v>
      </c>
      <c r="M29" s="43">
        <f>'$1'!N29+'$2'!N29+'$3'!N29</f>
        <v>0</v>
      </c>
      <c r="N29" s="43">
        <f>'$1'!O29+'$2'!O29+'$3'!O29</f>
        <v>0</v>
      </c>
      <c r="O29" s="43">
        <f>'$1'!P29+'$2'!P29+'$3'!P29</f>
        <v>0</v>
      </c>
      <c r="P29" s="43">
        <f>'$1'!Q29+'$2'!Q29+'$3'!Q29</f>
        <v>0</v>
      </c>
      <c r="Q29" s="43">
        <f>'$1'!R29+'$2'!R29+'$3'!R29</f>
        <v>0</v>
      </c>
      <c r="R29" s="43">
        <f>'$1'!S29+'$2'!S29+'$3'!S29</f>
        <v>0</v>
      </c>
      <c r="S29" s="43">
        <f>'$1'!T29+'$2'!T29+'$3'!T29</f>
        <v>0</v>
      </c>
      <c r="T29" s="43">
        <f>'$1'!U29+'$2'!U29+'$3'!U29</f>
        <v>0</v>
      </c>
      <c r="U29" s="43">
        <f>'$1'!V29+'$2'!V29+'$3'!V29</f>
        <v>0</v>
      </c>
      <c r="V29" s="43">
        <f>'$1'!W29+'$2'!W29+'$3'!W29</f>
        <v>0</v>
      </c>
      <c r="W29" s="43">
        <f>'$1'!X29+'$2'!X29+'$3'!X29</f>
        <v>0</v>
      </c>
      <c r="X29" s="43">
        <f>'$1'!Y29+'$2'!Y29+'$3'!Y29</f>
        <v>1</v>
      </c>
      <c r="Y29" s="43">
        <f>'$1'!Z29+'$2'!Z29+'$3'!Z29</f>
        <v>1</v>
      </c>
      <c r="Z29" s="43">
        <f>'$1'!AA29+'$2'!AA29+'$3'!AA29</f>
        <v>2</v>
      </c>
      <c r="AA29" s="43">
        <f>'$1'!AB29+'$2'!AB29+'$3'!AB29</f>
        <v>3</v>
      </c>
      <c r="AB29" s="43">
        <f>'$1'!AC29+'$2'!AC29+'$3'!AC29</f>
        <v>4</v>
      </c>
      <c r="AC29" s="43">
        <f>'$1'!AD29+'$2'!AD29+'$3'!AD29</f>
        <v>10</v>
      </c>
      <c r="AD29" s="43">
        <f>'$1'!AE29+'$2'!AE29+'$3'!AE29</f>
        <v>13</v>
      </c>
      <c r="AE29" s="43">
        <f>'$1'!AF29+'$2'!AF29+'$3'!AF29</f>
        <v>13</v>
      </c>
      <c r="AF29" s="43">
        <f>'$1'!AG29+'$2'!AG29+'$3'!AG29</f>
        <v>13</v>
      </c>
      <c r="AG29" s="43">
        <f>'$1'!AH29+'$2'!AH29+'$3'!AH29</f>
        <v>3</v>
      </c>
      <c r="AH29" s="43">
        <f>'$1'!AI29+'$2'!AI29+'$3'!AI29</f>
        <v>3</v>
      </c>
      <c r="AI29" s="15"/>
      <c r="AJ29" s="38">
        <f t="shared" si="0"/>
        <v>3</v>
      </c>
      <c r="AK29" s="38">
        <f t="shared" si="1"/>
        <v>9</v>
      </c>
      <c r="AL29" s="38">
        <f t="shared" si="2"/>
        <v>0</v>
      </c>
    </row>
    <row r="30" spans="1:38" x14ac:dyDescent="0.4">
      <c r="A30" s="15"/>
      <c r="B30" s="15" t="s">
        <v>293</v>
      </c>
      <c r="C30" s="49" t="s">
        <v>65</v>
      </c>
      <c r="D30" s="15"/>
      <c r="E30" s="15"/>
      <c r="F30" s="15" t="s">
        <v>348</v>
      </c>
      <c r="G30" s="43">
        <f>'$1'!H30+'$2'!H30+'$3'!H30</f>
        <v>0</v>
      </c>
      <c r="H30" s="43">
        <f>'$1'!I30+'$2'!I30+'$3'!I30</f>
        <v>0</v>
      </c>
      <c r="I30" s="43">
        <f>'$1'!J30+'$2'!J30+'$3'!J30</f>
        <v>0</v>
      </c>
      <c r="J30" s="43">
        <f>'$1'!K30+'$2'!K30+'$3'!K30</f>
        <v>0</v>
      </c>
      <c r="K30" s="43">
        <f>'$1'!L30+'$2'!L30+'$3'!L30</f>
        <v>0</v>
      </c>
      <c r="L30" s="43">
        <f>'$1'!M30+'$2'!M30+'$3'!M30</f>
        <v>4</v>
      </c>
      <c r="M30" s="43">
        <f>'$1'!N30+'$2'!N30+'$3'!N30</f>
        <v>4</v>
      </c>
      <c r="N30" s="43">
        <f>'$1'!O30+'$2'!O30+'$3'!O30</f>
        <v>3</v>
      </c>
      <c r="O30" s="43">
        <f>'$1'!P30+'$2'!P30+'$3'!P30</f>
        <v>3</v>
      </c>
      <c r="P30" s="43">
        <f>'$1'!Q30+'$2'!Q30+'$3'!Q30</f>
        <v>3</v>
      </c>
      <c r="Q30" s="43">
        <f>'$1'!R30+'$2'!R30+'$3'!R30</f>
        <v>4</v>
      </c>
      <c r="R30" s="43">
        <f>'$1'!S30+'$2'!S30+'$3'!S30</f>
        <v>7</v>
      </c>
      <c r="S30" s="43">
        <f>'$1'!T30+'$2'!T30+'$3'!T30</f>
        <v>9</v>
      </c>
      <c r="T30" s="43">
        <f>'$1'!U30+'$2'!U30+'$3'!U30</f>
        <v>8</v>
      </c>
      <c r="U30" s="43">
        <f>'$1'!V30+'$2'!V30+'$3'!V30</f>
        <v>11</v>
      </c>
      <c r="V30" s="43">
        <f>'$1'!W30+'$2'!W30+'$3'!W30</f>
        <v>13</v>
      </c>
      <c r="W30" s="43">
        <f>'$1'!X30+'$2'!X30+'$3'!X30</f>
        <v>11</v>
      </c>
      <c r="X30" s="43">
        <f>'$1'!Y30+'$2'!Y30+'$3'!Y30</f>
        <v>11</v>
      </c>
      <c r="Y30" s="43">
        <f>'$1'!Z30+'$2'!Z30+'$3'!Z30</f>
        <v>9</v>
      </c>
      <c r="Z30" s="43">
        <f>'$1'!AA30+'$2'!AA30+'$3'!AA30</f>
        <v>9</v>
      </c>
      <c r="AA30" s="43">
        <f>'$1'!AB30+'$2'!AB30+'$3'!AB30</f>
        <v>9</v>
      </c>
      <c r="AB30" s="43">
        <f>'$1'!AC30+'$2'!AC30+'$3'!AC30</f>
        <v>11</v>
      </c>
      <c r="AC30" s="43">
        <f>'$1'!AD30+'$2'!AD30+'$3'!AD30</f>
        <v>12</v>
      </c>
      <c r="AD30" s="43">
        <f>'$1'!AE30+'$2'!AE30+'$3'!AE30</f>
        <v>14</v>
      </c>
      <c r="AE30" s="43">
        <f>'$1'!AF30+'$2'!AF30+'$3'!AF30</f>
        <v>14</v>
      </c>
      <c r="AF30" s="43">
        <f>'$1'!AG30+'$2'!AG30+'$3'!AG30</f>
        <v>17</v>
      </c>
      <c r="AG30" s="43">
        <f>'$1'!AH30+'$2'!AH30+'$3'!AH30</f>
        <v>11</v>
      </c>
      <c r="AH30" s="43">
        <f>'$1'!AI30+'$2'!AI30+'$3'!AI30</f>
        <v>7</v>
      </c>
      <c r="AI30" s="15"/>
      <c r="AJ30" s="38">
        <f t="shared" si="0"/>
        <v>9</v>
      </c>
      <c r="AK30" s="38">
        <f t="shared" si="1"/>
        <v>13</v>
      </c>
      <c r="AL30" s="38">
        <f t="shared" si="2"/>
        <v>4</v>
      </c>
    </row>
    <row r="31" spans="1:38" x14ac:dyDescent="0.4">
      <c r="A31" s="15"/>
      <c r="B31" s="15" t="s">
        <v>293</v>
      </c>
      <c r="C31" s="49" t="s">
        <v>69</v>
      </c>
      <c r="D31" s="15"/>
      <c r="E31" s="15"/>
      <c r="F31" s="15" t="s">
        <v>348</v>
      </c>
      <c r="G31" s="43">
        <f>'$1'!H31+'$2'!H31+'$3'!H31</f>
        <v>0</v>
      </c>
      <c r="H31" s="43">
        <f>'$1'!I31+'$2'!I31+'$3'!I31</f>
        <v>0</v>
      </c>
      <c r="I31" s="43">
        <f>'$1'!J31+'$2'!J31+'$3'!J31</f>
        <v>0</v>
      </c>
      <c r="J31" s="43">
        <f>'$1'!K31+'$2'!K31+'$3'!K31</f>
        <v>0</v>
      </c>
      <c r="K31" s="43">
        <f>'$1'!L31+'$2'!L31+'$3'!L31</f>
        <v>0</v>
      </c>
      <c r="L31" s="43">
        <f>'$1'!M31+'$2'!M31+'$3'!M31</f>
        <v>8</v>
      </c>
      <c r="M31" s="43">
        <f>'$1'!N31+'$2'!N31+'$3'!N31</f>
        <v>8</v>
      </c>
      <c r="N31" s="43">
        <f>'$1'!O31+'$2'!O31+'$3'!O31</f>
        <v>8</v>
      </c>
      <c r="O31" s="43">
        <f>'$1'!P31+'$2'!P31+'$3'!P31</f>
        <v>8</v>
      </c>
      <c r="P31" s="43">
        <f>'$1'!Q31+'$2'!Q31+'$3'!Q31</f>
        <v>8</v>
      </c>
      <c r="Q31" s="43">
        <f>'$1'!R31+'$2'!R31+'$3'!R31</f>
        <v>10</v>
      </c>
      <c r="R31" s="43">
        <f>'$1'!S31+'$2'!S31+'$3'!S31</f>
        <v>10</v>
      </c>
      <c r="S31" s="43">
        <f>'$1'!T31+'$2'!T31+'$3'!T31</f>
        <v>10</v>
      </c>
      <c r="T31" s="43">
        <f>'$1'!U31+'$2'!U31+'$3'!U31</f>
        <v>10</v>
      </c>
      <c r="U31" s="43">
        <f>'$1'!V31+'$2'!V31+'$3'!V31</f>
        <v>10</v>
      </c>
      <c r="V31" s="43">
        <f>'$1'!W31+'$2'!W31+'$3'!W31</f>
        <v>9</v>
      </c>
      <c r="W31" s="43">
        <f>'$1'!X31+'$2'!X31+'$3'!X31</f>
        <v>8</v>
      </c>
      <c r="X31" s="43">
        <f>'$1'!Y31+'$2'!Y31+'$3'!Y31</f>
        <v>10</v>
      </c>
      <c r="Y31" s="43">
        <f>'$1'!Z31+'$2'!Z31+'$3'!Z31</f>
        <v>10</v>
      </c>
      <c r="Z31" s="43">
        <f>'$1'!AA31+'$2'!AA31+'$3'!AA31</f>
        <v>12</v>
      </c>
      <c r="AA31" s="43">
        <f>'$1'!AB31+'$2'!AB31+'$3'!AB31</f>
        <v>11</v>
      </c>
      <c r="AB31" s="43">
        <f>'$1'!AC31+'$2'!AC31+'$3'!AC31</f>
        <v>11</v>
      </c>
      <c r="AC31" s="43">
        <f>'$1'!AD31+'$2'!AD31+'$3'!AD31</f>
        <v>11</v>
      </c>
      <c r="AD31" s="43">
        <f>'$1'!AE31+'$2'!AE31+'$3'!AE31</f>
        <v>13</v>
      </c>
      <c r="AE31" s="43">
        <f>'$1'!AF31+'$2'!AF31+'$3'!AF31</f>
        <v>12</v>
      </c>
      <c r="AF31" s="43">
        <f>'$1'!AG31+'$2'!AG31+'$3'!AG31</f>
        <v>12</v>
      </c>
      <c r="AG31" s="43">
        <f>'$1'!AH31+'$2'!AH31+'$3'!AH31</f>
        <v>2</v>
      </c>
      <c r="AH31" s="43">
        <f>'$1'!AI31+'$2'!AI31+'$3'!AI31</f>
        <v>0</v>
      </c>
      <c r="AI31" s="15"/>
      <c r="AJ31" s="38">
        <f t="shared" si="0"/>
        <v>10</v>
      </c>
      <c r="AK31" s="38">
        <f t="shared" si="1"/>
        <v>10</v>
      </c>
      <c r="AL31" s="38">
        <f t="shared" si="2"/>
        <v>8</v>
      </c>
    </row>
    <row r="32" spans="1:38" x14ac:dyDescent="0.4">
      <c r="A32" s="15"/>
      <c r="B32" s="15" t="s">
        <v>293</v>
      </c>
      <c r="C32" s="49" t="s">
        <v>73</v>
      </c>
      <c r="D32" s="15"/>
      <c r="E32" s="15"/>
      <c r="F32" s="15" t="s">
        <v>348</v>
      </c>
      <c r="G32" s="43">
        <f>'$1'!H32+'$2'!H32+'$3'!H32</f>
        <v>0</v>
      </c>
      <c r="H32" s="43">
        <f>'$1'!I32+'$2'!I32+'$3'!I32</f>
        <v>0</v>
      </c>
      <c r="I32" s="43">
        <f>'$1'!J32+'$2'!J32+'$3'!J32</f>
        <v>0</v>
      </c>
      <c r="J32" s="43">
        <f>'$1'!K32+'$2'!K32+'$3'!K32</f>
        <v>0</v>
      </c>
      <c r="K32" s="43">
        <f>'$1'!L32+'$2'!L32+'$3'!L32</f>
        <v>0</v>
      </c>
      <c r="L32" s="43">
        <f>'$1'!M32+'$2'!M32+'$3'!M32</f>
        <v>0</v>
      </c>
      <c r="M32" s="43">
        <f>'$1'!N32+'$2'!N32+'$3'!N32</f>
        <v>0</v>
      </c>
      <c r="N32" s="43">
        <f>'$1'!O32+'$2'!O32+'$3'!O32</f>
        <v>0</v>
      </c>
      <c r="O32" s="43">
        <f>'$1'!P32+'$2'!P32+'$3'!P32</f>
        <v>0</v>
      </c>
      <c r="P32" s="43">
        <f>'$1'!Q32+'$2'!Q32+'$3'!Q32</f>
        <v>0</v>
      </c>
      <c r="Q32" s="43">
        <f>'$1'!R32+'$2'!R32+'$3'!R32</f>
        <v>0</v>
      </c>
      <c r="R32" s="43">
        <f>'$1'!S32+'$2'!S32+'$3'!S32</f>
        <v>0</v>
      </c>
      <c r="S32" s="43">
        <f>'$1'!T32+'$2'!T32+'$3'!T32</f>
        <v>0</v>
      </c>
      <c r="T32" s="43">
        <f>'$1'!U32+'$2'!U32+'$3'!U32</f>
        <v>0</v>
      </c>
      <c r="U32" s="43">
        <f>'$1'!V32+'$2'!V32+'$3'!V32</f>
        <v>0</v>
      </c>
      <c r="V32" s="43">
        <f>'$1'!W32+'$2'!W32+'$3'!W32</f>
        <v>0</v>
      </c>
      <c r="W32" s="43">
        <f>'$1'!X32+'$2'!X32+'$3'!X32</f>
        <v>1</v>
      </c>
      <c r="X32" s="43">
        <f>'$1'!Y32+'$2'!Y32+'$3'!Y32</f>
        <v>2</v>
      </c>
      <c r="Y32" s="43">
        <f>'$1'!Z32+'$2'!Z32+'$3'!Z32</f>
        <v>3</v>
      </c>
      <c r="Z32" s="43">
        <f>'$1'!AA32+'$2'!AA32+'$3'!AA32</f>
        <v>4</v>
      </c>
      <c r="AA32" s="43">
        <f>'$1'!AB32+'$2'!AB32+'$3'!AB32</f>
        <v>5</v>
      </c>
      <c r="AB32" s="43">
        <f>'$1'!AC32+'$2'!AC32+'$3'!AC32</f>
        <v>6</v>
      </c>
      <c r="AC32" s="43">
        <f>'$1'!AD32+'$2'!AD32+'$3'!AD32</f>
        <v>7</v>
      </c>
      <c r="AD32" s="43">
        <f>'$1'!AE32+'$2'!AE32+'$3'!AE32</f>
        <v>10</v>
      </c>
      <c r="AE32" s="43">
        <f>'$1'!AF32+'$2'!AF32+'$3'!AF32</f>
        <v>12</v>
      </c>
      <c r="AF32" s="43">
        <f>'$1'!AG32+'$2'!AG32+'$3'!AG32</f>
        <v>13</v>
      </c>
      <c r="AG32" s="43">
        <f>'$1'!AH32+'$2'!AH32+'$3'!AH32</f>
        <v>3</v>
      </c>
      <c r="AH32" s="43">
        <f>'$1'!AI32+'$2'!AI32+'$3'!AI32</f>
        <v>4</v>
      </c>
      <c r="AI32" s="15"/>
      <c r="AJ32" s="38">
        <f t="shared" si="0"/>
        <v>3</v>
      </c>
      <c r="AK32" s="38">
        <f t="shared" si="1"/>
        <v>9</v>
      </c>
      <c r="AL32" s="38">
        <f t="shared" si="2"/>
        <v>0</v>
      </c>
    </row>
    <row r="33" spans="1:38" x14ac:dyDescent="0.4">
      <c r="A33" s="15"/>
      <c r="B33" s="15" t="s">
        <v>293</v>
      </c>
      <c r="C33" s="49" t="s">
        <v>74</v>
      </c>
      <c r="D33" s="15"/>
      <c r="E33" s="15"/>
      <c r="F33" s="15" t="s">
        <v>348</v>
      </c>
      <c r="G33" s="43">
        <f>'$1'!H33+'$2'!H33+'$3'!H33</f>
        <v>0</v>
      </c>
      <c r="H33" s="43">
        <f>'$1'!I33+'$2'!I33+'$3'!I33</f>
        <v>0</v>
      </c>
      <c r="I33" s="43">
        <f>'$1'!J33+'$2'!J33+'$3'!J33</f>
        <v>0</v>
      </c>
      <c r="J33" s="43">
        <f>'$1'!K33+'$2'!K33+'$3'!K33</f>
        <v>0</v>
      </c>
      <c r="K33" s="43">
        <f>'$1'!L33+'$2'!L33+'$3'!L33</f>
        <v>0</v>
      </c>
      <c r="L33" s="43">
        <f>'$1'!M33+'$2'!M33+'$3'!M33</f>
        <v>0</v>
      </c>
      <c r="M33" s="43">
        <f>'$1'!N33+'$2'!N33+'$3'!N33</f>
        <v>0</v>
      </c>
      <c r="N33" s="43">
        <f>'$1'!O33+'$2'!O33+'$3'!O33</f>
        <v>0</v>
      </c>
      <c r="O33" s="43">
        <f>'$1'!P33+'$2'!P33+'$3'!P33</f>
        <v>0</v>
      </c>
      <c r="P33" s="43">
        <f>'$1'!Q33+'$2'!Q33+'$3'!Q33</f>
        <v>0</v>
      </c>
      <c r="Q33" s="43">
        <f>'$1'!R33+'$2'!R33+'$3'!R33</f>
        <v>0</v>
      </c>
      <c r="R33" s="43">
        <f>'$1'!S33+'$2'!S33+'$3'!S33</f>
        <v>0</v>
      </c>
      <c r="S33" s="43">
        <f>'$1'!T33+'$2'!T33+'$3'!T33</f>
        <v>0</v>
      </c>
      <c r="T33" s="43">
        <f>'$1'!U33+'$2'!U33+'$3'!U33</f>
        <v>0</v>
      </c>
      <c r="U33" s="43">
        <f>'$1'!V33+'$2'!V33+'$3'!V33</f>
        <v>0</v>
      </c>
      <c r="V33" s="43">
        <f>'$1'!W33+'$2'!W33+'$3'!W33</f>
        <v>0</v>
      </c>
      <c r="W33" s="43">
        <f>'$1'!X33+'$2'!X33+'$3'!X33</f>
        <v>0</v>
      </c>
      <c r="X33" s="43">
        <f>'$1'!Y33+'$2'!Y33+'$3'!Y33</f>
        <v>1</v>
      </c>
      <c r="Y33" s="43">
        <f>'$1'!Z33+'$2'!Z33+'$3'!Z33</f>
        <v>12</v>
      </c>
      <c r="Z33" s="43">
        <f>'$1'!AA33+'$2'!AA33+'$3'!AA33</f>
        <v>10</v>
      </c>
      <c r="AA33" s="43">
        <f>'$1'!AB33+'$2'!AB33+'$3'!AB33</f>
        <v>9</v>
      </c>
      <c r="AB33" s="43">
        <f>'$1'!AC33+'$2'!AC33+'$3'!AC33</f>
        <v>9</v>
      </c>
      <c r="AC33" s="43">
        <f>'$1'!AD33+'$2'!AD33+'$3'!AD33</f>
        <v>10</v>
      </c>
      <c r="AD33" s="43">
        <f>'$1'!AE33+'$2'!AE33+'$3'!AE33</f>
        <v>11</v>
      </c>
      <c r="AE33" s="43">
        <f>'$1'!AF33+'$2'!AF33+'$3'!AF33</f>
        <v>13</v>
      </c>
      <c r="AF33" s="43">
        <f>'$1'!AG33+'$2'!AG33+'$3'!AG33</f>
        <v>12</v>
      </c>
      <c r="AG33" s="43">
        <f>'$1'!AH33+'$2'!AH33+'$3'!AH33</f>
        <v>3</v>
      </c>
      <c r="AH33" s="43">
        <f>'$1'!AI33+'$2'!AI33+'$3'!AI33</f>
        <v>3</v>
      </c>
      <c r="AI33" s="15"/>
      <c r="AJ33" s="38">
        <f t="shared" si="0"/>
        <v>4</v>
      </c>
      <c r="AK33" s="38">
        <f t="shared" si="1"/>
        <v>10</v>
      </c>
      <c r="AL33" s="38">
        <f t="shared" si="2"/>
        <v>0</v>
      </c>
    </row>
    <row r="34" spans="1:38" x14ac:dyDescent="0.4">
      <c r="A34" s="15"/>
      <c r="B34" s="15" t="s">
        <v>293</v>
      </c>
      <c r="C34" s="49" t="s">
        <v>84</v>
      </c>
      <c r="D34" s="15"/>
      <c r="E34" s="15"/>
      <c r="F34" s="15" t="s">
        <v>348</v>
      </c>
      <c r="G34" s="43">
        <f>'$1'!H34+'$2'!H34+'$3'!H34</f>
        <v>0</v>
      </c>
      <c r="H34" s="43">
        <f>'$1'!I34+'$2'!I34+'$3'!I34</f>
        <v>0</v>
      </c>
      <c r="I34" s="43">
        <f>'$1'!J34+'$2'!J34+'$3'!J34</f>
        <v>0</v>
      </c>
      <c r="J34" s="43">
        <f>'$1'!K34+'$2'!K34+'$3'!K34</f>
        <v>0</v>
      </c>
      <c r="K34" s="43">
        <f>'$1'!L34+'$2'!L34+'$3'!L34</f>
        <v>0</v>
      </c>
      <c r="L34" s="43">
        <f>'$1'!M34+'$2'!M34+'$3'!M34</f>
        <v>5</v>
      </c>
      <c r="M34" s="43">
        <f>'$1'!N34+'$2'!N34+'$3'!N34</f>
        <v>4</v>
      </c>
      <c r="N34" s="43">
        <f>'$1'!O34+'$2'!O34+'$3'!O34</f>
        <v>4</v>
      </c>
      <c r="O34" s="43">
        <f>'$1'!P34+'$2'!P34+'$3'!P34</f>
        <v>5</v>
      </c>
      <c r="P34" s="43">
        <f>'$1'!Q34+'$2'!Q34+'$3'!Q34</f>
        <v>4</v>
      </c>
      <c r="Q34" s="43">
        <f>'$1'!R34+'$2'!R34+'$3'!R34</f>
        <v>5</v>
      </c>
      <c r="R34" s="43">
        <f>'$1'!S34+'$2'!S34+'$3'!S34</f>
        <v>5</v>
      </c>
      <c r="S34" s="43">
        <f>'$1'!T34+'$2'!T34+'$3'!T34</f>
        <v>6</v>
      </c>
      <c r="T34" s="43">
        <f>'$1'!U34+'$2'!U34+'$3'!U34</f>
        <v>5</v>
      </c>
      <c r="U34" s="43">
        <f>'$1'!V34+'$2'!V34+'$3'!V34</f>
        <v>5</v>
      </c>
      <c r="V34" s="43">
        <f>'$1'!W34+'$2'!W34+'$3'!W34</f>
        <v>7</v>
      </c>
      <c r="W34" s="43">
        <f>'$1'!X34+'$2'!X34+'$3'!X34</f>
        <v>7</v>
      </c>
      <c r="X34" s="43">
        <f>'$1'!Y34+'$2'!Y34+'$3'!Y34</f>
        <v>8</v>
      </c>
      <c r="Y34" s="43">
        <f>'$1'!Z34+'$2'!Z34+'$3'!Z34</f>
        <v>7</v>
      </c>
      <c r="Z34" s="43">
        <f>'$1'!AA34+'$2'!AA34+'$3'!AA34</f>
        <v>8</v>
      </c>
      <c r="AA34" s="43">
        <f>'$1'!AB34+'$2'!AB34+'$3'!AB34</f>
        <v>6</v>
      </c>
      <c r="AB34" s="43">
        <f>'$1'!AC34+'$2'!AC34+'$3'!AC34</f>
        <v>6</v>
      </c>
      <c r="AC34" s="43">
        <f>'$1'!AD34+'$2'!AD34+'$3'!AD34</f>
        <v>10</v>
      </c>
      <c r="AD34" s="43">
        <f>'$1'!AE34+'$2'!AE34+'$3'!AE34</f>
        <v>10</v>
      </c>
      <c r="AE34" s="43">
        <f>'$1'!AF34+'$2'!AF34+'$3'!AF34</f>
        <v>9</v>
      </c>
      <c r="AF34" s="43">
        <f>'$1'!AG34+'$2'!AG34+'$3'!AG34</f>
        <v>9</v>
      </c>
      <c r="AG34" s="43">
        <f>'$1'!AH34+'$2'!AH34+'$3'!AH34</f>
        <v>3</v>
      </c>
      <c r="AH34" s="43">
        <f>'$1'!AI34+'$2'!AI34+'$3'!AI34</f>
        <v>2</v>
      </c>
      <c r="AI34" s="15"/>
      <c r="AJ34" s="38">
        <f t="shared" si="0"/>
        <v>6</v>
      </c>
      <c r="AK34" s="38">
        <f t="shared" si="1"/>
        <v>8</v>
      </c>
      <c r="AL34" s="38">
        <f t="shared" si="2"/>
        <v>5</v>
      </c>
    </row>
    <row r="35" spans="1:38" x14ac:dyDescent="0.4">
      <c r="A35" s="15"/>
      <c r="B35" s="15" t="s">
        <v>293</v>
      </c>
      <c r="C35" s="49" t="s">
        <v>88</v>
      </c>
      <c r="D35" s="15"/>
      <c r="E35" s="15"/>
      <c r="F35" s="15" t="s">
        <v>348</v>
      </c>
      <c r="G35" s="43">
        <f>'$1'!H35+'$2'!H35+'$3'!H35</f>
        <v>0</v>
      </c>
      <c r="H35" s="43">
        <f>'$1'!I35+'$2'!I35+'$3'!I35</f>
        <v>0</v>
      </c>
      <c r="I35" s="43">
        <f>'$1'!J35+'$2'!J35+'$3'!J35</f>
        <v>0</v>
      </c>
      <c r="J35" s="43">
        <f>'$1'!K35+'$2'!K35+'$3'!K35</f>
        <v>0</v>
      </c>
      <c r="K35" s="43">
        <f>'$1'!L35+'$2'!L35+'$3'!L35</f>
        <v>0</v>
      </c>
      <c r="L35" s="43">
        <f>'$1'!M35+'$2'!M35+'$3'!M35</f>
        <v>6</v>
      </c>
      <c r="M35" s="43">
        <f>'$1'!N35+'$2'!N35+'$3'!N35</f>
        <v>6</v>
      </c>
      <c r="N35" s="43">
        <f>'$1'!O35+'$2'!O35+'$3'!O35</f>
        <v>9</v>
      </c>
      <c r="O35" s="43">
        <f>'$1'!P35+'$2'!P35+'$3'!P35</f>
        <v>11</v>
      </c>
      <c r="P35" s="43">
        <f>'$1'!Q35+'$2'!Q35+'$3'!Q35</f>
        <v>11</v>
      </c>
      <c r="Q35" s="43">
        <f>'$1'!R35+'$2'!R35+'$3'!R35</f>
        <v>11</v>
      </c>
      <c r="R35" s="43">
        <f>'$1'!S35+'$2'!S35+'$3'!S35</f>
        <v>12</v>
      </c>
      <c r="S35" s="43">
        <f>'$1'!T35+'$2'!T35+'$3'!T35</f>
        <v>12</v>
      </c>
      <c r="T35" s="43">
        <f>'$1'!U35+'$2'!U35+'$3'!U35</f>
        <v>10</v>
      </c>
      <c r="U35" s="43">
        <f>'$1'!V35+'$2'!V35+'$3'!V35</f>
        <v>9</v>
      </c>
      <c r="V35" s="43">
        <f>'$1'!W35+'$2'!W35+'$3'!W35</f>
        <v>9</v>
      </c>
      <c r="W35" s="43">
        <f>'$1'!X35+'$2'!X35+'$3'!X35</f>
        <v>10</v>
      </c>
      <c r="X35" s="43">
        <f>'$1'!Y35+'$2'!Y35+'$3'!Y35</f>
        <v>10</v>
      </c>
      <c r="Y35" s="43">
        <f>'$1'!Z35+'$2'!Z35+'$3'!Z35</f>
        <v>10</v>
      </c>
      <c r="Z35" s="43">
        <f>'$1'!AA35+'$2'!AA35+'$3'!AA35</f>
        <v>9</v>
      </c>
      <c r="AA35" s="43">
        <f>'$1'!AB35+'$2'!AB35+'$3'!AB35</f>
        <v>8</v>
      </c>
      <c r="AB35" s="43">
        <f>'$1'!AC35+'$2'!AC35+'$3'!AC35</f>
        <v>8</v>
      </c>
      <c r="AC35" s="43">
        <f>'$1'!AD35+'$2'!AD35+'$3'!AD35</f>
        <v>9</v>
      </c>
      <c r="AD35" s="43">
        <f>'$1'!AE35+'$2'!AE35+'$3'!AE35</f>
        <v>11</v>
      </c>
      <c r="AE35" s="43">
        <f>'$1'!AF35+'$2'!AF35+'$3'!AF35</f>
        <v>10</v>
      </c>
      <c r="AF35" s="43">
        <f>'$1'!AG35+'$2'!AG35+'$3'!AG35</f>
        <v>10</v>
      </c>
      <c r="AG35" s="43">
        <f>'$1'!AH35+'$2'!AH35+'$3'!AH35</f>
        <v>3</v>
      </c>
      <c r="AH35" s="43">
        <f>'$1'!AI35+'$2'!AI35+'$3'!AI35</f>
        <v>3</v>
      </c>
      <c r="AI35" s="15"/>
      <c r="AJ35" s="38">
        <f t="shared" si="0"/>
        <v>9</v>
      </c>
      <c r="AK35" s="38">
        <f t="shared" si="1"/>
        <v>9</v>
      </c>
      <c r="AL35" s="38">
        <f t="shared" si="2"/>
        <v>9</v>
      </c>
    </row>
    <row r="36" spans="1:38" x14ac:dyDescent="0.4">
      <c r="A36" s="15"/>
      <c r="B36" s="15" t="s">
        <v>293</v>
      </c>
      <c r="C36" s="49" t="s">
        <v>93</v>
      </c>
      <c r="D36" s="15"/>
      <c r="E36" s="15"/>
      <c r="F36" s="15" t="s">
        <v>348</v>
      </c>
      <c r="G36" s="43">
        <f>'$1'!H36+'$2'!H36+'$3'!H36</f>
        <v>0</v>
      </c>
      <c r="H36" s="43">
        <f>'$1'!I36+'$2'!I36+'$3'!I36</f>
        <v>0</v>
      </c>
      <c r="I36" s="43">
        <f>'$1'!J36+'$2'!J36+'$3'!J36</f>
        <v>0</v>
      </c>
      <c r="J36" s="43">
        <f>'$1'!K36+'$2'!K36+'$3'!K36</f>
        <v>0</v>
      </c>
      <c r="K36" s="43">
        <f>'$1'!L36+'$2'!L36+'$3'!L36</f>
        <v>0</v>
      </c>
      <c r="L36" s="43">
        <f>'$1'!M36+'$2'!M36+'$3'!M36</f>
        <v>0</v>
      </c>
      <c r="M36" s="43">
        <f>'$1'!N36+'$2'!N36+'$3'!N36</f>
        <v>0</v>
      </c>
      <c r="N36" s="43">
        <f>'$1'!O36+'$2'!O36+'$3'!O36</f>
        <v>0</v>
      </c>
      <c r="O36" s="43">
        <f>'$1'!P36+'$2'!P36+'$3'!P36</f>
        <v>0</v>
      </c>
      <c r="P36" s="43">
        <f>'$1'!Q36+'$2'!Q36+'$3'!Q36</f>
        <v>0</v>
      </c>
      <c r="Q36" s="43">
        <f>'$1'!R36+'$2'!R36+'$3'!R36</f>
        <v>0</v>
      </c>
      <c r="R36" s="43">
        <f>'$1'!S36+'$2'!S36+'$3'!S36</f>
        <v>0</v>
      </c>
      <c r="S36" s="43">
        <f>'$1'!T36+'$2'!T36+'$3'!T36</f>
        <v>1</v>
      </c>
      <c r="T36" s="43">
        <f>'$1'!U36+'$2'!U36+'$3'!U36</f>
        <v>1</v>
      </c>
      <c r="U36" s="43">
        <f>'$1'!V36+'$2'!V36+'$3'!V36</f>
        <v>1</v>
      </c>
      <c r="V36" s="43">
        <f>'$1'!W36+'$2'!W36+'$3'!W36</f>
        <v>2</v>
      </c>
      <c r="W36" s="43">
        <f>'$1'!X36+'$2'!X36+'$3'!X36</f>
        <v>2</v>
      </c>
      <c r="X36" s="43">
        <f>'$1'!Y36+'$2'!Y36+'$3'!Y36</f>
        <v>2</v>
      </c>
      <c r="Y36" s="43">
        <f>'$1'!Z36+'$2'!Z36+'$3'!Z36</f>
        <v>6</v>
      </c>
      <c r="Z36" s="43">
        <f>'$1'!AA36+'$2'!AA36+'$3'!AA36</f>
        <v>7</v>
      </c>
      <c r="AA36" s="43">
        <f>'$1'!AB36+'$2'!AB36+'$3'!AB36</f>
        <v>7</v>
      </c>
      <c r="AB36" s="43">
        <f>'$1'!AC36+'$2'!AC36+'$3'!AC36</f>
        <v>6</v>
      </c>
      <c r="AC36" s="43">
        <f>'$1'!AD36+'$2'!AD36+'$3'!AD36</f>
        <v>6</v>
      </c>
      <c r="AD36" s="43">
        <f>'$1'!AE36+'$2'!AE36+'$3'!AE36</f>
        <v>12</v>
      </c>
      <c r="AE36" s="43">
        <f>'$1'!AF36+'$2'!AF36+'$3'!AF36</f>
        <v>15</v>
      </c>
      <c r="AF36" s="43">
        <f>'$1'!AG36+'$2'!AG36+'$3'!AG36</f>
        <v>13</v>
      </c>
      <c r="AG36" s="43">
        <f>'$1'!AH36+'$2'!AH36+'$3'!AH36</f>
        <v>6</v>
      </c>
      <c r="AH36" s="43">
        <f>'$1'!AI36+'$2'!AI36+'$3'!AI36</f>
        <v>3</v>
      </c>
      <c r="AI36" s="15"/>
      <c r="AJ36" s="38">
        <f t="shared" si="0"/>
        <v>4</v>
      </c>
      <c r="AK36" s="38">
        <f t="shared" si="1"/>
        <v>10</v>
      </c>
      <c r="AL36" s="38">
        <f t="shared" si="2"/>
        <v>0</v>
      </c>
    </row>
    <row r="37" spans="1:38" x14ac:dyDescent="0.4">
      <c r="A37" s="15"/>
      <c r="B37" s="15" t="s">
        <v>293</v>
      </c>
      <c r="C37" s="49" t="s">
        <v>97</v>
      </c>
      <c r="D37" s="15"/>
      <c r="E37" s="15"/>
      <c r="F37" s="15" t="s">
        <v>348</v>
      </c>
      <c r="G37" s="43">
        <f>'$1'!H37+'$2'!H37+'$3'!H37</f>
        <v>0</v>
      </c>
      <c r="H37" s="43">
        <f>'$1'!I37+'$2'!I37+'$3'!I37</f>
        <v>0</v>
      </c>
      <c r="I37" s="43">
        <f>'$1'!J37+'$2'!J37+'$3'!J37</f>
        <v>0</v>
      </c>
      <c r="J37" s="43">
        <f>'$1'!K37+'$2'!K37+'$3'!K37</f>
        <v>0</v>
      </c>
      <c r="K37" s="43">
        <f>'$1'!L37+'$2'!L37+'$3'!L37</f>
        <v>0</v>
      </c>
      <c r="L37" s="43">
        <f>'$1'!M37+'$2'!M37+'$3'!M37</f>
        <v>5</v>
      </c>
      <c r="M37" s="43">
        <f>'$1'!N37+'$2'!N37+'$3'!N37</f>
        <v>5</v>
      </c>
      <c r="N37" s="43">
        <f>'$1'!O37+'$2'!O37+'$3'!O37</f>
        <v>5</v>
      </c>
      <c r="O37" s="43">
        <f>'$1'!P37+'$2'!P37+'$3'!P37</f>
        <v>6</v>
      </c>
      <c r="P37" s="43">
        <f>'$1'!Q37+'$2'!Q37+'$3'!Q37</f>
        <v>5</v>
      </c>
      <c r="Q37" s="43">
        <f>'$1'!R37+'$2'!R37+'$3'!R37</f>
        <v>7</v>
      </c>
      <c r="R37" s="43">
        <f>'$1'!S37+'$2'!S37+'$3'!S37</f>
        <v>10</v>
      </c>
      <c r="S37" s="43">
        <f>'$1'!T37+'$2'!T37+'$3'!T37</f>
        <v>10</v>
      </c>
      <c r="T37" s="43">
        <f>'$1'!U37+'$2'!U37+'$3'!U37</f>
        <v>9</v>
      </c>
      <c r="U37" s="43">
        <f>'$1'!V37+'$2'!V37+'$3'!V37</f>
        <v>10</v>
      </c>
      <c r="V37" s="43">
        <f>'$1'!W37+'$2'!W37+'$3'!W37</f>
        <v>10</v>
      </c>
      <c r="W37" s="43">
        <f>'$1'!X37+'$2'!X37+'$3'!X37</f>
        <v>10</v>
      </c>
      <c r="X37" s="43">
        <f>'$1'!Y37+'$2'!Y37+'$3'!Y37</f>
        <v>10</v>
      </c>
      <c r="Y37" s="43">
        <f>'$1'!Z37+'$2'!Z37+'$3'!Z37</f>
        <v>11</v>
      </c>
      <c r="Z37" s="43">
        <f>'$1'!AA37+'$2'!AA37+'$3'!AA37</f>
        <v>11</v>
      </c>
      <c r="AA37" s="43">
        <f>'$1'!AB37+'$2'!AB37+'$3'!AB37</f>
        <v>12</v>
      </c>
      <c r="AB37" s="43">
        <f>'$1'!AC37+'$2'!AC37+'$3'!AC37</f>
        <v>12</v>
      </c>
      <c r="AC37" s="43">
        <f>'$1'!AD37+'$2'!AD37+'$3'!AD37</f>
        <v>12</v>
      </c>
      <c r="AD37" s="43">
        <f>'$1'!AE37+'$2'!AE37+'$3'!AE37</f>
        <v>12</v>
      </c>
      <c r="AE37" s="43">
        <f>'$1'!AF37+'$2'!AF37+'$3'!AF37</f>
        <v>12</v>
      </c>
      <c r="AF37" s="43">
        <f>'$1'!AG37+'$2'!AG37+'$3'!AG37</f>
        <v>12</v>
      </c>
      <c r="AG37" s="43">
        <f>'$1'!AH37+'$2'!AH37+'$3'!AH37</f>
        <v>2</v>
      </c>
      <c r="AH37" s="43">
        <f>'$1'!AI37+'$2'!AI37+'$3'!AI37</f>
        <v>2</v>
      </c>
      <c r="AI37" s="15"/>
      <c r="AJ37" s="38">
        <f t="shared" si="0"/>
        <v>9</v>
      </c>
      <c r="AK37" s="38">
        <f t="shared" si="1"/>
        <v>10</v>
      </c>
      <c r="AL37" s="38">
        <f t="shared" si="2"/>
        <v>6</v>
      </c>
    </row>
    <row r="38" spans="1:38" x14ac:dyDescent="0.4">
      <c r="A38" s="15"/>
      <c r="B38" s="15" t="s">
        <v>293</v>
      </c>
      <c r="C38" s="49" t="s">
        <v>110</v>
      </c>
      <c r="D38" s="15"/>
      <c r="E38" s="15"/>
      <c r="F38" s="15" t="s">
        <v>348</v>
      </c>
      <c r="G38" s="43">
        <f>'$1'!H38+'$2'!H38+'$3'!H38</f>
        <v>0</v>
      </c>
      <c r="H38" s="43">
        <f>'$1'!I38+'$2'!I38+'$3'!I38</f>
        <v>0</v>
      </c>
      <c r="I38" s="43">
        <f>'$1'!J38+'$2'!J38+'$3'!J38</f>
        <v>0</v>
      </c>
      <c r="J38" s="43">
        <f>'$1'!K38+'$2'!K38+'$3'!K38</f>
        <v>0</v>
      </c>
      <c r="K38" s="43">
        <f>'$1'!L38+'$2'!L38+'$3'!L38</f>
        <v>0</v>
      </c>
      <c r="L38" s="43">
        <f>'$1'!M38+'$2'!M38+'$3'!M38</f>
        <v>0</v>
      </c>
      <c r="M38" s="43">
        <f>'$1'!N38+'$2'!N38+'$3'!N38</f>
        <v>0</v>
      </c>
      <c r="N38" s="43">
        <f>'$1'!O38+'$2'!O38+'$3'!O38</f>
        <v>0</v>
      </c>
      <c r="O38" s="43">
        <f>'$1'!P38+'$2'!P38+'$3'!P38</f>
        <v>0</v>
      </c>
      <c r="P38" s="43">
        <f>'$1'!Q38+'$2'!Q38+'$3'!Q38</f>
        <v>0</v>
      </c>
      <c r="Q38" s="43">
        <f>'$1'!R38+'$2'!R38+'$3'!R38</f>
        <v>0</v>
      </c>
      <c r="R38" s="43">
        <f>'$1'!S38+'$2'!S38+'$3'!S38</f>
        <v>0</v>
      </c>
      <c r="S38" s="43">
        <f>'$1'!T38+'$2'!T38+'$3'!T38</f>
        <v>0</v>
      </c>
      <c r="T38" s="43">
        <f>'$1'!U38+'$2'!U38+'$3'!U38</f>
        <v>0</v>
      </c>
      <c r="U38" s="43">
        <f>'$1'!V38+'$2'!V38+'$3'!V38</f>
        <v>0</v>
      </c>
      <c r="V38" s="43">
        <f>'$1'!W38+'$2'!W38+'$3'!W38</f>
        <v>0</v>
      </c>
      <c r="W38" s="43">
        <f>'$1'!X38+'$2'!X38+'$3'!X38</f>
        <v>0</v>
      </c>
      <c r="X38" s="43">
        <f>'$1'!Y38+'$2'!Y38+'$3'!Y38</f>
        <v>1</v>
      </c>
      <c r="Y38" s="43">
        <f>'$1'!Z38+'$2'!Z38+'$3'!Z38</f>
        <v>2</v>
      </c>
      <c r="Z38" s="43">
        <f>'$1'!AA38+'$2'!AA38+'$3'!AA38</f>
        <v>3</v>
      </c>
      <c r="AA38" s="43">
        <f>'$1'!AB38+'$2'!AB38+'$3'!AB38</f>
        <v>7</v>
      </c>
      <c r="AB38" s="43">
        <f>'$1'!AC38+'$2'!AC38+'$3'!AC38</f>
        <v>10</v>
      </c>
      <c r="AC38" s="43">
        <f>'$1'!AD38+'$2'!AD38+'$3'!AD38</f>
        <v>12</v>
      </c>
      <c r="AD38" s="43">
        <f>'$1'!AE38+'$2'!AE38+'$3'!AE38</f>
        <v>14</v>
      </c>
      <c r="AE38" s="43">
        <f>'$1'!AF38+'$2'!AF38+'$3'!AF38</f>
        <v>13</v>
      </c>
      <c r="AF38" s="43">
        <f>'$1'!AG38+'$2'!AG38+'$3'!AG38</f>
        <v>13</v>
      </c>
      <c r="AG38" s="43">
        <f>'$1'!AH38+'$2'!AH38+'$3'!AH38</f>
        <v>4</v>
      </c>
      <c r="AH38" s="43">
        <f>'$1'!AI38+'$2'!AI38+'$3'!AI38</f>
        <v>0</v>
      </c>
      <c r="AI38" s="15"/>
      <c r="AJ38" s="38">
        <f t="shared" si="0"/>
        <v>4</v>
      </c>
      <c r="AK38" s="38">
        <f t="shared" si="1"/>
        <v>11</v>
      </c>
      <c r="AL38" s="38">
        <f t="shared" si="2"/>
        <v>0</v>
      </c>
    </row>
    <row r="39" spans="1:38" x14ac:dyDescent="0.4">
      <c r="A39" s="15"/>
      <c r="B39" s="15" t="s">
        <v>293</v>
      </c>
      <c r="C39" s="49" t="s">
        <v>111</v>
      </c>
      <c r="D39" s="15"/>
      <c r="E39" s="15"/>
      <c r="F39" s="15" t="s">
        <v>348</v>
      </c>
      <c r="G39" s="43">
        <f>'$1'!H39+'$2'!H39+'$3'!H39</f>
        <v>0</v>
      </c>
      <c r="H39" s="43">
        <f>'$1'!I39+'$2'!I39+'$3'!I39</f>
        <v>0</v>
      </c>
      <c r="I39" s="43">
        <f>'$1'!J39+'$2'!J39+'$3'!J39</f>
        <v>0</v>
      </c>
      <c r="J39" s="43">
        <f>'$1'!K39+'$2'!K39+'$3'!K39</f>
        <v>0</v>
      </c>
      <c r="K39" s="43">
        <f>'$1'!L39+'$2'!L39+'$3'!L39</f>
        <v>0</v>
      </c>
      <c r="L39" s="43">
        <f>'$1'!M39+'$2'!M39+'$3'!M39</f>
        <v>0</v>
      </c>
      <c r="M39" s="43">
        <f>'$1'!N39+'$2'!N39+'$3'!N39</f>
        <v>0</v>
      </c>
      <c r="N39" s="43">
        <f>'$1'!O39+'$2'!O39+'$3'!O39</f>
        <v>0</v>
      </c>
      <c r="O39" s="43">
        <f>'$1'!P39+'$2'!P39+'$3'!P39</f>
        <v>0</v>
      </c>
      <c r="P39" s="43">
        <f>'$1'!Q39+'$2'!Q39+'$3'!Q39</f>
        <v>0</v>
      </c>
      <c r="Q39" s="43">
        <f>'$1'!R39+'$2'!R39+'$3'!R39</f>
        <v>0</v>
      </c>
      <c r="R39" s="43">
        <f>'$1'!S39+'$2'!S39+'$3'!S39</f>
        <v>0</v>
      </c>
      <c r="S39" s="43">
        <f>'$1'!T39+'$2'!T39+'$3'!T39</f>
        <v>0</v>
      </c>
      <c r="T39" s="43">
        <f>'$1'!U39+'$2'!U39+'$3'!U39</f>
        <v>10</v>
      </c>
      <c r="U39" s="43">
        <f>'$1'!V39+'$2'!V39+'$3'!V39</f>
        <v>10</v>
      </c>
      <c r="V39" s="43">
        <f>'$1'!W39+'$2'!W39+'$3'!W39</f>
        <v>10</v>
      </c>
      <c r="W39" s="43">
        <f>'$1'!X39+'$2'!X39+'$3'!X39</f>
        <v>10</v>
      </c>
      <c r="X39" s="43">
        <f>'$1'!Y39+'$2'!Y39+'$3'!Y39</f>
        <v>10</v>
      </c>
      <c r="Y39" s="43">
        <f>'$1'!Z39+'$2'!Z39+'$3'!Z39</f>
        <v>10</v>
      </c>
      <c r="Z39" s="43">
        <f>'$1'!AA39+'$2'!AA39+'$3'!AA39</f>
        <v>12</v>
      </c>
      <c r="AA39" s="43">
        <f>'$1'!AB39+'$2'!AB39+'$3'!AB39</f>
        <v>12</v>
      </c>
      <c r="AB39" s="43">
        <f>'$1'!AC39+'$2'!AC39+'$3'!AC39</f>
        <v>12</v>
      </c>
      <c r="AC39" s="43">
        <f>'$1'!AD39+'$2'!AD39+'$3'!AD39</f>
        <v>12</v>
      </c>
      <c r="AD39" s="43">
        <f>'$1'!AE39+'$2'!AE39+'$3'!AE39</f>
        <v>11</v>
      </c>
      <c r="AE39" s="43">
        <f>'$1'!AF39+'$2'!AF39+'$3'!AF39</f>
        <v>13</v>
      </c>
      <c r="AF39" s="43">
        <f>'$1'!AG39+'$2'!AG39+'$3'!AG39</f>
        <v>12</v>
      </c>
      <c r="AG39" s="43">
        <f>'$1'!AH39+'$2'!AH39+'$3'!AH39</f>
        <v>3</v>
      </c>
      <c r="AH39" s="43">
        <f>'$1'!AI39+'$2'!AI39+'$3'!AI39</f>
        <v>3</v>
      </c>
      <c r="AI39" s="15"/>
      <c r="AJ39" s="38">
        <f t="shared" si="0"/>
        <v>7</v>
      </c>
      <c r="AK39" s="38">
        <f t="shared" si="1"/>
        <v>11</v>
      </c>
      <c r="AL39" s="38">
        <f t="shared" si="2"/>
        <v>0</v>
      </c>
    </row>
    <row r="40" spans="1:38" x14ac:dyDescent="0.4">
      <c r="A40" s="15"/>
      <c r="B40" s="15" t="s">
        <v>293</v>
      </c>
      <c r="C40" s="49" t="s">
        <v>112</v>
      </c>
      <c r="D40" s="15"/>
      <c r="E40" s="15"/>
      <c r="F40" s="15" t="s">
        <v>348</v>
      </c>
      <c r="G40" s="43">
        <f>'$1'!H40+'$2'!H40+'$3'!H40</f>
        <v>0</v>
      </c>
      <c r="H40" s="43">
        <f>'$1'!I40+'$2'!I40+'$3'!I40</f>
        <v>0</v>
      </c>
      <c r="I40" s="43">
        <f>'$1'!J40+'$2'!J40+'$3'!J40</f>
        <v>0</v>
      </c>
      <c r="J40" s="43">
        <f>'$1'!K40+'$2'!K40+'$3'!K40</f>
        <v>0</v>
      </c>
      <c r="K40" s="43">
        <f>'$1'!L40+'$2'!L40+'$3'!L40</f>
        <v>0</v>
      </c>
      <c r="L40" s="43">
        <f>'$1'!M40+'$2'!M40+'$3'!M40</f>
        <v>4</v>
      </c>
      <c r="M40" s="43">
        <f>'$1'!N40+'$2'!N40+'$3'!N40</f>
        <v>5</v>
      </c>
      <c r="N40" s="43">
        <f>'$1'!O40+'$2'!O40+'$3'!O40</f>
        <v>5</v>
      </c>
      <c r="O40" s="43">
        <f>'$1'!P40+'$2'!P40+'$3'!P40</f>
        <v>5</v>
      </c>
      <c r="P40" s="43">
        <f>'$1'!Q40+'$2'!Q40+'$3'!Q40</f>
        <v>5</v>
      </c>
      <c r="Q40" s="43">
        <f>'$1'!R40+'$2'!R40+'$3'!R40</f>
        <v>6</v>
      </c>
      <c r="R40" s="43">
        <f>'$1'!S40+'$2'!S40+'$3'!S40</f>
        <v>6</v>
      </c>
      <c r="S40" s="43">
        <f>'$1'!T40+'$2'!T40+'$3'!T40</f>
        <v>6</v>
      </c>
      <c r="T40" s="43">
        <f>'$1'!U40+'$2'!U40+'$3'!U40</f>
        <v>5</v>
      </c>
      <c r="U40" s="43">
        <f>'$1'!V40+'$2'!V40+'$3'!V40</f>
        <v>5</v>
      </c>
      <c r="V40" s="43">
        <f>'$1'!W40+'$2'!W40+'$3'!W40</f>
        <v>5</v>
      </c>
      <c r="W40" s="43">
        <f>'$1'!X40+'$2'!X40+'$3'!X40</f>
        <v>5</v>
      </c>
      <c r="X40" s="43">
        <f>'$1'!Y40+'$2'!Y40+'$3'!Y40</f>
        <v>5</v>
      </c>
      <c r="Y40" s="43">
        <f>'$1'!Z40+'$2'!Z40+'$3'!Z40</f>
        <v>6</v>
      </c>
      <c r="Z40" s="43">
        <f>'$1'!AA40+'$2'!AA40+'$3'!AA40</f>
        <v>6</v>
      </c>
      <c r="AA40" s="43">
        <f>'$1'!AB40+'$2'!AB40+'$3'!AB40</f>
        <v>8</v>
      </c>
      <c r="AB40" s="43">
        <f>'$1'!AC40+'$2'!AC40+'$3'!AC40</f>
        <v>8</v>
      </c>
      <c r="AC40" s="43">
        <f>'$1'!AD40+'$2'!AD40+'$3'!AD40</f>
        <v>9</v>
      </c>
      <c r="AD40" s="43">
        <f>'$1'!AE40+'$2'!AE40+'$3'!AE40</f>
        <v>11</v>
      </c>
      <c r="AE40" s="43">
        <f>'$1'!AF40+'$2'!AF40+'$3'!AF40</f>
        <v>10</v>
      </c>
      <c r="AF40" s="43">
        <f>'$1'!AG40+'$2'!AG40+'$3'!AG40</f>
        <v>8</v>
      </c>
      <c r="AG40" s="43">
        <f>'$1'!AH40+'$2'!AH40+'$3'!AH40</f>
        <v>1</v>
      </c>
      <c r="AH40" s="43">
        <f>'$1'!AI40+'$2'!AI40+'$3'!AI40</f>
        <v>1</v>
      </c>
      <c r="AI40" s="15"/>
      <c r="AJ40" s="38">
        <f t="shared" si="0"/>
        <v>6</v>
      </c>
      <c r="AK40" s="38">
        <f t="shared" si="1"/>
        <v>8</v>
      </c>
      <c r="AL40" s="38">
        <f t="shared" si="2"/>
        <v>5</v>
      </c>
    </row>
    <row r="41" spans="1:38" x14ac:dyDescent="0.4">
      <c r="A41" s="15"/>
      <c r="B41" s="15" t="s">
        <v>293</v>
      </c>
      <c r="C41" s="49" t="s">
        <v>115</v>
      </c>
      <c r="D41" s="15"/>
      <c r="E41" s="15"/>
      <c r="F41" s="15" t="s">
        <v>348</v>
      </c>
      <c r="G41" s="43">
        <f>'$1'!H41+'$2'!H41+'$3'!H41</f>
        <v>0</v>
      </c>
      <c r="H41" s="43">
        <f>'$1'!I41+'$2'!I41+'$3'!I41</f>
        <v>0</v>
      </c>
      <c r="I41" s="43">
        <f>'$1'!J41+'$2'!J41+'$3'!J41</f>
        <v>0</v>
      </c>
      <c r="J41" s="43">
        <f>'$1'!K41+'$2'!K41+'$3'!K41</f>
        <v>0</v>
      </c>
      <c r="K41" s="43">
        <f>'$1'!L41+'$2'!L41+'$3'!L41</f>
        <v>0</v>
      </c>
      <c r="L41" s="43">
        <f>'$1'!M41+'$2'!M41+'$3'!M41</f>
        <v>3</v>
      </c>
      <c r="M41" s="43">
        <f>'$1'!N41+'$2'!N41+'$3'!N41</f>
        <v>3</v>
      </c>
      <c r="N41" s="43">
        <f>'$1'!O41+'$2'!O41+'$3'!O41</f>
        <v>4</v>
      </c>
      <c r="O41" s="43">
        <f>'$1'!P41+'$2'!P41+'$3'!P41</f>
        <v>4</v>
      </c>
      <c r="P41" s="43">
        <f>'$1'!Q41+'$2'!Q41+'$3'!Q41</f>
        <v>4</v>
      </c>
      <c r="Q41" s="43">
        <f>'$1'!R41+'$2'!R41+'$3'!R41</f>
        <v>4</v>
      </c>
      <c r="R41" s="43">
        <f>'$1'!S41+'$2'!S41+'$3'!S41</f>
        <v>7</v>
      </c>
      <c r="S41" s="43">
        <f>'$1'!T41+'$2'!T41+'$3'!T41</f>
        <v>8</v>
      </c>
      <c r="T41" s="43">
        <f>'$1'!U41+'$2'!U41+'$3'!U41</f>
        <v>8</v>
      </c>
      <c r="U41" s="43">
        <f>'$1'!V41+'$2'!V41+'$3'!V41</f>
        <v>7</v>
      </c>
      <c r="V41" s="43">
        <f>'$1'!W41+'$2'!W41+'$3'!W41</f>
        <v>7</v>
      </c>
      <c r="W41" s="43">
        <f>'$1'!X41+'$2'!X41+'$3'!X41</f>
        <v>7</v>
      </c>
      <c r="X41" s="43">
        <f>'$1'!Y41+'$2'!Y41+'$3'!Y41</f>
        <v>8</v>
      </c>
      <c r="Y41" s="43">
        <f>'$1'!Z41+'$2'!Z41+'$3'!Z41</f>
        <v>8</v>
      </c>
      <c r="Z41" s="43">
        <f>'$1'!AA41+'$2'!AA41+'$3'!AA41</f>
        <v>11</v>
      </c>
      <c r="AA41" s="43">
        <f>'$1'!AB41+'$2'!AB41+'$3'!AB41</f>
        <v>10</v>
      </c>
      <c r="AB41" s="43">
        <f>'$1'!AC41+'$2'!AC41+'$3'!AC41</f>
        <v>10</v>
      </c>
      <c r="AC41" s="43">
        <f>'$1'!AD41+'$2'!AD41+'$3'!AD41</f>
        <v>10</v>
      </c>
      <c r="AD41" s="43">
        <f>'$1'!AE41+'$2'!AE41+'$3'!AE41</f>
        <v>10</v>
      </c>
      <c r="AE41" s="43">
        <f>'$1'!AF41+'$2'!AF41+'$3'!AF41</f>
        <v>11</v>
      </c>
      <c r="AF41" s="43">
        <f>'$1'!AG41+'$2'!AG41+'$3'!AG41</f>
        <v>12</v>
      </c>
      <c r="AG41" s="43">
        <f>'$1'!AH41+'$2'!AH41+'$3'!AH41</f>
        <v>10</v>
      </c>
      <c r="AH41" s="43">
        <f>'$1'!AI41+'$2'!AI41+'$3'!AI41</f>
        <v>6</v>
      </c>
      <c r="AI41" s="15"/>
      <c r="AJ41" s="38">
        <f t="shared" si="0"/>
        <v>8</v>
      </c>
      <c r="AK41" s="38">
        <f t="shared" si="1"/>
        <v>11</v>
      </c>
      <c r="AL41" s="38">
        <f t="shared" si="2"/>
        <v>4</v>
      </c>
    </row>
    <row r="42" spans="1:38" x14ac:dyDescent="0.4">
      <c r="A42" s="15"/>
      <c r="B42" s="15" t="s">
        <v>293</v>
      </c>
      <c r="C42" s="49" t="s">
        <v>116</v>
      </c>
      <c r="D42" s="15"/>
      <c r="E42" s="15"/>
      <c r="F42" s="15" t="s">
        <v>348</v>
      </c>
      <c r="G42" s="43">
        <f>'$1'!H42+'$2'!H42+'$3'!H42</f>
        <v>0</v>
      </c>
      <c r="H42" s="43">
        <f>'$1'!I42+'$2'!I42+'$3'!I42</f>
        <v>0</v>
      </c>
      <c r="I42" s="43">
        <f>'$1'!J42+'$2'!J42+'$3'!J42</f>
        <v>0</v>
      </c>
      <c r="J42" s="43">
        <f>'$1'!K42+'$2'!K42+'$3'!K42</f>
        <v>0</v>
      </c>
      <c r="K42" s="43">
        <f>'$1'!L42+'$2'!L42+'$3'!L42</f>
        <v>0</v>
      </c>
      <c r="L42" s="43">
        <f>'$1'!M42+'$2'!M42+'$3'!M42</f>
        <v>0</v>
      </c>
      <c r="M42" s="43">
        <f>'$1'!N42+'$2'!N42+'$3'!N42</f>
        <v>0</v>
      </c>
      <c r="N42" s="43">
        <f>'$1'!O42+'$2'!O42+'$3'!O42</f>
        <v>0</v>
      </c>
      <c r="O42" s="43">
        <f>'$1'!P42+'$2'!P42+'$3'!P42</f>
        <v>0</v>
      </c>
      <c r="P42" s="43">
        <f>'$1'!Q42+'$2'!Q42+'$3'!Q42</f>
        <v>0</v>
      </c>
      <c r="Q42" s="43">
        <f>'$1'!R42+'$2'!R42+'$3'!R42</f>
        <v>0</v>
      </c>
      <c r="R42" s="43">
        <f>'$1'!S42+'$2'!S42+'$3'!S42</f>
        <v>0</v>
      </c>
      <c r="S42" s="43">
        <f>'$1'!T42+'$2'!T42+'$3'!T42</f>
        <v>0</v>
      </c>
      <c r="T42" s="43">
        <f>'$1'!U42+'$2'!U42+'$3'!U42</f>
        <v>0</v>
      </c>
      <c r="U42" s="43">
        <f>'$1'!V42+'$2'!V42+'$3'!V42</f>
        <v>0</v>
      </c>
      <c r="V42" s="43">
        <f>'$1'!W42+'$2'!W42+'$3'!W42</f>
        <v>0</v>
      </c>
      <c r="W42" s="43">
        <f>'$1'!X42+'$2'!X42+'$3'!X42</f>
        <v>0</v>
      </c>
      <c r="X42" s="43">
        <f>'$1'!Y42+'$2'!Y42+'$3'!Y42</f>
        <v>0</v>
      </c>
      <c r="Y42" s="43">
        <f>'$1'!Z42+'$2'!Z42+'$3'!Z42</f>
        <v>2</v>
      </c>
      <c r="Z42" s="43">
        <f>'$1'!AA42+'$2'!AA42+'$3'!AA42</f>
        <v>2</v>
      </c>
      <c r="AA42" s="43">
        <f>'$1'!AB42+'$2'!AB42+'$3'!AB42</f>
        <v>2</v>
      </c>
      <c r="AB42" s="43">
        <f>'$1'!AC42+'$2'!AC42+'$3'!AC42</f>
        <v>8</v>
      </c>
      <c r="AC42" s="43">
        <f>'$1'!AD42+'$2'!AD42+'$3'!AD42</f>
        <v>10</v>
      </c>
      <c r="AD42" s="43">
        <f>'$1'!AE42+'$2'!AE42+'$3'!AE42</f>
        <v>10</v>
      </c>
      <c r="AE42" s="43">
        <f>'$1'!AF42+'$2'!AF42+'$3'!AF42</f>
        <v>3</v>
      </c>
      <c r="AF42" s="43">
        <f>'$1'!AG42+'$2'!AG42+'$3'!AG42</f>
        <v>3</v>
      </c>
      <c r="AG42" s="43">
        <f>'$1'!AH42+'$2'!AH42+'$3'!AH42</f>
        <v>3</v>
      </c>
      <c r="AH42" s="43">
        <f>'$1'!AI42+'$2'!AI42+'$3'!AI42</f>
        <v>0</v>
      </c>
      <c r="AI42" s="15"/>
      <c r="AJ42" s="38">
        <f t="shared" si="0"/>
        <v>2</v>
      </c>
      <c r="AK42" s="38">
        <f t="shared" si="1"/>
        <v>6</v>
      </c>
      <c r="AL42" s="38">
        <f t="shared" si="2"/>
        <v>0</v>
      </c>
    </row>
    <row r="43" spans="1:38" x14ac:dyDescent="0.4">
      <c r="A43" s="15"/>
      <c r="B43" s="15" t="s">
        <v>293</v>
      </c>
      <c r="C43" s="49" t="s">
        <v>125</v>
      </c>
      <c r="D43" s="15"/>
      <c r="E43" s="15"/>
      <c r="F43" s="15" t="s">
        <v>348</v>
      </c>
      <c r="G43" s="43">
        <f>'$1'!H43+'$2'!H43+'$3'!H43</f>
        <v>0</v>
      </c>
      <c r="H43" s="43">
        <f>'$1'!I43+'$2'!I43+'$3'!I43</f>
        <v>0</v>
      </c>
      <c r="I43" s="43">
        <f>'$1'!J43+'$2'!J43+'$3'!J43</f>
        <v>0</v>
      </c>
      <c r="J43" s="43">
        <f>'$1'!K43+'$2'!K43+'$3'!K43</f>
        <v>0</v>
      </c>
      <c r="K43" s="43">
        <f>'$1'!L43+'$2'!L43+'$3'!L43</f>
        <v>0</v>
      </c>
      <c r="L43" s="43">
        <f>'$1'!M43+'$2'!M43+'$3'!M43</f>
        <v>0</v>
      </c>
      <c r="M43" s="43">
        <f>'$1'!N43+'$2'!N43+'$3'!N43</f>
        <v>0</v>
      </c>
      <c r="N43" s="43">
        <f>'$1'!O43+'$2'!O43+'$3'!O43</f>
        <v>0</v>
      </c>
      <c r="O43" s="43">
        <f>'$1'!P43+'$2'!P43+'$3'!P43</f>
        <v>0</v>
      </c>
      <c r="P43" s="43">
        <f>'$1'!Q43+'$2'!Q43+'$3'!Q43</f>
        <v>0</v>
      </c>
      <c r="Q43" s="43">
        <f>'$1'!R43+'$2'!R43+'$3'!R43</f>
        <v>0</v>
      </c>
      <c r="R43" s="43">
        <f>'$1'!S43+'$2'!S43+'$3'!S43</f>
        <v>0</v>
      </c>
      <c r="S43" s="43">
        <f>'$1'!T43+'$2'!T43+'$3'!T43</f>
        <v>0</v>
      </c>
      <c r="T43" s="43">
        <f>'$1'!U43+'$2'!U43+'$3'!U43</f>
        <v>0</v>
      </c>
      <c r="U43" s="43">
        <f>'$1'!V43+'$2'!V43+'$3'!V43</f>
        <v>10</v>
      </c>
      <c r="V43" s="43">
        <f>'$1'!W43+'$2'!W43+'$3'!W43</f>
        <v>0</v>
      </c>
      <c r="W43" s="43">
        <f>'$1'!X43+'$2'!X43+'$3'!X43</f>
        <v>10</v>
      </c>
      <c r="X43" s="43">
        <f>'$1'!Y43+'$2'!Y43+'$3'!Y43</f>
        <v>13</v>
      </c>
      <c r="Y43" s="43">
        <f>'$1'!Z43+'$2'!Z43+'$3'!Z43</f>
        <v>13</v>
      </c>
      <c r="Z43" s="43">
        <f>'$1'!AA43+'$2'!AA43+'$3'!AA43</f>
        <v>10</v>
      </c>
      <c r="AA43" s="43">
        <f>'$1'!AB43+'$2'!AB43+'$3'!AB43</f>
        <v>12</v>
      </c>
      <c r="AB43" s="43">
        <f>'$1'!AC43+'$2'!AC43+'$3'!AC43</f>
        <v>12</v>
      </c>
      <c r="AC43" s="43">
        <f>'$1'!AD43+'$2'!AD43+'$3'!AD43</f>
        <v>11</v>
      </c>
      <c r="AD43" s="43">
        <f>'$1'!AE43+'$2'!AE43+'$3'!AE43</f>
        <v>12</v>
      </c>
      <c r="AE43" s="43">
        <f>'$1'!AF43+'$2'!AF43+'$3'!AF43</f>
        <v>12</v>
      </c>
      <c r="AF43" s="43">
        <f>'$1'!AG43+'$2'!AG43+'$3'!AG43</f>
        <v>8</v>
      </c>
      <c r="AG43" s="43">
        <f>'$1'!AH43+'$2'!AH43+'$3'!AH43</f>
        <v>4</v>
      </c>
      <c r="AH43" s="43">
        <f>'$1'!AI43+'$2'!AI43+'$3'!AI43</f>
        <v>4</v>
      </c>
      <c r="AI43" s="15"/>
      <c r="AJ43" s="38">
        <f t="shared" si="0"/>
        <v>6</v>
      </c>
      <c r="AK43" s="38">
        <f t="shared" si="1"/>
        <v>10</v>
      </c>
      <c r="AL43" s="38">
        <f t="shared" si="2"/>
        <v>0</v>
      </c>
    </row>
    <row r="44" spans="1:38" x14ac:dyDescent="0.4">
      <c r="A44" s="15"/>
      <c r="B44" s="15" t="s">
        <v>293</v>
      </c>
      <c r="C44" s="49" t="s">
        <v>126</v>
      </c>
      <c r="D44" s="15"/>
      <c r="E44" s="15"/>
      <c r="F44" s="15" t="s">
        <v>348</v>
      </c>
      <c r="G44" s="43">
        <f>'$1'!H44+'$2'!H44+'$3'!H44</f>
        <v>0</v>
      </c>
      <c r="H44" s="43">
        <f>'$1'!I44+'$2'!I44+'$3'!I44</f>
        <v>0</v>
      </c>
      <c r="I44" s="43">
        <f>'$1'!J44+'$2'!J44+'$3'!J44</f>
        <v>0</v>
      </c>
      <c r="J44" s="43">
        <f>'$1'!K44+'$2'!K44+'$3'!K44</f>
        <v>0</v>
      </c>
      <c r="K44" s="43">
        <f>'$1'!L44+'$2'!L44+'$3'!L44</f>
        <v>0</v>
      </c>
      <c r="L44" s="43">
        <f>'$1'!M44+'$2'!M44+'$3'!M44</f>
        <v>0</v>
      </c>
      <c r="M44" s="43">
        <f>'$1'!N44+'$2'!N44+'$3'!N44</f>
        <v>1</v>
      </c>
      <c r="N44" s="43">
        <f>'$1'!O44+'$2'!O44+'$3'!O44</f>
        <v>1</v>
      </c>
      <c r="O44" s="43">
        <f>'$1'!P44+'$2'!P44+'$3'!P44</f>
        <v>1</v>
      </c>
      <c r="P44" s="43">
        <f>'$1'!Q44+'$2'!Q44+'$3'!Q44</f>
        <v>1</v>
      </c>
      <c r="Q44" s="43">
        <f>'$1'!R44+'$2'!R44+'$3'!R44</f>
        <v>1</v>
      </c>
      <c r="R44" s="43">
        <f>'$1'!S44+'$2'!S44+'$3'!S44</f>
        <v>1</v>
      </c>
      <c r="S44" s="43">
        <f>'$1'!T44+'$2'!T44+'$3'!T44</f>
        <v>1</v>
      </c>
      <c r="T44" s="43">
        <f>'$1'!U44+'$2'!U44+'$3'!U44</f>
        <v>0</v>
      </c>
      <c r="U44" s="43">
        <f>'$1'!V44+'$2'!V44+'$3'!V44</f>
        <v>1</v>
      </c>
      <c r="V44" s="43">
        <f>'$1'!W44+'$2'!W44+'$3'!W44</f>
        <v>11</v>
      </c>
      <c r="W44" s="43">
        <f>'$1'!X44+'$2'!X44+'$3'!X44</f>
        <v>12</v>
      </c>
      <c r="X44" s="43">
        <f>'$1'!Y44+'$2'!Y44+'$3'!Y44</f>
        <v>12</v>
      </c>
      <c r="Y44" s="43">
        <f>'$1'!Z44+'$2'!Z44+'$3'!Z44</f>
        <v>13</v>
      </c>
      <c r="Z44" s="43">
        <f>'$1'!AA44+'$2'!AA44+'$3'!AA44</f>
        <v>13</v>
      </c>
      <c r="AA44" s="43">
        <f>'$1'!AB44+'$2'!AB44+'$3'!AB44</f>
        <v>13</v>
      </c>
      <c r="AB44" s="43">
        <f>'$1'!AC44+'$2'!AC44+'$3'!AC44</f>
        <v>13</v>
      </c>
      <c r="AC44" s="43">
        <f>'$1'!AD44+'$2'!AD44+'$3'!AD44</f>
        <v>10</v>
      </c>
      <c r="AD44" s="43">
        <f>'$1'!AE44+'$2'!AE44+'$3'!AE44</f>
        <v>12</v>
      </c>
      <c r="AE44" s="43">
        <f>'$1'!AF44+'$2'!AF44+'$3'!AF44</f>
        <v>12</v>
      </c>
      <c r="AF44" s="43">
        <f>'$1'!AG44+'$2'!AG44+'$3'!AG44</f>
        <v>12</v>
      </c>
      <c r="AG44" s="43">
        <f>'$1'!AH44+'$2'!AH44+'$3'!AH44</f>
        <v>4</v>
      </c>
      <c r="AH44" s="43">
        <f>'$1'!AI44+'$2'!AI44+'$3'!AI44</f>
        <v>4</v>
      </c>
      <c r="AI44" s="15"/>
      <c r="AJ44" s="38">
        <f t="shared" si="0"/>
        <v>7</v>
      </c>
      <c r="AK44" s="38">
        <f t="shared" si="1"/>
        <v>11</v>
      </c>
      <c r="AL44" s="38">
        <f t="shared" si="2"/>
        <v>1</v>
      </c>
    </row>
    <row r="45" spans="1:38" x14ac:dyDescent="0.4">
      <c r="A45" s="15"/>
      <c r="B45" s="15" t="s">
        <v>293</v>
      </c>
      <c r="C45" s="49" t="s">
        <v>365</v>
      </c>
      <c r="D45" s="15"/>
      <c r="E45" s="15"/>
      <c r="F45" s="15" t="s">
        <v>348</v>
      </c>
      <c r="G45" s="43">
        <f>'$1'!H45+'$2'!H45+'$3'!H45</f>
        <v>0</v>
      </c>
      <c r="H45" s="43">
        <f>'$1'!I45+'$2'!I45+'$3'!I45</f>
        <v>0</v>
      </c>
      <c r="I45" s="43">
        <f>'$1'!J45+'$2'!J45+'$3'!J45</f>
        <v>0</v>
      </c>
      <c r="J45" s="43">
        <f>'$1'!K45+'$2'!K45+'$3'!K45</f>
        <v>0</v>
      </c>
      <c r="K45" s="43">
        <f>'$1'!L45+'$2'!L45+'$3'!L45</f>
        <v>0</v>
      </c>
      <c r="L45" s="43">
        <f>'$1'!M45+'$2'!M45+'$3'!M45</f>
        <v>10</v>
      </c>
      <c r="M45" s="43">
        <f>'$1'!N45+'$2'!N45+'$3'!N45</f>
        <v>10</v>
      </c>
      <c r="N45" s="43">
        <f>'$1'!O45+'$2'!O45+'$3'!O45</f>
        <v>10</v>
      </c>
      <c r="O45" s="43">
        <f>'$1'!P45+'$2'!P45+'$3'!P45</f>
        <v>10</v>
      </c>
      <c r="P45" s="43">
        <f>'$1'!Q45+'$2'!Q45+'$3'!Q45</f>
        <v>10</v>
      </c>
      <c r="Q45" s="43">
        <f>'$1'!R45+'$2'!R45+'$3'!R45</f>
        <v>10</v>
      </c>
      <c r="R45" s="43">
        <f>'$1'!S45+'$2'!S45+'$3'!S45</f>
        <v>10</v>
      </c>
      <c r="S45" s="43">
        <f>'$1'!T45+'$2'!T45+'$3'!T45</f>
        <v>10</v>
      </c>
      <c r="T45" s="43">
        <f>'$1'!U45+'$2'!U45+'$3'!U45</f>
        <v>10</v>
      </c>
      <c r="U45" s="43">
        <f>'$1'!V45+'$2'!V45+'$3'!V45</f>
        <v>10</v>
      </c>
      <c r="V45" s="43">
        <f>'$1'!W45+'$2'!W45+'$3'!W45</f>
        <v>10</v>
      </c>
      <c r="W45" s="43">
        <f>'$1'!X45+'$2'!X45+'$3'!X45</f>
        <v>10</v>
      </c>
      <c r="X45" s="43">
        <f>'$1'!Y45+'$2'!Y45+'$3'!Y45</f>
        <v>10</v>
      </c>
      <c r="Y45" s="43">
        <f>'$1'!Z45+'$2'!Z45+'$3'!Z45</f>
        <v>10</v>
      </c>
      <c r="Z45" s="43">
        <f>'$1'!AA45+'$2'!AA45+'$3'!AA45</f>
        <v>11</v>
      </c>
      <c r="AA45" s="43">
        <f>'$1'!AB45+'$2'!AB45+'$3'!AB45</f>
        <v>12</v>
      </c>
      <c r="AB45" s="43">
        <f>'$1'!AC45+'$2'!AC45+'$3'!AC45</f>
        <v>13</v>
      </c>
      <c r="AC45" s="43">
        <f>'$1'!AD45+'$2'!AD45+'$3'!AD45</f>
        <v>13</v>
      </c>
      <c r="AD45" s="43">
        <f>'$1'!AE45+'$2'!AE45+'$3'!AE45</f>
        <v>14</v>
      </c>
      <c r="AE45" s="43">
        <f>'$1'!AF45+'$2'!AF45+'$3'!AF45</f>
        <v>14</v>
      </c>
      <c r="AF45" s="43">
        <f>'$1'!AG45+'$2'!AG45+'$3'!AG45</f>
        <v>15</v>
      </c>
      <c r="AG45" s="43">
        <f>'$1'!AH45+'$2'!AH45+'$3'!AH45</f>
        <v>4</v>
      </c>
      <c r="AH45" s="43">
        <f>'$1'!AI45+'$2'!AI45+'$3'!AI45</f>
        <v>5</v>
      </c>
      <c r="AI45" s="15"/>
      <c r="AJ45" s="38">
        <f t="shared" si="0"/>
        <v>11</v>
      </c>
      <c r="AK45" s="38">
        <f t="shared" si="1"/>
        <v>12</v>
      </c>
      <c r="AL45" s="38">
        <f t="shared" si="2"/>
        <v>10</v>
      </c>
    </row>
    <row r="46" spans="1:38" x14ac:dyDescent="0.4">
      <c r="A46" s="15"/>
      <c r="B46" s="15" t="s">
        <v>293</v>
      </c>
      <c r="C46" s="49" t="s">
        <v>0</v>
      </c>
      <c r="D46" s="15"/>
      <c r="E46" s="15"/>
      <c r="F46" s="15" t="s">
        <v>348</v>
      </c>
      <c r="G46" s="43">
        <f>'$1'!H46+'$2'!H46+'$3'!H46</f>
        <v>0</v>
      </c>
      <c r="H46" s="43">
        <f>'$1'!I46+'$2'!I46+'$3'!I46</f>
        <v>0</v>
      </c>
      <c r="I46" s="43">
        <f>'$1'!J46+'$2'!J46+'$3'!J46</f>
        <v>0</v>
      </c>
      <c r="J46" s="43">
        <f>'$1'!K46+'$2'!K46+'$3'!K46</f>
        <v>0</v>
      </c>
      <c r="K46" s="43">
        <f>'$1'!L46+'$2'!L46+'$3'!L46</f>
        <v>0</v>
      </c>
      <c r="L46" s="43">
        <f>'$1'!M46+'$2'!M46+'$3'!M46</f>
        <v>0</v>
      </c>
      <c r="M46" s="43">
        <f>'$1'!N46+'$2'!N46+'$3'!N46</f>
        <v>0</v>
      </c>
      <c r="N46" s="43">
        <f>'$1'!O46+'$2'!O46+'$3'!O46</f>
        <v>0</v>
      </c>
      <c r="O46" s="43">
        <f>'$1'!P46+'$2'!P46+'$3'!P46</f>
        <v>0</v>
      </c>
      <c r="P46" s="43">
        <f>'$1'!Q46+'$2'!Q46+'$3'!Q46</f>
        <v>0</v>
      </c>
      <c r="Q46" s="43">
        <f>'$1'!R46+'$2'!R46+'$3'!R46</f>
        <v>0</v>
      </c>
      <c r="R46" s="43">
        <f>'$1'!S46+'$2'!S46+'$3'!S46</f>
        <v>0</v>
      </c>
      <c r="S46" s="43">
        <f>'$1'!T46+'$2'!T46+'$3'!T46</f>
        <v>0</v>
      </c>
      <c r="T46" s="43">
        <f>'$1'!U46+'$2'!U46+'$3'!U46</f>
        <v>0</v>
      </c>
      <c r="U46" s="43">
        <f>'$1'!V46+'$2'!V46+'$3'!V46</f>
        <v>0</v>
      </c>
      <c r="V46" s="43">
        <f>'$1'!W46+'$2'!W46+'$3'!W46</f>
        <v>3</v>
      </c>
      <c r="W46" s="43">
        <f>'$1'!X46+'$2'!X46+'$3'!X46</f>
        <v>6</v>
      </c>
      <c r="X46" s="43">
        <f>'$1'!Y46+'$2'!Y46+'$3'!Y46</f>
        <v>13</v>
      </c>
      <c r="Y46" s="43">
        <f>'$1'!Z46+'$2'!Z46+'$3'!Z46</f>
        <v>10</v>
      </c>
      <c r="Z46" s="43">
        <f>'$1'!AA46+'$2'!AA46+'$3'!AA46</f>
        <v>7</v>
      </c>
      <c r="AA46" s="43">
        <f>'$1'!AB46+'$2'!AB46+'$3'!AB46</f>
        <v>4</v>
      </c>
      <c r="AB46" s="43">
        <f>'$1'!AC46+'$2'!AC46+'$3'!AC46</f>
        <v>5</v>
      </c>
      <c r="AC46" s="43">
        <f>'$1'!AD46+'$2'!AD46+'$3'!AD46</f>
        <v>5</v>
      </c>
      <c r="AD46" s="43">
        <f>'$1'!AE46+'$2'!AE46+'$3'!AE46</f>
        <v>5</v>
      </c>
      <c r="AE46" s="43">
        <f>'$1'!AF46+'$2'!AF46+'$3'!AF46</f>
        <v>4</v>
      </c>
      <c r="AF46" s="43">
        <f>'$1'!AG46+'$2'!AG46+'$3'!AG46</f>
        <v>5</v>
      </c>
      <c r="AG46" s="43">
        <f>'$1'!AH46+'$2'!AH46+'$3'!AH46</f>
        <v>3</v>
      </c>
      <c r="AH46" s="43">
        <f>'$1'!AI46+'$2'!AI46+'$3'!AI46</f>
        <v>3</v>
      </c>
      <c r="AI46" s="15"/>
      <c r="AJ46" s="38">
        <f t="shared" si="0"/>
        <v>3</v>
      </c>
      <c r="AK46" s="38">
        <f t="shared" si="1"/>
        <v>5</v>
      </c>
      <c r="AL46" s="38">
        <f t="shared" si="2"/>
        <v>0</v>
      </c>
    </row>
    <row r="47" spans="1:38" x14ac:dyDescent="0.4">
      <c r="A47" s="15"/>
      <c r="B47" s="15" t="s">
        <v>293</v>
      </c>
      <c r="C47" s="49" t="s">
        <v>3</v>
      </c>
      <c r="D47" s="15"/>
      <c r="E47" s="15"/>
      <c r="F47" s="15" t="s">
        <v>348</v>
      </c>
      <c r="G47" s="43">
        <f>'$1'!H47+'$2'!H47+'$3'!H47</f>
        <v>0</v>
      </c>
      <c r="H47" s="43">
        <f>'$1'!I47+'$2'!I47+'$3'!I47</f>
        <v>0</v>
      </c>
      <c r="I47" s="43">
        <f>'$1'!J47+'$2'!J47+'$3'!J47</f>
        <v>0</v>
      </c>
      <c r="J47" s="43">
        <f>'$1'!K47+'$2'!K47+'$3'!K47</f>
        <v>0</v>
      </c>
      <c r="K47" s="43">
        <f>'$1'!L47+'$2'!L47+'$3'!L47</f>
        <v>0</v>
      </c>
      <c r="L47" s="43">
        <f>'$1'!M47+'$2'!M47+'$3'!M47</f>
        <v>0</v>
      </c>
      <c r="M47" s="43">
        <f>'$1'!N47+'$2'!N47+'$3'!N47</f>
        <v>0</v>
      </c>
      <c r="N47" s="43">
        <f>'$1'!O47+'$2'!O47+'$3'!O47</f>
        <v>0</v>
      </c>
      <c r="O47" s="43">
        <f>'$1'!P47+'$2'!P47+'$3'!P47</f>
        <v>0</v>
      </c>
      <c r="P47" s="43">
        <f>'$1'!Q47+'$2'!Q47+'$3'!Q47</f>
        <v>0</v>
      </c>
      <c r="Q47" s="43">
        <f>'$1'!R47+'$2'!R47+'$3'!R47</f>
        <v>0</v>
      </c>
      <c r="R47" s="43">
        <f>'$1'!S47+'$2'!S47+'$3'!S47</f>
        <v>0</v>
      </c>
      <c r="S47" s="43">
        <f>'$1'!T47+'$2'!T47+'$3'!T47</f>
        <v>0</v>
      </c>
      <c r="T47" s="43">
        <f>'$1'!U47+'$2'!U47+'$3'!U47</f>
        <v>0</v>
      </c>
      <c r="U47" s="43">
        <f>'$1'!V47+'$2'!V47+'$3'!V47</f>
        <v>0</v>
      </c>
      <c r="V47" s="43">
        <f>'$1'!W47+'$2'!W47+'$3'!W47</f>
        <v>0</v>
      </c>
      <c r="W47" s="43">
        <f>'$1'!X47+'$2'!X47+'$3'!X47</f>
        <v>0</v>
      </c>
      <c r="X47" s="43">
        <f>'$1'!Y47+'$2'!Y47+'$3'!Y47</f>
        <v>4</v>
      </c>
      <c r="Y47" s="43">
        <f>'$1'!Z47+'$2'!Z47+'$3'!Z47</f>
        <v>6</v>
      </c>
      <c r="Z47" s="43">
        <f>'$1'!AA47+'$2'!AA47+'$3'!AA47</f>
        <v>5</v>
      </c>
      <c r="AA47" s="43">
        <f>'$1'!AB47+'$2'!AB47+'$3'!AB47</f>
        <v>4</v>
      </c>
      <c r="AB47" s="43">
        <f>'$1'!AC47+'$2'!AC47+'$3'!AC47</f>
        <v>7</v>
      </c>
      <c r="AC47" s="43">
        <f>'$1'!AD47+'$2'!AD47+'$3'!AD47</f>
        <v>8</v>
      </c>
      <c r="AD47" s="43">
        <f>'$1'!AE47+'$2'!AE47+'$3'!AE47</f>
        <v>9</v>
      </c>
      <c r="AE47" s="43">
        <f>'$1'!AF47+'$2'!AF47+'$3'!AF47</f>
        <v>10</v>
      </c>
      <c r="AF47" s="43">
        <f>'$1'!AG47+'$2'!AG47+'$3'!AG47</f>
        <v>10</v>
      </c>
      <c r="AG47" s="43">
        <f>'$1'!AH47+'$2'!AH47+'$3'!AH47</f>
        <v>5</v>
      </c>
      <c r="AH47" s="43">
        <f>'$1'!AI47+'$2'!AI47+'$3'!AI47</f>
        <v>5</v>
      </c>
      <c r="AI47" s="15"/>
      <c r="AJ47" s="38">
        <f t="shared" ref="AJ47:AJ91" si="3">ROUND(AVERAGE(L47:AG47),0)</f>
        <v>3</v>
      </c>
      <c r="AK47" s="38">
        <f t="shared" ref="AK47:AK91" si="4">ROUND(AVERAGE(AB47:AG47),)</f>
        <v>8</v>
      </c>
      <c r="AL47" s="38">
        <f t="shared" ref="AL47:AL91" si="5">ROUND(AVERAGE(L47:Q47),0)</f>
        <v>0</v>
      </c>
    </row>
    <row r="48" spans="1:38" x14ac:dyDescent="0.4">
      <c r="A48" s="15"/>
      <c r="B48" s="15" t="s">
        <v>293</v>
      </c>
      <c r="C48" s="49" t="s">
        <v>6</v>
      </c>
      <c r="D48" s="15"/>
      <c r="E48" s="15"/>
      <c r="F48" s="15" t="s">
        <v>348</v>
      </c>
      <c r="G48" s="43">
        <f>'$1'!H48+'$2'!H48+'$3'!H48</f>
        <v>0</v>
      </c>
      <c r="H48" s="43">
        <f>'$1'!I48+'$2'!I48+'$3'!I48</f>
        <v>0</v>
      </c>
      <c r="I48" s="43">
        <f>'$1'!J48+'$2'!J48+'$3'!J48</f>
        <v>0</v>
      </c>
      <c r="J48" s="43">
        <f>'$1'!K48+'$2'!K48+'$3'!K48</f>
        <v>0</v>
      </c>
      <c r="K48" s="43">
        <f>'$1'!L48+'$2'!L48+'$3'!L48</f>
        <v>0</v>
      </c>
      <c r="L48" s="43">
        <f>'$1'!M48+'$2'!M48+'$3'!M48</f>
        <v>0</v>
      </c>
      <c r="M48" s="43">
        <f>'$1'!N48+'$2'!N48+'$3'!N48</f>
        <v>0</v>
      </c>
      <c r="N48" s="43">
        <f>'$1'!O48+'$2'!O48+'$3'!O48</f>
        <v>0</v>
      </c>
      <c r="O48" s="43">
        <f>'$1'!P48+'$2'!P48+'$3'!P48</f>
        <v>0</v>
      </c>
      <c r="P48" s="43">
        <f>'$1'!Q48+'$2'!Q48+'$3'!Q48</f>
        <v>0</v>
      </c>
      <c r="Q48" s="43">
        <f>'$1'!R48+'$2'!R48+'$3'!R48</f>
        <v>0</v>
      </c>
      <c r="R48" s="43">
        <f>'$1'!S48+'$2'!S48+'$3'!S48</f>
        <v>0</v>
      </c>
      <c r="S48" s="43">
        <f>'$1'!T48+'$2'!T48+'$3'!T48</f>
        <v>0</v>
      </c>
      <c r="T48" s="43">
        <f>'$1'!U48+'$2'!U48+'$3'!U48</f>
        <v>0</v>
      </c>
      <c r="U48" s="43">
        <f>'$1'!V48+'$2'!V48+'$3'!V48</f>
        <v>0</v>
      </c>
      <c r="V48" s="43">
        <f>'$1'!W48+'$2'!W48+'$3'!W48</f>
        <v>0</v>
      </c>
      <c r="W48" s="43">
        <f>'$1'!X48+'$2'!X48+'$3'!X48</f>
        <v>0</v>
      </c>
      <c r="X48" s="43">
        <f>'$1'!Y48+'$2'!Y48+'$3'!Y48</f>
        <v>0</v>
      </c>
      <c r="Y48" s="43">
        <f>'$1'!Z48+'$2'!Z48+'$3'!Z48</f>
        <v>3</v>
      </c>
      <c r="Z48" s="43">
        <f>'$1'!AA48+'$2'!AA48+'$3'!AA48</f>
        <v>7</v>
      </c>
      <c r="AA48" s="43">
        <f>'$1'!AB48+'$2'!AB48+'$3'!AB48</f>
        <v>8</v>
      </c>
      <c r="AB48" s="43">
        <f>'$1'!AC48+'$2'!AC48+'$3'!AC48</f>
        <v>2</v>
      </c>
      <c r="AC48" s="43">
        <f>'$1'!AD48+'$2'!AD48+'$3'!AD48</f>
        <v>5</v>
      </c>
      <c r="AD48" s="43">
        <f>'$1'!AE48+'$2'!AE48+'$3'!AE48</f>
        <v>5</v>
      </c>
      <c r="AE48" s="43">
        <f>'$1'!AF48+'$2'!AF48+'$3'!AF48</f>
        <v>6</v>
      </c>
      <c r="AF48" s="43">
        <f>'$1'!AG48+'$2'!AG48+'$3'!AG48</f>
        <v>6</v>
      </c>
      <c r="AG48" s="43">
        <f>'$1'!AH48+'$2'!AH48+'$3'!AH48</f>
        <v>6</v>
      </c>
      <c r="AH48" s="43">
        <f>'$1'!AI48+'$2'!AI48+'$3'!AI48</f>
        <v>6</v>
      </c>
      <c r="AI48" s="15"/>
      <c r="AJ48" s="38">
        <f t="shared" si="3"/>
        <v>2</v>
      </c>
      <c r="AK48" s="38">
        <f t="shared" si="4"/>
        <v>5</v>
      </c>
      <c r="AL48" s="38">
        <f t="shared" si="5"/>
        <v>0</v>
      </c>
    </row>
    <row r="49" spans="1:38" x14ac:dyDescent="0.4">
      <c r="A49" s="15"/>
      <c r="B49" s="15" t="s">
        <v>293</v>
      </c>
      <c r="C49" s="49" t="s">
        <v>8</v>
      </c>
      <c r="D49" s="15"/>
      <c r="E49" s="15"/>
      <c r="F49" s="15" t="s">
        <v>348</v>
      </c>
      <c r="G49" s="43">
        <f>'$1'!H49+'$2'!H49+'$3'!H49</f>
        <v>0</v>
      </c>
      <c r="H49" s="43">
        <f>'$1'!I49+'$2'!I49+'$3'!I49</f>
        <v>0</v>
      </c>
      <c r="I49" s="43">
        <f>'$1'!J49+'$2'!J49+'$3'!J49</f>
        <v>0</v>
      </c>
      <c r="J49" s="43">
        <f>'$1'!K49+'$2'!K49+'$3'!K49</f>
        <v>0</v>
      </c>
      <c r="K49" s="43">
        <f>'$1'!L49+'$2'!L49+'$3'!L49</f>
        <v>0</v>
      </c>
      <c r="L49" s="43">
        <f>'$1'!M49+'$2'!M49+'$3'!M49</f>
        <v>0</v>
      </c>
      <c r="M49" s="43">
        <f>'$1'!N49+'$2'!N49+'$3'!N49</f>
        <v>0</v>
      </c>
      <c r="N49" s="43">
        <f>'$1'!O49+'$2'!O49+'$3'!O49</f>
        <v>0</v>
      </c>
      <c r="O49" s="43">
        <f>'$1'!P49+'$2'!P49+'$3'!P49</f>
        <v>0</v>
      </c>
      <c r="P49" s="43">
        <f>'$1'!Q49+'$2'!Q49+'$3'!Q49</f>
        <v>0</v>
      </c>
      <c r="Q49" s="43">
        <f>'$1'!R49+'$2'!R49+'$3'!R49</f>
        <v>0</v>
      </c>
      <c r="R49" s="43">
        <f>'$1'!S49+'$2'!S49+'$3'!S49</f>
        <v>0</v>
      </c>
      <c r="S49" s="43">
        <f>'$1'!T49+'$2'!T49+'$3'!T49</f>
        <v>0</v>
      </c>
      <c r="T49" s="43">
        <f>'$1'!U49+'$2'!U49+'$3'!U49</f>
        <v>0</v>
      </c>
      <c r="U49" s="43">
        <f>'$1'!V49+'$2'!V49+'$3'!V49</f>
        <v>0</v>
      </c>
      <c r="V49" s="43">
        <f>'$1'!W49+'$2'!W49+'$3'!W49</f>
        <v>0</v>
      </c>
      <c r="W49" s="43">
        <f>'$1'!X49+'$2'!X49+'$3'!X49</f>
        <v>0</v>
      </c>
      <c r="X49" s="43">
        <f>'$1'!Y49+'$2'!Y49+'$3'!Y49</f>
        <v>0</v>
      </c>
      <c r="Y49" s="43">
        <f>'$1'!Z49+'$2'!Z49+'$3'!Z49</f>
        <v>6</v>
      </c>
      <c r="Z49" s="43">
        <f>'$1'!AA49+'$2'!AA49+'$3'!AA49</f>
        <v>7</v>
      </c>
      <c r="AA49" s="43">
        <f>'$1'!AB49+'$2'!AB49+'$3'!AB49</f>
        <v>5</v>
      </c>
      <c r="AB49" s="43">
        <f>'$1'!AC49+'$2'!AC49+'$3'!AC49</f>
        <v>1</v>
      </c>
      <c r="AC49" s="43">
        <f>'$1'!AD49+'$2'!AD49+'$3'!AD49</f>
        <v>2</v>
      </c>
      <c r="AD49" s="43">
        <f>'$1'!AE49+'$2'!AE49+'$3'!AE49</f>
        <v>8</v>
      </c>
      <c r="AE49" s="43">
        <f>'$1'!AF49+'$2'!AF49+'$3'!AF49</f>
        <v>8</v>
      </c>
      <c r="AF49" s="43">
        <f>'$1'!AG49+'$2'!AG49+'$3'!AG49</f>
        <v>10</v>
      </c>
      <c r="AG49" s="43">
        <f>'$1'!AH49+'$2'!AH49+'$3'!AH49</f>
        <v>9</v>
      </c>
      <c r="AH49" s="43">
        <f>'$1'!AI49+'$2'!AI49+'$3'!AI49</f>
        <v>6</v>
      </c>
      <c r="AI49" s="15"/>
      <c r="AJ49" s="38">
        <f t="shared" si="3"/>
        <v>3</v>
      </c>
      <c r="AK49" s="38">
        <f t="shared" si="4"/>
        <v>6</v>
      </c>
      <c r="AL49" s="38">
        <f t="shared" si="5"/>
        <v>0</v>
      </c>
    </row>
    <row r="50" spans="1:38" x14ac:dyDescent="0.4">
      <c r="A50" s="15"/>
      <c r="B50" s="15" t="s">
        <v>293</v>
      </c>
      <c r="C50" s="49" t="s">
        <v>14</v>
      </c>
      <c r="D50" s="15"/>
      <c r="E50" s="15"/>
      <c r="F50" s="15" t="s">
        <v>348</v>
      </c>
      <c r="G50" s="43">
        <f>'$1'!H50+'$2'!H50+'$3'!H50</f>
        <v>0</v>
      </c>
      <c r="H50" s="43">
        <f>'$1'!I50+'$2'!I50+'$3'!I50</f>
        <v>0</v>
      </c>
      <c r="I50" s="43">
        <f>'$1'!J50+'$2'!J50+'$3'!J50</f>
        <v>0</v>
      </c>
      <c r="J50" s="43">
        <f>'$1'!K50+'$2'!K50+'$3'!K50</f>
        <v>0</v>
      </c>
      <c r="K50" s="43">
        <f>'$1'!L50+'$2'!L50+'$3'!L50</f>
        <v>0</v>
      </c>
      <c r="L50" s="43">
        <f>'$1'!M50+'$2'!M50+'$3'!M50</f>
        <v>4</v>
      </c>
      <c r="M50" s="43">
        <f>'$1'!N50+'$2'!N50+'$3'!N50</f>
        <v>4</v>
      </c>
      <c r="N50" s="43">
        <f>'$1'!O50+'$2'!O50+'$3'!O50</f>
        <v>4</v>
      </c>
      <c r="O50" s="43">
        <f>'$1'!P50+'$2'!P50+'$3'!P50</f>
        <v>6</v>
      </c>
      <c r="P50" s="43">
        <f>'$1'!Q50+'$2'!Q50+'$3'!Q50</f>
        <v>6</v>
      </c>
      <c r="Q50" s="43">
        <f>'$1'!R50+'$2'!R50+'$3'!R50</f>
        <v>5</v>
      </c>
      <c r="R50" s="43">
        <f>'$1'!S50+'$2'!S50+'$3'!S50</f>
        <v>5</v>
      </c>
      <c r="S50" s="43">
        <f>'$1'!T50+'$2'!T50+'$3'!T50</f>
        <v>5</v>
      </c>
      <c r="T50" s="43">
        <f>'$1'!U50+'$2'!U50+'$3'!U50</f>
        <v>4</v>
      </c>
      <c r="U50" s="43">
        <f>'$1'!V50+'$2'!V50+'$3'!V50</f>
        <v>3</v>
      </c>
      <c r="V50" s="43">
        <f>'$1'!W50+'$2'!W50+'$3'!W50</f>
        <v>3</v>
      </c>
      <c r="W50" s="43">
        <f>'$1'!X50+'$2'!X50+'$3'!X50</f>
        <v>4</v>
      </c>
      <c r="X50" s="43">
        <f>'$1'!Y50+'$2'!Y50+'$3'!Y50</f>
        <v>4</v>
      </c>
      <c r="Y50" s="43">
        <f>'$1'!Z50+'$2'!Z50+'$3'!Z50</f>
        <v>4</v>
      </c>
      <c r="Z50" s="43">
        <f>'$1'!AA50+'$2'!AA50+'$3'!AA50</f>
        <v>3</v>
      </c>
      <c r="AA50" s="43">
        <f>'$1'!AB50+'$2'!AB50+'$3'!AB50</f>
        <v>3</v>
      </c>
      <c r="AB50" s="43">
        <f>'$1'!AC50+'$2'!AC50+'$3'!AC50</f>
        <v>4</v>
      </c>
      <c r="AC50" s="43">
        <f>'$1'!AD50+'$2'!AD50+'$3'!AD50</f>
        <v>5</v>
      </c>
      <c r="AD50" s="43">
        <f>'$1'!AE50+'$2'!AE50+'$3'!AE50</f>
        <v>7</v>
      </c>
      <c r="AE50" s="43">
        <f>'$1'!AF50+'$2'!AF50+'$3'!AF50</f>
        <v>8</v>
      </c>
      <c r="AF50" s="43">
        <f>'$1'!AG50+'$2'!AG50+'$3'!AG50</f>
        <v>8</v>
      </c>
      <c r="AG50" s="43">
        <f>'$1'!AH50+'$2'!AH50+'$3'!AH50</f>
        <v>3</v>
      </c>
      <c r="AH50" s="43">
        <f>'$1'!AI50+'$2'!AI50+'$3'!AI50</f>
        <v>0</v>
      </c>
      <c r="AI50" s="15"/>
      <c r="AJ50" s="38">
        <f t="shared" si="3"/>
        <v>5</v>
      </c>
      <c r="AK50" s="38">
        <f t="shared" si="4"/>
        <v>6</v>
      </c>
      <c r="AL50" s="38">
        <f t="shared" si="5"/>
        <v>5</v>
      </c>
    </row>
    <row r="51" spans="1:38" x14ac:dyDescent="0.4">
      <c r="A51" s="15"/>
      <c r="B51" s="15" t="s">
        <v>293</v>
      </c>
      <c r="C51" s="49" t="s">
        <v>19</v>
      </c>
      <c r="D51" s="15"/>
      <c r="E51" s="15"/>
      <c r="F51" s="15" t="s">
        <v>348</v>
      </c>
      <c r="G51" s="43">
        <f>'$1'!H51+'$2'!H51+'$3'!H51</f>
        <v>0</v>
      </c>
      <c r="H51" s="43">
        <f>'$1'!I51+'$2'!I51+'$3'!I51</f>
        <v>0</v>
      </c>
      <c r="I51" s="43">
        <f>'$1'!J51+'$2'!J51+'$3'!J51</f>
        <v>0</v>
      </c>
      <c r="J51" s="43">
        <f>'$1'!K51+'$2'!K51+'$3'!K51</f>
        <v>0</v>
      </c>
      <c r="K51" s="43">
        <f>'$1'!L51+'$2'!L51+'$3'!L51</f>
        <v>0</v>
      </c>
      <c r="L51" s="43">
        <f>'$1'!M51+'$2'!M51+'$3'!M51</f>
        <v>5</v>
      </c>
      <c r="M51" s="43">
        <f>'$1'!N51+'$2'!N51+'$3'!N51</f>
        <v>6</v>
      </c>
      <c r="N51" s="43">
        <f>'$1'!O51+'$2'!O51+'$3'!O51</f>
        <v>8</v>
      </c>
      <c r="O51" s="43">
        <f>'$1'!P51+'$2'!P51+'$3'!P51</f>
        <v>10</v>
      </c>
      <c r="P51" s="43">
        <f>'$1'!Q51+'$2'!Q51+'$3'!Q51</f>
        <v>10</v>
      </c>
      <c r="Q51" s="43">
        <f>'$1'!R51+'$2'!R51+'$3'!R51</f>
        <v>10</v>
      </c>
      <c r="R51" s="43">
        <f>'$1'!S51+'$2'!S51+'$3'!S51</f>
        <v>10</v>
      </c>
      <c r="S51" s="43">
        <f>'$1'!T51+'$2'!T51+'$3'!T51</f>
        <v>10</v>
      </c>
      <c r="T51" s="43">
        <f>'$1'!U51+'$2'!U51+'$3'!U51</f>
        <v>9</v>
      </c>
      <c r="U51" s="43">
        <f>'$1'!V51+'$2'!V51+'$3'!V51</f>
        <v>8</v>
      </c>
      <c r="V51" s="43">
        <f>'$1'!W51+'$2'!W51+'$3'!W51</f>
        <v>9</v>
      </c>
      <c r="W51" s="43">
        <f>'$1'!X51+'$2'!X51+'$3'!X51</f>
        <v>8</v>
      </c>
      <c r="X51" s="43">
        <f>'$1'!Y51+'$2'!Y51+'$3'!Y51</f>
        <v>6</v>
      </c>
      <c r="Y51" s="43">
        <f>'$1'!Z51+'$2'!Z51+'$3'!Z51</f>
        <v>7</v>
      </c>
      <c r="Z51" s="43">
        <f>'$1'!AA51+'$2'!AA51+'$3'!AA51</f>
        <v>6</v>
      </c>
      <c r="AA51" s="43">
        <f>'$1'!AB51+'$2'!AB51+'$3'!AB51</f>
        <v>5</v>
      </c>
      <c r="AB51" s="43">
        <f>'$1'!AC51+'$2'!AC51+'$3'!AC51</f>
        <v>5</v>
      </c>
      <c r="AC51" s="43">
        <f>'$1'!AD51+'$2'!AD51+'$3'!AD51</f>
        <v>5</v>
      </c>
      <c r="AD51" s="43">
        <f>'$1'!AE51+'$2'!AE51+'$3'!AE51</f>
        <v>7</v>
      </c>
      <c r="AE51" s="43">
        <f>'$1'!AF51+'$2'!AF51+'$3'!AF51</f>
        <v>8</v>
      </c>
      <c r="AF51" s="43">
        <f>'$1'!AG51+'$2'!AG51+'$3'!AG51</f>
        <v>9</v>
      </c>
      <c r="AG51" s="43">
        <f>'$1'!AH51+'$2'!AH51+'$3'!AH51</f>
        <v>5</v>
      </c>
      <c r="AH51" s="43">
        <f>'$1'!AI51+'$2'!AI51+'$3'!AI51</f>
        <v>2</v>
      </c>
      <c r="AI51" s="15"/>
      <c r="AJ51" s="38">
        <f t="shared" si="3"/>
        <v>8</v>
      </c>
      <c r="AK51" s="38">
        <f t="shared" si="4"/>
        <v>7</v>
      </c>
      <c r="AL51" s="38">
        <f t="shared" si="5"/>
        <v>8</v>
      </c>
    </row>
    <row r="52" spans="1:38" x14ac:dyDescent="0.4">
      <c r="A52" s="15"/>
      <c r="B52" s="15" t="s">
        <v>293</v>
      </c>
      <c r="C52" s="49" t="s">
        <v>264</v>
      </c>
      <c r="D52" s="15"/>
      <c r="E52" s="15"/>
      <c r="F52" s="15" t="s">
        <v>348</v>
      </c>
      <c r="G52" s="43">
        <f>'$1'!H52+'$2'!H52+'$3'!H52</f>
        <v>0</v>
      </c>
      <c r="H52" s="43">
        <f>'$1'!I52+'$2'!I52+'$3'!I52</f>
        <v>0</v>
      </c>
      <c r="I52" s="43">
        <f>'$1'!J52+'$2'!J52+'$3'!J52</f>
        <v>0</v>
      </c>
      <c r="J52" s="43">
        <f>'$1'!K52+'$2'!K52+'$3'!K52</f>
        <v>0</v>
      </c>
      <c r="K52" s="43">
        <f>'$1'!L52+'$2'!L52+'$3'!L52</f>
        <v>0</v>
      </c>
      <c r="L52" s="43">
        <f>'$1'!M52+'$2'!M52+'$3'!M52</f>
        <v>2</v>
      </c>
      <c r="M52" s="43">
        <f>'$1'!N52+'$2'!N52+'$3'!N52</f>
        <v>2</v>
      </c>
      <c r="N52" s="43">
        <f>'$1'!O52+'$2'!O52+'$3'!O52</f>
        <v>5</v>
      </c>
      <c r="O52" s="43">
        <f>'$1'!P52+'$2'!P52+'$3'!P52</f>
        <v>5</v>
      </c>
      <c r="P52" s="43">
        <f>'$1'!Q52+'$2'!Q52+'$3'!Q52</f>
        <v>5</v>
      </c>
      <c r="Q52" s="43">
        <f>'$1'!R52+'$2'!R52+'$3'!R52</f>
        <v>6</v>
      </c>
      <c r="R52" s="43">
        <f>'$1'!S52+'$2'!S52+'$3'!S52</f>
        <v>6</v>
      </c>
      <c r="S52" s="43">
        <f>'$1'!T52+'$2'!T52+'$3'!T52</f>
        <v>6</v>
      </c>
      <c r="T52" s="43">
        <f>'$1'!U52+'$2'!U52+'$3'!U52</f>
        <v>6</v>
      </c>
      <c r="U52" s="43">
        <f>'$1'!V52+'$2'!V52+'$3'!V52</f>
        <v>6</v>
      </c>
      <c r="V52" s="43">
        <f>'$1'!W52+'$2'!W52+'$3'!W52</f>
        <v>8</v>
      </c>
      <c r="W52" s="43">
        <f>'$1'!X52+'$2'!X52+'$3'!X52</f>
        <v>7</v>
      </c>
      <c r="X52" s="43">
        <f>'$1'!Y52+'$2'!Y52+'$3'!Y52</f>
        <v>7</v>
      </c>
      <c r="Y52" s="43">
        <f>'$1'!Z52+'$2'!Z52+'$3'!Z52</f>
        <v>7</v>
      </c>
      <c r="Z52" s="43">
        <f>'$1'!AA52+'$2'!AA52+'$3'!AA52</f>
        <v>8</v>
      </c>
      <c r="AA52" s="43">
        <f>'$1'!AB52+'$2'!AB52+'$3'!AB52</f>
        <v>7</v>
      </c>
      <c r="AB52" s="43">
        <f>'$1'!AC52+'$2'!AC52+'$3'!AC52</f>
        <v>7</v>
      </c>
      <c r="AC52" s="43">
        <f>'$1'!AD52+'$2'!AD52+'$3'!AD52</f>
        <v>7</v>
      </c>
      <c r="AD52" s="43">
        <f>'$1'!AE52+'$2'!AE52+'$3'!AE52</f>
        <v>7</v>
      </c>
      <c r="AE52" s="43">
        <f>'$1'!AF52+'$2'!AF52+'$3'!AF52</f>
        <v>7</v>
      </c>
      <c r="AF52" s="43">
        <f>'$1'!AG52+'$2'!AG52+'$3'!AG52</f>
        <v>7</v>
      </c>
      <c r="AG52" s="43">
        <f>'$1'!AH52+'$2'!AH52+'$3'!AH52</f>
        <v>7</v>
      </c>
      <c r="AH52" s="43">
        <f>'$1'!AI52+'$2'!AI52+'$3'!AI52</f>
        <v>8</v>
      </c>
      <c r="AI52" s="15"/>
      <c r="AJ52" s="38">
        <f t="shared" si="3"/>
        <v>6</v>
      </c>
      <c r="AK52" s="38">
        <f t="shared" si="4"/>
        <v>7</v>
      </c>
      <c r="AL52" s="38">
        <f t="shared" si="5"/>
        <v>4</v>
      </c>
    </row>
    <row r="53" spans="1:38" x14ac:dyDescent="0.4">
      <c r="A53" s="15"/>
      <c r="B53" s="15" t="s">
        <v>293</v>
      </c>
      <c r="C53" s="49" t="s">
        <v>21</v>
      </c>
      <c r="D53" s="15"/>
      <c r="E53" s="15"/>
      <c r="F53" s="15" t="s">
        <v>348</v>
      </c>
      <c r="G53" s="43">
        <f>'$1'!H53+'$2'!H53+'$3'!H53</f>
        <v>0</v>
      </c>
      <c r="H53" s="43">
        <f>'$1'!I53+'$2'!I53+'$3'!I53</f>
        <v>0</v>
      </c>
      <c r="I53" s="43">
        <f>'$1'!J53+'$2'!J53+'$3'!J53</f>
        <v>0</v>
      </c>
      <c r="J53" s="43">
        <f>'$1'!K53+'$2'!K53+'$3'!K53</f>
        <v>0</v>
      </c>
      <c r="K53" s="43">
        <f>'$1'!L53+'$2'!L53+'$3'!L53</f>
        <v>0</v>
      </c>
      <c r="L53" s="43">
        <f>'$1'!M53+'$2'!M53+'$3'!M53</f>
        <v>3</v>
      </c>
      <c r="M53" s="43">
        <f>'$1'!N53+'$2'!N53+'$3'!N53</f>
        <v>3</v>
      </c>
      <c r="N53" s="43">
        <f>'$1'!O53+'$2'!O53+'$3'!O53</f>
        <v>3</v>
      </c>
      <c r="O53" s="43">
        <f>'$1'!P53+'$2'!P53+'$3'!P53</f>
        <v>4</v>
      </c>
      <c r="P53" s="43">
        <f>'$1'!Q53+'$2'!Q53+'$3'!Q53</f>
        <v>4</v>
      </c>
      <c r="Q53" s="43">
        <f>'$1'!R53+'$2'!R53+'$3'!R53</f>
        <v>5</v>
      </c>
      <c r="R53" s="43">
        <f>'$1'!S53+'$2'!S53+'$3'!S53</f>
        <v>5</v>
      </c>
      <c r="S53" s="43">
        <f>'$1'!T53+'$2'!T53+'$3'!T53</f>
        <v>5</v>
      </c>
      <c r="T53" s="43">
        <f>'$1'!U53+'$2'!U53+'$3'!U53</f>
        <v>5</v>
      </c>
      <c r="U53" s="43">
        <f>'$1'!V53+'$2'!V53+'$3'!V53</f>
        <v>5</v>
      </c>
      <c r="V53" s="43">
        <f>'$1'!W53+'$2'!W53+'$3'!W53</f>
        <v>5</v>
      </c>
      <c r="W53" s="43">
        <f>'$1'!X53+'$2'!X53+'$3'!X53</f>
        <v>5</v>
      </c>
      <c r="X53" s="43">
        <f>'$1'!Y53+'$2'!Y53+'$3'!Y53</f>
        <v>4</v>
      </c>
      <c r="Y53" s="43">
        <f>'$1'!Z53+'$2'!Z53+'$3'!Z53</f>
        <v>4</v>
      </c>
      <c r="Z53" s="43">
        <f>'$1'!AA53+'$2'!AA53+'$3'!AA53</f>
        <v>3</v>
      </c>
      <c r="AA53" s="43">
        <f>'$1'!AB53+'$2'!AB53+'$3'!AB53</f>
        <v>3</v>
      </c>
      <c r="AB53" s="43">
        <f>'$1'!AC53+'$2'!AC53+'$3'!AC53</f>
        <v>5</v>
      </c>
      <c r="AC53" s="43">
        <f>'$1'!AD53+'$2'!AD53+'$3'!AD53</f>
        <v>5</v>
      </c>
      <c r="AD53" s="43">
        <f>'$1'!AE53+'$2'!AE53+'$3'!AE53</f>
        <v>5</v>
      </c>
      <c r="AE53" s="43">
        <f>'$1'!AF53+'$2'!AF53+'$3'!AF53</f>
        <v>6</v>
      </c>
      <c r="AF53" s="43">
        <f>'$1'!AG53+'$2'!AG53+'$3'!AG53</f>
        <v>6</v>
      </c>
      <c r="AG53" s="43">
        <f>'$1'!AH53+'$2'!AH53+'$3'!AH53</f>
        <v>1</v>
      </c>
      <c r="AH53" s="43">
        <f>'$1'!AI53+'$2'!AI53+'$3'!AI53</f>
        <v>0</v>
      </c>
      <c r="AI53" s="15"/>
      <c r="AJ53" s="38">
        <f t="shared" si="3"/>
        <v>4</v>
      </c>
      <c r="AK53" s="38">
        <f t="shared" si="4"/>
        <v>5</v>
      </c>
      <c r="AL53" s="38">
        <f t="shared" si="5"/>
        <v>4</v>
      </c>
    </row>
    <row r="54" spans="1:38" x14ac:dyDescent="0.4">
      <c r="A54" s="15"/>
      <c r="B54" s="15" t="s">
        <v>293</v>
      </c>
      <c r="C54" s="49" t="s">
        <v>373</v>
      </c>
      <c r="D54" s="15"/>
      <c r="E54" s="15"/>
      <c r="F54" s="15" t="s">
        <v>348</v>
      </c>
      <c r="G54" s="43">
        <f>'$1'!H54+'$2'!H54+'$3'!H54</f>
        <v>0</v>
      </c>
      <c r="H54" s="43">
        <f>'$1'!I54+'$2'!I54+'$3'!I54</f>
        <v>0</v>
      </c>
      <c r="I54" s="43">
        <f>'$1'!J54+'$2'!J54+'$3'!J54</f>
        <v>0</v>
      </c>
      <c r="J54" s="43">
        <f>'$1'!K54+'$2'!K54+'$3'!K54</f>
        <v>0</v>
      </c>
      <c r="K54" s="43">
        <f>'$1'!L54+'$2'!L54+'$3'!L54</f>
        <v>0</v>
      </c>
      <c r="L54" s="43">
        <f>'$1'!M54+'$2'!M54+'$3'!M54</f>
        <v>0</v>
      </c>
      <c r="M54" s="43">
        <f>'$1'!N54+'$2'!N54+'$3'!N54</f>
        <v>0</v>
      </c>
      <c r="N54" s="43">
        <f>'$1'!O54+'$2'!O54+'$3'!O54</f>
        <v>0</v>
      </c>
      <c r="O54" s="43">
        <f>'$1'!P54+'$2'!P54+'$3'!P54</f>
        <v>0</v>
      </c>
      <c r="P54" s="43">
        <f>'$1'!Q54+'$2'!Q54+'$3'!Q54</f>
        <v>0</v>
      </c>
      <c r="Q54" s="43">
        <f>'$1'!R54+'$2'!R54+'$3'!R54</f>
        <v>0</v>
      </c>
      <c r="R54" s="43">
        <f>'$1'!S54+'$2'!S54+'$3'!S54</f>
        <v>0</v>
      </c>
      <c r="S54" s="43">
        <f>'$1'!T54+'$2'!T54+'$3'!T54</f>
        <v>0</v>
      </c>
      <c r="T54" s="43">
        <f>'$1'!U54+'$2'!U54+'$3'!U54</f>
        <v>0</v>
      </c>
      <c r="U54" s="43">
        <f>'$1'!V54+'$2'!V54+'$3'!V54</f>
        <v>0</v>
      </c>
      <c r="V54" s="43">
        <f>'$1'!W54+'$2'!W54+'$3'!W54</f>
        <v>0</v>
      </c>
      <c r="W54" s="43">
        <f>'$1'!X54+'$2'!X54+'$3'!X54</f>
        <v>0</v>
      </c>
      <c r="X54" s="43">
        <f>'$1'!Y54+'$2'!Y54+'$3'!Y54</f>
        <v>3</v>
      </c>
      <c r="Y54" s="43">
        <f>'$1'!Z54+'$2'!Z54+'$3'!Z54</f>
        <v>4</v>
      </c>
      <c r="Z54" s="43">
        <f>'$1'!AA54+'$2'!AA54+'$3'!AA54</f>
        <v>4</v>
      </c>
      <c r="AA54" s="43">
        <f>'$1'!AB54+'$2'!AB54+'$3'!AB54</f>
        <v>5</v>
      </c>
      <c r="AB54" s="43">
        <f>'$1'!AC54+'$2'!AC54+'$3'!AC54</f>
        <v>5</v>
      </c>
      <c r="AC54" s="43">
        <f>'$1'!AD54+'$2'!AD54+'$3'!AD54</f>
        <v>7</v>
      </c>
      <c r="AD54" s="43">
        <f>'$1'!AE54+'$2'!AE54+'$3'!AE54</f>
        <v>7</v>
      </c>
      <c r="AE54" s="43">
        <f>'$1'!AF54+'$2'!AF54+'$3'!AF54</f>
        <v>7</v>
      </c>
      <c r="AF54" s="43">
        <f>'$1'!AG54+'$2'!AG54+'$3'!AG54</f>
        <v>7</v>
      </c>
      <c r="AG54" s="43">
        <f>'$1'!AH54+'$2'!AH54+'$3'!AH54</f>
        <v>2</v>
      </c>
      <c r="AH54" s="43">
        <f>'$1'!AI54+'$2'!AI54+'$3'!AI54</f>
        <v>0</v>
      </c>
      <c r="AI54" s="15"/>
      <c r="AJ54" s="38">
        <f t="shared" si="3"/>
        <v>2</v>
      </c>
      <c r="AK54" s="38">
        <f t="shared" si="4"/>
        <v>6</v>
      </c>
      <c r="AL54" s="38">
        <f t="shared" si="5"/>
        <v>0</v>
      </c>
    </row>
    <row r="55" spans="1:38" x14ac:dyDescent="0.4">
      <c r="A55" s="15"/>
      <c r="B55" s="15" t="s">
        <v>293</v>
      </c>
      <c r="C55" s="50" t="s">
        <v>32</v>
      </c>
      <c r="D55" s="15"/>
      <c r="E55" s="15"/>
      <c r="F55" s="15" t="s">
        <v>348</v>
      </c>
      <c r="G55" s="43">
        <f>'$1'!H55+'$2'!H55+'$3'!H55</f>
        <v>0</v>
      </c>
      <c r="H55" s="43">
        <f>'$1'!I55+'$2'!I55+'$3'!I55</f>
        <v>0</v>
      </c>
      <c r="I55" s="43">
        <f>'$1'!J55+'$2'!J55+'$3'!J55</f>
        <v>0</v>
      </c>
      <c r="J55" s="43">
        <f>'$1'!K55+'$2'!K55+'$3'!K55</f>
        <v>0</v>
      </c>
      <c r="K55" s="43">
        <f>'$1'!L55+'$2'!L55+'$3'!L55</f>
        <v>0</v>
      </c>
      <c r="L55" s="43">
        <f>'$1'!M55+'$2'!M55+'$3'!M55</f>
        <v>9</v>
      </c>
      <c r="M55" s="43">
        <f>'$1'!N55+'$2'!N55+'$3'!N55</f>
        <v>13</v>
      </c>
      <c r="N55" s="43">
        <f>'$1'!O55+'$2'!O55+'$3'!O55</f>
        <v>13</v>
      </c>
      <c r="O55" s="43">
        <f>'$1'!P55+'$2'!P55+'$3'!P55</f>
        <v>13</v>
      </c>
      <c r="P55" s="43">
        <f>'$1'!Q55+'$2'!Q55+'$3'!Q55</f>
        <v>13</v>
      </c>
      <c r="Q55" s="43">
        <f>'$1'!R55+'$2'!R55+'$3'!R55</f>
        <v>13</v>
      </c>
      <c r="R55" s="43">
        <f>'$1'!S55+'$2'!S55+'$3'!S55</f>
        <v>14</v>
      </c>
      <c r="S55" s="43">
        <f>'$1'!T55+'$2'!T55+'$3'!T55</f>
        <v>14</v>
      </c>
      <c r="T55" s="43">
        <f>'$1'!U55+'$2'!U55+'$3'!U55</f>
        <v>15</v>
      </c>
      <c r="U55" s="43">
        <f>'$1'!V55+'$2'!V55+'$3'!V55</f>
        <v>15</v>
      </c>
      <c r="V55" s="43">
        <f>'$1'!W55+'$2'!W55+'$3'!W55</f>
        <v>13</v>
      </c>
      <c r="W55" s="43">
        <f>'$1'!X55+'$2'!X55+'$3'!X55</f>
        <v>15</v>
      </c>
      <c r="X55" s="43">
        <f>'$1'!Y55+'$2'!Y55+'$3'!Y55</f>
        <v>12</v>
      </c>
      <c r="Y55" s="43">
        <f>'$1'!Z55+'$2'!Z55+'$3'!Z55</f>
        <v>10</v>
      </c>
      <c r="Z55" s="43">
        <f>'$1'!AA55+'$2'!AA55+'$3'!AA55</f>
        <v>10</v>
      </c>
      <c r="AA55" s="43">
        <f>'$1'!AB55+'$2'!AB55+'$3'!AB55</f>
        <v>9</v>
      </c>
      <c r="AB55" s="43">
        <f>'$1'!AC55+'$2'!AC55+'$3'!AC55</f>
        <v>9</v>
      </c>
      <c r="AC55" s="43">
        <f>'$1'!AD55+'$2'!AD55+'$3'!AD55</f>
        <v>7</v>
      </c>
      <c r="AD55" s="43">
        <f>'$1'!AE55+'$2'!AE55+'$3'!AE55</f>
        <v>8</v>
      </c>
      <c r="AE55" s="43">
        <f>'$1'!AF55+'$2'!AF55+'$3'!AF55</f>
        <v>8</v>
      </c>
      <c r="AF55" s="43">
        <f>'$1'!AG55+'$2'!AG55+'$3'!AG55</f>
        <v>7</v>
      </c>
      <c r="AG55" s="43">
        <f>'$1'!AH55+'$2'!AH55+'$3'!AH55</f>
        <v>5</v>
      </c>
      <c r="AH55" s="43">
        <f>'$1'!AI55+'$2'!AI55+'$3'!AI55</f>
        <v>0</v>
      </c>
      <c r="AI55" s="15"/>
      <c r="AJ55" s="38">
        <f t="shared" si="3"/>
        <v>11</v>
      </c>
      <c r="AK55" s="38">
        <f t="shared" si="4"/>
        <v>7</v>
      </c>
      <c r="AL55" s="38">
        <f t="shared" si="5"/>
        <v>12</v>
      </c>
    </row>
    <row r="56" spans="1:38" x14ac:dyDescent="0.4">
      <c r="A56" s="15"/>
      <c r="B56" s="15" t="s">
        <v>293</v>
      </c>
      <c r="C56" s="49" t="s">
        <v>33</v>
      </c>
      <c r="D56" s="15"/>
      <c r="E56" s="15"/>
      <c r="F56" s="15" t="s">
        <v>348</v>
      </c>
      <c r="G56" s="43">
        <f>'$1'!H56+'$2'!H56+'$3'!H56</f>
        <v>0</v>
      </c>
      <c r="H56" s="43">
        <f>'$1'!I56+'$2'!I56+'$3'!I56</f>
        <v>0</v>
      </c>
      <c r="I56" s="43">
        <f>'$1'!J56+'$2'!J56+'$3'!J56</f>
        <v>0</v>
      </c>
      <c r="J56" s="43">
        <f>'$1'!K56+'$2'!K56+'$3'!K56</f>
        <v>0</v>
      </c>
      <c r="K56" s="43">
        <f>'$1'!L56+'$2'!L56+'$3'!L56</f>
        <v>0</v>
      </c>
      <c r="L56" s="43">
        <f>'$1'!M56+'$2'!M56+'$3'!M56</f>
        <v>3</v>
      </c>
      <c r="M56" s="43">
        <f>'$1'!N56+'$2'!N56+'$3'!N56</f>
        <v>4</v>
      </c>
      <c r="N56" s="43">
        <f>'$1'!O56+'$2'!O56+'$3'!O56</f>
        <v>5</v>
      </c>
      <c r="O56" s="43">
        <f>'$1'!P56+'$2'!P56+'$3'!P56</f>
        <v>6</v>
      </c>
      <c r="P56" s="43">
        <f>'$1'!Q56+'$2'!Q56+'$3'!Q56</f>
        <v>6</v>
      </c>
      <c r="Q56" s="43">
        <f>'$1'!R56+'$2'!R56+'$3'!R56</f>
        <v>6</v>
      </c>
      <c r="R56" s="43">
        <f>'$1'!S56+'$2'!S56+'$3'!S56</f>
        <v>6</v>
      </c>
      <c r="S56" s="43">
        <f>'$1'!T56+'$2'!T56+'$3'!T56</f>
        <v>6</v>
      </c>
      <c r="T56" s="43">
        <f>'$1'!U56+'$2'!U56+'$3'!U56</f>
        <v>5</v>
      </c>
      <c r="U56" s="43">
        <f>'$1'!V56+'$2'!V56+'$3'!V56</f>
        <v>5</v>
      </c>
      <c r="V56" s="43">
        <f>'$1'!W56+'$2'!W56+'$3'!W56</f>
        <v>6</v>
      </c>
      <c r="W56" s="43">
        <f>'$1'!X56+'$2'!X56+'$3'!X56</f>
        <v>6</v>
      </c>
      <c r="X56" s="43">
        <f>'$1'!Y56+'$2'!Y56+'$3'!Y56</f>
        <v>5</v>
      </c>
      <c r="Y56" s="43">
        <f>'$1'!Z56+'$2'!Z56+'$3'!Z56</f>
        <v>4</v>
      </c>
      <c r="Z56" s="43">
        <f>'$1'!AA56+'$2'!AA56+'$3'!AA56</f>
        <v>4</v>
      </c>
      <c r="AA56" s="43">
        <f>'$1'!AB56+'$2'!AB56+'$3'!AB56</f>
        <v>4</v>
      </c>
      <c r="AB56" s="43">
        <f>'$1'!AC56+'$2'!AC56+'$3'!AC56</f>
        <v>5</v>
      </c>
      <c r="AC56" s="43">
        <f>'$1'!AD56+'$2'!AD56+'$3'!AD56</f>
        <v>5</v>
      </c>
      <c r="AD56" s="43">
        <f>'$1'!AE56+'$2'!AE56+'$3'!AE56</f>
        <v>5</v>
      </c>
      <c r="AE56" s="43">
        <f>'$1'!AF56+'$2'!AF56+'$3'!AF56</f>
        <v>7</v>
      </c>
      <c r="AF56" s="43">
        <f>'$1'!AG56+'$2'!AG56+'$3'!AG56</f>
        <v>9</v>
      </c>
      <c r="AG56" s="43">
        <f>'$1'!AH56+'$2'!AH56+'$3'!AH56</f>
        <v>19</v>
      </c>
      <c r="AH56" s="43">
        <f>'$1'!AI56+'$2'!AI56+'$3'!AI56</f>
        <v>0</v>
      </c>
      <c r="AI56" s="15"/>
      <c r="AJ56" s="38">
        <f t="shared" si="3"/>
        <v>6</v>
      </c>
      <c r="AK56" s="38">
        <f t="shared" si="4"/>
        <v>8</v>
      </c>
      <c r="AL56" s="38">
        <f t="shared" si="5"/>
        <v>5</v>
      </c>
    </row>
    <row r="57" spans="1:38" x14ac:dyDescent="0.4">
      <c r="A57" s="15"/>
      <c r="B57" s="15" t="s">
        <v>293</v>
      </c>
      <c r="C57" s="49" t="s">
        <v>38</v>
      </c>
      <c r="D57" s="15"/>
      <c r="E57" s="15"/>
      <c r="F57" s="15" t="s">
        <v>348</v>
      </c>
      <c r="G57" s="43">
        <f>'$1'!H57+'$2'!H57+'$3'!H57</f>
        <v>0</v>
      </c>
      <c r="H57" s="43">
        <f>'$1'!I57+'$2'!I57+'$3'!I57</f>
        <v>0</v>
      </c>
      <c r="I57" s="43">
        <f>'$1'!J57+'$2'!J57+'$3'!J57</f>
        <v>0</v>
      </c>
      <c r="J57" s="43">
        <f>'$1'!K57+'$2'!K57+'$3'!K57</f>
        <v>0</v>
      </c>
      <c r="K57" s="43">
        <f>'$1'!L57+'$2'!L57+'$3'!L57</f>
        <v>0</v>
      </c>
      <c r="L57" s="43">
        <f>'$1'!M57+'$2'!M57+'$3'!M57</f>
        <v>0</v>
      </c>
      <c r="M57" s="43">
        <f>'$1'!N57+'$2'!N57+'$3'!N57</f>
        <v>0</v>
      </c>
      <c r="N57" s="43">
        <f>'$1'!O57+'$2'!O57+'$3'!O57</f>
        <v>0</v>
      </c>
      <c r="O57" s="43">
        <f>'$1'!P57+'$2'!P57+'$3'!P57</f>
        <v>0</v>
      </c>
      <c r="P57" s="43">
        <f>'$1'!Q57+'$2'!Q57+'$3'!Q57</f>
        <v>0</v>
      </c>
      <c r="Q57" s="43">
        <f>'$1'!R57+'$2'!R57+'$3'!R57</f>
        <v>0</v>
      </c>
      <c r="R57" s="43">
        <f>'$1'!S57+'$2'!S57+'$3'!S57</f>
        <v>0</v>
      </c>
      <c r="S57" s="43">
        <f>'$1'!T57+'$2'!T57+'$3'!T57</f>
        <v>0</v>
      </c>
      <c r="T57" s="43">
        <f>'$1'!U57+'$2'!U57+'$3'!U57</f>
        <v>0</v>
      </c>
      <c r="U57" s="43">
        <f>'$1'!V57+'$2'!V57+'$3'!V57</f>
        <v>0</v>
      </c>
      <c r="V57" s="43">
        <f>'$1'!W57+'$2'!W57+'$3'!W57</f>
        <v>0</v>
      </c>
      <c r="W57" s="43">
        <f>'$1'!X57+'$2'!X57+'$3'!X57</f>
        <v>0</v>
      </c>
      <c r="X57" s="43">
        <f>'$1'!Y57+'$2'!Y57+'$3'!Y57</f>
        <v>1</v>
      </c>
      <c r="Y57" s="43">
        <f>'$1'!Z57+'$2'!Z57+'$3'!Z57</f>
        <v>2</v>
      </c>
      <c r="Z57" s="43">
        <f>'$1'!AA57+'$2'!AA57+'$3'!AA57</f>
        <v>9</v>
      </c>
      <c r="AA57" s="43">
        <f>'$1'!AB57+'$2'!AB57+'$3'!AB57</f>
        <v>9</v>
      </c>
      <c r="AB57" s="43">
        <f>'$1'!AC57+'$2'!AC57+'$3'!AC57</f>
        <v>7</v>
      </c>
      <c r="AC57" s="43">
        <f>'$1'!AD57+'$2'!AD57+'$3'!AD57</f>
        <v>7</v>
      </c>
      <c r="AD57" s="43">
        <f>'$1'!AE57+'$2'!AE57+'$3'!AE57</f>
        <v>8</v>
      </c>
      <c r="AE57" s="43">
        <f>'$1'!AF57+'$2'!AF57+'$3'!AF57</f>
        <v>10</v>
      </c>
      <c r="AF57" s="43">
        <f>'$1'!AG57+'$2'!AG57+'$3'!AG57</f>
        <v>10</v>
      </c>
      <c r="AG57" s="43">
        <f>'$1'!AH57+'$2'!AH57+'$3'!AH57</f>
        <v>5</v>
      </c>
      <c r="AH57" s="43">
        <f>'$1'!AI57+'$2'!AI57+'$3'!AI57</f>
        <v>5</v>
      </c>
      <c r="AI57" s="15"/>
      <c r="AJ57" s="38">
        <f t="shared" si="3"/>
        <v>3</v>
      </c>
      <c r="AK57" s="38">
        <f t="shared" si="4"/>
        <v>8</v>
      </c>
      <c r="AL57" s="38">
        <f t="shared" si="5"/>
        <v>0</v>
      </c>
    </row>
    <row r="58" spans="1:38" x14ac:dyDescent="0.4">
      <c r="A58" s="15"/>
      <c r="B58" s="15" t="s">
        <v>293</v>
      </c>
      <c r="C58" s="49" t="s">
        <v>329</v>
      </c>
      <c r="D58" s="15"/>
      <c r="E58" s="15"/>
      <c r="F58" s="15" t="s">
        <v>348</v>
      </c>
      <c r="G58" s="43">
        <f>'$1'!H58+'$2'!H58+'$3'!H58</f>
        <v>0</v>
      </c>
      <c r="H58" s="43">
        <f>'$1'!I58+'$2'!I58+'$3'!I58</f>
        <v>0</v>
      </c>
      <c r="I58" s="43">
        <f>'$1'!J58+'$2'!J58+'$3'!J58</f>
        <v>0</v>
      </c>
      <c r="J58" s="43">
        <f>'$1'!K58+'$2'!K58+'$3'!K58</f>
        <v>0</v>
      </c>
      <c r="K58" s="43">
        <f>'$1'!L58+'$2'!L58+'$3'!L58</f>
        <v>0</v>
      </c>
      <c r="L58" s="43">
        <f>'$1'!M58+'$2'!M58+'$3'!M58</f>
        <v>2</v>
      </c>
      <c r="M58" s="43">
        <f>'$1'!N58+'$2'!N58+'$3'!N58</f>
        <v>2</v>
      </c>
      <c r="N58" s="43">
        <f>'$1'!O58+'$2'!O58+'$3'!O58</f>
        <v>2</v>
      </c>
      <c r="O58" s="43">
        <f>'$1'!P58+'$2'!P58+'$3'!P58</f>
        <v>3</v>
      </c>
      <c r="P58" s="43">
        <f>'$1'!Q58+'$2'!Q58+'$3'!Q58</f>
        <v>3</v>
      </c>
      <c r="Q58" s="43">
        <f>'$1'!R58+'$2'!R58+'$3'!R58</f>
        <v>3</v>
      </c>
      <c r="R58" s="43">
        <f>'$1'!S58+'$2'!S58+'$3'!S58</f>
        <v>5</v>
      </c>
      <c r="S58" s="43">
        <f>'$1'!T58+'$2'!T58+'$3'!T58</f>
        <v>5</v>
      </c>
      <c r="T58" s="43">
        <f>'$1'!U58+'$2'!U58+'$3'!U58</f>
        <v>4</v>
      </c>
      <c r="U58" s="43">
        <f>'$1'!V58+'$2'!V58+'$3'!V58</f>
        <v>4</v>
      </c>
      <c r="V58" s="43">
        <f>'$1'!W58+'$2'!W58+'$3'!W58</f>
        <v>5</v>
      </c>
      <c r="W58" s="43">
        <f>'$1'!X58+'$2'!X58+'$3'!X58</f>
        <v>4</v>
      </c>
      <c r="X58" s="43">
        <f>'$1'!Y58+'$2'!Y58+'$3'!Y58</f>
        <v>3</v>
      </c>
      <c r="Y58" s="43">
        <f>'$1'!Z58+'$2'!Z58+'$3'!Z58</f>
        <v>3</v>
      </c>
      <c r="Z58" s="43">
        <f>'$1'!AA58+'$2'!AA58+'$3'!AA58</f>
        <v>3</v>
      </c>
      <c r="AA58" s="43">
        <f>'$1'!AB58+'$2'!AB58+'$3'!AB58</f>
        <v>3</v>
      </c>
      <c r="AB58" s="43">
        <f>'$1'!AC58+'$2'!AC58+'$3'!AC58</f>
        <v>5</v>
      </c>
      <c r="AC58" s="43">
        <f>'$1'!AD58+'$2'!AD58+'$3'!AD58</f>
        <v>6</v>
      </c>
      <c r="AD58" s="43">
        <f>'$1'!AE58+'$2'!AE58+'$3'!AE58</f>
        <v>7</v>
      </c>
      <c r="AE58" s="43">
        <f>'$1'!AF58+'$2'!AF58+'$3'!AF58</f>
        <v>8</v>
      </c>
      <c r="AF58" s="43">
        <f>'$1'!AG58+'$2'!AG58+'$3'!AG58</f>
        <v>9</v>
      </c>
      <c r="AG58" s="43">
        <f>'$1'!AH58+'$2'!AH58+'$3'!AH58</f>
        <v>4</v>
      </c>
      <c r="AH58" s="43">
        <f>'$1'!AI58+'$2'!AI58+'$3'!AI58</f>
        <v>0</v>
      </c>
      <c r="AI58" s="15"/>
      <c r="AJ58" s="38">
        <f t="shared" si="3"/>
        <v>4</v>
      </c>
      <c r="AK58" s="38">
        <f t="shared" si="4"/>
        <v>7</v>
      </c>
      <c r="AL58" s="38">
        <f t="shared" si="5"/>
        <v>3</v>
      </c>
    </row>
    <row r="59" spans="1:38" x14ac:dyDescent="0.4">
      <c r="A59" s="15"/>
      <c r="B59" s="15" t="s">
        <v>293</v>
      </c>
      <c r="C59" s="49" t="s">
        <v>45</v>
      </c>
      <c r="D59" s="15"/>
      <c r="E59" s="15"/>
      <c r="F59" s="15" t="s">
        <v>348</v>
      </c>
      <c r="G59" s="43">
        <f>'$1'!H59+'$2'!H59+'$3'!H59</f>
        <v>0</v>
      </c>
      <c r="H59" s="43">
        <f>'$1'!I59+'$2'!I59+'$3'!I59</f>
        <v>0</v>
      </c>
      <c r="I59" s="43">
        <f>'$1'!J59+'$2'!J59+'$3'!J59</f>
        <v>0</v>
      </c>
      <c r="J59" s="43">
        <f>'$1'!K59+'$2'!K59+'$3'!K59</f>
        <v>0</v>
      </c>
      <c r="K59" s="43">
        <f>'$1'!L59+'$2'!L59+'$3'!L59</f>
        <v>0</v>
      </c>
      <c r="L59" s="43">
        <f>'$1'!M59+'$2'!M59+'$3'!M59</f>
        <v>3</v>
      </c>
      <c r="M59" s="43">
        <f>'$1'!N59+'$2'!N59+'$3'!N59</f>
        <v>4</v>
      </c>
      <c r="N59" s="43">
        <f>'$1'!O59+'$2'!O59+'$3'!O59</f>
        <v>4</v>
      </c>
      <c r="O59" s="43">
        <f>'$1'!P59+'$2'!P59+'$3'!P59</f>
        <v>4</v>
      </c>
      <c r="P59" s="43">
        <f>'$1'!Q59+'$2'!Q59+'$3'!Q59</f>
        <v>4</v>
      </c>
      <c r="Q59" s="43">
        <f>'$1'!R59+'$2'!R59+'$3'!R59</f>
        <v>4</v>
      </c>
      <c r="R59" s="43">
        <f>'$1'!S59+'$2'!S59+'$3'!S59</f>
        <v>4</v>
      </c>
      <c r="S59" s="43">
        <f>'$1'!T59+'$2'!T59+'$3'!T59</f>
        <v>5</v>
      </c>
      <c r="T59" s="43">
        <f>'$1'!U59+'$2'!U59+'$3'!U59</f>
        <v>4</v>
      </c>
      <c r="U59" s="43">
        <f>'$1'!V59+'$2'!V59+'$3'!V59</f>
        <v>4</v>
      </c>
      <c r="V59" s="43">
        <f>'$1'!W59+'$2'!W59+'$3'!W59</f>
        <v>4</v>
      </c>
      <c r="W59" s="43">
        <f>'$1'!X59+'$2'!X59+'$3'!X59</f>
        <v>3</v>
      </c>
      <c r="X59" s="43">
        <f>'$1'!Y59+'$2'!Y59+'$3'!Y59</f>
        <v>4</v>
      </c>
      <c r="Y59" s="43">
        <f>'$1'!Z59+'$2'!Z59+'$3'!Z59</f>
        <v>5</v>
      </c>
      <c r="Z59" s="43">
        <f>'$1'!AA59+'$2'!AA59+'$3'!AA59</f>
        <v>4</v>
      </c>
      <c r="AA59" s="43">
        <f>'$1'!AB59+'$2'!AB59+'$3'!AB59</f>
        <v>4</v>
      </c>
      <c r="AB59" s="43">
        <f>'$1'!AC59+'$2'!AC59+'$3'!AC59</f>
        <v>4</v>
      </c>
      <c r="AC59" s="43">
        <f>'$1'!AD59+'$2'!AD59+'$3'!AD59</f>
        <v>7</v>
      </c>
      <c r="AD59" s="43">
        <f>'$1'!AE59+'$2'!AE59+'$3'!AE59</f>
        <v>6</v>
      </c>
      <c r="AE59" s="43">
        <f>'$1'!AF59+'$2'!AF59+'$3'!AF59</f>
        <v>6</v>
      </c>
      <c r="AF59" s="43">
        <f>'$1'!AG59+'$2'!AG59+'$3'!AG59</f>
        <v>7</v>
      </c>
      <c r="AG59" s="43">
        <f>'$1'!AH59+'$2'!AH59+'$3'!AH59</f>
        <v>4</v>
      </c>
      <c r="AH59" s="43">
        <f>'$1'!AI59+'$2'!AI59+'$3'!AI59</f>
        <v>4</v>
      </c>
      <c r="AI59" s="15"/>
      <c r="AJ59" s="38">
        <f t="shared" si="3"/>
        <v>4</v>
      </c>
      <c r="AK59" s="38">
        <f t="shared" si="4"/>
        <v>6</v>
      </c>
      <c r="AL59" s="38">
        <f t="shared" si="5"/>
        <v>4</v>
      </c>
    </row>
    <row r="60" spans="1:38" x14ac:dyDescent="0.4">
      <c r="A60" s="15"/>
      <c r="B60" s="15" t="s">
        <v>293</v>
      </c>
      <c r="C60" s="49" t="s">
        <v>48</v>
      </c>
      <c r="D60" s="15"/>
      <c r="E60" s="15"/>
      <c r="F60" s="15" t="s">
        <v>348</v>
      </c>
      <c r="G60" s="43">
        <f>'$1'!H60+'$2'!H60+'$3'!H60</f>
        <v>0</v>
      </c>
      <c r="H60" s="43">
        <f>'$1'!I60+'$2'!I60+'$3'!I60</f>
        <v>0</v>
      </c>
      <c r="I60" s="43">
        <f>'$1'!J60+'$2'!J60+'$3'!J60</f>
        <v>0</v>
      </c>
      <c r="J60" s="43">
        <f>'$1'!K60+'$2'!K60+'$3'!K60</f>
        <v>0</v>
      </c>
      <c r="K60" s="43">
        <f>'$1'!L60+'$2'!L60+'$3'!L60</f>
        <v>0</v>
      </c>
      <c r="L60" s="43">
        <f>'$1'!M60+'$2'!M60+'$3'!M60</f>
        <v>5</v>
      </c>
      <c r="M60" s="43">
        <f>'$1'!N60+'$2'!N60+'$3'!N60</f>
        <v>5</v>
      </c>
      <c r="N60" s="43">
        <f>'$1'!O60+'$2'!O60+'$3'!O60</f>
        <v>5</v>
      </c>
      <c r="O60" s="43">
        <f>'$1'!P60+'$2'!P60+'$3'!P60</f>
        <v>6</v>
      </c>
      <c r="P60" s="43">
        <f>'$1'!Q60+'$2'!Q60+'$3'!Q60</f>
        <v>6</v>
      </c>
      <c r="Q60" s="43">
        <f>'$1'!R60+'$2'!R60+'$3'!R60</f>
        <v>8</v>
      </c>
      <c r="R60" s="43">
        <f>'$1'!S60+'$2'!S60+'$3'!S60</f>
        <v>8</v>
      </c>
      <c r="S60" s="43">
        <f>'$1'!T60+'$2'!T60+'$3'!T60</f>
        <v>8</v>
      </c>
      <c r="T60" s="43">
        <f>'$1'!U60+'$2'!U60+'$3'!U60</f>
        <v>8</v>
      </c>
      <c r="U60" s="43">
        <f>'$1'!V60+'$2'!V60+'$3'!V60</f>
        <v>9</v>
      </c>
      <c r="V60" s="43">
        <f>'$1'!W60+'$2'!W60+'$3'!W60</f>
        <v>9</v>
      </c>
      <c r="W60" s="43">
        <f>'$1'!X60+'$2'!X60+'$3'!X60</f>
        <v>10</v>
      </c>
      <c r="X60" s="43">
        <f>'$1'!Y60+'$2'!Y60+'$3'!Y60</f>
        <v>9</v>
      </c>
      <c r="Y60" s="43">
        <f>'$1'!Z60+'$2'!Z60+'$3'!Z60</f>
        <v>9</v>
      </c>
      <c r="Z60" s="43">
        <f>'$1'!AA60+'$2'!AA60+'$3'!AA60</f>
        <v>10</v>
      </c>
      <c r="AA60" s="43">
        <f>'$1'!AB60+'$2'!AB60+'$3'!AB60</f>
        <v>11</v>
      </c>
      <c r="AB60" s="43">
        <f>'$1'!AC60+'$2'!AC60+'$3'!AC60</f>
        <v>9</v>
      </c>
      <c r="AC60" s="43">
        <f>'$1'!AD60+'$2'!AD60+'$3'!AD60</f>
        <v>8</v>
      </c>
      <c r="AD60" s="43">
        <f>'$1'!AE60+'$2'!AE60+'$3'!AE60</f>
        <v>9</v>
      </c>
      <c r="AE60" s="43">
        <f>'$1'!AF60+'$2'!AF60+'$3'!AF60</f>
        <v>9</v>
      </c>
      <c r="AF60" s="43">
        <f>'$1'!AG60+'$2'!AG60+'$3'!AG60</f>
        <v>9</v>
      </c>
      <c r="AG60" s="43">
        <f>'$1'!AH60+'$2'!AH60+'$3'!AH60</f>
        <v>2</v>
      </c>
      <c r="AH60" s="43">
        <f>'$1'!AI60+'$2'!AI60+'$3'!AI60</f>
        <v>2</v>
      </c>
      <c r="AI60" s="15"/>
      <c r="AJ60" s="38">
        <f t="shared" si="3"/>
        <v>8</v>
      </c>
      <c r="AK60" s="38">
        <f t="shared" si="4"/>
        <v>8</v>
      </c>
      <c r="AL60" s="38">
        <f t="shared" si="5"/>
        <v>6</v>
      </c>
    </row>
    <row r="61" spans="1:38" x14ac:dyDescent="0.4">
      <c r="A61" s="15"/>
      <c r="B61" s="15" t="s">
        <v>293</v>
      </c>
      <c r="C61" s="50" t="s">
        <v>53</v>
      </c>
      <c r="D61" s="15"/>
      <c r="E61" s="15"/>
      <c r="F61" s="15" t="s">
        <v>348</v>
      </c>
      <c r="G61" s="43">
        <f>'$1'!H61+'$2'!H61+'$3'!H61</f>
        <v>0</v>
      </c>
      <c r="H61" s="43">
        <f>'$1'!I61+'$2'!I61+'$3'!I61</f>
        <v>0</v>
      </c>
      <c r="I61" s="43">
        <f>'$1'!J61+'$2'!J61+'$3'!J61</f>
        <v>0</v>
      </c>
      <c r="J61" s="43">
        <f>'$1'!K61+'$2'!K61+'$3'!K61</f>
        <v>0</v>
      </c>
      <c r="K61" s="43">
        <f>'$1'!L61+'$2'!L61+'$3'!L61</f>
        <v>0</v>
      </c>
      <c r="L61" s="43">
        <f>'$1'!M61+'$2'!M61+'$3'!M61</f>
        <v>13</v>
      </c>
      <c r="M61" s="43">
        <f>'$1'!N61+'$2'!N61+'$3'!N61</f>
        <v>16</v>
      </c>
      <c r="N61" s="43">
        <f>'$1'!O61+'$2'!O61+'$3'!O61</f>
        <v>15</v>
      </c>
      <c r="O61" s="43">
        <f>'$1'!P61+'$2'!P61+'$3'!P61</f>
        <v>16</v>
      </c>
      <c r="P61" s="43">
        <f>'$1'!Q61+'$2'!Q61+'$3'!Q61</f>
        <v>16</v>
      </c>
      <c r="Q61" s="43">
        <f>'$1'!R61+'$2'!R61+'$3'!R61</f>
        <v>15</v>
      </c>
      <c r="R61" s="43">
        <f>'$1'!S61+'$2'!S61+'$3'!S61</f>
        <v>14</v>
      </c>
      <c r="S61" s="43">
        <f>'$1'!T61+'$2'!T61+'$3'!T61</f>
        <v>12</v>
      </c>
      <c r="T61" s="43">
        <f>'$1'!U61+'$2'!U61+'$3'!U61</f>
        <v>11</v>
      </c>
      <c r="U61" s="43">
        <f>'$1'!V61+'$2'!V61+'$3'!V61</f>
        <v>11</v>
      </c>
      <c r="V61" s="43">
        <f>'$1'!W61+'$2'!W61+'$3'!W61</f>
        <v>10</v>
      </c>
      <c r="W61" s="43">
        <f>'$1'!X61+'$2'!X61+'$3'!X61</f>
        <v>9</v>
      </c>
      <c r="X61" s="43">
        <f>'$1'!Y61+'$2'!Y61+'$3'!Y61</f>
        <v>9</v>
      </c>
      <c r="Y61" s="43">
        <f>'$1'!Z61+'$2'!Z61+'$3'!Z61</f>
        <v>10</v>
      </c>
      <c r="Z61" s="43">
        <f>'$1'!AA61+'$2'!AA61+'$3'!AA61</f>
        <v>8</v>
      </c>
      <c r="AA61" s="43">
        <f>'$1'!AB61+'$2'!AB61+'$3'!AB61</f>
        <v>8</v>
      </c>
      <c r="AB61" s="43">
        <f>'$1'!AC61+'$2'!AC61+'$3'!AC61</f>
        <v>8</v>
      </c>
      <c r="AC61" s="43">
        <f>'$1'!AD61+'$2'!AD61+'$3'!AD61</f>
        <v>8</v>
      </c>
      <c r="AD61" s="43">
        <f>'$1'!AE61+'$2'!AE61+'$3'!AE61</f>
        <v>8</v>
      </c>
      <c r="AE61" s="43">
        <f>'$1'!AF61+'$2'!AF61+'$3'!AF61</f>
        <v>9</v>
      </c>
      <c r="AF61" s="43">
        <f>'$1'!AG61+'$2'!AG61+'$3'!AG61</f>
        <v>8</v>
      </c>
      <c r="AG61" s="43">
        <f>'$1'!AH61+'$2'!AH61+'$3'!AH61</f>
        <v>8</v>
      </c>
      <c r="AH61" s="43">
        <f>'$1'!AI61+'$2'!AI61+'$3'!AI61</f>
        <v>2</v>
      </c>
      <c r="AI61" s="15"/>
      <c r="AJ61" s="38">
        <f t="shared" si="3"/>
        <v>11</v>
      </c>
      <c r="AK61" s="38">
        <f t="shared" si="4"/>
        <v>8</v>
      </c>
      <c r="AL61" s="38">
        <f t="shared" si="5"/>
        <v>15</v>
      </c>
    </row>
    <row r="62" spans="1:38" x14ac:dyDescent="0.4">
      <c r="A62" s="15"/>
      <c r="B62" s="15" t="s">
        <v>293</v>
      </c>
      <c r="C62" s="49" t="s">
        <v>58</v>
      </c>
      <c r="D62" s="15"/>
      <c r="E62" s="15"/>
      <c r="F62" s="15" t="s">
        <v>348</v>
      </c>
      <c r="G62" s="43">
        <f>'$1'!H62+'$2'!H62+'$3'!H62</f>
        <v>0</v>
      </c>
      <c r="H62" s="43">
        <f>'$1'!I62+'$2'!I62+'$3'!I62</f>
        <v>0</v>
      </c>
      <c r="I62" s="43">
        <f>'$1'!J62+'$2'!J62+'$3'!J62</f>
        <v>0</v>
      </c>
      <c r="J62" s="43">
        <f>'$1'!K62+'$2'!K62+'$3'!K62</f>
        <v>0</v>
      </c>
      <c r="K62" s="43">
        <f>'$1'!L62+'$2'!L62+'$3'!L62</f>
        <v>0</v>
      </c>
      <c r="L62" s="43">
        <f>'$1'!M62+'$2'!M62+'$3'!M62</f>
        <v>0</v>
      </c>
      <c r="M62" s="43">
        <f>'$1'!N62+'$2'!N62+'$3'!N62</f>
        <v>0</v>
      </c>
      <c r="N62" s="43">
        <f>'$1'!O62+'$2'!O62+'$3'!O62</f>
        <v>0</v>
      </c>
      <c r="O62" s="43">
        <f>'$1'!P62+'$2'!P62+'$3'!P62</f>
        <v>0</v>
      </c>
      <c r="P62" s="43">
        <f>'$1'!Q62+'$2'!Q62+'$3'!Q62</f>
        <v>0</v>
      </c>
      <c r="Q62" s="43">
        <f>'$1'!R62+'$2'!R62+'$3'!R62</f>
        <v>0</v>
      </c>
      <c r="R62" s="43">
        <f>'$1'!S62+'$2'!S62+'$3'!S62</f>
        <v>0</v>
      </c>
      <c r="S62" s="43">
        <f>'$1'!T62+'$2'!T62+'$3'!T62</f>
        <v>0</v>
      </c>
      <c r="T62" s="43">
        <f>'$1'!U62+'$2'!U62+'$3'!U62</f>
        <v>0</v>
      </c>
      <c r="U62" s="43">
        <f>'$1'!V62+'$2'!V62+'$3'!V62</f>
        <v>0</v>
      </c>
      <c r="V62" s="43">
        <f>'$1'!W62+'$2'!W62+'$3'!W62</f>
        <v>0</v>
      </c>
      <c r="W62" s="43">
        <f>'$1'!X62+'$2'!X62+'$3'!X62</f>
        <v>0</v>
      </c>
      <c r="X62" s="43">
        <f>'$1'!Y62+'$2'!Y62+'$3'!Y62</f>
        <v>1</v>
      </c>
      <c r="Y62" s="43">
        <f>'$1'!Z62+'$2'!Z62+'$3'!Z62</f>
        <v>1</v>
      </c>
      <c r="Z62" s="43">
        <f>'$1'!AA62+'$2'!AA62+'$3'!AA62</f>
        <v>2</v>
      </c>
      <c r="AA62" s="43">
        <f>'$1'!AB62+'$2'!AB62+'$3'!AB62</f>
        <v>2</v>
      </c>
      <c r="AB62" s="43">
        <f>'$1'!AC62+'$2'!AC62+'$3'!AC62</f>
        <v>2</v>
      </c>
      <c r="AC62" s="43">
        <f>'$1'!AD62+'$2'!AD62+'$3'!AD62</f>
        <v>4</v>
      </c>
      <c r="AD62" s="43">
        <f>'$1'!AE62+'$2'!AE62+'$3'!AE62</f>
        <v>5</v>
      </c>
      <c r="AE62" s="43">
        <f>'$1'!AF62+'$2'!AF62+'$3'!AF62</f>
        <v>11</v>
      </c>
      <c r="AF62" s="43">
        <f>'$1'!AG62+'$2'!AG62+'$3'!AG62</f>
        <v>9</v>
      </c>
      <c r="AG62" s="43">
        <f>'$1'!AH62+'$2'!AH62+'$3'!AH62</f>
        <v>5</v>
      </c>
      <c r="AH62" s="43">
        <f>'$1'!AI62+'$2'!AI62+'$3'!AI62</f>
        <v>0</v>
      </c>
      <c r="AI62" s="15"/>
      <c r="AJ62" s="38">
        <f t="shared" si="3"/>
        <v>2</v>
      </c>
      <c r="AK62" s="38">
        <f t="shared" si="4"/>
        <v>6</v>
      </c>
      <c r="AL62" s="38">
        <f t="shared" si="5"/>
        <v>0</v>
      </c>
    </row>
    <row r="63" spans="1:38" x14ac:dyDescent="0.4">
      <c r="A63" s="15"/>
      <c r="B63" s="15" t="s">
        <v>293</v>
      </c>
      <c r="C63" s="49" t="s">
        <v>64</v>
      </c>
      <c r="D63" s="15"/>
      <c r="E63" s="15"/>
      <c r="F63" s="15" t="s">
        <v>348</v>
      </c>
      <c r="G63" s="43">
        <f>'$1'!H63+'$2'!H63+'$3'!H63</f>
        <v>0</v>
      </c>
      <c r="H63" s="43">
        <f>'$1'!I63+'$2'!I63+'$3'!I63</f>
        <v>0</v>
      </c>
      <c r="I63" s="43">
        <f>'$1'!J63+'$2'!J63+'$3'!J63</f>
        <v>0</v>
      </c>
      <c r="J63" s="43">
        <f>'$1'!K63+'$2'!K63+'$3'!K63</f>
        <v>0</v>
      </c>
      <c r="K63" s="43">
        <f>'$1'!L63+'$2'!L63+'$3'!L63</f>
        <v>0</v>
      </c>
      <c r="L63" s="43">
        <f>'$1'!M63+'$2'!M63+'$3'!M63</f>
        <v>0</v>
      </c>
      <c r="M63" s="43">
        <f>'$1'!N63+'$2'!N63+'$3'!N63</f>
        <v>0</v>
      </c>
      <c r="N63" s="43">
        <f>'$1'!O63+'$2'!O63+'$3'!O63</f>
        <v>0</v>
      </c>
      <c r="O63" s="43">
        <f>'$1'!P63+'$2'!P63+'$3'!P63</f>
        <v>0</v>
      </c>
      <c r="P63" s="43">
        <f>'$1'!Q63+'$2'!Q63+'$3'!Q63</f>
        <v>0</v>
      </c>
      <c r="Q63" s="43">
        <f>'$1'!R63+'$2'!R63+'$3'!R63</f>
        <v>0</v>
      </c>
      <c r="R63" s="43">
        <f>'$1'!S63+'$2'!S63+'$3'!S63</f>
        <v>0</v>
      </c>
      <c r="S63" s="43">
        <f>'$1'!T63+'$2'!T63+'$3'!T63</f>
        <v>0</v>
      </c>
      <c r="T63" s="43">
        <f>'$1'!U63+'$2'!U63+'$3'!U63</f>
        <v>0</v>
      </c>
      <c r="U63" s="43">
        <f>'$1'!V63+'$2'!V63+'$3'!V63</f>
        <v>0</v>
      </c>
      <c r="V63" s="43">
        <f>'$1'!W63+'$2'!W63+'$3'!W63</f>
        <v>0</v>
      </c>
      <c r="W63" s="43">
        <f>'$1'!X63+'$2'!X63+'$3'!X63</f>
        <v>0</v>
      </c>
      <c r="X63" s="43">
        <f>'$1'!Y63+'$2'!Y63+'$3'!Y63</f>
        <v>1</v>
      </c>
      <c r="Y63" s="43">
        <f>'$1'!Z63+'$2'!Z63+'$3'!Z63</f>
        <v>4</v>
      </c>
      <c r="Z63" s="43">
        <f>'$1'!AA63+'$2'!AA63+'$3'!AA63</f>
        <v>4</v>
      </c>
      <c r="AA63" s="43">
        <f>'$1'!AB63+'$2'!AB63+'$3'!AB63</f>
        <v>5</v>
      </c>
      <c r="AB63" s="43">
        <f>'$1'!AC63+'$2'!AC63+'$3'!AC63</f>
        <v>8</v>
      </c>
      <c r="AC63" s="43">
        <f>'$1'!AD63+'$2'!AD63+'$3'!AD63</f>
        <v>8</v>
      </c>
      <c r="AD63" s="43">
        <f>'$1'!AE63+'$2'!AE63+'$3'!AE63</f>
        <v>7</v>
      </c>
      <c r="AE63" s="43">
        <f>'$1'!AF63+'$2'!AF63+'$3'!AF63</f>
        <v>8</v>
      </c>
      <c r="AF63" s="43">
        <f>'$1'!AG63+'$2'!AG63+'$3'!AG63</f>
        <v>9</v>
      </c>
      <c r="AG63" s="43">
        <f>'$1'!AH63+'$2'!AH63+'$3'!AH63</f>
        <v>4</v>
      </c>
      <c r="AH63" s="43">
        <f>'$1'!AI63+'$2'!AI63+'$3'!AI63</f>
        <v>4</v>
      </c>
      <c r="AI63" s="15"/>
      <c r="AJ63" s="38">
        <f t="shared" si="3"/>
        <v>3</v>
      </c>
      <c r="AK63" s="38">
        <f t="shared" si="4"/>
        <v>7</v>
      </c>
      <c r="AL63" s="38">
        <f t="shared" si="5"/>
        <v>0</v>
      </c>
    </row>
    <row r="64" spans="1:38" x14ac:dyDescent="0.4">
      <c r="A64" s="15"/>
      <c r="B64" s="15" t="s">
        <v>293</v>
      </c>
      <c r="C64" s="49" t="s">
        <v>66</v>
      </c>
      <c r="D64" s="15"/>
      <c r="E64" s="15"/>
      <c r="F64" s="15" t="s">
        <v>348</v>
      </c>
      <c r="G64" s="43">
        <f>'$1'!H64+'$2'!H64+'$3'!H64</f>
        <v>0</v>
      </c>
      <c r="H64" s="43">
        <f>'$1'!I64+'$2'!I64+'$3'!I64</f>
        <v>0</v>
      </c>
      <c r="I64" s="43">
        <f>'$1'!J64+'$2'!J64+'$3'!J64</f>
        <v>0</v>
      </c>
      <c r="J64" s="43">
        <f>'$1'!K64+'$2'!K64+'$3'!K64</f>
        <v>0</v>
      </c>
      <c r="K64" s="43">
        <f>'$1'!L64+'$2'!L64+'$3'!L64</f>
        <v>0</v>
      </c>
      <c r="L64" s="43">
        <f>'$1'!M64+'$2'!M64+'$3'!M64</f>
        <v>0</v>
      </c>
      <c r="M64" s="43">
        <f>'$1'!N64+'$2'!N64+'$3'!N64</f>
        <v>0</v>
      </c>
      <c r="N64" s="43">
        <f>'$1'!O64+'$2'!O64+'$3'!O64</f>
        <v>0</v>
      </c>
      <c r="O64" s="43">
        <f>'$1'!P64+'$2'!P64+'$3'!P64</f>
        <v>0</v>
      </c>
      <c r="P64" s="43">
        <f>'$1'!Q64+'$2'!Q64+'$3'!Q64</f>
        <v>0</v>
      </c>
      <c r="Q64" s="43">
        <f>'$1'!R64+'$2'!R64+'$3'!R64</f>
        <v>0</v>
      </c>
      <c r="R64" s="43">
        <f>'$1'!S64+'$2'!S64+'$3'!S64</f>
        <v>0</v>
      </c>
      <c r="S64" s="43">
        <f>'$1'!T64+'$2'!T64+'$3'!T64</f>
        <v>0</v>
      </c>
      <c r="T64" s="43">
        <f>'$1'!U64+'$2'!U64+'$3'!U64</f>
        <v>0</v>
      </c>
      <c r="U64" s="43">
        <f>'$1'!V64+'$2'!V64+'$3'!V64</f>
        <v>0</v>
      </c>
      <c r="V64" s="43">
        <f>'$1'!W64+'$2'!W64+'$3'!W64</f>
        <v>0</v>
      </c>
      <c r="W64" s="43">
        <f>'$1'!X64+'$2'!X64+'$3'!X64</f>
        <v>0</v>
      </c>
      <c r="X64" s="43">
        <f>'$1'!Y64+'$2'!Y64+'$3'!Y64</f>
        <v>1</v>
      </c>
      <c r="Y64" s="43">
        <f>'$1'!Z64+'$2'!Z64+'$3'!Z64</f>
        <v>4</v>
      </c>
      <c r="Z64" s="43">
        <f>'$1'!AA64+'$2'!AA64+'$3'!AA64</f>
        <v>4</v>
      </c>
      <c r="AA64" s="43">
        <f>'$1'!AB64+'$2'!AB64+'$3'!AB64</f>
        <v>5</v>
      </c>
      <c r="AB64" s="43">
        <f>'$1'!AC64+'$2'!AC64+'$3'!AC64</f>
        <v>5</v>
      </c>
      <c r="AC64" s="43">
        <f>'$1'!AD64+'$2'!AD64+'$3'!AD64</f>
        <v>7</v>
      </c>
      <c r="AD64" s="43">
        <f>'$1'!AE64+'$2'!AE64+'$3'!AE64</f>
        <v>7</v>
      </c>
      <c r="AE64" s="43">
        <f>'$1'!AF64+'$2'!AF64+'$3'!AF64</f>
        <v>9</v>
      </c>
      <c r="AF64" s="43">
        <f>'$1'!AG64+'$2'!AG64+'$3'!AG64</f>
        <v>9</v>
      </c>
      <c r="AG64" s="43">
        <f>'$1'!AH64+'$2'!AH64+'$3'!AH64</f>
        <v>4</v>
      </c>
      <c r="AH64" s="43">
        <f>'$1'!AI64+'$2'!AI64+'$3'!AI64</f>
        <v>3</v>
      </c>
      <c r="AI64" s="15"/>
      <c r="AJ64" s="38">
        <f t="shared" si="3"/>
        <v>3</v>
      </c>
      <c r="AK64" s="38">
        <f t="shared" si="4"/>
        <v>7</v>
      </c>
      <c r="AL64" s="38">
        <f t="shared" si="5"/>
        <v>0</v>
      </c>
    </row>
    <row r="65" spans="1:38" x14ac:dyDescent="0.4">
      <c r="A65" s="15"/>
      <c r="B65" s="15" t="s">
        <v>293</v>
      </c>
      <c r="C65" s="49" t="s">
        <v>68</v>
      </c>
      <c r="D65" s="15"/>
      <c r="E65" s="15"/>
      <c r="F65" s="15" t="s">
        <v>348</v>
      </c>
      <c r="G65" s="43">
        <f>'$1'!H65+'$2'!H65+'$3'!H65</f>
        <v>0</v>
      </c>
      <c r="H65" s="43">
        <f>'$1'!I65+'$2'!I65+'$3'!I65</f>
        <v>0</v>
      </c>
      <c r="I65" s="43">
        <f>'$1'!J65+'$2'!J65+'$3'!J65</f>
        <v>0</v>
      </c>
      <c r="J65" s="43">
        <f>'$1'!K65+'$2'!K65+'$3'!K65</f>
        <v>0</v>
      </c>
      <c r="K65" s="43">
        <f>'$1'!L65+'$2'!L65+'$3'!L65</f>
        <v>0</v>
      </c>
      <c r="L65" s="43">
        <f>'$1'!M65+'$2'!M65+'$3'!M65</f>
        <v>0</v>
      </c>
      <c r="M65" s="43">
        <f>'$1'!N65+'$2'!N65+'$3'!N65</f>
        <v>0</v>
      </c>
      <c r="N65" s="43">
        <f>'$1'!O65+'$2'!O65+'$3'!O65</f>
        <v>0</v>
      </c>
      <c r="O65" s="43">
        <f>'$1'!P65+'$2'!P65+'$3'!P65</f>
        <v>0</v>
      </c>
      <c r="P65" s="43">
        <f>'$1'!Q65+'$2'!Q65+'$3'!Q65</f>
        <v>0</v>
      </c>
      <c r="Q65" s="43">
        <f>'$1'!R65+'$2'!R65+'$3'!R65</f>
        <v>0</v>
      </c>
      <c r="R65" s="43">
        <f>'$1'!S65+'$2'!S65+'$3'!S65</f>
        <v>0</v>
      </c>
      <c r="S65" s="43">
        <f>'$1'!T65+'$2'!T65+'$3'!T65</f>
        <v>0</v>
      </c>
      <c r="T65" s="43">
        <f>'$1'!U65+'$2'!U65+'$3'!U65</f>
        <v>0</v>
      </c>
      <c r="U65" s="43">
        <f>'$1'!V65+'$2'!V65+'$3'!V65</f>
        <v>0</v>
      </c>
      <c r="V65" s="43">
        <f>'$1'!W65+'$2'!W65+'$3'!W65</f>
        <v>0</v>
      </c>
      <c r="W65" s="43">
        <f>'$1'!X65+'$2'!X65+'$3'!X65</f>
        <v>0</v>
      </c>
      <c r="X65" s="43">
        <f>'$1'!Y65+'$2'!Y65+'$3'!Y65</f>
        <v>0</v>
      </c>
      <c r="Y65" s="43">
        <f>'$1'!Z65+'$2'!Z65+'$3'!Z65</f>
        <v>5</v>
      </c>
      <c r="Z65" s="43">
        <f>'$1'!AA65+'$2'!AA65+'$3'!AA65</f>
        <v>4</v>
      </c>
      <c r="AA65" s="43">
        <f>'$1'!AB65+'$2'!AB65+'$3'!AB65</f>
        <v>3</v>
      </c>
      <c r="AB65" s="43">
        <f>'$1'!AC65+'$2'!AC65+'$3'!AC65</f>
        <v>5</v>
      </c>
      <c r="AC65" s="43">
        <f>'$1'!AD65+'$2'!AD65+'$3'!AD65</f>
        <v>6</v>
      </c>
      <c r="AD65" s="43">
        <f>'$1'!AE65+'$2'!AE65+'$3'!AE65</f>
        <v>8</v>
      </c>
      <c r="AE65" s="43">
        <f>'$1'!AF65+'$2'!AF65+'$3'!AF65</f>
        <v>7</v>
      </c>
      <c r="AF65" s="43">
        <f>'$1'!AG65+'$2'!AG65+'$3'!AG65</f>
        <v>8</v>
      </c>
      <c r="AG65" s="43">
        <f>'$1'!AH65+'$2'!AH65+'$3'!AH65</f>
        <v>7</v>
      </c>
      <c r="AH65" s="43">
        <f>'$1'!AI65+'$2'!AI65+'$3'!AI65</f>
        <v>5</v>
      </c>
      <c r="AI65" s="15"/>
      <c r="AJ65" s="38">
        <f t="shared" si="3"/>
        <v>2</v>
      </c>
      <c r="AK65" s="38">
        <f t="shared" si="4"/>
        <v>7</v>
      </c>
      <c r="AL65" s="38">
        <f t="shared" si="5"/>
        <v>0</v>
      </c>
    </row>
    <row r="66" spans="1:38" x14ac:dyDescent="0.4">
      <c r="A66" s="15"/>
      <c r="B66" s="15" t="s">
        <v>293</v>
      </c>
      <c r="C66" s="49" t="s">
        <v>70</v>
      </c>
      <c r="D66" s="15"/>
      <c r="E66" s="15"/>
      <c r="F66" s="15" t="s">
        <v>348</v>
      </c>
      <c r="G66" s="43">
        <f>'$1'!H66+'$2'!H66+'$3'!H66</f>
        <v>0</v>
      </c>
      <c r="H66" s="43">
        <f>'$1'!I66+'$2'!I66+'$3'!I66</f>
        <v>0</v>
      </c>
      <c r="I66" s="43">
        <f>'$1'!J66+'$2'!J66+'$3'!J66</f>
        <v>0</v>
      </c>
      <c r="J66" s="43">
        <f>'$1'!K66+'$2'!K66+'$3'!K66</f>
        <v>0</v>
      </c>
      <c r="K66" s="43">
        <f>'$1'!L66+'$2'!L66+'$3'!L66</f>
        <v>0</v>
      </c>
      <c r="L66" s="43">
        <f>'$1'!M66+'$2'!M66+'$3'!M66</f>
        <v>3</v>
      </c>
      <c r="M66" s="43">
        <f>'$1'!N66+'$2'!N66+'$3'!N66</f>
        <v>4</v>
      </c>
      <c r="N66" s="43">
        <f>'$1'!O66+'$2'!O66+'$3'!O66</f>
        <v>6</v>
      </c>
      <c r="O66" s="43">
        <f>'$1'!P66+'$2'!P66+'$3'!P66</f>
        <v>7</v>
      </c>
      <c r="P66" s="43">
        <f>'$1'!Q66+'$2'!Q66+'$3'!Q66</f>
        <v>6</v>
      </c>
      <c r="Q66" s="43">
        <f>'$1'!R66+'$2'!R66+'$3'!R66</f>
        <v>7</v>
      </c>
      <c r="R66" s="43">
        <f>'$1'!S66+'$2'!S66+'$3'!S66</f>
        <v>9</v>
      </c>
      <c r="S66" s="43">
        <f>'$1'!T66+'$2'!T66+'$3'!T66</f>
        <v>8</v>
      </c>
      <c r="T66" s="43">
        <f>'$1'!U66+'$2'!U66+'$3'!U66</f>
        <v>6</v>
      </c>
      <c r="U66" s="43">
        <f>'$1'!V66+'$2'!V66+'$3'!V66</f>
        <v>5</v>
      </c>
      <c r="V66" s="43">
        <f>'$1'!W66+'$2'!W66+'$3'!W66</f>
        <v>4</v>
      </c>
      <c r="W66" s="43">
        <f>'$1'!X66+'$2'!X66+'$3'!X66</f>
        <v>4</v>
      </c>
      <c r="X66" s="43">
        <f>'$1'!Y66+'$2'!Y66+'$3'!Y66</f>
        <v>4</v>
      </c>
      <c r="Y66" s="43">
        <f>'$1'!Z66+'$2'!Z66+'$3'!Z66</f>
        <v>5</v>
      </c>
      <c r="Z66" s="43">
        <f>'$1'!AA66+'$2'!AA66+'$3'!AA66</f>
        <v>5</v>
      </c>
      <c r="AA66" s="43">
        <f>'$1'!AB66+'$2'!AB66+'$3'!AB66</f>
        <v>5</v>
      </c>
      <c r="AB66" s="43">
        <f>'$1'!AC66+'$2'!AC66+'$3'!AC66</f>
        <v>6</v>
      </c>
      <c r="AC66" s="43">
        <f>'$1'!AD66+'$2'!AD66+'$3'!AD66</f>
        <v>6</v>
      </c>
      <c r="AD66" s="43">
        <f>'$1'!AE66+'$2'!AE66+'$3'!AE66</f>
        <v>8</v>
      </c>
      <c r="AE66" s="43">
        <f>'$1'!AF66+'$2'!AF66+'$3'!AF66</f>
        <v>7</v>
      </c>
      <c r="AF66" s="43">
        <f>'$1'!AG66+'$2'!AG66+'$3'!AG66</f>
        <v>7</v>
      </c>
      <c r="AG66" s="43">
        <f>'$1'!AH66+'$2'!AH66+'$3'!AH66</f>
        <v>1</v>
      </c>
      <c r="AH66" s="43">
        <f>'$1'!AI66+'$2'!AI66+'$3'!AI66</f>
        <v>1</v>
      </c>
      <c r="AI66" s="15"/>
      <c r="AJ66" s="38">
        <f t="shared" si="3"/>
        <v>6</v>
      </c>
      <c r="AK66" s="38">
        <f t="shared" si="4"/>
        <v>6</v>
      </c>
      <c r="AL66" s="38">
        <f t="shared" si="5"/>
        <v>6</v>
      </c>
    </row>
    <row r="67" spans="1:38" x14ac:dyDescent="0.4">
      <c r="A67" s="15"/>
      <c r="B67" s="15" t="s">
        <v>293</v>
      </c>
      <c r="C67" s="49" t="s">
        <v>71</v>
      </c>
      <c r="D67" s="15"/>
      <c r="E67" s="15"/>
      <c r="F67" s="15" t="s">
        <v>348</v>
      </c>
      <c r="G67" s="43">
        <f>'$1'!H67+'$2'!H67+'$3'!H67</f>
        <v>0</v>
      </c>
      <c r="H67" s="43">
        <f>'$1'!I67+'$2'!I67+'$3'!I67</f>
        <v>0</v>
      </c>
      <c r="I67" s="43">
        <f>'$1'!J67+'$2'!J67+'$3'!J67</f>
        <v>0</v>
      </c>
      <c r="J67" s="43">
        <f>'$1'!K67+'$2'!K67+'$3'!K67</f>
        <v>0</v>
      </c>
      <c r="K67" s="43">
        <f>'$1'!L67+'$2'!L67+'$3'!L67</f>
        <v>0</v>
      </c>
      <c r="L67" s="43">
        <f>'$1'!M67+'$2'!M67+'$3'!M67</f>
        <v>5</v>
      </c>
      <c r="M67" s="43">
        <f>'$1'!N67+'$2'!N67+'$3'!N67</f>
        <v>5</v>
      </c>
      <c r="N67" s="43">
        <f>'$1'!O67+'$2'!O67+'$3'!O67</f>
        <v>6</v>
      </c>
      <c r="O67" s="43">
        <f>'$1'!P67+'$2'!P67+'$3'!P67</f>
        <v>6</v>
      </c>
      <c r="P67" s="43">
        <f>'$1'!Q67+'$2'!Q67+'$3'!Q67</f>
        <v>6</v>
      </c>
      <c r="Q67" s="43">
        <f>'$1'!R67+'$2'!R67+'$3'!R67</f>
        <v>7</v>
      </c>
      <c r="R67" s="43">
        <f>'$1'!S67+'$2'!S67+'$3'!S67</f>
        <v>5</v>
      </c>
      <c r="S67" s="43">
        <f>'$1'!T67+'$2'!T67+'$3'!T67</f>
        <v>5</v>
      </c>
      <c r="T67" s="43">
        <f>'$1'!U67+'$2'!U67+'$3'!U67</f>
        <v>5</v>
      </c>
      <c r="U67" s="43">
        <f>'$1'!V67+'$2'!V67+'$3'!V67</f>
        <v>4</v>
      </c>
      <c r="V67" s="43">
        <f>'$1'!W67+'$2'!W67+'$3'!W67</f>
        <v>4</v>
      </c>
      <c r="W67" s="43">
        <f>'$1'!X67+'$2'!X67+'$3'!X67</f>
        <v>4</v>
      </c>
      <c r="X67" s="43">
        <f>'$1'!Y67+'$2'!Y67+'$3'!Y67</f>
        <v>4</v>
      </c>
      <c r="Y67" s="43">
        <f>'$1'!Z67+'$2'!Z67+'$3'!Z67</f>
        <v>4</v>
      </c>
      <c r="Z67" s="43">
        <f>'$1'!AA67+'$2'!AA67+'$3'!AA67</f>
        <v>4</v>
      </c>
      <c r="AA67" s="43">
        <f>'$1'!AB67+'$2'!AB67+'$3'!AB67</f>
        <v>5</v>
      </c>
      <c r="AB67" s="43">
        <f>'$1'!AC67+'$2'!AC67+'$3'!AC67</f>
        <v>5</v>
      </c>
      <c r="AC67" s="43">
        <f>'$1'!AD67+'$2'!AD67+'$3'!AD67</f>
        <v>7</v>
      </c>
      <c r="AD67" s="43">
        <f>'$1'!AE67+'$2'!AE67+'$3'!AE67</f>
        <v>7</v>
      </c>
      <c r="AE67" s="43">
        <f>'$1'!AF67+'$2'!AF67+'$3'!AF67</f>
        <v>6</v>
      </c>
      <c r="AF67" s="43">
        <f>'$1'!AG67+'$2'!AG67+'$3'!AG67</f>
        <v>6</v>
      </c>
      <c r="AG67" s="43">
        <f>'$1'!AH67+'$2'!AH67+'$3'!AH67</f>
        <v>0</v>
      </c>
      <c r="AH67" s="43">
        <f>'$1'!AI67+'$2'!AI67+'$3'!AI67</f>
        <v>0</v>
      </c>
      <c r="AI67" s="15"/>
      <c r="AJ67" s="38">
        <f t="shared" si="3"/>
        <v>5</v>
      </c>
      <c r="AK67" s="38">
        <f t="shared" si="4"/>
        <v>5</v>
      </c>
      <c r="AL67" s="38">
        <f t="shared" si="5"/>
        <v>6</v>
      </c>
    </row>
    <row r="68" spans="1:38" x14ac:dyDescent="0.4">
      <c r="A68" s="15"/>
      <c r="B68" s="15" t="s">
        <v>293</v>
      </c>
      <c r="C68" s="49" t="s">
        <v>72</v>
      </c>
      <c r="D68" s="15"/>
      <c r="E68" s="15"/>
      <c r="F68" s="15" t="s">
        <v>348</v>
      </c>
      <c r="G68" s="43">
        <f>'$1'!H68+'$2'!H68+'$3'!H68</f>
        <v>0</v>
      </c>
      <c r="H68" s="43">
        <f>'$1'!I68+'$2'!I68+'$3'!I68</f>
        <v>0</v>
      </c>
      <c r="I68" s="43">
        <f>'$1'!J68+'$2'!J68+'$3'!J68</f>
        <v>0</v>
      </c>
      <c r="J68" s="43">
        <f>'$1'!K68+'$2'!K68+'$3'!K68</f>
        <v>0</v>
      </c>
      <c r="K68" s="43">
        <f>'$1'!L68+'$2'!L68+'$3'!L68</f>
        <v>0</v>
      </c>
      <c r="L68" s="43">
        <f>'$1'!M68+'$2'!M68+'$3'!M68</f>
        <v>5</v>
      </c>
      <c r="M68" s="43">
        <f>'$1'!N68+'$2'!N68+'$3'!N68</f>
        <v>5</v>
      </c>
      <c r="N68" s="43">
        <f>'$1'!O68+'$2'!O68+'$3'!O68</f>
        <v>6</v>
      </c>
      <c r="O68" s="43">
        <f>'$1'!P68+'$2'!P68+'$3'!P68</f>
        <v>8</v>
      </c>
      <c r="P68" s="43">
        <f>'$1'!Q68+'$2'!Q68+'$3'!Q68</f>
        <v>7</v>
      </c>
      <c r="Q68" s="43">
        <f>'$1'!R68+'$2'!R68+'$3'!R68</f>
        <v>7</v>
      </c>
      <c r="R68" s="43">
        <f>'$1'!S68+'$2'!S68+'$3'!S68</f>
        <v>10</v>
      </c>
      <c r="S68" s="43">
        <f>'$1'!T68+'$2'!T68+'$3'!T68</f>
        <v>11</v>
      </c>
      <c r="T68" s="43">
        <f>'$1'!U68+'$2'!U68+'$3'!U68</f>
        <v>8</v>
      </c>
      <c r="U68" s="43">
        <f>'$1'!V68+'$2'!V68+'$3'!V68</f>
        <v>7</v>
      </c>
      <c r="V68" s="43">
        <f>'$1'!W68+'$2'!W68+'$3'!W68</f>
        <v>7</v>
      </c>
      <c r="W68" s="43">
        <f>'$1'!X68+'$2'!X68+'$3'!X68</f>
        <v>6</v>
      </c>
      <c r="X68" s="43">
        <f>'$1'!Y68+'$2'!Y68+'$3'!Y68</f>
        <v>6</v>
      </c>
      <c r="Y68" s="43">
        <f>'$1'!Z68+'$2'!Z68+'$3'!Z68</f>
        <v>6</v>
      </c>
      <c r="Z68" s="43">
        <f>'$1'!AA68+'$2'!AA68+'$3'!AA68</f>
        <v>12</v>
      </c>
      <c r="AA68" s="43">
        <f>'$1'!AB68+'$2'!AB68+'$3'!AB68</f>
        <v>9</v>
      </c>
      <c r="AB68" s="43">
        <f>'$1'!AC68+'$2'!AC68+'$3'!AC68</f>
        <v>6</v>
      </c>
      <c r="AC68" s="43">
        <f>'$1'!AD68+'$2'!AD68+'$3'!AD68</f>
        <v>5</v>
      </c>
      <c r="AD68" s="43">
        <f>'$1'!AE68+'$2'!AE68+'$3'!AE68</f>
        <v>6</v>
      </c>
      <c r="AE68" s="43">
        <f>'$1'!AF68+'$2'!AF68+'$3'!AF68</f>
        <v>5</v>
      </c>
      <c r="AF68" s="43">
        <f>'$1'!AG68+'$2'!AG68+'$3'!AG68</f>
        <v>4</v>
      </c>
      <c r="AG68" s="43">
        <f>'$1'!AH68+'$2'!AH68+'$3'!AH68</f>
        <v>1</v>
      </c>
      <c r="AH68" s="43">
        <f>'$1'!AI68+'$2'!AI68+'$3'!AI68</f>
        <v>1</v>
      </c>
      <c r="AI68" s="15"/>
      <c r="AJ68" s="38">
        <f t="shared" si="3"/>
        <v>7</v>
      </c>
      <c r="AK68" s="38">
        <f t="shared" si="4"/>
        <v>5</v>
      </c>
      <c r="AL68" s="38">
        <f t="shared" si="5"/>
        <v>6</v>
      </c>
    </row>
    <row r="69" spans="1:38" x14ac:dyDescent="0.4">
      <c r="A69" s="15"/>
      <c r="B69" s="15" t="s">
        <v>293</v>
      </c>
      <c r="C69" s="49" t="s">
        <v>371</v>
      </c>
      <c r="D69" s="15"/>
      <c r="E69" s="15"/>
      <c r="F69" s="15" t="s">
        <v>348</v>
      </c>
      <c r="G69" s="43">
        <f>'$1'!H69+'$2'!H69+'$3'!H69</f>
        <v>0</v>
      </c>
      <c r="H69" s="43">
        <f>'$1'!I69+'$2'!I69+'$3'!I69</f>
        <v>0</v>
      </c>
      <c r="I69" s="43">
        <f>'$1'!J69+'$2'!J69+'$3'!J69</f>
        <v>0</v>
      </c>
      <c r="J69" s="43">
        <f>'$1'!K69+'$2'!K69+'$3'!K69</f>
        <v>0</v>
      </c>
      <c r="K69" s="43">
        <f>'$1'!L69+'$2'!L69+'$3'!L69</f>
        <v>0</v>
      </c>
      <c r="L69" s="43">
        <f>'$1'!M69+'$2'!M69+'$3'!M69</f>
        <v>4</v>
      </c>
      <c r="M69" s="43">
        <f>'$1'!N69+'$2'!N69+'$3'!N69</f>
        <v>6</v>
      </c>
      <c r="N69" s="43">
        <f>'$1'!O69+'$2'!O69+'$3'!O69</f>
        <v>8</v>
      </c>
      <c r="O69" s="43">
        <f>'$1'!P69+'$2'!P69+'$3'!P69</f>
        <v>8</v>
      </c>
      <c r="P69" s="43">
        <f>'$1'!Q69+'$2'!Q69+'$3'!Q69</f>
        <v>9</v>
      </c>
      <c r="Q69" s="43">
        <f>'$1'!R69+'$2'!R69+'$3'!R69</f>
        <v>10</v>
      </c>
      <c r="R69" s="43">
        <f>'$1'!S69+'$2'!S69+'$3'!S69</f>
        <v>8</v>
      </c>
      <c r="S69" s="43">
        <f>'$1'!T69+'$2'!T69+'$3'!T69</f>
        <v>9</v>
      </c>
      <c r="T69" s="43">
        <f>'$1'!U69+'$2'!U69+'$3'!U69</f>
        <v>8</v>
      </c>
      <c r="U69" s="43">
        <f>'$1'!V69+'$2'!V69+'$3'!V69</f>
        <v>9</v>
      </c>
      <c r="V69" s="43">
        <f>'$1'!W69+'$2'!W69+'$3'!W69</f>
        <v>10</v>
      </c>
      <c r="W69" s="43">
        <f>'$1'!X69+'$2'!X69+'$3'!X69</f>
        <v>9</v>
      </c>
      <c r="X69" s="43">
        <f>'$1'!Y69+'$2'!Y69+'$3'!Y69</f>
        <v>11</v>
      </c>
      <c r="Y69" s="43">
        <f>'$1'!Z69+'$2'!Z69+'$3'!Z69</f>
        <v>9</v>
      </c>
      <c r="Z69" s="43">
        <f>'$1'!AA69+'$2'!AA69+'$3'!AA69</f>
        <v>7</v>
      </c>
      <c r="AA69" s="43">
        <f>'$1'!AB69+'$2'!AB69+'$3'!AB69</f>
        <v>7</v>
      </c>
      <c r="AB69" s="43">
        <f>'$1'!AC69+'$2'!AC69+'$3'!AC69</f>
        <v>7</v>
      </c>
      <c r="AC69" s="43">
        <f>'$1'!AD69+'$2'!AD69+'$3'!AD69</f>
        <v>7</v>
      </c>
      <c r="AD69" s="43">
        <f>'$1'!AE69+'$2'!AE69+'$3'!AE69</f>
        <v>9</v>
      </c>
      <c r="AE69" s="43">
        <f>'$1'!AF69+'$2'!AF69+'$3'!AF69</f>
        <v>9</v>
      </c>
      <c r="AF69" s="43">
        <f>'$1'!AG69+'$2'!AG69+'$3'!AG69</f>
        <v>9</v>
      </c>
      <c r="AG69" s="43">
        <f>'$1'!AH69+'$2'!AH69+'$3'!AH69</f>
        <v>2</v>
      </c>
      <c r="AH69" s="43">
        <f>'$1'!AI69+'$2'!AI69+'$3'!AI69</f>
        <v>1</v>
      </c>
      <c r="AI69" s="15"/>
      <c r="AJ69" s="38">
        <f t="shared" si="3"/>
        <v>8</v>
      </c>
      <c r="AK69" s="38">
        <f t="shared" si="4"/>
        <v>7</v>
      </c>
      <c r="AL69" s="38">
        <f t="shared" si="5"/>
        <v>8</v>
      </c>
    </row>
    <row r="70" spans="1:38" x14ac:dyDescent="0.4">
      <c r="A70" s="15"/>
      <c r="B70" s="15" t="s">
        <v>293</v>
      </c>
      <c r="C70" s="49" t="s">
        <v>90</v>
      </c>
      <c r="D70" s="15"/>
      <c r="E70" s="15"/>
      <c r="F70" s="15" t="s">
        <v>348</v>
      </c>
      <c r="G70" s="43">
        <f>'$1'!H70+'$2'!H70+'$3'!H70</f>
        <v>0</v>
      </c>
      <c r="H70" s="43">
        <f>'$1'!I70+'$2'!I70+'$3'!I70</f>
        <v>0</v>
      </c>
      <c r="I70" s="43">
        <f>'$1'!J70+'$2'!J70+'$3'!J70</f>
        <v>0</v>
      </c>
      <c r="J70" s="43">
        <f>'$1'!K70+'$2'!K70+'$3'!K70</f>
        <v>0</v>
      </c>
      <c r="K70" s="43">
        <f>'$1'!L70+'$2'!L70+'$3'!L70</f>
        <v>0</v>
      </c>
      <c r="L70" s="43">
        <f>'$1'!M70+'$2'!M70+'$3'!M70</f>
        <v>0</v>
      </c>
      <c r="M70" s="43">
        <f>'$1'!N70+'$2'!N70+'$3'!N70</f>
        <v>0</v>
      </c>
      <c r="N70" s="43">
        <f>'$1'!O70+'$2'!O70+'$3'!O70</f>
        <v>0</v>
      </c>
      <c r="O70" s="43">
        <f>'$1'!P70+'$2'!P70+'$3'!P70</f>
        <v>0</v>
      </c>
      <c r="P70" s="43">
        <f>'$1'!Q70+'$2'!Q70+'$3'!Q70</f>
        <v>0</v>
      </c>
      <c r="Q70" s="43">
        <f>'$1'!R70+'$2'!R70+'$3'!R70</f>
        <v>3</v>
      </c>
      <c r="R70" s="43">
        <f>'$1'!S70+'$2'!S70+'$3'!S70</f>
        <v>4</v>
      </c>
      <c r="S70" s="43">
        <f>'$1'!T70+'$2'!T70+'$3'!T70</f>
        <v>5</v>
      </c>
      <c r="T70" s="43">
        <f>'$1'!U70+'$2'!U70+'$3'!U70</f>
        <v>7</v>
      </c>
      <c r="U70" s="43">
        <f>'$1'!V70+'$2'!V70+'$3'!V70</f>
        <v>8</v>
      </c>
      <c r="V70" s="43">
        <f>'$1'!W70+'$2'!W70+'$3'!W70</f>
        <v>13</v>
      </c>
      <c r="W70" s="43">
        <f>'$1'!X70+'$2'!X70+'$3'!X70</f>
        <v>11</v>
      </c>
      <c r="X70" s="43">
        <f>'$1'!Y70+'$2'!Y70+'$3'!Y70</f>
        <v>9</v>
      </c>
      <c r="Y70" s="43">
        <f>'$1'!Z70+'$2'!Z70+'$3'!Z70</f>
        <v>9</v>
      </c>
      <c r="Z70" s="43">
        <f>'$1'!AA70+'$2'!AA70+'$3'!AA70</f>
        <v>8</v>
      </c>
      <c r="AA70" s="43">
        <f>'$1'!AB70+'$2'!AB70+'$3'!AB70</f>
        <v>7</v>
      </c>
      <c r="AB70" s="43">
        <f>'$1'!AC70+'$2'!AC70+'$3'!AC70</f>
        <v>6</v>
      </c>
      <c r="AC70" s="43">
        <f>'$1'!AD70+'$2'!AD70+'$3'!AD70</f>
        <v>5</v>
      </c>
      <c r="AD70" s="43">
        <f>'$1'!AE70+'$2'!AE70+'$3'!AE70</f>
        <v>6</v>
      </c>
      <c r="AE70" s="43">
        <f>'$1'!AF70+'$2'!AF70+'$3'!AF70</f>
        <v>6</v>
      </c>
      <c r="AF70" s="43">
        <f>'$1'!AG70+'$2'!AG70+'$3'!AG70</f>
        <v>7</v>
      </c>
      <c r="AG70" s="43">
        <f>'$1'!AH70+'$2'!AH70+'$3'!AH70</f>
        <v>2</v>
      </c>
      <c r="AH70" s="43">
        <f>'$1'!AI70+'$2'!AI70+'$3'!AI70</f>
        <v>2</v>
      </c>
      <c r="AI70" s="15"/>
      <c r="AJ70" s="38">
        <f t="shared" si="3"/>
        <v>5</v>
      </c>
      <c r="AK70" s="38">
        <f t="shared" si="4"/>
        <v>5</v>
      </c>
      <c r="AL70" s="38">
        <f t="shared" si="5"/>
        <v>1</v>
      </c>
    </row>
    <row r="71" spans="1:38" x14ac:dyDescent="0.4">
      <c r="A71" s="15"/>
      <c r="B71" s="15" t="s">
        <v>293</v>
      </c>
      <c r="C71" s="49" t="s">
        <v>92</v>
      </c>
      <c r="D71" s="15"/>
      <c r="E71" s="15"/>
      <c r="F71" s="15" t="s">
        <v>348</v>
      </c>
      <c r="G71" s="43">
        <f>'$1'!H71+'$2'!H71+'$3'!H71</f>
        <v>0</v>
      </c>
      <c r="H71" s="43">
        <f>'$1'!I71+'$2'!I71+'$3'!I71</f>
        <v>0</v>
      </c>
      <c r="I71" s="43">
        <f>'$1'!J71+'$2'!J71+'$3'!J71</f>
        <v>0</v>
      </c>
      <c r="J71" s="43">
        <f>'$1'!K71+'$2'!K71+'$3'!K71</f>
        <v>0</v>
      </c>
      <c r="K71" s="43">
        <f>'$1'!L71+'$2'!L71+'$3'!L71</f>
        <v>0</v>
      </c>
      <c r="L71" s="43">
        <f>'$1'!M71+'$2'!M71+'$3'!M71</f>
        <v>0</v>
      </c>
      <c r="M71" s="43">
        <f>'$1'!N71+'$2'!N71+'$3'!N71</f>
        <v>0</v>
      </c>
      <c r="N71" s="43">
        <f>'$1'!O71+'$2'!O71+'$3'!O71</f>
        <v>0</v>
      </c>
      <c r="O71" s="43">
        <f>'$1'!P71+'$2'!P71+'$3'!P71</f>
        <v>0</v>
      </c>
      <c r="P71" s="43">
        <f>'$1'!Q71+'$2'!Q71+'$3'!Q71</f>
        <v>0</v>
      </c>
      <c r="Q71" s="43">
        <f>'$1'!R71+'$2'!R71+'$3'!R71</f>
        <v>0</v>
      </c>
      <c r="R71" s="43">
        <f>'$1'!S71+'$2'!S71+'$3'!S71</f>
        <v>0</v>
      </c>
      <c r="S71" s="43">
        <f>'$1'!T71+'$2'!T71+'$3'!T71</f>
        <v>2</v>
      </c>
      <c r="T71" s="43">
        <f>'$1'!U71+'$2'!U71+'$3'!U71</f>
        <v>1</v>
      </c>
      <c r="U71" s="43">
        <f>'$1'!V71+'$2'!V71+'$3'!V71</f>
        <v>1</v>
      </c>
      <c r="V71" s="43">
        <f>'$1'!W71+'$2'!W71+'$3'!W71</f>
        <v>2</v>
      </c>
      <c r="W71" s="43">
        <f>'$1'!X71+'$2'!X71+'$3'!X71</f>
        <v>2</v>
      </c>
      <c r="X71" s="43">
        <f>'$1'!Y71+'$2'!Y71+'$3'!Y71</f>
        <v>4</v>
      </c>
      <c r="Y71" s="43">
        <f>'$1'!Z71+'$2'!Z71+'$3'!Z71</f>
        <v>5</v>
      </c>
      <c r="Z71" s="43">
        <f>'$1'!AA71+'$2'!AA71+'$3'!AA71</f>
        <v>5</v>
      </c>
      <c r="AA71" s="43">
        <f>'$1'!AB71+'$2'!AB71+'$3'!AB71</f>
        <v>5</v>
      </c>
      <c r="AB71" s="43">
        <f>'$1'!AC71+'$2'!AC71+'$3'!AC71</f>
        <v>7</v>
      </c>
      <c r="AC71" s="43">
        <f>'$1'!AD71+'$2'!AD71+'$3'!AD71</f>
        <v>7</v>
      </c>
      <c r="AD71" s="43">
        <f>'$1'!AE71+'$2'!AE71+'$3'!AE71</f>
        <v>9</v>
      </c>
      <c r="AE71" s="43">
        <f>'$1'!AF71+'$2'!AF71+'$3'!AF71</f>
        <v>8</v>
      </c>
      <c r="AF71" s="43">
        <f>'$1'!AG71+'$2'!AG71+'$3'!AG71</f>
        <v>9</v>
      </c>
      <c r="AG71" s="43">
        <f>'$1'!AH71+'$2'!AH71+'$3'!AH71</f>
        <v>7</v>
      </c>
      <c r="AH71" s="43">
        <f>'$1'!AI71+'$2'!AI71+'$3'!AI71</f>
        <v>5</v>
      </c>
      <c r="AI71" s="15"/>
      <c r="AJ71" s="38">
        <f t="shared" si="3"/>
        <v>3</v>
      </c>
      <c r="AK71" s="38">
        <f t="shared" si="4"/>
        <v>8</v>
      </c>
      <c r="AL71" s="38">
        <f t="shared" si="5"/>
        <v>0</v>
      </c>
    </row>
    <row r="72" spans="1:38" x14ac:dyDescent="0.4">
      <c r="A72" s="15"/>
      <c r="B72" s="15" t="s">
        <v>293</v>
      </c>
      <c r="C72" s="49" t="s">
        <v>95</v>
      </c>
      <c r="D72" s="15"/>
      <c r="E72" s="15"/>
      <c r="F72" s="15" t="s">
        <v>348</v>
      </c>
      <c r="G72" s="43">
        <f>'$1'!H72+'$2'!H72+'$3'!H72</f>
        <v>0</v>
      </c>
      <c r="H72" s="43">
        <f>'$1'!I72+'$2'!I72+'$3'!I72</f>
        <v>0</v>
      </c>
      <c r="I72" s="43">
        <f>'$1'!J72+'$2'!J72+'$3'!J72</f>
        <v>0</v>
      </c>
      <c r="J72" s="43">
        <f>'$1'!K72+'$2'!K72+'$3'!K72</f>
        <v>0</v>
      </c>
      <c r="K72" s="43">
        <f>'$1'!L72+'$2'!L72+'$3'!L72</f>
        <v>0</v>
      </c>
      <c r="L72" s="43">
        <f>'$1'!M72+'$2'!M72+'$3'!M72</f>
        <v>1</v>
      </c>
      <c r="M72" s="43">
        <f>'$1'!N72+'$2'!N72+'$3'!N72</f>
        <v>1</v>
      </c>
      <c r="N72" s="43">
        <f>'$1'!O72+'$2'!O72+'$3'!O72</f>
        <v>1</v>
      </c>
      <c r="O72" s="43">
        <f>'$1'!P72+'$2'!P72+'$3'!P72</f>
        <v>2</v>
      </c>
      <c r="P72" s="43">
        <f>'$1'!Q72+'$2'!Q72+'$3'!Q72</f>
        <v>2</v>
      </c>
      <c r="Q72" s="43">
        <f>'$1'!R72+'$2'!R72+'$3'!R72</f>
        <v>2</v>
      </c>
      <c r="R72" s="43">
        <f>'$1'!S72+'$2'!S72+'$3'!S72</f>
        <v>2</v>
      </c>
      <c r="S72" s="43">
        <f>'$1'!T72+'$2'!T72+'$3'!T72</f>
        <v>2</v>
      </c>
      <c r="T72" s="43">
        <f>'$1'!U72+'$2'!U72+'$3'!U72</f>
        <v>3</v>
      </c>
      <c r="U72" s="43">
        <f>'$1'!V72+'$2'!V72+'$3'!V72</f>
        <v>3</v>
      </c>
      <c r="V72" s="43">
        <f>'$1'!W72+'$2'!W72+'$3'!W72</f>
        <v>3</v>
      </c>
      <c r="W72" s="43">
        <f>'$1'!X72+'$2'!X72+'$3'!X72</f>
        <v>4</v>
      </c>
      <c r="X72" s="43">
        <f>'$1'!Y72+'$2'!Y72+'$3'!Y72</f>
        <v>3</v>
      </c>
      <c r="Y72" s="43">
        <f>'$1'!Z72+'$2'!Z72+'$3'!Z72</f>
        <v>4</v>
      </c>
      <c r="Z72" s="43">
        <f>'$1'!AA72+'$2'!AA72+'$3'!AA72</f>
        <v>4</v>
      </c>
      <c r="AA72" s="43">
        <f>'$1'!AB72+'$2'!AB72+'$3'!AB72</f>
        <v>3</v>
      </c>
      <c r="AB72" s="43">
        <f>'$1'!AC72+'$2'!AC72+'$3'!AC72</f>
        <v>4</v>
      </c>
      <c r="AC72" s="43">
        <f>'$1'!AD72+'$2'!AD72+'$3'!AD72</f>
        <v>4</v>
      </c>
      <c r="AD72" s="43">
        <f>'$1'!AE72+'$2'!AE72+'$3'!AE72</f>
        <v>5</v>
      </c>
      <c r="AE72" s="43">
        <f>'$1'!AF72+'$2'!AF72+'$3'!AF72</f>
        <v>4</v>
      </c>
      <c r="AF72" s="43">
        <f>'$1'!AG72+'$2'!AG72+'$3'!AG72</f>
        <v>4</v>
      </c>
      <c r="AG72" s="43">
        <f>'$1'!AH72+'$2'!AH72+'$3'!AH72</f>
        <v>4</v>
      </c>
      <c r="AH72" s="43">
        <f>'$1'!AI72+'$2'!AI72+'$3'!AI72</f>
        <v>4</v>
      </c>
      <c r="AI72" s="15"/>
      <c r="AJ72" s="38">
        <f t="shared" si="3"/>
        <v>3</v>
      </c>
      <c r="AK72" s="38">
        <f t="shared" si="4"/>
        <v>4</v>
      </c>
      <c r="AL72" s="38">
        <f t="shared" si="5"/>
        <v>2</v>
      </c>
    </row>
    <row r="73" spans="1:38" x14ac:dyDescent="0.4">
      <c r="A73" s="15"/>
      <c r="B73" s="15" t="s">
        <v>293</v>
      </c>
      <c r="C73" s="49" t="s">
        <v>372</v>
      </c>
      <c r="D73" s="15"/>
      <c r="E73" s="15"/>
      <c r="F73" s="15" t="s">
        <v>348</v>
      </c>
      <c r="G73" s="43">
        <f>'$1'!H73+'$2'!H73+'$3'!H73</f>
        <v>0</v>
      </c>
      <c r="H73" s="43">
        <f>'$1'!I73+'$2'!I73+'$3'!I73</f>
        <v>0</v>
      </c>
      <c r="I73" s="43">
        <f>'$1'!J73+'$2'!J73+'$3'!J73</f>
        <v>0</v>
      </c>
      <c r="J73" s="43">
        <f>'$1'!K73+'$2'!K73+'$3'!K73</f>
        <v>0</v>
      </c>
      <c r="K73" s="43">
        <f>'$1'!L73+'$2'!L73+'$3'!L73</f>
        <v>0</v>
      </c>
      <c r="L73" s="43">
        <f>'$1'!M73+'$2'!M73+'$3'!M73</f>
        <v>0</v>
      </c>
      <c r="M73" s="43">
        <f>'$1'!N73+'$2'!N73+'$3'!N73</f>
        <v>0</v>
      </c>
      <c r="N73" s="43">
        <f>'$1'!O73+'$2'!O73+'$3'!O73</f>
        <v>0</v>
      </c>
      <c r="O73" s="43">
        <f>'$1'!P73+'$2'!P73+'$3'!P73</f>
        <v>0</v>
      </c>
      <c r="P73" s="43">
        <f>'$1'!Q73+'$2'!Q73+'$3'!Q73</f>
        <v>0</v>
      </c>
      <c r="Q73" s="43">
        <f>'$1'!R73+'$2'!R73+'$3'!R73</f>
        <v>1</v>
      </c>
      <c r="R73" s="43">
        <f>'$1'!S73+'$2'!S73+'$3'!S73</f>
        <v>1</v>
      </c>
      <c r="S73" s="43">
        <f>'$1'!T73+'$2'!T73+'$3'!T73</f>
        <v>1</v>
      </c>
      <c r="T73" s="43">
        <f>'$1'!U73+'$2'!U73+'$3'!U73</f>
        <v>1</v>
      </c>
      <c r="U73" s="43">
        <f>'$1'!V73+'$2'!V73+'$3'!V73</f>
        <v>2</v>
      </c>
      <c r="V73" s="43">
        <f>'$1'!W73+'$2'!W73+'$3'!W73</f>
        <v>2</v>
      </c>
      <c r="W73" s="43">
        <f>'$1'!X73+'$2'!X73+'$3'!X73</f>
        <v>3</v>
      </c>
      <c r="X73" s="43">
        <f>'$1'!Y73+'$2'!Y73+'$3'!Y73</f>
        <v>3</v>
      </c>
      <c r="Y73" s="43">
        <f>'$1'!Z73+'$2'!Z73+'$3'!Z73</f>
        <v>5</v>
      </c>
      <c r="Z73" s="43">
        <f>'$1'!AA73+'$2'!AA73+'$3'!AA73</f>
        <v>6</v>
      </c>
      <c r="AA73" s="43">
        <f>'$1'!AB73+'$2'!AB73+'$3'!AB73</f>
        <v>6</v>
      </c>
      <c r="AB73" s="43">
        <f>'$1'!AC73+'$2'!AC73+'$3'!AC73</f>
        <v>6</v>
      </c>
      <c r="AC73" s="43">
        <f>'$1'!AD73+'$2'!AD73+'$3'!AD73</f>
        <v>7</v>
      </c>
      <c r="AD73" s="43">
        <f>'$1'!AE73+'$2'!AE73+'$3'!AE73</f>
        <v>7</v>
      </c>
      <c r="AE73" s="43">
        <f>'$1'!AF73+'$2'!AF73+'$3'!AF73</f>
        <v>8</v>
      </c>
      <c r="AF73" s="43">
        <f>'$1'!AG73+'$2'!AG73+'$3'!AG73</f>
        <v>8</v>
      </c>
      <c r="AG73" s="43">
        <f>'$1'!AH73+'$2'!AH73+'$3'!AH73</f>
        <v>2</v>
      </c>
      <c r="AH73" s="43">
        <f>'$1'!AI73+'$2'!AI73+'$3'!AI73</f>
        <v>0</v>
      </c>
      <c r="AI73" s="15"/>
      <c r="AJ73" s="38">
        <f t="shared" si="3"/>
        <v>3</v>
      </c>
      <c r="AK73" s="38">
        <f t="shared" si="4"/>
        <v>6</v>
      </c>
      <c r="AL73" s="38">
        <f t="shared" si="5"/>
        <v>0</v>
      </c>
    </row>
    <row r="74" spans="1:38" x14ac:dyDescent="0.4">
      <c r="A74" s="15"/>
      <c r="B74" s="15" t="s">
        <v>293</v>
      </c>
      <c r="C74" s="49" t="s">
        <v>374</v>
      </c>
      <c r="D74" s="15"/>
      <c r="E74" s="15"/>
      <c r="F74" s="15" t="s">
        <v>348</v>
      </c>
      <c r="G74" s="43">
        <f>'$1'!H74+'$2'!H74+'$3'!H74</f>
        <v>0</v>
      </c>
      <c r="H74" s="43">
        <f>'$1'!I74+'$2'!I74+'$3'!I74</f>
        <v>0</v>
      </c>
      <c r="I74" s="43">
        <f>'$1'!J74+'$2'!J74+'$3'!J74</f>
        <v>0</v>
      </c>
      <c r="J74" s="43">
        <f>'$1'!K74+'$2'!K74+'$3'!K74</f>
        <v>0</v>
      </c>
      <c r="K74" s="43">
        <f>'$1'!L74+'$2'!L74+'$3'!L74</f>
        <v>0</v>
      </c>
      <c r="L74" s="43">
        <f>'$1'!M74+'$2'!M74+'$3'!M74</f>
        <v>2</v>
      </c>
      <c r="M74" s="43">
        <f>'$1'!N74+'$2'!N74+'$3'!N74</f>
        <v>2</v>
      </c>
      <c r="N74" s="43">
        <f>'$1'!O74+'$2'!O74+'$3'!O74</f>
        <v>3</v>
      </c>
      <c r="O74" s="43">
        <f>'$1'!P74+'$2'!P74+'$3'!P74</f>
        <v>3</v>
      </c>
      <c r="P74" s="43">
        <f>'$1'!Q74+'$2'!Q74+'$3'!Q74</f>
        <v>3</v>
      </c>
      <c r="Q74" s="43">
        <f>'$1'!R74+'$2'!R74+'$3'!R74</f>
        <v>5</v>
      </c>
      <c r="R74" s="43">
        <f>'$1'!S74+'$2'!S74+'$3'!S74</f>
        <v>6</v>
      </c>
      <c r="S74" s="43">
        <f>'$1'!T74+'$2'!T74+'$3'!T74</f>
        <v>6</v>
      </c>
      <c r="T74" s="43">
        <f>'$1'!U74+'$2'!U74+'$3'!U74</f>
        <v>5</v>
      </c>
      <c r="U74" s="43">
        <f>'$1'!V74+'$2'!V74+'$3'!V74</f>
        <v>5</v>
      </c>
      <c r="V74" s="43">
        <f>'$1'!W74+'$2'!W74+'$3'!W74</f>
        <v>6</v>
      </c>
      <c r="W74" s="43">
        <f>'$1'!X74+'$2'!X74+'$3'!X74</f>
        <v>6</v>
      </c>
      <c r="X74" s="43">
        <f>'$1'!Y74+'$2'!Y74+'$3'!Y74</f>
        <v>4</v>
      </c>
      <c r="Y74" s="43">
        <f>'$1'!Z74+'$2'!Z74+'$3'!Z74</f>
        <v>6</v>
      </c>
      <c r="Z74" s="43">
        <f>'$1'!AA74+'$2'!AA74+'$3'!AA74</f>
        <v>6</v>
      </c>
      <c r="AA74" s="43">
        <f>'$1'!AB74+'$2'!AB74+'$3'!AB74</f>
        <v>5</v>
      </c>
      <c r="AB74" s="43">
        <f>'$1'!AC74+'$2'!AC74+'$3'!AC74</f>
        <v>5</v>
      </c>
      <c r="AC74" s="43">
        <f>'$1'!AD74+'$2'!AD74+'$3'!AD74</f>
        <v>4</v>
      </c>
      <c r="AD74" s="43">
        <f>'$1'!AE74+'$2'!AE74+'$3'!AE74</f>
        <v>5</v>
      </c>
      <c r="AE74" s="43">
        <f>'$1'!AF74+'$2'!AF74+'$3'!AF74</f>
        <v>5</v>
      </c>
      <c r="AF74" s="43">
        <f>'$1'!AG74+'$2'!AG74+'$3'!AG74</f>
        <v>6</v>
      </c>
      <c r="AG74" s="43">
        <f>'$1'!AH74+'$2'!AH74+'$3'!AH74</f>
        <v>0</v>
      </c>
      <c r="AH74" s="43">
        <f>'$1'!AI74+'$2'!AI74+'$3'!AI74</f>
        <v>0</v>
      </c>
      <c r="AI74" s="15"/>
      <c r="AJ74" s="38">
        <f t="shared" si="3"/>
        <v>4</v>
      </c>
      <c r="AK74" s="38">
        <f t="shared" si="4"/>
        <v>4</v>
      </c>
      <c r="AL74" s="38">
        <f t="shared" si="5"/>
        <v>3</v>
      </c>
    </row>
    <row r="75" spans="1:38" x14ac:dyDescent="0.4">
      <c r="A75" s="15"/>
      <c r="B75" s="15" t="s">
        <v>293</v>
      </c>
      <c r="C75" s="49" t="s">
        <v>105</v>
      </c>
      <c r="D75" s="15"/>
      <c r="E75" s="15"/>
      <c r="F75" s="15" t="s">
        <v>348</v>
      </c>
      <c r="G75" s="43">
        <f>'$1'!H75+'$2'!H75+'$3'!H75</f>
        <v>0</v>
      </c>
      <c r="H75" s="43">
        <f>'$1'!I75+'$2'!I75+'$3'!I75</f>
        <v>0</v>
      </c>
      <c r="I75" s="43">
        <f>'$1'!J75+'$2'!J75+'$3'!J75</f>
        <v>0</v>
      </c>
      <c r="J75" s="43">
        <f>'$1'!K75+'$2'!K75+'$3'!K75</f>
        <v>0</v>
      </c>
      <c r="K75" s="43">
        <f>'$1'!L75+'$2'!L75+'$3'!L75</f>
        <v>0</v>
      </c>
      <c r="L75" s="43">
        <f>'$1'!M75+'$2'!M75+'$3'!M75</f>
        <v>2</v>
      </c>
      <c r="M75" s="43">
        <f>'$1'!N75+'$2'!N75+'$3'!N75</f>
        <v>3</v>
      </c>
      <c r="N75" s="43">
        <f>'$1'!O75+'$2'!O75+'$3'!O75</f>
        <v>3</v>
      </c>
      <c r="O75" s="43">
        <f>'$1'!P75+'$2'!P75+'$3'!P75</f>
        <v>3</v>
      </c>
      <c r="P75" s="43">
        <f>'$1'!Q75+'$2'!Q75+'$3'!Q75</f>
        <v>3</v>
      </c>
      <c r="Q75" s="43">
        <f>'$1'!R75+'$2'!R75+'$3'!R75</f>
        <v>3</v>
      </c>
      <c r="R75" s="43">
        <f>'$1'!S75+'$2'!S75+'$3'!S75</f>
        <v>3</v>
      </c>
      <c r="S75" s="43">
        <f>'$1'!T75+'$2'!T75+'$3'!T75</f>
        <v>3</v>
      </c>
      <c r="T75" s="43">
        <f>'$1'!U75+'$2'!U75+'$3'!U75</f>
        <v>4</v>
      </c>
      <c r="U75" s="43">
        <f>'$1'!V75+'$2'!V75+'$3'!V75</f>
        <v>5</v>
      </c>
      <c r="V75" s="43">
        <f>'$1'!W75+'$2'!W75+'$3'!W75</f>
        <v>5</v>
      </c>
      <c r="W75" s="43">
        <f>'$1'!X75+'$2'!X75+'$3'!X75</f>
        <v>6</v>
      </c>
      <c r="X75" s="43">
        <f>'$1'!Y75+'$2'!Y75+'$3'!Y75</f>
        <v>5</v>
      </c>
      <c r="Y75" s="43">
        <f>'$1'!Z75+'$2'!Z75+'$3'!Z75</f>
        <v>5</v>
      </c>
      <c r="Z75" s="43">
        <f>'$1'!AA75+'$2'!AA75+'$3'!AA75</f>
        <v>5</v>
      </c>
      <c r="AA75" s="43">
        <f>'$1'!AB75+'$2'!AB75+'$3'!AB75</f>
        <v>5</v>
      </c>
      <c r="AB75" s="43">
        <f>'$1'!AC75+'$2'!AC75+'$3'!AC75</f>
        <v>5</v>
      </c>
      <c r="AC75" s="43">
        <f>'$1'!AD75+'$2'!AD75+'$3'!AD75</f>
        <v>8</v>
      </c>
      <c r="AD75" s="43">
        <f>'$1'!AE75+'$2'!AE75+'$3'!AE75</f>
        <v>9</v>
      </c>
      <c r="AE75" s="43">
        <f>'$1'!AF75+'$2'!AF75+'$3'!AF75</f>
        <v>9</v>
      </c>
      <c r="AF75" s="43">
        <f>'$1'!AG75+'$2'!AG75+'$3'!AG75</f>
        <v>10</v>
      </c>
      <c r="AG75" s="43">
        <f>'$1'!AH75+'$2'!AH75+'$3'!AH75</f>
        <v>3</v>
      </c>
      <c r="AH75" s="43">
        <f>'$1'!AI75+'$2'!AI75+'$3'!AI75</f>
        <v>3</v>
      </c>
      <c r="AI75" s="15"/>
      <c r="AJ75" s="38">
        <f t="shared" si="3"/>
        <v>5</v>
      </c>
      <c r="AK75" s="38">
        <f t="shared" si="4"/>
        <v>7</v>
      </c>
      <c r="AL75" s="38">
        <f t="shared" si="5"/>
        <v>3</v>
      </c>
    </row>
    <row r="76" spans="1:38" x14ac:dyDescent="0.4">
      <c r="A76" s="15"/>
      <c r="B76" s="15" t="s">
        <v>293</v>
      </c>
      <c r="C76" s="49" t="s">
        <v>113</v>
      </c>
      <c r="D76" s="15"/>
      <c r="E76" s="15"/>
      <c r="F76" s="15" t="s">
        <v>348</v>
      </c>
      <c r="G76" s="43">
        <f>'$1'!H76+'$2'!H76+'$3'!H76</f>
        <v>0</v>
      </c>
      <c r="H76" s="43">
        <f>'$1'!I76+'$2'!I76+'$3'!I76</f>
        <v>0</v>
      </c>
      <c r="I76" s="43">
        <f>'$1'!J76+'$2'!J76+'$3'!J76</f>
        <v>0</v>
      </c>
      <c r="J76" s="43">
        <f>'$1'!K76+'$2'!K76+'$3'!K76</f>
        <v>0</v>
      </c>
      <c r="K76" s="43">
        <f>'$1'!L76+'$2'!L76+'$3'!L76</f>
        <v>0</v>
      </c>
      <c r="L76" s="43">
        <f>'$1'!M76+'$2'!M76+'$3'!M76</f>
        <v>2</v>
      </c>
      <c r="M76" s="43">
        <f>'$1'!N76+'$2'!N76+'$3'!N76</f>
        <v>2</v>
      </c>
      <c r="N76" s="43">
        <f>'$1'!O76+'$2'!O76+'$3'!O76</f>
        <v>2</v>
      </c>
      <c r="O76" s="43">
        <f>'$1'!P76+'$2'!P76+'$3'!P76</f>
        <v>2</v>
      </c>
      <c r="P76" s="43">
        <f>'$1'!Q76+'$2'!Q76+'$3'!Q76</f>
        <v>2</v>
      </c>
      <c r="Q76" s="43">
        <f>'$1'!R76+'$2'!R76+'$3'!R76</f>
        <v>3</v>
      </c>
      <c r="R76" s="43">
        <f>'$1'!S76+'$2'!S76+'$3'!S76</f>
        <v>5</v>
      </c>
      <c r="S76" s="43">
        <f>'$1'!T76+'$2'!T76+'$3'!T76</f>
        <v>5</v>
      </c>
      <c r="T76" s="43">
        <f>'$1'!U76+'$2'!U76+'$3'!U76</f>
        <v>6</v>
      </c>
      <c r="U76" s="43">
        <f>'$1'!V76+'$2'!V76+'$3'!V76</f>
        <v>6</v>
      </c>
      <c r="V76" s="43">
        <f>'$1'!W76+'$2'!W76+'$3'!W76</f>
        <v>6</v>
      </c>
      <c r="W76" s="43">
        <f>'$1'!X76+'$2'!X76+'$3'!X76</f>
        <v>6</v>
      </c>
      <c r="X76" s="43">
        <f>'$1'!Y76+'$2'!Y76+'$3'!Y76</f>
        <v>6</v>
      </c>
      <c r="Y76" s="43">
        <f>'$1'!Z76+'$2'!Z76+'$3'!Z76</f>
        <v>7</v>
      </c>
      <c r="Z76" s="43">
        <f>'$1'!AA76+'$2'!AA76+'$3'!AA76</f>
        <v>8</v>
      </c>
      <c r="AA76" s="43">
        <f>'$1'!AB76+'$2'!AB76+'$3'!AB76</f>
        <v>8</v>
      </c>
      <c r="AB76" s="43">
        <f>'$1'!AC76+'$2'!AC76+'$3'!AC76</f>
        <v>7</v>
      </c>
      <c r="AC76" s="43">
        <f>'$1'!AD76+'$2'!AD76+'$3'!AD76</f>
        <v>6</v>
      </c>
      <c r="AD76" s="43">
        <f>'$1'!AE76+'$2'!AE76+'$3'!AE76</f>
        <v>6</v>
      </c>
      <c r="AE76" s="43">
        <f>'$1'!AF76+'$2'!AF76+'$3'!AF76</f>
        <v>6</v>
      </c>
      <c r="AF76" s="43">
        <f>'$1'!AG76+'$2'!AG76+'$3'!AG76</f>
        <v>7</v>
      </c>
      <c r="AG76" s="43">
        <f>'$1'!AH76+'$2'!AH76+'$3'!AH76</f>
        <v>2</v>
      </c>
      <c r="AH76" s="43">
        <f>'$1'!AI76+'$2'!AI76+'$3'!AI76</f>
        <v>2</v>
      </c>
      <c r="AI76" s="15"/>
      <c r="AJ76" s="38">
        <f t="shared" si="3"/>
        <v>5</v>
      </c>
      <c r="AK76" s="38">
        <f t="shared" si="4"/>
        <v>6</v>
      </c>
      <c r="AL76" s="38">
        <f t="shared" si="5"/>
        <v>2</v>
      </c>
    </row>
    <row r="77" spans="1:38" x14ac:dyDescent="0.4">
      <c r="A77" s="15"/>
      <c r="B77" s="15" t="s">
        <v>293</v>
      </c>
      <c r="C77" s="49" t="s">
        <v>117</v>
      </c>
      <c r="D77" s="15"/>
      <c r="E77" s="15"/>
      <c r="F77" s="15" t="s">
        <v>348</v>
      </c>
      <c r="G77" s="43">
        <f>'$1'!H77+'$2'!H77+'$3'!H77</f>
        <v>0</v>
      </c>
      <c r="H77" s="43">
        <f>'$1'!I77+'$2'!I77+'$3'!I77</f>
        <v>0</v>
      </c>
      <c r="I77" s="43">
        <f>'$1'!J77+'$2'!J77+'$3'!J77</f>
        <v>0</v>
      </c>
      <c r="J77" s="43">
        <f>'$1'!K77+'$2'!K77+'$3'!K77</f>
        <v>0</v>
      </c>
      <c r="K77" s="43">
        <f>'$1'!L77+'$2'!L77+'$3'!L77</f>
        <v>0</v>
      </c>
      <c r="L77" s="43">
        <f>'$1'!M77+'$2'!M77+'$3'!M77</f>
        <v>0</v>
      </c>
      <c r="M77" s="43">
        <f>'$1'!N77+'$2'!N77+'$3'!N77</f>
        <v>3</v>
      </c>
      <c r="N77" s="43">
        <f>'$1'!O77+'$2'!O77+'$3'!O77</f>
        <v>3</v>
      </c>
      <c r="O77" s="43">
        <f>'$1'!P77+'$2'!P77+'$3'!P77</f>
        <v>2</v>
      </c>
      <c r="P77" s="43">
        <f>'$1'!Q77+'$2'!Q77+'$3'!Q77</f>
        <v>4</v>
      </c>
      <c r="Q77" s="43">
        <f>'$1'!R77+'$2'!R77+'$3'!R77</f>
        <v>4</v>
      </c>
      <c r="R77" s="43">
        <f>'$1'!S77+'$2'!S77+'$3'!S77</f>
        <v>4</v>
      </c>
      <c r="S77" s="43">
        <f>'$1'!T77+'$2'!T77+'$3'!T77</f>
        <v>4</v>
      </c>
      <c r="T77" s="43">
        <f>'$1'!U77+'$2'!U77+'$3'!U77</f>
        <v>4</v>
      </c>
      <c r="U77" s="43">
        <f>'$1'!V77+'$2'!V77+'$3'!V77</f>
        <v>4</v>
      </c>
      <c r="V77" s="43">
        <f>'$1'!W77+'$2'!W77+'$3'!W77</f>
        <v>4</v>
      </c>
      <c r="W77" s="43">
        <f>'$1'!X77+'$2'!X77+'$3'!X77</f>
        <v>4</v>
      </c>
      <c r="X77" s="43">
        <f>'$1'!Y77+'$2'!Y77+'$3'!Y77</f>
        <v>4</v>
      </c>
      <c r="Y77" s="43">
        <f>'$1'!Z77+'$2'!Z77+'$3'!Z77</f>
        <v>4</v>
      </c>
      <c r="Z77" s="43">
        <f>'$1'!AA77+'$2'!AA77+'$3'!AA77</f>
        <v>4</v>
      </c>
      <c r="AA77" s="43">
        <f>'$1'!AB77+'$2'!AB77+'$3'!AB77</f>
        <v>3</v>
      </c>
      <c r="AB77" s="43">
        <f>'$1'!AC77+'$2'!AC77+'$3'!AC77</f>
        <v>5</v>
      </c>
      <c r="AC77" s="43">
        <f>'$1'!AD77+'$2'!AD77+'$3'!AD77</f>
        <v>5</v>
      </c>
      <c r="AD77" s="43">
        <f>'$1'!AE77+'$2'!AE77+'$3'!AE77</f>
        <v>6</v>
      </c>
      <c r="AE77" s="43">
        <f>'$1'!AF77+'$2'!AF77+'$3'!AF77</f>
        <v>6</v>
      </c>
      <c r="AF77" s="43">
        <f>'$1'!AG77+'$2'!AG77+'$3'!AG77</f>
        <v>6</v>
      </c>
      <c r="AG77" s="43">
        <f>'$1'!AH77+'$2'!AH77+'$3'!AH77</f>
        <v>6</v>
      </c>
      <c r="AH77" s="43">
        <f>'$1'!AI77+'$2'!AI77+'$3'!AI77</f>
        <v>6</v>
      </c>
      <c r="AI77" s="15"/>
      <c r="AJ77" s="38">
        <f t="shared" si="3"/>
        <v>4</v>
      </c>
      <c r="AK77" s="38">
        <f t="shared" si="4"/>
        <v>6</v>
      </c>
      <c r="AL77" s="38">
        <f t="shared" si="5"/>
        <v>3</v>
      </c>
    </row>
    <row r="78" spans="1:38" x14ac:dyDescent="0.4">
      <c r="A78" s="15"/>
      <c r="B78" s="15" t="s">
        <v>293</v>
      </c>
      <c r="C78" s="49" t="s">
        <v>118</v>
      </c>
      <c r="D78" s="15"/>
      <c r="E78" s="15"/>
      <c r="F78" s="15" t="s">
        <v>348</v>
      </c>
      <c r="G78" s="43">
        <f>'$1'!H78+'$2'!H78+'$3'!H78</f>
        <v>0</v>
      </c>
      <c r="H78" s="43">
        <f>'$1'!I78+'$2'!I78+'$3'!I78</f>
        <v>0</v>
      </c>
      <c r="I78" s="43">
        <f>'$1'!J78+'$2'!J78+'$3'!J78</f>
        <v>0</v>
      </c>
      <c r="J78" s="43">
        <f>'$1'!K78+'$2'!K78+'$3'!K78</f>
        <v>0</v>
      </c>
      <c r="K78" s="43">
        <f>'$1'!L78+'$2'!L78+'$3'!L78</f>
        <v>0</v>
      </c>
      <c r="L78" s="43">
        <f>'$1'!M78+'$2'!M78+'$3'!M78</f>
        <v>6</v>
      </c>
      <c r="M78" s="43">
        <f>'$1'!N78+'$2'!N78+'$3'!N78</f>
        <v>8</v>
      </c>
      <c r="N78" s="43">
        <f>'$1'!O78+'$2'!O78+'$3'!O78</f>
        <v>6</v>
      </c>
      <c r="O78" s="43">
        <f>'$1'!P78+'$2'!P78+'$3'!P78</f>
        <v>7</v>
      </c>
      <c r="P78" s="43">
        <f>'$1'!Q78+'$2'!Q78+'$3'!Q78</f>
        <v>4</v>
      </c>
      <c r="Q78" s="43">
        <f>'$1'!R78+'$2'!R78+'$3'!R78</f>
        <v>4</v>
      </c>
      <c r="R78" s="43">
        <f>'$1'!S78+'$2'!S78+'$3'!S78</f>
        <v>4</v>
      </c>
      <c r="S78" s="43">
        <f>'$1'!T78+'$2'!T78+'$3'!T78</f>
        <v>4</v>
      </c>
      <c r="T78" s="43">
        <f>'$1'!U78+'$2'!U78+'$3'!U78</f>
        <v>3</v>
      </c>
      <c r="U78" s="43">
        <f>'$1'!V78+'$2'!V78+'$3'!V78</f>
        <v>5</v>
      </c>
      <c r="V78" s="43">
        <f>'$1'!W78+'$2'!W78+'$3'!W78</f>
        <v>9</v>
      </c>
      <c r="W78" s="43">
        <f>'$1'!X78+'$2'!X78+'$3'!X78</f>
        <v>11</v>
      </c>
      <c r="X78" s="43">
        <f>'$1'!Y78+'$2'!Y78+'$3'!Y78</f>
        <v>12</v>
      </c>
      <c r="Y78" s="43">
        <f>'$1'!Z78+'$2'!Z78+'$3'!Z78</f>
        <v>12</v>
      </c>
      <c r="Z78" s="43">
        <f>'$1'!AA78+'$2'!AA78+'$3'!AA78</f>
        <v>11</v>
      </c>
      <c r="AA78" s="43">
        <f>'$1'!AB78+'$2'!AB78+'$3'!AB78</f>
        <v>9</v>
      </c>
      <c r="AB78" s="43">
        <f>'$1'!AC78+'$2'!AC78+'$3'!AC78</f>
        <v>9</v>
      </c>
      <c r="AC78" s="43">
        <f>'$1'!AD78+'$2'!AD78+'$3'!AD78</f>
        <v>9</v>
      </c>
      <c r="AD78" s="43">
        <f>'$1'!AE78+'$2'!AE78+'$3'!AE78</f>
        <v>8</v>
      </c>
      <c r="AE78" s="43">
        <f>'$1'!AF78+'$2'!AF78+'$3'!AF78</f>
        <v>9</v>
      </c>
      <c r="AF78" s="43">
        <f>'$1'!AG78+'$2'!AG78+'$3'!AG78</f>
        <v>9</v>
      </c>
      <c r="AG78" s="43">
        <f>'$1'!AH78+'$2'!AH78+'$3'!AH78</f>
        <v>3</v>
      </c>
      <c r="AH78" s="43">
        <f>'$1'!AI78+'$2'!AI78+'$3'!AI78</f>
        <v>3</v>
      </c>
      <c r="AI78" s="15"/>
      <c r="AJ78" s="38">
        <f t="shared" si="3"/>
        <v>7</v>
      </c>
      <c r="AK78" s="38">
        <f t="shared" si="4"/>
        <v>8</v>
      </c>
      <c r="AL78" s="38">
        <f t="shared" si="5"/>
        <v>6</v>
      </c>
    </row>
    <row r="79" spans="1:38" x14ac:dyDescent="0.4">
      <c r="A79" s="15"/>
      <c r="B79" s="15" t="s">
        <v>293</v>
      </c>
      <c r="C79" s="49" t="s">
        <v>120</v>
      </c>
      <c r="D79" s="15"/>
      <c r="E79" s="15"/>
      <c r="F79" s="15" t="s">
        <v>348</v>
      </c>
      <c r="G79" s="43">
        <f>'$1'!H79+'$2'!H79+'$3'!H79</f>
        <v>0</v>
      </c>
      <c r="H79" s="43">
        <f>'$1'!I79+'$2'!I79+'$3'!I79</f>
        <v>0</v>
      </c>
      <c r="I79" s="43">
        <f>'$1'!J79+'$2'!J79+'$3'!J79</f>
        <v>0</v>
      </c>
      <c r="J79" s="43">
        <f>'$1'!K79+'$2'!K79+'$3'!K79</f>
        <v>0</v>
      </c>
      <c r="K79" s="43">
        <f>'$1'!L79+'$2'!L79+'$3'!L79</f>
        <v>0</v>
      </c>
      <c r="L79" s="43">
        <f>'$1'!M79+'$2'!M79+'$3'!M79</f>
        <v>0</v>
      </c>
      <c r="M79" s="43">
        <f>'$1'!N79+'$2'!N79+'$3'!N79</f>
        <v>0</v>
      </c>
      <c r="N79" s="43">
        <f>'$1'!O79+'$2'!O79+'$3'!O79</f>
        <v>0</v>
      </c>
      <c r="O79" s="43">
        <f>'$1'!P79+'$2'!P79+'$3'!P79</f>
        <v>0</v>
      </c>
      <c r="P79" s="43">
        <f>'$1'!Q79+'$2'!Q79+'$3'!Q79</f>
        <v>0</v>
      </c>
      <c r="Q79" s="43">
        <f>'$1'!R79+'$2'!R79+'$3'!R79</f>
        <v>0</v>
      </c>
      <c r="R79" s="43">
        <f>'$1'!S79+'$2'!S79+'$3'!S79</f>
        <v>0</v>
      </c>
      <c r="S79" s="43">
        <f>'$1'!T79+'$2'!T79+'$3'!T79</f>
        <v>0</v>
      </c>
      <c r="T79" s="43">
        <f>'$1'!U79+'$2'!U79+'$3'!U79</f>
        <v>0</v>
      </c>
      <c r="U79" s="43">
        <f>'$1'!V79+'$2'!V79+'$3'!V79</f>
        <v>0</v>
      </c>
      <c r="V79" s="43">
        <f>'$1'!W79+'$2'!W79+'$3'!W79</f>
        <v>0</v>
      </c>
      <c r="W79" s="43">
        <f>'$1'!X79+'$2'!X79+'$3'!X79</f>
        <v>0</v>
      </c>
      <c r="X79" s="43">
        <f>'$1'!Y79+'$2'!Y79+'$3'!Y79</f>
        <v>2</v>
      </c>
      <c r="Y79" s="43">
        <f>'$1'!Z79+'$2'!Z79+'$3'!Z79</f>
        <v>3</v>
      </c>
      <c r="Z79" s="43">
        <f>'$1'!AA79+'$2'!AA79+'$3'!AA79</f>
        <v>6</v>
      </c>
      <c r="AA79" s="43">
        <f>'$1'!AB79+'$2'!AB79+'$3'!AB79</f>
        <v>5</v>
      </c>
      <c r="AB79" s="43">
        <f>'$1'!AC79+'$2'!AC79+'$3'!AC79</f>
        <v>5</v>
      </c>
      <c r="AC79" s="43">
        <f>'$1'!AD79+'$2'!AD79+'$3'!AD79</f>
        <v>6</v>
      </c>
      <c r="AD79" s="43">
        <f>'$1'!AE79+'$2'!AE79+'$3'!AE79</f>
        <v>7</v>
      </c>
      <c r="AE79" s="43">
        <f>'$1'!AF79+'$2'!AF79+'$3'!AF79</f>
        <v>8</v>
      </c>
      <c r="AF79" s="43">
        <f>'$1'!AG79+'$2'!AG79+'$3'!AG79</f>
        <v>11</v>
      </c>
      <c r="AG79" s="43">
        <f>'$1'!AH79+'$2'!AH79+'$3'!AH79</f>
        <v>6</v>
      </c>
      <c r="AH79" s="43">
        <f>'$1'!AI79+'$2'!AI79+'$3'!AI79</f>
        <v>2</v>
      </c>
      <c r="AI79" s="15"/>
      <c r="AJ79" s="38">
        <f t="shared" si="3"/>
        <v>3</v>
      </c>
      <c r="AK79" s="38">
        <f t="shared" si="4"/>
        <v>7</v>
      </c>
      <c r="AL79" s="38">
        <f t="shared" si="5"/>
        <v>0</v>
      </c>
    </row>
    <row r="80" spans="1:38" x14ac:dyDescent="0.4">
      <c r="A80" s="15"/>
      <c r="B80" s="15" t="s">
        <v>293</v>
      </c>
      <c r="C80" s="49" t="s">
        <v>123</v>
      </c>
      <c r="D80" s="15"/>
      <c r="E80" s="15"/>
      <c r="F80" s="15" t="s">
        <v>348</v>
      </c>
      <c r="G80" s="43">
        <f>'$1'!H80+'$2'!H80+'$3'!H80</f>
        <v>0</v>
      </c>
      <c r="H80" s="43">
        <f>'$1'!I80+'$2'!I80+'$3'!I80</f>
        <v>0</v>
      </c>
      <c r="I80" s="43">
        <f>'$1'!J80+'$2'!J80+'$3'!J80</f>
        <v>0</v>
      </c>
      <c r="J80" s="43">
        <f>'$1'!K80+'$2'!K80+'$3'!K80</f>
        <v>0</v>
      </c>
      <c r="K80" s="43">
        <f>'$1'!L80+'$2'!L80+'$3'!L80</f>
        <v>0</v>
      </c>
      <c r="L80" s="43">
        <f>'$1'!M80+'$2'!M80+'$3'!M80</f>
        <v>0</v>
      </c>
      <c r="M80" s="43">
        <f>'$1'!N80+'$2'!N80+'$3'!N80</f>
        <v>0</v>
      </c>
      <c r="N80" s="43">
        <f>'$1'!O80+'$2'!O80+'$3'!O80</f>
        <v>0</v>
      </c>
      <c r="O80" s="43">
        <f>'$1'!P80+'$2'!P80+'$3'!P80</f>
        <v>0</v>
      </c>
      <c r="P80" s="43">
        <f>'$1'!Q80+'$2'!Q80+'$3'!Q80</f>
        <v>0</v>
      </c>
      <c r="Q80" s="43">
        <f>'$1'!R80+'$2'!R80+'$3'!R80</f>
        <v>0</v>
      </c>
      <c r="R80" s="43">
        <f>'$1'!S80+'$2'!S80+'$3'!S80</f>
        <v>0</v>
      </c>
      <c r="S80" s="43">
        <f>'$1'!T80+'$2'!T80+'$3'!T80</f>
        <v>0</v>
      </c>
      <c r="T80" s="43">
        <f>'$1'!U80+'$2'!U80+'$3'!U80</f>
        <v>0</v>
      </c>
      <c r="U80" s="43">
        <f>'$1'!V80+'$2'!V80+'$3'!V80</f>
        <v>0</v>
      </c>
      <c r="V80" s="43">
        <f>'$1'!W80+'$2'!W80+'$3'!W80</f>
        <v>0</v>
      </c>
      <c r="W80" s="43">
        <f>'$1'!X80+'$2'!X80+'$3'!X80</f>
        <v>0</v>
      </c>
      <c r="X80" s="43">
        <f>'$1'!Y80+'$2'!Y80+'$3'!Y80</f>
        <v>4</v>
      </c>
      <c r="Y80" s="43">
        <f>'$1'!Z80+'$2'!Z80+'$3'!Z80</f>
        <v>3</v>
      </c>
      <c r="Z80" s="43">
        <f>'$1'!AA80+'$2'!AA80+'$3'!AA80</f>
        <v>5</v>
      </c>
      <c r="AA80" s="43">
        <f>'$1'!AB80+'$2'!AB80+'$3'!AB80</f>
        <v>4</v>
      </c>
      <c r="AB80" s="43">
        <f>'$1'!AC80+'$2'!AC80+'$3'!AC80</f>
        <v>4</v>
      </c>
      <c r="AC80" s="43">
        <f>'$1'!AD80+'$2'!AD80+'$3'!AD80</f>
        <v>4</v>
      </c>
      <c r="AD80" s="43">
        <f>'$1'!AE80+'$2'!AE80+'$3'!AE80</f>
        <v>5</v>
      </c>
      <c r="AE80" s="43">
        <f>'$1'!AF80+'$2'!AF80+'$3'!AF80</f>
        <v>4</v>
      </c>
      <c r="AF80" s="43">
        <f>'$1'!AG80+'$2'!AG80+'$3'!AG80</f>
        <v>7</v>
      </c>
      <c r="AG80" s="43">
        <f>'$1'!AH80+'$2'!AH80+'$3'!AH80</f>
        <v>4</v>
      </c>
      <c r="AH80" s="43">
        <f>'$1'!AI80+'$2'!AI80+'$3'!AI80</f>
        <v>4</v>
      </c>
      <c r="AI80" s="15"/>
      <c r="AJ80" s="38">
        <f t="shared" si="3"/>
        <v>2</v>
      </c>
      <c r="AK80" s="38">
        <f t="shared" si="4"/>
        <v>5</v>
      </c>
      <c r="AL80" s="38">
        <f t="shared" si="5"/>
        <v>0</v>
      </c>
    </row>
    <row r="81" spans="1:38" x14ac:dyDescent="0.4">
      <c r="A81" s="15"/>
      <c r="B81" s="15" t="s">
        <v>293</v>
      </c>
      <c r="C81" s="49" t="s">
        <v>290</v>
      </c>
      <c r="D81" s="15"/>
      <c r="E81" s="15"/>
      <c r="F81" s="15" t="s">
        <v>348</v>
      </c>
      <c r="G81" s="43">
        <f>'$1'!H81+'$2'!H81+'$3'!H81</f>
        <v>0</v>
      </c>
      <c r="H81" s="43">
        <f>'$1'!I81+'$2'!I81+'$3'!I81</f>
        <v>0</v>
      </c>
      <c r="I81" s="43">
        <f>'$1'!J81+'$2'!J81+'$3'!J81</f>
        <v>0</v>
      </c>
      <c r="J81" s="43">
        <f>'$1'!K81+'$2'!K81+'$3'!K81</f>
        <v>0</v>
      </c>
      <c r="K81" s="43">
        <f>'$1'!L81+'$2'!L81+'$3'!L81</f>
        <v>0</v>
      </c>
      <c r="L81" s="43">
        <f>'$1'!M81+'$2'!M81+'$3'!M81</f>
        <v>5</v>
      </c>
      <c r="M81" s="43">
        <f>'$1'!N81+'$2'!N81+'$3'!N81</f>
        <v>5</v>
      </c>
      <c r="N81" s="43">
        <f>'$1'!O81+'$2'!O81+'$3'!O81</f>
        <v>5</v>
      </c>
      <c r="O81" s="43">
        <f>'$1'!P81+'$2'!P81+'$3'!P81</f>
        <v>5</v>
      </c>
      <c r="P81" s="43">
        <f>'$1'!Q81+'$2'!Q81+'$3'!Q81</f>
        <v>7</v>
      </c>
      <c r="Q81" s="43">
        <f>'$1'!R81+'$2'!R81+'$3'!R81</f>
        <v>6</v>
      </c>
      <c r="R81" s="43">
        <f>'$1'!S81+'$2'!S81+'$3'!S81</f>
        <v>6</v>
      </c>
      <c r="S81" s="43">
        <f>'$1'!T81+'$2'!T81+'$3'!T81</f>
        <v>8</v>
      </c>
      <c r="T81" s="43">
        <f>'$1'!U81+'$2'!U81+'$3'!U81</f>
        <v>6</v>
      </c>
      <c r="U81" s="43">
        <f>'$1'!V81+'$2'!V81+'$3'!V81</f>
        <v>8</v>
      </c>
      <c r="V81" s="43">
        <f>'$1'!W81+'$2'!W81+'$3'!W81</f>
        <v>8</v>
      </c>
      <c r="W81" s="43">
        <f>'$1'!X81+'$2'!X81+'$3'!X81</f>
        <v>7</v>
      </c>
      <c r="X81" s="43">
        <f>'$1'!Y81+'$2'!Y81+'$3'!Y81</f>
        <v>7</v>
      </c>
      <c r="Y81" s="43">
        <f>'$1'!Z81+'$2'!Z81+'$3'!Z81</f>
        <v>7</v>
      </c>
      <c r="Z81" s="43">
        <f>'$1'!AA81+'$2'!AA81+'$3'!AA81</f>
        <v>7</v>
      </c>
      <c r="AA81" s="43">
        <f>'$1'!AB81+'$2'!AB81+'$3'!AB81</f>
        <v>5</v>
      </c>
      <c r="AB81" s="43">
        <f>'$1'!AC81+'$2'!AC81+'$3'!AC81</f>
        <v>7</v>
      </c>
      <c r="AC81" s="43">
        <f>'$1'!AD81+'$2'!AD81+'$3'!AD81</f>
        <v>6</v>
      </c>
      <c r="AD81" s="43">
        <f>'$1'!AE81+'$2'!AE81+'$3'!AE81</f>
        <v>6</v>
      </c>
      <c r="AE81" s="43">
        <f>'$1'!AF81+'$2'!AF81+'$3'!AF81</f>
        <v>5</v>
      </c>
      <c r="AF81" s="43">
        <f>'$1'!AG81+'$2'!AG81+'$3'!AG81</f>
        <v>5</v>
      </c>
      <c r="AG81" s="43">
        <f>'$1'!AH81+'$2'!AH81+'$3'!AH81</f>
        <v>1</v>
      </c>
      <c r="AH81" s="43">
        <f>'$1'!AI81+'$2'!AI81+'$3'!AI81</f>
        <v>1</v>
      </c>
      <c r="AI81" s="15"/>
      <c r="AJ81" s="38">
        <f t="shared" si="3"/>
        <v>6</v>
      </c>
      <c r="AK81" s="38">
        <f t="shared" si="4"/>
        <v>5</v>
      </c>
      <c r="AL81" s="38">
        <f t="shared" si="5"/>
        <v>6</v>
      </c>
    </row>
    <row r="82" spans="1:38" x14ac:dyDescent="0.4">
      <c r="A82" s="15"/>
      <c r="B82" s="15" t="s">
        <v>293</v>
      </c>
      <c r="C82" s="49" t="s">
        <v>20</v>
      </c>
      <c r="D82" s="15"/>
      <c r="E82" s="15"/>
      <c r="F82" s="15" t="s">
        <v>348</v>
      </c>
      <c r="G82" s="43">
        <f>'$1'!H82+'$2'!H82+'$3'!H82</f>
        <v>0</v>
      </c>
      <c r="H82" s="43">
        <f>'$1'!I82+'$2'!I82+'$3'!I82</f>
        <v>0</v>
      </c>
      <c r="I82" s="43">
        <f>'$1'!J82+'$2'!J82+'$3'!J82</f>
        <v>0</v>
      </c>
      <c r="J82" s="43">
        <f>'$1'!K82+'$2'!K82+'$3'!K82</f>
        <v>0</v>
      </c>
      <c r="K82" s="43">
        <f>'$1'!L82+'$2'!L82+'$3'!L82</f>
        <v>0</v>
      </c>
      <c r="L82" s="43">
        <f>'$1'!M82+'$2'!M82+'$3'!M82</f>
        <v>0</v>
      </c>
      <c r="M82" s="43">
        <f>'$1'!N82+'$2'!N82+'$3'!N82</f>
        <v>1</v>
      </c>
      <c r="N82" s="43">
        <f>'$1'!O82+'$2'!O82+'$3'!O82</f>
        <v>1</v>
      </c>
      <c r="O82" s="43">
        <f>'$1'!P82+'$2'!P82+'$3'!P82</f>
        <v>1</v>
      </c>
      <c r="P82" s="43">
        <f>'$1'!Q82+'$2'!Q82+'$3'!Q82</f>
        <v>1</v>
      </c>
      <c r="Q82" s="43">
        <f>'$1'!R82+'$2'!R82+'$3'!R82</f>
        <v>1</v>
      </c>
      <c r="R82" s="43">
        <f>'$1'!S82+'$2'!S82+'$3'!S82</f>
        <v>1</v>
      </c>
      <c r="S82" s="43">
        <f>'$1'!T82+'$2'!T82+'$3'!T82</f>
        <v>2</v>
      </c>
      <c r="T82" s="43">
        <f>'$1'!U82+'$2'!U82+'$3'!U82</f>
        <v>2</v>
      </c>
      <c r="U82" s="43">
        <f>'$1'!V82+'$2'!V82+'$3'!V82</f>
        <v>2</v>
      </c>
      <c r="V82" s="43">
        <f>'$1'!W82+'$2'!W82+'$3'!W82</f>
        <v>2</v>
      </c>
      <c r="W82" s="43">
        <f>'$1'!X82+'$2'!X82+'$3'!X82</f>
        <v>2</v>
      </c>
      <c r="X82" s="43">
        <f>'$1'!Y82+'$2'!Y82+'$3'!Y82</f>
        <v>2</v>
      </c>
      <c r="Y82" s="43">
        <f>'$1'!Z82+'$2'!Z82+'$3'!Z82</f>
        <v>2</v>
      </c>
      <c r="Z82" s="43">
        <f>'$1'!AA82+'$2'!AA82+'$3'!AA82</f>
        <v>2</v>
      </c>
      <c r="AA82" s="43">
        <f>'$1'!AB82+'$2'!AB82+'$3'!AB82</f>
        <v>2</v>
      </c>
      <c r="AB82" s="43">
        <f>'$1'!AC82+'$2'!AC82+'$3'!AC82</f>
        <v>2</v>
      </c>
      <c r="AC82" s="43">
        <f>'$1'!AD82+'$2'!AD82+'$3'!AD82</f>
        <v>2</v>
      </c>
      <c r="AD82" s="43">
        <f>'$1'!AE82+'$2'!AE82+'$3'!AE82</f>
        <v>2</v>
      </c>
      <c r="AE82" s="43">
        <f>'$1'!AF82+'$2'!AF82+'$3'!AF82</f>
        <v>2</v>
      </c>
      <c r="AF82" s="43">
        <f>'$1'!AG82+'$2'!AG82+'$3'!AG82</f>
        <v>2</v>
      </c>
      <c r="AG82" s="43">
        <f>'$1'!AH82+'$2'!AH82+'$3'!AH82</f>
        <v>0</v>
      </c>
      <c r="AH82" s="43">
        <f>'$1'!AI82+'$2'!AI82+'$3'!AI82</f>
        <v>0</v>
      </c>
      <c r="AI82" s="15"/>
      <c r="AJ82" s="38">
        <f t="shared" si="3"/>
        <v>2</v>
      </c>
      <c r="AK82" s="38">
        <f t="shared" si="4"/>
        <v>2</v>
      </c>
      <c r="AL82" s="38">
        <f t="shared" si="5"/>
        <v>1</v>
      </c>
    </row>
    <row r="83" spans="1:38" x14ac:dyDescent="0.4">
      <c r="A83" s="15"/>
      <c r="B83" s="15" t="s">
        <v>293</v>
      </c>
      <c r="C83" s="49" t="s">
        <v>35</v>
      </c>
      <c r="D83" s="15"/>
      <c r="E83" s="15"/>
      <c r="F83" s="15" t="s">
        <v>348</v>
      </c>
      <c r="G83" s="43">
        <f>'$1'!H83+'$2'!H83+'$3'!H83</f>
        <v>0</v>
      </c>
      <c r="H83" s="43">
        <f>'$1'!I83+'$2'!I83+'$3'!I83</f>
        <v>0</v>
      </c>
      <c r="I83" s="43">
        <f>'$1'!J83+'$2'!J83+'$3'!J83</f>
        <v>0</v>
      </c>
      <c r="J83" s="43">
        <f>'$1'!K83+'$2'!K83+'$3'!K83</f>
        <v>0</v>
      </c>
      <c r="K83" s="43">
        <f>'$1'!L83+'$2'!L83+'$3'!L83</f>
        <v>0</v>
      </c>
      <c r="L83" s="43">
        <f>'$1'!M83+'$2'!M83+'$3'!M83</f>
        <v>3</v>
      </c>
      <c r="M83" s="43">
        <f>'$1'!N83+'$2'!N83+'$3'!N83</f>
        <v>4</v>
      </c>
      <c r="N83" s="43">
        <f>'$1'!O83+'$2'!O83+'$3'!O83</f>
        <v>4</v>
      </c>
      <c r="O83" s="43">
        <f>'$1'!P83+'$2'!P83+'$3'!P83</f>
        <v>5</v>
      </c>
      <c r="P83" s="43">
        <f>'$1'!Q83+'$2'!Q83+'$3'!Q83</f>
        <v>4</v>
      </c>
      <c r="Q83" s="43">
        <f>'$1'!R83+'$2'!R83+'$3'!R83</f>
        <v>5</v>
      </c>
      <c r="R83" s="43">
        <f>'$1'!S83+'$2'!S83+'$3'!S83</f>
        <v>4</v>
      </c>
      <c r="S83" s="43">
        <f>'$1'!T83+'$2'!T83+'$3'!T83</f>
        <v>5</v>
      </c>
      <c r="T83" s="43">
        <f>'$1'!U83+'$2'!U83+'$3'!U83</f>
        <v>5</v>
      </c>
      <c r="U83" s="43">
        <f>'$1'!V83+'$2'!V83+'$3'!V83</f>
        <v>4</v>
      </c>
      <c r="V83" s="43">
        <f>'$1'!W83+'$2'!W83+'$3'!W83</f>
        <v>4</v>
      </c>
      <c r="W83" s="43">
        <f>'$1'!X83+'$2'!X83+'$3'!X83</f>
        <v>3</v>
      </c>
      <c r="X83" s="43">
        <f>'$1'!Y83+'$2'!Y83+'$3'!Y83</f>
        <v>3</v>
      </c>
      <c r="Y83" s="43">
        <f>'$1'!Z83+'$2'!Z83+'$3'!Z83</f>
        <v>3</v>
      </c>
      <c r="Z83" s="43">
        <f>'$1'!AA83+'$2'!AA83+'$3'!AA83</f>
        <v>2</v>
      </c>
      <c r="AA83" s="43">
        <f>'$1'!AB83+'$2'!AB83+'$3'!AB83</f>
        <v>2</v>
      </c>
      <c r="AB83" s="43">
        <f>'$1'!AC83+'$2'!AC83+'$3'!AC83</f>
        <v>2</v>
      </c>
      <c r="AC83" s="43">
        <f>'$1'!AD83+'$2'!AD83+'$3'!AD83</f>
        <v>2</v>
      </c>
      <c r="AD83" s="43">
        <f>'$1'!AE83+'$2'!AE83+'$3'!AE83</f>
        <v>2</v>
      </c>
      <c r="AE83" s="43">
        <f>'$1'!AF83+'$2'!AF83+'$3'!AF83</f>
        <v>1</v>
      </c>
      <c r="AF83" s="43">
        <f>'$1'!AG83+'$2'!AG83+'$3'!AG83</f>
        <v>1</v>
      </c>
      <c r="AG83" s="43">
        <f>'$1'!AH83+'$2'!AH83+'$3'!AH83</f>
        <v>0</v>
      </c>
      <c r="AH83" s="43">
        <f>'$1'!AI83+'$2'!AI83+'$3'!AI83</f>
        <v>0</v>
      </c>
      <c r="AI83" s="15"/>
      <c r="AJ83" s="38">
        <f t="shared" si="3"/>
        <v>3</v>
      </c>
      <c r="AK83" s="38">
        <f t="shared" si="4"/>
        <v>1</v>
      </c>
      <c r="AL83" s="38">
        <f t="shared" si="5"/>
        <v>4</v>
      </c>
    </row>
    <row r="84" spans="1:38" x14ac:dyDescent="0.4">
      <c r="A84" s="15"/>
      <c r="B84" s="15" t="s">
        <v>293</v>
      </c>
      <c r="C84" s="49" t="s">
        <v>60</v>
      </c>
      <c r="D84" s="15"/>
      <c r="E84" s="15"/>
      <c r="F84" s="15" t="s">
        <v>348</v>
      </c>
      <c r="G84" s="43">
        <f>'$1'!H84+'$2'!H84+'$3'!H84</f>
        <v>0</v>
      </c>
      <c r="H84" s="43">
        <f>'$1'!I84+'$2'!I84+'$3'!I84</f>
        <v>0</v>
      </c>
      <c r="I84" s="43">
        <f>'$1'!J84+'$2'!J84+'$3'!J84</f>
        <v>0</v>
      </c>
      <c r="J84" s="43">
        <f>'$1'!K84+'$2'!K84+'$3'!K84</f>
        <v>0</v>
      </c>
      <c r="K84" s="43">
        <f>'$1'!L84+'$2'!L84+'$3'!L84</f>
        <v>0</v>
      </c>
      <c r="L84" s="43">
        <f>'$1'!M84+'$2'!M84+'$3'!M84</f>
        <v>5</v>
      </c>
      <c r="M84" s="43">
        <f>'$1'!N84+'$2'!N84+'$3'!N84</f>
        <v>5</v>
      </c>
      <c r="N84" s="43">
        <f>'$1'!O84+'$2'!O84+'$3'!O84</f>
        <v>6</v>
      </c>
      <c r="O84" s="43">
        <f>'$1'!P84+'$2'!P84+'$3'!P84</f>
        <v>5</v>
      </c>
      <c r="P84" s="43">
        <f>'$1'!Q84+'$2'!Q84+'$3'!Q84</f>
        <v>5</v>
      </c>
      <c r="Q84" s="43">
        <f>'$1'!R84+'$2'!R84+'$3'!R84</f>
        <v>6</v>
      </c>
      <c r="R84" s="43">
        <f>'$1'!S84+'$2'!S84+'$3'!S84</f>
        <v>5</v>
      </c>
      <c r="S84" s="43">
        <f>'$1'!T84+'$2'!T84+'$3'!T84</f>
        <v>3</v>
      </c>
      <c r="T84" s="43">
        <f>'$1'!U84+'$2'!U84+'$3'!U84</f>
        <v>2</v>
      </c>
      <c r="U84" s="43">
        <f>'$1'!V84+'$2'!V84+'$3'!V84</f>
        <v>2</v>
      </c>
      <c r="V84" s="43">
        <f>'$1'!W84+'$2'!W84+'$3'!W84</f>
        <v>2</v>
      </c>
      <c r="W84" s="43">
        <f>'$1'!X84+'$2'!X84+'$3'!X84</f>
        <v>2</v>
      </c>
      <c r="X84" s="43">
        <f>'$1'!Y84+'$2'!Y84+'$3'!Y84</f>
        <v>2</v>
      </c>
      <c r="Y84" s="43">
        <f>'$1'!Z84+'$2'!Z84+'$3'!Z84</f>
        <v>2</v>
      </c>
      <c r="Z84" s="43">
        <f>'$1'!AA84+'$2'!AA84+'$3'!AA84</f>
        <v>2</v>
      </c>
      <c r="AA84" s="43">
        <f>'$1'!AB84+'$2'!AB84+'$3'!AB84</f>
        <v>2</v>
      </c>
      <c r="AB84" s="43">
        <f>'$1'!AC84+'$2'!AC84+'$3'!AC84</f>
        <v>3</v>
      </c>
      <c r="AC84" s="43">
        <f>'$1'!AD84+'$2'!AD84+'$3'!AD84</f>
        <v>3</v>
      </c>
      <c r="AD84" s="43">
        <f>'$1'!AE84+'$2'!AE84+'$3'!AE84</f>
        <v>5</v>
      </c>
      <c r="AE84" s="43">
        <f>'$1'!AF84+'$2'!AF84+'$3'!AF84</f>
        <v>4</v>
      </c>
      <c r="AF84" s="43">
        <f>'$1'!AG84+'$2'!AG84+'$3'!AG84</f>
        <v>3</v>
      </c>
      <c r="AG84" s="43">
        <f>'$1'!AH84+'$2'!AH84+'$3'!AH84</f>
        <v>0</v>
      </c>
      <c r="AH84" s="43">
        <f>'$1'!AI84+'$2'!AI84+'$3'!AI84</f>
        <v>0</v>
      </c>
      <c r="AI84" s="15"/>
      <c r="AJ84" s="38">
        <f t="shared" si="3"/>
        <v>3</v>
      </c>
      <c r="AK84" s="38">
        <f t="shared" si="4"/>
        <v>3</v>
      </c>
      <c r="AL84" s="38">
        <f t="shared" si="5"/>
        <v>5</v>
      </c>
    </row>
    <row r="85" spans="1:38" x14ac:dyDescent="0.4">
      <c r="A85" s="15"/>
      <c r="B85" s="15" t="s">
        <v>293</v>
      </c>
      <c r="C85" s="49" t="s">
        <v>61</v>
      </c>
      <c r="D85" s="15"/>
      <c r="E85" s="15"/>
      <c r="F85" s="15" t="s">
        <v>348</v>
      </c>
      <c r="G85" s="43">
        <f>'$1'!H85+'$2'!H85+'$3'!H85</f>
        <v>0</v>
      </c>
      <c r="H85" s="43">
        <f>'$1'!I85+'$2'!I85+'$3'!I85</f>
        <v>0</v>
      </c>
      <c r="I85" s="43">
        <f>'$1'!J85+'$2'!J85+'$3'!J85</f>
        <v>0</v>
      </c>
      <c r="J85" s="43">
        <f>'$1'!K85+'$2'!K85+'$3'!K85</f>
        <v>0</v>
      </c>
      <c r="K85" s="43">
        <f>'$1'!L85+'$2'!L85+'$3'!L85</f>
        <v>0</v>
      </c>
      <c r="L85" s="43">
        <f>'$1'!M85+'$2'!M85+'$3'!M85</f>
        <v>0</v>
      </c>
      <c r="M85" s="43">
        <f>'$1'!N85+'$2'!N85+'$3'!N85</f>
        <v>0</v>
      </c>
      <c r="N85" s="43">
        <f>'$1'!O85+'$2'!O85+'$3'!O85</f>
        <v>0</v>
      </c>
      <c r="O85" s="43">
        <f>'$1'!P85+'$2'!P85+'$3'!P85</f>
        <v>0</v>
      </c>
      <c r="P85" s="43">
        <f>'$1'!Q85+'$2'!Q85+'$3'!Q85</f>
        <v>0</v>
      </c>
      <c r="Q85" s="43">
        <f>'$1'!R85+'$2'!R85+'$3'!R85</f>
        <v>0</v>
      </c>
      <c r="R85" s="43">
        <f>'$1'!S85+'$2'!S85+'$3'!S85</f>
        <v>0</v>
      </c>
      <c r="S85" s="43">
        <f>'$1'!T85+'$2'!T85+'$3'!T85</f>
        <v>0</v>
      </c>
      <c r="T85" s="43">
        <f>'$1'!U85+'$2'!U85+'$3'!U85</f>
        <v>0</v>
      </c>
      <c r="U85" s="43">
        <f>'$1'!V85+'$2'!V85+'$3'!V85</f>
        <v>0</v>
      </c>
      <c r="V85" s="43">
        <f>'$1'!W85+'$2'!W85+'$3'!W85</f>
        <v>0</v>
      </c>
      <c r="W85" s="43">
        <f>'$1'!X85+'$2'!X85+'$3'!X85</f>
        <v>1</v>
      </c>
      <c r="X85" s="43">
        <f>'$1'!Y85+'$2'!Y85+'$3'!Y85</f>
        <v>1</v>
      </c>
      <c r="Y85" s="43">
        <f>'$1'!Z85+'$2'!Z85+'$3'!Z85</f>
        <v>1</v>
      </c>
      <c r="Z85" s="43">
        <f>'$1'!AA85+'$2'!AA85+'$3'!AA85</f>
        <v>1</v>
      </c>
      <c r="AA85" s="43">
        <f>'$1'!AB85+'$2'!AB85+'$3'!AB85</f>
        <v>1</v>
      </c>
      <c r="AB85" s="43">
        <f>'$1'!AC85+'$2'!AC85+'$3'!AC85</f>
        <v>3</v>
      </c>
      <c r="AC85" s="43">
        <f>'$1'!AD85+'$2'!AD85+'$3'!AD85</f>
        <v>3</v>
      </c>
      <c r="AD85" s="43">
        <f>'$1'!AE85+'$2'!AE85+'$3'!AE85</f>
        <v>4</v>
      </c>
      <c r="AE85" s="43">
        <f>'$1'!AF85+'$2'!AF85+'$3'!AF85</f>
        <v>3</v>
      </c>
      <c r="AF85" s="43">
        <f>'$1'!AG85+'$2'!AG85+'$3'!AG85</f>
        <v>3</v>
      </c>
      <c r="AG85" s="43">
        <f>'$1'!AH85+'$2'!AH85+'$3'!AH85</f>
        <v>3</v>
      </c>
      <c r="AH85" s="43">
        <f>'$1'!AI85+'$2'!AI85+'$3'!AI85</f>
        <v>0</v>
      </c>
      <c r="AI85" s="15"/>
      <c r="AJ85" s="38">
        <f t="shared" si="3"/>
        <v>1</v>
      </c>
      <c r="AK85" s="38">
        <f t="shared" si="4"/>
        <v>3</v>
      </c>
      <c r="AL85" s="38">
        <f t="shared" si="5"/>
        <v>0</v>
      </c>
    </row>
    <row r="86" spans="1:38" x14ac:dyDescent="0.4">
      <c r="A86" s="15"/>
      <c r="B86" s="15" t="s">
        <v>293</v>
      </c>
      <c r="C86" s="49" t="s">
        <v>274</v>
      </c>
      <c r="D86" s="15"/>
      <c r="E86" s="15"/>
      <c r="F86" s="15" t="s">
        <v>348</v>
      </c>
      <c r="G86" s="43">
        <f>'$1'!H86+'$2'!H86+'$3'!H86</f>
        <v>0</v>
      </c>
      <c r="H86" s="43">
        <f>'$1'!I86+'$2'!I86+'$3'!I86</f>
        <v>0</v>
      </c>
      <c r="I86" s="43">
        <f>'$1'!J86+'$2'!J86+'$3'!J86</f>
        <v>0</v>
      </c>
      <c r="J86" s="43">
        <f>'$1'!K86+'$2'!K86+'$3'!K86</f>
        <v>0</v>
      </c>
      <c r="K86" s="43">
        <f>'$1'!L86+'$2'!L86+'$3'!L86</f>
        <v>0</v>
      </c>
      <c r="L86" s="43">
        <f>'$1'!M86+'$2'!M86+'$3'!M86</f>
        <v>1</v>
      </c>
      <c r="M86" s="43">
        <f>'$1'!N86+'$2'!N86+'$3'!N86</f>
        <v>1</v>
      </c>
      <c r="N86" s="43">
        <f>'$1'!O86+'$2'!O86+'$3'!O86</f>
        <v>1</v>
      </c>
      <c r="O86" s="43">
        <f>'$1'!P86+'$2'!P86+'$3'!P86</f>
        <v>1</v>
      </c>
      <c r="P86" s="43">
        <f>'$1'!Q86+'$2'!Q86+'$3'!Q86</f>
        <v>1</v>
      </c>
      <c r="Q86" s="43">
        <f>'$1'!R86+'$2'!R86+'$3'!R86</f>
        <v>2</v>
      </c>
      <c r="R86" s="43">
        <f>'$1'!S86+'$2'!S86+'$3'!S86</f>
        <v>2</v>
      </c>
      <c r="S86" s="43">
        <f>'$1'!T86+'$2'!T86+'$3'!T86</f>
        <v>2</v>
      </c>
      <c r="T86" s="43">
        <f>'$1'!U86+'$2'!U86+'$3'!U86</f>
        <v>2</v>
      </c>
      <c r="U86" s="43">
        <f>'$1'!V86+'$2'!V86+'$3'!V86</f>
        <v>2</v>
      </c>
      <c r="V86" s="43">
        <f>'$1'!W86+'$2'!W86+'$3'!W86</f>
        <v>2</v>
      </c>
      <c r="W86" s="43">
        <f>'$1'!X86+'$2'!X86+'$3'!X86</f>
        <v>2</v>
      </c>
      <c r="X86" s="43">
        <f>'$1'!Y86+'$2'!Y86+'$3'!Y86</f>
        <v>2</v>
      </c>
      <c r="Y86" s="43">
        <f>'$1'!Z86+'$2'!Z86+'$3'!Z86</f>
        <v>2</v>
      </c>
      <c r="Z86" s="43">
        <f>'$1'!AA86+'$2'!AA86+'$3'!AA86</f>
        <v>2</v>
      </c>
      <c r="AA86" s="43">
        <f>'$1'!AB86+'$2'!AB86+'$3'!AB86</f>
        <v>2</v>
      </c>
      <c r="AB86" s="43">
        <f>'$1'!AC86+'$2'!AC86+'$3'!AC86</f>
        <v>2</v>
      </c>
      <c r="AC86" s="43">
        <f>'$1'!AD86+'$2'!AD86+'$3'!AD86</f>
        <v>2</v>
      </c>
      <c r="AD86" s="43">
        <f>'$1'!AE86+'$2'!AE86+'$3'!AE86</f>
        <v>2</v>
      </c>
      <c r="AE86" s="43">
        <f>'$1'!AF86+'$2'!AF86+'$3'!AF86</f>
        <v>2</v>
      </c>
      <c r="AF86" s="43">
        <f>'$1'!AG86+'$2'!AG86+'$3'!AG86</f>
        <v>2</v>
      </c>
      <c r="AG86" s="43">
        <f>'$1'!AH86+'$2'!AH86+'$3'!AH86</f>
        <v>2</v>
      </c>
      <c r="AH86" s="43">
        <f>'$1'!AI86+'$2'!AI86+'$3'!AI86</f>
        <v>2</v>
      </c>
      <c r="AI86" s="15"/>
      <c r="AJ86" s="38">
        <f t="shared" si="3"/>
        <v>2</v>
      </c>
      <c r="AK86" s="38">
        <f t="shared" si="4"/>
        <v>2</v>
      </c>
      <c r="AL86" s="38">
        <f t="shared" si="5"/>
        <v>1</v>
      </c>
    </row>
    <row r="87" spans="1:38" x14ac:dyDescent="0.4">
      <c r="A87" s="15"/>
      <c r="B87" s="15" t="s">
        <v>293</v>
      </c>
      <c r="C87" s="49" t="s">
        <v>376</v>
      </c>
      <c r="D87" s="15"/>
      <c r="E87" s="15"/>
      <c r="F87" s="15" t="s">
        <v>348</v>
      </c>
      <c r="G87" s="43">
        <f>'$1'!H87+'$2'!H87+'$3'!H87</f>
        <v>0</v>
      </c>
      <c r="H87" s="43">
        <f>'$1'!I87+'$2'!I87+'$3'!I87</f>
        <v>0</v>
      </c>
      <c r="I87" s="43">
        <f>'$1'!J87+'$2'!J87+'$3'!J87</f>
        <v>0</v>
      </c>
      <c r="J87" s="43">
        <f>'$1'!K87+'$2'!K87+'$3'!K87</f>
        <v>0</v>
      </c>
      <c r="K87" s="43">
        <f>'$1'!L87+'$2'!L87+'$3'!L87</f>
        <v>0</v>
      </c>
      <c r="L87" s="43">
        <f>'$1'!M87+'$2'!M87+'$3'!M87</f>
        <v>2</v>
      </c>
      <c r="M87" s="43">
        <f>'$1'!N87+'$2'!N87+'$3'!N87</f>
        <v>2</v>
      </c>
      <c r="N87" s="43">
        <f>'$1'!O87+'$2'!O87+'$3'!O87</f>
        <v>2</v>
      </c>
      <c r="O87" s="43">
        <f>'$1'!P87+'$2'!P87+'$3'!P87</f>
        <v>3</v>
      </c>
      <c r="P87" s="43">
        <f>'$1'!Q87+'$2'!Q87+'$3'!Q87</f>
        <v>3</v>
      </c>
      <c r="Q87" s="43">
        <f>'$1'!R87+'$2'!R87+'$3'!R87</f>
        <v>3</v>
      </c>
      <c r="R87" s="43">
        <f>'$1'!S87+'$2'!S87+'$3'!S87</f>
        <v>5</v>
      </c>
      <c r="S87" s="43">
        <f>'$1'!T87+'$2'!T87+'$3'!T87</f>
        <v>5</v>
      </c>
      <c r="T87" s="43">
        <f>'$1'!U87+'$2'!U87+'$3'!U87</f>
        <v>5</v>
      </c>
      <c r="U87" s="43">
        <f>'$1'!V87+'$2'!V87+'$3'!V87</f>
        <v>5</v>
      </c>
      <c r="V87" s="43">
        <f>'$1'!W87+'$2'!W87+'$3'!W87</f>
        <v>3</v>
      </c>
      <c r="W87" s="43">
        <f>'$1'!X87+'$2'!X87+'$3'!X87</f>
        <v>4</v>
      </c>
      <c r="X87" s="43">
        <f>'$1'!Y87+'$2'!Y87+'$3'!Y87</f>
        <v>3</v>
      </c>
      <c r="Y87" s="43">
        <f>'$1'!Z87+'$2'!Z87+'$3'!Z87</f>
        <v>3</v>
      </c>
      <c r="Z87" s="43">
        <f>'$1'!AA87+'$2'!AA87+'$3'!AA87</f>
        <v>7</v>
      </c>
      <c r="AA87" s="43">
        <f>'$1'!AB87+'$2'!AB87+'$3'!AB87</f>
        <v>6</v>
      </c>
      <c r="AB87" s="43">
        <f>'$1'!AC87+'$2'!AC87+'$3'!AC87</f>
        <v>0</v>
      </c>
      <c r="AC87" s="43">
        <f>'$1'!AD87+'$2'!AD87+'$3'!AD87</f>
        <v>0</v>
      </c>
      <c r="AD87" s="43">
        <f>'$1'!AE87+'$2'!AE87+'$3'!AE87</f>
        <v>0</v>
      </c>
      <c r="AE87" s="43">
        <f>'$1'!AF87+'$2'!AF87+'$3'!AF87</f>
        <v>0</v>
      </c>
      <c r="AF87" s="43">
        <f>'$1'!AG87+'$2'!AG87+'$3'!AG87</f>
        <v>0</v>
      </c>
      <c r="AG87" s="43">
        <f>'$1'!AH87+'$2'!AH87+'$3'!AH87</f>
        <v>0</v>
      </c>
      <c r="AH87" s="43">
        <f>'$1'!AI87+'$2'!AI87+'$3'!AI87</f>
        <v>0</v>
      </c>
      <c r="AI87" s="15"/>
      <c r="AJ87" s="38">
        <f t="shared" si="3"/>
        <v>3</v>
      </c>
      <c r="AK87" s="38">
        <f t="shared" si="4"/>
        <v>0</v>
      </c>
      <c r="AL87" s="38">
        <f t="shared" si="5"/>
        <v>3</v>
      </c>
    </row>
    <row r="88" spans="1:38" x14ac:dyDescent="0.4">
      <c r="A88" s="15"/>
      <c r="B88" s="15" t="s">
        <v>293</v>
      </c>
      <c r="C88" s="49" t="s">
        <v>98</v>
      </c>
      <c r="D88" s="15"/>
      <c r="E88" s="15"/>
      <c r="F88" s="15" t="s">
        <v>348</v>
      </c>
      <c r="G88" s="43">
        <f>'$1'!H88+'$2'!H88+'$3'!H88</f>
        <v>0</v>
      </c>
      <c r="H88" s="43">
        <f>'$1'!I88+'$2'!I88+'$3'!I88</f>
        <v>0</v>
      </c>
      <c r="I88" s="43">
        <f>'$1'!J88+'$2'!J88+'$3'!J88</f>
        <v>0</v>
      </c>
      <c r="J88" s="43">
        <f>'$1'!K88+'$2'!K88+'$3'!K88</f>
        <v>0</v>
      </c>
      <c r="K88" s="43">
        <f>'$1'!L88+'$2'!L88+'$3'!L88</f>
        <v>0</v>
      </c>
      <c r="L88" s="43">
        <f>'$1'!M88+'$2'!M88+'$3'!M88</f>
        <v>0</v>
      </c>
      <c r="M88" s="43">
        <f>'$1'!N88+'$2'!N88+'$3'!N88</f>
        <v>0</v>
      </c>
      <c r="N88" s="43">
        <f>'$1'!O88+'$2'!O88+'$3'!O88</f>
        <v>0</v>
      </c>
      <c r="O88" s="43">
        <f>'$1'!P88+'$2'!P88+'$3'!P88</f>
        <v>0</v>
      </c>
      <c r="P88" s="43">
        <f>'$1'!Q88+'$2'!Q88+'$3'!Q88</f>
        <v>0</v>
      </c>
      <c r="Q88" s="43">
        <f>'$1'!R88+'$2'!R88+'$3'!R88</f>
        <v>0</v>
      </c>
      <c r="R88" s="43">
        <f>'$1'!S88+'$2'!S88+'$3'!S88</f>
        <v>0</v>
      </c>
      <c r="S88" s="43">
        <f>'$1'!T88+'$2'!T88+'$3'!T88</f>
        <v>0</v>
      </c>
      <c r="T88" s="43">
        <f>'$1'!U88+'$2'!U88+'$3'!U88</f>
        <v>0</v>
      </c>
      <c r="U88" s="43">
        <f>'$1'!V88+'$2'!V88+'$3'!V88</f>
        <v>0</v>
      </c>
      <c r="V88" s="43">
        <f>'$1'!W88+'$2'!W88+'$3'!W88</f>
        <v>0</v>
      </c>
      <c r="W88" s="43">
        <f>'$1'!X88+'$2'!X88+'$3'!X88</f>
        <v>1</v>
      </c>
      <c r="X88" s="43">
        <f>'$1'!Y88+'$2'!Y88+'$3'!Y88</f>
        <v>1</v>
      </c>
      <c r="Y88" s="43">
        <f>'$1'!Z88+'$2'!Z88+'$3'!Z88</f>
        <v>1</v>
      </c>
      <c r="Z88" s="43">
        <f>'$1'!AA88+'$2'!AA88+'$3'!AA88</f>
        <v>1</v>
      </c>
      <c r="AA88" s="43">
        <f>'$1'!AB88+'$2'!AB88+'$3'!AB88</f>
        <v>1</v>
      </c>
      <c r="AB88" s="43">
        <f>'$1'!AC88+'$2'!AC88+'$3'!AC88</f>
        <v>1</v>
      </c>
      <c r="AC88" s="43">
        <f>'$1'!AD88+'$2'!AD88+'$3'!AD88</f>
        <v>1</v>
      </c>
      <c r="AD88" s="43">
        <f>'$1'!AE88+'$2'!AE88+'$3'!AE88</f>
        <v>1</v>
      </c>
      <c r="AE88" s="43">
        <f>'$1'!AF88+'$2'!AF88+'$3'!AF88</f>
        <v>2</v>
      </c>
      <c r="AF88" s="43">
        <f>'$1'!AG88+'$2'!AG88+'$3'!AG88</f>
        <v>2</v>
      </c>
      <c r="AG88" s="43">
        <f>'$1'!AH88+'$2'!AH88+'$3'!AH88</f>
        <v>3</v>
      </c>
      <c r="AH88" s="43">
        <f>'$1'!AI88+'$2'!AI88+'$3'!AI88</f>
        <v>3</v>
      </c>
      <c r="AI88" s="15"/>
      <c r="AJ88" s="38">
        <f t="shared" si="3"/>
        <v>1</v>
      </c>
      <c r="AK88" s="38">
        <f t="shared" si="4"/>
        <v>2</v>
      </c>
      <c r="AL88" s="38">
        <f t="shared" si="5"/>
        <v>0</v>
      </c>
    </row>
    <row r="89" spans="1:38" x14ac:dyDescent="0.4">
      <c r="A89" s="15"/>
      <c r="B89" s="15" t="s">
        <v>293</v>
      </c>
      <c r="C89" s="49" t="s">
        <v>100</v>
      </c>
      <c r="D89" s="15"/>
      <c r="E89" s="15"/>
      <c r="F89" s="15" t="s">
        <v>348</v>
      </c>
      <c r="G89" s="43">
        <f>'$1'!H89+'$2'!H89+'$3'!H89</f>
        <v>0</v>
      </c>
      <c r="H89" s="43">
        <f>'$1'!I89+'$2'!I89+'$3'!I89</f>
        <v>0</v>
      </c>
      <c r="I89" s="43">
        <f>'$1'!J89+'$2'!J89+'$3'!J89</f>
        <v>0</v>
      </c>
      <c r="J89" s="43">
        <f>'$1'!K89+'$2'!K89+'$3'!K89</f>
        <v>0</v>
      </c>
      <c r="K89" s="43">
        <f>'$1'!L89+'$2'!L89+'$3'!L89</f>
        <v>0</v>
      </c>
      <c r="L89" s="43">
        <f>'$1'!M89+'$2'!M89+'$3'!M89</f>
        <v>0</v>
      </c>
      <c r="M89" s="43">
        <f>'$1'!N89+'$2'!N89+'$3'!N89</f>
        <v>0</v>
      </c>
      <c r="N89" s="43">
        <f>'$1'!O89+'$2'!O89+'$3'!O89</f>
        <v>0</v>
      </c>
      <c r="O89" s="43">
        <f>'$1'!P89+'$2'!P89+'$3'!P89</f>
        <v>0</v>
      </c>
      <c r="P89" s="43">
        <f>'$1'!Q89+'$2'!Q89+'$3'!Q89</f>
        <v>0</v>
      </c>
      <c r="Q89" s="43">
        <f>'$1'!R89+'$2'!R89+'$3'!R89</f>
        <v>0</v>
      </c>
      <c r="R89" s="43">
        <f>'$1'!S89+'$2'!S89+'$3'!S89</f>
        <v>0</v>
      </c>
      <c r="S89" s="43">
        <f>'$1'!T89+'$2'!T89+'$3'!T89</f>
        <v>0</v>
      </c>
      <c r="T89" s="43">
        <f>'$1'!U89+'$2'!U89+'$3'!U89</f>
        <v>0</v>
      </c>
      <c r="U89" s="43">
        <f>'$1'!V89+'$2'!V89+'$3'!V89</f>
        <v>0</v>
      </c>
      <c r="V89" s="43">
        <f>'$1'!W89+'$2'!W89+'$3'!W89</f>
        <v>0</v>
      </c>
      <c r="W89" s="43">
        <f>'$1'!X89+'$2'!X89+'$3'!X89</f>
        <v>0</v>
      </c>
      <c r="X89" s="43">
        <f>'$1'!Y89+'$2'!Y89+'$3'!Y89</f>
        <v>5</v>
      </c>
      <c r="Y89" s="43">
        <f>'$1'!Z89+'$2'!Z89+'$3'!Z89</f>
        <v>5</v>
      </c>
      <c r="Z89" s="43">
        <f>'$1'!AA89+'$2'!AA89+'$3'!AA89</f>
        <v>4</v>
      </c>
      <c r="AA89" s="43">
        <f>'$1'!AB89+'$2'!AB89+'$3'!AB89</f>
        <v>4</v>
      </c>
      <c r="AB89" s="43">
        <f>'$1'!AC89+'$2'!AC89+'$3'!AC89</f>
        <v>4</v>
      </c>
      <c r="AC89" s="43">
        <f>'$1'!AD89+'$2'!AD89+'$3'!AD89</f>
        <v>4</v>
      </c>
      <c r="AD89" s="43">
        <f>'$1'!AE89+'$2'!AE89+'$3'!AE89</f>
        <v>3</v>
      </c>
      <c r="AE89" s="43">
        <f>'$1'!AF89+'$2'!AF89+'$3'!AF89</f>
        <v>3</v>
      </c>
      <c r="AF89" s="43">
        <f>'$1'!AG89+'$2'!AG89+'$3'!AG89</f>
        <v>4</v>
      </c>
      <c r="AG89" s="43">
        <f>'$1'!AH89+'$2'!AH89+'$3'!AH89</f>
        <v>4</v>
      </c>
      <c r="AH89" s="43">
        <f>'$1'!AI89+'$2'!AI89+'$3'!AI89</f>
        <v>4</v>
      </c>
      <c r="AI89" s="15"/>
      <c r="AJ89" s="38">
        <f t="shared" si="3"/>
        <v>2</v>
      </c>
      <c r="AK89" s="38">
        <f t="shared" si="4"/>
        <v>4</v>
      </c>
      <c r="AL89" s="38">
        <f t="shared" si="5"/>
        <v>0</v>
      </c>
    </row>
    <row r="90" spans="1:38" x14ac:dyDescent="0.4">
      <c r="A90" s="15"/>
      <c r="B90" s="15" t="s">
        <v>293</v>
      </c>
      <c r="C90" s="49" t="s">
        <v>102</v>
      </c>
      <c r="D90" s="15"/>
      <c r="E90" s="15"/>
      <c r="F90" s="15" t="s">
        <v>348</v>
      </c>
      <c r="G90" s="43">
        <f>'$1'!H90+'$2'!H90+'$3'!H90</f>
        <v>0</v>
      </c>
      <c r="H90" s="43">
        <f>'$1'!I90+'$2'!I90+'$3'!I90</f>
        <v>0</v>
      </c>
      <c r="I90" s="43">
        <f>'$1'!J90+'$2'!J90+'$3'!J90</f>
        <v>0</v>
      </c>
      <c r="J90" s="43">
        <f>'$1'!K90+'$2'!K90+'$3'!K90</f>
        <v>0</v>
      </c>
      <c r="K90" s="43">
        <f>'$1'!L90+'$2'!L90+'$3'!L90</f>
        <v>0</v>
      </c>
      <c r="L90" s="43">
        <f>'$1'!M90+'$2'!M90+'$3'!M90</f>
        <v>0</v>
      </c>
      <c r="M90" s="43">
        <f>'$1'!N90+'$2'!N90+'$3'!N90</f>
        <v>0</v>
      </c>
      <c r="N90" s="43">
        <f>'$1'!O90+'$2'!O90+'$3'!O90</f>
        <v>0</v>
      </c>
      <c r="O90" s="43">
        <f>'$1'!P90+'$2'!P90+'$3'!P90</f>
        <v>0</v>
      </c>
      <c r="P90" s="43">
        <f>'$1'!Q90+'$2'!Q90+'$3'!Q90</f>
        <v>0</v>
      </c>
      <c r="Q90" s="43">
        <f>'$1'!R90+'$2'!R90+'$3'!R90</f>
        <v>0</v>
      </c>
      <c r="R90" s="43">
        <f>'$1'!S90+'$2'!S90+'$3'!S90</f>
        <v>0</v>
      </c>
      <c r="S90" s="43">
        <f>'$1'!T90+'$2'!T90+'$3'!T90</f>
        <v>0</v>
      </c>
      <c r="T90" s="43">
        <f>'$1'!U90+'$2'!U90+'$3'!U90</f>
        <v>0</v>
      </c>
      <c r="U90" s="43">
        <f>'$1'!V90+'$2'!V90+'$3'!V90</f>
        <v>0</v>
      </c>
      <c r="V90" s="43">
        <f>'$1'!W90+'$2'!W90+'$3'!W90</f>
        <v>0</v>
      </c>
      <c r="W90" s="43">
        <f>'$1'!X90+'$2'!X90+'$3'!X90</f>
        <v>0</v>
      </c>
      <c r="X90" s="43">
        <f>'$1'!Y90+'$2'!Y90+'$3'!Y90</f>
        <v>0</v>
      </c>
      <c r="Y90" s="43">
        <f>'$1'!Z90+'$2'!Z90+'$3'!Z90</f>
        <v>0</v>
      </c>
      <c r="Z90" s="43">
        <f>'$1'!AA90+'$2'!AA90+'$3'!AA90</f>
        <v>2</v>
      </c>
      <c r="AA90" s="43">
        <f>'$1'!AB90+'$2'!AB90+'$3'!AB90</f>
        <v>2</v>
      </c>
      <c r="AB90" s="43">
        <f>'$1'!AC90+'$2'!AC90+'$3'!AC90</f>
        <v>2</v>
      </c>
      <c r="AC90" s="43">
        <f>'$1'!AD90+'$2'!AD90+'$3'!AD90</f>
        <v>2</v>
      </c>
      <c r="AD90" s="43">
        <f>'$1'!AE90+'$2'!AE90+'$3'!AE90</f>
        <v>2</v>
      </c>
      <c r="AE90" s="43">
        <f>'$1'!AF90+'$2'!AF90+'$3'!AF90</f>
        <v>2</v>
      </c>
      <c r="AF90" s="43">
        <f>'$1'!AG90+'$2'!AG90+'$3'!AG90</f>
        <v>3</v>
      </c>
      <c r="AG90" s="43">
        <f>'$1'!AH90+'$2'!AH90+'$3'!AH90</f>
        <v>0</v>
      </c>
      <c r="AH90" s="43">
        <f>'$1'!AI90+'$2'!AI90+'$3'!AI90</f>
        <v>0</v>
      </c>
      <c r="AI90" s="15"/>
      <c r="AJ90" s="38">
        <f t="shared" si="3"/>
        <v>1</v>
      </c>
      <c r="AK90" s="38">
        <f t="shared" si="4"/>
        <v>2</v>
      </c>
      <c r="AL90" s="38">
        <f t="shared" si="5"/>
        <v>0</v>
      </c>
    </row>
    <row r="91" spans="1:38" x14ac:dyDescent="0.4">
      <c r="A91" s="15"/>
      <c r="B91" s="15" t="s">
        <v>293</v>
      </c>
      <c r="C91" s="49" t="s">
        <v>109</v>
      </c>
      <c r="D91" s="15"/>
      <c r="E91" s="15"/>
      <c r="F91" s="15" t="s">
        <v>348</v>
      </c>
      <c r="G91" s="43">
        <f>'$1'!H91+'$2'!H91+'$3'!H91</f>
        <v>0</v>
      </c>
      <c r="H91" s="43">
        <f>'$1'!I91+'$2'!I91+'$3'!I91</f>
        <v>0</v>
      </c>
      <c r="I91" s="43">
        <f>'$1'!J91+'$2'!J91+'$3'!J91</f>
        <v>0</v>
      </c>
      <c r="J91" s="43">
        <f>'$1'!K91+'$2'!K91+'$3'!K91</f>
        <v>0</v>
      </c>
      <c r="K91" s="43">
        <f>'$1'!L91+'$2'!L91+'$3'!L91</f>
        <v>0</v>
      </c>
      <c r="L91" s="43">
        <f>'$1'!M91+'$2'!M91+'$3'!M91</f>
        <v>0</v>
      </c>
      <c r="M91" s="43">
        <f>'$1'!N91+'$2'!N91+'$3'!N91</f>
        <v>0</v>
      </c>
      <c r="N91" s="43">
        <f>'$1'!O91+'$2'!O91+'$3'!O91</f>
        <v>0</v>
      </c>
      <c r="O91" s="43">
        <f>'$1'!P91+'$2'!P91+'$3'!P91</f>
        <v>0</v>
      </c>
      <c r="P91" s="43">
        <f>'$1'!Q91+'$2'!Q91+'$3'!Q91</f>
        <v>0</v>
      </c>
      <c r="Q91" s="43">
        <f>'$1'!R91+'$2'!R91+'$3'!R91</f>
        <v>0</v>
      </c>
      <c r="R91" s="43">
        <f>'$1'!S91+'$2'!S91+'$3'!S91</f>
        <v>0</v>
      </c>
      <c r="S91" s="43">
        <f>'$1'!T91+'$2'!T91+'$3'!T91</f>
        <v>0</v>
      </c>
      <c r="T91" s="43">
        <f>'$1'!U91+'$2'!U91+'$3'!U91</f>
        <v>0</v>
      </c>
      <c r="U91" s="43">
        <f>'$1'!V91+'$2'!V91+'$3'!V91</f>
        <v>0</v>
      </c>
      <c r="V91" s="43">
        <f>'$1'!W91+'$2'!W91+'$3'!W91</f>
        <v>0</v>
      </c>
      <c r="W91" s="43">
        <f>'$1'!X91+'$2'!X91+'$3'!X91</f>
        <v>1</v>
      </c>
      <c r="X91" s="43">
        <f>'$1'!Y91+'$2'!Y91+'$3'!Y91</f>
        <v>1</v>
      </c>
      <c r="Y91" s="43">
        <f>'$1'!Z91+'$2'!Z91+'$3'!Z91</f>
        <v>1</v>
      </c>
      <c r="Z91" s="43">
        <f>'$1'!AA91+'$2'!AA91+'$3'!AA91</f>
        <v>1</v>
      </c>
      <c r="AA91" s="43">
        <f>'$1'!AB91+'$2'!AB91+'$3'!AB91</f>
        <v>1</v>
      </c>
      <c r="AB91" s="43">
        <f>'$1'!AC91+'$2'!AC91+'$3'!AC91</f>
        <v>1</v>
      </c>
      <c r="AC91" s="43">
        <f>'$1'!AD91+'$2'!AD91+'$3'!AD91</f>
        <v>1</v>
      </c>
      <c r="AD91" s="43">
        <f>'$1'!AE91+'$2'!AE91+'$3'!AE91</f>
        <v>2</v>
      </c>
      <c r="AE91" s="43">
        <f>'$1'!AF91+'$2'!AF91+'$3'!AF91</f>
        <v>1</v>
      </c>
      <c r="AF91" s="43">
        <f>'$1'!AG91+'$2'!AG91+'$3'!AG91</f>
        <v>1</v>
      </c>
      <c r="AG91" s="43">
        <f>'$1'!AH91+'$2'!AH91+'$3'!AH91</f>
        <v>1</v>
      </c>
      <c r="AH91" s="43">
        <f>'$1'!AI91+'$2'!AI91+'$3'!AI91</f>
        <v>2</v>
      </c>
      <c r="AI91" s="15"/>
      <c r="AJ91" s="38">
        <f t="shared" si="3"/>
        <v>1</v>
      </c>
      <c r="AK91" s="38">
        <f t="shared" si="4"/>
        <v>1</v>
      </c>
      <c r="AL91" s="38">
        <f t="shared" si="5"/>
        <v>0</v>
      </c>
    </row>
    <row r="92" spans="1:38" x14ac:dyDescent="0.4">
      <c r="A92" s="15"/>
      <c r="B92" s="15"/>
      <c r="C92" s="15"/>
      <c r="D92" s="15"/>
      <c r="E92" s="15"/>
      <c r="F92" s="15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15"/>
      <c r="AI92" s="15"/>
    </row>
    <row r="93" spans="1:38" x14ac:dyDescent="0.4">
      <c r="A93" s="15"/>
      <c r="B93" s="15"/>
      <c r="C93" s="15"/>
      <c r="D93" s="15"/>
      <c r="E93" s="15"/>
      <c r="F93" s="15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15"/>
      <c r="AI93" s="15"/>
    </row>
    <row r="94" spans="1:38" x14ac:dyDescent="0.4">
      <c r="A94" s="15"/>
      <c r="B94" s="15"/>
      <c r="C94" s="15"/>
      <c r="D94" s="15"/>
      <c r="E94" s="15"/>
      <c r="F94" s="15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15"/>
      <c r="AI94" s="15"/>
    </row>
    <row r="95" spans="1:38" x14ac:dyDescent="0.4">
      <c r="A95" s="15"/>
      <c r="B95" s="15"/>
      <c r="C95" s="15"/>
      <c r="D95" s="15"/>
      <c r="E95" s="15"/>
      <c r="F95" s="15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15"/>
      <c r="AI95" s="15"/>
    </row>
    <row r="96" spans="1:38" x14ac:dyDescent="0.4">
      <c r="A96" s="15"/>
      <c r="B96" s="15"/>
      <c r="C96" s="15"/>
      <c r="D96" s="15"/>
      <c r="E96" s="15"/>
      <c r="F96" s="15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15"/>
      <c r="AI96" s="15"/>
    </row>
    <row r="97" spans="1:35" x14ac:dyDescent="0.4">
      <c r="A97" s="15"/>
      <c r="B97" s="15"/>
      <c r="C97" s="15"/>
      <c r="D97" s="15"/>
      <c r="E97" s="15"/>
      <c r="F97" s="15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15"/>
      <c r="AI97" s="15"/>
    </row>
    <row r="98" spans="1:35" x14ac:dyDescent="0.4">
      <c r="A98" s="15"/>
      <c r="B98" s="15"/>
      <c r="C98" s="15"/>
      <c r="D98" s="15"/>
      <c r="E98" s="15"/>
      <c r="F98" s="15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15"/>
      <c r="AI98" s="15"/>
    </row>
    <row r="99" spans="1:35" x14ac:dyDescent="0.4">
      <c r="A99" s="15"/>
      <c r="B99" s="15"/>
      <c r="C99" s="15"/>
      <c r="D99" s="15"/>
      <c r="E99" s="15"/>
      <c r="F99" s="15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15"/>
      <c r="AI99" s="15"/>
    </row>
    <row r="100" spans="1:35" x14ac:dyDescent="0.4">
      <c r="A100" s="15"/>
      <c r="B100" s="15"/>
      <c r="C100" s="15"/>
      <c r="D100" s="15"/>
      <c r="E100" s="15"/>
      <c r="F100" s="15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15"/>
      <c r="AI100" s="15"/>
    </row>
    <row r="101" spans="1:35" x14ac:dyDescent="0.4">
      <c r="A101" s="15"/>
      <c r="B101" s="15"/>
      <c r="C101" s="15"/>
      <c r="D101" s="15"/>
      <c r="E101" s="15"/>
      <c r="F101" s="15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15"/>
      <c r="AI101" s="15"/>
    </row>
    <row r="102" spans="1:35" x14ac:dyDescent="0.4">
      <c r="A102" s="15"/>
      <c r="B102" s="15"/>
      <c r="C102" s="15"/>
      <c r="D102" s="15"/>
      <c r="E102" s="15"/>
      <c r="F102" s="15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15"/>
      <c r="AI102" s="15"/>
    </row>
    <row r="103" spans="1:35" x14ac:dyDescent="0.4">
      <c r="A103" s="15"/>
      <c r="B103" s="15"/>
      <c r="C103" s="15"/>
      <c r="D103" s="15"/>
      <c r="E103" s="15"/>
      <c r="F103" s="15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15"/>
      <c r="AI103" s="15"/>
    </row>
    <row r="104" spans="1:35" x14ac:dyDescent="0.4">
      <c r="A104" s="15"/>
      <c r="B104" s="15"/>
      <c r="C104" s="15"/>
      <c r="D104" s="15"/>
      <c r="E104" s="15"/>
      <c r="F104" s="15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15"/>
      <c r="AI104" s="15"/>
    </row>
    <row r="105" spans="1:35" x14ac:dyDescent="0.4">
      <c r="A105" s="15"/>
      <c r="B105" s="15"/>
      <c r="C105" s="15"/>
      <c r="D105" s="15"/>
      <c r="E105" s="15"/>
      <c r="F105" s="15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15"/>
      <c r="AI105" s="15"/>
    </row>
    <row r="106" spans="1:35" x14ac:dyDescent="0.4">
      <c r="A106" s="15"/>
      <c r="B106" s="15"/>
      <c r="C106" s="15"/>
      <c r="D106" s="15"/>
      <c r="E106" s="15"/>
      <c r="F106" s="15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15"/>
      <c r="AI106" s="15"/>
    </row>
    <row r="107" spans="1:35" x14ac:dyDescent="0.4">
      <c r="A107" s="15"/>
      <c r="B107" s="15"/>
      <c r="C107" s="15"/>
      <c r="D107" s="15"/>
      <c r="E107" s="15"/>
      <c r="F107" s="15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15"/>
      <c r="AI107" s="15"/>
    </row>
    <row r="108" spans="1:35" x14ac:dyDescent="0.4">
      <c r="A108" s="15"/>
      <c r="B108" s="15"/>
      <c r="C108" s="15"/>
      <c r="D108" s="15"/>
      <c r="E108" s="15"/>
      <c r="F108" s="15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15"/>
      <c r="AI108" s="15"/>
    </row>
    <row r="109" spans="1:35" x14ac:dyDescent="0.4">
      <c r="A109" s="15"/>
      <c r="B109" s="15"/>
      <c r="C109" s="15"/>
      <c r="D109" s="15"/>
      <c r="E109" s="15"/>
      <c r="F109" s="15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15"/>
      <c r="AI109" s="15"/>
    </row>
    <row r="110" spans="1:35" x14ac:dyDescent="0.4">
      <c r="A110" s="15"/>
      <c r="B110" s="15"/>
      <c r="C110" s="15"/>
      <c r="D110" s="15"/>
      <c r="E110" s="15"/>
      <c r="F110" s="15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15"/>
      <c r="AI110" s="15"/>
    </row>
    <row r="111" spans="1:35" x14ac:dyDescent="0.4">
      <c r="A111" s="15"/>
      <c r="B111" s="15"/>
      <c r="C111" s="15"/>
      <c r="D111" s="15"/>
      <c r="E111" s="15"/>
      <c r="F111" s="15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15"/>
      <c r="AI111" s="15"/>
    </row>
    <row r="112" spans="1:35" x14ac:dyDescent="0.4">
      <c r="A112" s="15"/>
      <c r="B112" s="15"/>
      <c r="C112" s="15"/>
      <c r="D112" s="15"/>
      <c r="E112" s="15"/>
      <c r="F112" s="15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15"/>
      <c r="AI112" s="15"/>
    </row>
    <row r="113" spans="1:35" x14ac:dyDescent="0.4">
      <c r="A113" s="15"/>
      <c r="B113" s="15"/>
      <c r="C113" s="15"/>
      <c r="D113" s="15"/>
      <c r="E113" s="15"/>
      <c r="F113" s="15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15"/>
      <c r="AI113" s="15"/>
    </row>
    <row r="114" spans="1:35" x14ac:dyDescent="0.4">
      <c r="A114" s="15"/>
      <c r="B114" s="15"/>
      <c r="C114" s="15"/>
      <c r="D114" s="15"/>
      <c r="E114" s="15"/>
      <c r="F114" s="15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15"/>
      <c r="AI114" s="15"/>
    </row>
    <row r="115" spans="1:35" x14ac:dyDescent="0.4">
      <c r="A115" s="15"/>
      <c r="B115" s="15"/>
      <c r="C115" s="15"/>
      <c r="D115" s="15"/>
      <c r="E115" s="15"/>
      <c r="F115" s="15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15"/>
      <c r="AI115" s="15"/>
    </row>
    <row r="116" spans="1:35" x14ac:dyDescent="0.4">
      <c r="A116" s="15"/>
      <c r="B116" s="15"/>
      <c r="C116" s="15"/>
      <c r="D116" s="15"/>
      <c r="E116" s="15"/>
      <c r="F116" s="15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15"/>
      <c r="AI116" s="15"/>
    </row>
    <row r="117" spans="1:35" x14ac:dyDescent="0.4">
      <c r="A117" s="15"/>
      <c r="B117" s="15"/>
      <c r="C117" s="15"/>
      <c r="D117" s="15"/>
      <c r="E117" s="15"/>
      <c r="F117" s="15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15"/>
      <c r="AI117" s="15"/>
    </row>
    <row r="118" spans="1:35" x14ac:dyDescent="0.4">
      <c r="A118" s="15"/>
      <c r="B118" s="15"/>
      <c r="C118" s="15"/>
      <c r="D118" s="15"/>
      <c r="E118" s="15"/>
      <c r="F118" s="15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15"/>
      <c r="AI118" s="15"/>
    </row>
    <row r="119" spans="1:35" x14ac:dyDescent="0.4">
      <c r="A119" s="15"/>
      <c r="B119" s="15"/>
      <c r="C119" s="15"/>
      <c r="D119" s="15"/>
      <c r="E119" s="15"/>
      <c r="F119" s="15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15"/>
      <c r="AI119" s="15"/>
    </row>
    <row r="120" spans="1:35" x14ac:dyDescent="0.4">
      <c r="A120" s="15"/>
      <c r="B120" s="15"/>
      <c r="C120" s="15"/>
      <c r="D120" s="15"/>
      <c r="E120" s="15"/>
      <c r="F120" s="15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15"/>
      <c r="AI120" s="15"/>
    </row>
    <row r="121" spans="1:35" x14ac:dyDescent="0.4">
      <c r="A121" s="15"/>
      <c r="B121" s="15"/>
      <c r="C121" s="15"/>
      <c r="D121" s="15"/>
      <c r="E121" s="15"/>
      <c r="F121" s="15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15"/>
      <c r="AI121" s="15"/>
    </row>
    <row r="122" spans="1:35" x14ac:dyDescent="0.4">
      <c r="A122" s="15"/>
      <c r="B122" s="15"/>
      <c r="C122" s="15"/>
      <c r="D122" s="15"/>
      <c r="E122" s="15"/>
      <c r="F122" s="15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15"/>
      <c r="AI122" s="15"/>
    </row>
    <row r="123" spans="1:35" x14ac:dyDescent="0.4">
      <c r="A123" s="15"/>
      <c r="B123" s="15"/>
      <c r="C123" s="15"/>
      <c r="D123" s="15"/>
      <c r="E123" s="15"/>
      <c r="F123" s="15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15"/>
      <c r="AI123" s="15"/>
    </row>
    <row r="124" spans="1:35" x14ac:dyDescent="0.4">
      <c r="A124" s="15"/>
      <c r="B124" s="15"/>
      <c r="C124" s="15"/>
      <c r="D124" s="15"/>
      <c r="E124" s="15"/>
      <c r="F124" s="15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15"/>
      <c r="AI124" s="15"/>
    </row>
    <row r="125" spans="1:35" x14ac:dyDescent="0.4">
      <c r="A125" s="15"/>
      <c r="B125" s="15"/>
      <c r="C125" s="15"/>
      <c r="D125" s="15"/>
      <c r="E125" s="15"/>
      <c r="F125" s="15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15"/>
      <c r="AI125" s="15"/>
    </row>
    <row r="126" spans="1:35" x14ac:dyDescent="0.4">
      <c r="A126" s="15"/>
      <c r="B126" s="15"/>
      <c r="C126" s="15"/>
      <c r="D126" s="15"/>
      <c r="E126" s="15"/>
      <c r="F126" s="15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15"/>
      <c r="AI126" s="15"/>
    </row>
    <row r="127" spans="1:35" x14ac:dyDescent="0.4">
      <c r="A127" s="15"/>
      <c r="B127" s="15"/>
      <c r="C127" s="15"/>
      <c r="D127" s="15"/>
      <c r="E127" s="15"/>
      <c r="F127" s="15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15"/>
      <c r="AI127" s="15"/>
    </row>
    <row r="128" spans="1:35" x14ac:dyDescent="0.4">
      <c r="A128" s="15"/>
      <c r="B128" s="15"/>
      <c r="C128" s="15"/>
      <c r="D128" s="15"/>
      <c r="E128" s="15"/>
      <c r="F128" s="15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15"/>
      <c r="AI128" s="15"/>
    </row>
    <row r="129" spans="1:35" x14ac:dyDescent="0.4">
      <c r="A129" s="15"/>
      <c r="B129" s="15"/>
      <c r="C129" s="15"/>
      <c r="D129" s="15"/>
      <c r="E129" s="15"/>
      <c r="F129" s="15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15"/>
      <c r="AI129" s="15"/>
    </row>
    <row r="130" spans="1:35" x14ac:dyDescent="0.4">
      <c r="A130" s="15"/>
      <c r="B130" s="15"/>
      <c r="C130" s="15"/>
      <c r="D130" s="15"/>
      <c r="E130" s="15"/>
      <c r="F130" s="15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15"/>
      <c r="AI130" s="15"/>
    </row>
    <row r="131" spans="1:35" x14ac:dyDescent="0.4">
      <c r="A131" s="15"/>
      <c r="B131" s="15"/>
      <c r="C131" s="15"/>
      <c r="D131" s="15"/>
      <c r="E131" s="15"/>
      <c r="F131" s="15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15"/>
      <c r="AI131" s="15"/>
    </row>
    <row r="132" spans="1:35" x14ac:dyDescent="0.4">
      <c r="A132" s="15"/>
      <c r="B132" s="15"/>
      <c r="C132" s="15"/>
      <c r="D132" s="15"/>
      <c r="E132" s="15"/>
      <c r="F132" s="15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15"/>
      <c r="AI132" s="15"/>
    </row>
    <row r="133" spans="1:35" x14ac:dyDescent="0.4">
      <c r="A133" s="15"/>
      <c r="B133" s="15"/>
      <c r="C133" s="15"/>
      <c r="D133" s="15"/>
      <c r="E133" s="15"/>
      <c r="F133" s="15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15"/>
      <c r="AI133" s="15"/>
    </row>
    <row r="134" spans="1:35" x14ac:dyDescent="0.4">
      <c r="A134" s="15"/>
      <c r="B134" s="15"/>
      <c r="C134" s="15"/>
      <c r="D134" s="15"/>
      <c r="E134" s="15"/>
      <c r="F134" s="15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15"/>
      <c r="AI134" s="15"/>
    </row>
    <row r="135" spans="1:35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</row>
    <row r="136" spans="1:35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</row>
    <row r="137" spans="1:35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</row>
    <row r="138" spans="1:35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</row>
    <row r="139" spans="1:35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  <c r="AI139" s="15"/>
    </row>
    <row r="140" spans="1:35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</row>
    <row r="141" spans="1:35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</row>
    <row r="142" spans="1:35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</row>
    <row r="143" spans="1:35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</row>
    <row r="144" spans="1:35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</row>
    <row r="145" spans="1:35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</row>
    <row r="146" spans="1:35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</row>
    <row r="147" spans="1:35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</row>
    <row r="148" spans="1:35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</row>
    <row r="149" spans="1:35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</row>
    <row r="150" spans="1:35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</row>
    <row r="151" spans="1:35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</row>
    <row r="152" spans="1:35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  <c r="AI152" s="15"/>
    </row>
    <row r="153" spans="1:35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</row>
    <row r="154" spans="1:35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</row>
    <row r="155" spans="1:35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</row>
    <row r="156" spans="1:35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</row>
    <row r="157" spans="1:35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</row>
    <row r="158" spans="1:35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</row>
    <row r="159" spans="1:35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</row>
    <row r="160" spans="1:35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</row>
    <row r="161" spans="1:35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</row>
    <row r="162" spans="1:35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  <c r="AI162" s="15"/>
    </row>
    <row r="163" spans="1:35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</row>
    <row r="164" spans="1:35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</row>
    <row r="165" spans="1:35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</row>
    <row r="166" spans="1:35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</row>
    <row r="167" spans="1:35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</row>
    <row r="168" spans="1:35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</row>
    <row r="169" spans="1:35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</row>
    <row r="170" spans="1:35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</row>
    <row r="171" spans="1:35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</row>
    <row r="172" spans="1:35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</row>
    <row r="173" spans="1:35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</row>
    <row r="174" spans="1:35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</row>
    <row r="175" spans="1:35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</row>
    <row r="176" spans="1:35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</row>
    <row r="177" spans="1:35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</row>
    <row r="178" spans="1:35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</row>
    <row r="179" spans="1:35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</row>
    <row r="180" spans="1:35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</row>
    <row r="181" spans="1:35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</row>
    <row r="182" spans="1:35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</row>
    <row r="183" spans="1:35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</row>
    <row r="184" spans="1:35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</row>
    <row r="185" spans="1:35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</row>
    <row r="186" spans="1:35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</row>
    <row r="187" spans="1:35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</row>
    <row r="188" spans="1:35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</row>
    <row r="189" spans="1:35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</row>
    <row r="190" spans="1:35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</row>
    <row r="191" spans="1:35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</row>
    <row r="192" spans="1:35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</row>
    <row r="193" spans="1:35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</row>
    <row r="194" spans="1:35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</row>
    <row r="195" spans="1:35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</row>
    <row r="196" spans="1:35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</row>
    <row r="197" spans="1:35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  <c r="AI197" s="15"/>
    </row>
    <row r="198" spans="1:35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</row>
    <row r="199" spans="1:35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  <c r="AI199" s="15"/>
    </row>
    <row r="200" spans="1:35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  <c r="AI200" s="15"/>
    </row>
    <row r="201" spans="1:35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</row>
    <row r="202" spans="1:35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</row>
    <row r="203" spans="1:35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</row>
    <row r="204" spans="1:35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  <c r="AI204" s="15"/>
    </row>
    <row r="205" spans="1:35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</row>
    <row r="206" spans="1:35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</row>
    <row r="207" spans="1:35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</row>
    <row r="208" spans="1:35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</row>
    <row r="209" spans="1:35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</row>
    <row r="210" spans="1:35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</row>
    <row r="211" spans="1:35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</row>
    <row r="212" spans="1:35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  <c r="AI212" s="15"/>
    </row>
    <row r="213" spans="1:35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</row>
    <row r="214" spans="1:35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  <c r="AI214" s="15"/>
    </row>
    <row r="215" spans="1:35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  <c r="AI215" s="15"/>
    </row>
    <row r="216" spans="1:35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</row>
    <row r="217" spans="1:35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  <c r="AI217" s="15"/>
    </row>
    <row r="218" spans="1:35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  <c r="AI218" s="15"/>
    </row>
    <row r="219" spans="1:35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</row>
    <row r="220" spans="1:35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</row>
    <row r="221" spans="1:35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</row>
    <row r="222" spans="1:35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</row>
    <row r="223" spans="1:35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</row>
    <row r="224" spans="1:35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</row>
    <row r="225" spans="1:35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</row>
    <row r="226" spans="1:35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</row>
    <row r="227" spans="1:35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</row>
    <row r="228" spans="1:35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  <c r="AI228" s="15"/>
    </row>
    <row r="229" spans="1:35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</row>
    <row r="230" spans="1:35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</row>
    <row r="231" spans="1:35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</row>
    <row r="232" spans="1:35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</row>
    <row r="233" spans="1:35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  <c r="AI233" s="15"/>
    </row>
    <row r="234" spans="1:35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</row>
    <row r="235" spans="1:35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</row>
    <row r="236" spans="1:35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</row>
    <row r="237" spans="1:35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</row>
    <row r="238" spans="1:35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</row>
    <row r="239" spans="1:35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</row>
    <row r="240" spans="1:35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</row>
    <row r="241" spans="1:35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  <c r="AI241" s="15"/>
    </row>
    <row r="242" spans="1:35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</row>
    <row r="243" spans="1:35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</row>
    <row r="244" spans="1:35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</row>
    <row r="245" spans="1:35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  <c r="AI245" s="15"/>
    </row>
    <row r="246" spans="1:35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</row>
    <row r="247" spans="1:35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  <c r="AI247" s="15"/>
    </row>
    <row r="248" spans="1:35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</row>
    <row r="249" spans="1:35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</row>
    <row r="250" spans="1:35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</row>
    <row r="251" spans="1:35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  <c r="AI251" s="15"/>
    </row>
    <row r="252" spans="1:35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</row>
    <row r="253" spans="1:35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</row>
    <row r="254" spans="1:35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</row>
    <row r="255" spans="1:35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</row>
    <row r="256" spans="1:35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65536"/>
  <sheetViews>
    <sheetView workbookViewId="0">
      <pane xSplit="3" ySplit="1" topLeftCell="AA2" activePane="bottomRight" state="frozen"/>
      <selection pane="topRight" activeCell="D1" sqref="D1"/>
      <selection pane="bottomLeft" activeCell="A2" sqref="A2"/>
      <selection pane="bottomRight" activeCell="AK24" sqref="AK24"/>
    </sheetView>
  </sheetViews>
  <sheetFormatPr defaultRowHeight="13.15" x14ac:dyDescent="0.4"/>
  <sheetData>
    <row r="1" spans="1:38" x14ac:dyDescent="0.4">
      <c r="A1" t="s">
        <v>154</v>
      </c>
      <c r="B1" t="s">
        <v>156</v>
      </c>
      <c r="C1" t="s">
        <v>158</v>
      </c>
      <c r="D1" t="s">
        <v>159</v>
      </c>
      <c r="E1" s="1" t="s">
        <v>160</v>
      </c>
      <c r="F1" t="s">
        <v>161</v>
      </c>
      <c r="G1" t="s">
        <v>334</v>
      </c>
      <c r="H1" t="s">
        <v>352</v>
      </c>
      <c r="L1" t="s">
        <v>330</v>
      </c>
      <c r="M1" t="s">
        <v>331</v>
      </c>
      <c r="O1" t="s">
        <v>335</v>
      </c>
      <c r="P1" t="s">
        <v>336</v>
      </c>
      <c r="Q1" t="s">
        <v>332</v>
      </c>
      <c r="R1" t="s">
        <v>333</v>
      </c>
      <c r="T1" t="s">
        <v>337</v>
      </c>
      <c r="U1" t="s">
        <v>338</v>
      </c>
      <c r="V1" t="s">
        <v>339</v>
      </c>
      <c r="W1" t="s">
        <v>340</v>
      </c>
      <c r="Z1" t="s">
        <v>357</v>
      </c>
    </row>
    <row r="2" spans="1:38" x14ac:dyDescent="0.4">
      <c r="C2" s="48" t="s">
        <v>1</v>
      </c>
      <c r="D2" s="1"/>
      <c r="E2" s="42"/>
      <c r="F2" s="38"/>
      <c r="G2" s="38">
        <f>'$index'!AJ2</f>
        <v>8</v>
      </c>
      <c r="H2" s="38">
        <f>'$index'!AK2</f>
        <v>14</v>
      </c>
      <c r="I2" s="4"/>
      <c r="J2" s="4"/>
      <c r="K2" s="4"/>
      <c r="L2" s="4">
        <f>'8a. VMB'!$C5</f>
        <v>0.37846063636791383</v>
      </c>
      <c r="M2" s="4">
        <f>'8b. VM1'!$C5</f>
        <v>0.33381685100220587</v>
      </c>
      <c r="N2" s="4"/>
      <c r="O2" s="4">
        <f>'8a. VMB'!$H5</f>
        <v>0.19873233583022853</v>
      </c>
      <c r="P2" s="4">
        <f>'8b. VM1'!$H5</f>
        <v>0.25210914061628847</v>
      </c>
      <c r="Q2" s="4">
        <f>'8c. VBM'!$C5</f>
        <v>0.2155831440546839</v>
      </c>
      <c r="R2" s="4">
        <f>'8d. VM2'!$C5</f>
        <v>0.36452038847979973</v>
      </c>
      <c r="S2" s="4"/>
      <c r="T2" s="4">
        <f>dVMB!$Q5</f>
        <v>0.12660842025997768</v>
      </c>
      <c r="U2" s="4">
        <f>'8b. VM1'!$O5</f>
        <v>0</v>
      </c>
      <c r="V2" s="4">
        <f>'8c. VBM'!$O5</f>
        <v>0</v>
      </c>
      <c r="W2" s="4">
        <f>'8d. VM2'!$O5</f>
        <v>0</v>
      </c>
      <c r="Y2" s="4"/>
      <c r="Z2" s="4">
        <f>LOOKUP(C2,[2]Data!$A$2:$A$85,[2]Data!$B$2:$B$85)</f>
        <v>100</v>
      </c>
      <c r="AA2" s="4"/>
      <c r="AC2" s="4"/>
      <c r="AD2" s="4"/>
      <c r="AE2" s="33"/>
    </row>
    <row r="3" spans="1:38" x14ac:dyDescent="0.4">
      <c r="C3" s="49" t="s">
        <v>2</v>
      </c>
      <c r="D3" s="1"/>
      <c r="E3" s="42"/>
      <c r="F3" s="38"/>
      <c r="G3" s="38">
        <f>'$index'!AJ3</f>
        <v>10</v>
      </c>
      <c r="H3" s="38">
        <f>'$index'!AK3</f>
        <v>17</v>
      </c>
      <c r="I3" s="4"/>
      <c r="J3" s="4"/>
      <c r="K3" s="4"/>
      <c r="L3" s="4">
        <f>'8a. VMB'!$C6</f>
        <v>0.10309520017061807</v>
      </c>
      <c r="M3" s="4">
        <f>'8b. VM1'!$C6</f>
        <v>0.10606741372471383</v>
      </c>
      <c r="N3" s="4"/>
      <c r="O3" s="4">
        <f>'8a. VMB'!$H6</f>
        <v>0.12534594241356467</v>
      </c>
      <c r="P3" s="4">
        <f>'8b. VM1'!$H6</f>
        <v>0.11876702384143525</v>
      </c>
      <c r="Q3" s="4">
        <f>'8c. VBM'!$C6</f>
        <v>0.11293137058507374</v>
      </c>
      <c r="R3" s="4">
        <f>'8d. VM2'!$C6</f>
        <v>0.1894466801630601</v>
      </c>
      <c r="S3" s="4"/>
      <c r="T3" s="4">
        <f>dVMB!$Q6</f>
        <v>7.3410651795326187E-2</v>
      </c>
      <c r="U3" s="4">
        <f>'8b. VM1'!$O6</f>
        <v>0</v>
      </c>
      <c r="V3" s="4">
        <f>'8c. VBM'!$O6</f>
        <v>0</v>
      </c>
      <c r="W3" s="4">
        <f>'8d. VM2'!$O6</f>
        <v>0</v>
      </c>
      <c r="Y3" s="4"/>
      <c r="Z3" s="4">
        <f>LOOKUP(C3,[2]Data!$A$2:$A$85,[2]Data!$B$2:$B$85)</f>
        <v>47.2</v>
      </c>
      <c r="AA3" s="4"/>
      <c r="AC3" s="4"/>
      <c r="AD3" s="4"/>
      <c r="AE3" s="33"/>
    </row>
    <row r="4" spans="1:38" x14ac:dyDescent="0.4">
      <c r="C4" s="49" t="s">
        <v>12</v>
      </c>
      <c r="D4" s="1"/>
      <c r="E4" s="42"/>
      <c r="F4" s="38"/>
      <c r="G4" s="38">
        <f>'$index'!AJ4</f>
        <v>16</v>
      </c>
      <c r="H4" s="38">
        <f>'$index'!AK4</f>
        <v>21</v>
      </c>
      <c r="I4" s="33"/>
      <c r="J4" s="33"/>
      <c r="K4" s="33"/>
      <c r="L4" s="4">
        <f>'8a. VMB'!$C7</f>
        <v>0.19641442383592714</v>
      </c>
      <c r="M4" s="4">
        <f>'8b. VM1'!$C7</f>
        <v>0.22324073010106166</v>
      </c>
      <c r="N4" s="33"/>
      <c r="O4" s="4">
        <f>'8a. VMB'!$H7</f>
        <v>0.19789367292969337</v>
      </c>
      <c r="P4" s="4">
        <f>'8b. VM1'!$H7</f>
        <v>0.19302710719085056</v>
      </c>
      <c r="Q4" s="4">
        <f>'8c. VBM'!$C7</f>
        <v>4.4438617637851612E-2</v>
      </c>
      <c r="R4" s="4">
        <f>'8d. VM2'!$C7</f>
        <v>0.21094169731527682</v>
      </c>
      <c r="S4" s="33"/>
      <c r="T4" s="4">
        <f>dVMB!$Q7</f>
        <v>0.28069691026529531</v>
      </c>
      <c r="U4" s="4">
        <f>'8b. VM1'!$O7</f>
        <v>0</v>
      </c>
      <c r="V4" s="4">
        <f>'8c. VBM'!$O7</f>
        <v>0</v>
      </c>
      <c r="W4" s="4">
        <f>'8d. VM2'!$O7</f>
        <v>0</v>
      </c>
      <c r="Y4" s="4"/>
      <c r="Z4" s="4">
        <f>LOOKUP(C4,[2]Data!$A$2:$A$85,[2]Data!$B$2:$B$85)</f>
        <v>15.7</v>
      </c>
      <c r="AA4" s="4"/>
      <c r="AB4" s="4"/>
      <c r="AC4" s="4"/>
      <c r="AD4" s="4"/>
      <c r="AE4" t="s">
        <v>360</v>
      </c>
      <c r="AK4" t="s">
        <v>361</v>
      </c>
    </row>
    <row r="5" spans="1:38" x14ac:dyDescent="0.4">
      <c r="C5" s="49" t="s">
        <v>15</v>
      </c>
      <c r="D5" s="1"/>
      <c r="E5" s="42"/>
      <c r="F5" s="38"/>
      <c r="G5" s="38">
        <f>'$index'!AJ5</f>
        <v>9</v>
      </c>
      <c r="H5" s="38">
        <f>'$index'!AK5</f>
        <v>17</v>
      </c>
      <c r="I5" s="4"/>
      <c r="J5" s="4"/>
      <c r="K5" s="4"/>
      <c r="L5" s="4">
        <f>'8a. VMB'!$C8</f>
        <v>0.12660842025997768</v>
      </c>
      <c r="M5" s="4">
        <f>'8b. VM1'!$C8</f>
        <v>5.505696229873934E-2</v>
      </c>
      <c r="N5" s="4"/>
      <c r="O5" s="4">
        <f>'8a. VMB'!$H8</f>
        <v>0.31633386730061092</v>
      </c>
      <c r="P5" s="4">
        <f>'8b. VM1'!$H8</f>
        <v>0.27605870086486323</v>
      </c>
      <c r="Q5" s="4"/>
      <c r="R5" s="4"/>
      <c r="S5" s="4"/>
      <c r="T5" s="4">
        <f>dVMB!$Q8</f>
        <v>0.15634694445851618</v>
      </c>
      <c r="U5" s="4">
        <f>'8b. VM1'!$O8</f>
        <v>0</v>
      </c>
      <c r="V5" s="4"/>
      <c r="W5" s="4"/>
      <c r="Y5" s="4"/>
      <c r="Z5" s="4">
        <f>LOOKUP(C5,[2]Data!$A$2:$A$85,[2]Data!$B$2:$B$85)</f>
        <v>55</v>
      </c>
      <c r="AA5" s="4"/>
      <c r="AB5" s="4"/>
      <c r="AC5" s="4"/>
      <c r="AD5" s="4"/>
      <c r="AE5" s="3" t="s">
        <v>362</v>
      </c>
      <c r="AF5" s="47">
        <f>SLOPE($H$2:$H$91,$Z$2:$Z$91)</f>
        <v>5.1846402310908035E-2</v>
      </c>
      <c r="AJ5" s="3" t="s">
        <v>362</v>
      </c>
      <c r="AK5" s="47">
        <f>SLOPE($H$2:$H$16,$Z$2:$Z$16)</f>
        <v>-2.0425684947321481E-2</v>
      </c>
    </row>
    <row r="6" spans="1:38" x14ac:dyDescent="0.4">
      <c r="C6" s="49" t="s">
        <v>16</v>
      </c>
      <c r="D6" s="1"/>
      <c r="E6" s="42"/>
      <c r="F6" s="38"/>
      <c r="G6" s="38">
        <f>'$index'!AJ6</f>
        <v>8</v>
      </c>
      <c r="H6" s="38">
        <f>'$index'!AK6</f>
        <v>13</v>
      </c>
      <c r="I6" s="4"/>
      <c r="J6" s="4"/>
      <c r="K6" s="4"/>
      <c r="L6" s="4">
        <f>'8a. VMB'!$C9</f>
        <v>7.3410651795326187E-2</v>
      </c>
      <c r="M6" s="4" t="str">
        <f>'8b. VM1'!$C9</f>
        <v>n.a.</v>
      </c>
      <c r="N6" s="4"/>
      <c r="O6" s="4">
        <f>'8a. VMB'!$H9</f>
        <v>0.12179068504240845</v>
      </c>
      <c r="P6" s="4">
        <f>'8b. VM1'!$H9</f>
        <v>2.4425954207526177E-2</v>
      </c>
      <c r="Q6" s="4"/>
      <c r="R6" s="4"/>
      <c r="S6" s="4"/>
      <c r="T6" s="4">
        <f>dVMB!$Q9</f>
        <v>0.20926326232908318</v>
      </c>
      <c r="U6" s="4">
        <f>'8b. VM1'!$O9</f>
        <v>0</v>
      </c>
      <c r="V6" s="4"/>
      <c r="W6" s="4"/>
      <c r="Y6" s="4"/>
      <c r="Z6" s="4"/>
      <c r="AA6" s="4"/>
      <c r="AB6" s="4"/>
      <c r="AC6" s="4"/>
      <c r="AD6" s="4"/>
      <c r="AE6" s="3" t="s">
        <v>363</v>
      </c>
      <c r="AF6" s="47">
        <f>INTERCEPT($H$2:$H$91,$Z$2:$Z$91)</f>
        <v>7.8954783633040568</v>
      </c>
      <c r="AG6" s="47">
        <f>CORREL($H$2:$H$91,$Z$2:$Z$91)</f>
        <v>0.30410844330778014</v>
      </c>
      <c r="AJ6" s="3" t="s">
        <v>363</v>
      </c>
      <c r="AK6" s="47">
        <f>INTERCEPT($H$2:$H$16,$Z$2:$Z$16)</f>
        <v>17.632609583445017</v>
      </c>
      <c r="AL6" s="47">
        <f>CORREL($H$2:$H$16,$Z$2:$Z$16)</f>
        <v>-0.14945590111176457</v>
      </c>
    </row>
    <row r="7" spans="1:38" x14ac:dyDescent="0.4">
      <c r="C7" s="49" t="s">
        <v>31</v>
      </c>
      <c r="D7" s="1"/>
      <c r="E7" s="42"/>
      <c r="F7" s="38"/>
      <c r="G7" s="38">
        <f>'$index'!AJ7</f>
        <v>13</v>
      </c>
      <c r="H7" s="38">
        <f>'$index'!AK7</f>
        <v>24</v>
      </c>
      <c r="I7" s="4"/>
      <c r="J7" s="4"/>
      <c r="K7" s="4"/>
      <c r="L7" s="4">
        <f>'8a. VMB'!$C10</f>
        <v>0.28069691026529531</v>
      </c>
      <c r="M7" s="4">
        <f>'8b. VM1'!$C10</f>
        <v>0.16408280243433215</v>
      </c>
      <c r="N7" s="4"/>
      <c r="O7" s="4">
        <f>'8a. VMB'!$H10</f>
        <v>5.8706468537014118E-2</v>
      </c>
      <c r="P7" s="4">
        <f>'8b. VM1'!$H10</f>
        <v>0.14710930803281722</v>
      </c>
      <c r="Q7" s="4" t="str">
        <f>'8c. VBM'!$C10</f>
        <v>n.a.</v>
      </c>
      <c r="R7" s="4" t="str">
        <f>'8d. VM2'!$C10</f>
        <v>n.a.</v>
      </c>
      <c r="S7" s="4"/>
      <c r="T7" s="4">
        <f>dVMB!$Q10</f>
        <v>0.17462868694538253</v>
      </c>
      <c r="U7" s="4">
        <f>'8b. VM1'!$O10</f>
        <v>0</v>
      </c>
      <c r="V7" s="4">
        <f>'8c. VBM'!$O10</f>
        <v>0</v>
      </c>
      <c r="W7" s="4">
        <f>'8d. VM2'!$O10</f>
        <v>0</v>
      </c>
      <c r="Y7" s="4"/>
      <c r="Z7" s="4">
        <f>LOOKUP(C7,[2]Data!$A$2:$A$85,[2]Data!$B$2:$B$85)</f>
        <v>20.3</v>
      </c>
      <c r="AA7" s="4"/>
      <c r="AB7" s="4"/>
      <c r="AC7" s="4"/>
      <c r="AD7" s="4"/>
      <c r="AE7" s="3" t="s">
        <v>359</v>
      </c>
      <c r="AF7" s="47">
        <f>AG6*SQRT((COUNT($Z$2:$Z$91)-2)/(1-AG6^2))</f>
        <v>2.4932496036495935</v>
      </c>
      <c r="AG7" s="45" t="s">
        <v>358</v>
      </c>
      <c r="AJ7" s="3" t="s">
        <v>359</v>
      </c>
      <c r="AK7" s="47">
        <f>AL6*SQRT((COUNT($Z$2:$Z$16)-2)/(1-AL6^2))</f>
        <v>-0.4534607971131972</v>
      </c>
    </row>
    <row r="8" spans="1:38" x14ac:dyDescent="0.4">
      <c r="C8" s="49" t="s">
        <v>382</v>
      </c>
      <c r="D8" s="1"/>
      <c r="E8" s="42"/>
      <c r="F8" s="38"/>
      <c r="G8" s="38">
        <f>'$index'!AJ8</f>
        <v>11</v>
      </c>
      <c r="H8" s="38">
        <f>'$index'!AK8</f>
        <v>9</v>
      </c>
      <c r="I8" s="4"/>
      <c r="J8" s="4"/>
      <c r="K8" s="4"/>
      <c r="L8" s="4">
        <f>'8a. VMB'!$C11</f>
        <v>0.15634694445851618</v>
      </c>
      <c r="M8" s="4">
        <f>'8b. VM1'!$C11</f>
        <v>0.22043533896295769</v>
      </c>
      <c r="N8" s="4"/>
      <c r="O8" s="4">
        <f>'8a. VMB'!$H11</f>
        <v>0.26516079865332565</v>
      </c>
      <c r="P8" s="4">
        <f>'8b. VM1'!$H11</f>
        <v>0.11389337433167902</v>
      </c>
      <c r="Q8" s="4" t="str">
        <f>'8c. VBM'!$C11</f>
        <v>n.a.</v>
      </c>
      <c r="R8" s="4" t="str">
        <f>'8d. VM2'!$C11</f>
        <v>n.a.</v>
      </c>
      <c r="S8" s="4"/>
      <c r="T8" s="4">
        <f>dVMB!$Q11</f>
        <v>0.1486513303904268</v>
      </c>
      <c r="U8" s="4">
        <f>'8b. VM1'!$O11</f>
        <v>0</v>
      </c>
      <c r="V8" s="4">
        <f>'8c. VBM'!$O11</f>
        <v>0</v>
      </c>
      <c r="W8" s="4">
        <f>'8d. VM2'!$O11</f>
        <v>0</v>
      </c>
      <c r="Y8" s="4"/>
      <c r="Z8" s="4"/>
      <c r="AA8" s="4"/>
      <c r="AB8" s="4"/>
      <c r="AC8" s="4"/>
      <c r="AD8" s="4"/>
      <c r="AE8">
        <f t="shared" ref="AE8:AE39" si="0">$AF$6+$AF$5*AF8</f>
        <v>7.9473247656149653</v>
      </c>
      <c r="AF8">
        <v>1</v>
      </c>
      <c r="AK8">
        <f t="shared" ref="AK8:AK39" si="1">$AK$6+$AK$5*AL8</f>
        <v>17.612183898497694</v>
      </c>
      <c r="AL8">
        <v>1</v>
      </c>
    </row>
    <row r="9" spans="1:38" x14ac:dyDescent="0.4">
      <c r="C9" s="49" t="s">
        <v>63</v>
      </c>
      <c r="D9" s="1"/>
      <c r="E9" s="42"/>
      <c r="F9" s="38"/>
      <c r="G9" s="38">
        <f>'$index'!AJ9</f>
        <v>10</v>
      </c>
      <c r="H9" s="38">
        <f>'$index'!AK9</f>
        <v>15</v>
      </c>
      <c r="I9" s="4"/>
      <c r="J9" s="4"/>
      <c r="K9" s="4"/>
      <c r="L9" s="4">
        <f>'8a. VMB'!$C12</f>
        <v>0.20926326232908318</v>
      </c>
      <c r="M9" s="4">
        <f>'8b. VM1'!$C12</f>
        <v>0.3741841494429764</v>
      </c>
      <c r="N9" s="4"/>
      <c r="O9" s="4">
        <f>'8a. VMB'!$H12</f>
        <v>0.1993518862697527</v>
      </c>
      <c r="P9" s="4">
        <f>'8b. VM1'!$H12</f>
        <v>0.13516069051724433</v>
      </c>
      <c r="Q9" s="4">
        <f>'8c. VBM'!$C12</f>
        <v>0.20266791009033075</v>
      </c>
      <c r="R9" s="4">
        <f>'8d. VM2'!$C12</f>
        <v>0.51105002307897929</v>
      </c>
      <c r="S9" s="4"/>
      <c r="T9" s="4">
        <f>dVMB!$Q12</f>
        <v>7.1700450312816591E-2</v>
      </c>
      <c r="U9" s="4">
        <f>'8b. VM1'!$O12</f>
        <v>0</v>
      </c>
      <c r="V9" s="4">
        <f>'8c. VBM'!$O12</f>
        <v>0</v>
      </c>
      <c r="W9" s="4">
        <f>'8d. VM2'!$O12</f>
        <v>0</v>
      </c>
      <c r="Y9" s="4"/>
      <c r="Z9" s="4">
        <v>30.2</v>
      </c>
      <c r="AA9" s="4"/>
      <c r="AB9" s="4"/>
      <c r="AC9" s="4"/>
      <c r="AD9" s="4"/>
      <c r="AE9">
        <f t="shared" si="0"/>
        <v>7.9991711679258728</v>
      </c>
      <c r="AF9">
        <f>AF8+1</f>
        <v>2</v>
      </c>
      <c r="AK9">
        <f t="shared" si="1"/>
        <v>17.591758213550374</v>
      </c>
      <c r="AL9">
        <f>AL8+1</f>
        <v>2</v>
      </c>
    </row>
    <row r="10" spans="1:38" x14ac:dyDescent="0.4">
      <c r="C10" s="49" t="s">
        <v>76</v>
      </c>
      <c r="D10" s="1"/>
      <c r="E10" s="42"/>
      <c r="F10" s="38"/>
      <c r="G10" s="38">
        <f>'$index'!AJ10</f>
        <v>9</v>
      </c>
      <c r="H10" s="38">
        <f>'$index'!AK10</f>
        <v>13</v>
      </c>
      <c r="I10" s="4"/>
      <c r="J10" s="4"/>
      <c r="K10" s="4"/>
      <c r="L10" s="4">
        <f>'8a. VMB'!$C13</f>
        <v>0.17462868694538253</v>
      </c>
      <c r="M10" s="4">
        <f>'8b. VM1'!$C13</f>
        <v>0.15592180833608713</v>
      </c>
      <c r="N10" s="4"/>
      <c r="O10" s="4">
        <f>'8a. VMB'!$H13</f>
        <v>8.6070940522058201E-2</v>
      </c>
      <c r="P10" s="4">
        <f>'8b. VM1'!$H13</f>
        <v>0.10765294850232453</v>
      </c>
      <c r="Q10" s="4">
        <f>'8c. VBM'!$C13</f>
        <v>0.18383895831661473</v>
      </c>
      <c r="R10" s="4">
        <f>'8d. VM2'!$C13</f>
        <v>8.5939340500848616E-2</v>
      </c>
      <c r="S10" s="4"/>
      <c r="T10" s="4">
        <f>dVMB!$Q13</f>
        <v>9.2973643004489834E-2</v>
      </c>
      <c r="U10" s="4">
        <f>'8b. VM1'!$O13</f>
        <v>0</v>
      </c>
      <c r="V10" s="4">
        <f>'8c. VBM'!$O13</f>
        <v>0</v>
      </c>
      <c r="W10" s="4">
        <f>'8d. VM2'!$O13</f>
        <v>0</v>
      </c>
      <c r="Y10" s="4"/>
      <c r="Z10" s="4">
        <f>LOOKUP(C10,[2]Data!$A$2:$A$85,[2]Data!$B$2:$B$85)</f>
        <v>31.7</v>
      </c>
      <c r="AA10" s="4"/>
      <c r="AB10" s="4"/>
      <c r="AC10" s="4"/>
      <c r="AD10" s="4"/>
      <c r="AE10">
        <f t="shared" si="0"/>
        <v>8.0510175702367803</v>
      </c>
      <c r="AF10">
        <f t="shared" ref="AF10:AF73" si="2">AF9+1</f>
        <v>3</v>
      </c>
      <c r="AK10">
        <f t="shared" si="1"/>
        <v>17.571332528603051</v>
      </c>
      <c r="AL10">
        <f t="shared" ref="AL10:AL73" si="3">AL9+1</f>
        <v>3</v>
      </c>
    </row>
    <row r="11" spans="1:38" x14ac:dyDescent="0.4">
      <c r="C11" s="49" t="s">
        <v>80</v>
      </c>
      <c r="D11" s="1"/>
      <c r="E11" s="42"/>
      <c r="F11" s="38"/>
      <c r="G11" s="38">
        <f>'$index'!AJ11</f>
        <v>13</v>
      </c>
      <c r="H11" s="38">
        <f>'$index'!AK11</f>
        <v>15</v>
      </c>
      <c r="I11" s="4"/>
      <c r="J11" s="4"/>
      <c r="K11" s="4"/>
      <c r="L11" s="4">
        <f>'8a. VMB'!$C14</f>
        <v>0.1486513303904268</v>
      </c>
      <c r="M11" s="4">
        <f>'8b. VM1'!$C14</f>
        <v>9.1715008991261227E-2</v>
      </c>
      <c r="N11" s="4"/>
      <c r="O11" s="4">
        <f>'8a. VMB'!$H14</f>
        <v>7.1945266367719266E-2</v>
      </c>
      <c r="P11" s="4">
        <f>'8b. VM1'!$H14</f>
        <v>6.0328421130596978E-2</v>
      </c>
      <c r="Q11" s="4">
        <f>'8c. VBM'!$C14</f>
        <v>0.13986385654221264</v>
      </c>
      <c r="R11" s="4">
        <f>'8d. VM2'!$C14</f>
        <v>0.13416663498165032</v>
      </c>
      <c r="S11" s="4"/>
      <c r="T11" s="4">
        <f>dVMB!$Q14</f>
        <v>0.29306616756810988</v>
      </c>
      <c r="U11" s="4">
        <f>'8b. VM1'!$O14</f>
        <v>0</v>
      </c>
      <c r="V11" s="4">
        <f>'8c. VBM'!$O14</f>
        <v>0</v>
      </c>
      <c r="W11" s="4">
        <f>'8d. VM2'!$O14</f>
        <v>0</v>
      </c>
      <c r="Y11" s="4"/>
      <c r="Z11" s="4">
        <f>LOOKUP(C11,[2]Data!$A$2:$A$85,[2]Data!$B$2:$B$85)</f>
        <v>37.299999999999997</v>
      </c>
      <c r="AA11" s="4"/>
      <c r="AB11" s="4"/>
      <c r="AC11" s="4"/>
      <c r="AD11" s="4"/>
      <c r="AE11">
        <f t="shared" si="0"/>
        <v>8.1028639725476896</v>
      </c>
      <c r="AF11">
        <f t="shared" si="2"/>
        <v>4</v>
      </c>
      <c r="AK11">
        <f t="shared" si="1"/>
        <v>17.550906843655731</v>
      </c>
      <c r="AL11">
        <f t="shared" si="3"/>
        <v>4</v>
      </c>
    </row>
    <row r="12" spans="1:38" x14ac:dyDescent="0.4">
      <c r="C12" s="49" t="s">
        <v>86</v>
      </c>
      <c r="D12" s="1"/>
      <c r="E12" s="42"/>
      <c r="F12" s="38"/>
      <c r="G12" s="38">
        <f>'$index'!AJ12</f>
        <v>7</v>
      </c>
      <c r="H12" s="38">
        <f>'$index'!AK12</f>
        <v>14</v>
      </c>
      <c r="I12" s="4"/>
      <c r="J12" s="4"/>
      <c r="K12" s="4"/>
      <c r="L12" s="4">
        <f>'8a. VMB'!$C15</f>
        <v>7.1700450312816591E-2</v>
      </c>
      <c r="M12" s="4">
        <f>'8b. VM1'!$C15</f>
        <v>7.6534240647818344E-2</v>
      </c>
      <c r="N12" s="4"/>
      <c r="O12" s="4">
        <f>'8a. VMB'!$H15</f>
        <v>9.152760801019745E-2</v>
      </c>
      <c r="P12" s="4">
        <f>'8b. VM1'!$H15</f>
        <v>9.7831728053117822E-2</v>
      </c>
      <c r="Q12" s="4">
        <f>'8c. VBM'!$C15</f>
        <v>5.8672739856232434E-2</v>
      </c>
      <c r="R12" s="4">
        <f>'8d. VM2'!$C15</f>
        <v>6.9001367169463076E-2</v>
      </c>
      <c r="S12" s="4"/>
      <c r="T12" s="4">
        <f>dVMB!$Q15</f>
        <v>9.0755107837919249E-2</v>
      </c>
      <c r="U12" s="4">
        <f>'8b. VM1'!$O15</f>
        <v>0</v>
      </c>
      <c r="V12" s="4">
        <f>'8c. VBM'!$O15</f>
        <v>0</v>
      </c>
      <c r="W12" s="4">
        <f>'8d. VM2'!$O15</f>
        <v>0</v>
      </c>
      <c r="Y12" s="4"/>
      <c r="Z12" s="4">
        <f>LOOKUP(C12,[2]Data!$A$2:$A$85,[2]Data!$B$2:$B$85)</f>
        <v>1.1000000000000001</v>
      </c>
      <c r="AA12" s="4"/>
      <c r="AB12" s="4"/>
      <c r="AC12" s="4"/>
      <c r="AD12" s="4"/>
      <c r="AE12">
        <f t="shared" si="0"/>
        <v>8.1547103748585972</v>
      </c>
      <c r="AF12">
        <f t="shared" si="2"/>
        <v>5</v>
      </c>
      <c r="AK12">
        <f t="shared" si="1"/>
        <v>17.530481158708408</v>
      </c>
      <c r="AL12">
        <f t="shared" si="3"/>
        <v>5</v>
      </c>
    </row>
    <row r="13" spans="1:38" x14ac:dyDescent="0.4">
      <c r="C13" s="49" t="s">
        <v>87</v>
      </c>
      <c r="D13" s="1"/>
      <c r="E13" s="42"/>
      <c r="F13" s="38"/>
      <c r="G13" s="38">
        <f>'$index'!AJ13</f>
        <v>12</v>
      </c>
      <c r="H13" s="38">
        <f>'$index'!AK13</f>
        <v>14</v>
      </c>
      <c r="I13" s="4"/>
      <c r="J13" s="4"/>
      <c r="K13" s="4"/>
      <c r="L13" s="4">
        <f>'8a. VMB'!$C16</f>
        <v>9.2973643004489834E-2</v>
      </c>
      <c r="M13" s="4">
        <f>'8b. VM1'!$C16</f>
        <v>0.15204870584392191</v>
      </c>
      <c r="N13" s="4"/>
      <c r="O13" s="4">
        <f>'8a. VMB'!$H16</f>
        <v>0.13206740907166858</v>
      </c>
      <c r="P13" s="4">
        <f>'8b. VM1'!$H16</f>
        <v>0.15003022067390986</v>
      </c>
      <c r="Q13" s="4">
        <f>'8c. VBM'!$C16</f>
        <v>8.8446811562770178E-2</v>
      </c>
      <c r="R13" s="4">
        <f>'8d. VM2'!$C16</f>
        <v>0.11749019409697216</v>
      </c>
      <c r="S13" s="4"/>
      <c r="T13" s="4">
        <f>dVMB!$Q16</f>
        <v>0.210956390819447</v>
      </c>
      <c r="U13" s="4">
        <f>'8b. VM1'!$O16</f>
        <v>0</v>
      </c>
      <c r="V13" s="4">
        <f>'8c. VBM'!$O16</f>
        <v>0</v>
      </c>
      <c r="W13" s="4">
        <f>'8d. VM2'!$O16</f>
        <v>0</v>
      </c>
      <c r="Y13" s="4"/>
      <c r="Z13" s="4">
        <f>LOOKUP(C13,[2]Data!$A$2:$A$85,[2]Data!$B$2:$B$85)</f>
        <v>37.700000000000003</v>
      </c>
      <c r="AA13" s="4"/>
      <c r="AB13" s="4"/>
      <c r="AC13" s="4"/>
      <c r="AD13" s="4"/>
      <c r="AE13">
        <f t="shared" si="0"/>
        <v>8.2065567771695047</v>
      </c>
      <c r="AF13">
        <f t="shared" si="2"/>
        <v>6</v>
      </c>
      <c r="AK13">
        <f t="shared" si="1"/>
        <v>17.510055473761089</v>
      </c>
      <c r="AL13">
        <f t="shared" si="3"/>
        <v>6</v>
      </c>
    </row>
    <row r="14" spans="1:38" x14ac:dyDescent="0.4">
      <c r="C14" s="49" t="s">
        <v>383</v>
      </c>
      <c r="D14" s="1"/>
      <c r="E14" s="42"/>
      <c r="F14" s="38"/>
      <c r="G14" s="38">
        <f>'$index'!AJ14</f>
        <v>10</v>
      </c>
      <c r="H14" s="38">
        <f>'$index'!AK14</f>
        <v>12</v>
      </c>
      <c r="I14" s="4"/>
      <c r="J14" s="4"/>
      <c r="K14" s="4"/>
      <c r="L14" s="4">
        <f>'8a. VMB'!$C17</f>
        <v>0.29306616756810988</v>
      </c>
      <c r="M14" s="4">
        <f>'8b. VM1'!$C17</f>
        <v>0.24705323988560993</v>
      </c>
      <c r="N14" s="4"/>
      <c r="O14" s="4">
        <f>'8a. VMB'!$H17</f>
        <v>0.17372455990683836</v>
      </c>
      <c r="P14" s="4">
        <f>'8b. VM1'!$H17</f>
        <v>6.7940667907053567E-2</v>
      </c>
      <c r="Q14" s="4">
        <f>'8c. VBM'!$C17</f>
        <v>0.21214211325900323</v>
      </c>
      <c r="R14" s="4">
        <f>'8d. VM2'!$C17</f>
        <v>0.22529384239594094</v>
      </c>
      <c r="S14" s="4"/>
      <c r="T14" s="4">
        <f>dVMB!$Q17</f>
        <v>0.33242056531127662</v>
      </c>
      <c r="U14" s="4">
        <f>'8b. VM1'!$O17</f>
        <v>0</v>
      </c>
      <c r="V14" s="4">
        <f>'8c. VBM'!$O17</f>
        <v>0</v>
      </c>
      <c r="W14" s="4">
        <f>'8d. VM2'!$O17</f>
        <v>0</v>
      </c>
      <c r="Y14" s="4"/>
      <c r="Z14" s="4"/>
      <c r="AA14" s="4"/>
      <c r="AB14" s="4"/>
      <c r="AC14" s="4"/>
      <c r="AD14" s="4"/>
      <c r="AE14">
        <f t="shared" si="0"/>
        <v>8.2584031794804122</v>
      </c>
      <c r="AF14">
        <f t="shared" si="2"/>
        <v>7</v>
      </c>
      <c r="AK14">
        <f t="shared" si="1"/>
        <v>17.489629788813765</v>
      </c>
      <c r="AL14">
        <f t="shared" si="3"/>
        <v>7</v>
      </c>
    </row>
    <row r="15" spans="1:38" x14ac:dyDescent="0.4">
      <c r="B15" s="6"/>
      <c r="C15" s="49" t="s">
        <v>121</v>
      </c>
      <c r="D15" s="1"/>
      <c r="E15" s="42"/>
      <c r="F15" s="38"/>
      <c r="G15" s="38">
        <f>'$index'!AJ15</f>
        <v>15</v>
      </c>
      <c r="H15" s="38">
        <f>'$index'!AK15</f>
        <v>21</v>
      </c>
      <c r="I15" s="4"/>
      <c r="J15" s="4"/>
      <c r="K15" s="4"/>
      <c r="L15" s="4">
        <f>'8a. VMB'!$C18</f>
        <v>9.0755107837919249E-2</v>
      </c>
      <c r="M15" s="4">
        <f>'8b. VM1'!$C18</f>
        <v>0.10195457590765516</v>
      </c>
      <c r="N15" s="4"/>
      <c r="O15" s="4">
        <f>'8a. VMB'!$H18</f>
        <v>0.15092742084770441</v>
      </c>
      <c r="P15" s="4">
        <f>'8b. VM1'!$H18</f>
        <v>0.15581645185508333</v>
      </c>
      <c r="Q15" s="4">
        <f>'8c. VBM'!$C18</f>
        <v>7.3756296240119923E-2</v>
      </c>
      <c r="R15" s="4">
        <f>'8d. VM2'!$C18</f>
        <v>0.11393457205173295</v>
      </c>
      <c r="S15" s="4"/>
      <c r="T15" s="4"/>
      <c r="U15" s="4">
        <f>'8b. VM1'!$O18</f>
        <v>0</v>
      </c>
      <c r="V15" s="4">
        <f>'8c. VBM'!$O18</f>
        <v>0</v>
      </c>
      <c r="W15" s="4">
        <f>'8d. VM2'!$O18</f>
        <v>0</v>
      </c>
      <c r="Y15" s="4"/>
      <c r="Z15" s="4">
        <f>LOOKUP(C15,[2]Data!$A$2:$A$85,[2]Data!$B$2:$B$85)</f>
        <v>62.4</v>
      </c>
      <c r="AA15" s="4"/>
      <c r="AB15" s="4"/>
      <c r="AC15" s="4"/>
      <c r="AD15" s="4"/>
      <c r="AE15">
        <f t="shared" si="0"/>
        <v>8.3102495817913216</v>
      </c>
      <c r="AF15">
        <f t="shared" si="2"/>
        <v>8</v>
      </c>
      <c r="AK15">
        <f t="shared" si="1"/>
        <v>17.469204103866446</v>
      </c>
      <c r="AL15">
        <f t="shared" si="3"/>
        <v>8</v>
      </c>
    </row>
    <row r="16" spans="1:38" x14ac:dyDescent="0.4">
      <c r="C16" s="50" t="s">
        <v>384</v>
      </c>
      <c r="D16" s="1"/>
      <c r="E16" s="42"/>
      <c r="F16" s="38"/>
      <c r="G16" s="38">
        <f>'$index'!AJ16</f>
        <v>5</v>
      </c>
      <c r="H16" s="38">
        <f>'$index'!AK16</f>
        <v>10</v>
      </c>
      <c r="I16" s="11"/>
      <c r="J16" s="11"/>
      <c r="K16" s="11"/>
      <c r="L16" s="4">
        <f>'8a. VMB'!$C19</f>
        <v>0.17114798825298588</v>
      </c>
      <c r="M16" s="4">
        <f>'8b. VM1'!$C19</f>
        <v>0.17708552519841081</v>
      </c>
      <c r="N16" s="11"/>
      <c r="O16" s="4">
        <f>'8a. VMB'!$H19</f>
        <v>0.16329341146233681</v>
      </c>
      <c r="P16" s="4">
        <f>'8b. VM1'!$H19</f>
        <v>3.1654412337692908E-2</v>
      </c>
      <c r="Q16" s="4">
        <f>'8c. VBM'!$C19</f>
        <v>0.1607803765072946</v>
      </c>
      <c r="R16" s="4">
        <f>'8d. VM2'!$C19</f>
        <v>0.20809103652577723</v>
      </c>
      <c r="S16" s="11"/>
      <c r="T16" s="4">
        <f>dVMB!$Q19</f>
        <v>0.17100058574276031</v>
      </c>
      <c r="U16" s="4">
        <f>'8b. VM1'!$O19</f>
        <v>0</v>
      </c>
      <c r="V16" s="4">
        <f>'8c. VBM'!$O19</f>
        <v>0</v>
      </c>
      <c r="W16" s="4">
        <f>'8d. VM2'!$O19</f>
        <v>0</v>
      </c>
      <c r="Y16" s="11"/>
      <c r="Z16" s="4"/>
      <c r="AA16" s="11"/>
      <c r="AB16" s="11"/>
      <c r="AC16" s="11"/>
      <c r="AD16" s="11"/>
      <c r="AE16">
        <f t="shared" si="0"/>
        <v>8.3620959841022291</v>
      </c>
      <c r="AF16">
        <f t="shared" si="2"/>
        <v>9</v>
      </c>
      <c r="AK16">
        <f t="shared" si="1"/>
        <v>17.448778418919122</v>
      </c>
      <c r="AL16">
        <f t="shared" si="3"/>
        <v>9</v>
      </c>
    </row>
    <row r="17" spans="1:38" x14ac:dyDescent="0.4">
      <c r="C17" s="49" t="s">
        <v>13</v>
      </c>
      <c r="D17" s="1"/>
      <c r="E17" s="42"/>
      <c r="F17" s="38"/>
      <c r="G17" s="38">
        <f>'$index'!AJ17</f>
        <v>2</v>
      </c>
      <c r="H17" s="38">
        <f>'$index'!AK17</f>
        <v>8</v>
      </c>
      <c r="I17" s="4"/>
      <c r="J17" s="4"/>
      <c r="K17" s="4"/>
      <c r="L17" s="4">
        <f>'8a. VMB'!$C22</f>
        <v>0.33242056531127662</v>
      </c>
      <c r="M17" s="4">
        <f>'8b. VM1'!$C22</f>
        <v>0.35629057495788424</v>
      </c>
      <c r="N17" s="4"/>
      <c r="O17" s="4">
        <f>'8a. VMB'!$H22</f>
        <v>5.4344435306297359E-2</v>
      </c>
      <c r="P17" s="4">
        <f>'8b. VM1'!$H22</f>
        <v>6.2404942873148156E-2</v>
      </c>
      <c r="Q17" s="4">
        <f>'8c. VBM'!$C22</f>
        <v>0.10720114908973685</v>
      </c>
      <c r="R17" s="4">
        <f>'8d. VM2'!$C22</f>
        <v>0.31863105341378073</v>
      </c>
      <c r="S17" s="4"/>
      <c r="T17" s="4">
        <f>dVMB!$Q20</f>
        <v>0.12165017768709215</v>
      </c>
      <c r="U17" s="4">
        <f>'8b. VM1'!$O22</f>
        <v>0</v>
      </c>
      <c r="V17" s="4">
        <f>'8c. VBM'!$O22</f>
        <v>0</v>
      </c>
      <c r="W17" s="4">
        <f>'8d. VM2'!$O22</f>
        <v>0</v>
      </c>
      <c r="Y17" s="4"/>
      <c r="Z17" s="4"/>
      <c r="AA17" s="4"/>
      <c r="AB17" s="4"/>
      <c r="AC17" s="4"/>
      <c r="AD17" s="4"/>
      <c r="AE17">
        <f t="shared" si="0"/>
        <v>8.4139423864131366</v>
      </c>
      <c r="AF17">
        <f t="shared" si="2"/>
        <v>10</v>
      </c>
      <c r="AK17">
        <f t="shared" si="1"/>
        <v>17.428352733971803</v>
      </c>
      <c r="AL17">
        <f t="shared" si="3"/>
        <v>10</v>
      </c>
    </row>
    <row r="18" spans="1:38" x14ac:dyDescent="0.4">
      <c r="C18" s="49" t="s">
        <v>23</v>
      </c>
      <c r="D18" s="1"/>
      <c r="E18" s="42"/>
      <c r="F18" s="38"/>
      <c r="G18" s="38">
        <f>'$index'!AJ18</f>
        <v>9</v>
      </c>
      <c r="H18" s="38">
        <f>'$index'!AK18</f>
        <v>7</v>
      </c>
      <c r="I18" s="4"/>
      <c r="J18" s="4"/>
      <c r="K18" s="4"/>
      <c r="L18" s="4" t="str">
        <f>'8a. VMB'!$C23</f>
        <v>n.a.</v>
      </c>
      <c r="M18" s="4" t="str">
        <f>'8b. VM1'!$C23</f>
        <v>n.a.</v>
      </c>
      <c r="N18" s="4"/>
      <c r="O18" s="4">
        <f>'8a. VMB'!$H23</f>
        <v>0.14705277236381095</v>
      </c>
      <c r="P18" s="4">
        <f>'8b. VM1'!$H23</f>
        <v>0.14433346328023128</v>
      </c>
      <c r="Q18" s="4"/>
      <c r="R18" s="4"/>
      <c r="S18" s="4"/>
      <c r="T18" s="4">
        <f>dVMB!$Q21</f>
        <v>0.15230136863764107</v>
      </c>
      <c r="U18" s="4">
        <f>'8b. VM1'!$O23</f>
        <v>0</v>
      </c>
      <c r="V18" s="4"/>
      <c r="W18" s="4"/>
      <c r="Y18" s="4"/>
      <c r="Z18" s="4">
        <v>56.3</v>
      </c>
      <c r="AA18" s="4"/>
      <c r="AB18" s="4"/>
      <c r="AC18" s="4"/>
      <c r="AD18" s="4"/>
      <c r="AE18">
        <f t="shared" si="0"/>
        <v>8.4657887887240459</v>
      </c>
      <c r="AF18">
        <f t="shared" si="2"/>
        <v>11</v>
      </c>
      <c r="AK18">
        <f t="shared" si="1"/>
        <v>17.40792704902448</v>
      </c>
      <c r="AL18">
        <f t="shared" si="3"/>
        <v>11</v>
      </c>
    </row>
    <row r="19" spans="1:38" x14ac:dyDescent="0.4">
      <c r="C19" s="49" t="s">
        <v>24</v>
      </c>
      <c r="D19" s="1"/>
      <c r="E19" s="42"/>
      <c r="F19" s="38"/>
      <c r="G19" s="38">
        <f>'$index'!AJ19</f>
        <v>9</v>
      </c>
      <c r="H19" s="38">
        <f>'$index'!AK19</f>
        <v>9</v>
      </c>
      <c r="I19" s="4"/>
      <c r="J19" s="4"/>
      <c r="K19" s="4"/>
      <c r="L19" s="4">
        <f>'8a. VMB'!$C24</f>
        <v>0.17100058574276031</v>
      </c>
      <c r="M19" s="4">
        <f>'8b. VM1'!$C24</f>
        <v>0.15584473278237618</v>
      </c>
      <c r="N19" s="4"/>
      <c r="O19" s="4">
        <f>'8a. VMB'!$H24</f>
        <v>0.11202257476787016</v>
      </c>
      <c r="P19" s="4">
        <f>'8b. VM1'!$H24</f>
        <v>0.43391972771798631</v>
      </c>
      <c r="Q19" s="4"/>
      <c r="R19" s="4"/>
      <c r="S19" s="4"/>
      <c r="T19" s="4">
        <f>dVMB!$Q22</f>
        <v>0.14528072335975234</v>
      </c>
      <c r="U19" s="4">
        <f>'8b. VM1'!$O24</f>
        <v>0</v>
      </c>
      <c r="V19" s="4"/>
      <c r="W19" s="4"/>
      <c r="Y19" s="4"/>
      <c r="Z19" s="4">
        <f>LOOKUP(C19,[2]Data!$A$2:$A$85,[2]Data!$B$2:$B$85)</f>
        <v>4.5</v>
      </c>
      <c r="AA19" s="4"/>
      <c r="AB19" s="4"/>
      <c r="AC19" s="4"/>
      <c r="AD19" s="4"/>
      <c r="AE19">
        <f t="shared" si="0"/>
        <v>8.5176351910349535</v>
      </c>
      <c r="AF19">
        <f t="shared" si="2"/>
        <v>12</v>
      </c>
      <c r="AK19">
        <f t="shared" si="1"/>
        <v>17.38750136407716</v>
      </c>
      <c r="AL19">
        <f t="shared" si="3"/>
        <v>12</v>
      </c>
    </row>
    <row r="20" spans="1:38" x14ac:dyDescent="0.4">
      <c r="C20" s="49" t="s">
        <v>370</v>
      </c>
      <c r="D20" s="1"/>
      <c r="E20" s="42"/>
      <c r="F20" s="38"/>
      <c r="G20" s="38">
        <f>'$index'!AJ20</f>
        <v>9</v>
      </c>
      <c r="H20" s="38">
        <f>'$index'!AK20</f>
        <v>8</v>
      </c>
      <c r="I20" s="4"/>
      <c r="J20" s="4"/>
      <c r="K20" s="4"/>
      <c r="L20" s="4">
        <f>'8a. VMB'!$C25</f>
        <v>0.12165017768709215</v>
      </c>
      <c r="M20" s="4">
        <f>'8b. VM1'!$C25</f>
        <v>7.2113483786036575E-2</v>
      </c>
      <c r="N20" s="4"/>
      <c r="O20" s="4">
        <f>'8a. VMB'!$H25</f>
        <v>0.36154711787388555</v>
      </c>
      <c r="P20" s="4">
        <f>'8b. VM1'!$H25</f>
        <v>0.20523969149772198</v>
      </c>
      <c r="Q20" s="4" t="str">
        <f>'8c. VBM'!$C25</f>
        <v>n.a.</v>
      </c>
      <c r="R20" s="4" t="str">
        <f>'8d. VM2'!$C25</f>
        <v>n.a.</v>
      </c>
      <c r="S20" s="4"/>
      <c r="T20" s="4">
        <f>dVMB!$Q23</f>
        <v>5.1865911066776557E-2</v>
      </c>
      <c r="U20" s="4">
        <f>'8b. VM1'!$O25</f>
        <v>0</v>
      </c>
      <c r="V20" s="4">
        <f>'8c. VBM'!$O25</f>
        <v>0</v>
      </c>
      <c r="W20" s="4">
        <f>'8d. VM2'!$O25</f>
        <v>0</v>
      </c>
      <c r="Y20" s="4"/>
      <c r="Z20" s="4"/>
      <c r="AA20" s="4"/>
      <c r="AB20" s="4"/>
      <c r="AC20" s="4"/>
      <c r="AD20" s="4"/>
      <c r="AE20">
        <f t="shared" si="0"/>
        <v>8.569481593345861</v>
      </c>
      <c r="AF20">
        <f t="shared" si="2"/>
        <v>13</v>
      </c>
      <c r="AK20">
        <f t="shared" si="1"/>
        <v>17.367075679129837</v>
      </c>
      <c r="AL20">
        <f t="shared" si="3"/>
        <v>13</v>
      </c>
    </row>
    <row r="21" spans="1:38" x14ac:dyDescent="0.4">
      <c r="C21" s="49" t="s">
        <v>26</v>
      </c>
      <c r="D21" s="1"/>
      <c r="E21" s="42"/>
      <c r="F21" s="38"/>
      <c r="G21" s="38">
        <f>'$index'!AJ21</f>
        <v>4</v>
      </c>
      <c r="H21" s="38">
        <f>'$index'!AK21</f>
        <v>11</v>
      </c>
      <c r="I21" s="4"/>
      <c r="J21" s="4"/>
      <c r="K21" s="4"/>
      <c r="L21" s="4">
        <f>'8a. VMB'!$C26</f>
        <v>0.15230136863764107</v>
      </c>
      <c r="M21" s="4">
        <f>'8b. VM1'!$C26</f>
        <v>0.13008834023230104</v>
      </c>
      <c r="N21" s="4"/>
      <c r="O21" s="4">
        <f>'8a. VMB'!$H26</f>
        <v>0.17851483319491077</v>
      </c>
      <c r="P21" s="4">
        <f>'8b. VM1'!$H26</f>
        <v>6.0539377890538322E-2</v>
      </c>
      <c r="Q21" s="4"/>
      <c r="R21" s="4"/>
      <c r="S21" s="4"/>
      <c r="T21" s="4">
        <f>dVMB!$Q24</f>
        <v>0.10203589675165443</v>
      </c>
      <c r="U21" s="4">
        <f>'8b. VM1'!$O26</f>
        <v>0</v>
      </c>
      <c r="V21" s="4"/>
      <c r="W21" s="4"/>
      <c r="Y21" s="4"/>
      <c r="Z21" s="4">
        <f>LOOKUP(C21,[2]Data!$A$2:$A$85,[2]Data!$B$2:$B$85)</f>
        <v>51.1</v>
      </c>
      <c r="AA21" s="4"/>
      <c r="AB21" s="4"/>
      <c r="AC21" s="4"/>
      <c r="AD21" s="4"/>
      <c r="AE21">
        <f t="shared" si="0"/>
        <v>8.6213279956567686</v>
      </c>
      <c r="AF21">
        <f t="shared" si="2"/>
        <v>14</v>
      </c>
      <c r="AK21">
        <f t="shared" si="1"/>
        <v>17.346649994182517</v>
      </c>
      <c r="AL21">
        <f t="shared" si="3"/>
        <v>14</v>
      </c>
    </row>
    <row r="22" spans="1:38" x14ac:dyDescent="0.4">
      <c r="A22" s="4"/>
      <c r="C22" s="49" t="s">
        <v>34</v>
      </c>
      <c r="D22" s="1"/>
      <c r="E22" s="42"/>
      <c r="F22" s="38"/>
      <c r="G22" s="38">
        <f>'$index'!AJ22</f>
        <v>3</v>
      </c>
      <c r="H22" s="38">
        <f>'$index'!AK22</f>
        <v>8</v>
      </c>
      <c r="I22" s="4"/>
      <c r="J22" s="4"/>
      <c r="K22" s="4"/>
      <c r="L22" s="4">
        <f>'8a. VMB'!$C27</f>
        <v>0.14528072335975234</v>
      </c>
      <c r="M22" s="4">
        <f>'8b. VM1'!$C27</f>
        <v>0.14360226926970426</v>
      </c>
      <c r="N22" s="4"/>
      <c r="O22" s="4">
        <f>'8a. VMB'!$H27</f>
        <v>0.18744603890096304</v>
      </c>
      <c r="P22" s="4">
        <f>'8b. VM1'!$H27</f>
        <v>6.1793208054313306E-2</v>
      </c>
      <c r="Q22" s="4">
        <f>'8c. VBM'!$C27</f>
        <v>9.0637548967715295E-2</v>
      </c>
      <c r="R22" s="4">
        <f>'8d. VM2'!$C27</f>
        <v>9.2852128745301049E-2</v>
      </c>
      <c r="S22" s="4"/>
      <c r="T22" s="4">
        <f>dVMB!$Q25</f>
        <v>0.13283679407155205</v>
      </c>
      <c r="U22" s="4">
        <f>'8b. VM1'!$O27</f>
        <v>0</v>
      </c>
      <c r="V22" s="4">
        <f>'8c. VBM'!$O27</f>
        <v>0</v>
      </c>
      <c r="W22" s="4">
        <f>'8d. VM2'!$O27</f>
        <v>0</v>
      </c>
      <c r="Y22" s="4"/>
      <c r="Z22" s="4">
        <f>LOOKUP(C22,[2]Data!$A$2:$A$85,[2]Data!$B$2:$B$85)</f>
        <v>19.399999999999999</v>
      </c>
      <c r="AA22" s="4"/>
      <c r="AB22" s="4"/>
      <c r="AC22" s="4"/>
      <c r="AD22" s="4"/>
      <c r="AE22">
        <f t="shared" si="0"/>
        <v>8.6731743979676779</v>
      </c>
      <c r="AF22">
        <f t="shared" si="2"/>
        <v>15</v>
      </c>
      <c r="AK22">
        <f t="shared" si="1"/>
        <v>17.326224309235194</v>
      </c>
      <c r="AL22">
        <f t="shared" si="3"/>
        <v>15</v>
      </c>
    </row>
    <row r="23" spans="1:38" x14ac:dyDescent="0.4">
      <c r="C23" s="49" t="s">
        <v>40</v>
      </c>
      <c r="D23" s="1"/>
      <c r="E23" s="42"/>
      <c r="F23" s="38"/>
      <c r="G23" s="38">
        <f>'$index'!AJ23</f>
        <v>8</v>
      </c>
      <c r="H23" s="38">
        <f>'$index'!AK23</f>
        <v>11</v>
      </c>
      <c r="I23" s="4"/>
      <c r="J23" s="4"/>
      <c r="K23" s="4"/>
      <c r="L23" s="4">
        <f>'8a. VMB'!$C28</f>
        <v>5.1865911066776557E-2</v>
      </c>
      <c r="M23" s="4">
        <f>'8b. VM1'!$C28</f>
        <v>0.11627604784487323</v>
      </c>
      <c r="N23" s="4"/>
      <c r="O23" s="4">
        <f>'8a. VMB'!$H28</f>
        <v>0.368128891054121</v>
      </c>
      <c r="P23" s="4">
        <f>'8b. VM1'!$H28</f>
        <v>0.11353674248490389</v>
      </c>
      <c r="Q23" s="4">
        <f>'8c. VBM'!$C28</f>
        <v>0.14364943906649785</v>
      </c>
      <c r="R23" s="4">
        <f>'8d. VM2'!$C28</f>
        <v>0.13105375075937353</v>
      </c>
      <c r="S23" s="4"/>
      <c r="T23" s="4">
        <f>dVMB!$Q26</f>
        <v>0.12869512644501765</v>
      </c>
      <c r="U23" s="4">
        <f>'8b. VM1'!$O28</f>
        <v>0</v>
      </c>
      <c r="V23" s="4">
        <f>'8c. VBM'!$O28</f>
        <v>0</v>
      </c>
      <c r="W23" s="4">
        <f>'8d. VM2'!$O28</f>
        <v>0</v>
      </c>
      <c r="Y23" s="4"/>
      <c r="Z23" s="4">
        <f>LOOKUP(C23,[2]Data!$A$2:$A$85,[2]Data!$B$2:$B$85)</f>
        <v>24.2</v>
      </c>
      <c r="AA23" s="4"/>
      <c r="AB23" s="4"/>
      <c r="AC23" s="4"/>
      <c r="AD23" s="4"/>
      <c r="AE23">
        <f t="shared" si="0"/>
        <v>8.7250208002785854</v>
      </c>
      <c r="AF23">
        <f t="shared" si="2"/>
        <v>16</v>
      </c>
      <c r="AK23">
        <f t="shared" si="1"/>
        <v>17.305798624287874</v>
      </c>
      <c r="AL23">
        <f t="shared" si="3"/>
        <v>16</v>
      </c>
    </row>
    <row r="24" spans="1:38" x14ac:dyDescent="0.4">
      <c r="C24" s="49" t="s">
        <v>42</v>
      </c>
      <c r="D24" s="1"/>
      <c r="E24" s="42"/>
      <c r="F24" s="38"/>
      <c r="G24" s="38">
        <f>'$index'!AJ24</f>
        <v>8</v>
      </c>
      <c r="H24" s="38">
        <f>'$index'!AK24</f>
        <v>10</v>
      </c>
      <c r="I24" s="4"/>
      <c r="J24" s="4"/>
      <c r="K24" s="4"/>
      <c r="L24" s="4">
        <f>'8a. VMB'!$C29</f>
        <v>0.10203589675165443</v>
      </c>
      <c r="M24" s="4">
        <f>'8b. VM1'!$C29</f>
        <v>7.5162486576253462E-2</v>
      </c>
      <c r="N24" s="4"/>
      <c r="O24" s="4">
        <f>'8a. VMB'!$H29</f>
        <v>0.14521559320339356</v>
      </c>
      <c r="P24" s="4">
        <f>'8b. VM1'!$H29</f>
        <v>0.11126156745115885</v>
      </c>
      <c r="Q24" s="4">
        <f>'8c. VBM'!$C29</f>
        <v>8.6861951058862449E-2</v>
      </c>
      <c r="R24" s="4">
        <f>'8d. VM2'!$C29</f>
        <v>0.10573846916953684</v>
      </c>
      <c r="S24" s="4"/>
      <c r="T24" s="4">
        <f>dVMB!$Q27</f>
        <v>0.12803974925250539</v>
      </c>
      <c r="U24" s="4">
        <f>'8b. VM1'!$O29</f>
        <v>0</v>
      </c>
      <c r="V24" s="4">
        <f>'8c. VBM'!$O29</f>
        <v>0</v>
      </c>
      <c r="W24" s="4">
        <f>'8d. VM2'!$O29</f>
        <v>0</v>
      </c>
      <c r="Y24" s="4"/>
      <c r="Z24" s="4"/>
      <c r="AA24" s="4"/>
      <c r="AB24" s="4"/>
      <c r="AC24" s="4"/>
      <c r="AD24" s="33"/>
      <c r="AE24">
        <f t="shared" si="0"/>
        <v>8.7768672025894929</v>
      </c>
      <c r="AF24">
        <f t="shared" si="2"/>
        <v>17</v>
      </c>
      <c r="AK24">
        <f t="shared" si="1"/>
        <v>17.285372939340551</v>
      </c>
      <c r="AL24">
        <f t="shared" si="3"/>
        <v>17</v>
      </c>
    </row>
    <row r="25" spans="1:38" x14ac:dyDescent="0.4">
      <c r="C25" s="49" t="s">
        <v>46</v>
      </c>
      <c r="D25" s="1"/>
      <c r="E25" s="42"/>
      <c r="F25" s="38"/>
      <c r="G25" s="38">
        <f>'$index'!AJ25</f>
        <v>10</v>
      </c>
      <c r="H25" s="38">
        <f>'$index'!AK25</f>
        <v>11</v>
      </c>
      <c r="I25" s="4"/>
      <c r="J25" s="4"/>
      <c r="K25" s="4"/>
      <c r="L25" s="4">
        <f>'8a. VMB'!$C30</f>
        <v>0.13283679407155205</v>
      </c>
      <c r="M25" s="4">
        <f>'8b. VM1'!$C30</f>
        <v>6.3426488044709642E-2</v>
      </c>
      <c r="N25" s="4"/>
      <c r="O25" s="4">
        <f>'8a. VMB'!$H30</f>
        <v>0.15153614382202085</v>
      </c>
      <c r="P25" s="4">
        <f>'8b. VM1'!$H30</f>
        <v>0.17893221025747311</v>
      </c>
      <c r="Q25" s="4"/>
      <c r="R25" s="4"/>
      <c r="S25" s="4"/>
      <c r="T25" s="4">
        <f>dVMB!$Q28</f>
        <v>9.909153718551629E-2</v>
      </c>
      <c r="U25" s="4">
        <f>'8b. VM1'!$O30</f>
        <v>0</v>
      </c>
      <c r="V25" s="4"/>
      <c r="W25" s="4"/>
      <c r="Y25" s="4"/>
      <c r="Z25" s="4">
        <f>LOOKUP(C25,[2]Data!$A$2:$A$85,[2]Data!$B$2:$B$85)</f>
        <v>0.2</v>
      </c>
      <c r="AA25" s="4"/>
      <c r="AB25" s="4"/>
      <c r="AC25" s="4"/>
      <c r="AD25" s="4"/>
      <c r="AE25">
        <f t="shared" si="0"/>
        <v>8.8287136049004022</v>
      </c>
      <c r="AF25">
        <f t="shared" si="2"/>
        <v>18</v>
      </c>
      <c r="AK25">
        <f t="shared" si="1"/>
        <v>17.264947254393231</v>
      </c>
      <c r="AL25">
        <f t="shared" si="3"/>
        <v>18</v>
      </c>
    </row>
    <row r="26" spans="1:38" x14ac:dyDescent="0.4">
      <c r="C26" s="49" t="s">
        <v>50</v>
      </c>
      <c r="D26" s="1"/>
      <c r="E26" s="42"/>
      <c r="F26" s="38"/>
      <c r="G26" s="38">
        <f>'$index'!AJ26</f>
        <v>9</v>
      </c>
      <c r="H26" s="38">
        <f>'$index'!AK26</f>
        <v>10</v>
      </c>
      <c r="I26" s="4"/>
      <c r="J26" s="4"/>
      <c r="K26" s="4"/>
      <c r="L26" s="4">
        <f>'8a. VMB'!$C31</f>
        <v>0.12869512644501765</v>
      </c>
      <c r="M26" s="4">
        <f>'8b. VM1'!$C31</f>
        <v>0.14382163491933272</v>
      </c>
      <c r="N26" s="4"/>
      <c r="O26" s="4">
        <f>'8a. VMB'!$H31</f>
        <v>0.15739492069957822</v>
      </c>
      <c r="P26" s="4">
        <f>'8b. VM1'!$H31</f>
        <v>0.10772136513090298</v>
      </c>
      <c r="Q26" s="4"/>
      <c r="R26" s="4"/>
      <c r="S26" s="4"/>
      <c r="T26" s="4">
        <f>dVMB!$Q29</f>
        <v>7.3404307113823952E-2</v>
      </c>
      <c r="U26" s="4">
        <f>'8b. VM1'!$O31</f>
        <v>0</v>
      </c>
      <c r="V26" s="4"/>
      <c r="W26" s="4"/>
      <c r="Y26" s="4"/>
      <c r="Z26" s="4">
        <f>LOOKUP(C26,[2]Data!$A$2:$A$85,[2]Data!$B$2:$B$85)</f>
        <v>5.6</v>
      </c>
      <c r="AA26" s="4"/>
      <c r="AB26" s="4"/>
      <c r="AC26" s="4"/>
      <c r="AD26" s="4"/>
      <c r="AE26">
        <f t="shared" si="0"/>
        <v>8.8805600072113098</v>
      </c>
      <c r="AF26">
        <f t="shared" si="2"/>
        <v>19</v>
      </c>
      <c r="AK26">
        <f t="shared" si="1"/>
        <v>17.244521569445908</v>
      </c>
      <c r="AL26">
        <f t="shared" si="3"/>
        <v>19</v>
      </c>
    </row>
    <row r="27" spans="1:38" x14ac:dyDescent="0.4">
      <c r="A27" s="4"/>
      <c r="C27" s="49" t="s">
        <v>55</v>
      </c>
      <c r="D27" s="1"/>
      <c r="E27" s="42"/>
      <c r="F27" s="38"/>
      <c r="G27" s="38">
        <f>'$index'!AJ27</f>
        <v>10</v>
      </c>
      <c r="H27" s="38">
        <f>'$index'!AK27</f>
        <v>9</v>
      </c>
      <c r="I27" s="33"/>
      <c r="J27" s="33"/>
      <c r="K27" s="33"/>
      <c r="L27" s="4">
        <f>'8a. VMB'!$C32</f>
        <v>0.12803974925250539</v>
      </c>
      <c r="M27" s="4">
        <f>'8b. VM1'!$C32</f>
        <v>6.8806144581160633E-2</v>
      </c>
      <c r="N27" s="33"/>
      <c r="O27" s="4">
        <f>'8a. VMB'!$H32</f>
        <v>0.1151753711822656</v>
      </c>
      <c r="P27" s="4">
        <f>'8b. VM1'!$H32</f>
        <v>0.14528760197159141</v>
      </c>
      <c r="Q27" s="4">
        <f>'8c. VBM'!$C32</f>
        <v>7.4059401312214709E-2</v>
      </c>
      <c r="R27" s="4">
        <f>'8d. VM2'!$C32</f>
        <v>0.13454604296450276</v>
      </c>
      <c r="S27" s="4"/>
      <c r="T27" s="4">
        <f>dVMB!$Q30</f>
        <v>0.14911698918719413</v>
      </c>
      <c r="U27" s="4">
        <f>'8b. VM1'!$O32</f>
        <v>0</v>
      </c>
      <c r="V27" s="4">
        <f>'8c. VBM'!$O32</f>
        <v>0</v>
      </c>
      <c r="W27" s="4">
        <f>'8d. VM2'!$O32</f>
        <v>0</v>
      </c>
      <c r="Y27" s="4"/>
      <c r="Z27" s="4">
        <f>LOOKUP(C27,[2]Data!$A$2:$A$85,[2]Data!$B$2:$B$85)</f>
        <v>5.7</v>
      </c>
      <c r="AA27" s="4"/>
      <c r="AB27" s="4"/>
      <c r="AC27" s="4"/>
      <c r="AD27" s="4"/>
      <c r="AE27">
        <f t="shared" si="0"/>
        <v>8.9324064095222173</v>
      </c>
      <c r="AF27">
        <f t="shared" si="2"/>
        <v>20</v>
      </c>
      <c r="AK27">
        <f t="shared" si="1"/>
        <v>17.224095884498588</v>
      </c>
      <c r="AL27">
        <f t="shared" si="3"/>
        <v>20</v>
      </c>
    </row>
    <row r="28" spans="1:38" x14ac:dyDescent="0.4">
      <c r="C28" s="49" t="s">
        <v>57</v>
      </c>
      <c r="D28" s="1"/>
      <c r="E28" s="42"/>
      <c r="F28" s="38"/>
      <c r="G28" s="38">
        <f>'$index'!AJ28</f>
        <v>10</v>
      </c>
      <c r="H28" s="38">
        <f>'$index'!AK28</f>
        <v>10</v>
      </c>
      <c r="I28" s="33"/>
      <c r="J28" s="33"/>
      <c r="K28" s="33"/>
      <c r="L28" s="4">
        <f>'8a. VMB'!$C33</f>
        <v>9.909153718551629E-2</v>
      </c>
      <c r="M28" s="4">
        <f>'8b. VM1'!$C33</f>
        <v>0.1028789595969275</v>
      </c>
      <c r="N28" s="4"/>
      <c r="O28" s="4">
        <f>'8a. VMB'!$H33</f>
        <v>0.1860436306465732</v>
      </c>
      <c r="P28" s="4">
        <f>'8b. VM1'!$H33</f>
        <v>0.12121178178351902</v>
      </c>
      <c r="Q28" s="4">
        <f>'8c. VBM'!$C33</f>
        <v>3.4960049375299833E-2</v>
      </c>
      <c r="R28" s="4">
        <f>'8d. VM2'!$C33</f>
        <v>4.5226451343689127E-2</v>
      </c>
      <c r="S28" s="4"/>
      <c r="T28" s="4">
        <f>dVMB!$Q31</f>
        <v>0.13024761209499511</v>
      </c>
      <c r="U28" s="4">
        <f>'8b. VM1'!$O33</f>
        <v>0</v>
      </c>
      <c r="V28" s="4">
        <f>'8c. VBM'!$O33</f>
        <v>0</v>
      </c>
      <c r="W28" s="4">
        <f>'8d. VM2'!$O33</f>
        <v>0</v>
      </c>
      <c r="Y28" s="4"/>
      <c r="Z28" s="4">
        <f>LOOKUP(C28,[2]Data!$A$2:$A$85,[2]Data!$B$2:$B$85)</f>
        <v>0</v>
      </c>
      <c r="AA28" s="4"/>
      <c r="AB28" s="4"/>
      <c r="AC28" s="4"/>
      <c r="AD28" s="4"/>
      <c r="AE28">
        <f t="shared" si="0"/>
        <v>8.9842528118331249</v>
      </c>
      <c r="AF28">
        <f t="shared" si="2"/>
        <v>21</v>
      </c>
      <c r="AK28">
        <f t="shared" si="1"/>
        <v>17.203670199551265</v>
      </c>
      <c r="AL28">
        <f t="shared" si="3"/>
        <v>21</v>
      </c>
    </row>
    <row r="29" spans="1:38" x14ac:dyDescent="0.4">
      <c r="A29" s="4"/>
      <c r="C29" s="49" t="s">
        <v>369</v>
      </c>
      <c r="D29" s="1"/>
      <c r="E29" s="42"/>
      <c r="F29" s="38"/>
      <c r="G29" s="38">
        <f>'$index'!AJ29</f>
        <v>3</v>
      </c>
      <c r="H29" s="38">
        <f>'$index'!AK29</f>
        <v>9</v>
      </c>
      <c r="I29" s="4"/>
      <c r="J29" s="4"/>
      <c r="K29" s="4"/>
      <c r="L29" s="4">
        <f>'8a. VMB'!$C34</f>
        <v>7.3404307113823952E-2</v>
      </c>
      <c r="M29" s="4">
        <f>'8b. VM1'!$C34</f>
        <v>0.11854600115273521</v>
      </c>
      <c r="N29" s="4"/>
      <c r="O29" s="4">
        <f>'8a. VMB'!$H34</f>
        <v>8.2211019437431809E-2</v>
      </c>
      <c r="P29" s="4">
        <f>'8b. VM1'!$H34</f>
        <v>9.7622618060958635E-2</v>
      </c>
      <c r="Q29" s="4">
        <f>'8c. VBM'!$C34</f>
        <v>0.12428503336834068</v>
      </c>
      <c r="R29" s="4">
        <f>'8d. VM2'!$C34</f>
        <v>0.10374687385669956</v>
      </c>
      <c r="S29" s="4"/>
      <c r="T29" s="4">
        <f>dVMB!$Q32</f>
        <v>8.9955336687529461E-2</v>
      </c>
      <c r="U29" s="4">
        <f>'8b. VM1'!$O34</f>
        <v>0</v>
      </c>
      <c r="V29" s="4">
        <f>'8c. VBM'!$O34</f>
        <v>0</v>
      </c>
      <c r="W29" s="4">
        <f>'8d. VM2'!$O34</f>
        <v>0</v>
      </c>
      <c r="Y29" s="4"/>
      <c r="Z29" s="4">
        <f>LOOKUP(C29,[2]Data!$A$2:$A$85,[2]Data!$B$2:$B$85)</f>
        <v>8.3000000000000007</v>
      </c>
      <c r="AA29" s="4"/>
      <c r="AB29" s="4"/>
      <c r="AC29" s="4"/>
      <c r="AD29" s="4"/>
      <c r="AE29">
        <f t="shared" si="0"/>
        <v>9.0360992141440342</v>
      </c>
      <c r="AF29">
        <f t="shared" si="2"/>
        <v>22</v>
      </c>
      <c r="AK29">
        <f t="shared" si="1"/>
        <v>17.183244514603945</v>
      </c>
      <c r="AL29">
        <f t="shared" si="3"/>
        <v>22</v>
      </c>
    </row>
    <row r="30" spans="1:38" x14ac:dyDescent="0.4">
      <c r="A30" s="4"/>
      <c r="C30" s="49" t="s">
        <v>65</v>
      </c>
      <c r="D30" s="1"/>
      <c r="E30" s="42"/>
      <c r="F30" s="38"/>
      <c r="G30" s="38">
        <f>'$index'!AJ30</f>
        <v>9</v>
      </c>
      <c r="H30" s="38">
        <f>'$index'!AK30</f>
        <v>13</v>
      </c>
      <c r="I30" s="4"/>
      <c r="J30" s="4"/>
      <c r="K30" s="4"/>
      <c r="L30" s="4">
        <f>'8a. VMB'!$C35</f>
        <v>0.14911698918719413</v>
      </c>
      <c r="M30" s="4">
        <f>'8b. VM1'!$C35</f>
        <v>4.630955300979641E-2</v>
      </c>
      <c r="N30" s="4"/>
      <c r="O30" s="4">
        <f>'8a. VMB'!$H35</f>
        <v>8.988457926238401E-2</v>
      </c>
      <c r="P30" s="4">
        <f>'8b. VM1'!$H35</f>
        <v>0.10342088908263372</v>
      </c>
      <c r="Q30" s="4"/>
      <c r="R30" s="4"/>
      <c r="S30" s="4"/>
      <c r="T30" s="4">
        <f>dVMB!$Q33</f>
        <v>0.11296168976465386</v>
      </c>
      <c r="U30" s="4">
        <f>'8b. VM1'!$O35</f>
        <v>0</v>
      </c>
      <c r="V30" s="4"/>
      <c r="W30" s="4"/>
      <c r="Y30" s="4"/>
      <c r="Z30" s="4">
        <f>LOOKUP(C30,[2]Data!$A$2:$A$85,[2]Data!$B$2:$B$85)</f>
        <v>39.1</v>
      </c>
      <c r="AA30" s="4"/>
      <c r="AB30" s="4"/>
      <c r="AC30" s="4"/>
      <c r="AD30" s="4"/>
      <c r="AE30">
        <f t="shared" si="0"/>
        <v>9.0879456164549417</v>
      </c>
      <c r="AF30">
        <f t="shared" si="2"/>
        <v>23</v>
      </c>
      <c r="AK30">
        <f t="shared" si="1"/>
        <v>17.162818829656622</v>
      </c>
      <c r="AL30">
        <f t="shared" si="3"/>
        <v>23</v>
      </c>
    </row>
    <row r="31" spans="1:38" x14ac:dyDescent="0.4">
      <c r="A31" s="4"/>
      <c r="C31" s="49" t="s">
        <v>69</v>
      </c>
      <c r="D31" s="1"/>
      <c r="E31" s="42"/>
      <c r="F31" s="38"/>
      <c r="G31" s="38">
        <f>'$index'!AJ31</f>
        <v>10</v>
      </c>
      <c r="H31" s="38">
        <f>'$index'!AK31</f>
        <v>10</v>
      </c>
      <c r="I31" s="4"/>
      <c r="J31" s="4"/>
      <c r="K31" s="4"/>
      <c r="L31" s="4">
        <f>'8a. VMB'!$C36</f>
        <v>0.13024761209499511</v>
      </c>
      <c r="M31" s="4">
        <f>'8b. VM1'!$C36</f>
        <v>0.19270348405331902</v>
      </c>
      <c r="N31" s="4"/>
      <c r="O31" s="4">
        <f>'8a. VMB'!$H36</f>
        <v>7.5254414630489305E-2</v>
      </c>
      <c r="P31" s="4">
        <f>'8b. VM1'!$H36</f>
        <v>0.10161439822474386</v>
      </c>
      <c r="Q31" s="4"/>
      <c r="R31" s="4"/>
      <c r="S31" s="33"/>
      <c r="T31" s="4">
        <f>dVMB!$Q34</f>
        <v>0.11891519959368764</v>
      </c>
      <c r="U31" s="4">
        <f>'8b. VM1'!$O36</f>
        <v>0</v>
      </c>
      <c r="V31" s="4"/>
      <c r="W31" s="4"/>
      <c r="Y31" s="4"/>
      <c r="Z31" s="4">
        <f>LOOKUP(C31,[2]Data!$A$2:$A$85,[2]Data!$B$2:$B$85)</f>
        <v>14.9</v>
      </c>
      <c r="AA31" s="4"/>
      <c r="AB31" s="4"/>
      <c r="AC31" s="4"/>
      <c r="AD31" s="4"/>
      <c r="AE31">
        <f t="shared" si="0"/>
        <v>9.1397920187658492</v>
      </c>
      <c r="AF31">
        <f t="shared" si="2"/>
        <v>24</v>
      </c>
      <c r="AK31">
        <f t="shared" si="1"/>
        <v>17.142393144709303</v>
      </c>
      <c r="AL31">
        <f t="shared" si="3"/>
        <v>24</v>
      </c>
    </row>
    <row r="32" spans="1:38" x14ac:dyDescent="0.4">
      <c r="A32" s="4"/>
      <c r="C32" s="49" t="s">
        <v>73</v>
      </c>
      <c r="D32" s="1"/>
      <c r="E32" s="42"/>
      <c r="F32" s="38"/>
      <c r="G32" s="38">
        <f>'$index'!AJ32</f>
        <v>3</v>
      </c>
      <c r="H32" s="38">
        <f>'$index'!AK32</f>
        <v>9</v>
      </c>
      <c r="I32" s="4"/>
      <c r="J32" s="4"/>
      <c r="K32" s="4"/>
      <c r="L32" s="4">
        <f>'8a. VMB'!$C37</f>
        <v>8.9955336687529461E-2</v>
      </c>
      <c r="M32" s="4">
        <f>'8b. VM1'!$C37</f>
        <v>0.13170947226324234</v>
      </c>
      <c r="N32" s="4"/>
      <c r="O32" s="4">
        <f>'8a. VMB'!$H37</f>
        <v>4.8471932577681495E-2</v>
      </c>
      <c r="P32" s="4">
        <f>'8b. VM1'!$H37</f>
        <v>3.6865193849823619E-2</v>
      </c>
      <c r="Q32" s="4">
        <f>'8c. VBM'!$C37</f>
        <v>0.10242306973282185</v>
      </c>
      <c r="R32" s="4">
        <f>'8d. VM2'!$C37</f>
        <v>0.17080335474772107</v>
      </c>
      <c r="S32" s="4"/>
      <c r="T32" s="4">
        <f>dVMB!$Q35</f>
        <v>0.19000729644706979</v>
      </c>
      <c r="U32" s="4">
        <f>'8b. VM1'!$O37</f>
        <v>0</v>
      </c>
      <c r="V32" s="4">
        <f>'8c. VBM'!$O37</f>
        <v>0</v>
      </c>
      <c r="W32" s="4">
        <f>'8d. VM2'!$O37</f>
        <v>0</v>
      </c>
      <c r="Y32" s="4"/>
      <c r="Z32" s="4">
        <f>LOOKUP(C32,[2]Data!$A$2:$A$85,[2]Data!$B$2:$B$85)</f>
        <v>19.2</v>
      </c>
      <c r="AA32" s="4"/>
      <c r="AB32" s="4"/>
      <c r="AC32" s="4"/>
      <c r="AD32" s="4"/>
      <c r="AE32">
        <f t="shared" si="0"/>
        <v>9.1916384210767568</v>
      </c>
      <c r="AF32">
        <f t="shared" si="2"/>
        <v>25</v>
      </c>
      <c r="AK32">
        <f t="shared" si="1"/>
        <v>17.121967459761979</v>
      </c>
      <c r="AL32">
        <f t="shared" si="3"/>
        <v>25</v>
      </c>
    </row>
    <row r="33" spans="1:38" x14ac:dyDescent="0.4">
      <c r="C33" s="49" t="s">
        <v>74</v>
      </c>
      <c r="D33" s="1"/>
      <c r="E33" s="42"/>
      <c r="F33" s="38"/>
      <c r="G33" s="38">
        <f>'$index'!AJ33</f>
        <v>4</v>
      </c>
      <c r="H33" s="38">
        <f>'$index'!AK33</f>
        <v>10</v>
      </c>
      <c r="I33" s="4"/>
      <c r="J33" s="4"/>
      <c r="K33" s="4"/>
      <c r="L33" s="4">
        <f>'8a. VMB'!$C38</f>
        <v>0.11296168976465386</v>
      </c>
      <c r="M33" s="4">
        <f>'8b. VM1'!$C38</f>
        <v>8.6678883701770251E-2</v>
      </c>
      <c r="N33" s="4"/>
      <c r="O33" s="4">
        <f>'8a. VMB'!$H38</f>
        <v>0.10206404310106494</v>
      </c>
      <c r="P33" s="4">
        <f>'8b. VM1'!$H38</f>
        <v>0.11039014021059554</v>
      </c>
      <c r="Q33" s="4"/>
      <c r="R33" s="4"/>
      <c r="S33" s="4"/>
      <c r="T33" s="4">
        <f>dVMB!$Q36</f>
        <v>8.4368014077562697E-2</v>
      </c>
      <c r="U33" s="4">
        <f>'8b. VM1'!$O38</f>
        <v>0</v>
      </c>
      <c r="V33" s="4"/>
      <c r="W33" s="4"/>
      <c r="Y33" s="4"/>
      <c r="Z33" s="4">
        <f>LOOKUP(C33,[2]Data!$A$2:$A$85,[2]Data!$B$2:$B$85)</f>
        <v>56.1</v>
      </c>
      <c r="AA33" s="4"/>
      <c r="AB33" s="4"/>
      <c r="AC33" s="4"/>
      <c r="AD33" s="4"/>
      <c r="AE33">
        <f t="shared" si="0"/>
        <v>9.2434848233876661</v>
      </c>
      <c r="AF33">
        <f t="shared" si="2"/>
        <v>26</v>
      </c>
      <c r="AK33">
        <f t="shared" si="1"/>
        <v>17.10154177481466</v>
      </c>
      <c r="AL33">
        <f t="shared" si="3"/>
        <v>26</v>
      </c>
    </row>
    <row r="34" spans="1:38" x14ac:dyDescent="0.4">
      <c r="C34" s="49" t="s">
        <v>84</v>
      </c>
      <c r="D34" s="1"/>
      <c r="E34" s="42"/>
      <c r="F34" s="38"/>
      <c r="G34" s="38">
        <f>'$index'!AJ34</f>
        <v>6</v>
      </c>
      <c r="H34" s="38">
        <f>'$index'!AK34</f>
        <v>8</v>
      </c>
      <c r="I34" s="4"/>
      <c r="J34" s="4"/>
      <c r="K34" s="4"/>
      <c r="L34" s="4">
        <f>'8a. VMB'!$C39</f>
        <v>0.11891519959368764</v>
      </c>
      <c r="M34" s="4">
        <f>'8b. VM1'!$C39</f>
        <v>7.6712584574725115E-2</v>
      </c>
      <c r="N34" s="4"/>
      <c r="O34" s="4" t="str">
        <f>'8a. VMB'!$H39</f>
        <v>n.a.</v>
      </c>
      <c r="P34" s="4" t="str">
        <f>'8b. VM1'!$H39</f>
        <v>n.a.</v>
      </c>
      <c r="Q34" s="4">
        <f>'8c. VBM'!$C39</f>
        <v>4.1708253248941625E-2</v>
      </c>
      <c r="R34" s="4">
        <f>'8d. VM2'!$C39</f>
        <v>5.4000390898120303E-2</v>
      </c>
      <c r="S34" s="4"/>
      <c r="T34" s="4">
        <f>dVMB!$Q37</f>
        <v>0.36849423848957075</v>
      </c>
      <c r="U34" s="4">
        <f>'8b. VM1'!$O39</f>
        <v>0</v>
      </c>
      <c r="V34" s="4">
        <f>'8c. VBM'!$O39</f>
        <v>0</v>
      </c>
      <c r="W34" s="4">
        <f>'8d. VM2'!$O39</f>
        <v>0</v>
      </c>
      <c r="Y34" s="4"/>
      <c r="Z34" s="4">
        <f>LOOKUP(C34,[2]Data!$A$2:$A$85,[2]Data!$B$2:$B$85)</f>
        <v>0</v>
      </c>
      <c r="AA34" s="4"/>
      <c r="AB34" s="4"/>
      <c r="AC34" s="4"/>
      <c r="AD34" s="4"/>
      <c r="AE34">
        <f t="shared" si="0"/>
        <v>9.2953312256985736</v>
      </c>
      <c r="AF34">
        <f t="shared" si="2"/>
        <v>27</v>
      </c>
      <c r="AK34">
        <f t="shared" si="1"/>
        <v>17.081116089867336</v>
      </c>
      <c r="AL34">
        <f t="shared" si="3"/>
        <v>27</v>
      </c>
    </row>
    <row r="35" spans="1:38" x14ac:dyDescent="0.4">
      <c r="C35" s="49" t="s">
        <v>88</v>
      </c>
      <c r="D35" s="1"/>
      <c r="E35" s="42"/>
      <c r="F35" s="38"/>
      <c r="G35" s="38">
        <f>'$index'!AJ35</f>
        <v>9</v>
      </c>
      <c r="H35" s="38">
        <f>'$index'!AK35</f>
        <v>9</v>
      </c>
      <c r="I35" s="4"/>
      <c r="J35" s="4"/>
      <c r="K35" s="4"/>
      <c r="L35" s="4">
        <f>'8a. VMB'!$C40</f>
        <v>0.19000729644706979</v>
      </c>
      <c r="M35" s="4">
        <f>'8b. VM1'!$C40</f>
        <v>0.11424022929217546</v>
      </c>
      <c r="N35" s="4"/>
      <c r="O35" s="4">
        <f>'8a. VMB'!$H40</f>
        <v>0.11252526867401048</v>
      </c>
      <c r="P35" s="4">
        <f>'8b. VM1'!$H40</f>
        <v>0.11012250690944993</v>
      </c>
      <c r="Q35" s="4">
        <f>'8c. VBM'!$C40</f>
        <v>6.2232211465933572E-2</v>
      </c>
      <c r="R35" s="4">
        <f>'8d. VM2'!$C40</f>
        <v>5.0228981591021245E-2</v>
      </c>
      <c r="S35" s="4"/>
      <c r="T35" s="4">
        <f>dVMB!$Q38</f>
        <v>0.11975358330764449</v>
      </c>
      <c r="U35" s="4">
        <f>'8b. VM1'!$O40</f>
        <v>0</v>
      </c>
      <c r="V35" s="4">
        <f>'8c. VBM'!$O40</f>
        <v>0</v>
      </c>
      <c r="W35" s="4">
        <f>'8d. VM2'!$O40</f>
        <v>0</v>
      </c>
      <c r="Y35" s="4"/>
      <c r="Z35" s="4">
        <f>LOOKUP(C35,[2]Data!$A$2:$A$85,[2]Data!$B$2:$B$85)</f>
        <v>2.1</v>
      </c>
      <c r="AA35" s="4"/>
      <c r="AB35" s="4"/>
      <c r="AC35" s="4"/>
      <c r="AD35" s="4"/>
      <c r="AE35">
        <f t="shared" si="0"/>
        <v>9.3471776280094812</v>
      </c>
      <c r="AF35">
        <f t="shared" si="2"/>
        <v>28</v>
      </c>
      <c r="AK35">
        <f t="shared" si="1"/>
        <v>17.060690404920017</v>
      </c>
      <c r="AL35">
        <f t="shared" si="3"/>
        <v>28</v>
      </c>
    </row>
    <row r="36" spans="1:38" x14ac:dyDescent="0.4">
      <c r="C36" s="49" t="s">
        <v>93</v>
      </c>
      <c r="D36" s="1"/>
      <c r="E36" s="42"/>
      <c r="F36" s="38"/>
      <c r="G36" s="38">
        <f>'$index'!AJ36</f>
        <v>4</v>
      </c>
      <c r="H36" s="38">
        <f>'$index'!AK36</f>
        <v>10</v>
      </c>
      <c r="I36" s="4"/>
      <c r="J36" s="4"/>
      <c r="K36" s="4"/>
      <c r="L36" s="4">
        <f>'8a. VMB'!$C41</f>
        <v>8.4368014077562697E-2</v>
      </c>
      <c r="M36" s="4">
        <f>'8b. VM1'!$C41</f>
        <v>0.13924295714208043</v>
      </c>
      <c r="N36" s="4"/>
      <c r="O36" s="4">
        <f>'8a. VMB'!$H41</f>
        <v>0.15673031649987612</v>
      </c>
      <c r="P36" s="4">
        <f>'8b. VM1'!$H41</f>
        <v>0.12954015634516822</v>
      </c>
      <c r="Q36" s="4"/>
      <c r="R36" s="4"/>
      <c r="S36" s="4"/>
      <c r="T36" s="4">
        <f>dVMB!$Q39</f>
        <v>8.1495718179883589E-2</v>
      </c>
      <c r="U36" s="4">
        <f>'8b. VM1'!$O41</f>
        <v>0</v>
      </c>
      <c r="V36" s="4"/>
      <c r="W36" s="4"/>
      <c r="Y36" s="4"/>
      <c r="Z36" s="4">
        <v>53.7</v>
      </c>
      <c r="AA36" s="4"/>
      <c r="AB36" s="4"/>
      <c r="AC36" s="4"/>
      <c r="AD36" s="4"/>
      <c r="AE36">
        <f t="shared" si="0"/>
        <v>9.3990240303203905</v>
      </c>
      <c r="AF36">
        <f t="shared" si="2"/>
        <v>29</v>
      </c>
      <c r="AK36">
        <f t="shared" si="1"/>
        <v>17.040264719972694</v>
      </c>
      <c r="AL36">
        <f t="shared" si="3"/>
        <v>29</v>
      </c>
    </row>
    <row r="37" spans="1:38" x14ac:dyDescent="0.4">
      <c r="C37" s="49" t="s">
        <v>97</v>
      </c>
      <c r="D37" s="1"/>
      <c r="E37" s="42"/>
      <c r="F37" s="38"/>
      <c r="G37" s="38">
        <f>'$index'!AJ37</f>
        <v>9</v>
      </c>
      <c r="H37" s="38">
        <f>'$index'!AK37</f>
        <v>10</v>
      </c>
      <c r="I37" s="4"/>
      <c r="J37" s="4"/>
      <c r="K37" s="4"/>
      <c r="L37" s="4">
        <f>'8a. VMB'!$C42</f>
        <v>0.36849423848957075</v>
      </c>
      <c r="M37" s="4">
        <f>'8b. VM1'!$C42</f>
        <v>0.2487086393521519</v>
      </c>
      <c r="N37" s="4"/>
      <c r="O37" s="4">
        <f>'8a. VMB'!$H42</f>
        <v>0</v>
      </c>
      <c r="P37" s="4">
        <f>'8b. VM1'!$H42</f>
        <v>0</v>
      </c>
      <c r="Q37" s="4">
        <f>'8c. VBM'!$C42</f>
        <v>0.16977026874313686</v>
      </c>
      <c r="R37" s="4">
        <f>'8d. VM2'!$C42</f>
        <v>0.22154167855509332</v>
      </c>
      <c r="S37" s="4"/>
      <c r="T37" s="4">
        <f>dVMB!$Q40</f>
        <v>0.20420204285575375</v>
      </c>
      <c r="U37" s="4">
        <f>'8b. VM1'!$O42</f>
        <v>0</v>
      </c>
      <c r="V37" s="4">
        <f>'8c. VBM'!$O42</f>
        <v>0</v>
      </c>
      <c r="W37" s="4">
        <f>'8d. VM2'!$O42</f>
        <v>0</v>
      </c>
      <c r="Y37" s="4"/>
      <c r="Z37" s="4"/>
      <c r="AA37" s="4"/>
      <c r="AB37" s="4"/>
      <c r="AC37" s="4"/>
      <c r="AD37" s="4"/>
      <c r="AE37">
        <f t="shared" si="0"/>
        <v>9.450870432631298</v>
      </c>
      <c r="AF37">
        <f t="shared" si="2"/>
        <v>30</v>
      </c>
      <c r="AK37">
        <f t="shared" si="1"/>
        <v>17.019839035025374</v>
      </c>
      <c r="AL37">
        <f t="shared" si="3"/>
        <v>30</v>
      </c>
    </row>
    <row r="38" spans="1:38" x14ac:dyDescent="0.4">
      <c r="A38" s="5"/>
      <c r="C38" s="49" t="s">
        <v>110</v>
      </c>
      <c r="D38" s="1"/>
      <c r="E38" s="42"/>
      <c r="F38" s="38"/>
      <c r="G38" s="38">
        <f>'$index'!AJ38</f>
        <v>4</v>
      </c>
      <c r="H38" s="38">
        <f>'$index'!AK38</f>
        <v>11</v>
      </c>
      <c r="I38" s="4"/>
      <c r="J38" s="4"/>
      <c r="K38" s="4"/>
      <c r="L38" s="4">
        <f>'8a. VMB'!$C43</f>
        <v>0.11975358330764449</v>
      </c>
      <c r="M38" s="4">
        <f>'8b. VM1'!$C43</f>
        <v>0.1142908326422887</v>
      </c>
      <c r="N38" s="4"/>
      <c r="O38" s="4">
        <f>'8a. VMB'!$H43</f>
        <v>4.5195702856189658E-2</v>
      </c>
      <c r="P38" s="4">
        <f>'8b. VM1'!$H43</f>
        <v>4.5716503309719513E-2</v>
      </c>
      <c r="Q38" s="4">
        <f>'8c. VBM'!$C43</f>
        <v>0.4136022767595256</v>
      </c>
      <c r="R38" s="4">
        <f>'8d. VM2'!$C43</f>
        <v>0.67256615620140159</v>
      </c>
      <c r="S38" s="4"/>
      <c r="T38" s="4">
        <f>dVMB!$Q41</f>
        <v>0.11652209935319946</v>
      </c>
      <c r="U38" s="4">
        <f>'8b. VM1'!$O43</f>
        <v>0</v>
      </c>
      <c r="V38" s="4">
        <f>'8c. VBM'!$O43</f>
        <v>0</v>
      </c>
      <c r="W38" s="4">
        <f>'8d. VM2'!$O43</f>
        <v>0</v>
      </c>
      <c r="Y38" s="4"/>
      <c r="Z38" s="4"/>
      <c r="AA38" s="4"/>
      <c r="AB38" s="4"/>
      <c r="AC38" s="4"/>
      <c r="AD38" s="4"/>
      <c r="AE38">
        <f t="shared" si="0"/>
        <v>9.5027168349422055</v>
      </c>
      <c r="AF38">
        <f t="shared" si="2"/>
        <v>31</v>
      </c>
      <c r="AK38">
        <f t="shared" si="1"/>
        <v>16.999413350078051</v>
      </c>
      <c r="AL38">
        <f t="shared" si="3"/>
        <v>31</v>
      </c>
    </row>
    <row r="39" spans="1:38" x14ac:dyDescent="0.4">
      <c r="C39" s="49" t="s">
        <v>111</v>
      </c>
      <c r="D39" s="1"/>
      <c r="E39" s="42"/>
      <c r="F39" s="38"/>
      <c r="G39" s="38">
        <f>'$index'!AJ39</f>
        <v>7</v>
      </c>
      <c r="H39" s="38">
        <f>'$index'!AK39</f>
        <v>11</v>
      </c>
      <c r="I39" s="4"/>
      <c r="J39" s="4"/>
      <c r="K39" s="4"/>
      <c r="L39" s="4">
        <f>'8a. VMB'!$C44</f>
        <v>8.1495718179883589E-2</v>
      </c>
      <c r="M39" s="4">
        <f>'8b. VM1'!$C44</f>
        <v>7.4824052826128015E-2</v>
      </c>
      <c r="N39" s="4"/>
      <c r="O39" s="4">
        <f>'8a. VMB'!$H44</f>
        <v>0.14431282932372286</v>
      </c>
      <c r="P39" s="4">
        <f>'8b. VM1'!$H44</f>
        <v>0.11660055463731957</v>
      </c>
      <c r="Q39" s="4">
        <f>'8c. VBM'!$C44</f>
        <v>7.8826860298862447E-2</v>
      </c>
      <c r="R39" s="4">
        <f>'8d. VM2'!$C44</f>
        <v>6.0528914362560422E-2</v>
      </c>
      <c r="S39" s="4"/>
      <c r="T39" s="4">
        <f>dVMB!$Q42</f>
        <v>0.83736753393685848</v>
      </c>
      <c r="U39" s="4">
        <f>'8b. VM1'!$O44</f>
        <v>0</v>
      </c>
      <c r="V39" s="4">
        <f>'8c. VBM'!$O44</f>
        <v>0</v>
      </c>
      <c r="W39" s="4">
        <f>'8d. VM2'!$O44</f>
        <v>0</v>
      </c>
      <c r="Y39" s="4"/>
      <c r="Z39" s="4">
        <f>LOOKUP(C39,[2]Data!$A$2:$A$85,[2]Data!$B$2:$B$85)</f>
        <v>5.9</v>
      </c>
      <c r="AA39" s="4"/>
      <c r="AB39" s="4"/>
      <c r="AC39" s="4"/>
      <c r="AD39" s="4"/>
      <c r="AE39">
        <f t="shared" si="0"/>
        <v>9.5545632372531131</v>
      </c>
      <c r="AF39">
        <f t="shared" si="2"/>
        <v>32</v>
      </c>
      <c r="AK39">
        <f t="shared" si="1"/>
        <v>16.978987665130731</v>
      </c>
      <c r="AL39">
        <f t="shared" si="3"/>
        <v>32</v>
      </c>
    </row>
    <row r="40" spans="1:38" x14ac:dyDescent="0.4">
      <c r="C40" s="49" t="s">
        <v>112</v>
      </c>
      <c r="D40" s="1"/>
      <c r="E40" s="42"/>
      <c r="F40" s="38"/>
      <c r="G40" s="38">
        <f>'$index'!AJ40</f>
        <v>6</v>
      </c>
      <c r="H40" s="38">
        <f>'$index'!AK40</f>
        <v>8</v>
      </c>
      <c r="I40" s="4"/>
      <c r="J40" s="4"/>
      <c r="K40" s="4"/>
      <c r="L40" s="4">
        <f>'8a. VMB'!$C45</f>
        <v>0.20420204285575375</v>
      </c>
      <c r="M40" s="4">
        <f>'8b. VM1'!$C45</f>
        <v>0.19210221280403844</v>
      </c>
      <c r="N40" s="4"/>
      <c r="O40" s="4">
        <f>'8a. VMB'!$H45</f>
        <v>0.18606007683612974</v>
      </c>
      <c r="P40" s="4">
        <f>'8b. VM1'!$H45</f>
        <v>0.12765294443413466</v>
      </c>
      <c r="Q40" s="4"/>
      <c r="R40" s="4"/>
      <c r="S40" s="4"/>
      <c r="T40" s="4">
        <f>dVMB!$Q43</f>
        <v>0.12046552623224659</v>
      </c>
      <c r="U40" s="4">
        <f>'8b. VM1'!$O45</f>
        <v>0</v>
      </c>
      <c r="V40" s="4"/>
      <c r="W40" s="4"/>
      <c r="Y40" s="4"/>
      <c r="Z40" s="4">
        <f>LOOKUP(C40,[2]Data!$A$2:$A$85,[2]Data!$B$2:$B$85)</f>
        <v>0</v>
      </c>
      <c r="AA40" s="4"/>
      <c r="AB40" s="4"/>
      <c r="AC40" s="4"/>
      <c r="AD40" s="4"/>
      <c r="AE40">
        <f t="shared" ref="AE40:AE71" si="4">$AF$6+$AF$5*AF40</f>
        <v>9.6064096395640224</v>
      </c>
      <c r="AF40">
        <f t="shared" si="2"/>
        <v>33</v>
      </c>
      <c r="AK40">
        <f t="shared" ref="AK40:AK71" si="5">$AK$6+$AK$5*AL40</f>
        <v>16.958561980183408</v>
      </c>
      <c r="AL40">
        <f t="shared" si="3"/>
        <v>33</v>
      </c>
    </row>
    <row r="41" spans="1:38" x14ac:dyDescent="0.4">
      <c r="C41" s="49" t="s">
        <v>115</v>
      </c>
      <c r="D41" s="1"/>
      <c r="E41" s="42"/>
      <c r="F41" s="38"/>
      <c r="G41" s="38">
        <f>'$index'!AJ41</f>
        <v>8</v>
      </c>
      <c r="H41" s="38">
        <f>'$index'!AK41</f>
        <v>11</v>
      </c>
      <c r="I41" s="33"/>
      <c r="J41" s="33"/>
      <c r="K41" s="4"/>
      <c r="L41" s="4">
        <f>'8a. VMB'!$C46</f>
        <v>0.11652209935319946</v>
      </c>
      <c r="M41" s="4">
        <f>'8b. VM1'!$C46</f>
        <v>0.16539943996678372</v>
      </c>
      <c r="N41" s="4"/>
      <c r="O41" s="4">
        <f>'8a. VMB'!$H46</f>
        <v>0.22956539672069082</v>
      </c>
      <c r="P41" s="4">
        <f>'8b. VM1'!$H46</f>
        <v>0.15521726387474721</v>
      </c>
      <c r="Q41" s="4">
        <f>'8c. VBM'!$C46</f>
        <v>0.13629892099725999</v>
      </c>
      <c r="R41" s="4">
        <f>'8d. VM2'!$C46</f>
        <v>0.11190875249823892</v>
      </c>
      <c r="S41" s="4"/>
      <c r="T41" s="4">
        <f>dVMB!$Q44</f>
        <v>0.21828203843775656</v>
      </c>
      <c r="U41" s="4">
        <f>'8b. VM1'!$O46</f>
        <v>0</v>
      </c>
      <c r="V41" s="4">
        <f>'8c. VBM'!$O46</f>
        <v>0</v>
      </c>
      <c r="W41" s="4">
        <f>'8d. VM2'!$O46</f>
        <v>0</v>
      </c>
      <c r="Y41" s="4"/>
      <c r="Z41" s="4">
        <f>LOOKUP(C41,[2]Data!$A$2:$A$85,[2]Data!$B$2:$B$85)</f>
        <v>57.8</v>
      </c>
      <c r="AA41" s="4"/>
      <c r="AB41" s="4"/>
      <c r="AC41" s="4"/>
      <c r="AD41" s="4"/>
      <c r="AE41">
        <f t="shared" si="4"/>
        <v>9.6582560418749299</v>
      </c>
      <c r="AF41">
        <f t="shared" si="2"/>
        <v>34</v>
      </c>
      <c r="AK41">
        <f t="shared" si="5"/>
        <v>16.938136295236088</v>
      </c>
      <c r="AL41">
        <f t="shared" si="3"/>
        <v>34</v>
      </c>
    </row>
    <row r="42" spans="1:38" x14ac:dyDescent="0.4">
      <c r="C42" s="49" t="s">
        <v>116</v>
      </c>
      <c r="D42" s="1"/>
      <c r="E42" s="42"/>
      <c r="F42" s="38"/>
      <c r="G42" s="38">
        <f>'$index'!AJ42</f>
        <v>2</v>
      </c>
      <c r="H42" s="38">
        <f>'$index'!AK42</f>
        <v>6</v>
      </c>
      <c r="I42" s="4"/>
      <c r="J42" s="4"/>
      <c r="K42" s="4"/>
      <c r="L42" s="4"/>
      <c r="M42" s="4"/>
      <c r="N42" s="4"/>
      <c r="O42" s="4"/>
      <c r="P42" s="9"/>
      <c r="Q42" s="4"/>
      <c r="R42" s="4"/>
      <c r="S42" s="9"/>
      <c r="T42" s="4">
        <f>dVMB!$Q45</f>
        <v>5.5962382657736745E-2</v>
      </c>
      <c r="U42" s="4"/>
      <c r="V42" s="4"/>
      <c r="W42" s="4"/>
      <c r="X42" s="9"/>
      <c r="Y42" s="9"/>
      <c r="Z42" s="4"/>
      <c r="AA42" s="9"/>
      <c r="AB42" s="9"/>
      <c r="AC42" s="9"/>
      <c r="AD42" s="9"/>
      <c r="AE42">
        <f t="shared" si="4"/>
        <v>9.7101024441858375</v>
      </c>
      <c r="AF42">
        <f t="shared" si="2"/>
        <v>35</v>
      </c>
      <c r="AK42">
        <f t="shared" si="5"/>
        <v>16.917710610288765</v>
      </c>
      <c r="AL42">
        <f t="shared" si="3"/>
        <v>35</v>
      </c>
    </row>
    <row r="43" spans="1:38" x14ac:dyDescent="0.4">
      <c r="C43" s="49" t="s">
        <v>125</v>
      </c>
      <c r="D43" s="1"/>
      <c r="E43" s="42"/>
      <c r="F43" s="38"/>
      <c r="G43" s="38">
        <f>'$index'!AJ43</f>
        <v>6</v>
      </c>
      <c r="H43" s="38">
        <f>'$index'!AK43</f>
        <v>10</v>
      </c>
      <c r="I43" s="4"/>
      <c r="J43" s="4"/>
      <c r="K43" s="4"/>
      <c r="L43" s="4">
        <f>'8a. VMB'!$C48</f>
        <v>0.12046552623224659</v>
      </c>
      <c r="M43" s="4">
        <f>'8b. VM1'!$C48</f>
        <v>0.10779486321103264</v>
      </c>
      <c r="N43" s="4"/>
      <c r="O43" s="4">
        <f>'8a. VMB'!$H48</f>
        <v>0.12634448284395181</v>
      </c>
      <c r="P43" s="4">
        <f>'8b. VM1'!$H48</f>
        <v>0.1350072118011249</v>
      </c>
      <c r="Q43" s="4">
        <f>'8c. VBM'!$C48</f>
        <v>0.10943619834346249</v>
      </c>
      <c r="R43" s="4">
        <f>'8d. VM2'!$C48</f>
        <v>0.10911378681307485</v>
      </c>
      <c r="S43" s="4"/>
      <c r="T43" s="4">
        <f>dVMB!$Q46</f>
        <v>0.19873233583022853</v>
      </c>
      <c r="U43" s="4">
        <f>'8b. VM1'!$O48</f>
        <v>0</v>
      </c>
      <c r="V43" s="4">
        <f>'8c. VBM'!$O48</f>
        <v>0</v>
      </c>
      <c r="W43" s="4">
        <f>'8d. VM2'!$O48</f>
        <v>0</v>
      </c>
      <c r="X43" s="4"/>
      <c r="Y43" s="4"/>
      <c r="Z43" s="4"/>
      <c r="AA43" s="4"/>
      <c r="AB43" s="4"/>
      <c r="AC43" s="4"/>
      <c r="AD43" s="4"/>
      <c r="AE43">
        <f t="shared" si="4"/>
        <v>9.7619488464967468</v>
      </c>
      <c r="AF43">
        <f t="shared" si="2"/>
        <v>36</v>
      </c>
      <c r="AK43">
        <f t="shared" si="5"/>
        <v>16.897284925341445</v>
      </c>
      <c r="AL43">
        <f t="shared" si="3"/>
        <v>36</v>
      </c>
    </row>
    <row r="44" spans="1:38" x14ac:dyDescent="0.4">
      <c r="A44" s="1"/>
      <c r="B44" s="1"/>
      <c r="C44" s="49" t="s">
        <v>126</v>
      </c>
      <c r="D44" s="1"/>
      <c r="E44" s="42"/>
      <c r="F44" s="38"/>
      <c r="G44" s="38">
        <f>'$index'!AJ44</f>
        <v>7</v>
      </c>
      <c r="H44" s="38">
        <f>'$index'!AK44</f>
        <v>11</v>
      </c>
      <c r="I44" s="9"/>
      <c r="J44" s="9"/>
      <c r="K44" s="9"/>
      <c r="L44" s="4">
        <f>'8a. VMB'!$C49</f>
        <v>0.21828203843775656</v>
      </c>
      <c r="M44" s="4">
        <f>'8b. VM1'!$C49</f>
        <v>0.22906304463907681</v>
      </c>
      <c r="N44" s="9"/>
      <c r="O44" s="4">
        <f>'8a. VMB'!$H49</f>
        <v>0.18640098328363211</v>
      </c>
      <c r="P44" s="4">
        <f>'8b. VM1'!$H49</f>
        <v>8.3726289100651149E-2</v>
      </c>
      <c r="Q44" s="4">
        <f>'8c. VBM'!$C49</f>
        <v>0.16930341844915481</v>
      </c>
      <c r="R44" s="4">
        <f>'8d. VM2'!$C49</f>
        <v>0.15746580907536675</v>
      </c>
      <c r="S44" s="9"/>
      <c r="T44" s="4">
        <f>dVMB!$Q47</f>
        <v>0.12534594241356467</v>
      </c>
      <c r="U44" s="4">
        <f>'8b. VM1'!$O49</f>
        <v>0</v>
      </c>
      <c r="V44" s="4">
        <f>'8c. VBM'!$O49</f>
        <v>0</v>
      </c>
      <c r="W44" s="4">
        <f>'8d. VM2'!$O49</f>
        <v>0</v>
      </c>
      <c r="X44" s="9"/>
      <c r="Y44" s="9"/>
      <c r="Z44" s="4"/>
      <c r="AA44" s="9"/>
      <c r="AB44" s="9"/>
      <c r="AC44" s="9"/>
      <c r="AD44" s="9"/>
      <c r="AE44">
        <f t="shared" si="4"/>
        <v>9.8137952488076543</v>
      </c>
      <c r="AF44">
        <f t="shared" si="2"/>
        <v>37</v>
      </c>
      <c r="AK44">
        <f t="shared" si="5"/>
        <v>16.876859240394122</v>
      </c>
      <c r="AL44">
        <f t="shared" si="3"/>
        <v>37</v>
      </c>
    </row>
    <row r="45" spans="1:38" x14ac:dyDescent="0.4">
      <c r="C45" s="49" t="s">
        <v>365</v>
      </c>
      <c r="D45" s="1"/>
      <c r="E45" s="42"/>
      <c r="F45" s="38"/>
      <c r="G45" s="38">
        <f>'$index'!AJ45</f>
        <v>11</v>
      </c>
      <c r="H45" s="38">
        <f>'$index'!AK45</f>
        <v>12</v>
      </c>
      <c r="I45" s="4"/>
      <c r="J45" s="4"/>
      <c r="K45" s="4"/>
      <c r="L45" s="4">
        <f>'8a. VMB'!$C50</f>
        <v>5.5962382657736745E-2</v>
      </c>
      <c r="M45" s="4">
        <f>'8b. VM1'!$C50</f>
        <v>6.8756912167248108E-2</v>
      </c>
      <c r="N45" s="4"/>
      <c r="O45" s="4">
        <f>'8a. VMB'!$H50</f>
        <v>8.3742361949547803E-2</v>
      </c>
      <c r="P45" s="4">
        <f>'8b. VM1'!$H50</f>
        <v>5.7452238460243624E-2</v>
      </c>
      <c r="Q45" s="4">
        <f>'8c. VBM'!$C50</f>
        <v>0.1207885908024785</v>
      </c>
      <c r="R45" s="4">
        <f>'8d. VM2'!$C50</f>
        <v>5.4740910419459124E-2</v>
      </c>
      <c r="S45" s="4"/>
      <c r="T45" s="4">
        <f>dVMB!$Q48</f>
        <v>0.19789367292969337</v>
      </c>
      <c r="U45" s="4">
        <f>'8b. VM1'!$O50</f>
        <v>0</v>
      </c>
      <c r="V45" s="4">
        <f>'8c. VBM'!$O50</f>
        <v>0</v>
      </c>
      <c r="W45" s="4">
        <f>'8d. VM2'!$O50</f>
        <v>0</v>
      </c>
      <c r="X45" s="4"/>
      <c r="Y45" s="4"/>
      <c r="Z45" s="4">
        <f>LOOKUP(C45,[2]Data!$A$2:$A$85,[2]Data!$B$2:$B$85)</f>
        <v>76.599999999999994</v>
      </c>
      <c r="AA45" s="4"/>
      <c r="AB45" s="4"/>
      <c r="AC45" s="4"/>
      <c r="AD45" s="4"/>
      <c r="AE45">
        <f t="shared" si="4"/>
        <v>9.8656416511185618</v>
      </c>
      <c r="AF45">
        <f t="shared" si="2"/>
        <v>38</v>
      </c>
      <c r="AK45">
        <f t="shared" si="5"/>
        <v>16.856433555446802</v>
      </c>
      <c r="AL45">
        <f t="shared" si="3"/>
        <v>38</v>
      </c>
    </row>
    <row r="46" spans="1:38" x14ac:dyDescent="0.4">
      <c r="C46" s="49" t="s">
        <v>0</v>
      </c>
      <c r="D46" s="1"/>
      <c r="E46" s="42"/>
      <c r="F46" s="38"/>
      <c r="G46" s="38">
        <f>'$index'!AJ46</f>
        <v>3</v>
      </c>
      <c r="H46" s="38">
        <f>'$index'!AK46</f>
        <v>5</v>
      </c>
      <c r="I46" s="4"/>
      <c r="J46" s="4"/>
      <c r="K46" s="4"/>
      <c r="L46" s="4">
        <f>'8a. VMB'!$C51</f>
        <v>0.16716194602579856</v>
      </c>
      <c r="M46" s="4">
        <f>'8b. VM1'!$C51</f>
        <v>0.16222272217277786</v>
      </c>
      <c r="N46" s="4"/>
      <c r="O46" s="4">
        <f>'8a. VMB'!$H51</f>
        <v>5.2947242956628206E-2</v>
      </c>
      <c r="P46" s="4">
        <f>'8b. VM1'!$H51</f>
        <v>8.1174377451933954E-2</v>
      </c>
      <c r="Q46" s="4">
        <f>'8c. VBM'!$C51</f>
        <v>0.15865625167662395</v>
      </c>
      <c r="R46" s="4">
        <f>'8d. VM2'!$C51</f>
        <v>0.16312912556466849</v>
      </c>
      <c r="S46" s="4"/>
      <c r="T46" s="4">
        <f>dVMB!$Q49</f>
        <v>0.31633386730061092</v>
      </c>
      <c r="U46" s="4">
        <f>'8b. VM1'!$O51</f>
        <v>0</v>
      </c>
      <c r="V46" s="4">
        <f>'8c. VBM'!$O51</f>
        <v>0</v>
      </c>
      <c r="W46" s="4">
        <f>'8d. VM2'!$O51</f>
        <v>0</v>
      </c>
      <c r="X46" s="4"/>
      <c r="Y46" s="4"/>
      <c r="Z46" s="4">
        <f>LOOKUP(C46,[2]Data!$A$2:$A$85,[2]Data!$B$2:$B$85)</f>
        <v>20.2</v>
      </c>
      <c r="AA46" s="4"/>
      <c r="AB46" s="4"/>
      <c r="AC46" s="4"/>
      <c r="AD46" s="4"/>
      <c r="AE46">
        <f t="shared" si="4"/>
        <v>9.9174880534294694</v>
      </c>
      <c r="AF46">
        <f t="shared" si="2"/>
        <v>39</v>
      </c>
      <c r="AK46">
        <f t="shared" si="5"/>
        <v>16.836007870499479</v>
      </c>
      <c r="AL46">
        <f t="shared" si="3"/>
        <v>39</v>
      </c>
    </row>
    <row r="47" spans="1:38" x14ac:dyDescent="0.4">
      <c r="C47" s="49" t="s">
        <v>3</v>
      </c>
      <c r="H47" s="38">
        <f>'$index'!AK47</f>
        <v>8</v>
      </c>
      <c r="T47" s="4">
        <f>dVMB!$Q50</f>
        <v>0.12179068504240845</v>
      </c>
      <c r="Z47" s="4">
        <f>LOOKUP(C47,[2]Data!$A$2:$A$85,[2]Data!$B$2:$B$85)</f>
        <v>27.3</v>
      </c>
      <c r="AE47">
        <f t="shared" si="4"/>
        <v>9.9693344557403787</v>
      </c>
      <c r="AF47">
        <f t="shared" si="2"/>
        <v>40</v>
      </c>
      <c r="AK47">
        <f t="shared" si="5"/>
        <v>16.815582185552159</v>
      </c>
      <c r="AL47">
        <f t="shared" si="3"/>
        <v>40</v>
      </c>
    </row>
    <row r="48" spans="1:38" x14ac:dyDescent="0.4">
      <c r="C48" s="49" t="s">
        <v>6</v>
      </c>
      <c r="H48" s="38">
        <f>'$index'!AK48</f>
        <v>5</v>
      </c>
      <c r="T48" s="4">
        <f>dVMB!$Q51</f>
        <v>5.8706468537014118E-2</v>
      </c>
      <c r="Z48" s="4">
        <f>LOOKUP(C48,[2]Data!$A$2:$A$85,[2]Data!$B$2:$B$85)</f>
        <v>41.9</v>
      </c>
      <c r="AE48">
        <f t="shared" si="4"/>
        <v>10.021180858051286</v>
      </c>
      <c r="AF48">
        <f t="shared" si="2"/>
        <v>41</v>
      </c>
      <c r="AK48">
        <f t="shared" si="5"/>
        <v>16.795156500604836</v>
      </c>
      <c r="AL48">
        <f t="shared" si="3"/>
        <v>41</v>
      </c>
    </row>
    <row r="49" spans="3:38" x14ac:dyDescent="0.4">
      <c r="C49" s="49" t="s">
        <v>8</v>
      </c>
      <c r="H49" s="38">
        <f>'$index'!AK49</f>
        <v>6</v>
      </c>
      <c r="L49" s="4"/>
      <c r="T49" s="4">
        <f>dVMB!$Q52</f>
        <v>0.26516079865332565</v>
      </c>
      <c r="Z49" s="4">
        <f>LOOKUP(C49,[2]Data!$A$2:$A$85,[2]Data!$B$2:$B$85)</f>
        <v>96.7</v>
      </c>
      <c r="AE49">
        <f t="shared" si="4"/>
        <v>10.073027260362194</v>
      </c>
      <c r="AF49">
        <f t="shared" si="2"/>
        <v>42</v>
      </c>
      <c r="AK49">
        <f t="shared" si="5"/>
        <v>16.774730815657517</v>
      </c>
      <c r="AL49">
        <f t="shared" si="3"/>
        <v>42</v>
      </c>
    </row>
    <row r="50" spans="3:38" x14ac:dyDescent="0.4">
      <c r="C50" s="49" t="s">
        <v>14</v>
      </c>
      <c r="H50" s="38">
        <f>'$index'!AK50</f>
        <v>6</v>
      </c>
      <c r="L50" s="4"/>
      <c r="T50" s="4">
        <f>dVMB!$Q53</f>
        <v>0.1993518862697527</v>
      </c>
      <c r="Z50" s="4">
        <f>LOOKUP(C50,[2]Data!$A$2:$A$85,[2]Data!$B$2:$B$85)</f>
        <v>68.8</v>
      </c>
      <c r="AE50">
        <f t="shared" si="4"/>
        <v>10.124873662673103</v>
      </c>
      <c r="AF50">
        <f t="shared" si="2"/>
        <v>43</v>
      </c>
      <c r="AK50">
        <f t="shared" si="5"/>
        <v>16.754305130710193</v>
      </c>
      <c r="AL50">
        <f t="shared" si="3"/>
        <v>43</v>
      </c>
    </row>
    <row r="51" spans="3:38" x14ac:dyDescent="0.4">
      <c r="C51" s="49" t="s">
        <v>19</v>
      </c>
      <c r="H51" s="38">
        <f>'$index'!AK51</f>
        <v>7</v>
      </c>
      <c r="T51" s="4">
        <f>dVMB!$Q54</f>
        <v>8.6070940522058201E-2</v>
      </c>
      <c r="Z51" s="4">
        <f>LOOKUP(C51,[2]Data!$A$2:$A$85,[2]Data!$B$2:$B$85)</f>
        <v>18.600000000000001</v>
      </c>
      <c r="AE51">
        <f t="shared" si="4"/>
        <v>10.176720064984011</v>
      </c>
      <c r="AF51">
        <f t="shared" si="2"/>
        <v>44</v>
      </c>
      <c r="AK51">
        <f t="shared" si="5"/>
        <v>16.733879445762874</v>
      </c>
      <c r="AL51">
        <f t="shared" si="3"/>
        <v>44</v>
      </c>
    </row>
    <row r="52" spans="3:38" x14ac:dyDescent="0.4">
      <c r="C52" s="49" t="s">
        <v>47</v>
      </c>
      <c r="H52" s="38">
        <f>'$index'!AK52</f>
        <v>7</v>
      </c>
      <c r="T52" s="4">
        <f>dVMB!$Q55</f>
        <v>7.1945266367719266E-2</v>
      </c>
      <c r="Z52" s="4"/>
      <c r="AE52">
        <f t="shared" si="4"/>
        <v>10.228566467294918</v>
      </c>
      <c r="AF52">
        <f t="shared" si="2"/>
        <v>45</v>
      </c>
      <c r="AK52">
        <f t="shared" si="5"/>
        <v>16.71345376081555</v>
      </c>
      <c r="AL52">
        <f t="shared" si="3"/>
        <v>45</v>
      </c>
    </row>
    <row r="53" spans="3:38" x14ac:dyDescent="0.4">
      <c r="C53" s="49" t="s">
        <v>21</v>
      </c>
      <c r="H53" s="38">
        <f>'$index'!AK53</f>
        <v>5</v>
      </c>
      <c r="T53" s="4">
        <f>dVMB!$Q56</f>
        <v>9.152760801019745E-2</v>
      </c>
      <c r="Z53" s="4">
        <f>LOOKUP(C53,[2]Data!$A$2:$A$85,[2]Data!$B$2:$B$85)</f>
        <v>0.8</v>
      </c>
      <c r="AE53">
        <f t="shared" si="4"/>
        <v>10.280412869605826</v>
      </c>
      <c r="AF53">
        <f t="shared" si="2"/>
        <v>46</v>
      </c>
      <c r="AK53">
        <f t="shared" si="5"/>
        <v>16.693028075868227</v>
      </c>
      <c r="AL53">
        <f t="shared" si="3"/>
        <v>46</v>
      </c>
    </row>
    <row r="54" spans="3:38" x14ac:dyDescent="0.4">
      <c r="C54" s="49" t="s">
        <v>373</v>
      </c>
      <c r="H54" s="38">
        <f>'$index'!AK54</f>
        <v>6</v>
      </c>
      <c r="T54" s="4">
        <f>dVMB!$Q57</f>
        <v>0.13206740907166858</v>
      </c>
      <c r="Z54" s="4">
        <f>LOOKUP(C54,[2]Data!$A$2:$A$85,[2]Data!$B$2:$B$85)</f>
        <v>0</v>
      </c>
      <c r="AE54">
        <f t="shared" si="4"/>
        <v>10.332259271916735</v>
      </c>
      <c r="AF54">
        <f t="shared" si="2"/>
        <v>47</v>
      </c>
      <c r="AK54">
        <f t="shared" si="5"/>
        <v>16.672602390920908</v>
      </c>
      <c r="AL54">
        <f t="shared" si="3"/>
        <v>47</v>
      </c>
    </row>
    <row r="55" spans="3:38" x14ac:dyDescent="0.4">
      <c r="C55" s="50" t="s">
        <v>32</v>
      </c>
      <c r="H55" s="38">
        <f>'$index'!AK55</f>
        <v>7</v>
      </c>
      <c r="T55" s="4">
        <f>dVMB!$Q58</f>
        <v>0.17372455990683836</v>
      </c>
      <c r="Z55" s="4">
        <f>LOOKUP(C55,[2]Data!$A$2:$A$85,[2]Data!$B$2:$B$85)</f>
        <v>0</v>
      </c>
      <c r="AE55">
        <f t="shared" si="4"/>
        <v>10.384105674227643</v>
      </c>
      <c r="AF55">
        <f t="shared" si="2"/>
        <v>48</v>
      </c>
      <c r="AK55">
        <f t="shared" si="5"/>
        <v>16.652176705973588</v>
      </c>
      <c r="AL55">
        <f t="shared" si="3"/>
        <v>48</v>
      </c>
    </row>
    <row r="56" spans="3:38" x14ac:dyDescent="0.4">
      <c r="C56" s="49" t="s">
        <v>33</v>
      </c>
      <c r="H56" s="38">
        <f>'$index'!AK56</f>
        <v>8</v>
      </c>
      <c r="T56" s="4">
        <f>dVMB!$Q59</f>
        <v>0.15092742084770441</v>
      </c>
      <c r="Z56" s="4">
        <f>LOOKUP(C56,[2]Data!$A$2:$A$85,[2]Data!$B$2:$B$85)</f>
        <v>0</v>
      </c>
      <c r="AE56">
        <f t="shared" si="4"/>
        <v>10.43595207653855</v>
      </c>
      <c r="AF56">
        <f t="shared" si="2"/>
        <v>49</v>
      </c>
      <c r="AK56">
        <f t="shared" si="5"/>
        <v>16.631751021026265</v>
      </c>
      <c r="AL56">
        <f t="shared" si="3"/>
        <v>49</v>
      </c>
    </row>
    <row r="57" spans="3:38" x14ac:dyDescent="0.4">
      <c r="C57" s="49" t="s">
        <v>38</v>
      </c>
      <c r="H57" s="38">
        <f>'$index'!AK57</f>
        <v>8</v>
      </c>
      <c r="T57" s="4">
        <f>dVMB!$Q60</f>
        <v>0.16329341146233681</v>
      </c>
      <c r="Z57" s="4">
        <f>LOOKUP(C57,[2]Data!$A$2:$A$85,[2]Data!$B$2:$B$85)</f>
        <v>24.1</v>
      </c>
      <c r="AE57">
        <f t="shared" si="4"/>
        <v>10.487798478849459</v>
      </c>
      <c r="AF57">
        <f t="shared" si="2"/>
        <v>50</v>
      </c>
      <c r="AK57">
        <f t="shared" si="5"/>
        <v>16.611325336078941</v>
      </c>
      <c r="AL57">
        <f t="shared" si="3"/>
        <v>50</v>
      </c>
    </row>
    <row r="58" spans="3:38" x14ac:dyDescent="0.4">
      <c r="C58" s="49" t="s">
        <v>329</v>
      </c>
      <c r="H58" s="38">
        <f>'$index'!AK58</f>
        <v>7</v>
      </c>
      <c r="T58" s="4">
        <f>dVMB!$Q61</f>
        <v>0.1988936914760269</v>
      </c>
      <c r="Z58" s="4">
        <f>LOOKUP(C58,[2]Data!$A$2:$A$85,[2]Data!$B$2:$B$85)</f>
        <v>2.8</v>
      </c>
      <c r="AE58">
        <f t="shared" si="4"/>
        <v>10.539644881160367</v>
      </c>
      <c r="AF58">
        <f t="shared" si="2"/>
        <v>51</v>
      </c>
      <c r="AK58">
        <f t="shared" si="5"/>
        <v>16.590899651131622</v>
      </c>
      <c r="AL58">
        <f t="shared" si="3"/>
        <v>51</v>
      </c>
    </row>
    <row r="59" spans="3:38" x14ac:dyDescent="0.4">
      <c r="C59" s="49" t="s">
        <v>45</v>
      </c>
      <c r="H59" s="38">
        <f>'$index'!AK59</f>
        <v>6</v>
      </c>
      <c r="T59" s="4">
        <f>dVMB!$Q62</f>
        <v>0.25896153215576273</v>
      </c>
      <c r="Z59" s="4">
        <f>LOOKUP(C59,[2]Data!$A$2:$A$85,[2]Data!$B$2:$B$85)</f>
        <v>1.9</v>
      </c>
      <c r="AE59">
        <f t="shared" si="4"/>
        <v>10.591491283471274</v>
      </c>
      <c r="AF59">
        <f t="shared" si="2"/>
        <v>52</v>
      </c>
      <c r="AK59">
        <f t="shared" si="5"/>
        <v>16.570473966184299</v>
      </c>
      <c r="AL59">
        <f t="shared" si="3"/>
        <v>52</v>
      </c>
    </row>
    <row r="60" spans="3:38" x14ac:dyDescent="0.4">
      <c r="C60" s="49" t="s">
        <v>48</v>
      </c>
      <c r="H60" s="38">
        <f>'$index'!AK60</f>
        <v>8</v>
      </c>
      <c r="T60" s="4">
        <f>dVMB!$Q63</f>
        <v>5.4344435306297359E-2</v>
      </c>
      <c r="Z60" s="4">
        <f>LOOKUP(C60,[2]Data!$A$2:$A$85,[2]Data!$B$2:$B$85)</f>
        <v>0</v>
      </c>
      <c r="AE60">
        <f t="shared" si="4"/>
        <v>10.643337685782182</v>
      </c>
      <c r="AF60">
        <f t="shared" si="2"/>
        <v>53</v>
      </c>
      <c r="AK60">
        <f t="shared" si="5"/>
        <v>16.550048281236979</v>
      </c>
      <c r="AL60">
        <f t="shared" si="3"/>
        <v>53</v>
      </c>
    </row>
    <row r="61" spans="3:38" x14ac:dyDescent="0.4">
      <c r="C61" s="50" t="s">
        <v>53</v>
      </c>
      <c r="H61" s="38">
        <f>'$index'!AK61</f>
        <v>8</v>
      </c>
      <c r="T61" s="4">
        <f>dVMB!$Q64</f>
        <v>0.14705277236381095</v>
      </c>
      <c r="Z61" s="4"/>
      <c r="AE61">
        <f t="shared" si="4"/>
        <v>10.695184088093091</v>
      </c>
      <c r="AF61">
        <f t="shared" si="2"/>
        <v>54</v>
      </c>
      <c r="AK61">
        <f t="shared" si="5"/>
        <v>16.529622596289656</v>
      </c>
      <c r="AL61">
        <f t="shared" si="3"/>
        <v>54</v>
      </c>
    </row>
    <row r="62" spans="3:38" x14ac:dyDescent="0.4">
      <c r="C62" s="49" t="s">
        <v>58</v>
      </c>
      <c r="H62" s="38">
        <f>'$index'!AK62</f>
        <v>6</v>
      </c>
      <c r="T62" s="4">
        <f>dVMB!$Q65</f>
        <v>0.11202257476787016</v>
      </c>
      <c r="Z62" s="4">
        <f>LOOKUP(C62,[2]Data!$A$2:$A$85,[2]Data!$B$2:$B$85)</f>
        <v>32</v>
      </c>
      <c r="AE62">
        <f t="shared" si="4"/>
        <v>10.747030490403999</v>
      </c>
      <c r="AF62">
        <f t="shared" si="2"/>
        <v>55</v>
      </c>
      <c r="AK62">
        <f t="shared" si="5"/>
        <v>16.509196911342336</v>
      </c>
      <c r="AL62">
        <f t="shared" si="3"/>
        <v>55</v>
      </c>
    </row>
    <row r="63" spans="3:38" x14ac:dyDescent="0.4">
      <c r="C63" s="49" t="s">
        <v>64</v>
      </c>
      <c r="H63" s="38">
        <f>'$index'!AK63</f>
        <v>7</v>
      </c>
      <c r="T63" s="4">
        <f>dVMB!$Q66</f>
        <v>0.36154711787388555</v>
      </c>
      <c r="Z63" s="4">
        <f>LOOKUP(C63,[2]Data!$A$2:$A$85,[2]Data!$B$2:$B$85)</f>
        <v>10.199999999999999</v>
      </c>
      <c r="AE63">
        <f t="shared" si="4"/>
        <v>10.798876892714906</v>
      </c>
      <c r="AF63">
        <f t="shared" si="2"/>
        <v>56</v>
      </c>
      <c r="AK63">
        <f t="shared" si="5"/>
        <v>16.488771226395013</v>
      </c>
      <c r="AL63">
        <f t="shared" si="3"/>
        <v>56</v>
      </c>
    </row>
    <row r="64" spans="3:38" x14ac:dyDescent="0.4">
      <c r="C64" s="49" t="s">
        <v>66</v>
      </c>
      <c r="H64" s="38">
        <f>'$index'!AK64</f>
        <v>7</v>
      </c>
      <c r="T64" s="4">
        <f>dVMB!$Q67</f>
        <v>0.17851483319491077</v>
      </c>
      <c r="Z64" s="4">
        <f>LOOKUP(C64,[2]Data!$A$2:$A$85,[2]Data!$B$2:$B$85)</f>
        <v>25.9</v>
      </c>
      <c r="AE64">
        <f t="shared" si="4"/>
        <v>10.850723295025816</v>
      </c>
      <c r="AF64">
        <f t="shared" si="2"/>
        <v>57</v>
      </c>
      <c r="AK64">
        <f t="shared" si="5"/>
        <v>16.468345541447693</v>
      </c>
      <c r="AL64">
        <f t="shared" si="3"/>
        <v>57</v>
      </c>
    </row>
    <row r="65" spans="3:38" x14ac:dyDescent="0.4">
      <c r="C65" s="49" t="s">
        <v>68</v>
      </c>
      <c r="H65" s="38">
        <f>'$index'!AK65</f>
        <v>7</v>
      </c>
      <c r="T65" s="4">
        <f>dVMB!$Q68</f>
        <v>0.18744603890096304</v>
      </c>
      <c r="Z65" s="4">
        <f>LOOKUP(C65,[2]Data!$A$2:$A$85,[2]Data!$B$2:$B$85)</f>
        <v>16.7</v>
      </c>
      <c r="AE65">
        <f t="shared" si="4"/>
        <v>10.902569697336723</v>
      </c>
      <c r="AF65">
        <f t="shared" si="2"/>
        <v>58</v>
      </c>
      <c r="AK65">
        <f t="shared" si="5"/>
        <v>16.44791985650037</v>
      </c>
      <c r="AL65">
        <f t="shared" si="3"/>
        <v>58</v>
      </c>
    </row>
    <row r="66" spans="3:38" x14ac:dyDescent="0.4">
      <c r="C66" s="49" t="s">
        <v>70</v>
      </c>
      <c r="H66" s="38">
        <f>'$index'!AK66</f>
        <v>6</v>
      </c>
      <c r="T66" s="4">
        <f>dVMB!$Q69</f>
        <v>0.368128891054121</v>
      </c>
      <c r="Z66" s="4">
        <v>0</v>
      </c>
      <c r="AE66">
        <f t="shared" si="4"/>
        <v>10.954416099647631</v>
      </c>
      <c r="AF66">
        <f t="shared" si="2"/>
        <v>59</v>
      </c>
      <c r="AK66">
        <f t="shared" si="5"/>
        <v>16.42749417155305</v>
      </c>
      <c r="AL66">
        <f t="shared" si="3"/>
        <v>59</v>
      </c>
    </row>
    <row r="67" spans="3:38" x14ac:dyDescent="0.4">
      <c r="C67" s="49" t="s">
        <v>71</v>
      </c>
      <c r="H67" s="38">
        <f>'$index'!AK67</f>
        <v>5</v>
      </c>
      <c r="T67" s="4">
        <f>dVMB!$Q70</f>
        <v>0.14521559320339356</v>
      </c>
      <c r="Z67" s="4">
        <f>LOOKUP(C67,[2]Data!$A$2:$A$85,[2]Data!$B$2:$B$85)</f>
        <v>2.2000000000000002</v>
      </c>
      <c r="AE67">
        <f t="shared" si="4"/>
        <v>11.006262501958538</v>
      </c>
      <c r="AF67">
        <f t="shared" si="2"/>
        <v>60</v>
      </c>
      <c r="AK67">
        <f t="shared" si="5"/>
        <v>16.407068486605727</v>
      </c>
      <c r="AL67">
        <f t="shared" si="3"/>
        <v>60</v>
      </c>
    </row>
    <row r="68" spans="3:38" x14ac:dyDescent="0.4">
      <c r="C68" s="49" t="s">
        <v>72</v>
      </c>
      <c r="H68" s="38">
        <f>'$index'!AK68</f>
        <v>5</v>
      </c>
      <c r="T68" s="4">
        <f>dVMB!$Q71</f>
        <v>0.15153614382202085</v>
      </c>
      <c r="Z68" s="4">
        <f>LOOKUP(C68,[2]Data!$A$2:$A$85,[2]Data!$B$2:$B$85)</f>
        <v>16.7</v>
      </c>
      <c r="AE68">
        <f t="shared" si="4"/>
        <v>11.058108904269448</v>
      </c>
      <c r="AF68">
        <f t="shared" si="2"/>
        <v>61</v>
      </c>
      <c r="AK68">
        <f t="shared" si="5"/>
        <v>16.386642801658407</v>
      </c>
      <c r="AL68">
        <f t="shared" si="3"/>
        <v>61</v>
      </c>
    </row>
    <row r="69" spans="3:38" x14ac:dyDescent="0.4">
      <c r="C69" s="49" t="s">
        <v>371</v>
      </c>
      <c r="H69" s="38">
        <f>'$index'!AK69</f>
        <v>7</v>
      </c>
      <c r="T69" s="4">
        <f>dVMB!$Q72</f>
        <v>0.15739492069957822</v>
      </c>
      <c r="Z69" s="4"/>
      <c r="AE69">
        <f t="shared" si="4"/>
        <v>11.109955306580355</v>
      </c>
      <c r="AF69">
        <f t="shared" si="2"/>
        <v>62</v>
      </c>
      <c r="AK69">
        <f t="shared" si="5"/>
        <v>16.366217116711084</v>
      </c>
      <c r="AL69">
        <f t="shared" si="3"/>
        <v>62</v>
      </c>
    </row>
    <row r="70" spans="3:38" x14ac:dyDescent="0.4">
      <c r="C70" s="49" t="s">
        <v>90</v>
      </c>
      <c r="H70" s="38">
        <f>'$index'!AK70</f>
        <v>5</v>
      </c>
      <c r="T70" s="4">
        <f>dVMB!$Q73</f>
        <v>0.1151753711822656</v>
      </c>
      <c r="Z70" s="4">
        <f>LOOKUP(C70,[2]Data!$A$2:$A$85,[2]Data!$B$2:$B$85)</f>
        <v>32.700000000000003</v>
      </c>
      <c r="AE70">
        <f t="shared" si="4"/>
        <v>11.161801708891263</v>
      </c>
      <c r="AF70">
        <f t="shared" si="2"/>
        <v>63</v>
      </c>
      <c r="AK70">
        <f t="shared" si="5"/>
        <v>16.345791431763764</v>
      </c>
      <c r="AL70">
        <f t="shared" si="3"/>
        <v>63</v>
      </c>
    </row>
    <row r="71" spans="3:38" x14ac:dyDescent="0.4">
      <c r="C71" s="49" t="s">
        <v>92</v>
      </c>
      <c r="H71" s="38">
        <f>'$index'!AK71</f>
        <v>8</v>
      </c>
      <c r="T71" s="4">
        <f>dVMB!$Q74</f>
        <v>0.1860436306465732</v>
      </c>
      <c r="Z71" s="4">
        <f>LOOKUP(C71,[2]Data!$A$2:$A$85,[2]Data!$B$2:$B$85)</f>
        <v>75.599999999999994</v>
      </c>
      <c r="AE71">
        <f t="shared" si="4"/>
        <v>11.213648111202172</v>
      </c>
      <c r="AF71">
        <f t="shared" si="2"/>
        <v>64</v>
      </c>
      <c r="AK71">
        <f t="shared" si="5"/>
        <v>16.325365746816441</v>
      </c>
      <c r="AL71">
        <f t="shared" si="3"/>
        <v>64</v>
      </c>
    </row>
    <row r="72" spans="3:38" x14ac:dyDescent="0.4">
      <c r="C72" s="49" t="s">
        <v>95</v>
      </c>
      <c r="H72" s="38">
        <f>'$index'!AK72</f>
        <v>4</v>
      </c>
      <c r="T72" s="4">
        <f>dVMB!$Q75</f>
        <v>8.2211019437431809E-2</v>
      </c>
      <c r="Z72" s="4">
        <f>LOOKUP(C72,[2]Data!$A$2:$A$85,[2]Data!$B$2:$B$85)</f>
        <v>0</v>
      </c>
      <c r="AE72">
        <f t="shared" ref="AE72:AE87" si="6">$AF$6+$AF$5*AF72</f>
        <v>11.26549451351308</v>
      </c>
      <c r="AF72">
        <f t="shared" si="2"/>
        <v>65</v>
      </c>
      <c r="AK72">
        <f t="shared" ref="AK72:AK87" si="7">$AK$6+$AK$5*AL72</f>
        <v>16.304940061869122</v>
      </c>
      <c r="AL72">
        <f t="shared" si="3"/>
        <v>65</v>
      </c>
    </row>
    <row r="73" spans="3:38" x14ac:dyDescent="0.4">
      <c r="C73" s="49" t="s">
        <v>372</v>
      </c>
      <c r="H73" s="38">
        <f>'$index'!AK73</f>
        <v>6</v>
      </c>
      <c r="T73" s="4">
        <f>dVMB!$Q76</f>
        <v>8.988457926238401E-2</v>
      </c>
      <c r="Z73" s="4">
        <f>LOOKUP(C73,[2]Data!$A$2:$A$85,[2]Data!$B$2:$B$85)</f>
        <v>0</v>
      </c>
      <c r="AE73">
        <f t="shared" si="6"/>
        <v>11.317340915823987</v>
      </c>
      <c r="AF73">
        <f t="shared" si="2"/>
        <v>66</v>
      </c>
      <c r="AK73">
        <f t="shared" si="7"/>
        <v>16.284514376921798</v>
      </c>
      <c r="AL73">
        <f t="shared" si="3"/>
        <v>66</v>
      </c>
    </row>
    <row r="74" spans="3:38" x14ac:dyDescent="0.4">
      <c r="C74" s="49" t="s">
        <v>374</v>
      </c>
      <c r="H74" s="38">
        <f>'$index'!AK74</f>
        <v>4</v>
      </c>
      <c r="T74" s="4">
        <f>dVMB!$Q77</f>
        <v>7.5254414630489305E-2</v>
      </c>
      <c r="Z74" s="4"/>
      <c r="AE74">
        <f t="shared" si="6"/>
        <v>11.369187318134895</v>
      </c>
      <c r="AF74">
        <f t="shared" ref="AF74:AF107" si="8">AF73+1</f>
        <v>67</v>
      </c>
      <c r="AK74">
        <f t="shared" si="7"/>
        <v>16.264088691974479</v>
      </c>
      <c r="AL74">
        <f t="shared" ref="AL74:AL87" si="9">AL73+1</f>
        <v>67</v>
      </c>
    </row>
    <row r="75" spans="3:38" x14ac:dyDescent="0.4">
      <c r="C75" s="49" t="s">
        <v>105</v>
      </c>
      <c r="H75" s="38">
        <f>'$index'!AK75</f>
        <v>7</v>
      </c>
      <c r="T75" s="4">
        <f>dVMB!$Q78</f>
        <v>4.8471932577681495E-2</v>
      </c>
      <c r="Z75" s="4"/>
      <c r="AE75">
        <f t="shared" si="6"/>
        <v>11.421033720445802</v>
      </c>
      <c r="AF75">
        <f t="shared" si="8"/>
        <v>68</v>
      </c>
      <c r="AK75">
        <f t="shared" si="7"/>
        <v>16.243663007027155</v>
      </c>
      <c r="AL75">
        <f t="shared" si="9"/>
        <v>68</v>
      </c>
    </row>
    <row r="76" spans="3:38" x14ac:dyDescent="0.4">
      <c r="C76" s="49" t="s">
        <v>113</v>
      </c>
      <c r="H76" s="38">
        <f>'$index'!AK76</f>
        <v>6</v>
      </c>
      <c r="T76" s="4">
        <f>dVMB!$Q79</f>
        <v>0.10206404310106494</v>
      </c>
      <c r="Z76" s="4"/>
      <c r="AE76">
        <f t="shared" si="6"/>
        <v>11.472880122756711</v>
      </c>
      <c r="AF76">
        <f t="shared" si="8"/>
        <v>69</v>
      </c>
      <c r="AK76">
        <f t="shared" si="7"/>
        <v>16.223237322079836</v>
      </c>
      <c r="AL76">
        <f t="shared" si="9"/>
        <v>69</v>
      </c>
    </row>
    <row r="77" spans="3:38" x14ac:dyDescent="0.4">
      <c r="C77" s="49" t="s">
        <v>117</v>
      </c>
      <c r="H77" s="38">
        <f>'$index'!AK77</f>
        <v>6</v>
      </c>
      <c r="T77" s="4"/>
      <c r="Z77" s="4"/>
      <c r="AE77">
        <f t="shared" si="6"/>
        <v>11.524726525067619</v>
      </c>
      <c r="AF77">
        <f t="shared" si="8"/>
        <v>70</v>
      </c>
      <c r="AK77">
        <f t="shared" si="7"/>
        <v>16.202811637132513</v>
      </c>
      <c r="AL77">
        <f t="shared" si="9"/>
        <v>70</v>
      </c>
    </row>
    <row r="78" spans="3:38" x14ac:dyDescent="0.4">
      <c r="C78" s="49" t="s">
        <v>118</v>
      </c>
      <c r="H78" s="38">
        <f>'$index'!AK78</f>
        <v>8</v>
      </c>
      <c r="T78" s="4">
        <f>dVMB!$Q81</f>
        <v>0.11252526867401048</v>
      </c>
      <c r="Z78" s="4">
        <f>LOOKUP(C78,[2]Data!$A$2:$A$85,[2]Data!$B$2:$B$85)</f>
        <v>35.1</v>
      </c>
      <c r="AE78">
        <f t="shared" si="6"/>
        <v>11.576572927378528</v>
      </c>
      <c r="AF78">
        <f t="shared" si="8"/>
        <v>71</v>
      </c>
      <c r="AK78">
        <f t="shared" si="7"/>
        <v>16.182385952185193</v>
      </c>
      <c r="AL78">
        <f t="shared" si="9"/>
        <v>71</v>
      </c>
    </row>
    <row r="79" spans="3:38" x14ac:dyDescent="0.4">
      <c r="C79" s="49" t="s">
        <v>120</v>
      </c>
      <c r="H79" s="38">
        <f>'$index'!AK79</f>
        <v>7</v>
      </c>
      <c r="T79" s="4">
        <f>dVMB!$Q82</f>
        <v>4.5195702856189658E-2</v>
      </c>
      <c r="Z79" s="4">
        <f>LOOKUP(C79,[2]Data!$A$2:$A$85,[2]Data!$B$2:$B$85)</f>
        <v>49.5</v>
      </c>
      <c r="AE79">
        <f t="shared" si="6"/>
        <v>11.628419329689436</v>
      </c>
      <c r="AF79">
        <f t="shared" si="8"/>
        <v>72</v>
      </c>
      <c r="AK79">
        <f t="shared" si="7"/>
        <v>16.16196026723787</v>
      </c>
      <c r="AL79">
        <f t="shared" si="9"/>
        <v>72</v>
      </c>
    </row>
    <row r="80" spans="3:38" x14ac:dyDescent="0.4">
      <c r="C80" s="49" t="s">
        <v>123</v>
      </c>
      <c r="H80" s="38">
        <f>'$index'!AK80</f>
        <v>5</v>
      </c>
      <c r="T80" s="4">
        <f>dVMB!$Q83</f>
        <v>0.14431282932372286</v>
      </c>
      <c r="Z80" s="4"/>
      <c r="AE80">
        <f t="shared" si="6"/>
        <v>11.680265732000343</v>
      </c>
      <c r="AF80">
        <f t="shared" si="8"/>
        <v>73</v>
      </c>
      <c r="AK80">
        <f t="shared" si="7"/>
        <v>16.14153458229055</v>
      </c>
      <c r="AL80">
        <f t="shared" si="9"/>
        <v>73</v>
      </c>
    </row>
    <row r="81" spans="3:38" x14ac:dyDescent="0.4">
      <c r="C81" s="49" t="s">
        <v>290</v>
      </c>
      <c r="H81" s="38">
        <f>'$index'!AK81</f>
        <v>5</v>
      </c>
      <c r="T81" s="4">
        <f>dVMB!$Q84</f>
        <v>0.18606007683612974</v>
      </c>
      <c r="Z81" s="4">
        <f>LOOKUP(C81,[2]Data!$A$2:$A$85,[2]Data!$B$2:$B$85)</f>
        <v>11.6</v>
      </c>
      <c r="AE81">
        <f t="shared" si="6"/>
        <v>11.732112134311251</v>
      </c>
      <c r="AF81">
        <f t="shared" si="8"/>
        <v>74</v>
      </c>
      <c r="AK81">
        <f t="shared" si="7"/>
        <v>16.121108897343227</v>
      </c>
      <c r="AL81">
        <f t="shared" si="9"/>
        <v>74</v>
      </c>
    </row>
    <row r="82" spans="3:38" x14ac:dyDescent="0.4">
      <c r="C82" s="49" t="s">
        <v>20</v>
      </c>
      <c r="H82" s="38">
        <f>'$index'!AK82</f>
        <v>2</v>
      </c>
      <c r="T82" s="4">
        <f>dVMB!$Q85</f>
        <v>0.22956539672069082</v>
      </c>
      <c r="Z82" s="4">
        <v>0</v>
      </c>
      <c r="AE82">
        <f t="shared" si="6"/>
        <v>11.783958536622158</v>
      </c>
      <c r="AF82">
        <f t="shared" si="8"/>
        <v>75</v>
      </c>
      <c r="AK82">
        <f t="shared" si="7"/>
        <v>16.100683212395907</v>
      </c>
      <c r="AL82">
        <f t="shared" si="9"/>
        <v>75</v>
      </c>
    </row>
    <row r="83" spans="3:38" x14ac:dyDescent="0.4">
      <c r="C83" s="49" t="s">
        <v>35</v>
      </c>
      <c r="H83" s="38">
        <f>'$index'!AK83</f>
        <v>1</v>
      </c>
      <c r="T83" s="4">
        <f>dVMB!$Q86</f>
        <v>0.17024654110949466</v>
      </c>
      <c r="Z83" s="4"/>
      <c r="AE83">
        <f t="shared" si="6"/>
        <v>11.835804938933068</v>
      </c>
      <c r="AF83">
        <f t="shared" si="8"/>
        <v>76</v>
      </c>
      <c r="AK83">
        <f t="shared" si="7"/>
        <v>16.080257527448584</v>
      </c>
      <c r="AL83">
        <f t="shared" si="9"/>
        <v>76</v>
      </c>
    </row>
    <row r="84" spans="3:38" x14ac:dyDescent="0.4">
      <c r="C84" s="49" t="s">
        <v>60</v>
      </c>
      <c r="H84" s="38">
        <f>'$index'!AK84</f>
        <v>3</v>
      </c>
      <c r="T84" s="4">
        <f>dVMB!$Q87</f>
        <v>0.12634448284395181</v>
      </c>
      <c r="Z84" s="4">
        <f>LOOKUP(C84,[2]Data!$A$2:$A$85,[2]Data!$B$2:$B$85)</f>
        <v>0</v>
      </c>
      <c r="AE84">
        <f t="shared" si="6"/>
        <v>11.887651341243975</v>
      </c>
      <c r="AF84">
        <f t="shared" si="8"/>
        <v>77</v>
      </c>
      <c r="AK84">
        <f t="shared" si="7"/>
        <v>16.059831842501264</v>
      </c>
      <c r="AL84">
        <f t="shared" si="9"/>
        <v>77</v>
      </c>
    </row>
    <row r="85" spans="3:38" x14ac:dyDescent="0.4">
      <c r="C85" s="49" t="s">
        <v>61</v>
      </c>
      <c r="H85" s="38">
        <f>'$index'!AK85</f>
        <v>3</v>
      </c>
      <c r="T85" s="4">
        <f>dVMB!$Q88</f>
        <v>0.18640098328363211</v>
      </c>
      <c r="Z85" s="4"/>
      <c r="AE85">
        <f t="shared" si="6"/>
        <v>11.939497743554885</v>
      </c>
      <c r="AF85">
        <f t="shared" si="8"/>
        <v>78</v>
      </c>
      <c r="AK85">
        <f t="shared" si="7"/>
        <v>16.039406157553941</v>
      </c>
      <c r="AL85">
        <f t="shared" si="9"/>
        <v>78</v>
      </c>
    </row>
    <row r="86" spans="3:38" x14ac:dyDescent="0.4">
      <c r="C86" s="49" t="s">
        <v>274</v>
      </c>
      <c r="H86" s="38">
        <f>'$index'!AK86</f>
        <v>2</v>
      </c>
      <c r="T86" s="4">
        <f>dVMB!$Q89</f>
        <v>8.3742361949547803E-2</v>
      </c>
      <c r="Z86" s="4"/>
      <c r="AE86">
        <f t="shared" si="6"/>
        <v>11.991344145865792</v>
      </c>
      <c r="AF86">
        <f t="shared" si="8"/>
        <v>79</v>
      </c>
      <c r="AK86">
        <f t="shared" si="7"/>
        <v>16.018980472606621</v>
      </c>
      <c r="AL86">
        <f t="shared" si="9"/>
        <v>79</v>
      </c>
    </row>
    <row r="87" spans="3:38" x14ac:dyDescent="0.4">
      <c r="C87" s="49" t="s">
        <v>376</v>
      </c>
      <c r="H87" s="38">
        <f>'$index'!AK87</f>
        <v>0</v>
      </c>
      <c r="T87" s="4">
        <f>dVMB!$Q90</f>
        <v>5.2947242956628206E-2</v>
      </c>
      <c r="Z87" s="4"/>
      <c r="AE87">
        <f t="shared" si="6"/>
        <v>12.0431905481767</v>
      </c>
      <c r="AF87">
        <f t="shared" si="8"/>
        <v>80</v>
      </c>
      <c r="AK87">
        <f t="shared" si="7"/>
        <v>15.998554787659298</v>
      </c>
      <c r="AL87">
        <f t="shared" si="9"/>
        <v>80</v>
      </c>
    </row>
    <row r="88" spans="3:38" x14ac:dyDescent="0.4">
      <c r="C88" s="49" t="s">
        <v>98</v>
      </c>
      <c r="H88" s="38">
        <f>'$index'!AK88</f>
        <v>2</v>
      </c>
      <c r="T88" s="4"/>
      <c r="Z88" s="4"/>
      <c r="AE88">
        <f t="shared" ref="AE88:AE107" si="10">$AF$6+$AF$5*AF88</f>
        <v>12.095036950487607</v>
      </c>
      <c r="AF88">
        <f t="shared" si="8"/>
        <v>81</v>
      </c>
    </row>
    <row r="89" spans="3:38" x14ac:dyDescent="0.4">
      <c r="C89" s="49" t="s">
        <v>100</v>
      </c>
      <c r="H89" s="38">
        <f>'$index'!AK89</f>
        <v>4</v>
      </c>
      <c r="T89" s="4">
        <f>dVMB!$Q92</f>
        <v>0</v>
      </c>
      <c r="Z89" s="4">
        <f>LOOKUP(C89,[2]Data!$A$2:$A$85,[2]Data!$B$2:$B$85)</f>
        <v>3.7</v>
      </c>
      <c r="AE89">
        <f t="shared" si="10"/>
        <v>12.146883352798515</v>
      </c>
      <c r="AF89">
        <f t="shared" si="8"/>
        <v>82</v>
      </c>
    </row>
    <row r="90" spans="3:38" x14ac:dyDescent="0.4">
      <c r="C90" s="49" t="s">
        <v>102</v>
      </c>
      <c r="H90" s="38">
        <f>'$index'!AK90</f>
        <v>2</v>
      </c>
      <c r="T90" s="4">
        <f>dVMB!$Q93</f>
        <v>0</v>
      </c>
      <c r="Z90" s="4"/>
      <c r="AE90">
        <f t="shared" si="10"/>
        <v>12.198729755109424</v>
      </c>
      <c r="AF90">
        <f t="shared" si="8"/>
        <v>83</v>
      </c>
    </row>
    <row r="91" spans="3:38" x14ac:dyDescent="0.4">
      <c r="C91" s="49" t="s">
        <v>109</v>
      </c>
      <c r="H91" s="38">
        <f>'$index'!AK91</f>
        <v>1</v>
      </c>
      <c r="T91" s="4">
        <f>dVMB!$Q94</f>
        <v>0</v>
      </c>
      <c r="Z91" s="4"/>
      <c r="AE91">
        <f t="shared" si="10"/>
        <v>12.250576157420332</v>
      </c>
      <c r="AF91">
        <f t="shared" si="8"/>
        <v>84</v>
      </c>
    </row>
    <row r="92" spans="3:38" x14ac:dyDescent="0.4">
      <c r="AE92">
        <f t="shared" si="10"/>
        <v>12.302422559731241</v>
      </c>
      <c r="AF92">
        <f t="shared" si="8"/>
        <v>85</v>
      </c>
    </row>
    <row r="93" spans="3:38" x14ac:dyDescent="0.4">
      <c r="AE93">
        <f t="shared" si="10"/>
        <v>12.354268962042148</v>
      </c>
      <c r="AF93">
        <f t="shared" si="8"/>
        <v>86</v>
      </c>
    </row>
    <row r="94" spans="3:38" x14ac:dyDescent="0.4">
      <c r="AE94">
        <f t="shared" si="10"/>
        <v>12.406115364353056</v>
      </c>
      <c r="AF94">
        <f t="shared" si="8"/>
        <v>87</v>
      </c>
    </row>
    <row r="95" spans="3:38" x14ac:dyDescent="0.4">
      <c r="AE95">
        <f t="shared" si="10"/>
        <v>12.457961766663963</v>
      </c>
      <c r="AF95">
        <f t="shared" si="8"/>
        <v>88</v>
      </c>
    </row>
    <row r="96" spans="3:38" x14ac:dyDescent="0.4">
      <c r="AE96">
        <f t="shared" si="10"/>
        <v>12.509808168974871</v>
      </c>
      <c r="AF96">
        <f t="shared" si="8"/>
        <v>89</v>
      </c>
    </row>
    <row r="97" spans="31:32" x14ac:dyDescent="0.4">
      <c r="AE97">
        <f t="shared" si="10"/>
        <v>12.56165457128578</v>
      </c>
      <c r="AF97">
        <f t="shared" si="8"/>
        <v>90</v>
      </c>
    </row>
    <row r="98" spans="31:32" x14ac:dyDescent="0.4">
      <c r="AE98">
        <f t="shared" si="10"/>
        <v>12.613500973596688</v>
      </c>
      <c r="AF98">
        <f t="shared" si="8"/>
        <v>91</v>
      </c>
    </row>
    <row r="99" spans="31:32" x14ac:dyDescent="0.4">
      <c r="AE99">
        <f t="shared" si="10"/>
        <v>12.665347375907597</v>
      </c>
      <c r="AF99">
        <f t="shared" si="8"/>
        <v>92</v>
      </c>
    </row>
    <row r="100" spans="31:32" x14ac:dyDescent="0.4">
      <c r="AE100">
        <f t="shared" si="10"/>
        <v>12.717193778218505</v>
      </c>
      <c r="AF100">
        <f t="shared" si="8"/>
        <v>93</v>
      </c>
    </row>
    <row r="101" spans="31:32" x14ac:dyDescent="0.4">
      <c r="AE101">
        <f t="shared" si="10"/>
        <v>12.769040180529412</v>
      </c>
      <c r="AF101">
        <f t="shared" si="8"/>
        <v>94</v>
      </c>
    </row>
    <row r="102" spans="31:32" x14ac:dyDescent="0.4">
      <c r="AE102">
        <f t="shared" si="10"/>
        <v>12.82088658284032</v>
      </c>
      <c r="AF102">
        <f t="shared" si="8"/>
        <v>95</v>
      </c>
    </row>
    <row r="103" spans="31:32" x14ac:dyDescent="0.4">
      <c r="AE103">
        <f t="shared" si="10"/>
        <v>12.872732985151227</v>
      </c>
      <c r="AF103">
        <f t="shared" si="8"/>
        <v>96</v>
      </c>
    </row>
    <row r="104" spans="31:32" x14ac:dyDescent="0.4">
      <c r="AE104">
        <f t="shared" si="10"/>
        <v>12.924579387462137</v>
      </c>
      <c r="AF104">
        <f t="shared" si="8"/>
        <v>97</v>
      </c>
    </row>
    <row r="105" spans="31:32" x14ac:dyDescent="0.4">
      <c r="AE105">
        <f t="shared" si="10"/>
        <v>12.976425789773044</v>
      </c>
      <c r="AF105">
        <f t="shared" si="8"/>
        <v>98</v>
      </c>
    </row>
    <row r="106" spans="31:32" x14ac:dyDescent="0.4">
      <c r="AE106">
        <f t="shared" si="10"/>
        <v>13.028272192083953</v>
      </c>
      <c r="AF106">
        <f t="shared" si="8"/>
        <v>99</v>
      </c>
    </row>
    <row r="107" spans="31:32" x14ac:dyDescent="0.4">
      <c r="AE107">
        <f t="shared" si="10"/>
        <v>13.080118594394861</v>
      </c>
      <c r="AF107">
        <f t="shared" si="8"/>
        <v>100</v>
      </c>
    </row>
    <row r="65536" spans="22:22" x14ac:dyDescent="0.4">
      <c r="V65536" s="4"/>
    </row>
  </sheetData>
  <phoneticPr fontId="6" type="noConversion"/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460"/>
  <sheetViews>
    <sheetView tabSelected="1" workbookViewId="0">
      <selection activeCell="B9" sqref="B9"/>
    </sheetView>
  </sheetViews>
  <sheetFormatPr defaultRowHeight="13.15" x14ac:dyDescent="0.4"/>
  <sheetData>
    <row r="1" spans="1:59" ht="13.5" thickBot="1" x14ac:dyDescent="0.45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</row>
    <row r="2" spans="1:59" ht="15.75" thickTop="1" x14ac:dyDescent="0.45">
      <c r="A2" s="62"/>
      <c r="B2" s="64" t="s">
        <v>484</v>
      </c>
      <c r="C2" s="65"/>
      <c r="D2" s="65"/>
      <c r="E2" s="65"/>
      <c r="F2" s="65"/>
      <c r="G2" s="65"/>
      <c r="H2" s="66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</row>
    <row r="3" spans="1:59" ht="15.4" x14ac:dyDescent="0.45">
      <c r="A3" s="62"/>
      <c r="B3" s="67" t="s">
        <v>485</v>
      </c>
      <c r="C3" s="68"/>
      <c r="D3" s="68"/>
      <c r="E3" s="68"/>
      <c r="F3" s="68"/>
      <c r="G3" s="68"/>
      <c r="H3" s="69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</row>
    <row r="4" spans="1:59" ht="15.4" x14ac:dyDescent="0.45">
      <c r="A4" s="62"/>
      <c r="B4" s="70" t="s">
        <v>486</v>
      </c>
      <c r="C4" s="68"/>
      <c r="D4" s="68"/>
      <c r="E4" s="68"/>
      <c r="F4" s="68"/>
      <c r="G4" s="68"/>
      <c r="H4" s="69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</row>
    <row r="5" spans="1:59" ht="15.4" x14ac:dyDescent="0.45">
      <c r="A5" s="62"/>
      <c r="B5" s="67" t="s">
        <v>487</v>
      </c>
      <c r="C5" s="68"/>
      <c r="D5" s="68"/>
      <c r="E5" s="68"/>
      <c r="F5" s="68"/>
      <c r="G5" s="68"/>
      <c r="H5" s="69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3"/>
      <c r="AY5" s="63"/>
      <c r="AZ5" s="63"/>
      <c r="BA5" s="63"/>
      <c r="BB5" s="63"/>
      <c r="BC5" s="63"/>
      <c r="BD5" s="63"/>
      <c r="BE5" s="63"/>
      <c r="BF5" s="63"/>
      <c r="BG5" s="63"/>
    </row>
    <row r="6" spans="1:59" ht="15.75" thickBot="1" x14ac:dyDescent="0.5">
      <c r="A6" s="62"/>
      <c r="B6" s="71"/>
      <c r="C6" s="72"/>
      <c r="D6" s="72"/>
      <c r="E6" s="72"/>
      <c r="F6" s="72"/>
      <c r="G6" s="72"/>
      <c r="H6" s="73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</row>
    <row r="7" spans="1:59" ht="13.5" thickTop="1" x14ac:dyDescent="0.4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3"/>
      <c r="AX7" s="63"/>
      <c r="AY7" s="63"/>
      <c r="AZ7" s="63"/>
      <c r="BA7" s="63"/>
      <c r="BB7" s="63"/>
      <c r="BC7" s="63"/>
      <c r="BD7" s="63"/>
      <c r="BE7" s="63"/>
      <c r="BF7" s="63"/>
      <c r="BG7" s="63"/>
    </row>
    <row r="8" spans="1:59" x14ac:dyDescent="0.4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3"/>
      <c r="BF8" s="63"/>
      <c r="BG8" s="63"/>
    </row>
    <row r="9" spans="1:59" ht="15.4" x14ac:dyDescent="0.45">
      <c r="A9" s="62"/>
      <c r="B9" s="74" t="s">
        <v>488</v>
      </c>
      <c r="C9" s="62"/>
      <c r="D9" s="62"/>
      <c r="E9" s="62"/>
      <c r="F9" s="62"/>
      <c r="G9" s="62"/>
      <c r="H9" s="75" t="s">
        <v>490</v>
      </c>
      <c r="I9" s="62"/>
      <c r="K9" s="62"/>
      <c r="L9" s="62"/>
      <c r="M9" s="75" t="s">
        <v>489</v>
      </c>
      <c r="N9" s="62"/>
      <c r="O9" s="62"/>
      <c r="P9" s="62"/>
      <c r="Q9" s="62"/>
      <c r="R9" s="62"/>
      <c r="S9" s="76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  <c r="BB9" s="63"/>
      <c r="BC9" s="63"/>
      <c r="BD9" s="63"/>
      <c r="BE9" s="63"/>
      <c r="BF9" s="63"/>
      <c r="BG9" s="63"/>
    </row>
    <row r="10" spans="1:59" x14ac:dyDescent="0.4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</row>
    <row r="11" spans="1:59" x14ac:dyDescent="0.4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</row>
    <row r="12" spans="1:59" x14ac:dyDescent="0.4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3"/>
      <c r="AX12" s="63"/>
      <c r="AY12" s="63"/>
      <c r="AZ12" s="63"/>
      <c r="BA12" s="63"/>
      <c r="BB12" s="63"/>
      <c r="BC12" s="63"/>
      <c r="BD12" s="63"/>
      <c r="BE12" s="63"/>
      <c r="BF12" s="63"/>
      <c r="BG12" s="63"/>
    </row>
    <row r="13" spans="1:59" x14ac:dyDescent="0.4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</row>
    <row r="14" spans="1:59" x14ac:dyDescent="0.4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</row>
    <row r="15" spans="1:59" x14ac:dyDescent="0.4">
      <c r="A15" s="62"/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</row>
    <row r="16" spans="1:59" x14ac:dyDescent="0.4">
      <c r="A16" s="62"/>
      <c r="B16" s="62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  <c r="AI16" s="62"/>
      <c r="AJ16" s="62"/>
      <c r="AK16" s="62"/>
      <c r="AL16" s="62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3"/>
      <c r="BE16" s="63"/>
      <c r="BF16" s="63"/>
      <c r="BG16" s="63"/>
    </row>
    <row r="17" spans="1:59" x14ac:dyDescent="0.4">
      <c r="A17" s="62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  <c r="AX17" s="63"/>
      <c r="AY17" s="63"/>
      <c r="AZ17" s="63"/>
      <c r="BA17" s="63"/>
      <c r="BB17" s="63"/>
      <c r="BC17" s="63"/>
      <c r="BD17" s="63"/>
      <c r="BE17" s="63"/>
      <c r="BF17" s="63"/>
      <c r="BG17" s="63"/>
    </row>
    <row r="18" spans="1:59" x14ac:dyDescent="0.4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  <c r="AX18" s="63"/>
      <c r="AY18" s="63"/>
      <c r="AZ18" s="63"/>
      <c r="BA18" s="63"/>
      <c r="BB18" s="63"/>
      <c r="BC18" s="63"/>
      <c r="BD18" s="63"/>
      <c r="BE18" s="63"/>
      <c r="BF18" s="63"/>
      <c r="BG18" s="63"/>
    </row>
    <row r="19" spans="1:59" x14ac:dyDescent="0.4">
      <c r="A19" s="62"/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  <c r="AI19" s="62"/>
      <c r="AJ19" s="62"/>
      <c r="AK19" s="62"/>
      <c r="AL19" s="62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</row>
    <row r="20" spans="1:59" x14ac:dyDescent="0.4">
      <c r="A20" s="62"/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  <c r="AI20" s="62"/>
      <c r="AJ20" s="62"/>
      <c r="AK20" s="62"/>
      <c r="AL20" s="62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3"/>
      <c r="BE20" s="63"/>
      <c r="BF20" s="63"/>
      <c r="BG20" s="63"/>
    </row>
    <row r="21" spans="1:59" x14ac:dyDescent="0.4">
      <c r="A21" s="62"/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  <c r="AI21" s="62"/>
      <c r="AJ21" s="62"/>
      <c r="AK21" s="62"/>
      <c r="AL21" s="62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</row>
    <row r="22" spans="1:59" x14ac:dyDescent="0.4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B22" s="63"/>
      <c r="BC22" s="63"/>
      <c r="BD22" s="63"/>
      <c r="BE22" s="63"/>
      <c r="BF22" s="63"/>
      <c r="BG22" s="63"/>
    </row>
    <row r="23" spans="1:59" x14ac:dyDescent="0.4">
      <c r="A23" s="62"/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3"/>
      <c r="AX23" s="63"/>
      <c r="AY23" s="63"/>
      <c r="AZ23" s="63"/>
      <c r="BA23" s="63"/>
      <c r="BB23" s="63"/>
      <c r="BC23" s="63"/>
      <c r="BD23" s="63"/>
      <c r="BE23" s="63"/>
      <c r="BF23" s="63"/>
      <c r="BG23" s="63"/>
    </row>
    <row r="24" spans="1:59" x14ac:dyDescent="0.4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  <c r="BA24" s="63"/>
      <c r="BB24" s="63"/>
      <c r="BC24" s="63"/>
      <c r="BD24" s="63"/>
      <c r="BE24" s="63"/>
      <c r="BF24" s="63"/>
      <c r="BG24" s="63"/>
    </row>
    <row r="25" spans="1:59" x14ac:dyDescent="0.4">
      <c r="A25" s="62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3"/>
      <c r="AX25" s="63"/>
      <c r="AY25" s="63"/>
      <c r="AZ25" s="63"/>
      <c r="BA25" s="63"/>
      <c r="BB25" s="63"/>
      <c r="BC25" s="63"/>
      <c r="BD25" s="63"/>
      <c r="BE25" s="63"/>
      <c r="BF25" s="63"/>
      <c r="BG25" s="63"/>
    </row>
    <row r="26" spans="1:59" x14ac:dyDescent="0.4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</row>
    <row r="27" spans="1:59" x14ac:dyDescent="0.4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3"/>
      <c r="AX27" s="63"/>
      <c r="AY27" s="63"/>
      <c r="AZ27" s="63"/>
      <c r="BA27" s="63"/>
      <c r="BB27" s="63"/>
      <c r="BC27" s="63"/>
      <c r="BD27" s="63"/>
      <c r="BE27" s="63"/>
      <c r="BF27" s="63"/>
      <c r="BG27" s="63"/>
    </row>
    <row r="28" spans="1:59" x14ac:dyDescent="0.4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3"/>
      <c r="AX28" s="63"/>
      <c r="AY28" s="63"/>
      <c r="AZ28" s="63"/>
      <c r="BA28" s="63"/>
      <c r="BB28" s="63"/>
      <c r="BC28" s="63"/>
      <c r="BD28" s="63"/>
      <c r="BE28" s="63"/>
      <c r="BF28" s="63"/>
      <c r="BG28" s="63"/>
    </row>
    <row r="29" spans="1:59" x14ac:dyDescent="0.4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E29" s="63"/>
      <c r="BF29" s="63"/>
      <c r="BG29" s="63"/>
    </row>
    <row r="30" spans="1:59" x14ac:dyDescent="0.4">
      <c r="A30" s="62"/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3"/>
      <c r="AX30" s="63"/>
      <c r="AY30" s="63"/>
      <c r="AZ30" s="63"/>
      <c r="BA30" s="63"/>
      <c r="BB30" s="63"/>
      <c r="BC30" s="63"/>
      <c r="BD30" s="63"/>
      <c r="BE30" s="63"/>
      <c r="BF30" s="63"/>
      <c r="BG30" s="63"/>
    </row>
    <row r="31" spans="1:59" x14ac:dyDescent="0.4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  <c r="BA31" s="63"/>
      <c r="BB31" s="63"/>
      <c r="BC31" s="63"/>
      <c r="BD31" s="63"/>
      <c r="BE31" s="63"/>
      <c r="BF31" s="63"/>
      <c r="BG31" s="63"/>
    </row>
    <row r="32" spans="1:59" x14ac:dyDescent="0.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3"/>
      <c r="AX32" s="63"/>
      <c r="AY32" s="63"/>
      <c r="AZ32" s="63"/>
      <c r="BA32" s="63"/>
      <c r="BB32" s="63"/>
      <c r="BC32" s="63"/>
      <c r="BD32" s="63"/>
      <c r="BE32" s="63"/>
      <c r="BF32" s="63"/>
      <c r="BG32" s="63"/>
    </row>
    <row r="33" spans="1:59" x14ac:dyDescent="0.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3"/>
      <c r="AX33" s="63"/>
      <c r="AY33" s="63"/>
      <c r="AZ33" s="63"/>
      <c r="BA33" s="63"/>
      <c r="BB33" s="63"/>
      <c r="BC33" s="63"/>
      <c r="BD33" s="63"/>
      <c r="BE33" s="63"/>
      <c r="BF33" s="63"/>
      <c r="BG33" s="63"/>
    </row>
    <row r="34" spans="1:59" x14ac:dyDescent="0.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</row>
    <row r="35" spans="1:59" x14ac:dyDescent="0.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</row>
    <row r="36" spans="1:59" x14ac:dyDescent="0.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</row>
    <row r="37" spans="1:59" x14ac:dyDescent="0.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</row>
    <row r="38" spans="1:59" x14ac:dyDescent="0.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</row>
    <row r="39" spans="1:59" x14ac:dyDescent="0.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</row>
    <row r="40" spans="1:59" x14ac:dyDescent="0.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3"/>
      <c r="AN40" s="63"/>
      <c r="AO40" s="63"/>
      <c r="AP40" s="63"/>
      <c r="AQ40" s="63"/>
      <c r="AR40" s="63"/>
      <c r="AS40" s="63"/>
      <c r="AT40" s="63"/>
      <c r="AU40" s="63"/>
      <c r="AV40" s="63"/>
      <c r="AW40" s="63"/>
      <c r="AX40" s="63"/>
      <c r="AY40" s="63"/>
      <c r="AZ40" s="63"/>
      <c r="BA40" s="63"/>
      <c r="BB40" s="63"/>
      <c r="BC40" s="63"/>
      <c r="BD40" s="63"/>
      <c r="BE40" s="63"/>
      <c r="BF40" s="63"/>
      <c r="BG40" s="63"/>
    </row>
    <row r="41" spans="1:59" x14ac:dyDescent="0.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  <c r="BC41" s="63"/>
      <c r="BD41" s="63"/>
      <c r="BE41" s="63"/>
      <c r="BF41" s="63"/>
      <c r="BG41" s="63"/>
    </row>
    <row r="42" spans="1:59" x14ac:dyDescent="0.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  <c r="BC42" s="63"/>
      <c r="BD42" s="63"/>
      <c r="BE42" s="63"/>
      <c r="BF42" s="63"/>
      <c r="BG42" s="63"/>
    </row>
    <row r="43" spans="1:59" x14ac:dyDescent="0.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3"/>
      <c r="AN43" s="63"/>
      <c r="AO43" s="63"/>
      <c r="AP43" s="63"/>
      <c r="AQ43" s="63"/>
      <c r="AR43" s="63"/>
      <c r="AS43" s="63"/>
      <c r="AT43" s="63"/>
      <c r="AU43" s="63"/>
      <c r="AV43" s="63"/>
      <c r="AW43" s="63"/>
      <c r="AX43" s="63"/>
      <c r="AY43" s="63"/>
      <c r="AZ43" s="63"/>
      <c r="BA43" s="63"/>
      <c r="BB43" s="63"/>
      <c r="BC43" s="63"/>
      <c r="BD43" s="63"/>
      <c r="BE43" s="63"/>
      <c r="BF43" s="63"/>
      <c r="BG43" s="63"/>
    </row>
    <row r="44" spans="1:59" x14ac:dyDescent="0.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3"/>
      <c r="AX44" s="63"/>
      <c r="AY44" s="63"/>
      <c r="AZ44" s="63"/>
      <c r="BA44" s="63"/>
      <c r="BB44" s="63"/>
      <c r="BC44" s="63"/>
      <c r="BD44" s="63"/>
      <c r="BE44" s="63"/>
      <c r="BF44" s="63"/>
      <c r="BG44" s="63"/>
    </row>
    <row r="45" spans="1:59" x14ac:dyDescent="0.4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3"/>
      <c r="AN45" s="63"/>
      <c r="AO45" s="63"/>
      <c r="AP45" s="63"/>
      <c r="AQ45" s="63"/>
      <c r="AR45" s="63"/>
      <c r="AS45" s="63"/>
      <c r="AT45" s="63"/>
      <c r="AU45" s="63"/>
      <c r="AV45" s="63"/>
      <c r="AW45" s="63"/>
      <c r="AX45" s="63"/>
      <c r="AY45" s="63"/>
      <c r="AZ45" s="63"/>
      <c r="BA45" s="63"/>
      <c r="BB45" s="63"/>
      <c r="BC45" s="63"/>
      <c r="BD45" s="63"/>
      <c r="BE45" s="63"/>
      <c r="BF45" s="63"/>
      <c r="BG45" s="63"/>
    </row>
    <row r="46" spans="1:59" x14ac:dyDescent="0.4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3"/>
      <c r="AX46" s="63"/>
      <c r="AY46" s="63"/>
      <c r="AZ46" s="63"/>
      <c r="BA46" s="63"/>
      <c r="BB46" s="63"/>
      <c r="BC46" s="63"/>
      <c r="BD46" s="63"/>
      <c r="BE46" s="63"/>
      <c r="BF46" s="63"/>
      <c r="BG46" s="63"/>
    </row>
    <row r="47" spans="1:59" x14ac:dyDescent="0.4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3"/>
      <c r="AN47" s="63"/>
      <c r="AO47" s="63"/>
      <c r="AP47" s="63"/>
      <c r="AQ47" s="63"/>
      <c r="AR47" s="63"/>
      <c r="AS47" s="63"/>
      <c r="AT47" s="63"/>
      <c r="AU47" s="63"/>
      <c r="AV47" s="63"/>
      <c r="AW47" s="63"/>
      <c r="AX47" s="63"/>
      <c r="AY47" s="63"/>
      <c r="AZ47" s="63"/>
      <c r="BA47" s="63"/>
      <c r="BB47" s="63"/>
      <c r="BC47" s="63"/>
      <c r="BD47" s="63"/>
      <c r="BE47" s="63"/>
      <c r="BF47" s="63"/>
      <c r="BG47" s="63"/>
    </row>
    <row r="48" spans="1:59" x14ac:dyDescent="0.4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3"/>
      <c r="AN48" s="63"/>
      <c r="AO48" s="63"/>
      <c r="AP48" s="63"/>
      <c r="AQ48" s="63"/>
      <c r="AR48" s="63"/>
      <c r="AS48" s="63"/>
      <c r="AT48" s="63"/>
      <c r="AU48" s="63"/>
      <c r="AV48" s="63"/>
      <c r="AW48" s="63"/>
      <c r="AX48" s="63"/>
      <c r="AY48" s="63"/>
      <c r="AZ48" s="63"/>
      <c r="BA48" s="63"/>
      <c r="BB48" s="63"/>
      <c r="BC48" s="63"/>
      <c r="BD48" s="63"/>
      <c r="BE48" s="63"/>
      <c r="BF48" s="63"/>
      <c r="BG48" s="63"/>
    </row>
    <row r="49" spans="1:59" x14ac:dyDescent="0.4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3"/>
      <c r="AN49" s="63"/>
      <c r="AO49" s="63"/>
      <c r="AP49" s="63"/>
      <c r="AQ49" s="63"/>
      <c r="AR49" s="63"/>
      <c r="AS49" s="63"/>
      <c r="AT49" s="63"/>
      <c r="AU49" s="63"/>
      <c r="AV49" s="63"/>
      <c r="AW49" s="63"/>
      <c r="AX49" s="63"/>
      <c r="AY49" s="63"/>
      <c r="AZ49" s="63"/>
      <c r="BA49" s="63"/>
      <c r="BB49" s="63"/>
      <c r="BC49" s="63"/>
      <c r="BD49" s="63"/>
      <c r="BE49" s="63"/>
      <c r="BF49" s="63"/>
      <c r="BG49" s="63"/>
    </row>
    <row r="50" spans="1:59" x14ac:dyDescent="0.4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</row>
    <row r="51" spans="1:59" x14ac:dyDescent="0.4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3"/>
      <c r="AN51" s="63"/>
      <c r="AO51" s="63"/>
      <c r="AP51" s="63"/>
      <c r="AQ51" s="63"/>
      <c r="AR51" s="63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</row>
    <row r="52" spans="1:59" x14ac:dyDescent="0.4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3"/>
      <c r="AN52" s="63"/>
      <c r="AO52" s="63"/>
      <c r="AP52" s="63"/>
      <c r="AQ52" s="63"/>
      <c r="AR52" s="63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</row>
    <row r="53" spans="1:59" x14ac:dyDescent="0.4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</row>
    <row r="54" spans="1:59" x14ac:dyDescent="0.4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</row>
    <row r="55" spans="1:59" x14ac:dyDescent="0.4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3"/>
      <c r="AN55" s="63"/>
      <c r="AO55" s="63"/>
      <c r="AP55" s="63"/>
      <c r="AQ55" s="63"/>
      <c r="AR55" s="63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</row>
    <row r="56" spans="1:59" x14ac:dyDescent="0.4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3"/>
      <c r="AN56" s="63"/>
      <c r="AO56" s="63"/>
      <c r="AP56" s="63"/>
      <c r="AQ56" s="63"/>
      <c r="AR56" s="63"/>
      <c r="AS56" s="63"/>
      <c r="AT56" s="63"/>
      <c r="AU56" s="63"/>
      <c r="AV56" s="63"/>
      <c r="AW56" s="63"/>
      <c r="AX56" s="63"/>
      <c r="AY56" s="63"/>
      <c r="AZ56" s="63"/>
      <c r="BA56" s="63"/>
      <c r="BB56" s="63"/>
      <c r="BC56" s="63"/>
      <c r="BD56" s="63"/>
      <c r="BE56" s="63"/>
      <c r="BF56" s="63"/>
      <c r="BG56" s="63"/>
    </row>
    <row r="57" spans="1:59" x14ac:dyDescent="0.4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3"/>
      <c r="AN57" s="63"/>
      <c r="AO57" s="63"/>
      <c r="AP57" s="63"/>
      <c r="AQ57" s="63"/>
      <c r="AR57" s="63"/>
      <c r="AS57" s="63"/>
      <c r="AT57" s="63"/>
      <c r="AU57" s="63"/>
      <c r="AV57" s="63"/>
      <c r="AW57" s="63"/>
      <c r="AX57" s="63"/>
      <c r="AY57" s="63"/>
      <c r="AZ57" s="63"/>
      <c r="BA57" s="63"/>
      <c r="BB57" s="63"/>
      <c r="BC57" s="63"/>
      <c r="BD57" s="63"/>
      <c r="BE57" s="63"/>
      <c r="BF57" s="63"/>
      <c r="BG57" s="63"/>
    </row>
    <row r="58" spans="1:59" x14ac:dyDescent="0.4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3"/>
      <c r="AN58" s="63"/>
      <c r="AO58" s="63"/>
      <c r="AP58" s="63"/>
      <c r="AQ58" s="63"/>
      <c r="AR58" s="63"/>
      <c r="AS58" s="63"/>
      <c r="AT58" s="63"/>
      <c r="AU58" s="63"/>
      <c r="AV58" s="63"/>
      <c r="AW58" s="63"/>
      <c r="AX58" s="63"/>
      <c r="AY58" s="63"/>
      <c r="AZ58" s="63"/>
      <c r="BA58" s="63"/>
      <c r="BB58" s="63"/>
      <c r="BC58" s="63"/>
      <c r="BD58" s="63"/>
      <c r="BE58" s="63"/>
      <c r="BF58" s="63"/>
      <c r="BG58" s="63"/>
    </row>
    <row r="59" spans="1:59" x14ac:dyDescent="0.4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3"/>
      <c r="AN59" s="63"/>
      <c r="AO59" s="63"/>
      <c r="AP59" s="63"/>
      <c r="AQ59" s="63"/>
      <c r="AR59" s="63"/>
      <c r="AS59" s="63"/>
      <c r="AT59" s="63"/>
      <c r="AU59" s="63"/>
      <c r="AV59" s="63"/>
      <c r="AW59" s="63"/>
      <c r="AX59" s="63"/>
      <c r="AY59" s="63"/>
      <c r="AZ59" s="63"/>
      <c r="BA59" s="63"/>
      <c r="BB59" s="63"/>
      <c r="BC59" s="63"/>
      <c r="BD59" s="63"/>
      <c r="BE59" s="63"/>
      <c r="BF59" s="63"/>
      <c r="BG59" s="63"/>
    </row>
    <row r="60" spans="1:59" x14ac:dyDescent="0.4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</row>
    <row r="61" spans="1:59" x14ac:dyDescent="0.4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</row>
    <row r="62" spans="1:59" x14ac:dyDescent="0.4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3"/>
      <c r="AN62" s="63"/>
      <c r="AO62" s="63"/>
      <c r="AP62" s="63"/>
      <c r="AQ62" s="63"/>
      <c r="AR62" s="63"/>
      <c r="AS62" s="63"/>
      <c r="AT62" s="63"/>
      <c r="AU62" s="63"/>
      <c r="AV62" s="63"/>
      <c r="AW62" s="63"/>
      <c r="AX62" s="63"/>
      <c r="AY62" s="63"/>
      <c r="AZ62" s="63"/>
      <c r="BA62" s="63"/>
      <c r="BB62" s="63"/>
      <c r="BC62" s="63"/>
      <c r="BD62" s="63"/>
      <c r="BE62" s="63"/>
      <c r="BF62" s="63"/>
      <c r="BG62" s="63"/>
    </row>
    <row r="63" spans="1:59" x14ac:dyDescent="0.4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3"/>
      <c r="AN63" s="63"/>
      <c r="AO63" s="63"/>
      <c r="AP63" s="63"/>
      <c r="AQ63" s="63"/>
      <c r="AR63" s="63"/>
      <c r="AS63" s="63"/>
      <c r="AT63" s="63"/>
      <c r="AU63" s="63"/>
      <c r="AV63" s="63"/>
      <c r="AW63" s="63"/>
      <c r="AX63" s="63"/>
      <c r="AY63" s="63"/>
      <c r="AZ63" s="63"/>
      <c r="BA63" s="63"/>
      <c r="BB63" s="63"/>
      <c r="BC63" s="63"/>
      <c r="BD63" s="63"/>
      <c r="BE63" s="63"/>
      <c r="BF63" s="63"/>
      <c r="BG63" s="63"/>
    </row>
    <row r="64" spans="1:59" x14ac:dyDescent="0.4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3"/>
      <c r="AN64" s="63"/>
      <c r="AO64" s="63"/>
      <c r="AP64" s="63"/>
      <c r="AQ64" s="63"/>
      <c r="AR64" s="63"/>
      <c r="AS64" s="63"/>
      <c r="AT64" s="63"/>
      <c r="AU64" s="63"/>
      <c r="AV64" s="63"/>
      <c r="AW64" s="63"/>
      <c r="AX64" s="63"/>
      <c r="AY64" s="63"/>
      <c r="AZ64" s="63"/>
      <c r="BA64" s="63"/>
      <c r="BB64" s="63"/>
      <c r="BC64" s="63"/>
      <c r="BD64" s="63"/>
      <c r="BE64" s="63"/>
      <c r="BF64" s="63"/>
      <c r="BG64" s="63"/>
    </row>
    <row r="65" spans="1:59" x14ac:dyDescent="0.4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  <c r="BB65" s="63"/>
      <c r="BC65" s="63"/>
      <c r="BD65" s="63"/>
      <c r="BE65" s="63"/>
      <c r="BF65" s="63"/>
      <c r="BG65" s="63"/>
    </row>
    <row r="66" spans="1:59" x14ac:dyDescent="0.4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  <c r="BB66" s="63"/>
      <c r="BC66" s="63"/>
      <c r="BD66" s="63"/>
      <c r="BE66" s="63"/>
      <c r="BF66" s="63"/>
      <c r="BG66" s="63"/>
    </row>
    <row r="67" spans="1:59" x14ac:dyDescent="0.4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3"/>
      <c r="AN67" s="63"/>
      <c r="AO67" s="63"/>
      <c r="AP67" s="63"/>
      <c r="AQ67" s="63"/>
      <c r="AR67" s="63"/>
      <c r="AS67" s="63"/>
      <c r="AT67" s="63"/>
      <c r="AU67" s="63"/>
      <c r="AV67" s="63"/>
      <c r="AW67" s="63"/>
      <c r="AX67" s="63"/>
      <c r="AY67" s="63"/>
      <c r="AZ67" s="63"/>
      <c r="BA67" s="63"/>
      <c r="BB67" s="63"/>
      <c r="BC67" s="63"/>
      <c r="BD67" s="63"/>
      <c r="BE67" s="63"/>
      <c r="BF67" s="63"/>
      <c r="BG67" s="63"/>
    </row>
    <row r="68" spans="1:59" x14ac:dyDescent="0.4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3"/>
      <c r="AN68" s="63"/>
      <c r="AO68" s="63"/>
      <c r="AP68" s="63"/>
      <c r="AQ68" s="63"/>
      <c r="AR68" s="63"/>
      <c r="AS68" s="63"/>
      <c r="AT68" s="63"/>
      <c r="AU68" s="63"/>
      <c r="AV68" s="63"/>
      <c r="AW68" s="63"/>
      <c r="AX68" s="63"/>
      <c r="AY68" s="63"/>
      <c r="AZ68" s="63"/>
      <c r="BA68" s="63"/>
      <c r="BB68" s="63"/>
      <c r="BC68" s="63"/>
      <c r="BD68" s="63"/>
      <c r="BE68" s="63"/>
      <c r="BF68" s="63"/>
      <c r="BG68" s="63"/>
    </row>
    <row r="69" spans="1:59" x14ac:dyDescent="0.4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</row>
    <row r="70" spans="1:59" x14ac:dyDescent="0.4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3"/>
      <c r="AN70" s="63"/>
      <c r="AO70" s="63"/>
      <c r="AP70" s="63"/>
      <c r="AQ70" s="63"/>
      <c r="AR70" s="63"/>
      <c r="AS70" s="63"/>
      <c r="AT70" s="63"/>
      <c r="AU70" s="63"/>
      <c r="AV70" s="63"/>
      <c r="AW70" s="63"/>
      <c r="AX70" s="63"/>
      <c r="AY70" s="63"/>
      <c r="AZ70" s="63"/>
      <c r="BA70" s="63"/>
      <c r="BB70" s="63"/>
      <c r="BC70" s="63"/>
      <c r="BD70" s="63"/>
      <c r="BE70" s="63"/>
      <c r="BF70" s="63"/>
      <c r="BG70" s="63"/>
    </row>
    <row r="71" spans="1:59" x14ac:dyDescent="0.4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3"/>
      <c r="AN71" s="63"/>
      <c r="AO71" s="63"/>
      <c r="AP71" s="63"/>
      <c r="AQ71" s="63"/>
      <c r="AR71" s="63"/>
      <c r="AS71" s="63"/>
      <c r="AT71" s="63"/>
      <c r="AU71" s="63"/>
      <c r="AV71" s="63"/>
      <c r="AW71" s="63"/>
      <c r="AX71" s="63"/>
      <c r="AY71" s="63"/>
      <c r="AZ71" s="63"/>
      <c r="BA71" s="63"/>
      <c r="BB71" s="63"/>
      <c r="BC71" s="63"/>
      <c r="BD71" s="63"/>
      <c r="BE71" s="63"/>
      <c r="BF71" s="63"/>
      <c r="BG71" s="63"/>
    </row>
    <row r="72" spans="1:59" x14ac:dyDescent="0.4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3"/>
      <c r="AN72" s="63"/>
      <c r="AO72" s="63"/>
      <c r="AP72" s="63"/>
      <c r="AQ72" s="63"/>
      <c r="AR72" s="63"/>
      <c r="AS72" s="63"/>
      <c r="AT72" s="63"/>
      <c r="AU72" s="63"/>
      <c r="AV72" s="63"/>
      <c r="AW72" s="63"/>
      <c r="AX72" s="63"/>
      <c r="AY72" s="63"/>
      <c r="AZ72" s="63"/>
      <c r="BA72" s="63"/>
      <c r="BB72" s="63"/>
      <c r="BC72" s="63"/>
      <c r="BD72" s="63"/>
      <c r="BE72" s="63"/>
      <c r="BF72" s="63"/>
      <c r="BG72" s="63"/>
    </row>
    <row r="73" spans="1:59" x14ac:dyDescent="0.4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3"/>
      <c r="AN73" s="63"/>
      <c r="AO73" s="63"/>
      <c r="AP73" s="63"/>
      <c r="AQ73" s="63"/>
      <c r="AR73" s="63"/>
      <c r="AS73" s="63"/>
      <c r="AT73" s="63"/>
      <c r="AU73" s="63"/>
      <c r="AV73" s="63"/>
      <c r="AW73" s="63"/>
      <c r="AX73" s="63"/>
      <c r="AY73" s="63"/>
      <c r="AZ73" s="63"/>
      <c r="BA73" s="63"/>
      <c r="BB73" s="63"/>
      <c r="BC73" s="63"/>
      <c r="BD73" s="63"/>
      <c r="BE73" s="63"/>
      <c r="BF73" s="63"/>
      <c r="BG73" s="63"/>
    </row>
    <row r="74" spans="1:59" x14ac:dyDescent="0.4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3"/>
      <c r="AN74" s="63"/>
      <c r="AO74" s="63"/>
      <c r="AP74" s="63"/>
      <c r="AQ74" s="63"/>
      <c r="AR74" s="63"/>
      <c r="AS74" s="63"/>
      <c r="AT74" s="63"/>
      <c r="AU74" s="63"/>
      <c r="AV74" s="63"/>
      <c r="AW74" s="63"/>
      <c r="AX74" s="63"/>
      <c r="AY74" s="63"/>
      <c r="AZ74" s="63"/>
      <c r="BA74" s="63"/>
      <c r="BB74" s="63"/>
      <c r="BC74" s="63"/>
      <c r="BD74" s="63"/>
      <c r="BE74" s="63"/>
      <c r="BF74" s="63"/>
      <c r="BG74" s="63"/>
    </row>
    <row r="75" spans="1:59" x14ac:dyDescent="0.4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3"/>
      <c r="AN75" s="63"/>
      <c r="AO75" s="63"/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59" x14ac:dyDescent="0.4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3"/>
      <c r="AN76" s="63"/>
      <c r="AO76" s="63"/>
      <c r="AP76" s="63"/>
      <c r="AQ76" s="63"/>
      <c r="AR76" s="63"/>
      <c r="AS76" s="63"/>
      <c r="AT76" s="63"/>
      <c r="AU76" s="63"/>
      <c r="AV76" s="63"/>
      <c r="AW76" s="63"/>
      <c r="AX76" s="63"/>
      <c r="AY76" s="63"/>
      <c r="AZ76" s="63"/>
      <c r="BA76" s="63"/>
      <c r="BB76" s="63"/>
      <c r="BC76" s="63"/>
      <c r="BD76" s="63"/>
      <c r="BE76" s="63"/>
      <c r="BF76" s="63"/>
      <c r="BG76" s="63"/>
    </row>
    <row r="77" spans="1:59" x14ac:dyDescent="0.4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3"/>
      <c r="AN77" s="63"/>
      <c r="AO77" s="63"/>
      <c r="AP77" s="63"/>
      <c r="AQ77" s="63"/>
      <c r="AR77" s="63"/>
      <c r="AS77" s="63"/>
      <c r="AT77" s="63"/>
      <c r="AU77" s="63"/>
      <c r="AV77" s="63"/>
      <c r="AW77" s="63"/>
      <c r="AX77" s="63"/>
      <c r="AY77" s="63"/>
      <c r="AZ77" s="63"/>
      <c r="BA77" s="63"/>
      <c r="BB77" s="63"/>
      <c r="BC77" s="63"/>
      <c r="BD77" s="63"/>
      <c r="BE77" s="63"/>
      <c r="BF77" s="63"/>
      <c r="BG77" s="63"/>
    </row>
    <row r="78" spans="1:59" x14ac:dyDescent="0.4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3"/>
      <c r="AN78" s="63"/>
      <c r="AO78" s="63"/>
      <c r="AP78" s="63"/>
      <c r="AQ78" s="63"/>
      <c r="AR78" s="63"/>
      <c r="AS78" s="63"/>
      <c r="AT78" s="63"/>
      <c r="AU78" s="63"/>
      <c r="AV78" s="63"/>
      <c r="AW78" s="63"/>
      <c r="AX78" s="63"/>
      <c r="AY78" s="63"/>
      <c r="AZ78" s="63"/>
      <c r="BA78" s="63"/>
      <c r="BB78" s="63"/>
      <c r="BC78" s="63"/>
      <c r="BD78" s="63"/>
      <c r="BE78" s="63"/>
      <c r="BF78" s="63"/>
      <c r="BG78" s="63"/>
    </row>
    <row r="79" spans="1:59" x14ac:dyDescent="0.4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  <c r="AF79" s="62"/>
      <c r="AG79" s="62"/>
      <c r="AH79" s="62"/>
      <c r="AI79" s="62"/>
      <c r="AJ79" s="62"/>
      <c r="AK79" s="62"/>
      <c r="AL79" s="62"/>
      <c r="AM79" s="63"/>
      <c r="AN79" s="63"/>
      <c r="AO79" s="63"/>
      <c r="AP79" s="63"/>
      <c r="AQ79" s="63"/>
      <c r="AR79" s="63"/>
      <c r="AS79" s="63"/>
      <c r="AT79" s="63"/>
      <c r="AU79" s="63"/>
      <c r="AV79" s="63"/>
      <c r="AW79" s="63"/>
      <c r="AX79" s="63"/>
      <c r="AY79" s="63"/>
      <c r="AZ79" s="63"/>
      <c r="BA79" s="63"/>
      <c r="BB79" s="63"/>
      <c r="BC79" s="63"/>
      <c r="BD79" s="63"/>
      <c r="BE79" s="63"/>
      <c r="BF79" s="63"/>
      <c r="BG79" s="63"/>
    </row>
    <row r="80" spans="1:59" x14ac:dyDescent="0.4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3"/>
      <c r="AN80" s="63"/>
      <c r="AO80" s="63"/>
      <c r="AP80" s="63"/>
      <c r="AQ80" s="63"/>
      <c r="AR80" s="63"/>
      <c r="AS80" s="63"/>
      <c r="AT80" s="63"/>
      <c r="AU80" s="63"/>
      <c r="AV80" s="63"/>
      <c r="AW80" s="63"/>
      <c r="AX80" s="63"/>
      <c r="AY80" s="63"/>
      <c r="AZ80" s="63"/>
      <c r="BA80" s="63"/>
      <c r="BB80" s="63"/>
      <c r="BC80" s="63"/>
      <c r="BD80" s="63"/>
      <c r="BE80" s="63"/>
      <c r="BF80" s="63"/>
      <c r="BG80" s="63"/>
    </row>
    <row r="81" spans="1:59" x14ac:dyDescent="0.4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3"/>
      <c r="AN81" s="63"/>
      <c r="AO81" s="63"/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4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2"/>
      <c r="AL82" s="62"/>
      <c r="AM82" s="63"/>
      <c r="AN82" s="63"/>
      <c r="AO82" s="63"/>
      <c r="AP82" s="63"/>
      <c r="AQ82" s="63"/>
      <c r="AR82" s="63"/>
      <c r="AS82" s="63"/>
      <c r="AT82" s="63"/>
      <c r="AU82" s="63"/>
      <c r="AV82" s="63"/>
      <c r="AW82" s="63"/>
      <c r="AX82" s="63"/>
      <c r="AY82" s="63"/>
      <c r="AZ82" s="63"/>
      <c r="BA82" s="63"/>
      <c r="BB82" s="63"/>
      <c r="BC82" s="63"/>
      <c r="BD82" s="63"/>
      <c r="BE82" s="63"/>
      <c r="BF82" s="63"/>
      <c r="BG82" s="63"/>
    </row>
    <row r="83" spans="1:59" x14ac:dyDescent="0.4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3"/>
      <c r="AN83" s="63"/>
      <c r="AO83" s="63"/>
      <c r="AP83" s="63"/>
      <c r="AQ83" s="63"/>
      <c r="AR83" s="63"/>
      <c r="AS83" s="63"/>
      <c r="AT83" s="63"/>
      <c r="AU83" s="63"/>
      <c r="AV83" s="63"/>
      <c r="AW83" s="63"/>
      <c r="AX83" s="63"/>
      <c r="AY83" s="63"/>
      <c r="AZ83" s="63"/>
      <c r="BA83" s="63"/>
      <c r="BB83" s="63"/>
      <c r="BC83" s="63"/>
      <c r="BD83" s="63"/>
      <c r="BE83" s="63"/>
      <c r="BF83" s="63"/>
      <c r="BG83" s="63"/>
    </row>
    <row r="84" spans="1:59" x14ac:dyDescent="0.4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  <c r="AF84" s="62"/>
      <c r="AG84" s="62"/>
      <c r="AH84" s="62"/>
      <c r="AI84" s="62"/>
      <c r="AJ84" s="62"/>
      <c r="AK84" s="62"/>
      <c r="AL84" s="62"/>
      <c r="AM84" s="63"/>
      <c r="AN84" s="63"/>
      <c r="AO84" s="63"/>
      <c r="AP84" s="63"/>
      <c r="AQ84" s="63"/>
      <c r="AR84" s="63"/>
      <c r="AS84" s="63"/>
      <c r="AT84" s="63"/>
      <c r="AU84" s="63"/>
      <c r="AV84" s="63"/>
      <c r="AW84" s="63"/>
      <c r="AX84" s="63"/>
      <c r="AY84" s="63"/>
      <c r="AZ84" s="63"/>
      <c r="BA84" s="63"/>
      <c r="BB84" s="63"/>
      <c r="BC84" s="63"/>
      <c r="BD84" s="63"/>
      <c r="BE84" s="63"/>
      <c r="BF84" s="63"/>
      <c r="BG84" s="63"/>
    </row>
    <row r="85" spans="1:59" x14ac:dyDescent="0.4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  <c r="AF85" s="62"/>
      <c r="AG85" s="62"/>
      <c r="AH85" s="62"/>
      <c r="AI85" s="62"/>
      <c r="AJ85" s="62"/>
      <c r="AK85" s="62"/>
      <c r="AL85" s="62"/>
      <c r="AM85" s="63"/>
      <c r="AN85" s="63"/>
      <c r="AO85" s="63"/>
      <c r="AP85" s="63"/>
      <c r="AQ85" s="63"/>
      <c r="AR85" s="63"/>
      <c r="AS85" s="63"/>
      <c r="AT85" s="63"/>
      <c r="AU85" s="63"/>
      <c r="AV85" s="63"/>
      <c r="AW85" s="63"/>
      <c r="AX85" s="63"/>
      <c r="AY85" s="63"/>
      <c r="AZ85" s="63"/>
      <c r="BA85" s="63"/>
      <c r="BB85" s="63"/>
      <c r="BC85" s="63"/>
      <c r="BD85" s="63"/>
      <c r="BE85" s="63"/>
      <c r="BF85" s="63"/>
      <c r="BG85" s="63"/>
    </row>
    <row r="86" spans="1:59" x14ac:dyDescent="0.4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  <c r="AF86" s="62"/>
      <c r="AG86" s="62"/>
      <c r="AH86" s="62"/>
      <c r="AI86" s="62"/>
      <c r="AJ86" s="62"/>
      <c r="AK86" s="62"/>
      <c r="AL86" s="62"/>
      <c r="AM86" s="63"/>
      <c r="AN86" s="63"/>
      <c r="AO86" s="63"/>
      <c r="AP86" s="63"/>
      <c r="AQ86" s="63"/>
      <c r="AR86" s="63"/>
      <c r="AS86" s="63"/>
      <c r="AT86" s="63"/>
      <c r="AU86" s="63"/>
      <c r="AV86" s="63"/>
      <c r="AW86" s="63"/>
      <c r="AX86" s="63"/>
      <c r="AY86" s="63"/>
      <c r="AZ86" s="63"/>
      <c r="BA86" s="63"/>
      <c r="BB86" s="63"/>
      <c r="BC86" s="63"/>
      <c r="BD86" s="63"/>
      <c r="BE86" s="63"/>
      <c r="BF86" s="63"/>
      <c r="BG86" s="63"/>
    </row>
    <row r="87" spans="1:59" x14ac:dyDescent="0.4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  <c r="AF87" s="62"/>
      <c r="AG87" s="62"/>
      <c r="AH87" s="62"/>
      <c r="AI87" s="62"/>
      <c r="AJ87" s="62"/>
      <c r="AK87" s="62"/>
      <c r="AL87" s="62"/>
      <c r="AM87" s="63"/>
      <c r="AN87" s="63"/>
      <c r="AO87" s="63"/>
      <c r="AP87" s="63"/>
      <c r="AQ87" s="63"/>
      <c r="AR87" s="63"/>
      <c r="AS87" s="63"/>
      <c r="AT87" s="63"/>
      <c r="AU87" s="63"/>
      <c r="AV87" s="63"/>
      <c r="AW87" s="63"/>
      <c r="AX87" s="63"/>
      <c r="AY87" s="63"/>
      <c r="AZ87" s="63"/>
      <c r="BA87" s="63"/>
      <c r="BB87" s="63"/>
      <c r="BC87" s="63"/>
      <c r="BD87" s="63"/>
      <c r="BE87" s="63"/>
      <c r="BF87" s="63"/>
      <c r="BG87" s="63"/>
    </row>
    <row r="88" spans="1:59" x14ac:dyDescent="0.4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  <c r="AF88" s="62"/>
      <c r="AG88" s="62"/>
      <c r="AH88" s="62"/>
      <c r="AI88" s="62"/>
      <c r="AJ88" s="62"/>
      <c r="AK88" s="62"/>
      <c r="AL88" s="62"/>
      <c r="AM88" s="63"/>
      <c r="AN88" s="63"/>
      <c r="AO88" s="63"/>
      <c r="AP88" s="63"/>
      <c r="AQ88" s="63"/>
      <c r="AR88" s="63"/>
      <c r="AS88" s="63"/>
      <c r="AT88" s="63"/>
      <c r="AU88" s="63"/>
      <c r="AV88" s="63"/>
      <c r="AW88" s="63"/>
      <c r="AX88" s="63"/>
      <c r="AY88" s="63"/>
      <c r="AZ88" s="63"/>
      <c r="BA88" s="63"/>
      <c r="BB88" s="63"/>
      <c r="BC88" s="63"/>
      <c r="BD88" s="63"/>
      <c r="BE88" s="63"/>
      <c r="BF88" s="63"/>
      <c r="BG88" s="63"/>
    </row>
    <row r="89" spans="1:59" x14ac:dyDescent="0.4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  <c r="AF89" s="62"/>
      <c r="AG89" s="62"/>
      <c r="AH89" s="62"/>
      <c r="AI89" s="62"/>
      <c r="AJ89" s="62"/>
      <c r="AK89" s="62"/>
      <c r="AL89" s="62"/>
      <c r="AM89" s="63"/>
      <c r="AN89" s="63"/>
      <c r="AO89" s="63"/>
      <c r="AP89" s="63"/>
      <c r="AQ89" s="63"/>
      <c r="AR89" s="63"/>
      <c r="AS89" s="63"/>
      <c r="AT89" s="63"/>
      <c r="AU89" s="63"/>
      <c r="AV89" s="63"/>
      <c r="AW89" s="63"/>
      <c r="AX89" s="63"/>
      <c r="AY89" s="63"/>
      <c r="AZ89" s="63"/>
      <c r="BA89" s="63"/>
      <c r="BB89" s="63"/>
      <c r="BC89" s="63"/>
      <c r="BD89" s="63"/>
      <c r="BE89" s="63"/>
      <c r="BF89" s="63"/>
      <c r="BG89" s="63"/>
    </row>
    <row r="90" spans="1:59" x14ac:dyDescent="0.4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  <c r="AF90" s="62"/>
      <c r="AG90" s="62"/>
      <c r="AH90" s="62"/>
      <c r="AI90" s="62"/>
      <c r="AJ90" s="62"/>
      <c r="AK90" s="62"/>
      <c r="AL90" s="62"/>
      <c r="AM90" s="63"/>
      <c r="AN90" s="63"/>
      <c r="AO90" s="63"/>
      <c r="AP90" s="63"/>
      <c r="AQ90" s="63"/>
      <c r="AR90" s="63"/>
      <c r="AS90" s="63"/>
      <c r="AT90" s="63"/>
      <c r="AU90" s="63"/>
      <c r="AV90" s="63"/>
      <c r="AW90" s="63"/>
      <c r="AX90" s="63"/>
      <c r="AY90" s="63"/>
      <c r="AZ90" s="63"/>
      <c r="BA90" s="63"/>
      <c r="BB90" s="63"/>
      <c r="BC90" s="63"/>
      <c r="BD90" s="63"/>
      <c r="BE90" s="63"/>
      <c r="BF90" s="63"/>
      <c r="BG90" s="63"/>
    </row>
    <row r="91" spans="1:59" x14ac:dyDescent="0.4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3"/>
      <c r="AN91" s="63"/>
      <c r="AO91" s="63"/>
      <c r="AP91" s="63"/>
      <c r="AQ91" s="63"/>
      <c r="AR91" s="63"/>
      <c r="AS91" s="63"/>
      <c r="AT91" s="63"/>
      <c r="AU91" s="63"/>
      <c r="AV91" s="63"/>
      <c r="AW91" s="63"/>
      <c r="AX91" s="63"/>
      <c r="AY91" s="63"/>
      <c r="AZ91" s="63"/>
      <c r="BA91" s="63"/>
      <c r="BB91" s="63"/>
      <c r="BC91" s="63"/>
      <c r="BD91" s="63"/>
      <c r="BE91" s="63"/>
      <c r="BF91" s="63"/>
      <c r="BG91" s="63"/>
    </row>
    <row r="92" spans="1:59" x14ac:dyDescent="0.4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62"/>
      <c r="AJ92" s="62"/>
      <c r="AK92" s="62"/>
      <c r="AL92" s="62"/>
      <c r="AM92" s="63"/>
      <c r="AN92" s="63"/>
      <c r="AO92" s="63"/>
      <c r="AP92" s="63"/>
      <c r="AQ92" s="63"/>
      <c r="AR92" s="63"/>
      <c r="AS92" s="63"/>
      <c r="AT92" s="63"/>
      <c r="AU92" s="63"/>
      <c r="AV92" s="63"/>
      <c r="AW92" s="63"/>
      <c r="AX92" s="63"/>
      <c r="AY92" s="63"/>
      <c r="AZ92" s="63"/>
      <c r="BA92" s="63"/>
      <c r="BB92" s="63"/>
      <c r="BC92" s="63"/>
      <c r="BD92" s="63"/>
      <c r="BE92" s="63"/>
      <c r="BF92" s="63"/>
      <c r="BG92" s="63"/>
    </row>
    <row r="93" spans="1:59" x14ac:dyDescent="0.4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3"/>
      <c r="AN93" s="63"/>
      <c r="AO93" s="63"/>
      <c r="AP93" s="63"/>
      <c r="AQ93" s="63"/>
      <c r="AR93" s="63"/>
      <c r="AS93" s="63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3"/>
      <c r="BE93" s="63"/>
      <c r="BF93" s="63"/>
      <c r="BG93" s="63"/>
    </row>
    <row r="94" spans="1:59" x14ac:dyDescent="0.4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3"/>
      <c r="AN94" s="63"/>
      <c r="AO94" s="63"/>
      <c r="AP94" s="63"/>
      <c r="AQ94" s="63"/>
      <c r="AR94" s="63"/>
      <c r="AS94" s="63"/>
      <c r="AT94" s="63"/>
      <c r="AU94" s="63"/>
      <c r="AV94" s="63"/>
      <c r="AW94" s="63"/>
      <c r="AX94" s="63"/>
      <c r="AY94" s="63"/>
      <c r="AZ94" s="63"/>
      <c r="BA94" s="63"/>
      <c r="BB94" s="63"/>
      <c r="BC94" s="63"/>
      <c r="BD94" s="63"/>
      <c r="BE94" s="63"/>
      <c r="BF94" s="63"/>
      <c r="BG94" s="63"/>
    </row>
    <row r="95" spans="1:59" x14ac:dyDescent="0.4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  <c r="AF95" s="62"/>
      <c r="AG95" s="62"/>
      <c r="AH95" s="62"/>
      <c r="AI95" s="62"/>
      <c r="AJ95" s="62"/>
      <c r="AK95" s="62"/>
      <c r="AL95" s="62"/>
      <c r="AM95" s="63"/>
      <c r="AN95" s="63"/>
      <c r="AO95" s="63"/>
      <c r="AP95" s="63"/>
      <c r="AQ95" s="63"/>
      <c r="AR95" s="63"/>
      <c r="AS95" s="63"/>
      <c r="AT95" s="63"/>
      <c r="AU95" s="63"/>
      <c r="AV95" s="63"/>
      <c r="AW95" s="63"/>
      <c r="AX95" s="63"/>
      <c r="AY95" s="63"/>
      <c r="AZ95" s="63"/>
      <c r="BA95" s="63"/>
      <c r="BB95" s="63"/>
      <c r="BC95" s="63"/>
      <c r="BD95" s="63"/>
      <c r="BE95" s="63"/>
      <c r="BF95" s="63"/>
      <c r="BG95" s="63"/>
    </row>
    <row r="96" spans="1:59" x14ac:dyDescent="0.4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  <c r="AF96" s="62"/>
      <c r="AG96" s="62"/>
      <c r="AH96" s="62"/>
      <c r="AI96" s="62"/>
      <c r="AJ96" s="62"/>
      <c r="AK96" s="62"/>
      <c r="AL96" s="62"/>
      <c r="AM96" s="63"/>
      <c r="AN96" s="63"/>
      <c r="AO96" s="63"/>
      <c r="AP96" s="63"/>
      <c r="AQ96" s="63"/>
      <c r="AR96" s="63"/>
      <c r="AS96" s="63"/>
      <c r="AT96" s="63"/>
      <c r="AU96" s="63"/>
      <c r="AV96" s="63"/>
      <c r="AW96" s="63"/>
      <c r="AX96" s="63"/>
      <c r="AY96" s="63"/>
      <c r="AZ96" s="63"/>
      <c r="BA96" s="63"/>
      <c r="BB96" s="63"/>
      <c r="BC96" s="63"/>
      <c r="BD96" s="63"/>
      <c r="BE96" s="63"/>
      <c r="BF96" s="63"/>
      <c r="BG96" s="63"/>
    </row>
    <row r="97" spans="1:59" x14ac:dyDescent="0.4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</row>
    <row r="98" spans="1:59" x14ac:dyDescent="0.4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3"/>
      <c r="AN98" s="63"/>
      <c r="AO98" s="63"/>
      <c r="AP98" s="63"/>
      <c r="AQ98" s="63"/>
      <c r="AR98" s="63"/>
      <c r="AS98" s="63"/>
      <c r="AT98" s="63"/>
      <c r="AU98" s="63"/>
      <c r="AV98" s="63"/>
      <c r="AW98" s="63"/>
      <c r="AX98" s="63"/>
      <c r="AY98" s="63"/>
      <c r="AZ98" s="63"/>
      <c r="BA98" s="63"/>
      <c r="BB98" s="63"/>
      <c r="BC98" s="63"/>
      <c r="BD98" s="63"/>
      <c r="BE98" s="63"/>
      <c r="BF98" s="63"/>
      <c r="BG98" s="63"/>
    </row>
    <row r="99" spans="1:59" x14ac:dyDescent="0.4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  <c r="AF99" s="62"/>
      <c r="AG99" s="62"/>
      <c r="AH99" s="62"/>
      <c r="AI99" s="62"/>
      <c r="AJ99" s="62"/>
      <c r="AK99" s="62"/>
      <c r="AL99" s="62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</row>
    <row r="100" spans="1:59" x14ac:dyDescent="0.4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  <c r="AD100" s="62"/>
      <c r="AE100" s="62"/>
      <c r="AF100" s="62"/>
      <c r="AG100" s="62"/>
      <c r="AH100" s="62"/>
      <c r="AI100" s="62"/>
      <c r="AJ100" s="62"/>
      <c r="AK100" s="62"/>
      <c r="AL100" s="62"/>
      <c r="AM100" s="63"/>
      <c r="AN100" s="63"/>
      <c r="AO100" s="63"/>
      <c r="AP100" s="63"/>
      <c r="AQ100" s="63"/>
      <c r="AR100" s="63"/>
      <c r="AS100" s="63"/>
      <c r="AT100" s="63"/>
      <c r="AU100" s="63"/>
      <c r="AV100" s="63"/>
      <c r="AW100" s="63"/>
      <c r="AX100" s="63"/>
      <c r="AY100" s="63"/>
      <c r="AZ100" s="63"/>
      <c r="BA100" s="63"/>
      <c r="BB100" s="63"/>
      <c r="BC100" s="63"/>
      <c r="BD100" s="63"/>
      <c r="BE100" s="63"/>
      <c r="BF100" s="63"/>
      <c r="BG100" s="63"/>
    </row>
    <row r="101" spans="1:59" x14ac:dyDescent="0.4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  <c r="AD101" s="62"/>
      <c r="AE101" s="62"/>
      <c r="AF101" s="62"/>
      <c r="AG101" s="62"/>
      <c r="AH101" s="62"/>
      <c r="AI101" s="62"/>
      <c r="AJ101" s="62"/>
      <c r="AK101" s="62"/>
      <c r="AL101" s="62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</row>
    <row r="102" spans="1:59" x14ac:dyDescent="0.4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</row>
    <row r="103" spans="1:59" x14ac:dyDescent="0.4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62"/>
      <c r="W103" s="62"/>
      <c r="X103" s="62"/>
      <c r="Y103" s="62"/>
      <c r="Z103" s="62"/>
      <c r="AA103" s="62"/>
      <c r="AB103" s="62"/>
      <c r="AC103" s="62"/>
      <c r="AD103" s="62"/>
      <c r="AE103" s="62"/>
      <c r="AF103" s="62"/>
      <c r="AG103" s="62"/>
      <c r="AH103" s="62"/>
      <c r="AI103" s="62"/>
      <c r="AJ103" s="62"/>
      <c r="AK103" s="62"/>
      <c r="AL103" s="62"/>
      <c r="AM103" s="63"/>
      <c r="AN103" s="63"/>
      <c r="AO103" s="63"/>
      <c r="AP103" s="63"/>
      <c r="AQ103" s="63"/>
      <c r="AR103" s="63"/>
      <c r="AS103" s="63"/>
      <c r="AT103" s="63"/>
      <c r="AU103" s="63"/>
      <c r="AV103" s="63"/>
      <c r="AW103" s="63"/>
      <c r="AX103" s="63"/>
      <c r="AY103" s="63"/>
      <c r="AZ103" s="63"/>
      <c r="BA103" s="63"/>
      <c r="BB103" s="63"/>
      <c r="BC103" s="63"/>
      <c r="BD103" s="63"/>
      <c r="BE103" s="63"/>
      <c r="BF103" s="63"/>
      <c r="BG103" s="63"/>
    </row>
    <row r="104" spans="1:59" x14ac:dyDescent="0.4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  <c r="AA104" s="62"/>
      <c r="AB104" s="62"/>
      <c r="AC104" s="62"/>
      <c r="AD104" s="62"/>
      <c r="AE104" s="62"/>
      <c r="AF104" s="62"/>
      <c r="AG104" s="62"/>
      <c r="AH104" s="62"/>
      <c r="AI104" s="62"/>
      <c r="AJ104" s="62"/>
      <c r="AK104" s="62"/>
      <c r="AL104" s="62"/>
      <c r="AM104" s="63"/>
      <c r="AN104" s="63"/>
      <c r="AO104" s="63"/>
      <c r="AP104" s="63"/>
      <c r="AQ104" s="63"/>
      <c r="AR104" s="63"/>
      <c r="AS104" s="63"/>
      <c r="AT104" s="63"/>
      <c r="AU104" s="63"/>
      <c r="AV104" s="63"/>
      <c r="AW104" s="63"/>
      <c r="AX104" s="63"/>
      <c r="AY104" s="63"/>
      <c r="AZ104" s="63"/>
      <c r="BA104" s="63"/>
      <c r="BB104" s="63"/>
      <c r="BC104" s="63"/>
      <c r="BD104" s="63"/>
      <c r="BE104" s="63"/>
      <c r="BF104" s="63"/>
      <c r="BG104" s="63"/>
    </row>
    <row r="105" spans="1:59" x14ac:dyDescent="0.4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  <c r="AA105" s="62"/>
      <c r="AB105" s="62"/>
      <c r="AC105" s="62"/>
      <c r="AD105" s="62"/>
      <c r="AE105" s="62"/>
      <c r="AF105" s="62"/>
      <c r="AG105" s="62"/>
      <c r="AH105" s="62"/>
      <c r="AI105" s="62"/>
      <c r="AJ105" s="62"/>
      <c r="AK105" s="62"/>
      <c r="AL105" s="62"/>
      <c r="AM105" s="63"/>
      <c r="AN105" s="63"/>
      <c r="AO105" s="63"/>
      <c r="AP105" s="63"/>
      <c r="AQ105" s="63"/>
      <c r="AR105" s="63"/>
      <c r="AS105" s="63"/>
      <c r="AT105" s="63"/>
      <c r="AU105" s="63"/>
      <c r="AV105" s="63"/>
      <c r="AW105" s="63"/>
      <c r="AX105" s="63"/>
      <c r="AY105" s="63"/>
      <c r="AZ105" s="63"/>
      <c r="BA105" s="63"/>
      <c r="BB105" s="63"/>
      <c r="BC105" s="63"/>
      <c r="BD105" s="63"/>
      <c r="BE105" s="63"/>
      <c r="BF105" s="63"/>
      <c r="BG105" s="63"/>
    </row>
    <row r="106" spans="1:59" x14ac:dyDescent="0.4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3"/>
      <c r="AN106" s="63"/>
      <c r="AO106" s="63"/>
      <c r="AP106" s="63"/>
      <c r="AQ106" s="63"/>
      <c r="AR106" s="63"/>
      <c r="AS106" s="63"/>
      <c r="AT106" s="63"/>
      <c r="AU106" s="63"/>
      <c r="AV106" s="63"/>
      <c r="AW106" s="63"/>
      <c r="AX106" s="63"/>
      <c r="AY106" s="63"/>
      <c r="AZ106" s="63"/>
      <c r="BA106" s="63"/>
      <c r="BB106" s="63"/>
      <c r="BC106" s="63"/>
      <c r="BD106" s="63"/>
      <c r="BE106" s="63"/>
      <c r="BF106" s="63"/>
      <c r="BG106" s="63"/>
    </row>
    <row r="107" spans="1:59" x14ac:dyDescent="0.4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  <c r="AA107" s="62"/>
      <c r="AB107" s="62"/>
      <c r="AC107" s="62"/>
      <c r="AD107" s="62"/>
      <c r="AE107" s="62"/>
      <c r="AF107" s="62"/>
      <c r="AG107" s="62"/>
      <c r="AH107" s="62"/>
      <c r="AI107" s="62"/>
      <c r="AJ107" s="62"/>
      <c r="AK107" s="62"/>
      <c r="AL107" s="62"/>
      <c r="AM107" s="63"/>
      <c r="AN107" s="63"/>
      <c r="AO107" s="63"/>
      <c r="AP107" s="63"/>
      <c r="AQ107" s="63"/>
      <c r="AR107" s="63"/>
      <c r="AS107" s="63"/>
      <c r="AT107" s="63"/>
      <c r="AU107" s="63"/>
      <c r="AV107" s="63"/>
      <c r="AW107" s="63"/>
      <c r="AX107" s="63"/>
      <c r="AY107" s="63"/>
      <c r="AZ107" s="63"/>
      <c r="BA107" s="63"/>
      <c r="BB107" s="63"/>
      <c r="BC107" s="63"/>
      <c r="BD107" s="63"/>
      <c r="BE107" s="63"/>
      <c r="BF107" s="63"/>
      <c r="BG107" s="63"/>
    </row>
    <row r="108" spans="1:59" x14ac:dyDescent="0.4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62"/>
      <c r="AI108" s="62"/>
      <c r="AJ108" s="62"/>
      <c r="AK108" s="62"/>
      <c r="AL108" s="62"/>
      <c r="AM108" s="63"/>
      <c r="AN108" s="63"/>
      <c r="AO108" s="63"/>
      <c r="AP108" s="63"/>
      <c r="AQ108" s="63"/>
      <c r="AR108" s="63"/>
      <c r="AS108" s="63"/>
      <c r="AT108" s="63"/>
      <c r="AU108" s="63"/>
      <c r="AV108" s="63"/>
      <c r="AW108" s="63"/>
      <c r="AX108" s="63"/>
      <c r="AY108" s="63"/>
      <c r="AZ108" s="63"/>
      <c r="BA108" s="63"/>
      <c r="BB108" s="63"/>
      <c r="BC108" s="63"/>
      <c r="BD108" s="63"/>
      <c r="BE108" s="63"/>
      <c r="BF108" s="63"/>
      <c r="BG108" s="63"/>
    </row>
    <row r="109" spans="1:59" x14ac:dyDescent="0.4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  <c r="AA109" s="62"/>
      <c r="AB109" s="62"/>
      <c r="AC109" s="62"/>
      <c r="AD109" s="62"/>
      <c r="AE109" s="62"/>
      <c r="AF109" s="62"/>
      <c r="AG109" s="62"/>
      <c r="AH109" s="62"/>
      <c r="AI109" s="62"/>
      <c r="AJ109" s="62"/>
      <c r="AK109" s="62"/>
      <c r="AL109" s="62"/>
      <c r="AM109" s="63"/>
      <c r="AN109" s="63"/>
      <c r="AO109" s="63"/>
      <c r="AP109" s="63"/>
      <c r="AQ109" s="63"/>
      <c r="AR109" s="63"/>
      <c r="AS109" s="63"/>
      <c r="AT109" s="63"/>
      <c r="AU109" s="63"/>
      <c r="AV109" s="63"/>
      <c r="AW109" s="63"/>
      <c r="AX109" s="63"/>
      <c r="AY109" s="63"/>
      <c r="AZ109" s="63"/>
      <c r="BA109" s="63"/>
      <c r="BB109" s="63"/>
      <c r="BC109" s="63"/>
      <c r="BD109" s="63"/>
      <c r="BE109" s="63"/>
      <c r="BF109" s="63"/>
      <c r="BG109" s="63"/>
    </row>
    <row r="110" spans="1:59" x14ac:dyDescent="0.4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  <c r="AA110" s="62"/>
      <c r="AB110" s="62"/>
      <c r="AC110" s="62"/>
      <c r="AD110" s="62"/>
      <c r="AE110" s="62"/>
      <c r="AF110" s="62"/>
      <c r="AG110" s="62"/>
      <c r="AH110" s="62"/>
      <c r="AI110" s="62"/>
      <c r="AJ110" s="62"/>
      <c r="AK110" s="62"/>
      <c r="AL110" s="62"/>
      <c r="AM110" s="63"/>
      <c r="AN110" s="63"/>
      <c r="AO110" s="63"/>
      <c r="AP110" s="63"/>
      <c r="AQ110" s="63"/>
      <c r="AR110" s="63"/>
      <c r="AS110" s="63"/>
      <c r="AT110" s="63"/>
      <c r="AU110" s="63"/>
      <c r="AV110" s="63"/>
      <c r="AW110" s="63"/>
      <c r="AX110" s="63"/>
      <c r="AY110" s="63"/>
      <c r="AZ110" s="63"/>
      <c r="BA110" s="63"/>
      <c r="BB110" s="63"/>
      <c r="BC110" s="63"/>
      <c r="BD110" s="63"/>
      <c r="BE110" s="63"/>
      <c r="BF110" s="63"/>
      <c r="BG110" s="63"/>
    </row>
    <row r="111" spans="1:59" x14ac:dyDescent="0.4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  <c r="AA111" s="62"/>
      <c r="AB111" s="62"/>
      <c r="AC111" s="62"/>
      <c r="AD111" s="62"/>
      <c r="AE111" s="62"/>
      <c r="AF111" s="62"/>
      <c r="AG111" s="62"/>
      <c r="AH111" s="62"/>
      <c r="AI111" s="62"/>
      <c r="AJ111" s="62"/>
      <c r="AK111" s="62"/>
      <c r="AL111" s="62"/>
      <c r="AM111" s="63"/>
      <c r="AN111" s="63"/>
      <c r="AO111" s="63"/>
      <c r="AP111" s="63"/>
      <c r="AQ111" s="63"/>
      <c r="AR111" s="63"/>
      <c r="AS111" s="63"/>
      <c r="AT111" s="63"/>
      <c r="AU111" s="63"/>
      <c r="AV111" s="63"/>
      <c r="AW111" s="63"/>
      <c r="AX111" s="63"/>
      <c r="AY111" s="63"/>
      <c r="AZ111" s="63"/>
      <c r="BA111" s="63"/>
      <c r="BB111" s="63"/>
      <c r="BC111" s="63"/>
      <c r="BD111" s="63"/>
      <c r="BE111" s="63"/>
      <c r="BF111" s="63"/>
      <c r="BG111" s="63"/>
    </row>
    <row r="112" spans="1:59" x14ac:dyDescent="0.4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  <c r="AA112" s="62"/>
      <c r="AB112" s="62"/>
      <c r="AC112" s="62"/>
      <c r="AD112" s="62"/>
      <c r="AE112" s="62"/>
      <c r="AF112" s="62"/>
      <c r="AG112" s="62"/>
      <c r="AH112" s="62"/>
      <c r="AI112" s="62"/>
      <c r="AJ112" s="62"/>
      <c r="AK112" s="62"/>
      <c r="AL112" s="62"/>
      <c r="AM112" s="63"/>
      <c r="AN112" s="63"/>
      <c r="AO112" s="63"/>
      <c r="AP112" s="63"/>
      <c r="AQ112" s="63"/>
      <c r="AR112" s="63"/>
      <c r="AS112" s="63"/>
      <c r="AT112" s="63"/>
      <c r="AU112" s="63"/>
      <c r="AV112" s="63"/>
      <c r="AW112" s="63"/>
      <c r="AX112" s="63"/>
      <c r="AY112" s="63"/>
      <c r="AZ112" s="63"/>
      <c r="BA112" s="63"/>
      <c r="BB112" s="63"/>
      <c r="BC112" s="63"/>
      <c r="BD112" s="63"/>
      <c r="BE112" s="63"/>
      <c r="BF112" s="63"/>
      <c r="BG112" s="63"/>
    </row>
    <row r="113" spans="1:59" x14ac:dyDescent="0.4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3"/>
      <c r="AN113" s="63"/>
      <c r="AO113" s="63"/>
      <c r="AP113" s="63"/>
      <c r="AQ113" s="63"/>
      <c r="AR113" s="63"/>
      <c r="AS113" s="63"/>
      <c r="AT113" s="63"/>
      <c r="AU113" s="63"/>
      <c r="AV113" s="63"/>
      <c r="AW113" s="63"/>
      <c r="AX113" s="63"/>
      <c r="AY113" s="63"/>
      <c r="AZ113" s="63"/>
      <c r="BA113" s="63"/>
      <c r="BB113" s="63"/>
      <c r="BC113" s="63"/>
      <c r="BD113" s="63"/>
      <c r="BE113" s="63"/>
      <c r="BF113" s="63"/>
      <c r="BG113" s="63"/>
    </row>
    <row r="114" spans="1:59" x14ac:dyDescent="0.4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  <c r="AA114" s="62"/>
      <c r="AB114" s="62"/>
      <c r="AC114" s="62"/>
      <c r="AD114" s="62"/>
      <c r="AE114" s="62"/>
      <c r="AF114" s="62"/>
      <c r="AG114" s="62"/>
      <c r="AH114" s="62"/>
      <c r="AI114" s="62"/>
      <c r="AJ114" s="62"/>
      <c r="AK114" s="62"/>
      <c r="AL114" s="62"/>
      <c r="AM114" s="63"/>
      <c r="AN114" s="63"/>
      <c r="AO114" s="63"/>
      <c r="AP114" s="63"/>
      <c r="AQ114" s="63"/>
      <c r="AR114" s="63"/>
      <c r="AS114" s="63"/>
      <c r="AT114" s="63"/>
      <c r="AU114" s="63"/>
      <c r="AV114" s="63"/>
      <c r="AW114" s="63"/>
      <c r="AX114" s="63"/>
      <c r="AY114" s="63"/>
      <c r="AZ114" s="63"/>
      <c r="BA114" s="63"/>
      <c r="BB114" s="63"/>
      <c r="BC114" s="63"/>
      <c r="BD114" s="63"/>
      <c r="BE114" s="63"/>
      <c r="BF114" s="63"/>
      <c r="BG114" s="63"/>
    </row>
    <row r="115" spans="1:59" x14ac:dyDescent="0.4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  <c r="AA115" s="62"/>
      <c r="AB115" s="62"/>
      <c r="AC115" s="62"/>
      <c r="AD115" s="62"/>
      <c r="AE115" s="62"/>
      <c r="AF115" s="62"/>
      <c r="AG115" s="62"/>
      <c r="AH115" s="62"/>
      <c r="AI115" s="62"/>
      <c r="AJ115" s="62"/>
      <c r="AK115" s="62"/>
      <c r="AL115" s="62"/>
      <c r="AM115" s="63"/>
      <c r="AN115" s="63"/>
      <c r="AO115" s="63"/>
      <c r="AP115" s="63"/>
      <c r="AQ115" s="63"/>
      <c r="AR115" s="63"/>
      <c r="AS115" s="63"/>
      <c r="AT115" s="63"/>
      <c r="AU115" s="63"/>
      <c r="AV115" s="63"/>
      <c r="AW115" s="63"/>
      <c r="AX115" s="63"/>
      <c r="AY115" s="63"/>
      <c r="AZ115" s="63"/>
      <c r="BA115" s="63"/>
      <c r="BB115" s="63"/>
      <c r="BC115" s="63"/>
      <c r="BD115" s="63"/>
      <c r="BE115" s="63"/>
      <c r="BF115" s="63"/>
      <c r="BG115" s="63"/>
    </row>
    <row r="116" spans="1:59" x14ac:dyDescent="0.4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  <c r="AA116" s="62"/>
      <c r="AB116" s="62"/>
      <c r="AC116" s="62"/>
      <c r="AD116" s="62"/>
      <c r="AE116" s="62"/>
      <c r="AF116" s="62"/>
      <c r="AG116" s="62"/>
      <c r="AH116" s="62"/>
      <c r="AI116" s="62"/>
      <c r="AJ116" s="62"/>
      <c r="AK116" s="62"/>
      <c r="AL116" s="62"/>
      <c r="AM116" s="63"/>
      <c r="AN116" s="63"/>
      <c r="AO116" s="63"/>
      <c r="AP116" s="63"/>
      <c r="AQ116" s="63"/>
      <c r="AR116" s="63"/>
      <c r="AS116" s="63"/>
      <c r="AT116" s="63"/>
      <c r="AU116" s="63"/>
      <c r="AV116" s="63"/>
      <c r="AW116" s="63"/>
      <c r="AX116" s="63"/>
      <c r="AY116" s="63"/>
      <c r="AZ116" s="63"/>
      <c r="BA116" s="63"/>
      <c r="BB116" s="63"/>
      <c r="BC116" s="63"/>
      <c r="BD116" s="63"/>
      <c r="BE116" s="63"/>
      <c r="BF116" s="63"/>
      <c r="BG116" s="63"/>
    </row>
    <row r="117" spans="1:59" x14ac:dyDescent="0.4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  <c r="AA117" s="62"/>
      <c r="AB117" s="62"/>
      <c r="AC117" s="62"/>
      <c r="AD117" s="62"/>
      <c r="AE117" s="62"/>
      <c r="AF117" s="62"/>
      <c r="AG117" s="62"/>
      <c r="AH117" s="62"/>
      <c r="AI117" s="62"/>
      <c r="AJ117" s="62"/>
      <c r="AK117" s="62"/>
      <c r="AL117" s="62"/>
      <c r="AM117" s="63"/>
      <c r="AN117" s="63"/>
      <c r="AO117" s="63"/>
      <c r="AP117" s="63"/>
      <c r="AQ117" s="63"/>
      <c r="AR117" s="63"/>
      <c r="AS117" s="63"/>
      <c r="AT117" s="63"/>
      <c r="AU117" s="63"/>
      <c r="AV117" s="63"/>
      <c r="AW117" s="63"/>
      <c r="AX117" s="63"/>
      <c r="AY117" s="63"/>
      <c r="AZ117" s="63"/>
      <c r="BA117" s="63"/>
      <c r="BB117" s="63"/>
      <c r="BC117" s="63"/>
      <c r="BD117" s="63"/>
      <c r="BE117" s="63"/>
      <c r="BF117" s="63"/>
      <c r="BG117" s="63"/>
    </row>
    <row r="118" spans="1:59" x14ac:dyDescent="0.4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3"/>
      <c r="AN118" s="63"/>
      <c r="AO118" s="63"/>
      <c r="AP118" s="63"/>
      <c r="AQ118" s="63"/>
      <c r="AR118" s="63"/>
      <c r="AS118" s="63"/>
      <c r="AT118" s="63"/>
      <c r="AU118" s="63"/>
      <c r="AV118" s="63"/>
      <c r="AW118" s="63"/>
      <c r="AX118" s="63"/>
      <c r="AY118" s="63"/>
      <c r="AZ118" s="63"/>
      <c r="BA118" s="63"/>
      <c r="BB118" s="63"/>
      <c r="BC118" s="63"/>
      <c r="BD118" s="63"/>
      <c r="BE118" s="63"/>
      <c r="BF118" s="63"/>
      <c r="BG118" s="63"/>
    </row>
    <row r="119" spans="1:59" x14ac:dyDescent="0.4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  <c r="AA119" s="62"/>
      <c r="AB119" s="62"/>
      <c r="AC119" s="62"/>
      <c r="AD119" s="62"/>
      <c r="AE119" s="62"/>
      <c r="AF119" s="62"/>
      <c r="AG119" s="62"/>
      <c r="AH119" s="62"/>
      <c r="AI119" s="62"/>
      <c r="AJ119" s="62"/>
      <c r="AK119" s="62"/>
      <c r="AL119" s="62"/>
      <c r="AM119" s="63"/>
      <c r="AN119" s="63"/>
      <c r="AO119" s="63"/>
      <c r="AP119" s="63"/>
      <c r="AQ119" s="63"/>
      <c r="AR119" s="63"/>
      <c r="AS119" s="63"/>
      <c r="AT119" s="63"/>
      <c r="AU119" s="63"/>
      <c r="AV119" s="63"/>
      <c r="AW119" s="63"/>
      <c r="AX119" s="63"/>
      <c r="AY119" s="63"/>
      <c r="AZ119" s="63"/>
      <c r="BA119" s="63"/>
      <c r="BB119" s="63"/>
      <c r="BC119" s="63"/>
      <c r="BD119" s="63"/>
      <c r="BE119" s="63"/>
      <c r="BF119" s="63"/>
      <c r="BG119" s="63"/>
    </row>
    <row r="120" spans="1:59" x14ac:dyDescent="0.4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  <c r="AA120" s="62"/>
      <c r="AB120" s="62"/>
      <c r="AC120" s="62"/>
      <c r="AD120" s="62"/>
      <c r="AE120" s="62"/>
      <c r="AF120" s="62"/>
      <c r="AG120" s="62"/>
      <c r="AH120" s="62"/>
      <c r="AI120" s="62"/>
      <c r="AJ120" s="62"/>
      <c r="AK120" s="62"/>
      <c r="AL120" s="62"/>
      <c r="AM120" s="63"/>
      <c r="AN120" s="63"/>
      <c r="AO120" s="63"/>
      <c r="AP120" s="63"/>
      <c r="AQ120" s="63"/>
      <c r="AR120" s="63"/>
      <c r="AS120" s="63"/>
      <c r="AT120" s="63"/>
      <c r="AU120" s="63"/>
      <c r="AV120" s="63"/>
      <c r="AW120" s="63"/>
      <c r="AX120" s="63"/>
      <c r="AY120" s="63"/>
      <c r="AZ120" s="63"/>
      <c r="BA120" s="63"/>
      <c r="BB120" s="63"/>
      <c r="BC120" s="63"/>
      <c r="BD120" s="63"/>
      <c r="BE120" s="63"/>
      <c r="BF120" s="63"/>
      <c r="BG120" s="63"/>
    </row>
    <row r="121" spans="1:59" x14ac:dyDescent="0.4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  <c r="AA121" s="62"/>
      <c r="AB121" s="62"/>
      <c r="AC121" s="62"/>
      <c r="AD121" s="62"/>
      <c r="AE121" s="62"/>
      <c r="AF121" s="62"/>
      <c r="AG121" s="62"/>
      <c r="AH121" s="62"/>
      <c r="AI121" s="62"/>
      <c r="AJ121" s="62"/>
      <c r="AK121" s="62"/>
      <c r="AL121" s="62"/>
      <c r="AM121" s="63"/>
      <c r="AN121" s="63"/>
      <c r="AO121" s="63"/>
      <c r="AP121" s="63"/>
      <c r="AQ121" s="63"/>
      <c r="AR121" s="63"/>
      <c r="AS121" s="63"/>
      <c r="AT121" s="63"/>
      <c r="AU121" s="63"/>
      <c r="AV121" s="63"/>
      <c r="AW121" s="63"/>
      <c r="AX121" s="63"/>
      <c r="AY121" s="63"/>
      <c r="AZ121" s="63"/>
      <c r="BA121" s="63"/>
      <c r="BB121" s="63"/>
      <c r="BC121" s="63"/>
      <c r="BD121" s="63"/>
      <c r="BE121" s="63"/>
      <c r="BF121" s="63"/>
      <c r="BG121" s="63"/>
    </row>
    <row r="122" spans="1:59" x14ac:dyDescent="0.4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  <c r="AA122" s="62"/>
      <c r="AB122" s="62"/>
      <c r="AC122" s="62"/>
      <c r="AD122" s="62"/>
      <c r="AE122" s="62"/>
      <c r="AF122" s="62"/>
      <c r="AG122" s="62"/>
      <c r="AH122" s="62"/>
      <c r="AI122" s="62"/>
      <c r="AJ122" s="62"/>
      <c r="AK122" s="62"/>
      <c r="AL122" s="62"/>
      <c r="AM122" s="63"/>
      <c r="AN122" s="63"/>
      <c r="AO122" s="63"/>
      <c r="AP122" s="63"/>
      <c r="AQ122" s="63"/>
      <c r="AR122" s="63"/>
      <c r="AS122" s="63"/>
      <c r="AT122" s="63"/>
      <c r="AU122" s="63"/>
      <c r="AV122" s="63"/>
      <c r="AW122" s="63"/>
      <c r="AX122" s="63"/>
      <c r="AY122" s="63"/>
      <c r="AZ122" s="63"/>
      <c r="BA122" s="63"/>
      <c r="BB122" s="63"/>
      <c r="BC122" s="63"/>
      <c r="BD122" s="63"/>
      <c r="BE122" s="63"/>
      <c r="BF122" s="63"/>
      <c r="BG122" s="63"/>
    </row>
    <row r="123" spans="1:59" x14ac:dyDescent="0.4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3"/>
      <c r="AN123" s="63"/>
      <c r="AO123" s="63"/>
      <c r="AP123" s="63"/>
      <c r="AQ123" s="63"/>
      <c r="AR123" s="63"/>
      <c r="AS123" s="63"/>
      <c r="AT123" s="63"/>
      <c r="AU123" s="63"/>
      <c r="AV123" s="63"/>
      <c r="AW123" s="63"/>
      <c r="AX123" s="63"/>
      <c r="AY123" s="63"/>
      <c r="AZ123" s="63"/>
      <c r="BA123" s="63"/>
      <c r="BB123" s="63"/>
      <c r="BC123" s="63"/>
      <c r="BD123" s="63"/>
      <c r="BE123" s="63"/>
      <c r="BF123" s="63"/>
      <c r="BG123" s="63"/>
    </row>
    <row r="124" spans="1:59" x14ac:dyDescent="0.4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3"/>
      <c r="AN124" s="63"/>
      <c r="AO124" s="63"/>
      <c r="AP124" s="63"/>
      <c r="AQ124" s="63"/>
      <c r="AR124" s="63"/>
      <c r="AS124" s="63"/>
      <c r="AT124" s="63"/>
      <c r="AU124" s="63"/>
      <c r="AV124" s="63"/>
      <c r="AW124" s="63"/>
      <c r="AX124" s="63"/>
      <c r="AY124" s="63"/>
      <c r="AZ124" s="63"/>
      <c r="BA124" s="63"/>
      <c r="BB124" s="63"/>
      <c r="BC124" s="63"/>
      <c r="BD124" s="63"/>
      <c r="BE124" s="63"/>
      <c r="BF124" s="63"/>
      <c r="BG124" s="63"/>
    </row>
    <row r="125" spans="1:59" x14ac:dyDescent="0.4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  <c r="AA125" s="62"/>
      <c r="AB125" s="62"/>
      <c r="AC125" s="62"/>
      <c r="AD125" s="62"/>
      <c r="AE125" s="62"/>
      <c r="AF125" s="62"/>
      <c r="AG125" s="62"/>
      <c r="AH125" s="62"/>
      <c r="AI125" s="62"/>
      <c r="AJ125" s="62"/>
      <c r="AK125" s="62"/>
      <c r="AL125" s="62"/>
      <c r="AM125" s="63"/>
      <c r="AN125" s="63"/>
      <c r="AO125" s="63"/>
      <c r="AP125" s="63"/>
      <c r="AQ125" s="63"/>
      <c r="AR125" s="63"/>
      <c r="AS125" s="63"/>
      <c r="AT125" s="63"/>
      <c r="AU125" s="63"/>
      <c r="AV125" s="63"/>
      <c r="AW125" s="63"/>
      <c r="AX125" s="63"/>
      <c r="AY125" s="63"/>
      <c r="AZ125" s="63"/>
      <c r="BA125" s="63"/>
      <c r="BB125" s="63"/>
      <c r="BC125" s="63"/>
      <c r="BD125" s="63"/>
      <c r="BE125" s="63"/>
      <c r="BF125" s="63"/>
      <c r="BG125" s="63"/>
    </row>
    <row r="126" spans="1:59" x14ac:dyDescent="0.4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  <c r="AA126" s="62"/>
      <c r="AB126" s="62"/>
      <c r="AC126" s="62"/>
      <c r="AD126" s="62"/>
      <c r="AE126" s="62"/>
      <c r="AF126" s="62"/>
      <c r="AG126" s="62"/>
      <c r="AH126" s="62"/>
      <c r="AI126" s="62"/>
      <c r="AJ126" s="62"/>
      <c r="AK126" s="62"/>
      <c r="AL126" s="62"/>
      <c r="AM126" s="63"/>
      <c r="AN126" s="63"/>
      <c r="AO126" s="63"/>
      <c r="AP126" s="63"/>
      <c r="AQ126" s="63"/>
      <c r="AR126" s="63"/>
      <c r="AS126" s="63"/>
      <c r="AT126" s="63"/>
      <c r="AU126" s="63"/>
      <c r="AV126" s="63"/>
      <c r="AW126" s="63"/>
      <c r="AX126" s="63"/>
      <c r="AY126" s="63"/>
      <c r="AZ126" s="63"/>
      <c r="BA126" s="63"/>
      <c r="BB126" s="63"/>
      <c r="BC126" s="63"/>
      <c r="BD126" s="63"/>
      <c r="BE126" s="63"/>
      <c r="BF126" s="63"/>
      <c r="BG126" s="63"/>
    </row>
    <row r="127" spans="1:59" x14ac:dyDescent="0.4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  <c r="AA127" s="62"/>
      <c r="AB127" s="62"/>
      <c r="AC127" s="62"/>
      <c r="AD127" s="62"/>
      <c r="AE127" s="62"/>
      <c r="AF127" s="62"/>
      <c r="AG127" s="62"/>
      <c r="AH127" s="62"/>
      <c r="AI127" s="62"/>
      <c r="AJ127" s="62"/>
      <c r="AK127" s="62"/>
      <c r="AL127" s="62"/>
      <c r="AM127" s="63"/>
      <c r="AN127" s="63"/>
      <c r="AO127" s="63"/>
      <c r="AP127" s="63"/>
      <c r="AQ127" s="63"/>
      <c r="AR127" s="63"/>
      <c r="AS127" s="63"/>
      <c r="AT127" s="63"/>
      <c r="AU127" s="63"/>
      <c r="AV127" s="63"/>
      <c r="AW127" s="63"/>
      <c r="AX127" s="63"/>
      <c r="AY127" s="63"/>
      <c r="AZ127" s="63"/>
      <c r="BA127" s="63"/>
      <c r="BB127" s="63"/>
      <c r="BC127" s="63"/>
      <c r="BD127" s="63"/>
      <c r="BE127" s="63"/>
      <c r="BF127" s="63"/>
      <c r="BG127" s="63"/>
    </row>
    <row r="128" spans="1:59" x14ac:dyDescent="0.4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  <c r="AA128" s="62"/>
      <c r="AB128" s="62"/>
      <c r="AC128" s="62"/>
      <c r="AD128" s="62"/>
      <c r="AE128" s="62"/>
      <c r="AF128" s="62"/>
      <c r="AG128" s="62"/>
      <c r="AH128" s="62"/>
      <c r="AI128" s="62"/>
      <c r="AJ128" s="62"/>
      <c r="AK128" s="62"/>
      <c r="AL128" s="62"/>
      <c r="AM128" s="63"/>
      <c r="AN128" s="63"/>
      <c r="AO128" s="63"/>
      <c r="AP128" s="63"/>
      <c r="AQ128" s="63"/>
      <c r="AR128" s="63"/>
      <c r="AS128" s="63"/>
      <c r="AT128" s="63"/>
      <c r="AU128" s="63"/>
      <c r="AV128" s="63"/>
      <c r="AW128" s="63"/>
      <c r="AX128" s="63"/>
      <c r="AY128" s="63"/>
      <c r="AZ128" s="63"/>
      <c r="BA128" s="63"/>
      <c r="BB128" s="63"/>
      <c r="BC128" s="63"/>
      <c r="BD128" s="63"/>
      <c r="BE128" s="63"/>
      <c r="BF128" s="63"/>
      <c r="BG128" s="63"/>
    </row>
    <row r="129" spans="1:59" x14ac:dyDescent="0.4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  <c r="AA129" s="62"/>
      <c r="AB129" s="62"/>
      <c r="AC129" s="62"/>
      <c r="AD129" s="62"/>
      <c r="AE129" s="62"/>
      <c r="AF129" s="62"/>
      <c r="AG129" s="62"/>
      <c r="AH129" s="62"/>
      <c r="AI129" s="62"/>
      <c r="AJ129" s="62"/>
      <c r="AK129" s="62"/>
      <c r="AL129" s="62"/>
      <c r="AM129" s="63"/>
      <c r="AN129" s="63"/>
      <c r="AO129" s="63"/>
      <c r="AP129" s="63"/>
      <c r="AQ129" s="63"/>
      <c r="AR129" s="63"/>
      <c r="AS129" s="63"/>
      <c r="AT129" s="63"/>
      <c r="AU129" s="63"/>
      <c r="AV129" s="63"/>
      <c r="AW129" s="63"/>
      <c r="AX129" s="63"/>
      <c r="AY129" s="63"/>
      <c r="AZ129" s="63"/>
      <c r="BA129" s="63"/>
      <c r="BB129" s="63"/>
      <c r="BC129" s="63"/>
      <c r="BD129" s="63"/>
      <c r="BE129" s="63"/>
      <c r="BF129" s="63"/>
      <c r="BG129" s="63"/>
    </row>
    <row r="130" spans="1:59" x14ac:dyDescent="0.4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  <c r="AA130" s="62"/>
      <c r="AB130" s="62"/>
      <c r="AC130" s="62"/>
      <c r="AD130" s="62"/>
      <c r="AE130" s="62"/>
      <c r="AF130" s="62"/>
      <c r="AG130" s="62"/>
      <c r="AH130" s="62"/>
      <c r="AI130" s="62"/>
      <c r="AJ130" s="62"/>
      <c r="AK130" s="62"/>
      <c r="AL130" s="62"/>
      <c r="AM130" s="63"/>
      <c r="AN130" s="63"/>
      <c r="AO130" s="63"/>
      <c r="AP130" s="63"/>
      <c r="AQ130" s="63"/>
      <c r="AR130" s="63"/>
      <c r="AS130" s="63"/>
      <c r="AT130" s="63"/>
      <c r="AU130" s="63"/>
      <c r="AV130" s="63"/>
      <c r="AW130" s="63"/>
      <c r="AX130" s="63"/>
      <c r="AY130" s="63"/>
      <c r="AZ130" s="63"/>
      <c r="BA130" s="63"/>
      <c r="BB130" s="63"/>
      <c r="BC130" s="63"/>
      <c r="BD130" s="63"/>
      <c r="BE130" s="63"/>
      <c r="BF130" s="63"/>
      <c r="BG130" s="63"/>
    </row>
    <row r="131" spans="1:59" x14ac:dyDescent="0.4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  <c r="AA131" s="62"/>
      <c r="AB131" s="62"/>
      <c r="AC131" s="62"/>
      <c r="AD131" s="62"/>
      <c r="AE131" s="62"/>
      <c r="AF131" s="62"/>
      <c r="AG131" s="62"/>
      <c r="AH131" s="62"/>
      <c r="AI131" s="62"/>
      <c r="AJ131" s="62"/>
      <c r="AK131" s="62"/>
      <c r="AL131" s="62"/>
      <c r="AM131" s="63"/>
      <c r="AN131" s="63"/>
      <c r="AO131" s="63"/>
      <c r="AP131" s="63"/>
      <c r="AQ131" s="63"/>
      <c r="AR131" s="63"/>
      <c r="AS131" s="63"/>
      <c r="AT131" s="63"/>
      <c r="AU131" s="63"/>
      <c r="AV131" s="63"/>
      <c r="AW131" s="63"/>
      <c r="AX131" s="63"/>
      <c r="AY131" s="63"/>
      <c r="AZ131" s="63"/>
      <c r="BA131" s="63"/>
      <c r="BB131" s="63"/>
      <c r="BC131" s="63"/>
      <c r="BD131" s="63"/>
      <c r="BE131" s="63"/>
      <c r="BF131" s="63"/>
      <c r="BG131" s="63"/>
    </row>
    <row r="132" spans="1:59" x14ac:dyDescent="0.4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3"/>
      <c r="AN132" s="63"/>
      <c r="AO132" s="63"/>
      <c r="AP132" s="63"/>
      <c r="AQ132" s="63"/>
      <c r="AR132" s="63"/>
      <c r="AS132" s="63"/>
      <c r="AT132" s="63"/>
      <c r="AU132" s="63"/>
      <c r="AV132" s="63"/>
      <c r="AW132" s="63"/>
      <c r="AX132" s="63"/>
      <c r="AY132" s="63"/>
      <c r="AZ132" s="63"/>
      <c r="BA132" s="63"/>
      <c r="BB132" s="63"/>
      <c r="BC132" s="63"/>
      <c r="BD132" s="63"/>
      <c r="BE132" s="63"/>
      <c r="BF132" s="63"/>
      <c r="BG132" s="63"/>
    </row>
    <row r="133" spans="1:59" x14ac:dyDescent="0.4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  <c r="AA133" s="62"/>
      <c r="AB133" s="62"/>
      <c r="AC133" s="62"/>
      <c r="AD133" s="62"/>
      <c r="AE133" s="62"/>
      <c r="AF133" s="62"/>
      <c r="AG133" s="62"/>
      <c r="AH133" s="62"/>
      <c r="AI133" s="62"/>
      <c r="AJ133" s="62"/>
      <c r="AK133" s="62"/>
      <c r="AL133" s="62"/>
      <c r="AM133" s="63"/>
      <c r="AN133" s="63"/>
      <c r="AO133" s="63"/>
      <c r="AP133" s="63"/>
      <c r="AQ133" s="63"/>
      <c r="AR133" s="63"/>
      <c r="AS133" s="63"/>
      <c r="AT133" s="63"/>
      <c r="AU133" s="63"/>
      <c r="AV133" s="63"/>
      <c r="AW133" s="63"/>
      <c r="AX133" s="63"/>
      <c r="AY133" s="63"/>
      <c r="AZ133" s="63"/>
      <c r="BA133" s="63"/>
      <c r="BB133" s="63"/>
      <c r="BC133" s="63"/>
      <c r="BD133" s="63"/>
      <c r="BE133" s="63"/>
      <c r="BF133" s="63"/>
      <c r="BG133" s="63"/>
    </row>
    <row r="134" spans="1:59" x14ac:dyDescent="0.4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  <c r="AA134" s="62"/>
      <c r="AB134" s="62"/>
      <c r="AC134" s="62"/>
      <c r="AD134" s="62"/>
      <c r="AE134" s="62"/>
      <c r="AF134" s="62"/>
      <c r="AG134" s="62"/>
      <c r="AH134" s="62"/>
      <c r="AI134" s="62"/>
      <c r="AJ134" s="62"/>
      <c r="AK134" s="62"/>
      <c r="AL134" s="62"/>
      <c r="AM134" s="63"/>
      <c r="AN134" s="63"/>
      <c r="AO134" s="63"/>
      <c r="AP134" s="63"/>
      <c r="AQ134" s="63"/>
      <c r="AR134" s="63"/>
      <c r="AS134" s="63"/>
      <c r="AT134" s="63"/>
      <c r="AU134" s="63"/>
      <c r="AV134" s="63"/>
      <c r="AW134" s="63"/>
      <c r="AX134" s="63"/>
      <c r="AY134" s="63"/>
      <c r="AZ134" s="63"/>
      <c r="BA134" s="63"/>
      <c r="BB134" s="63"/>
      <c r="BC134" s="63"/>
      <c r="BD134" s="63"/>
      <c r="BE134" s="63"/>
      <c r="BF134" s="63"/>
      <c r="BG134" s="63"/>
    </row>
    <row r="135" spans="1:59" x14ac:dyDescent="0.4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  <c r="AA135" s="62"/>
      <c r="AB135" s="62"/>
      <c r="AC135" s="62"/>
      <c r="AD135" s="62"/>
      <c r="AE135" s="62"/>
      <c r="AF135" s="62"/>
      <c r="AG135" s="62"/>
      <c r="AH135" s="62"/>
      <c r="AI135" s="62"/>
      <c r="AJ135" s="62"/>
      <c r="AK135" s="62"/>
      <c r="AL135" s="62"/>
      <c r="AM135" s="63"/>
      <c r="AN135" s="63"/>
      <c r="AO135" s="63"/>
      <c r="AP135" s="63"/>
      <c r="AQ135" s="63"/>
      <c r="AR135" s="63"/>
      <c r="AS135" s="63"/>
      <c r="AT135" s="63"/>
      <c r="AU135" s="63"/>
      <c r="AV135" s="63"/>
      <c r="AW135" s="63"/>
      <c r="AX135" s="63"/>
      <c r="AY135" s="63"/>
      <c r="AZ135" s="63"/>
      <c r="BA135" s="63"/>
      <c r="BB135" s="63"/>
      <c r="BC135" s="63"/>
      <c r="BD135" s="63"/>
      <c r="BE135" s="63"/>
      <c r="BF135" s="63"/>
      <c r="BG135" s="63"/>
    </row>
    <row r="136" spans="1:59" x14ac:dyDescent="0.4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3"/>
      <c r="AN136" s="63"/>
      <c r="AO136" s="63"/>
      <c r="AP136" s="63"/>
      <c r="AQ136" s="63"/>
      <c r="AR136" s="63"/>
      <c r="AS136" s="63"/>
      <c r="AT136" s="63"/>
      <c r="AU136" s="63"/>
      <c r="AV136" s="63"/>
      <c r="AW136" s="63"/>
      <c r="AX136" s="63"/>
      <c r="AY136" s="63"/>
      <c r="AZ136" s="63"/>
      <c r="BA136" s="63"/>
      <c r="BB136" s="63"/>
      <c r="BC136" s="63"/>
      <c r="BD136" s="63"/>
      <c r="BE136" s="63"/>
      <c r="BF136" s="63"/>
      <c r="BG136" s="63"/>
    </row>
    <row r="137" spans="1:59" x14ac:dyDescent="0.4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  <c r="AA137" s="62"/>
      <c r="AB137" s="62"/>
      <c r="AC137" s="62"/>
      <c r="AD137" s="62"/>
      <c r="AE137" s="62"/>
      <c r="AF137" s="62"/>
      <c r="AG137" s="62"/>
      <c r="AH137" s="62"/>
      <c r="AI137" s="62"/>
      <c r="AJ137" s="62"/>
      <c r="AK137" s="62"/>
      <c r="AL137" s="62"/>
      <c r="AM137" s="63"/>
      <c r="AN137" s="63"/>
      <c r="AO137" s="63"/>
      <c r="AP137" s="63"/>
      <c r="AQ137" s="63"/>
      <c r="AR137" s="63"/>
      <c r="AS137" s="63"/>
      <c r="AT137" s="63"/>
      <c r="AU137" s="63"/>
      <c r="AV137" s="63"/>
      <c r="AW137" s="63"/>
      <c r="AX137" s="63"/>
      <c r="AY137" s="63"/>
      <c r="AZ137" s="63"/>
      <c r="BA137" s="63"/>
      <c r="BB137" s="63"/>
      <c r="BC137" s="63"/>
      <c r="BD137" s="63"/>
      <c r="BE137" s="63"/>
      <c r="BF137" s="63"/>
      <c r="BG137" s="63"/>
    </row>
    <row r="138" spans="1:59" x14ac:dyDescent="0.4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  <c r="AA138" s="62"/>
      <c r="AB138" s="62"/>
      <c r="AC138" s="62"/>
      <c r="AD138" s="62"/>
      <c r="AE138" s="62"/>
      <c r="AF138" s="62"/>
      <c r="AG138" s="62"/>
      <c r="AH138" s="62"/>
      <c r="AI138" s="62"/>
      <c r="AJ138" s="62"/>
      <c r="AK138" s="62"/>
      <c r="AL138" s="62"/>
      <c r="AM138" s="63"/>
      <c r="AN138" s="63"/>
      <c r="AO138" s="63"/>
      <c r="AP138" s="63"/>
      <c r="AQ138" s="63"/>
      <c r="AR138" s="63"/>
      <c r="AS138" s="63"/>
      <c r="AT138" s="63"/>
      <c r="AU138" s="63"/>
      <c r="AV138" s="63"/>
      <c r="AW138" s="63"/>
      <c r="AX138" s="63"/>
      <c r="AY138" s="63"/>
      <c r="AZ138" s="63"/>
      <c r="BA138" s="63"/>
      <c r="BB138" s="63"/>
      <c r="BC138" s="63"/>
      <c r="BD138" s="63"/>
      <c r="BE138" s="63"/>
      <c r="BF138" s="63"/>
      <c r="BG138" s="63"/>
    </row>
    <row r="139" spans="1:59" x14ac:dyDescent="0.4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3"/>
      <c r="AN139" s="63"/>
      <c r="AO139" s="63"/>
      <c r="AP139" s="63"/>
      <c r="AQ139" s="63"/>
      <c r="AR139" s="63"/>
      <c r="AS139" s="63"/>
      <c r="AT139" s="63"/>
      <c r="AU139" s="63"/>
      <c r="AV139" s="63"/>
      <c r="AW139" s="63"/>
      <c r="AX139" s="63"/>
      <c r="AY139" s="63"/>
      <c r="AZ139" s="63"/>
      <c r="BA139" s="63"/>
      <c r="BB139" s="63"/>
      <c r="BC139" s="63"/>
      <c r="BD139" s="63"/>
      <c r="BE139" s="63"/>
      <c r="BF139" s="63"/>
      <c r="BG139" s="63"/>
    </row>
    <row r="140" spans="1:59" x14ac:dyDescent="0.4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  <c r="AA140" s="62"/>
      <c r="AB140" s="62"/>
      <c r="AC140" s="62"/>
      <c r="AD140" s="62"/>
      <c r="AE140" s="62"/>
      <c r="AF140" s="62"/>
      <c r="AG140" s="62"/>
      <c r="AH140" s="62"/>
      <c r="AI140" s="62"/>
      <c r="AJ140" s="62"/>
      <c r="AK140" s="62"/>
      <c r="AL140" s="62"/>
      <c r="AM140" s="63"/>
      <c r="AN140" s="63"/>
      <c r="AO140" s="63"/>
      <c r="AP140" s="63"/>
      <c r="AQ140" s="63"/>
      <c r="AR140" s="63"/>
      <c r="AS140" s="63"/>
      <c r="AT140" s="63"/>
      <c r="AU140" s="63"/>
      <c r="AV140" s="63"/>
      <c r="AW140" s="63"/>
      <c r="AX140" s="63"/>
      <c r="AY140" s="63"/>
      <c r="AZ140" s="63"/>
      <c r="BA140" s="63"/>
      <c r="BB140" s="63"/>
      <c r="BC140" s="63"/>
      <c r="BD140" s="63"/>
      <c r="BE140" s="63"/>
      <c r="BF140" s="63"/>
      <c r="BG140" s="63"/>
    </row>
    <row r="141" spans="1:59" x14ac:dyDescent="0.4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  <c r="AA141" s="62"/>
      <c r="AB141" s="62"/>
      <c r="AC141" s="62"/>
      <c r="AD141" s="62"/>
      <c r="AE141" s="62"/>
      <c r="AF141" s="62"/>
      <c r="AG141" s="62"/>
      <c r="AH141" s="62"/>
      <c r="AI141" s="62"/>
      <c r="AJ141" s="62"/>
      <c r="AK141" s="62"/>
      <c r="AL141" s="62"/>
      <c r="AM141" s="63"/>
      <c r="AN141" s="63"/>
      <c r="AO141" s="63"/>
      <c r="AP141" s="63"/>
      <c r="AQ141" s="63"/>
      <c r="AR141" s="63"/>
      <c r="AS141" s="63"/>
      <c r="AT141" s="63"/>
      <c r="AU141" s="63"/>
      <c r="AV141" s="63"/>
      <c r="AW141" s="63"/>
      <c r="AX141" s="63"/>
      <c r="AY141" s="63"/>
      <c r="AZ141" s="63"/>
      <c r="BA141" s="63"/>
      <c r="BB141" s="63"/>
      <c r="BC141" s="63"/>
      <c r="BD141" s="63"/>
      <c r="BE141" s="63"/>
      <c r="BF141" s="63"/>
      <c r="BG141" s="63"/>
    </row>
    <row r="142" spans="1:59" x14ac:dyDescent="0.4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3"/>
      <c r="AN142" s="63"/>
      <c r="AO142" s="63"/>
      <c r="AP142" s="63"/>
      <c r="AQ142" s="63"/>
      <c r="AR142" s="63"/>
      <c r="AS142" s="63"/>
      <c r="AT142" s="63"/>
      <c r="AU142" s="63"/>
      <c r="AV142" s="63"/>
      <c r="AW142" s="63"/>
      <c r="AX142" s="63"/>
      <c r="AY142" s="63"/>
      <c r="AZ142" s="63"/>
      <c r="BA142" s="63"/>
      <c r="BB142" s="63"/>
      <c r="BC142" s="63"/>
      <c r="BD142" s="63"/>
      <c r="BE142" s="63"/>
      <c r="BF142" s="63"/>
      <c r="BG142" s="63"/>
    </row>
    <row r="143" spans="1:59" x14ac:dyDescent="0.4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  <c r="AA143" s="62"/>
      <c r="AB143" s="62"/>
      <c r="AC143" s="62"/>
      <c r="AD143" s="62"/>
      <c r="AE143" s="62"/>
      <c r="AF143" s="62"/>
      <c r="AG143" s="62"/>
      <c r="AH143" s="62"/>
      <c r="AI143" s="62"/>
      <c r="AJ143" s="62"/>
      <c r="AK143" s="62"/>
      <c r="AL143" s="62"/>
      <c r="AM143" s="63"/>
      <c r="AN143" s="63"/>
      <c r="AO143" s="63"/>
      <c r="AP143" s="63"/>
      <c r="AQ143" s="63"/>
      <c r="AR143" s="63"/>
      <c r="AS143" s="63"/>
      <c r="AT143" s="63"/>
      <c r="AU143" s="63"/>
      <c r="AV143" s="63"/>
      <c r="AW143" s="63"/>
      <c r="AX143" s="63"/>
      <c r="AY143" s="63"/>
      <c r="AZ143" s="63"/>
      <c r="BA143" s="63"/>
      <c r="BB143" s="63"/>
      <c r="BC143" s="63"/>
      <c r="BD143" s="63"/>
      <c r="BE143" s="63"/>
      <c r="BF143" s="63"/>
      <c r="BG143" s="63"/>
    </row>
    <row r="144" spans="1:59" x14ac:dyDescent="0.4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  <c r="AA144" s="62"/>
      <c r="AB144" s="62"/>
      <c r="AC144" s="62"/>
      <c r="AD144" s="62"/>
      <c r="AE144" s="62"/>
      <c r="AF144" s="62"/>
      <c r="AG144" s="62"/>
      <c r="AH144" s="62"/>
      <c r="AI144" s="62"/>
      <c r="AJ144" s="62"/>
      <c r="AK144" s="62"/>
      <c r="AL144" s="62"/>
      <c r="AM144" s="63"/>
      <c r="AN144" s="63"/>
      <c r="AO144" s="63"/>
      <c r="AP144" s="63"/>
      <c r="AQ144" s="63"/>
      <c r="AR144" s="63"/>
      <c r="AS144" s="63"/>
      <c r="AT144" s="63"/>
      <c r="AU144" s="63"/>
      <c r="AV144" s="63"/>
      <c r="AW144" s="63"/>
      <c r="AX144" s="63"/>
      <c r="AY144" s="63"/>
      <c r="AZ144" s="63"/>
      <c r="BA144" s="63"/>
      <c r="BB144" s="63"/>
      <c r="BC144" s="63"/>
      <c r="BD144" s="63"/>
      <c r="BE144" s="63"/>
      <c r="BF144" s="63"/>
      <c r="BG144" s="63"/>
    </row>
    <row r="145" spans="1:59" x14ac:dyDescent="0.4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  <c r="AA145" s="62"/>
      <c r="AB145" s="62"/>
      <c r="AC145" s="62"/>
      <c r="AD145" s="62"/>
      <c r="AE145" s="62"/>
      <c r="AF145" s="62"/>
      <c r="AG145" s="62"/>
      <c r="AH145" s="62"/>
      <c r="AI145" s="62"/>
      <c r="AJ145" s="62"/>
      <c r="AK145" s="62"/>
      <c r="AL145" s="62"/>
      <c r="AM145" s="63"/>
      <c r="AN145" s="63"/>
      <c r="AO145" s="63"/>
      <c r="AP145" s="63"/>
      <c r="AQ145" s="63"/>
      <c r="AR145" s="63"/>
      <c r="AS145" s="63"/>
      <c r="AT145" s="63"/>
      <c r="AU145" s="63"/>
      <c r="AV145" s="63"/>
      <c r="AW145" s="63"/>
      <c r="AX145" s="63"/>
      <c r="AY145" s="63"/>
      <c r="AZ145" s="63"/>
      <c r="BA145" s="63"/>
      <c r="BB145" s="63"/>
      <c r="BC145" s="63"/>
      <c r="BD145" s="63"/>
      <c r="BE145" s="63"/>
      <c r="BF145" s="63"/>
      <c r="BG145" s="63"/>
    </row>
    <row r="146" spans="1:59" x14ac:dyDescent="0.4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  <c r="AA146" s="62"/>
      <c r="AB146" s="62"/>
      <c r="AC146" s="62"/>
      <c r="AD146" s="62"/>
      <c r="AE146" s="62"/>
      <c r="AF146" s="62"/>
      <c r="AG146" s="62"/>
      <c r="AH146" s="62"/>
      <c r="AI146" s="62"/>
      <c r="AJ146" s="62"/>
      <c r="AK146" s="62"/>
      <c r="AL146" s="62"/>
      <c r="AM146" s="63"/>
      <c r="AN146" s="63"/>
      <c r="AO146" s="63"/>
      <c r="AP146" s="63"/>
      <c r="AQ146" s="63"/>
      <c r="AR146" s="63"/>
      <c r="AS146" s="63"/>
      <c r="AT146" s="63"/>
      <c r="AU146" s="63"/>
      <c r="AV146" s="63"/>
      <c r="AW146" s="63"/>
      <c r="AX146" s="63"/>
      <c r="AY146" s="63"/>
      <c r="AZ146" s="63"/>
      <c r="BA146" s="63"/>
      <c r="BB146" s="63"/>
      <c r="BC146" s="63"/>
      <c r="BD146" s="63"/>
      <c r="BE146" s="63"/>
      <c r="BF146" s="63"/>
      <c r="BG146" s="63"/>
    </row>
    <row r="147" spans="1:59" x14ac:dyDescent="0.4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  <c r="AA147" s="62"/>
      <c r="AB147" s="62"/>
      <c r="AC147" s="62"/>
      <c r="AD147" s="62"/>
      <c r="AE147" s="62"/>
      <c r="AF147" s="62"/>
      <c r="AG147" s="62"/>
      <c r="AH147" s="62"/>
      <c r="AI147" s="62"/>
      <c r="AJ147" s="62"/>
      <c r="AK147" s="62"/>
      <c r="AL147" s="62"/>
      <c r="AM147" s="63"/>
      <c r="AN147" s="63"/>
      <c r="AO147" s="63"/>
      <c r="AP147" s="63"/>
      <c r="AQ147" s="63"/>
      <c r="AR147" s="63"/>
      <c r="AS147" s="63"/>
      <c r="AT147" s="63"/>
      <c r="AU147" s="63"/>
      <c r="AV147" s="63"/>
      <c r="AW147" s="63"/>
      <c r="AX147" s="63"/>
      <c r="AY147" s="63"/>
      <c r="AZ147" s="63"/>
      <c r="BA147" s="63"/>
      <c r="BB147" s="63"/>
      <c r="BC147" s="63"/>
      <c r="BD147" s="63"/>
      <c r="BE147" s="63"/>
      <c r="BF147" s="63"/>
      <c r="BG147" s="63"/>
    </row>
    <row r="148" spans="1:59" x14ac:dyDescent="0.4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  <c r="AA148" s="62"/>
      <c r="AB148" s="62"/>
      <c r="AC148" s="62"/>
      <c r="AD148" s="62"/>
      <c r="AE148" s="62"/>
      <c r="AF148" s="62"/>
      <c r="AG148" s="62"/>
      <c r="AH148" s="62"/>
      <c r="AI148" s="62"/>
      <c r="AJ148" s="62"/>
      <c r="AK148" s="62"/>
      <c r="AL148" s="62"/>
      <c r="AM148" s="63"/>
      <c r="AN148" s="63"/>
      <c r="AO148" s="63"/>
      <c r="AP148" s="63"/>
      <c r="AQ148" s="63"/>
      <c r="AR148" s="63"/>
      <c r="AS148" s="63"/>
      <c r="AT148" s="63"/>
      <c r="AU148" s="63"/>
      <c r="AV148" s="63"/>
      <c r="AW148" s="63"/>
      <c r="AX148" s="63"/>
      <c r="AY148" s="63"/>
      <c r="AZ148" s="63"/>
      <c r="BA148" s="63"/>
      <c r="BB148" s="63"/>
      <c r="BC148" s="63"/>
      <c r="BD148" s="63"/>
      <c r="BE148" s="63"/>
      <c r="BF148" s="63"/>
      <c r="BG148" s="63"/>
    </row>
    <row r="149" spans="1:59" x14ac:dyDescent="0.4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  <c r="AA149" s="62"/>
      <c r="AB149" s="62"/>
      <c r="AC149" s="62"/>
      <c r="AD149" s="62"/>
      <c r="AE149" s="62"/>
      <c r="AF149" s="62"/>
      <c r="AG149" s="62"/>
      <c r="AH149" s="62"/>
      <c r="AI149" s="62"/>
      <c r="AJ149" s="62"/>
      <c r="AK149" s="62"/>
      <c r="AL149" s="62"/>
      <c r="AM149" s="63"/>
      <c r="AN149" s="63"/>
      <c r="AO149" s="63"/>
      <c r="AP149" s="63"/>
      <c r="AQ149" s="63"/>
      <c r="AR149" s="63"/>
      <c r="AS149" s="63"/>
      <c r="AT149" s="63"/>
      <c r="AU149" s="63"/>
      <c r="AV149" s="63"/>
      <c r="AW149" s="63"/>
      <c r="AX149" s="63"/>
      <c r="AY149" s="63"/>
      <c r="AZ149" s="63"/>
      <c r="BA149" s="63"/>
      <c r="BB149" s="63"/>
      <c r="BC149" s="63"/>
      <c r="BD149" s="63"/>
      <c r="BE149" s="63"/>
      <c r="BF149" s="63"/>
      <c r="BG149" s="63"/>
    </row>
    <row r="150" spans="1:59" x14ac:dyDescent="0.4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  <c r="AA150" s="62"/>
      <c r="AB150" s="62"/>
      <c r="AC150" s="62"/>
      <c r="AD150" s="62"/>
      <c r="AE150" s="62"/>
      <c r="AF150" s="62"/>
      <c r="AG150" s="62"/>
      <c r="AH150" s="62"/>
      <c r="AI150" s="62"/>
      <c r="AJ150" s="62"/>
      <c r="AK150" s="62"/>
      <c r="AL150" s="62"/>
      <c r="AM150" s="63"/>
      <c r="AN150" s="63"/>
      <c r="AO150" s="63"/>
      <c r="AP150" s="63"/>
      <c r="AQ150" s="63"/>
      <c r="AR150" s="63"/>
      <c r="AS150" s="63"/>
      <c r="AT150" s="63"/>
      <c r="AU150" s="63"/>
      <c r="AV150" s="63"/>
      <c r="AW150" s="63"/>
      <c r="AX150" s="63"/>
      <c r="AY150" s="63"/>
      <c r="AZ150" s="63"/>
      <c r="BA150" s="63"/>
      <c r="BB150" s="63"/>
      <c r="BC150" s="63"/>
      <c r="BD150" s="63"/>
      <c r="BE150" s="63"/>
      <c r="BF150" s="63"/>
      <c r="BG150" s="63"/>
    </row>
    <row r="151" spans="1:59" x14ac:dyDescent="0.4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3"/>
      <c r="AN151" s="63"/>
      <c r="AO151" s="63"/>
      <c r="AP151" s="63"/>
      <c r="AQ151" s="63"/>
      <c r="AR151" s="63"/>
      <c r="AS151" s="63"/>
      <c r="AT151" s="63"/>
      <c r="AU151" s="63"/>
      <c r="AV151" s="63"/>
      <c r="AW151" s="63"/>
      <c r="AX151" s="63"/>
      <c r="AY151" s="63"/>
      <c r="AZ151" s="63"/>
      <c r="BA151" s="63"/>
      <c r="BB151" s="63"/>
      <c r="BC151" s="63"/>
      <c r="BD151" s="63"/>
      <c r="BE151" s="63"/>
      <c r="BF151" s="63"/>
      <c r="BG151" s="63"/>
    </row>
    <row r="152" spans="1:59" x14ac:dyDescent="0.4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3"/>
      <c r="AN152" s="63"/>
      <c r="AO152" s="63"/>
      <c r="AP152" s="63"/>
      <c r="AQ152" s="63"/>
      <c r="AR152" s="63"/>
      <c r="AS152" s="63"/>
      <c r="AT152" s="63"/>
      <c r="AU152" s="63"/>
      <c r="AV152" s="63"/>
      <c r="AW152" s="63"/>
      <c r="AX152" s="63"/>
      <c r="AY152" s="63"/>
      <c r="AZ152" s="63"/>
      <c r="BA152" s="63"/>
      <c r="BB152" s="63"/>
      <c r="BC152" s="63"/>
      <c r="BD152" s="63"/>
      <c r="BE152" s="63"/>
      <c r="BF152" s="63"/>
      <c r="BG152" s="63"/>
    </row>
    <row r="153" spans="1:59" x14ac:dyDescent="0.4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  <c r="AA153" s="62"/>
      <c r="AB153" s="62"/>
      <c r="AC153" s="62"/>
      <c r="AD153" s="62"/>
      <c r="AE153" s="62"/>
      <c r="AF153" s="62"/>
      <c r="AG153" s="62"/>
      <c r="AH153" s="62"/>
      <c r="AI153" s="62"/>
      <c r="AJ153" s="62"/>
      <c r="AK153" s="62"/>
      <c r="AL153" s="62"/>
      <c r="AM153" s="63"/>
      <c r="AN153" s="63"/>
      <c r="AO153" s="63"/>
      <c r="AP153" s="63"/>
      <c r="AQ153" s="63"/>
      <c r="AR153" s="63"/>
      <c r="AS153" s="63"/>
      <c r="AT153" s="63"/>
      <c r="AU153" s="63"/>
      <c r="AV153" s="63"/>
      <c r="AW153" s="63"/>
      <c r="AX153" s="63"/>
      <c r="AY153" s="63"/>
      <c r="AZ153" s="63"/>
      <c r="BA153" s="63"/>
      <c r="BB153" s="63"/>
      <c r="BC153" s="63"/>
      <c r="BD153" s="63"/>
      <c r="BE153" s="63"/>
      <c r="BF153" s="63"/>
      <c r="BG153" s="63"/>
    </row>
    <row r="154" spans="1:59" x14ac:dyDescent="0.4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  <c r="AA154" s="62"/>
      <c r="AB154" s="62"/>
      <c r="AC154" s="62"/>
      <c r="AD154" s="62"/>
      <c r="AE154" s="62"/>
      <c r="AF154" s="62"/>
      <c r="AG154" s="62"/>
      <c r="AH154" s="62"/>
      <c r="AI154" s="62"/>
      <c r="AJ154" s="62"/>
      <c r="AK154" s="62"/>
      <c r="AL154" s="62"/>
      <c r="AM154" s="63"/>
      <c r="AN154" s="63"/>
      <c r="AO154" s="63"/>
      <c r="AP154" s="63"/>
      <c r="AQ154" s="63"/>
      <c r="AR154" s="63"/>
      <c r="AS154" s="63"/>
      <c r="AT154" s="63"/>
      <c r="AU154" s="63"/>
      <c r="AV154" s="63"/>
      <c r="AW154" s="63"/>
      <c r="AX154" s="63"/>
      <c r="AY154" s="63"/>
      <c r="AZ154" s="63"/>
      <c r="BA154" s="63"/>
      <c r="BB154" s="63"/>
      <c r="BC154" s="63"/>
      <c r="BD154" s="63"/>
      <c r="BE154" s="63"/>
      <c r="BF154" s="63"/>
      <c r="BG154" s="63"/>
    </row>
    <row r="155" spans="1:59" x14ac:dyDescent="0.4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3"/>
      <c r="AN155" s="63"/>
      <c r="AO155" s="63"/>
      <c r="AP155" s="63"/>
      <c r="AQ155" s="63"/>
      <c r="AR155" s="63"/>
      <c r="AS155" s="63"/>
      <c r="AT155" s="63"/>
      <c r="AU155" s="63"/>
      <c r="AV155" s="63"/>
      <c r="AW155" s="63"/>
      <c r="AX155" s="63"/>
      <c r="AY155" s="63"/>
      <c r="AZ155" s="63"/>
      <c r="BA155" s="63"/>
      <c r="BB155" s="63"/>
      <c r="BC155" s="63"/>
      <c r="BD155" s="63"/>
      <c r="BE155" s="63"/>
      <c r="BF155" s="63"/>
      <c r="BG155" s="63"/>
    </row>
    <row r="156" spans="1:59" x14ac:dyDescent="0.4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  <c r="AA156" s="62"/>
      <c r="AB156" s="62"/>
      <c r="AC156" s="62"/>
      <c r="AD156" s="62"/>
      <c r="AE156" s="62"/>
      <c r="AF156" s="62"/>
      <c r="AG156" s="62"/>
      <c r="AH156" s="62"/>
      <c r="AI156" s="62"/>
      <c r="AJ156" s="62"/>
      <c r="AK156" s="62"/>
      <c r="AL156" s="62"/>
      <c r="AM156" s="63"/>
      <c r="AN156" s="63"/>
      <c r="AO156" s="63"/>
      <c r="AP156" s="63"/>
      <c r="AQ156" s="63"/>
      <c r="AR156" s="63"/>
      <c r="AS156" s="63"/>
      <c r="AT156" s="63"/>
      <c r="AU156" s="63"/>
      <c r="AV156" s="63"/>
      <c r="AW156" s="63"/>
      <c r="AX156" s="63"/>
      <c r="AY156" s="63"/>
      <c r="AZ156" s="63"/>
      <c r="BA156" s="63"/>
      <c r="BB156" s="63"/>
      <c r="BC156" s="63"/>
      <c r="BD156" s="63"/>
      <c r="BE156" s="63"/>
      <c r="BF156" s="63"/>
      <c r="BG156" s="63"/>
    </row>
    <row r="157" spans="1:59" x14ac:dyDescent="0.4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  <c r="AA157" s="62"/>
      <c r="AB157" s="62"/>
      <c r="AC157" s="62"/>
      <c r="AD157" s="62"/>
      <c r="AE157" s="62"/>
      <c r="AF157" s="62"/>
      <c r="AG157" s="62"/>
      <c r="AH157" s="62"/>
      <c r="AI157" s="62"/>
      <c r="AJ157" s="62"/>
      <c r="AK157" s="62"/>
      <c r="AL157" s="62"/>
      <c r="AM157" s="63"/>
      <c r="AN157" s="63"/>
      <c r="AO157" s="63"/>
      <c r="AP157" s="63"/>
      <c r="AQ157" s="63"/>
      <c r="AR157" s="63"/>
      <c r="AS157" s="63"/>
      <c r="AT157" s="63"/>
      <c r="AU157" s="63"/>
      <c r="AV157" s="63"/>
      <c r="AW157" s="63"/>
      <c r="AX157" s="63"/>
      <c r="AY157" s="63"/>
      <c r="AZ157" s="63"/>
      <c r="BA157" s="63"/>
      <c r="BB157" s="63"/>
      <c r="BC157" s="63"/>
      <c r="BD157" s="63"/>
      <c r="BE157" s="63"/>
      <c r="BF157" s="63"/>
      <c r="BG157" s="63"/>
    </row>
    <row r="158" spans="1:59" x14ac:dyDescent="0.4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  <c r="AA158" s="62"/>
      <c r="AB158" s="62"/>
      <c r="AC158" s="62"/>
      <c r="AD158" s="62"/>
      <c r="AE158" s="62"/>
      <c r="AF158" s="62"/>
      <c r="AG158" s="62"/>
      <c r="AH158" s="62"/>
      <c r="AI158" s="62"/>
      <c r="AJ158" s="62"/>
      <c r="AK158" s="62"/>
      <c r="AL158" s="62"/>
      <c r="AM158" s="63"/>
      <c r="AN158" s="63"/>
      <c r="AO158" s="63"/>
      <c r="AP158" s="63"/>
      <c r="AQ158" s="63"/>
      <c r="AR158" s="63"/>
      <c r="AS158" s="63"/>
      <c r="AT158" s="63"/>
      <c r="AU158" s="63"/>
      <c r="AV158" s="63"/>
      <c r="AW158" s="63"/>
      <c r="AX158" s="63"/>
      <c r="AY158" s="63"/>
      <c r="AZ158" s="63"/>
      <c r="BA158" s="63"/>
      <c r="BB158" s="63"/>
      <c r="BC158" s="63"/>
      <c r="BD158" s="63"/>
      <c r="BE158" s="63"/>
      <c r="BF158" s="63"/>
      <c r="BG158" s="63"/>
    </row>
    <row r="159" spans="1:59" x14ac:dyDescent="0.4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3"/>
      <c r="AN159" s="63"/>
      <c r="AO159" s="63"/>
      <c r="AP159" s="63"/>
      <c r="AQ159" s="63"/>
      <c r="AR159" s="63"/>
      <c r="AS159" s="63"/>
      <c r="AT159" s="63"/>
      <c r="AU159" s="63"/>
      <c r="AV159" s="63"/>
      <c r="AW159" s="63"/>
      <c r="AX159" s="63"/>
      <c r="AY159" s="63"/>
      <c r="AZ159" s="63"/>
      <c r="BA159" s="63"/>
      <c r="BB159" s="63"/>
      <c r="BC159" s="63"/>
      <c r="BD159" s="63"/>
      <c r="BE159" s="63"/>
      <c r="BF159" s="63"/>
      <c r="BG159" s="63"/>
    </row>
    <row r="160" spans="1:59" x14ac:dyDescent="0.4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3"/>
      <c r="AN160" s="63"/>
      <c r="AO160" s="63"/>
      <c r="AP160" s="63"/>
      <c r="AQ160" s="63"/>
      <c r="AR160" s="63"/>
      <c r="AS160" s="63"/>
      <c r="AT160" s="63"/>
      <c r="AU160" s="63"/>
      <c r="AV160" s="63"/>
      <c r="AW160" s="63"/>
      <c r="AX160" s="63"/>
      <c r="AY160" s="63"/>
      <c r="AZ160" s="63"/>
      <c r="BA160" s="63"/>
      <c r="BB160" s="63"/>
      <c r="BC160" s="63"/>
      <c r="BD160" s="63"/>
      <c r="BE160" s="63"/>
      <c r="BF160" s="63"/>
      <c r="BG160" s="63"/>
    </row>
    <row r="161" spans="1:59" x14ac:dyDescent="0.4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  <c r="AA161" s="62"/>
      <c r="AB161" s="62"/>
      <c r="AC161" s="62"/>
      <c r="AD161" s="62"/>
      <c r="AE161" s="62"/>
      <c r="AF161" s="62"/>
      <c r="AG161" s="62"/>
      <c r="AH161" s="62"/>
      <c r="AI161" s="62"/>
      <c r="AJ161" s="62"/>
      <c r="AK161" s="62"/>
      <c r="AL161" s="62"/>
      <c r="AM161" s="63"/>
      <c r="AN161" s="63"/>
      <c r="AO161" s="63"/>
      <c r="AP161" s="63"/>
      <c r="AQ161" s="63"/>
      <c r="AR161" s="63"/>
      <c r="AS161" s="63"/>
      <c r="AT161" s="63"/>
      <c r="AU161" s="63"/>
      <c r="AV161" s="63"/>
      <c r="AW161" s="63"/>
      <c r="AX161" s="63"/>
      <c r="AY161" s="63"/>
      <c r="AZ161" s="63"/>
      <c r="BA161" s="63"/>
      <c r="BB161" s="63"/>
      <c r="BC161" s="63"/>
      <c r="BD161" s="63"/>
      <c r="BE161" s="63"/>
      <c r="BF161" s="63"/>
      <c r="BG161" s="63"/>
    </row>
    <row r="162" spans="1:59" x14ac:dyDescent="0.4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  <c r="AI162" s="62"/>
      <c r="AJ162" s="62"/>
      <c r="AK162" s="62"/>
      <c r="AL162" s="62"/>
      <c r="AM162" s="63"/>
      <c r="AN162" s="63"/>
      <c r="AO162" s="63"/>
      <c r="AP162" s="63"/>
      <c r="AQ162" s="63"/>
      <c r="AR162" s="63"/>
      <c r="AS162" s="63"/>
      <c r="AT162" s="63"/>
      <c r="AU162" s="63"/>
      <c r="AV162" s="63"/>
      <c r="AW162" s="63"/>
      <c r="AX162" s="63"/>
      <c r="AY162" s="63"/>
      <c r="AZ162" s="63"/>
      <c r="BA162" s="63"/>
      <c r="BB162" s="63"/>
      <c r="BC162" s="63"/>
      <c r="BD162" s="63"/>
      <c r="BE162" s="63"/>
      <c r="BF162" s="63"/>
      <c r="BG162" s="63"/>
    </row>
    <row r="163" spans="1:59" x14ac:dyDescent="0.4">
      <c r="A163" s="62"/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  <c r="AA163" s="62"/>
      <c r="AB163" s="62"/>
      <c r="AC163" s="62"/>
      <c r="AD163" s="62"/>
      <c r="AE163" s="62"/>
      <c r="AF163" s="62"/>
      <c r="AG163" s="62"/>
      <c r="AH163" s="62"/>
      <c r="AI163" s="62"/>
      <c r="AJ163" s="62"/>
      <c r="AK163" s="62"/>
      <c r="AL163" s="62"/>
      <c r="AM163" s="63"/>
      <c r="AN163" s="63"/>
      <c r="AO163" s="63"/>
      <c r="AP163" s="63"/>
      <c r="AQ163" s="63"/>
      <c r="AR163" s="63"/>
      <c r="AS163" s="63"/>
      <c r="AT163" s="63"/>
      <c r="AU163" s="63"/>
      <c r="AV163" s="63"/>
      <c r="AW163" s="63"/>
      <c r="AX163" s="63"/>
      <c r="AY163" s="63"/>
      <c r="AZ163" s="63"/>
      <c r="BA163" s="63"/>
      <c r="BB163" s="63"/>
      <c r="BC163" s="63"/>
      <c r="BD163" s="63"/>
      <c r="BE163" s="63"/>
      <c r="BF163" s="63"/>
      <c r="BG163" s="63"/>
    </row>
    <row r="164" spans="1:59" x14ac:dyDescent="0.4">
      <c r="A164" s="62"/>
      <c r="B164" s="62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62"/>
      <c r="AI164" s="62"/>
      <c r="AJ164" s="62"/>
      <c r="AK164" s="62"/>
      <c r="AL164" s="62"/>
      <c r="AM164" s="63"/>
      <c r="AN164" s="63"/>
      <c r="AO164" s="63"/>
      <c r="AP164" s="63"/>
      <c r="AQ164" s="63"/>
      <c r="AR164" s="63"/>
      <c r="AS164" s="63"/>
      <c r="AT164" s="63"/>
      <c r="AU164" s="63"/>
      <c r="AV164" s="63"/>
      <c r="AW164" s="63"/>
      <c r="AX164" s="63"/>
      <c r="AY164" s="63"/>
      <c r="AZ164" s="63"/>
      <c r="BA164" s="63"/>
      <c r="BB164" s="63"/>
      <c r="BC164" s="63"/>
      <c r="BD164" s="63"/>
      <c r="BE164" s="63"/>
      <c r="BF164" s="63"/>
      <c r="BG164" s="63"/>
    </row>
    <row r="165" spans="1:59" x14ac:dyDescent="0.4">
      <c r="A165" s="62"/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  <c r="AA165" s="62"/>
      <c r="AB165" s="62"/>
      <c r="AC165" s="62"/>
      <c r="AD165" s="62"/>
      <c r="AE165" s="62"/>
      <c r="AF165" s="62"/>
      <c r="AG165" s="62"/>
      <c r="AH165" s="62"/>
      <c r="AI165" s="62"/>
      <c r="AJ165" s="62"/>
      <c r="AK165" s="62"/>
      <c r="AL165" s="62"/>
      <c r="AM165" s="63"/>
      <c r="AN165" s="63"/>
      <c r="AO165" s="63"/>
      <c r="AP165" s="63"/>
      <c r="AQ165" s="63"/>
      <c r="AR165" s="63"/>
      <c r="AS165" s="63"/>
      <c r="AT165" s="63"/>
      <c r="AU165" s="63"/>
      <c r="AV165" s="63"/>
      <c r="AW165" s="63"/>
      <c r="AX165" s="63"/>
      <c r="AY165" s="63"/>
      <c r="AZ165" s="63"/>
      <c r="BA165" s="63"/>
      <c r="BB165" s="63"/>
      <c r="BC165" s="63"/>
      <c r="BD165" s="63"/>
      <c r="BE165" s="63"/>
      <c r="BF165" s="63"/>
      <c r="BG165" s="63"/>
    </row>
    <row r="166" spans="1:59" x14ac:dyDescent="0.4">
      <c r="A166" s="62"/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3"/>
      <c r="AN166" s="63"/>
      <c r="AO166" s="63"/>
      <c r="AP166" s="63"/>
      <c r="AQ166" s="63"/>
      <c r="AR166" s="63"/>
      <c r="AS166" s="63"/>
      <c r="AT166" s="63"/>
      <c r="AU166" s="63"/>
      <c r="AV166" s="63"/>
      <c r="AW166" s="63"/>
      <c r="AX166" s="63"/>
      <c r="AY166" s="63"/>
      <c r="AZ166" s="63"/>
      <c r="BA166" s="63"/>
      <c r="BB166" s="63"/>
      <c r="BC166" s="63"/>
      <c r="BD166" s="63"/>
      <c r="BE166" s="63"/>
      <c r="BF166" s="63"/>
      <c r="BG166" s="63"/>
    </row>
    <row r="167" spans="1:59" x14ac:dyDescent="0.4">
      <c r="A167" s="62"/>
      <c r="B167" s="62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  <c r="AA167" s="62"/>
      <c r="AB167" s="62"/>
      <c r="AC167" s="62"/>
      <c r="AD167" s="62"/>
      <c r="AE167" s="62"/>
      <c r="AF167" s="62"/>
      <c r="AG167" s="62"/>
      <c r="AH167" s="62"/>
      <c r="AI167" s="62"/>
      <c r="AJ167" s="62"/>
      <c r="AK167" s="62"/>
      <c r="AL167" s="62"/>
      <c r="AM167" s="63"/>
      <c r="AN167" s="63"/>
      <c r="AO167" s="63"/>
      <c r="AP167" s="63"/>
      <c r="AQ167" s="63"/>
      <c r="AR167" s="63"/>
      <c r="AS167" s="63"/>
      <c r="AT167" s="63"/>
      <c r="AU167" s="63"/>
      <c r="AV167" s="63"/>
      <c r="AW167" s="63"/>
      <c r="AX167" s="63"/>
      <c r="AY167" s="63"/>
      <c r="AZ167" s="63"/>
      <c r="BA167" s="63"/>
      <c r="BB167" s="63"/>
      <c r="BC167" s="63"/>
      <c r="BD167" s="63"/>
      <c r="BE167" s="63"/>
      <c r="BF167" s="63"/>
      <c r="BG167" s="63"/>
    </row>
    <row r="168" spans="1:59" x14ac:dyDescent="0.4">
      <c r="A168" s="62"/>
      <c r="B168" s="62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  <c r="AA168" s="62"/>
      <c r="AB168" s="62"/>
      <c r="AC168" s="62"/>
      <c r="AD168" s="62"/>
      <c r="AE168" s="62"/>
      <c r="AF168" s="62"/>
      <c r="AG168" s="62"/>
      <c r="AH168" s="62"/>
      <c r="AI168" s="62"/>
      <c r="AJ168" s="62"/>
      <c r="AK168" s="62"/>
      <c r="AL168" s="62"/>
      <c r="AM168" s="63"/>
      <c r="AN168" s="63"/>
      <c r="AO168" s="63"/>
      <c r="AP168" s="63"/>
      <c r="AQ168" s="63"/>
      <c r="AR168" s="63"/>
      <c r="AS168" s="63"/>
      <c r="AT168" s="63"/>
      <c r="AU168" s="63"/>
      <c r="AV168" s="63"/>
      <c r="AW168" s="63"/>
      <c r="AX168" s="63"/>
      <c r="AY168" s="63"/>
      <c r="AZ168" s="63"/>
      <c r="BA168" s="63"/>
      <c r="BB168" s="63"/>
      <c r="BC168" s="63"/>
      <c r="BD168" s="63"/>
      <c r="BE168" s="63"/>
      <c r="BF168" s="63"/>
      <c r="BG168" s="63"/>
    </row>
    <row r="169" spans="1:59" x14ac:dyDescent="0.4">
      <c r="A169" s="62"/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3"/>
      <c r="AN169" s="63"/>
      <c r="AO169" s="63"/>
      <c r="AP169" s="63"/>
      <c r="AQ169" s="63"/>
      <c r="AR169" s="63"/>
      <c r="AS169" s="63"/>
      <c r="AT169" s="63"/>
      <c r="AU169" s="63"/>
      <c r="AV169" s="63"/>
      <c r="AW169" s="63"/>
      <c r="AX169" s="63"/>
      <c r="AY169" s="63"/>
      <c r="AZ169" s="63"/>
      <c r="BA169" s="63"/>
      <c r="BB169" s="63"/>
      <c r="BC169" s="63"/>
      <c r="BD169" s="63"/>
      <c r="BE169" s="63"/>
      <c r="BF169" s="63"/>
      <c r="BG169" s="63"/>
    </row>
    <row r="170" spans="1:59" x14ac:dyDescent="0.4">
      <c r="A170" s="62"/>
      <c r="B170" s="62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  <c r="AA170" s="62"/>
      <c r="AB170" s="62"/>
      <c r="AC170" s="62"/>
      <c r="AD170" s="62"/>
      <c r="AE170" s="62"/>
      <c r="AF170" s="62"/>
      <c r="AG170" s="62"/>
      <c r="AH170" s="62"/>
      <c r="AI170" s="62"/>
      <c r="AJ170" s="62"/>
      <c r="AK170" s="62"/>
      <c r="AL170" s="62"/>
      <c r="AM170" s="63"/>
      <c r="AN170" s="63"/>
      <c r="AO170" s="63"/>
      <c r="AP170" s="63"/>
      <c r="AQ170" s="63"/>
      <c r="AR170" s="63"/>
      <c r="AS170" s="63"/>
      <c r="AT170" s="63"/>
      <c r="AU170" s="63"/>
      <c r="AV170" s="63"/>
      <c r="AW170" s="63"/>
      <c r="AX170" s="63"/>
      <c r="AY170" s="63"/>
      <c r="AZ170" s="63"/>
      <c r="BA170" s="63"/>
      <c r="BB170" s="63"/>
      <c r="BC170" s="63"/>
      <c r="BD170" s="63"/>
      <c r="BE170" s="63"/>
      <c r="BF170" s="63"/>
      <c r="BG170" s="63"/>
    </row>
    <row r="171" spans="1:59" x14ac:dyDescent="0.4">
      <c r="A171" s="62"/>
      <c r="B171" s="62"/>
      <c r="C171" s="62"/>
      <c r="D171" s="62"/>
      <c r="E171" s="62"/>
      <c r="F171" s="62"/>
      <c r="G171" s="62"/>
      <c r="H171" s="62"/>
      <c r="I171" s="62"/>
      <c r="J171" s="62"/>
      <c r="K171" s="62"/>
      <c r="L171" s="62"/>
      <c r="M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  <c r="AA171" s="62"/>
      <c r="AB171" s="62"/>
      <c r="AC171" s="62"/>
      <c r="AD171" s="62"/>
      <c r="AE171" s="62"/>
      <c r="AF171" s="62"/>
      <c r="AG171" s="62"/>
      <c r="AH171" s="62"/>
      <c r="AI171" s="62"/>
      <c r="AJ171" s="62"/>
      <c r="AK171" s="62"/>
      <c r="AL171" s="62"/>
      <c r="AM171" s="63"/>
      <c r="AN171" s="63"/>
      <c r="AO171" s="63"/>
      <c r="AP171" s="63"/>
      <c r="AQ171" s="63"/>
      <c r="AR171" s="63"/>
      <c r="AS171" s="63"/>
      <c r="AT171" s="63"/>
      <c r="AU171" s="63"/>
      <c r="AV171" s="63"/>
      <c r="AW171" s="63"/>
      <c r="AX171" s="63"/>
      <c r="AY171" s="63"/>
      <c r="AZ171" s="63"/>
      <c r="BA171" s="63"/>
      <c r="BB171" s="63"/>
      <c r="BC171" s="63"/>
      <c r="BD171" s="63"/>
      <c r="BE171" s="63"/>
      <c r="BF171" s="63"/>
      <c r="BG171" s="63"/>
    </row>
    <row r="172" spans="1:59" x14ac:dyDescent="0.4">
      <c r="A172" s="62"/>
      <c r="B172" s="62"/>
      <c r="C172" s="62"/>
      <c r="D172" s="62"/>
      <c r="E172" s="62"/>
      <c r="F172" s="62"/>
      <c r="G172" s="62"/>
      <c r="H172" s="62"/>
      <c r="I172" s="62"/>
      <c r="J172" s="62"/>
      <c r="K172" s="62"/>
      <c r="L172" s="62"/>
      <c r="M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  <c r="AA172" s="62"/>
      <c r="AB172" s="62"/>
      <c r="AC172" s="62"/>
      <c r="AD172" s="62"/>
      <c r="AE172" s="62"/>
      <c r="AF172" s="62"/>
      <c r="AG172" s="62"/>
      <c r="AH172" s="62"/>
      <c r="AI172" s="62"/>
      <c r="AJ172" s="62"/>
      <c r="AK172" s="62"/>
      <c r="AL172" s="62"/>
      <c r="AM172" s="63"/>
      <c r="AN172" s="63"/>
      <c r="AO172" s="63"/>
      <c r="AP172" s="63"/>
      <c r="AQ172" s="63"/>
      <c r="AR172" s="63"/>
      <c r="AS172" s="63"/>
      <c r="AT172" s="63"/>
      <c r="AU172" s="63"/>
      <c r="AV172" s="63"/>
      <c r="AW172" s="63"/>
      <c r="AX172" s="63"/>
      <c r="AY172" s="63"/>
      <c r="AZ172" s="63"/>
      <c r="BA172" s="63"/>
      <c r="BB172" s="63"/>
      <c r="BC172" s="63"/>
      <c r="BD172" s="63"/>
      <c r="BE172" s="63"/>
      <c r="BF172" s="63"/>
      <c r="BG172" s="63"/>
    </row>
    <row r="173" spans="1:59" x14ac:dyDescent="0.4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3"/>
      <c r="AN173" s="63"/>
      <c r="AO173" s="63"/>
      <c r="AP173" s="63"/>
      <c r="AQ173" s="63"/>
      <c r="AR173" s="63"/>
      <c r="AS173" s="63"/>
      <c r="AT173" s="63"/>
      <c r="AU173" s="63"/>
      <c r="AV173" s="63"/>
      <c r="AW173" s="63"/>
      <c r="AX173" s="63"/>
      <c r="AY173" s="63"/>
      <c r="AZ173" s="63"/>
      <c r="BA173" s="63"/>
      <c r="BB173" s="63"/>
      <c r="BC173" s="63"/>
      <c r="BD173" s="63"/>
      <c r="BE173" s="63"/>
      <c r="BF173" s="63"/>
      <c r="BG173" s="63"/>
    </row>
    <row r="174" spans="1:59" x14ac:dyDescent="0.4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3"/>
      <c r="AN174" s="63"/>
      <c r="AO174" s="63"/>
      <c r="AP174" s="63"/>
      <c r="AQ174" s="63"/>
      <c r="AR174" s="63"/>
      <c r="AS174" s="63"/>
      <c r="AT174" s="63"/>
      <c r="AU174" s="63"/>
      <c r="AV174" s="63"/>
      <c r="AW174" s="63"/>
      <c r="AX174" s="63"/>
      <c r="AY174" s="63"/>
      <c r="AZ174" s="63"/>
      <c r="BA174" s="63"/>
      <c r="BB174" s="63"/>
      <c r="BC174" s="63"/>
      <c r="BD174" s="63"/>
      <c r="BE174" s="63"/>
      <c r="BF174" s="63"/>
      <c r="BG174" s="63"/>
    </row>
    <row r="175" spans="1:59" x14ac:dyDescent="0.4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3"/>
      <c r="AN175" s="63"/>
      <c r="AO175" s="63"/>
      <c r="AP175" s="63"/>
      <c r="AQ175" s="63"/>
      <c r="AR175" s="63"/>
      <c r="AS175" s="63"/>
      <c r="AT175" s="63"/>
      <c r="AU175" s="63"/>
      <c r="AV175" s="63"/>
      <c r="AW175" s="63"/>
      <c r="AX175" s="63"/>
      <c r="AY175" s="63"/>
      <c r="AZ175" s="63"/>
      <c r="BA175" s="63"/>
      <c r="BB175" s="63"/>
      <c r="BC175" s="63"/>
      <c r="BD175" s="63"/>
      <c r="BE175" s="63"/>
      <c r="BF175" s="63"/>
      <c r="BG175" s="63"/>
    </row>
    <row r="176" spans="1:59" x14ac:dyDescent="0.4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3"/>
      <c r="AN176" s="63"/>
      <c r="AO176" s="63"/>
      <c r="AP176" s="63"/>
      <c r="AQ176" s="63"/>
      <c r="AR176" s="63"/>
      <c r="AS176" s="63"/>
      <c r="AT176" s="63"/>
      <c r="AU176" s="63"/>
      <c r="AV176" s="63"/>
      <c r="AW176" s="63"/>
      <c r="AX176" s="63"/>
      <c r="AY176" s="63"/>
      <c r="AZ176" s="63"/>
      <c r="BA176" s="63"/>
      <c r="BB176" s="63"/>
      <c r="BC176" s="63"/>
      <c r="BD176" s="63"/>
      <c r="BE176" s="63"/>
      <c r="BF176" s="63"/>
      <c r="BG176" s="63"/>
    </row>
    <row r="177" spans="1:59" x14ac:dyDescent="0.4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3"/>
      <c r="AN177" s="63"/>
      <c r="AO177" s="63"/>
      <c r="AP177" s="63"/>
      <c r="AQ177" s="63"/>
      <c r="AR177" s="63"/>
      <c r="AS177" s="63"/>
      <c r="AT177" s="63"/>
      <c r="AU177" s="63"/>
      <c r="AV177" s="63"/>
      <c r="AW177" s="63"/>
      <c r="AX177" s="63"/>
      <c r="AY177" s="63"/>
      <c r="AZ177" s="63"/>
      <c r="BA177" s="63"/>
      <c r="BB177" s="63"/>
      <c r="BC177" s="63"/>
      <c r="BD177" s="63"/>
      <c r="BE177" s="63"/>
      <c r="BF177" s="63"/>
      <c r="BG177" s="63"/>
    </row>
    <row r="178" spans="1:59" x14ac:dyDescent="0.4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3"/>
      <c r="AN178" s="63"/>
      <c r="AO178" s="63"/>
      <c r="AP178" s="63"/>
      <c r="AQ178" s="63"/>
      <c r="AR178" s="63"/>
      <c r="AS178" s="63"/>
      <c r="AT178" s="63"/>
      <c r="AU178" s="63"/>
      <c r="AV178" s="63"/>
      <c r="AW178" s="63"/>
      <c r="AX178" s="63"/>
      <c r="AY178" s="63"/>
      <c r="AZ178" s="63"/>
      <c r="BA178" s="63"/>
      <c r="BB178" s="63"/>
      <c r="BC178" s="63"/>
      <c r="BD178" s="63"/>
      <c r="BE178" s="63"/>
      <c r="BF178" s="63"/>
      <c r="BG178" s="63"/>
    </row>
    <row r="179" spans="1:59" x14ac:dyDescent="0.4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3"/>
      <c r="AN179" s="63"/>
      <c r="AO179" s="63"/>
      <c r="AP179" s="63"/>
      <c r="AQ179" s="63"/>
      <c r="AR179" s="63"/>
      <c r="AS179" s="63"/>
      <c r="AT179" s="63"/>
      <c r="AU179" s="63"/>
      <c r="AV179" s="63"/>
      <c r="AW179" s="63"/>
      <c r="AX179" s="63"/>
      <c r="AY179" s="63"/>
      <c r="AZ179" s="63"/>
      <c r="BA179" s="63"/>
      <c r="BB179" s="63"/>
      <c r="BC179" s="63"/>
      <c r="BD179" s="63"/>
      <c r="BE179" s="63"/>
      <c r="BF179" s="63"/>
      <c r="BG179" s="63"/>
    </row>
    <row r="180" spans="1:59" x14ac:dyDescent="0.4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3"/>
      <c r="AN180" s="63"/>
      <c r="AO180" s="63"/>
      <c r="AP180" s="63"/>
      <c r="AQ180" s="63"/>
      <c r="AR180" s="63"/>
      <c r="AS180" s="63"/>
      <c r="AT180" s="63"/>
      <c r="AU180" s="63"/>
      <c r="AV180" s="63"/>
      <c r="AW180" s="63"/>
      <c r="AX180" s="63"/>
      <c r="AY180" s="63"/>
      <c r="AZ180" s="63"/>
      <c r="BA180" s="63"/>
      <c r="BB180" s="63"/>
      <c r="BC180" s="63"/>
      <c r="BD180" s="63"/>
      <c r="BE180" s="63"/>
      <c r="BF180" s="63"/>
      <c r="BG180" s="63"/>
    </row>
    <row r="181" spans="1:59" x14ac:dyDescent="0.4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3"/>
      <c r="AN181" s="63"/>
      <c r="AO181" s="63"/>
      <c r="AP181" s="63"/>
      <c r="AQ181" s="63"/>
      <c r="AR181" s="63"/>
      <c r="AS181" s="63"/>
      <c r="AT181" s="63"/>
      <c r="AU181" s="63"/>
      <c r="AV181" s="63"/>
      <c r="AW181" s="63"/>
      <c r="AX181" s="63"/>
      <c r="AY181" s="63"/>
      <c r="AZ181" s="63"/>
      <c r="BA181" s="63"/>
      <c r="BB181" s="63"/>
      <c r="BC181" s="63"/>
      <c r="BD181" s="63"/>
      <c r="BE181" s="63"/>
      <c r="BF181" s="63"/>
      <c r="BG181" s="63"/>
    </row>
    <row r="182" spans="1:59" x14ac:dyDescent="0.4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3"/>
      <c r="AN182" s="63"/>
      <c r="AO182" s="63"/>
      <c r="AP182" s="63"/>
      <c r="AQ182" s="63"/>
      <c r="AR182" s="63"/>
      <c r="AS182" s="63"/>
      <c r="AT182" s="63"/>
      <c r="AU182" s="63"/>
      <c r="AV182" s="63"/>
      <c r="AW182" s="63"/>
      <c r="AX182" s="63"/>
      <c r="AY182" s="63"/>
      <c r="AZ182" s="63"/>
      <c r="BA182" s="63"/>
      <c r="BB182" s="63"/>
      <c r="BC182" s="63"/>
      <c r="BD182" s="63"/>
      <c r="BE182" s="63"/>
      <c r="BF182" s="63"/>
      <c r="BG182" s="63"/>
    </row>
    <row r="183" spans="1:59" x14ac:dyDescent="0.4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3"/>
      <c r="AN183" s="63"/>
      <c r="AO183" s="63"/>
      <c r="AP183" s="63"/>
      <c r="AQ183" s="63"/>
      <c r="AR183" s="63"/>
      <c r="AS183" s="63"/>
      <c r="AT183" s="63"/>
      <c r="AU183" s="63"/>
      <c r="AV183" s="63"/>
      <c r="AW183" s="63"/>
      <c r="AX183" s="63"/>
      <c r="AY183" s="63"/>
      <c r="AZ183" s="63"/>
      <c r="BA183" s="63"/>
      <c r="BB183" s="63"/>
      <c r="BC183" s="63"/>
      <c r="BD183" s="63"/>
      <c r="BE183" s="63"/>
      <c r="BF183" s="63"/>
      <c r="BG183" s="63"/>
    </row>
    <row r="184" spans="1:59" x14ac:dyDescent="0.4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3"/>
      <c r="AN184" s="63"/>
      <c r="AO184" s="63"/>
      <c r="AP184" s="63"/>
      <c r="AQ184" s="63"/>
      <c r="AR184" s="63"/>
      <c r="AS184" s="63"/>
      <c r="AT184" s="63"/>
      <c r="AU184" s="63"/>
      <c r="AV184" s="63"/>
      <c r="AW184" s="63"/>
      <c r="AX184" s="63"/>
      <c r="AY184" s="63"/>
      <c r="AZ184" s="63"/>
      <c r="BA184" s="63"/>
      <c r="BB184" s="63"/>
      <c r="BC184" s="63"/>
      <c r="BD184" s="63"/>
      <c r="BE184" s="63"/>
      <c r="BF184" s="63"/>
      <c r="BG184" s="63"/>
    </row>
    <row r="185" spans="1:59" x14ac:dyDescent="0.4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3"/>
      <c r="AN185" s="63"/>
      <c r="AO185" s="63"/>
      <c r="AP185" s="63"/>
      <c r="AQ185" s="63"/>
      <c r="AR185" s="63"/>
      <c r="AS185" s="63"/>
      <c r="AT185" s="63"/>
      <c r="AU185" s="63"/>
      <c r="AV185" s="63"/>
      <c r="AW185" s="63"/>
      <c r="AX185" s="63"/>
      <c r="AY185" s="63"/>
      <c r="AZ185" s="63"/>
      <c r="BA185" s="63"/>
      <c r="BB185" s="63"/>
      <c r="BC185" s="63"/>
      <c r="BD185" s="63"/>
      <c r="BE185" s="63"/>
      <c r="BF185" s="63"/>
      <c r="BG185" s="63"/>
    </row>
    <row r="186" spans="1:59" x14ac:dyDescent="0.4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3"/>
      <c r="AN186" s="63"/>
      <c r="AO186" s="63"/>
      <c r="AP186" s="63"/>
      <c r="AQ186" s="63"/>
      <c r="AR186" s="63"/>
      <c r="AS186" s="63"/>
      <c r="AT186" s="63"/>
      <c r="AU186" s="63"/>
      <c r="AV186" s="63"/>
      <c r="AW186" s="63"/>
      <c r="AX186" s="63"/>
      <c r="AY186" s="63"/>
      <c r="AZ186" s="63"/>
      <c r="BA186" s="63"/>
      <c r="BB186" s="63"/>
      <c r="BC186" s="63"/>
      <c r="BD186" s="63"/>
      <c r="BE186" s="63"/>
      <c r="BF186" s="63"/>
      <c r="BG186" s="63"/>
    </row>
    <row r="187" spans="1:59" x14ac:dyDescent="0.4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3"/>
      <c r="AN187" s="63"/>
      <c r="AO187" s="63"/>
      <c r="AP187" s="63"/>
      <c r="AQ187" s="63"/>
      <c r="AR187" s="63"/>
      <c r="AS187" s="63"/>
      <c r="AT187" s="63"/>
      <c r="AU187" s="63"/>
      <c r="AV187" s="63"/>
      <c r="AW187" s="63"/>
      <c r="AX187" s="63"/>
      <c r="AY187" s="63"/>
      <c r="AZ187" s="63"/>
      <c r="BA187" s="63"/>
      <c r="BB187" s="63"/>
      <c r="BC187" s="63"/>
      <c r="BD187" s="63"/>
      <c r="BE187" s="63"/>
      <c r="BF187" s="63"/>
      <c r="BG187" s="63"/>
    </row>
    <row r="188" spans="1:59" x14ac:dyDescent="0.4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3"/>
      <c r="AN188" s="63"/>
      <c r="AO188" s="63"/>
      <c r="AP188" s="63"/>
      <c r="AQ188" s="63"/>
      <c r="AR188" s="63"/>
      <c r="AS188" s="63"/>
      <c r="AT188" s="63"/>
      <c r="AU188" s="63"/>
      <c r="AV188" s="63"/>
      <c r="AW188" s="63"/>
      <c r="AX188" s="63"/>
      <c r="AY188" s="63"/>
      <c r="AZ188" s="63"/>
      <c r="BA188" s="63"/>
      <c r="BB188" s="63"/>
      <c r="BC188" s="63"/>
      <c r="BD188" s="63"/>
      <c r="BE188" s="63"/>
      <c r="BF188" s="63"/>
      <c r="BG188" s="63"/>
    </row>
    <row r="189" spans="1:59" x14ac:dyDescent="0.4">
      <c r="A189" s="62"/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  <c r="AA189" s="62"/>
      <c r="AB189" s="62"/>
      <c r="AC189" s="62"/>
      <c r="AD189" s="62"/>
      <c r="AE189" s="62"/>
      <c r="AF189" s="62"/>
      <c r="AG189" s="62"/>
      <c r="AH189" s="62"/>
      <c r="AI189" s="62"/>
      <c r="AJ189" s="62"/>
      <c r="AK189" s="62"/>
      <c r="AL189" s="62"/>
      <c r="AM189" s="63"/>
      <c r="AN189" s="63"/>
      <c r="AO189" s="63"/>
      <c r="AP189" s="63"/>
      <c r="AQ189" s="63"/>
      <c r="AR189" s="63"/>
      <c r="AS189" s="63"/>
      <c r="AT189" s="63"/>
      <c r="AU189" s="63"/>
      <c r="AV189" s="63"/>
      <c r="AW189" s="63"/>
      <c r="AX189" s="63"/>
      <c r="AY189" s="63"/>
      <c r="AZ189" s="63"/>
      <c r="BA189" s="63"/>
      <c r="BB189" s="63"/>
      <c r="BC189" s="63"/>
      <c r="BD189" s="63"/>
      <c r="BE189" s="63"/>
      <c r="BF189" s="63"/>
      <c r="BG189" s="63"/>
    </row>
    <row r="190" spans="1:59" x14ac:dyDescent="0.4">
      <c r="A190" s="62"/>
      <c r="B190" s="62"/>
      <c r="C190" s="62"/>
      <c r="D190" s="62"/>
      <c r="E190" s="62"/>
      <c r="F190" s="62"/>
      <c r="G190" s="62"/>
      <c r="H190" s="62"/>
      <c r="I190" s="62"/>
      <c r="J190" s="62"/>
      <c r="K190" s="62"/>
      <c r="L190" s="62"/>
      <c r="M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  <c r="AA190" s="62"/>
      <c r="AB190" s="62"/>
      <c r="AC190" s="62"/>
      <c r="AD190" s="62"/>
      <c r="AE190" s="62"/>
      <c r="AF190" s="62"/>
      <c r="AG190" s="62"/>
      <c r="AH190" s="62"/>
      <c r="AI190" s="62"/>
      <c r="AJ190" s="62"/>
      <c r="AK190" s="62"/>
      <c r="AL190" s="62"/>
      <c r="AM190" s="63"/>
      <c r="AN190" s="63"/>
      <c r="AO190" s="63"/>
      <c r="AP190" s="63"/>
      <c r="AQ190" s="63"/>
      <c r="AR190" s="63"/>
      <c r="AS190" s="63"/>
      <c r="AT190" s="63"/>
      <c r="AU190" s="63"/>
      <c r="AV190" s="63"/>
      <c r="AW190" s="63"/>
      <c r="AX190" s="63"/>
      <c r="AY190" s="63"/>
      <c r="AZ190" s="63"/>
      <c r="BA190" s="63"/>
      <c r="BB190" s="63"/>
      <c r="BC190" s="63"/>
      <c r="BD190" s="63"/>
      <c r="BE190" s="63"/>
      <c r="BF190" s="63"/>
      <c r="BG190" s="63"/>
    </row>
    <row r="191" spans="1:59" x14ac:dyDescent="0.4">
      <c r="A191" s="62"/>
      <c r="B191" s="62"/>
      <c r="C191" s="62"/>
      <c r="D191" s="62"/>
      <c r="E191" s="62"/>
      <c r="F191" s="62"/>
      <c r="G191" s="62"/>
      <c r="H191" s="62"/>
      <c r="I191" s="62"/>
      <c r="J191" s="62"/>
      <c r="K191" s="62"/>
      <c r="L191" s="62"/>
      <c r="M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  <c r="AA191" s="62"/>
      <c r="AB191" s="62"/>
      <c r="AC191" s="62"/>
      <c r="AD191" s="62"/>
      <c r="AE191" s="62"/>
      <c r="AF191" s="62"/>
      <c r="AG191" s="62"/>
      <c r="AH191" s="62"/>
      <c r="AI191" s="62"/>
      <c r="AJ191" s="62"/>
      <c r="AK191" s="62"/>
      <c r="AL191" s="62"/>
      <c r="AM191" s="63"/>
      <c r="AN191" s="63"/>
      <c r="AO191" s="63"/>
      <c r="AP191" s="63"/>
      <c r="AQ191" s="63"/>
      <c r="AR191" s="63"/>
      <c r="AS191" s="63"/>
      <c r="AT191" s="63"/>
      <c r="AU191" s="63"/>
      <c r="AV191" s="63"/>
      <c r="AW191" s="63"/>
      <c r="AX191" s="63"/>
      <c r="AY191" s="63"/>
      <c r="AZ191" s="63"/>
      <c r="BA191" s="63"/>
      <c r="BB191" s="63"/>
      <c r="BC191" s="63"/>
      <c r="BD191" s="63"/>
      <c r="BE191" s="63"/>
      <c r="BF191" s="63"/>
      <c r="BG191" s="63"/>
    </row>
    <row r="192" spans="1:59" x14ac:dyDescent="0.4">
      <c r="A192" s="62"/>
      <c r="B192" s="62"/>
      <c r="C192" s="62"/>
      <c r="D192" s="62"/>
      <c r="E192" s="62"/>
      <c r="F192" s="62"/>
      <c r="G192" s="62"/>
      <c r="H192" s="62"/>
      <c r="I192" s="62"/>
      <c r="J192" s="62"/>
      <c r="K192" s="62"/>
      <c r="L192" s="62"/>
      <c r="M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  <c r="AA192" s="62"/>
      <c r="AB192" s="62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3"/>
      <c r="AN192" s="63"/>
      <c r="AO192" s="63"/>
      <c r="AP192" s="63"/>
      <c r="AQ192" s="63"/>
      <c r="AR192" s="63"/>
      <c r="AS192" s="63"/>
      <c r="AT192" s="63"/>
      <c r="AU192" s="63"/>
      <c r="AV192" s="63"/>
      <c r="AW192" s="63"/>
      <c r="AX192" s="63"/>
      <c r="AY192" s="63"/>
      <c r="AZ192" s="63"/>
      <c r="BA192" s="63"/>
      <c r="BB192" s="63"/>
      <c r="BC192" s="63"/>
      <c r="BD192" s="63"/>
      <c r="BE192" s="63"/>
      <c r="BF192" s="63"/>
      <c r="BG192" s="63"/>
    </row>
    <row r="193" spans="1:59" x14ac:dyDescent="0.4">
      <c r="A193" s="62"/>
      <c r="B193" s="62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3"/>
      <c r="AN193" s="63"/>
      <c r="AO193" s="63"/>
      <c r="AP193" s="63"/>
      <c r="AQ193" s="63"/>
      <c r="AR193" s="63"/>
      <c r="AS193" s="63"/>
      <c r="AT193" s="63"/>
      <c r="AU193" s="63"/>
      <c r="AV193" s="63"/>
      <c r="AW193" s="63"/>
      <c r="AX193" s="63"/>
      <c r="AY193" s="63"/>
      <c r="AZ193" s="63"/>
      <c r="BA193" s="63"/>
      <c r="BB193" s="63"/>
      <c r="BC193" s="63"/>
      <c r="BD193" s="63"/>
      <c r="BE193" s="63"/>
      <c r="BF193" s="63"/>
      <c r="BG193" s="63"/>
    </row>
    <row r="194" spans="1:59" x14ac:dyDescent="0.4">
      <c r="A194" s="62"/>
      <c r="B194" s="62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3"/>
      <c r="AN194" s="63"/>
      <c r="AO194" s="63"/>
      <c r="AP194" s="63"/>
      <c r="AQ194" s="63"/>
      <c r="AR194" s="63"/>
      <c r="AS194" s="63"/>
      <c r="AT194" s="63"/>
      <c r="AU194" s="63"/>
      <c r="AV194" s="63"/>
      <c r="AW194" s="63"/>
      <c r="AX194" s="63"/>
      <c r="AY194" s="63"/>
      <c r="AZ194" s="63"/>
      <c r="BA194" s="63"/>
      <c r="BB194" s="63"/>
      <c r="BC194" s="63"/>
      <c r="BD194" s="63"/>
      <c r="BE194" s="63"/>
      <c r="BF194" s="63"/>
      <c r="BG194" s="63"/>
    </row>
    <row r="195" spans="1:59" x14ac:dyDescent="0.4">
      <c r="A195" s="62"/>
      <c r="B195" s="62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3"/>
      <c r="AN195" s="63"/>
      <c r="AO195" s="63"/>
      <c r="AP195" s="63"/>
      <c r="AQ195" s="63"/>
      <c r="AR195" s="63"/>
      <c r="AS195" s="63"/>
      <c r="AT195" s="63"/>
      <c r="AU195" s="63"/>
      <c r="AV195" s="63"/>
      <c r="AW195" s="63"/>
      <c r="AX195" s="63"/>
      <c r="AY195" s="63"/>
      <c r="AZ195" s="63"/>
      <c r="BA195" s="63"/>
      <c r="BB195" s="63"/>
      <c r="BC195" s="63"/>
      <c r="BD195" s="63"/>
      <c r="BE195" s="63"/>
      <c r="BF195" s="63"/>
      <c r="BG195" s="63"/>
    </row>
    <row r="196" spans="1:59" x14ac:dyDescent="0.4">
      <c r="A196" s="62"/>
      <c r="B196" s="62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3"/>
      <c r="AN196" s="63"/>
      <c r="AO196" s="63"/>
      <c r="AP196" s="63"/>
      <c r="AQ196" s="63"/>
      <c r="AR196" s="63"/>
      <c r="AS196" s="63"/>
      <c r="AT196" s="63"/>
      <c r="AU196" s="63"/>
      <c r="AV196" s="63"/>
      <c r="AW196" s="63"/>
      <c r="AX196" s="63"/>
      <c r="AY196" s="63"/>
      <c r="AZ196" s="63"/>
      <c r="BA196" s="63"/>
      <c r="BB196" s="63"/>
      <c r="BC196" s="63"/>
      <c r="BD196" s="63"/>
      <c r="BE196" s="63"/>
      <c r="BF196" s="63"/>
      <c r="BG196" s="63"/>
    </row>
    <row r="197" spans="1:59" x14ac:dyDescent="0.4">
      <c r="A197" s="62"/>
      <c r="B197" s="62"/>
      <c r="C197" s="62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62"/>
      <c r="AD197" s="62"/>
      <c r="AE197" s="62"/>
      <c r="AF197" s="62"/>
      <c r="AG197" s="62"/>
      <c r="AH197" s="62"/>
      <c r="AI197" s="62"/>
      <c r="AJ197" s="62"/>
      <c r="AK197" s="62"/>
      <c r="AL197" s="62"/>
      <c r="AM197" s="63"/>
      <c r="AN197" s="63"/>
      <c r="AO197" s="63"/>
      <c r="AP197" s="63"/>
      <c r="AQ197" s="63"/>
      <c r="AR197" s="63"/>
      <c r="AS197" s="63"/>
      <c r="AT197" s="63"/>
      <c r="AU197" s="63"/>
      <c r="AV197" s="63"/>
      <c r="AW197" s="63"/>
      <c r="AX197" s="63"/>
      <c r="AY197" s="63"/>
      <c r="AZ197" s="63"/>
      <c r="BA197" s="63"/>
      <c r="BB197" s="63"/>
      <c r="BC197" s="63"/>
      <c r="BD197" s="63"/>
      <c r="BE197" s="63"/>
      <c r="BF197" s="63"/>
      <c r="BG197" s="63"/>
    </row>
    <row r="198" spans="1:59" x14ac:dyDescent="0.4">
      <c r="A198" s="62"/>
      <c r="B198" s="62"/>
      <c r="C198" s="62"/>
      <c r="D198" s="62"/>
      <c r="E198" s="62"/>
      <c r="F198" s="62"/>
      <c r="G198" s="62"/>
      <c r="H198" s="62"/>
      <c r="I198" s="62"/>
      <c r="J198" s="62"/>
      <c r="K198" s="62"/>
      <c r="L198" s="62"/>
      <c r="M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  <c r="AA198" s="62"/>
      <c r="AB198" s="62"/>
      <c r="AC198" s="62"/>
      <c r="AD198" s="62"/>
      <c r="AE198" s="62"/>
      <c r="AF198" s="62"/>
      <c r="AG198" s="62"/>
      <c r="AH198" s="62"/>
      <c r="AI198" s="62"/>
      <c r="AJ198" s="62"/>
      <c r="AK198" s="62"/>
      <c r="AL198" s="62"/>
      <c r="AM198" s="63"/>
      <c r="AN198" s="63"/>
      <c r="AO198" s="63"/>
      <c r="AP198" s="63"/>
      <c r="AQ198" s="63"/>
      <c r="AR198" s="63"/>
      <c r="AS198" s="63"/>
      <c r="AT198" s="63"/>
      <c r="AU198" s="63"/>
      <c r="AV198" s="63"/>
      <c r="AW198" s="63"/>
      <c r="AX198" s="63"/>
      <c r="AY198" s="63"/>
      <c r="AZ198" s="63"/>
      <c r="BA198" s="63"/>
      <c r="BB198" s="63"/>
      <c r="BC198" s="63"/>
      <c r="BD198" s="63"/>
      <c r="BE198" s="63"/>
      <c r="BF198" s="63"/>
      <c r="BG198" s="63"/>
    </row>
    <row r="199" spans="1:59" x14ac:dyDescent="0.4">
      <c r="A199" s="62"/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  <c r="AA199" s="62"/>
      <c r="AB199" s="62"/>
      <c r="AC199" s="62"/>
      <c r="AD199" s="62"/>
      <c r="AE199" s="62"/>
      <c r="AF199" s="62"/>
      <c r="AG199" s="62"/>
      <c r="AH199" s="62"/>
      <c r="AI199" s="62"/>
      <c r="AJ199" s="62"/>
      <c r="AK199" s="62"/>
      <c r="AL199" s="62"/>
      <c r="AM199" s="63"/>
      <c r="AN199" s="63"/>
      <c r="AO199" s="63"/>
      <c r="AP199" s="63"/>
      <c r="AQ199" s="63"/>
      <c r="AR199" s="63"/>
      <c r="AS199" s="63"/>
      <c r="AT199" s="63"/>
      <c r="AU199" s="63"/>
      <c r="AV199" s="63"/>
      <c r="AW199" s="63"/>
      <c r="AX199" s="63"/>
      <c r="AY199" s="63"/>
      <c r="AZ199" s="63"/>
      <c r="BA199" s="63"/>
      <c r="BB199" s="63"/>
      <c r="BC199" s="63"/>
      <c r="BD199" s="63"/>
      <c r="BE199" s="63"/>
      <c r="BF199" s="63"/>
      <c r="BG199" s="63"/>
    </row>
    <row r="200" spans="1:59" x14ac:dyDescent="0.4">
      <c r="A200" s="62"/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  <c r="AA200" s="62"/>
      <c r="AB200" s="62"/>
      <c r="AC200" s="62"/>
      <c r="AD200" s="62"/>
      <c r="AE200" s="62"/>
      <c r="AF200" s="62"/>
      <c r="AG200" s="62"/>
      <c r="AH200" s="62"/>
      <c r="AI200" s="62"/>
      <c r="AJ200" s="62"/>
      <c r="AK200" s="62"/>
      <c r="AL200" s="62"/>
      <c r="AM200" s="63"/>
      <c r="AN200" s="63"/>
      <c r="AO200" s="63"/>
      <c r="AP200" s="63"/>
      <c r="AQ200" s="63"/>
      <c r="AR200" s="63"/>
      <c r="AS200" s="63"/>
      <c r="AT200" s="63"/>
      <c r="AU200" s="63"/>
      <c r="AV200" s="63"/>
      <c r="AW200" s="63"/>
      <c r="AX200" s="63"/>
      <c r="AY200" s="63"/>
      <c r="AZ200" s="63"/>
      <c r="BA200" s="63"/>
      <c r="BB200" s="63"/>
      <c r="BC200" s="63"/>
      <c r="BD200" s="63"/>
      <c r="BE200" s="63"/>
      <c r="BF200" s="63"/>
      <c r="BG200" s="63"/>
    </row>
    <row r="201" spans="1:59" x14ac:dyDescent="0.4">
      <c r="A201" s="62"/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  <c r="AA201" s="62"/>
      <c r="AB201" s="62"/>
      <c r="AC201" s="62"/>
      <c r="AD201" s="62"/>
      <c r="AE201" s="62"/>
      <c r="AF201" s="62"/>
      <c r="AG201" s="62"/>
      <c r="AH201" s="62"/>
      <c r="AI201" s="62"/>
      <c r="AJ201" s="62"/>
      <c r="AK201" s="62"/>
      <c r="AL201" s="62"/>
      <c r="AM201" s="63"/>
      <c r="AN201" s="63"/>
      <c r="AO201" s="63"/>
      <c r="AP201" s="63"/>
      <c r="AQ201" s="63"/>
      <c r="AR201" s="63"/>
      <c r="AS201" s="63"/>
      <c r="AT201" s="63"/>
      <c r="AU201" s="63"/>
      <c r="AV201" s="63"/>
      <c r="AW201" s="63"/>
      <c r="AX201" s="63"/>
      <c r="AY201" s="63"/>
      <c r="AZ201" s="63"/>
      <c r="BA201" s="63"/>
      <c r="BB201" s="63"/>
      <c r="BC201" s="63"/>
      <c r="BD201" s="63"/>
      <c r="BE201" s="63"/>
      <c r="BF201" s="63"/>
      <c r="BG201" s="63"/>
    </row>
    <row r="202" spans="1:59" x14ac:dyDescent="0.4">
      <c r="A202" s="62"/>
      <c r="B202" s="62"/>
      <c r="C202" s="62"/>
      <c r="D202" s="62"/>
      <c r="E202" s="62"/>
      <c r="F202" s="62"/>
      <c r="G202" s="62"/>
      <c r="H202" s="62"/>
      <c r="I202" s="62"/>
      <c r="J202" s="62"/>
      <c r="K202" s="62"/>
      <c r="L202" s="62"/>
      <c r="M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  <c r="AA202" s="62"/>
      <c r="AB202" s="62"/>
      <c r="AC202" s="62"/>
      <c r="AD202" s="62"/>
      <c r="AE202" s="62"/>
      <c r="AF202" s="62"/>
      <c r="AG202" s="62"/>
      <c r="AH202" s="62"/>
      <c r="AI202" s="62"/>
      <c r="AJ202" s="62"/>
      <c r="AK202" s="62"/>
      <c r="AL202" s="62"/>
      <c r="AM202" s="63"/>
      <c r="AN202" s="63"/>
      <c r="AO202" s="63"/>
      <c r="AP202" s="63"/>
      <c r="AQ202" s="63"/>
      <c r="AR202" s="63"/>
      <c r="AS202" s="63"/>
      <c r="AT202" s="63"/>
      <c r="AU202" s="63"/>
      <c r="AV202" s="63"/>
      <c r="AW202" s="63"/>
      <c r="AX202" s="63"/>
      <c r="AY202" s="63"/>
      <c r="AZ202" s="63"/>
      <c r="BA202" s="63"/>
      <c r="BB202" s="63"/>
      <c r="BC202" s="63"/>
      <c r="BD202" s="63"/>
      <c r="BE202" s="63"/>
      <c r="BF202" s="63"/>
      <c r="BG202" s="63"/>
    </row>
    <row r="203" spans="1:59" x14ac:dyDescent="0.4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  <c r="AA203" s="62"/>
      <c r="AB203" s="62"/>
      <c r="AC203" s="62"/>
      <c r="AD203" s="62"/>
      <c r="AE203" s="62"/>
      <c r="AF203" s="62"/>
      <c r="AG203" s="62"/>
      <c r="AH203" s="62"/>
      <c r="AI203" s="62"/>
      <c r="AJ203" s="62"/>
      <c r="AK203" s="62"/>
      <c r="AL203" s="62"/>
      <c r="AM203" s="63"/>
      <c r="AN203" s="63"/>
      <c r="AO203" s="63"/>
      <c r="AP203" s="63"/>
      <c r="AQ203" s="63"/>
      <c r="AR203" s="63"/>
      <c r="AS203" s="63"/>
      <c r="AT203" s="63"/>
      <c r="AU203" s="63"/>
      <c r="AV203" s="63"/>
      <c r="AW203" s="63"/>
      <c r="AX203" s="63"/>
      <c r="AY203" s="63"/>
      <c r="AZ203" s="63"/>
      <c r="BA203" s="63"/>
      <c r="BB203" s="63"/>
      <c r="BC203" s="63"/>
      <c r="BD203" s="63"/>
      <c r="BE203" s="63"/>
      <c r="BF203" s="63"/>
      <c r="BG203" s="63"/>
    </row>
    <row r="204" spans="1:59" x14ac:dyDescent="0.4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  <c r="L204" s="62"/>
      <c r="M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  <c r="AA204" s="62"/>
      <c r="AB204" s="62"/>
      <c r="AC204" s="62"/>
      <c r="AD204" s="62"/>
      <c r="AE204" s="62"/>
      <c r="AF204" s="62"/>
      <c r="AG204" s="62"/>
      <c r="AH204" s="62"/>
      <c r="AI204" s="62"/>
      <c r="AJ204" s="62"/>
      <c r="AK204" s="62"/>
      <c r="AL204" s="62"/>
      <c r="AM204" s="63"/>
      <c r="AN204" s="63"/>
      <c r="AO204" s="63"/>
      <c r="AP204" s="63"/>
      <c r="AQ204" s="63"/>
      <c r="AR204" s="63"/>
      <c r="AS204" s="63"/>
      <c r="AT204" s="63"/>
      <c r="AU204" s="63"/>
      <c r="AV204" s="63"/>
      <c r="AW204" s="63"/>
      <c r="AX204" s="63"/>
      <c r="AY204" s="63"/>
      <c r="AZ204" s="63"/>
      <c r="BA204" s="63"/>
      <c r="BB204" s="63"/>
      <c r="BC204" s="63"/>
      <c r="BD204" s="63"/>
      <c r="BE204" s="63"/>
      <c r="BF204" s="63"/>
      <c r="BG204" s="63"/>
    </row>
    <row r="205" spans="1:59" x14ac:dyDescent="0.4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  <c r="L205" s="62"/>
      <c r="M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  <c r="AA205" s="62"/>
      <c r="AB205" s="62"/>
      <c r="AC205" s="62"/>
      <c r="AD205" s="62"/>
      <c r="AE205" s="62"/>
      <c r="AF205" s="62"/>
      <c r="AG205" s="62"/>
      <c r="AH205" s="62"/>
      <c r="AI205" s="62"/>
      <c r="AJ205" s="62"/>
      <c r="AK205" s="62"/>
      <c r="AL205" s="62"/>
      <c r="AM205" s="63"/>
      <c r="AN205" s="63"/>
      <c r="AO205" s="63"/>
      <c r="AP205" s="63"/>
      <c r="AQ205" s="63"/>
      <c r="AR205" s="63"/>
      <c r="AS205" s="63"/>
      <c r="AT205" s="63"/>
      <c r="AU205" s="63"/>
      <c r="AV205" s="63"/>
      <c r="AW205" s="63"/>
      <c r="AX205" s="63"/>
      <c r="AY205" s="63"/>
      <c r="AZ205" s="63"/>
      <c r="BA205" s="63"/>
      <c r="BB205" s="63"/>
      <c r="BC205" s="63"/>
      <c r="BD205" s="63"/>
      <c r="BE205" s="63"/>
      <c r="BF205" s="63"/>
      <c r="BG205" s="63"/>
    </row>
    <row r="206" spans="1:59" x14ac:dyDescent="0.4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  <c r="L206" s="62"/>
      <c r="M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  <c r="AA206" s="62"/>
      <c r="AB206" s="62"/>
      <c r="AC206" s="62"/>
      <c r="AD206" s="62"/>
      <c r="AE206" s="62"/>
      <c r="AF206" s="62"/>
      <c r="AG206" s="62"/>
      <c r="AH206" s="62"/>
      <c r="AI206" s="62"/>
      <c r="AJ206" s="62"/>
      <c r="AK206" s="62"/>
      <c r="AL206" s="62"/>
      <c r="AM206" s="63"/>
      <c r="AN206" s="63"/>
      <c r="AO206" s="63"/>
      <c r="AP206" s="63"/>
      <c r="AQ206" s="63"/>
      <c r="AR206" s="63"/>
      <c r="AS206" s="63"/>
      <c r="AT206" s="63"/>
      <c r="AU206" s="63"/>
      <c r="AV206" s="63"/>
      <c r="AW206" s="63"/>
      <c r="AX206" s="63"/>
      <c r="AY206" s="63"/>
      <c r="AZ206" s="63"/>
      <c r="BA206" s="63"/>
      <c r="BB206" s="63"/>
      <c r="BC206" s="63"/>
      <c r="BD206" s="63"/>
      <c r="BE206" s="63"/>
      <c r="BF206" s="63"/>
      <c r="BG206" s="63"/>
    </row>
    <row r="207" spans="1:59" x14ac:dyDescent="0.4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  <c r="AA207" s="62"/>
      <c r="AB207" s="62"/>
      <c r="AC207" s="62"/>
      <c r="AD207" s="62"/>
      <c r="AE207" s="62"/>
      <c r="AF207" s="62"/>
      <c r="AG207" s="62"/>
      <c r="AH207" s="62"/>
      <c r="AI207" s="62"/>
      <c r="AJ207" s="62"/>
      <c r="AK207" s="62"/>
      <c r="AL207" s="62"/>
      <c r="AM207" s="63"/>
      <c r="AN207" s="63"/>
      <c r="AO207" s="63"/>
      <c r="AP207" s="63"/>
      <c r="AQ207" s="63"/>
      <c r="AR207" s="63"/>
      <c r="AS207" s="63"/>
      <c r="AT207" s="63"/>
      <c r="AU207" s="63"/>
      <c r="AV207" s="63"/>
      <c r="AW207" s="63"/>
      <c r="AX207" s="63"/>
      <c r="AY207" s="63"/>
      <c r="AZ207" s="63"/>
      <c r="BA207" s="63"/>
      <c r="BB207" s="63"/>
      <c r="BC207" s="63"/>
      <c r="BD207" s="63"/>
      <c r="BE207" s="63"/>
      <c r="BF207" s="63"/>
      <c r="BG207" s="63"/>
    </row>
    <row r="208" spans="1:59" x14ac:dyDescent="0.4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  <c r="L208" s="62"/>
      <c r="M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  <c r="AA208" s="62"/>
      <c r="AB208" s="62"/>
      <c r="AC208" s="62"/>
      <c r="AD208" s="62"/>
      <c r="AE208" s="62"/>
      <c r="AF208" s="62"/>
      <c r="AG208" s="62"/>
      <c r="AH208" s="62"/>
      <c r="AI208" s="62"/>
      <c r="AJ208" s="62"/>
      <c r="AK208" s="62"/>
      <c r="AL208" s="62"/>
      <c r="AM208" s="63"/>
      <c r="AN208" s="63"/>
      <c r="AO208" s="63"/>
      <c r="AP208" s="63"/>
      <c r="AQ208" s="63"/>
      <c r="AR208" s="63"/>
      <c r="AS208" s="63"/>
      <c r="AT208" s="63"/>
      <c r="AU208" s="63"/>
      <c r="AV208" s="63"/>
      <c r="AW208" s="63"/>
      <c r="AX208" s="63"/>
      <c r="AY208" s="63"/>
      <c r="AZ208" s="63"/>
      <c r="BA208" s="63"/>
      <c r="BB208" s="63"/>
      <c r="BC208" s="63"/>
      <c r="BD208" s="63"/>
      <c r="BE208" s="63"/>
      <c r="BF208" s="63"/>
      <c r="BG208" s="63"/>
    </row>
    <row r="209" spans="1:59" x14ac:dyDescent="0.4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  <c r="L209" s="62"/>
      <c r="M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  <c r="AA209" s="62"/>
      <c r="AB209" s="62"/>
      <c r="AC209" s="62"/>
      <c r="AD209" s="62"/>
      <c r="AE209" s="62"/>
      <c r="AF209" s="62"/>
      <c r="AG209" s="62"/>
      <c r="AH209" s="62"/>
      <c r="AI209" s="62"/>
      <c r="AJ209" s="62"/>
      <c r="AK209" s="62"/>
      <c r="AL209" s="62"/>
      <c r="AM209" s="63"/>
      <c r="AN209" s="63"/>
      <c r="AO209" s="63"/>
      <c r="AP209" s="63"/>
      <c r="AQ209" s="63"/>
      <c r="AR209" s="63"/>
      <c r="AS209" s="63"/>
      <c r="AT209" s="63"/>
      <c r="AU209" s="63"/>
      <c r="AV209" s="63"/>
      <c r="AW209" s="63"/>
      <c r="AX209" s="63"/>
      <c r="AY209" s="63"/>
      <c r="AZ209" s="63"/>
      <c r="BA209" s="63"/>
      <c r="BB209" s="63"/>
      <c r="BC209" s="63"/>
      <c r="BD209" s="63"/>
      <c r="BE209" s="63"/>
      <c r="BF209" s="63"/>
      <c r="BG209" s="63"/>
    </row>
    <row r="210" spans="1:59" x14ac:dyDescent="0.4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  <c r="L210" s="62"/>
      <c r="M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  <c r="AA210" s="62"/>
      <c r="AB210" s="62"/>
      <c r="AC210" s="62"/>
      <c r="AD210" s="62"/>
      <c r="AE210" s="62"/>
      <c r="AF210" s="62"/>
      <c r="AG210" s="62"/>
      <c r="AH210" s="62"/>
      <c r="AI210" s="62"/>
      <c r="AJ210" s="62"/>
      <c r="AK210" s="62"/>
      <c r="AL210" s="62"/>
      <c r="AM210" s="63"/>
      <c r="AN210" s="63"/>
      <c r="AO210" s="63"/>
      <c r="AP210" s="63"/>
      <c r="AQ210" s="63"/>
      <c r="AR210" s="63"/>
      <c r="AS210" s="63"/>
      <c r="AT210" s="63"/>
      <c r="AU210" s="63"/>
      <c r="AV210" s="63"/>
      <c r="AW210" s="63"/>
      <c r="AX210" s="63"/>
      <c r="AY210" s="63"/>
      <c r="AZ210" s="63"/>
      <c r="BA210" s="63"/>
      <c r="BB210" s="63"/>
      <c r="BC210" s="63"/>
      <c r="BD210" s="63"/>
      <c r="BE210" s="63"/>
      <c r="BF210" s="63"/>
      <c r="BG210" s="63"/>
    </row>
    <row r="211" spans="1:59" x14ac:dyDescent="0.4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  <c r="L211" s="62"/>
      <c r="M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  <c r="AA211" s="62"/>
      <c r="AB211" s="62"/>
      <c r="AC211" s="62"/>
      <c r="AD211" s="62"/>
      <c r="AE211" s="62"/>
      <c r="AF211" s="62"/>
      <c r="AG211" s="62"/>
      <c r="AH211" s="62"/>
      <c r="AI211" s="62"/>
      <c r="AJ211" s="62"/>
      <c r="AK211" s="62"/>
      <c r="AL211" s="62"/>
      <c r="AM211" s="63"/>
      <c r="AN211" s="63"/>
      <c r="AO211" s="63"/>
      <c r="AP211" s="63"/>
      <c r="AQ211" s="63"/>
      <c r="AR211" s="63"/>
      <c r="AS211" s="63"/>
      <c r="AT211" s="63"/>
      <c r="AU211" s="63"/>
      <c r="AV211" s="63"/>
      <c r="AW211" s="63"/>
      <c r="AX211" s="63"/>
      <c r="AY211" s="63"/>
      <c r="AZ211" s="63"/>
      <c r="BA211" s="63"/>
      <c r="BB211" s="63"/>
      <c r="BC211" s="63"/>
      <c r="BD211" s="63"/>
      <c r="BE211" s="63"/>
      <c r="BF211" s="63"/>
      <c r="BG211" s="63"/>
    </row>
    <row r="212" spans="1:59" x14ac:dyDescent="0.4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  <c r="L212" s="62"/>
      <c r="M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  <c r="AA212" s="62"/>
      <c r="AB212" s="62"/>
      <c r="AC212" s="62"/>
      <c r="AD212" s="62"/>
      <c r="AE212" s="62"/>
      <c r="AF212" s="62"/>
      <c r="AG212" s="62"/>
      <c r="AH212" s="62"/>
      <c r="AI212" s="62"/>
      <c r="AJ212" s="62"/>
      <c r="AK212" s="62"/>
      <c r="AL212" s="62"/>
      <c r="AM212" s="63"/>
      <c r="AN212" s="63"/>
      <c r="AO212" s="63"/>
      <c r="AP212" s="63"/>
      <c r="AQ212" s="63"/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3"/>
    </row>
    <row r="213" spans="1:59" x14ac:dyDescent="0.4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  <c r="L213" s="62"/>
      <c r="M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  <c r="AA213" s="62"/>
      <c r="AB213" s="62"/>
      <c r="AC213" s="62"/>
      <c r="AD213" s="62"/>
      <c r="AE213" s="62"/>
      <c r="AF213" s="62"/>
      <c r="AG213" s="62"/>
      <c r="AH213" s="62"/>
      <c r="AI213" s="62"/>
      <c r="AJ213" s="62"/>
      <c r="AK213" s="62"/>
      <c r="AL213" s="62"/>
      <c r="AM213" s="63"/>
      <c r="AN213" s="63"/>
      <c r="AO213" s="63"/>
      <c r="AP213" s="63"/>
      <c r="AQ213" s="63"/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3"/>
    </row>
    <row r="214" spans="1:59" x14ac:dyDescent="0.4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  <c r="L214" s="62"/>
      <c r="M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  <c r="AA214" s="62"/>
      <c r="AB214" s="62"/>
      <c r="AC214" s="62"/>
      <c r="AD214" s="62"/>
      <c r="AE214" s="62"/>
      <c r="AF214" s="62"/>
      <c r="AG214" s="62"/>
      <c r="AH214" s="62"/>
      <c r="AI214" s="62"/>
      <c r="AJ214" s="62"/>
      <c r="AK214" s="62"/>
      <c r="AL214" s="62"/>
      <c r="AM214" s="63"/>
      <c r="AN214" s="63"/>
      <c r="AO214" s="63"/>
      <c r="AP214" s="63"/>
      <c r="AQ214" s="63"/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3"/>
    </row>
    <row r="215" spans="1:59" x14ac:dyDescent="0.4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  <c r="L215" s="62"/>
      <c r="M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  <c r="AA215" s="62"/>
      <c r="AB215" s="62"/>
      <c r="AC215" s="62"/>
      <c r="AD215" s="62"/>
      <c r="AE215" s="62"/>
      <c r="AF215" s="62"/>
      <c r="AG215" s="62"/>
      <c r="AH215" s="62"/>
      <c r="AI215" s="62"/>
      <c r="AJ215" s="62"/>
      <c r="AK215" s="62"/>
      <c r="AL215" s="62"/>
      <c r="AM215" s="63"/>
      <c r="AN215" s="63"/>
      <c r="AO215" s="63"/>
      <c r="AP215" s="63"/>
      <c r="AQ215" s="63"/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3"/>
    </row>
    <row r="216" spans="1:59" x14ac:dyDescent="0.4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  <c r="L216" s="62"/>
      <c r="M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  <c r="AA216" s="62"/>
      <c r="AB216" s="62"/>
      <c r="AC216" s="62"/>
      <c r="AD216" s="62"/>
      <c r="AE216" s="62"/>
      <c r="AF216" s="62"/>
      <c r="AG216" s="62"/>
      <c r="AH216" s="62"/>
      <c r="AI216" s="62"/>
      <c r="AJ216" s="62"/>
      <c r="AK216" s="62"/>
      <c r="AL216" s="62"/>
      <c r="AM216" s="63"/>
      <c r="AN216" s="63"/>
      <c r="AO216" s="63"/>
      <c r="AP216" s="63"/>
      <c r="AQ216" s="63"/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3"/>
    </row>
    <row r="217" spans="1:59" x14ac:dyDescent="0.4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  <c r="L217" s="62"/>
      <c r="M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  <c r="AA217" s="62"/>
      <c r="AB217" s="62"/>
      <c r="AC217" s="62"/>
      <c r="AD217" s="62"/>
      <c r="AE217" s="62"/>
      <c r="AF217" s="62"/>
      <c r="AG217" s="62"/>
      <c r="AH217" s="62"/>
      <c r="AI217" s="62"/>
      <c r="AJ217" s="62"/>
      <c r="AK217" s="62"/>
      <c r="AL217" s="62"/>
      <c r="AM217" s="63"/>
      <c r="AN217" s="63"/>
      <c r="AO217" s="63"/>
      <c r="AP217" s="63"/>
      <c r="AQ217" s="63"/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3"/>
    </row>
    <row r="218" spans="1:59" x14ac:dyDescent="0.4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  <c r="AI218" s="62"/>
      <c r="AJ218" s="62"/>
      <c r="AK218" s="62"/>
      <c r="AL218" s="62"/>
      <c r="AM218" s="63"/>
      <c r="AN218" s="63"/>
      <c r="AO218" s="63"/>
      <c r="AP218" s="63"/>
      <c r="AQ218" s="63"/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3"/>
    </row>
    <row r="219" spans="1:59" x14ac:dyDescent="0.4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  <c r="L219" s="62"/>
      <c r="M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  <c r="AA219" s="62"/>
      <c r="AB219" s="62"/>
      <c r="AC219" s="62"/>
      <c r="AD219" s="62"/>
      <c r="AE219" s="62"/>
      <c r="AF219" s="62"/>
      <c r="AG219" s="62"/>
      <c r="AH219" s="62"/>
      <c r="AI219" s="62"/>
      <c r="AJ219" s="62"/>
      <c r="AK219" s="62"/>
      <c r="AL219" s="62"/>
      <c r="AM219" s="63"/>
      <c r="AN219" s="63"/>
      <c r="AO219" s="63"/>
      <c r="AP219" s="63"/>
      <c r="AQ219" s="63"/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3"/>
    </row>
    <row r="220" spans="1:59" x14ac:dyDescent="0.4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62"/>
      <c r="AI220" s="62"/>
      <c r="AJ220" s="62"/>
      <c r="AK220" s="62"/>
      <c r="AL220" s="62"/>
      <c r="AM220" s="63"/>
      <c r="AN220" s="63"/>
      <c r="AO220" s="63"/>
      <c r="AP220" s="63"/>
      <c r="AQ220" s="63"/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3"/>
    </row>
    <row r="221" spans="1:59" x14ac:dyDescent="0.4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  <c r="L221" s="62"/>
      <c r="M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  <c r="AA221" s="62"/>
      <c r="AB221" s="62"/>
      <c r="AC221" s="62"/>
      <c r="AD221" s="62"/>
      <c r="AE221" s="62"/>
      <c r="AF221" s="62"/>
      <c r="AG221" s="62"/>
      <c r="AH221" s="62"/>
      <c r="AI221" s="62"/>
      <c r="AJ221" s="62"/>
      <c r="AK221" s="62"/>
      <c r="AL221" s="62"/>
      <c r="AM221" s="63"/>
      <c r="AN221" s="63"/>
      <c r="AO221" s="63"/>
      <c r="AP221" s="63"/>
      <c r="AQ221" s="63"/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3"/>
    </row>
    <row r="222" spans="1:59" x14ac:dyDescent="0.4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  <c r="L222" s="62"/>
      <c r="M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  <c r="AA222" s="62"/>
      <c r="AB222" s="62"/>
      <c r="AC222" s="62"/>
      <c r="AD222" s="62"/>
      <c r="AE222" s="62"/>
      <c r="AF222" s="62"/>
      <c r="AG222" s="62"/>
      <c r="AH222" s="62"/>
      <c r="AI222" s="62"/>
      <c r="AJ222" s="62"/>
      <c r="AK222" s="62"/>
      <c r="AL222" s="62"/>
      <c r="AM222" s="63"/>
      <c r="AN222" s="63"/>
      <c r="AO222" s="63"/>
      <c r="AP222" s="63"/>
      <c r="AQ222" s="63"/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3"/>
    </row>
    <row r="223" spans="1:59" x14ac:dyDescent="0.4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  <c r="L223" s="62"/>
      <c r="M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  <c r="AA223" s="62"/>
      <c r="AB223" s="62"/>
      <c r="AC223" s="62"/>
      <c r="AD223" s="62"/>
      <c r="AE223" s="62"/>
      <c r="AF223" s="62"/>
      <c r="AG223" s="62"/>
      <c r="AH223" s="62"/>
      <c r="AI223" s="62"/>
      <c r="AJ223" s="62"/>
      <c r="AK223" s="62"/>
      <c r="AL223" s="62"/>
      <c r="AM223" s="63"/>
      <c r="AN223" s="63"/>
      <c r="AO223" s="63"/>
      <c r="AP223" s="63"/>
      <c r="AQ223" s="63"/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3"/>
    </row>
    <row r="224" spans="1:59" x14ac:dyDescent="0.4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  <c r="L224" s="62"/>
      <c r="M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  <c r="AA224" s="62"/>
      <c r="AB224" s="62"/>
      <c r="AC224" s="62"/>
      <c r="AD224" s="62"/>
      <c r="AE224" s="62"/>
      <c r="AF224" s="62"/>
      <c r="AG224" s="62"/>
      <c r="AH224" s="62"/>
      <c r="AI224" s="62"/>
      <c r="AJ224" s="62"/>
      <c r="AK224" s="62"/>
      <c r="AL224" s="62"/>
      <c r="AM224" s="63"/>
      <c r="AN224" s="63"/>
      <c r="AO224" s="63"/>
      <c r="AP224" s="63"/>
      <c r="AQ224" s="63"/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3"/>
    </row>
    <row r="225" spans="1:59" x14ac:dyDescent="0.4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  <c r="L225" s="62"/>
      <c r="M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  <c r="AA225" s="62"/>
      <c r="AB225" s="62"/>
      <c r="AC225" s="62"/>
      <c r="AD225" s="62"/>
      <c r="AE225" s="62"/>
      <c r="AF225" s="62"/>
      <c r="AG225" s="62"/>
      <c r="AH225" s="62"/>
      <c r="AI225" s="62"/>
      <c r="AJ225" s="62"/>
      <c r="AK225" s="62"/>
      <c r="AL225" s="62"/>
      <c r="AM225" s="63"/>
      <c r="AN225" s="63"/>
      <c r="AO225" s="63"/>
      <c r="AP225" s="63"/>
      <c r="AQ225" s="63"/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3"/>
    </row>
    <row r="226" spans="1:59" x14ac:dyDescent="0.4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  <c r="L226" s="62"/>
      <c r="M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  <c r="AA226" s="62"/>
      <c r="AB226" s="62"/>
      <c r="AC226" s="62"/>
      <c r="AD226" s="62"/>
      <c r="AE226" s="62"/>
      <c r="AF226" s="62"/>
      <c r="AG226" s="62"/>
      <c r="AH226" s="62"/>
      <c r="AI226" s="62"/>
      <c r="AJ226" s="62"/>
      <c r="AK226" s="62"/>
      <c r="AL226" s="62"/>
      <c r="AM226" s="63"/>
      <c r="AN226" s="63"/>
      <c r="AO226" s="63"/>
      <c r="AP226" s="63"/>
      <c r="AQ226" s="63"/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3"/>
    </row>
    <row r="227" spans="1:59" x14ac:dyDescent="0.4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  <c r="L227" s="62"/>
      <c r="M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  <c r="AA227" s="62"/>
      <c r="AB227" s="62"/>
      <c r="AC227" s="62"/>
      <c r="AD227" s="62"/>
      <c r="AE227" s="62"/>
      <c r="AF227" s="62"/>
      <c r="AG227" s="62"/>
      <c r="AH227" s="62"/>
      <c r="AI227" s="62"/>
      <c r="AJ227" s="62"/>
      <c r="AK227" s="62"/>
      <c r="AL227" s="62"/>
      <c r="AM227" s="63"/>
      <c r="AN227" s="63"/>
      <c r="AO227" s="63"/>
      <c r="AP227" s="63"/>
      <c r="AQ227" s="63"/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3"/>
    </row>
    <row r="228" spans="1:59" x14ac:dyDescent="0.4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  <c r="AA228" s="62"/>
      <c r="AB228" s="62"/>
      <c r="AC228" s="62"/>
      <c r="AD228" s="62"/>
      <c r="AE228" s="62"/>
      <c r="AF228" s="62"/>
      <c r="AG228" s="62"/>
      <c r="AH228" s="62"/>
      <c r="AI228" s="62"/>
      <c r="AJ228" s="62"/>
      <c r="AK228" s="62"/>
      <c r="AL228" s="62"/>
      <c r="AM228" s="63"/>
      <c r="AN228" s="63"/>
      <c r="AO228" s="63"/>
      <c r="AP228" s="63"/>
      <c r="AQ228" s="63"/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3"/>
    </row>
    <row r="229" spans="1:59" x14ac:dyDescent="0.4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  <c r="L229" s="62"/>
      <c r="M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  <c r="AA229" s="62"/>
      <c r="AB229" s="62"/>
      <c r="AC229" s="62"/>
      <c r="AD229" s="62"/>
      <c r="AE229" s="62"/>
      <c r="AF229" s="62"/>
      <c r="AG229" s="62"/>
      <c r="AH229" s="62"/>
      <c r="AI229" s="62"/>
      <c r="AJ229" s="62"/>
      <c r="AK229" s="62"/>
      <c r="AL229" s="62"/>
      <c r="AM229" s="63"/>
      <c r="AN229" s="63"/>
      <c r="AO229" s="63"/>
      <c r="AP229" s="63"/>
      <c r="AQ229" s="63"/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3"/>
    </row>
    <row r="230" spans="1:59" x14ac:dyDescent="0.4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  <c r="AA230" s="62"/>
      <c r="AB230" s="62"/>
      <c r="AC230" s="62"/>
      <c r="AD230" s="62"/>
      <c r="AE230" s="62"/>
      <c r="AF230" s="62"/>
      <c r="AG230" s="62"/>
      <c r="AH230" s="62"/>
      <c r="AI230" s="62"/>
      <c r="AJ230" s="62"/>
      <c r="AK230" s="62"/>
      <c r="AL230" s="62"/>
      <c r="AM230" s="63"/>
      <c r="AN230" s="63"/>
      <c r="AO230" s="63"/>
      <c r="AP230" s="63"/>
      <c r="AQ230" s="63"/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3"/>
    </row>
    <row r="231" spans="1:59" x14ac:dyDescent="0.4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  <c r="L231" s="62"/>
      <c r="M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  <c r="AA231" s="62"/>
      <c r="AB231" s="62"/>
      <c r="AC231" s="62"/>
      <c r="AD231" s="62"/>
      <c r="AE231" s="62"/>
      <c r="AF231" s="62"/>
      <c r="AG231" s="62"/>
      <c r="AH231" s="62"/>
      <c r="AI231" s="62"/>
      <c r="AJ231" s="62"/>
      <c r="AK231" s="62"/>
      <c r="AL231" s="62"/>
      <c r="AM231" s="63"/>
      <c r="AN231" s="63"/>
      <c r="AO231" s="63"/>
      <c r="AP231" s="63"/>
      <c r="AQ231" s="63"/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3"/>
    </row>
    <row r="232" spans="1:59" x14ac:dyDescent="0.4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  <c r="L232" s="62"/>
      <c r="M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  <c r="AA232" s="62"/>
      <c r="AB232" s="62"/>
      <c r="AC232" s="62"/>
      <c r="AD232" s="62"/>
      <c r="AE232" s="62"/>
      <c r="AF232" s="62"/>
      <c r="AG232" s="62"/>
      <c r="AH232" s="62"/>
      <c r="AI232" s="62"/>
      <c r="AJ232" s="62"/>
      <c r="AK232" s="62"/>
      <c r="AL232" s="62"/>
      <c r="AM232" s="63"/>
      <c r="AN232" s="63"/>
      <c r="AO232" s="63"/>
      <c r="AP232" s="63"/>
      <c r="AQ232" s="63"/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3"/>
    </row>
    <row r="233" spans="1:59" x14ac:dyDescent="0.4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  <c r="L233" s="62"/>
      <c r="M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  <c r="AA233" s="62"/>
      <c r="AB233" s="62"/>
      <c r="AC233" s="62"/>
      <c r="AD233" s="62"/>
      <c r="AE233" s="62"/>
      <c r="AF233" s="62"/>
      <c r="AG233" s="62"/>
      <c r="AH233" s="62"/>
      <c r="AI233" s="62"/>
      <c r="AJ233" s="62"/>
      <c r="AK233" s="62"/>
      <c r="AL233" s="62"/>
      <c r="AM233" s="63"/>
      <c r="AN233" s="63"/>
      <c r="AO233" s="63"/>
      <c r="AP233" s="63"/>
      <c r="AQ233" s="63"/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3"/>
    </row>
    <row r="234" spans="1:59" x14ac:dyDescent="0.4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  <c r="L234" s="62"/>
      <c r="M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  <c r="AA234" s="62"/>
      <c r="AB234" s="62"/>
      <c r="AC234" s="62"/>
      <c r="AD234" s="62"/>
      <c r="AE234" s="62"/>
      <c r="AF234" s="62"/>
      <c r="AG234" s="62"/>
      <c r="AH234" s="62"/>
      <c r="AI234" s="62"/>
      <c r="AJ234" s="62"/>
      <c r="AK234" s="62"/>
      <c r="AL234" s="62"/>
      <c r="AM234" s="63"/>
      <c r="AN234" s="63"/>
      <c r="AO234" s="63"/>
      <c r="AP234" s="63"/>
      <c r="AQ234" s="63"/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3"/>
    </row>
    <row r="235" spans="1:59" x14ac:dyDescent="0.4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  <c r="L235" s="62"/>
      <c r="M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  <c r="AA235" s="62"/>
      <c r="AB235" s="62"/>
      <c r="AC235" s="62"/>
      <c r="AD235" s="62"/>
      <c r="AE235" s="62"/>
      <c r="AF235" s="62"/>
      <c r="AG235" s="62"/>
      <c r="AH235" s="62"/>
      <c r="AI235" s="62"/>
      <c r="AJ235" s="62"/>
      <c r="AK235" s="62"/>
      <c r="AL235" s="62"/>
      <c r="AM235" s="63"/>
      <c r="AN235" s="63"/>
      <c r="AO235" s="63"/>
      <c r="AP235" s="63"/>
      <c r="AQ235" s="63"/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3"/>
    </row>
    <row r="236" spans="1:59" x14ac:dyDescent="0.4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  <c r="L236" s="62"/>
      <c r="M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  <c r="AA236" s="62"/>
      <c r="AB236" s="62"/>
      <c r="AC236" s="62"/>
      <c r="AD236" s="62"/>
      <c r="AE236" s="62"/>
      <c r="AF236" s="62"/>
      <c r="AG236" s="62"/>
      <c r="AH236" s="62"/>
      <c r="AI236" s="62"/>
      <c r="AJ236" s="62"/>
      <c r="AK236" s="62"/>
      <c r="AL236" s="62"/>
      <c r="AM236" s="63"/>
      <c r="AN236" s="63"/>
      <c r="AO236" s="63"/>
      <c r="AP236" s="63"/>
      <c r="AQ236" s="63"/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3"/>
    </row>
    <row r="237" spans="1:59" x14ac:dyDescent="0.4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  <c r="L237" s="62"/>
      <c r="M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  <c r="AA237" s="62"/>
      <c r="AB237" s="62"/>
      <c r="AC237" s="62"/>
      <c r="AD237" s="62"/>
      <c r="AE237" s="62"/>
      <c r="AF237" s="62"/>
      <c r="AG237" s="62"/>
      <c r="AH237" s="62"/>
      <c r="AI237" s="62"/>
      <c r="AJ237" s="62"/>
      <c r="AK237" s="62"/>
      <c r="AL237" s="62"/>
      <c r="AM237" s="63"/>
      <c r="AN237" s="63"/>
      <c r="AO237" s="63"/>
      <c r="AP237" s="63"/>
      <c r="AQ237" s="63"/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3"/>
    </row>
    <row r="238" spans="1:59" x14ac:dyDescent="0.4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  <c r="L238" s="62"/>
      <c r="M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  <c r="AA238" s="62"/>
      <c r="AB238" s="62"/>
      <c r="AC238" s="62"/>
      <c r="AD238" s="62"/>
      <c r="AE238" s="62"/>
      <c r="AF238" s="62"/>
      <c r="AG238" s="62"/>
      <c r="AH238" s="62"/>
      <c r="AI238" s="62"/>
      <c r="AJ238" s="62"/>
      <c r="AK238" s="62"/>
      <c r="AL238" s="62"/>
      <c r="AM238" s="63"/>
      <c r="AN238" s="63"/>
      <c r="AO238" s="63"/>
      <c r="AP238" s="63"/>
      <c r="AQ238" s="63"/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3"/>
    </row>
    <row r="239" spans="1:59" x14ac:dyDescent="0.4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  <c r="L239" s="62"/>
      <c r="M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  <c r="AA239" s="62"/>
      <c r="AB239" s="62"/>
      <c r="AC239" s="62"/>
      <c r="AD239" s="62"/>
      <c r="AE239" s="62"/>
      <c r="AF239" s="62"/>
      <c r="AG239" s="62"/>
      <c r="AH239" s="62"/>
      <c r="AI239" s="62"/>
      <c r="AJ239" s="62"/>
      <c r="AK239" s="62"/>
      <c r="AL239" s="62"/>
      <c r="AM239" s="63"/>
      <c r="AN239" s="63"/>
      <c r="AO239" s="63"/>
      <c r="AP239" s="63"/>
      <c r="AQ239" s="63"/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3"/>
    </row>
    <row r="240" spans="1:59" x14ac:dyDescent="0.4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  <c r="L240" s="62"/>
      <c r="M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  <c r="AA240" s="62"/>
      <c r="AB240" s="62"/>
      <c r="AC240" s="62"/>
      <c r="AD240" s="62"/>
      <c r="AE240" s="62"/>
      <c r="AF240" s="62"/>
      <c r="AG240" s="62"/>
      <c r="AH240" s="62"/>
      <c r="AI240" s="62"/>
      <c r="AJ240" s="62"/>
      <c r="AK240" s="62"/>
      <c r="AL240" s="62"/>
      <c r="AM240" s="63"/>
      <c r="AN240" s="63"/>
      <c r="AO240" s="63"/>
      <c r="AP240" s="63"/>
      <c r="AQ240" s="63"/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3"/>
    </row>
    <row r="241" spans="1:59" x14ac:dyDescent="0.4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  <c r="L241" s="62"/>
      <c r="M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  <c r="AA241" s="62"/>
      <c r="AB241" s="62"/>
      <c r="AC241" s="62"/>
      <c r="AD241" s="62"/>
      <c r="AE241" s="62"/>
      <c r="AF241" s="62"/>
      <c r="AG241" s="62"/>
      <c r="AH241" s="62"/>
      <c r="AI241" s="62"/>
      <c r="AJ241" s="62"/>
      <c r="AK241" s="62"/>
      <c r="AL241" s="62"/>
      <c r="AM241" s="63"/>
      <c r="AN241" s="63"/>
      <c r="AO241" s="63"/>
      <c r="AP241" s="63"/>
      <c r="AQ241" s="63"/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3"/>
    </row>
    <row r="242" spans="1:59" x14ac:dyDescent="0.4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  <c r="L242" s="62"/>
      <c r="M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  <c r="AA242" s="62"/>
      <c r="AB242" s="62"/>
      <c r="AC242" s="62"/>
      <c r="AD242" s="62"/>
      <c r="AE242" s="62"/>
      <c r="AF242" s="62"/>
      <c r="AG242" s="62"/>
      <c r="AH242" s="62"/>
      <c r="AI242" s="62"/>
      <c r="AJ242" s="62"/>
      <c r="AK242" s="62"/>
      <c r="AL242" s="62"/>
      <c r="AM242" s="63"/>
      <c r="AN242" s="63"/>
      <c r="AO242" s="63"/>
      <c r="AP242" s="63"/>
      <c r="AQ242" s="63"/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3"/>
    </row>
    <row r="243" spans="1:59" x14ac:dyDescent="0.4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  <c r="AA243" s="62"/>
      <c r="AB243" s="62"/>
      <c r="AC243" s="62"/>
      <c r="AD243" s="62"/>
      <c r="AE243" s="62"/>
      <c r="AF243" s="62"/>
      <c r="AG243" s="62"/>
      <c r="AH243" s="62"/>
      <c r="AI243" s="62"/>
      <c r="AJ243" s="62"/>
      <c r="AK243" s="62"/>
      <c r="AL243" s="62"/>
      <c r="AM243" s="63"/>
      <c r="AN243" s="63"/>
      <c r="AO243" s="63"/>
      <c r="AP243" s="63"/>
      <c r="AQ243" s="63"/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3"/>
    </row>
    <row r="244" spans="1:59" x14ac:dyDescent="0.4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  <c r="L244" s="62"/>
      <c r="M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  <c r="AA244" s="62"/>
      <c r="AB244" s="62"/>
      <c r="AC244" s="62"/>
      <c r="AD244" s="62"/>
      <c r="AE244" s="62"/>
      <c r="AF244" s="62"/>
      <c r="AG244" s="62"/>
      <c r="AH244" s="62"/>
      <c r="AI244" s="62"/>
      <c r="AJ244" s="62"/>
      <c r="AK244" s="62"/>
      <c r="AL244" s="62"/>
      <c r="AM244" s="63"/>
      <c r="AN244" s="63"/>
      <c r="AO244" s="63"/>
      <c r="AP244" s="63"/>
      <c r="AQ244" s="63"/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3"/>
    </row>
    <row r="245" spans="1:59" x14ac:dyDescent="0.4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  <c r="L245" s="62"/>
      <c r="M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  <c r="AA245" s="62"/>
      <c r="AB245" s="62"/>
      <c r="AC245" s="62"/>
      <c r="AD245" s="62"/>
      <c r="AE245" s="62"/>
      <c r="AF245" s="62"/>
      <c r="AG245" s="62"/>
      <c r="AH245" s="62"/>
      <c r="AI245" s="62"/>
      <c r="AJ245" s="62"/>
      <c r="AK245" s="62"/>
      <c r="AL245" s="62"/>
      <c r="AM245" s="63"/>
      <c r="AN245" s="63"/>
      <c r="AO245" s="63"/>
      <c r="AP245" s="63"/>
      <c r="AQ245" s="63"/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3"/>
    </row>
    <row r="246" spans="1:59" x14ac:dyDescent="0.4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  <c r="L246" s="62"/>
      <c r="M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  <c r="AA246" s="62"/>
      <c r="AB246" s="62"/>
      <c r="AC246" s="62"/>
      <c r="AD246" s="62"/>
      <c r="AE246" s="62"/>
      <c r="AF246" s="62"/>
      <c r="AG246" s="62"/>
      <c r="AH246" s="62"/>
      <c r="AI246" s="62"/>
      <c r="AJ246" s="62"/>
      <c r="AK246" s="62"/>
      <c r="AL246" s="62"/>
      <c r="AM246" s="63"/>
      <c r="AN246" s="63"/>
      <c r="AO246" s="63"/>
      <c r="AP246" s="63"/>
      <c r="AQ246" s="63"/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3"/>
    </row>
    <row r="247" spans="1:59" x14ac:dyDescent="0.4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  <c r="L247" s="62"/>
      <c r="M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  <c r="AA247" s="62"/>
      <c r="AB247" s="62"/>
      <c r="AC247" s="62"/>
      <c r="AD247" s="62"/>
      <c r="AE247" s="62"/>
      <c r="AF247" s="62"/>
      <c r="AG247" s="62"/>
      <c r="AH247" s="62"/>
      <c r="AI247" s="62"/>
      <c r="AJ247" s="62"/>
      <c r="AK247" s="62"/>
      <c r="AL247" s="62"/>
      <c r="AM247" s="63"/>
      <c r="AN247" s="63"/>
      <c r="AO247" s="63"/>
      <c r="AP247" s="63"/>
      <c r="AQ247" s="63"/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3"/>
    </row>
    <row r="248" spans="1:59" x14ac:dyDescent="0.4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  <c r="L248" s="62"/>
      <c r="M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  <c r="AA248" s="62"/>
      <c r="AB248" s="62"/>
      <c r="AC248" s="62"/>
      <c r="AD248" s="62"/>
      <c r="AE248" s="62"/>
      <c r="AF248" s="62"/>
      <c r="AG248" s="62"/>
      <c r="AH248" s="62"/>
      <c r="AI248" s="62"/>
      <c r="AJ248" s="62"/>
      <c r="AK248" s="62"/>
      <c r="AL248" s="62"/>
      <c r="AM248" s="63"/>
      <c r="AN248" s="63"/>
      <c r="AO248" s="63"/>
      <c r="AP248" s="63"/>
      <c r="AQ248" s="63"/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3"/>
    </row>
    <row r="249" spans="1:59" x14ac:dyDescent="0.4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  <c r="L249" s="62"/>
      <c r="M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  <c r="AA249" s="62"/>
      <c r="AB249" s="62"/>
      <c r="AC249" s="62"/>
      <c r="AD249" s="62"/>
      <c r="AE249" s="62"/>
      <c r="AF249" s="62"/>
      <c r="AG249" s="62"/>
      <c r="AH249" s="62"/>
      <c r="AI249" s="62"/>
      <c r="AJ249" s="62"/>
      <c r="AK249" s="62"/>
      <c r="AL249" s="62"/>
      <c r="AM249" s="63"/>
      <c r="AN249" s="63"/>
      <c r="AO249" s="63"/>
      <c r="AP249" s="63"/>
      <c r="AQ249" s="63"/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3"/>
    </row>
    <row r="250" spans="1:59" x14ac:dyDescent="0.4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  <c r="L250" s="62"/>
      <c r="M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  <c r="AA250" s="62"/>
      <c r="AB250" s="62"/>
      <c r="AC250" s="62"/>
      <c r="AD250" s="62"/>
      <c r="AE250" s="62"/>
      <c r="AF250" s="62"/>
      <c r="AG250" s="62"/>
      <c r="AH250" s="62"/>
      <c r="AI250" s="62"/>
      <c r="AJ250" s="62"/>
      <c r="AK250" s="62"/>
      <c r="AL250" s="62"/>
      <c r="AM250" s="63"/>
      <c r="AN250" s="63"/>
      <c r="AO250" s="63"/>
      <c r="AP250" s="63"/>
      <c r="AQ250" s="63"/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3"/>
    </row>
    <row r="251" spans="1:59" x14ac:dyDescent="0.4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  <c r="L251" s="62"/>
      <c r="M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  <c r="AA251" s="62"/>
      <c r="AB251" s="62"/>
      <c r="AC251" s="62"/>
      <c r="AD251" s="62"/>
      <c r="AE251" s="62"/>
      <c r="AF251" s="62"/>
      <c r="AG251" s="62"/>
      <c r="AH251" s="62"/>
      <c r="AI251" s="62"/>
      <c r="AJ251" s="62"/>
      <c r="AK251" s="62"/>
      <c r="AL251" s="62"/>
      <c r="AM251" s="63"/>
      <c r="AN251" s="63"/>
      <c r="AO251" s="63"/>
      <c r="AP251" s="63"/>
      <c r="AQ251" s="63"/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3"/>
    </row>
    <row r="252" spans="1:59" x14ac:dyDescent="0.4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  <c r="L252" s="62"/>
      <c r="M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  <c r="AA252" s="62"/>
      <c r="AB252" s="62"/>
      <c r="AC252" s="62"/>
      <c r="AD252" s="62"/>
      <c r="AE252" s="62"/>
      <c r="AF252" s="62"/>
      <c r="AG252" s="62"/>
      <c r="AH252" s="62"/>
      <c r="AI252" s="62"/>
      <c r="AJ252" s="62"/>
      <c r="AK252" s="62"/>
      <c r="AL252" s="62"/>
      <c r="AM252" s="63"/>
      <c r="AN252" s="63"/>
      <c r="AO252" s="63"/>
      <c r="AP252" s="63"/>
      <c r="AQ252" s="63"/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3"/>
    </row>
    <row r="253" spans="1:59" x14ac:dyDescent="0.4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  <c r="L253" s="62"/>
      <c r="M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  <c r="AA253" s="62"/>
      <c r="AB253" s="62"/>
      <c r="AC253" s="62"/>
      <c r="AD253" s="62"/>
      <c r="AE253" s="62"/>
      <c r="AF253" s="62"/>
      <c r="AG253" s="62"/>
      <c r="AH253" s="62"/>
      <c r="AI253" s="62"/>
      <c r="AJ253" s="62"/>
      <c r="AK253" s="62"/>
      <c r="AL253" s="62"/>
      <c r="AM253" s="63"/>
      <c r="AN253" s="63"/>
      <c r="AO253" s="63"/>
      <c r="AP253" s="63"/>
      <c r="AQ253" s="63"/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3"/>
    </row>
    <row r="254" spans="1:59" x14ac:dyDescent="0.4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  <c r="AA254" s="62"/>
      <c r="AB254" s="62"/>
      <c r="AC254" s="62"/>
      <c r="AD254" s="62"/>
      <c r="AE254" s="62"/>
      <c r="AF254" s="62"/>
      <c r="AG254" s="62"/>
      <c r="AH254" s="62"/>
      <c r="AI254" s="62"/>
      <c r="AJ254" s="62"/>
      <c r="AK254" s="62"/>
      <c r="AL254" s="62"/>
      <c r="AM254" s="63"/>
      <c r="AN254" s="63"/>
      <c r="AO254" s="63"/>
      <c r="AP254" s="63"/>
      <c r="AQ254" s="63"/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3"/>
    </row>
    <row r="255" spans="1:59" x14ac:dyDescent="0.4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  <c r="L255" s="62"/>
      <c r="M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  <c r="AA255" s="62"/>
      <c r="AB255" s="62"/>
      <c r="AC255" s="62"/>
      <c r="AD255" s="62"/>
      <c r="AE255" s="62"/>
      <c r="AF255" s="62"/>
      <c r="AG255" s="62"/>
      <c r="AH255" s="62"/>
      <c r="AI255" s="62"/>
      <c r="AJ255" s="62"/>
      <c r="AK255" s="62"/>
      <c r="AL255" s="62"/>
      <c r="AM255" s="63"/>
      <c r="AN255" s="63"/>
      <c r="AO255" s="63"/>
      <c r="AP255" s="63"/>
      <c r="AQ255" s="63"/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3"/>
    </row>
    <row r="256" spans="1:59" x14ac:dyDescent="0.4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62"/>
      <c r="AJ256" s="62"/>
      <c r="AK256" s="62"/>
      <c r="AL256" s="62"/>
      <c r="AM256" s="63"/>
      <c r="AN256" s="63"/>
      <c r="AO256" s="63"/>
      <c r="AP256" s="63"/>
      <c r="AQ256" s="63"/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3"/>
    </row>
    <row r="257" spans="1:59" x14ac:dyDescent="0.4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  <c r="L257" s="62"/>
      <c r="M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  <c r="AA257" s="62"/>
      <c r="AB257" s="62"/>
      <c r="AC257" s="62"/>
      <c r="AD257" s="62"/>
      <c r="AE257" s="62"/>
      <c r="AF257" s="62"/>
      <c r="AG257" s="62"/>
      <c r="AH257" s="62"/>
      <c r="AI257" s="62"/>
      <c r="AJ257" s="62"/>
      <c r="AK257" s="62"/>
      <c r="AL257" s="62"/>
      <c r="AM257" s="63"/>
      <c r="AN257" s="63"/>
      <c r="AO257" s="63"/>
      <c r="AP257" s="63"/>
      <c r="AQ257" s="63"/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3"/>
    </row>
    <row r="258" spans="1:59" x14ac:dyDescent="0.4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  <c r="L258" s="62"/>
      <c r="M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  <c r="AA258" s="62"/>
      <c r="AB258" s="62"/>
      <c r="AC258" s="62"/>
      <c r="AD258" s="62"/>
      <c r="AE258" s="62"/>
      <c r="AF258" s="62"/>
      <c r="AG258" s="62"/>
      <c r="AH258" s="62"/>
      <c r="AI258" s="62"/>
      <c r="AJ258" s="62"/>
      <c r="AK258" s="62"/>
      <c r="AL258" s="62"/>
      <c r="AM258" s="63"/>
      <c r="AN258" s="63"/>
      <c r="AO258" s="63"/>
      <c r="AP258" s="63"/>
      <c r="AQ258" s="63"/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3"/>
    </row>
    <row r="259" spans="1:59" x14ac:dyDescent="0.4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  <c r="L259" s="62"/>
      <c r="M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  <c r="AA259" s="62"/>
      <c r="AB259" s="62"/>
      <c r="AC259" s="62"/>
      <c r="AD259" s="62"/>
      <c r="AE259" s="62"/>
      <c r="AF259" s="62"/>
      <c r="AG259" s="62"/>
      <c r="AH259" s="62"/>
      <c r="AI259" s="62"/>
      <c r="AJ259" s="62"/>
      <c r="AK259" s="62"/>
      <c r="AL259" s="62"/>
      <c r="AM259" s="63"/>
      <c r="AN259" s="63"/>
      <c r="AO259" s="63"/>
      <c r="AP259" s="63"/>
      <c r="AQ259" s="63"/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3"/>
    </row>
    <row r="260" spans="1:59" x14ac:dyDescent="0.4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  <c r="L260" s="62"/>
      <c r="M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  <c r="AA260" s="62"/>
      <c r="AB260" s="62"/>
      <c r="AC260" s="62"/>
      <c r="AD260" s="62"/>
      <c r="AE260" s="62"/>
      <c r="AF260" s="62"/>
      <c r="AG260" s="62"/>
      <c r="AH260" s="62"/>
      <c r="AI260" s="62"/>
      <c r="AJ260" s="62"/>
      <c r="AK260" s="62"/>
      <c r="AL260" s="62"/>
      <c r="AM260" s="63"/>
      <c r="AN260" s="63"/>
      <c r="AO260" s="63"/>
      <c r="AP260" s="63"/>
      <c r="AQ260" s="63"/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3"/>
    </row>
    <row r="261" spans="1:59" x14ac:dyDescent="0.4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  <c r="L261" s="62"/>
      <c r="M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  <c r="AA261" s="62"/>
      <c r="AB261" s="62"/>
      <c r="AC261" s="62"/>
      <c r="AD261" s="62"/>
      <c r="AE261" s="62"/>
      <c r="AF261" s="62"/>
      <c r="AG261" s="62"/>
      <c r="AH261" s="62"/>
      <c r="AI261" s="62"/>
      <c r="AJ261" s="62"/>
      <c r="AK261" s="62"/>
      <c r="AL261" s="62"/>
      <c r="AM261" s="63"/>
      <c r="AN261" s="63"/>
      <c r="AO261" s="63"/>
      <c r="AP261" s="63"/>
      <c r="AQ261" s="63"/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3"/>
    </row>
    <row r="262" spans="1:59" x14ac:dyDescent="0.4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  <c r="L262" s="62"/>
      <c r="M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  <c r="AA262" s="62"/>
      <c r="AB262" s="62"/>
      <c r="AC262" s="62"/>
      <c r="AD262" s="62"/>
      <c r="AE262" s="62"/>
      <c r="AF262" s="62"/>
      <c r="AG262" s="62"/>
      <c r="AH262" s="62"/>
      <c r="AI262" s="62"/>
      <c r="AJ262" s="62"/>
      <c r="AK262" s="62"/>
      <c r="AL262" s="62"/>
      <c r="AM262" s="63"/>
      <c r="AN262" s="63"/>
      <c r="AO262" s="63"/>
      <c r="AP262" s="63"/>
      <c r="AQ262" s="63"/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3"/>
    </row>
    <row r="263" spans="1:59" x14ac:dyDescent="0.4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  <c r="L263" s="62"/>
      <c r="M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  <c r="AA263" s="62"/>
      <c r="AB263" s="62"/>
      <c r="AC263" s="62"/>
      <c r="AD263" s="62"/>
      <c r="AE263" s="62"/>
      <c r="AF263" s="62"/>
      <c r="AG263" s="62"/>
      <c r="AH263" s="62"/>
      <c r="AI263" s="62"/>
      <c r="AJ263" s="62"/>
      <c r="AK263" s="62"/>
      <c r="AL263" s="62"/>
      <c r="AM263" s="63"/>
      <c r="AN263" s="63"/>
      <c r="AO263" s="63"/>
      <c r="AP263" s="63"/>
      <c r="AQ263" s="63"/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3"/>
    </row>
    <row r="264" spans="1:59" x14ac:dyDescent="0.4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  <c r="L264" s="62"/>
      <c r="M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  <c r="AA264" s="62"/>
      <c r="AB264" s="62"/>
      <c r="AC264" s="62"/>
      <c r="AD264" s="62"/>
      <c r="AE264" s="62"/>
      <c r="AF264" s="62"/>
      <c r="AG264" s="62"/>
      <c r="AH264" s="62"/>
      <c r="AI264" s="62"/>
      <c r="AJ264" s="62"/>
      <c r="AK264" s="62"/>
      <c r="AL264" s="62"/>
      <c r="AM264" s="63"/>
      <c r="AN264" s="63"/>
      <c r="AO264" s="63"/>
      <c r="AP264" s="63"/>
      <c r="AQ264" s="63"/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3"/>
    </row>
    <row r="265" spans="1:59" x14ac:dyDescent="0.4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  <c r="L265" s="62"/>
      <c r="M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  <c r="AA265" s="62"/>
      <c r="AB265" s="62"/>
      <c r="AC265" s="62"/>
      <c r="AD265" s="62"/>
      <c r="AE265" s="62"/>
      <c r="AF265" s="62"/>
      <c r="AG265" s="62"/>
      <c r="AH265" s="62"/>
      <c r="AI265" s="62"/>
      <c r="AJ265" s="62"/>
      <c r="AK265" s="62"/>
      <c r="AL265" s="62"/>
      <c r="AM265" s="63"/>
      <c r="AN265" s="63"/>
      <c r="AO265" s="63"/>
      <c r="AP265" s="63"/>
      <c r="AQ265" s="63"/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3"/>
    </row>
    <row r="266" spans="1:59" x14ac:dyDescent="0.4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  <c r="L266" s="62"/>
      <c r="M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  <c r="AA266" s="62"/>
      <c r="AB266" s="62"/>
      <c r="AC266" s="62"/>
      <c r="AD266" s="62"/>
      <c r="AE266" s="62"/>
      <c r="AF266" s="62"/>
      <c r="AG266" s="62"/>
      <c r="AH266" s="62"/>
      <c r="AI266" s="62"/>
      <c r="AJ266" s="62"/>
      <c r="AK266" s="62"/>
      <c r="AL266" s="62"/>
      <c r="AM266" s="63"/>
      <c r="AN266" s="63"/>
      <c r="AO266" s="63"/>
      <c r="AP266" s="63"/>
      <c r="AQ266" s="63"/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3"/>
    </row>
    <row r="267" spans="1:59" x14ac:dyDescent="0.4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  <c r="L267" s="62"/>
      <c r="M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  <c r="AA267" s="62"/>
      <c r="AB267" s="62"/>
      <c r="AC267" s="62"/>
      <c r="AD267" s="62"/>
      <c r="AE267" s="62"/>
      <c r="AF267" s="62"/>
      <c r="AG267" s="62"/>
      <c r="AH267" s="62"/>
      <c r="AI267" s="62"/>
      <c r="AJ267" s="62"/>
      <c r="AK267" s="62"/>
      <c r="AL267" s="62"/>
      <c r="AM267" s="63"/>
      <c r="AN267" s="63"/>
      <c r="AO267" s="63"/>
      <c r="AP267" s="63"/>
      <c r="AQ267" s="63"/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3"/>
    </row>
    <row r="268" spans="1:59" x14ac:dyDescent="0.4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  <c r="L268" s="62"/>
      <c r="M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  <c r="AA268" s="62"/>
      <c r="AB268" s="62"/>
      <c r="AC268" s="62"/>
      <c r="AD268" s="62"/>
      <c r="AE268" s="62"/>
      <c r="AF268" s="62"/>
      <c r="AG268" s="62"/>
      <c r="AH268" s="62"/>
      <c r="AI268" s="62"/>
      <c r="AJ268" s="62"/>
      <c r="AK268" s="62"/>
      <c r="AL268" s="62"/>
      <c r="AM268" s="63"/>
      <c r="AN268" s="63"/>
      <c r="AO268" s="63"/>
      <c r="AP268" s="63"/>
      <c r="AQ268" s="63"/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3"/>
    </row>
    <row r="269" spans="1:59" x14ac:dyDescent="0.4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62"/>
      <c r="AJ269" s="62"/>
      <c r="AK269" s="62"/>
      <c r="AL269" s="62"/>
      <c r="AM269" s="63"/>
      <c r="AN269" s="63"/>
      <c r="AO269" s="63"/>
      <c r="AP269" s="63"/>
      <c r="AQ269" s="63"/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3"/>
    </row>
    <row r="270" spans="1:59" x14ac:dyDescent="0.4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  <c r="L270" s="62"/>
      <c r="M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  <c r="AA270" s="62"/>
      <c r="AB270" s="62"/>
      <c r="AC270" s="62"/>
      <c r="AD270" s="62"/>
      <c r="AE270" s="62"/>
      <c r="AF270" s="62"/>
      <c r="AG270" s="62"/>
      <c r="AH270" s="62"/>
      <c r="AI270" s="62"/>
      <c r="AJ270" s="62"/>
      <c r="AK270" s="62"/>
      <c r="AL270" s="62"/>
      <c r="AM270" s="63"/>
      <c r="AN270" s="63"/>
      <c r="AO270" s="63"/>
      <c r="AP270" s="63"/>
      <c r="AQ270" s="63"/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3"/>
    </row>
    <row r="271" spans="1:59" x14ac:dyDescent="0.4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  <c r="L271" s="62"/>
      <c r="M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  <c r="AA271" s="62"/>
      <c r="AB271" s="62"/>
      <c r="AC271" s="62"/>
      <c r="AD271" s="62"/>
      <c r="AE271" s="62"/>
      <c r="AF271" s="62"/>
      <c r="AG271" s="62"/>
      <c r="AH271" s="62"/>
      <c r="AI271" s="62"/>
      <c r="AJ271" s="62"/>
      <c r="AK271" s="62"/>
      <c r="AL271" s="62"/>
      <c r="AM271" s="63"/>
      <c r="AN271" s="63"/>
      <c r="AO271" s="63"/>
      <c r="AP271" s="63"/>
      <c r="AQ271" s="63"/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3"/>
    </row>
    <row r="272" spans="1:59" x14ac:dyDescent="0.4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  <c r="L272" s="62"/>
      <c r="M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  <c r="AA272" s="62"/>
      <c r="AB272" s="62"/>
      <c r="AC272" s="62"/>
      <c r="AD272" s="62"/>
      <c r="AE272" s="62"/>
      <c r="AF272" s="62"/>
      <c r="AG272" s="62"/>
      <c r="AH272" s="62"/>
      <c r="AI272" s="62"/>
      <c r="AJ272" s="62"/>
      <c r="AK272" s="62"/>
      <c r="AL272" s="62"/>
      <c r="AM272" s="63"/>
      <c r="AN272" s="63"/>
      <c r="AO272" s="63"/>
      <c r="AP272" s="63"/>
      <c r="AQ272" s="63"/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3"/>
    </row>
    <row r="273" spans="1:59" x14ac:dyDescent="0.4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  <c r="L273" s="62"/>
      <c r="M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  <c r="AA273" s="62"/>
      <c r="AB273" s="62"/>
      <c r="AC273" s="62"/>
      <c r="AD273" s="62"/>
      <c r="AE273" s="62"/>
      <c r="AF273" s="62"/>
      <c r="AG273" s="62"/>
      <c r="AH273" s="62"/>
      <c r="AI273" s="62"/>
      <c r="AJ273" s="62"/>
      <c r="AK273" s="62"/>
      <c r="AL273" s="62"/>
      <c r="AM273" s="63"/>
      <c r="AN273" s="63"/>
      <c r="AO273" s="63"/>
      <c r="AP273" s="63"/>
      <c r="AQ273" s="63"/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3"/>
    </row>
    <row r="274" spans="1:59" x14ac:dyDescent="0.4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  <c r="AI274" s="62"/>
      <c r="AJ274" s="62"/>
      <c r="AK274" s="62"/>
      <c r="AL274" s="62"/>
      <c r="AM274" s="63"/>
      <c r="AN274" s="63"/>
      <c r="AO274" s="63"/>
      <c r="AP274" s="63"/>
      <c r="AQ274" s="63"/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3"/>
    </row>
    <row r="275" spans="1:59" x14ac:dyDescent="0.4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  <c r="L275" s="62"/>
      <c r="M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  <c r="AA275" s="62"/>
      <c r="AB275" s="62"/>
      <c r="AC275" s="62"/>
      <c r="AD275" s="62"/>
      <c r="AE275" s="62"/>
      <c r="AF275" s="62"/>
      <c r="AG275" s="62"/>
      <c r="AH275" s="62"/>
      <c r="AI275" s="62"/>
      <c r="AJ275" s="62"/>
      <c r="AK275" s="62"/>
      <c r="AL275" s="62"/>
      <c r="AM275" s="63"/>
      <c r="AN275" s="63"/>
      <c r="AO275" s="63"/>
      <c r="AP275" s="63"/>
      <c r="AQ275" s="63"/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3"/>
    </row>
    <row r="276" spans="1:59" x14ac:dyDescent="0.4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62"/>
      <c r="AI276" s="62"/>
      <c r="AJ276" s="62"/>
      <c r="AK276" s="62"/>
      <c r="AL276" s="62"/>
      <c r="AM276" s="63"/>
      <c r="AN276" s="63"/>
      <c r="AO276" s="63"/>
      <c r="AP276" s="63"/>
      <c r="AQ276" s="63"/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3"/>
    </row>
    <row r="277" spans="1:59" x14ac:dyDescent="0.4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  <c r="AA277" s="62"/>
      <c r="AB277" s="62"/>
      <c r="AC277" s="62"/>
      <c r="AD277" s="62"/>
      <c r="AE277" s="62"/>
      <c r="AF277" s="62"/>
      <c r="AG277" s="62"/>
      <c r="AH277" s="62"/>
      <c r="AI277" s="62"/>
      <c r="AJ277" s="62"/>
      <c r="AK277" s="62"/>
      <c r="AL277" s="62"/>
      <c r="AM277" s="63"/>
      <c r="AN277" s="63"/>
      <c r="AO277" s="63"/>
      <c r="AP277" s="63"/>
      <c r="AQ277" s="63"/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3"/>
    </row>
    <row r="278" spans="1:59" x14ac:dyDescent="0.4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  <c r="AA278" s="62"/>
      <c r="AB278" s="62"/>
      <c r="AC278" s="62"/>
      <c r="AD278" s="62"/>
      <c r="AE278" s="62"/>
      <c r="AF278" s="62"/>
      <c r="AG278" s="62"/>
      <c r="AH278" s="62"/>
      <c r="AI278" s="62"/>
      <c r="AJ278" s="62"/>
      <c r="AK278" s="62"/>
      <c r="AL278" s="62"/>
      <c r="AM278" s="63"/>
      <c r="AN278" s="63"/>
      <c r="AO278" s="63"/>
      <c r="AP278" s="63"/>
      <c r="AQ278" s="63"/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3"/>
    </row>
    <row r="279" spans="1:59" x14ac:dyDescent="0.4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  <c r="AA279" s="62"/>
      <c r="AB279" s="62"/>
      <c r="AC279" s="62"/>
      <c r="AD279" s="62"/>
      <c r="AE279" s="62"/>
      <c r="AF279" s="62"/>
      <c r="AG279" s="62"/>
      <c r="AH279" s="62"/>
      <c r="AI279" s="62"/>
      <c r="AJ279" s="62"/>
      <c r="AK279" s="62"/>
      <c r="AL279" s="62"/>
      <c r="AM279" s="63"/>
      <c r="AN279" s="63"/>
      <c r="AO279" s="63"/>
      <c r="AP279" s="63"/>
      <c r="AQ279" s="63"/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3"/>
    </row>
    <row r="280" spans="1:59" x14ac:dyDescent="0.4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  <c r="AA280" s="62"/>
      <c r="AB280" s="62"/>
      <c r="AC280" s="62"/>
      <c r="AD280" s="62"/>
      <c r="AE280" s="62"/>
      <c r="AF280" s="62"/>
      <c r="AG280" s="62"/>
      <c r="AH280" s="62"/>
      <c r="AI280" s="62"/>
      <c r="AJ280" s="62"/>
      <c r="AK280" s="62"/>
      <c r="AL280" s="62"/>
      <c r="AM280" s="63"/>
      <c r="AN280" s="63"/>
      <c r="AO280" s="63"/>
      <c r="AP280" s="63"/>
      <c r="AQ280" s="63"/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3"/>
    </row>
    <row r="281" spans="1:59" x14ac:dyDescent="0.4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  <c r="AA281" s="62"/>
      <c r="AB281" s="62"/>
      <c r="AC281" s="62"/>
      <c r="AD281" s="62"/>
      <c r="AE281" s="62"/>
      <c r="AF281" s="62"/>
      <c r="AG281" s="62"/>
      <c r="AH281" s="62"/>
      <c r="AI281" s="62"/>
      <c r="AJ281" s="62"/>
      <c r="AK281" s="62"/>
      <c r="AL281" s="62"/>
      <c r="AM281" s="63"/>
      <c r="AN281" s="63"/>
      <c r="AO281" s="63"/>
      <c r="AP281" s="63"/>
      <c r="AQ281" s="63"/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3"/>
    </row>
    <row r="282" spans="1:59" x14ac:dyDescent="0.4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  <c r="AA282" s="62"/>
      <c r="AB282" s="62"/>
      <c r="AC282" s="62"/>
      <c r="AD282" s="62"/>
      <c r="AE282" s="62"/>
      <c r="AF282" s="62"/>
      <c r="AG282" s="62"/>
      <c r="AH282" s="62"/>
      <c r="AI282" s="62"/>
      <c r="AJ282" s="62"/>
      <c r="AK282" s="62"/>
      <c r="AL282" s="62"/>
      <c r="AM282" s="63"/>
      <c r="AN282" s="63"/>
      <c r="AO282" s="63"/>
      <c r="AP282" s="63"/>
      <c r="AQ282" s="63"/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3"/>
    </row>
    <row r="283" spans="1:59" x14ac:dyDescent="0.4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  <c r="AA283" s="62"/>
      <c r="AB283" s="62"/>
      <c r="AC283" s="62"/>
      <c r="AD283" s="62"/>
      <c r="AE283" s="62"/>
      <c r="AF283" s="62"/>
      <c r="AG283" s="62"/>
      <c r="AH283" s="62"/>
      <c r="AI283" s="62"/>
      <c r="AJ283" s="62"/>
      <c r="AK283" s="62"/>
      <c r="AL283" s="62"/>
      <c r="AM283" s="63"/>
      <c r="AN283" s="63"/>
      <c r="AO283" s="63"/>
      <c r="AP283" s="63"/>
      <c r="AQ283" s="63"/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3"/>
    </row>
    <row r="284" spans="1:59" x14ac:dyDescent="0.4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  <c r="AA284" s="62"/>
      <c r="AB284" s="62"/>
      <c r="AC284" s="62"/>
      <c r="AD284" s="62"/>
      <c r="AE284" s="62"/>
      <c r="AF284" s="62"/>
      <c r="AG284" s="62"/>
      <c r="AH284" s="62"/>
      <c r="AI284" s="62"/>
      <c r="AJ284" s="62"/>
      <c r="AK284" s="62"/>
      <c r="AL284" s="62"/>
      <c r="AM284" s="63"/>
      <c r="AN284" s="63"/>
      <c r="AO284" s="63"/>
      <c r="AP284" s="63"/>
      <c r="AQ284" s="63"/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3"/>
    </row>
    <row r="285" spans="1:59" x14ac:dyDescent="0.4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  <c r="AA285" s="62"/>
      <c r="AB285" s="62"/>
      <c r="AC285" s="62"/>
      <c r="AD285" s="62"/>
      <c r="AE285" s="62"/>
      <c r="AF285" s="62"/>
      <c r="AG285" s="62"/>
      <c r="AH285" s="62"/>
      <c r="AI285" s="62"/>
      <c r="AJ285" s="62"/>
      <c r="AK285" s="62"/>
      <c r="AL285" s="62"/>
      <c r="AM285" s="63"/>
      <c r="AN285" s="63"/>
      <c r="AO285" s="63"/>
      <c r="AP285" s="63"/>
      <c r="AQ285" s="63"/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3"/>
    </row>
    <row r="286" spans="1:59" x14ac:dyDescent="0.4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  <c r="AA286" s="62"/>
      <c r="AB286" s="62"/>
      <c r="AC286" s="62"/>
      <c r="AD286" s="62"/>
      <c r="AE286" s="62"/>
      <c r="AF286" s="62"/>
      <c r="AG286" s="62"/>
      <c r="AH286" s="62"/>
      <c r="AI286" s="62"/>
      <c r="AJ286" s="62"/>
      <c r="AK286" s="62"/>
      <c r="AL286" s="62"/>
      <c r="AM286" s="63"/>
      <c r="AN286" s="63"/>
      <c r="AO286" s="63"/>
      <c r="AP286" s="63"/>
      <c r="AQ286" s="63"/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3"/>
    </row>
    <row r="287" spans="1:59" x14ac:dyDescent="0.4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  <c r="AA287" s="62"/>
      <c r="AB287" s="62"/>
      <c r="AC287" s="62"/>
      <c r="AD287" s="62"/>
      <c r="AE287" s="62"/>
      <c r="AF287" s="62"/>
      <c r="AG287" s="62"/>
      <c r="AH287" s="62"/>
      <c r="AI287" s="62"/>
      <c r="AJ287" s="62"/>
      <c r="AK287" s="62"/>
      <c r="AL287" s="62"/>
      <c r="AM287" s="63"/>
      <c r="AN287" s="63"/>
      <c r="AO287" s="63"/>
      <c r="AP287" s="63"/>
      <c r="AQ287" s="63"/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3"/>
    </row>
    <row r="288" spans="1:59" x14ac:dyDescent="0.4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  <c r="AA288" s="62"/>
      <c r="AB288" s="62"/>
      <c r="AC288" s="62"/>
      <c r="AD288" s="62"/>
      <c r="AE288" s="62"/>
      <c r="AF288" s="62"/>
      <c r="AG288" s="62"/>
      <c r="AH288" s="62"/>
      <c r="AI288" s="62"/>
      <c r="AJ288" s="62"/>
      <c r="AK288" s="62"/>
      <c r="AL288" s="62"/>
      <c r="AM288" s="63"/>
      <c r="AN288" s="63"/>
      <c r="AO288" s="63"/>
      <c r="AP288" s="63"/>
      <c r="AQ288" s="63"/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3"/>
    </row>
    <row r="289" spans="1:59" x14ac:dyDescent="0.4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  <c r="AA289" s="62"/>
      <c r="AB289" s="62"/>
      <c r="AC289" s="62"/>
      <c r="AD289" s="62"/>
      <c r="AE289" s="62"/>
      <c r="AF289" s="62"/>
      <c r="AG289" s="62"/>
      <c r="AH289" s="62"/>
      <c r="AI289" s="62"/>
      <c r="AJ289" s="62"/>
      <c r="AK289" s="62"/>
      <c r="AL289" s="62"/>
      <c r="AM289" s="63"/>
      <c r="AN289" s="63"/>
      <c r="AO289" s="63"/>
      <c r="AP289" s="63"/>
      <c r="AQ289" s="63"/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3"/>
    </row>
    <row r="290" spans="1:59" x14ac:dyDescent="0.4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  <c r="AA290" s="62"/>
      <c r="AB290" s="62"/>
      <c r="AC290" s="62"/>
      <c r="AD290" s="62"/>
      <c r="AE290" s="62"/>
      <c r="AF290" s="62"/>
      <c r="AG290" s="62"/>
      <c r="AH290" s="62"/>
      <c r="AI290" s="62"/>
      <c r="AJ290" s="62"/>
      <c r="AK290" s="62"/>
      <c r="AL290" s="62"/>
      <c r="AM290" s="63"/>
      <c r="AN290" s="63"/>
      <c r="AO290" s="63"/>
      <c r="AP290" s="63"/>
      <c r="AQ290" s="63"/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3"/>
    </row>
    <row r="291" spans="1:59" x14ac:dyDescent="0.4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  <c r="AA291" s="62"/>
      <c r="AB291" s="62"/>
      <c r="AC291" s="62"/>
      <c r="AD291" s="62"/>
      <c r="AE291" s="62"/>
      <c r="AF291" s="62"/>
      <c r="AG291" s="62"/>
      <c r="AH291" s="62"/>
      <c r="AI291" s="62"/>
      <c r="AJ291" s="62"/>
      <c r="AK291" s="62"/>
      <c r="AL291" s="62"/>
      <c r="AM291" s="63"/>
      <c r="AN291" s="63"/>
      <c r="AO291" s="63"/>
      <c r="AP291" s="63"/>
      <c r="AQ291" s="63"/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3"/>
    </row>
    <row r="292" spans="1:59" x14ac:dyDescent="0.4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  <c r="AA292" s="62"/>
      <c r="AB292" s="62"/>
      <c r="AC292" s="62"/>
      <c r="AD292" s="62"/>
      <c r="AE292" s="62"/>
      <c r="AF292" s="62"/>
      <c r="AG292" s="62"/>
      <c r="AH292" s="62"/>
      <c r="AI292" s="62"/>
      <c r="AJ292" s="62"/>
      <c r="AK292" s="62"/>
      <c r="AL292" s="62"/>
      <c r="AM292" s="63"/>
      <c r="AN292" s="63"/>
      <c r="AO292" s="63"/>
      <c r="AP292" s="63"/>
      <c r="AQ292" s="63"/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3"/>
    </row>
    <row r="293" spans="1:59" x14ac:dyDescent="0.4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  <c r="AA293" s="62"/>
      <c r="AB293" s="62"/>
      <c r="AC293" s="62"/>
      <c r="AD293" s="62"/>
      <c r="AE293" s="62"/>
      <c r="AF293" s="62"/>
      <c r="AG293" s="62"/>
      <c r="AH293" s="62"/>
      <c r="AI293" s="62"/>
      <c r="AJ293" s="62"/>
      <c r="AK293" s="62"/>
      <c r="AL293" s="62"/>
      <c r="AM293" s="63"/>
      <c r="AN293" s="63"/>
      <c r="AO293" s="63"/>
      <c r="AP293" s="63"/>
      <c r="AQ293" s="63"/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3"/>
    </row>
    <row r="294" spans="1:59" x14ac:dyDescent="0.4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  <c r="AA294" s="62"/>
      <c r="AB294" s="62"/>
      <c r="AC294" s="62"/>
      <c r="AD294" s="62"/>
      <c r="AE294" s="62"/>
      <c r="AF294" s="62"/>
      <c r="AG294" s="62"/>
      <c r="AH294" s="62"/>
      <c r="AI294" s="62"/>
      <c r="AJ294" s="62"/>
      <c r="AK294" s="62"/>
      <c r="AL294" s="62"/>
      <c r="AM294" s="63"/>
      <c r="AN294" s="63"/>
      <c r="AO294" s="63"/>
      <c r="AP294" s="63"/>
      <c r="AQ294" s="63"/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3"/>
    </row>
    <row r="295" spans="1:59" x14ac:dyDescent="0.4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  <c r="L295" s="62"/>
      <c r="M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  <c r="AA295" s="62"/>
      <c r="AB295" s="62"/>
      <c r="AC295" s="62"/>
      <c r="AD295" s="62"/>
      <c r="AE295" s="62"/>
      <c r="AF295" s="62"/>
      <c r="AG295" s="62"/>
      <c r="AH295" s="62"/>
      <c r="AI295" s="62"/>
      <c r="AJ295" s="62"/>
      <c r="AK295" s="62"/>
      <c r="AL295" s="62"/>
      <c r="AM295" s="63"/>
      <c r="AN295" s="63"/>
      <c r="AO295" s="63"/>
      <c r="AP295" s="63"/>
      <c r="AQ295" s="63"/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3"/>
    </row>
    <row r="296" spans="1:59" x14ac:dyDescent="0.4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  <c r="AA296" s="62"/>
      <c r="AB296" s="62"/>
      <c r="AC296" s="62"/>
      <c r="AD296" s="62"/>
      <c r="AE296" s="62"/>
      <c r="AF296" s="62"/>
      <c r="AG296" s="62"/>
      <c r="AH296" s="62"/>
      <c r="AI296" s="62"/>
      <c r="AJ296" s="62"/>
      <c r="AK296" s="62"/>
      <c r="AL296" s="62"/>
      <c r="AM296" s="63"/>
      <c r="AN296" s="63"/>
      <c r="AO296" s="63"/>
      <c r="AP296" s="63"/>
      <c r="AQ296" s="63"/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3"/>
    </row>
    <row r="297" spans="1:59" x14ac:dyDescent="0.4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  <c r="AA297" s="62"/>
      <c r="AB297" s="62"/>
      <c r="AC297" s="62"/>
      <c r="AD297" s="62"/>
      <c r="AE297" s="62"/>
      <c r="AF297" s="62"/>
      <c r="AG297" s="62"/>
      <c r="AH297" s="62"/>
      <c r="AI297" s="62"/>
      <c r="AJ297" s="62"/>
      <c r="AK297" s="62"/>
      <c r="AL297" s="62"/>
      <c r="AM297" s="63"/>
      <c r="AN297" s="63"/>
      <c r="AO297" s="63"/>
      <c r="AP297" s="63"/>
      <c r="AQ297" s="63"/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3"/>
    </row>
    <row r="298" spans="1:59" x14ac:dyDescent="0.4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  <c r="AA298" s="62"/>
      <c r="AB298" s="62"/>
      <c r="AC298" s="62"/>
      <c r="AD298" s="62"/>
      <c r="AE298" s="62"/>
      <c r="AF298" s="62"/>
      <c r="AG298" s="62"/>
      <c r="AH298" s="62"/>
      <c r="AI298" s="62"/>
      <c r="AJ298" s="62"/>
      <c r="AK298" s="62"/>
      <c r="AL298" s="62"/>
      <c r="AM298" s="63"/>
      <c r="AN298" s="63"/>
      <c r="AO298" s="63"/>
      <c r="AP298" s="63"/>
      <c r="AQ298" s="63"/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3"/>
    </row>
    <row r="299" spans="1:59" x14ac:dyDescent="0.4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  <c r="AA299" s="62"/>
      <c r="AB299" s="62"/>
      <c r="AC299" s="62"/>
      <c r="AD299" s="62"/>
      <c r="AE299" s="62"/>
      <c r="AF299" s="62"/>
      <c r="AG299" s="62"/>
      <c r="AH299" s="62"/>
      <c r="AI299" s="62"/>
      <c r="AJ299" s="62"/>
      <c r="AK299" s="62"/>
      <c r="AL299" s="62"/>
      <c r="AM299" s="63"/>
      <c r="AN299" s="63"/>
      <c r="AO299" s="63"/>
      <c r="AP299" s="63"/>
      <c r="AQ299" s="63"/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3"/>
    </row>
    <row r="300" spans="1:59" x14ac:dyDescent="0.4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  <c r="AA300" s="62"/>
      <c r="AB300" s="62"/>
      <c r="AC300" s="62"/>
      <c r="AD300" s="62"/>
      <c r="AE300" s="62"/>
      <c r="AF300" s="62"/>
      <c r="AG300" s="62"/>
      <c r="AH300" s="62"/>
      <c r="AI300" s="62"/>
      <c r="AJ300" s="62"/>
      <c r="AK300" s="62"/>
      <c r="AL300" s="62"/>
      <c r="AM300" s="63"/>
      <c r="AN300" s="63"/>
      <c r="AO300" s="63"/>
      <c r="AP300" s="63"/>
      <c r="AQ300" s="63"/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3"/>
    </row>
    <row r="301" spans="1:59" x14ac:dyDescent="0.4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  <c r="AA301" s="62"/>
      <c r="AB301" s="62"/>
      <c r="AC301" s="62"/>
      <c r="AD301" s="62"/>
      <c r="AE301" s="62"/>
      <c r="AF301" s="62"/>
      <c r="AG301" s="62"/>
      <c r="AH301" s="62"/>
      <c r="AI301" s="62"/>
      <c r="AJ301" s="62"/>
      <c r="AK301" s="62"/>
      <c r="AL301" s="62"/>
      <c r="AM301" s="63"/>
      <c r="AN301" s="63"/>
      <c r="AO301" s="63"/>
      <c r="AP301" s="63"/>
      <c r="AQ301" s="63"/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3"/>
    </row>
    <row r="302" spans="1:59" x14ac:dyDescent="0.4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  <c r="AA302" s="62"/>
      <c r="AB302" s="62"/>
      <c r="AC302" s="62"/>
      <c r="AD302" s="62"/>
      <c r="AE302" s="62"/>
      <c r="AF302" s="62"/>
      <c r="AG302" s="62"/>
      <c r="AH302" s="62"/>
      <c r="AI302" s="62"/>
      <c r="AJ302" s="62"/>
      <c r="AK302" s="62"/>
      <c r="AL302" s="62"/>
      <c r="AM302" s="63"/>
      <c r="AN302" s="63"/>
      <c r="AO302" s="63"/>
      <c r="AP302" s="63"/>
      <c r="AQ302" s="63"/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3"/>
    </row>
    <row r="303" spans="1:59" x14ac:dyDescent="0.4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  <c r="AA303" s="62"/>
      <c r="AB303" s="62"/>
      <c r="AC303" s="62"/>
      <c r="AD303" s="62"/>
      <c r="AE303" s="62"/>
      <c r="AF303" s="62"/>
      <c r="AG303" s="62"/>
      <c r="AH303" s="62"/>
      <c r="AI303" s="62"/>
      <c r="AJ303" s="62"/>
      <c r="AK303" s="62"/>
      <c r="AL303" s="62"/>
      <c r="AM303" s="63"/>
      <c r="AN303" s="63"/>
      <c r="AO303" s="63"/>
      <c r="AP303" s="63"/>
      <c r="AQ303" s="63"/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3"/>
    </row>
    <row r="304" spans="1:59" x14ac:dyDescent="0.4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  <c r="AA304" s="62"/>
      <c r="AB304" s="62"/>
      <c r="AC304" s="62"/>
      <c r="AD304" s="62"/>
      <c r="AE304" s="62"/>
      <c r="AF304" s="62"/>
      <c r="AG304" s="62"/>
      <c r="AH304" s="62"/>
      <c r="AI304" s="62"/>
      <c r="AJ304" s="62"/>
      <c r="AK304" s="62"/>
      <c r="AL304" s="62"/>
      <c r="AM304" s="63"/>
      <c r="AN304" s="63"/>
      <c r="AO304" s="63"/>
      <c r="AP304" s="63"/>
      <c r="AQ304" s="63"/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3"/>
    </row>
    <row r="305" spans="1:59" x14ac:dyDescent="0.4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  <c r="AA305" s="62"/>
      <c r="AB305" s="62"/>
      <c r="AC305" s="62"/>
      <c r="AD305" s="62"/>
      <c r="AE305" s="62"/>
      <c r="AF305" s="62"/>
      <c r="AG305" s="62"/>
      <c r="AH305" s="62"/>
      <c r="AI305" s="62"/>
      <c r="AJ305" s="62"/>
      <c r="AK305" s="62"/>
      <c r="AL305" s="62"/>
      <c r="AM305" s="63"/>
      <c r="AN305" s="63"/>
      <c r="AO305" s="63"/>
      <c r="AP305" s="63"/>
      <c r="AQ305" s="63"/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3"/>
    </row>
    <row r="306" spans="1:59" x14ac:dyDescent="0.4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2"/>
      <c r="AB306" s="62"/>
      <c r="AC306" s="62"/>
      <c r="AD306" s="62"/>
      <c r="AE306" s="62"/>
      <c r="AF306" s="62"/>
      <c r="AG306" s="62"/>
      <c r="AH306" s="62"/>
      <c r="AI306" s="62"/>
      <c r="AJ306" s="62"/>
      <c r="AK306" s="62"/>
      <c r="AL306" s="62"/>
      <c r="AM306" s="63"/>
      <c r="AN306" s="63"/>
      <c r="AO306" s="63"/>
      <c r="AP306" s="63"/>
      <c r="AQ306" s="63"/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3"/>
    </row>
    <row r="307" spans="1:59" x14ac:dyDescent="0.4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  <c r="AA307" s="62"/>
      <c r="AB307" s="62"/>
      <c r="AC307" s="62"/>
      <c r="AD307" s="62"/>
      <c r="AE307" s="62"/>
      <c r="AF307" s="62"/>
      <c r="AG307" s="62"/>
      <c r="AH307" s="62"/>
      <c r="AI307" s="62"/>
      <c r="AJ307" s="62"/>
      <c r="AK307" s="62"/>
      <c r="AL307" s="62"/>
      <c r="AM307" s="63"/>
      <c r="AN307" s="63"/>
      <c r="AO307" s="63"/>
      <c r="AP307" s="63"/>
      <c r="AQ307" s="63"/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3"/>
    </row>
    <row r="308" spans="1:59" x14ac:dyDescent="0.4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  <c r="AA308" s="62"/>
      <c r="AB308" s="62"/>
      <c r="AC308" s="62"/>
      <c r="AD308" s="62"/>
      <c r="AE308" s="62"/>
      <c r="AF308" s="62"/>
      <c r="AG308" s="62"/>
      <c r="AH308" s="62"/>
      <c r="AI308" s="62"/>
      <c r="AJ308" s="62"/>
      <c r="AK308" s="62"/>
      <c r="AL308" s="62"/>
      <c r="AM308" s="63"/>
      <c r="AN308" s="63"/>
      <c r="AO308" s="63"/>
      <c r="AP308" s="63"/>
      <c r="AQ308" s="63"/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3"/>
    </row>
    <row r="309" spans="1:59" x14ac:dyDescent="0.4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2"/>
      <c r="AB309" s="62"/>
      <c r="AC309" s="62"/>
      <c r="AD309" s="62"/>
      <c r="AE309" s="62"/>
      <c r="AF309" s="62"/>
      <c r="AG309" s="62"/>
      <c r="AH309" s="62"/>
      <c r="AI309" s="62"/>
      <c r="AJ309" s="62"/>
      <c r="AK309" s="62"/>
      <c r="AL309" s="62"/>
      <c r="AM309" s="63"/>
      <c r="AN309" s="63"/>
      <c r="AO309" s="63"/>
      <c r="AP309" s="63"/>
      <c r="AQ309" s="63"/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3"/>
    </row>
    <row r="310" spans="1:59" x14ac:dyDescent="0.4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  <c r="AA310" s="62"/>
      <c r="AB310" s="62"/>
      <c r="AC310" s="62"/>
      <c r="AD310" s="62"/>
      <c r="AE310" s="62"/>
      <c r="AF310" s="62"/>
      <c r="AG310" s="62"/>
      <c r="AH310" s="62"/>
      <c r="AI310" s="62"/>
      <c r="AJ310" s="62"/>
      <c r="AK310" s="62"/>
      <c r="AL310" s="62"/>
      <c r="AM310" s="63"/>
      <c r="AN310" s="63"/>
      <c r="AO310" s="63"/>
      <c r="AP310" s="63"/>
      <c r="AQ310" s="63"/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3"/>
    </row>
    <row r="311" spans="1:59" x14ac:dyDescent="0.4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  <c r="AA311" s="62"/>
      <c r="AB311" s="62"/>
      <c r="AC311" s="62"/>
      <c r="AD311" s="62"/>
      <c r="AE311" s="62"/>
      <c r="AF311" s="62"/>
      <c r="AG311" s="62"/>
      <c r="AH311" s="62"/>
      <c r="AI311" s="62"/>
      <c r="AJ311" s="62"/>
      <c r="AK311" s="62"/>
      <c r="AL311" s="62"/>
      <c r="AM311" s="63"/>
      <c r="AN311" s="63"/>
      <c r="AO311" s="63"/>
      <c r="AP311" s="63"/>
      <c r="AQ311" s="63"/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3"/>
    </row>
    <row r="312" spans="1:59" x14ac:dyDescent="0.4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  <c r="AA312" s="62"/>
      <c r="AB312" s="62"/>
      <c r="AC312" s="62"/>
      <c r="AD312" s="62"/>
      <c r="AE312" s="62"/>
      <c r="AF312" s="62"/>
      <c r="AG312" s="62"/>
      <c r="AH312" s="62"/>
      <c r="AI312" s="62"/>
      <c r="AJ312" s="62"/>
      <c r="AK312" s="62"/>
      <c r="AL312" s="62"/>
      <c r="AM312" s="63"/>
      <c r="AN312" s="63"/>
      <c r="AO312" s="63"/>
      <c r="AP312" s="63"/>
      <c r="AQ312" s="63"/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3"/>
    </row>
    <row r="313" spans="1:59" x14ac:dyDescent="0.4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  <c r="AA313" s="62"/>
      <c r="AB313" s="62"/>
      <c r="AC313" s="62"/>
      <c r="AD313" s="62"/>
      <c r="AE313" s="62"/>
      <c r="AF313" s="62"/>
      <c r="AG313" s="62"/>
      <c r="AH313" s="62"/>
      <c r="AI313" s="62"/>
      <c r="AJ313" s="62"/>
      <c r="AK313" s="62"/>
      <c r="AL313" s="62"/>
      <c r="AM313" s="63"/>
      <c r="AN313" s="63"/>
      <c r="AO313" s="63"/>
      <c r="AP313" s="63"/>
      <c r="AQ313" s="63"/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3"/>
    </row>
    <row r="314" spans="1:59" x14ac:dyDescent="0.4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  <c r="AA314" s="62"/>
      <c r="AB314" s="62"/>
      <c r="AC314" s="62"/>
      <c r="AD314" s="62"/>
      <c r="AE314" s="62"/>
      <c r="AF314" s="62"/>
      <c r="AG314" s="62"/>
      <c r="AH314" s="62"/>
      <c r="AI314" s="62"/>
      <c r="AJ314" s="62"/>
      <c r="AK314" s="62"/>
      <c r="AL314" s="62"/>
      <c r="AM314" s="63"/>
      <c r="AN314" s="63"/>
      <c r="AO314" s="63"/>
      <c r="AP314" s="63"/>
      <c r="AQ314" s="63"/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3"/>
    </row>
    <row r="315" spans="1:59" x14ac:dyDescent="0.4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  <c r="AA315" s="62"/>
      <c r="AB315" s="62"/>
      <c r="AC315" s="62"/>
      <c r="AD315" s="62"/>
      <c r="AE315" s="62"/>
      <c r="AF315" s="62"/>
      <c r="AG315" s="62"/>
      <c r="AH315" s="62"/>
      <c r="AI315" s="62"/>
      <c r="AJ315" s="62"/>
      <c r="AK315" s="62"/>
      <c r="AL315" s="62"/>
      <c r="AM315" s="63"/>
      <c r="AN315" s="63"/>
      <c r="AO315" s="63"/>
      <c r="AP315" s="63"/>
      <c r="AQ315" s="63"/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3"/>
    </row>
    <row r="316" spans="1:59" x14ac:dyDescent="0.4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  <c r="L316" s="62"/>
      <c r="M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  <c r="AA316" s="62"/>
      <c r="AB316" s="62"/>
      <c r="AC316" s="62"/>
      <c r="AD316" s="62"/>
      <c r="AE316" s="62"/>
      <c r="AF316" s="62"/>
      <c r="AG316" s="62"/>
      <c r="AH316" s="62"/>
      <c r="AI316" s="62"/>
      <c r="AJ316" s="62"/>
      <c r="AK316" s="62"/>
      <c r="AL316" s="62"/>
      <c r="AM316" s="63"/>
      <c r="AN316" s="63"/>
      <c r="AO316" s="63"/>
      <c r="AP316" s="63"/>
      <c r="AQ316" s="63"/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3"/>
    </row>
    <row r="317" spans="1:59" x14ac:dyDescent="0.4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  <c r="AA317" s="62"/>
      <c r="AB317" s="62"/>
      <c r="AC317" s="62"/>
      <c r="AD317" s="62"/>
      <c r="AE317" s="62"/>
      <c r="AF317" s="62"/>
      <c r="AG317" s="62"/>
      <c r="AH317" s="62"/>
      <c r="AI317" s="62"/>
      <c r="AJ317" s="62"/>
      <c r="AK317" s="62"/>
      <c r="AL317" s="62"/>
      <c r="AM317" s="63"/>
      <c r="AN317" s="63"/>
      <c r="AO317" s="63"/>
      <c r="AP317" s="63"/>
      <c r="AQ317" s="63"/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3"/>
    </row>
    <row r="318" spans="1:59" x14ac:dyDescent="0.4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  <c r="AA318" s="62"/>
      <c r="AB318" s="62"/>
      <c r="AC318" s="62"/>
      <c r="AD318" s="62"/>
      <c r="AE318" s="62"/>
      <c r="AF318" s="62"/>
      <c r="AG318" s="62"/>
      <c r="AH318" s="62"/>
      <c r="AI318" s="62"/>
      <c r="AJ318" s="62"/>
      <c r="AK318" s="62"/>
      <c r="AL318" s="62"/>
      <c r="AM318" s="63"/>
      <c r="AN318" s="63"/>
      <c r="AO318" s="63"/>
      <c r="AP318" s="63"/>
      <c r="AQ318" s="63"/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3"/>
    </row>
    <row r="319" spans="1:59" x14ac:dyDescent="0.4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62"/>
      <c r="AJ319" s="62"/>
      <c r="AK319" s="62"/>
      <c r="AL319" s="62"/>
      <c r="AM319" s="63"/>
      <c r="AN319" s="63"/>
      <c r="AO319" s="63"/>
      <c r="AP319" s="63"/>
      <c r="AQ319" s="63"/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3"/>
    </row>
    <row r="320" spans="1:59" x14ac:dyDescent="0.4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  <c r="AA320" s="62"/>
      <c r="AB320" s="62"/>
      <c r="AC320" s="62"/>
      <c r="AD320" s="62"/>
      <c r="AE320" s="62"/>
      <c r="AF320" s="62"/>
      <c r="AG320" s="62"/>
      <c r="AH320" s="62"/>
      <c r="AI320" s="62"/>
      <c r="AJ320" s="62"/>
      <c r="AK320" s="62"/>
      <c r="AL320" s="62"/>
      <c r="AM320" s="63"/>
      <c r="AN320" s="63"/>
      <c r="AO320" s="63"/>
      <c r="AP320" s="63"/>
      <c r="AQ320" s="63"/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3"/>
    </row>
    <row r="321" spans="1:59" x14ac:dyDescent="0.4">
      <c r="A321" s="62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  <c r="AA321" s="62"/>
      <c r="AB321" s="62"/>
      <c r="AC321" s="62"/>
      <c r="AD321" s="62"/>
      <c r="AE321" s="62"/>
      <c r="AF321" s="62"/>
      <c r="AG321" s="62"/>
      <c r="AH321" s="62"/>
      <c r="AI321" s="62"/>
      <c r="AJ321" s="62"/>
      <c r="AK321" s="62"/>
      <c r="AL321" s="62"/>
      <c r="AM321" s="63"/>
      <c r="AN321" s="63"/>
      <c r="AO321" s="63"/>
      <c r="AP321" s="63"/>
      <c r="AQ321" s="63"/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3"/>
    </row>
    <row r="322" spans="1:59" x14ac:dyDescent="0.4">
      <c r="A322" s="62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  <c r="AA322" s="62"/>
      <c r="AB322" s="62"/>
      <c r="AC322" s="62"/>
      <c r="AD322" s="62"/>
      <c r="AE322" s="62"/>
      <c r="AF322" s="62"/>
      <c r="AG322" s="62"/>
      <c r="AH322" s="62"/>
      <c r="AI322" s="62"/>
      <c r="AJ322" s="62"/>
      <c r="AK322" s="62"/>
      <c r="AL322" s="62"/>
      <c r="AM322" s="63"/>
      <c r="AN322" s="63"/>
      <c r="AO322" s="63"/>
      <c r="AP322" s="63"/>
      <c r="AQ322" s="63"/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3"/>
    </row>
    <row r="323" spans="1:59" x14ac:dyDescent="0.4">
      <c r="A323" s="62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  <c r="AA323" s="62"/>
      <c r="AB323" s="62"/>
      <c r="AC323" s="62"/>
      <c r="AD323" s="62"/>
      <c r="AE323" s="62"/>
      <c r="AF323" s="62"/>
      <c r="AG323" s="62"/>
      <c r="AH323" s="62"/>
      <c r="AI323" s="62"/>
      <c r="AJ323" s="62"/>
      <c r="AK323" s="62"/>
      <c r="AL323" s="62"/>
      <c r="AM323" s="63"/>
      <c r="AN323" s="63"/>
      <c r="AO323" s="63"/>
      <c r="AP323" s="63"/>
      <c r="AQ323" s="63"/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3"/>
    </row>
    <row r="324" spans="1:59" x14ac:dyDescent="0.4">
      <c r="A324" s="62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  <c r="AA324" s="62"/>
      <c r="AB324" s="62"/>
      <c r="AC324" s="62"/>
      <c r="AD324" s="62"/>
      <c r="AE324" s="62"/>
      <c r="AF324" s="62"/>
      <c r="AG324" s="62"/>
      <c r="AH324" s="62"/>
      <c r="AI324" s="62"/>
      <c r="AJ324" s="62"/>
      <c r="AK324" s="62"/>
      <c r="AL324" s="62"/>
      <c r="AM324" s="63"/>
      <c r="AN324" s="63"/>
      <c r="AO324" s="63"/>
      <c r="AP324" s="63"/>
      <c r="AQ324" s="63"/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3"/>
    </row>
    <row r="325" spans="1:59" x14ac:dyDescent="0.4">
      <c r="A325" s="62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  <c r="AA325" s="62"/>
      <c r="AB325" s="62"/>
      <c r="AC325" s="62"/>
      <c r="AD325" s="62"/>
      <c r="AE325" s="62"/>
      <c r="AF325" s="62"/>
      <c r="AG325" s="62"/>
      <c r="AH325" s="62"/>
      <c r="AI325" s="62"/>
      <c r="AJ325" s="62"/>
      <c r="AK325" s="62"/>
      <c r="AL325" s="62"/>
      <c r="AM325" s="63"/>
      <c r="AN325" s="63"/>
      <c r="AO325" s="63"/>
      <c r="AP325" s="63"/>
      <c r="AQ325" s="63"/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3"/>
    </row>
    <row r="326" spans="1:59" x14ac:dyDescent="0.4">
      <c r="A326" s="62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  <c r="AA326" s="62"/>
      <c r="AB326" s="62"/>
      <c r="AC326" s="62"/>
      <c r="AD326" s="62"/>
      <c r="AE326" s="62"/>
      <c r="AF326" s="62"/>
      <c r="AG326" s="62"/>
      <c r="AH326" s="62"/>
      <c r="AI326" s="62"/>
      <c r="AJ326" s="62"/>
      <c r="AK326" s="62"/>
      <c r="AL326" s="62"/>
      <c r="AM326" s="63"/>
      <c r="AN326" s="63"/>
      <c r="AO326" s="63"/>
      <c r="AP326" s="63"/>
      <c r="AQ326" s="63"/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3"/>
    </row>
    <row r="327" spans="1:59" x14ac:dyDescent="0.4">
      <c r="A327" s="62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  <c r="AA327" s="62"/>
      <c r="AB327" s="62"/>
      <c r="AC327" s="62"/>
      <c r="AD327" s="62"/>
      <c r="AE327" s="62"/>
      <c r="AF327" s="62"/>
      <c r="AG327" s="62"/>
      <c r="AH327" s="62"/>
      <c r="AI327" s="62"/>
      <c r="AJ327" s="62"/>
      <c r="AK327" s="62"/>
      <c r="AL327" s="62"/>
      <c r="AM327" s="63"/>
      <c r="AN327" s="63"/>
      <c r="AO327" s="63"/>
      <c r="AP327" s="63"/>
      <c r="AQ327" s="63"/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3"/>
    </row>
    <row r="328" spans="1:59" x14ac:dyDescent="0.4">
      <c r="A328" s="62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  <c r="AA328" s="62"/>
      <c r="AB328" s="62"/>
      <c r="AC328" s="62"/>
      <c r="AD328" s="62"/>
      <c r="AE328" s="62"/>
      <c r="AF328" s="62"/>
      <c r="AG328" s="62"/>
      <c r="AH328" s="62"/>
      <c r="AI328" s="62"/>
      <c r="AJ328" s="62"/>
      <c r="AK328" s="62"/>
      <c r="AL328" s="62"/>
      <c r="AM328" s="63"/>
      <c r="AN328" s="63"/>
      <c r="AO328" s="63"/>
      <c r="AP328" s="63"/>
      <c r="AQ328" s="63"/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3"/>
    </row>
    <row r="329" spans="1:59" x14ac:dyDescent="0.4">
      <c r="A329" s="62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  <c r="AA329" s="62"/>
      <c r="AB329" s="62"/>
      <c r="AC329" s="62"/>
      <c r="AD329" s="62"/>
      <c r="AE329" s="62"/>
      <c r="AF329" s="62"/>
      <c r="AG329" s="62"/>
      <c r="AH329" s="62"/>
      <c r="AI329" s="62"/>
      <c r="AJ329" s="62"/>
      <c r="AK329" s="62"/>
      <c r="AL329" s="62"/>
      <c r="AM329" s="63"/>
      <c r="AN329" s="63"/>
      <c r="AO329" s="63"/>
      <c r="AP329" s="63"/>
      <c r="AQ329" s="63"/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3"/>
    </row>
    <row r="330" spans="1:59" x14ac:dyDescent="0.4">
      <c r="A330" s="62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  <c r="AA330" s="62"/>
      <c r="AB330" s="62"/>
      <c r="AC330" s="62"/>
      <c r="AD330" s="62"/>
      <c r="AE330" s="62"/>
      <c r="AF330" s="62"/>
      <c r="AG330" s="62"/>
      <c r="AH330" s="62"/>
      <c r="AI330" s="62"/>
      <c r="AJ330" s="62"/>
      <c r="AK330" s="62"/>
      <c r="AL330" s="62"/>
      <c r="AM330" s="63"/>
      <c r="AN330" s="63"/>
      <c r="AO330" s="63"/>
      <c r="AP330" s="63"/>
      <c r="AQ330" s="63"/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3"/>
    </row>
    <row r="331" spans="1:59" x14ac:dyDescent="0.4">
      <c r="A331" s="62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  <c r="AA331" s="62"/>
      <c r="AB331" s="62"/>
      <c r="AC331" s="62"/>
      <c r="AD331" s="62"/>
      <c r="AE331" s="62"/>
      <c r="AF331" s="62"/>
      <c r="AG331" s="62"/>
      <c r="AH331" s="62"/>
      <c r="AI331" s="62"/>
      <c r="AJ331" s="62"/>
      <c r="AK331" s="62"/>
      <c r="AL331" s="62"/>
      <c r="AM331" s="63"/>
      <c r="AN331" s="63"/>
      <c r="AO331" s="63"/>
      <c r="AP331" s="63"/>
      <c r="AQ331" s="63"/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3"/>
    </row>
    <row r="332" spans="1:59" x14ac:dyDescent="0.4">
      <c r="A332" s="62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  <c r="AA332" s="62"/>
      <c r="AB332" s="62"/>
      <c r="AC332" s="62"/>
      <c r="AD332" s="62"/>
      <c r="AE332" s="62"/>
      <c r="AF332" s="62"/>
      <c r="AG332" s="62"/>
      <c r="AH332" s="62"/>
      <c r="AI332" s="62"/>
      <c r="AJ332" s="62"/>
      <c r="AK332" s="62"/>
      <c r="AL332" s="62"/>
      <c r="AM332" s="63"/>
      <c r="AN332" s="63"/>
      <c r="AO332" s="63"/>
      <c r="AP332" s="63"/>
      <c r="AQ332" s="63"/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3"/>
    </row>
    <row r="333" spans="1:59" x14ac:dyDescent="0.4">
      <c r="A333" s="62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  <c r="AA333" s="62"/>
      <c r="AB333" s="62"/>
      <c r="AC333" s="62"/>
      <c r="AD333" s="62"/>
      <c r="AE333" s="62"/>
      <c r="AF333" s="62"/>
      <c r="AG333" s="62"/>
      <c r="AH333" s="62"/>
      <c r="AI333" s="62"/>
      <c r="AJ333" s="62"/>
      <c r="AK333" s="62"/>
      <c r="AL333" s="62"/>
      <c r="AM333" s="63"/>
      <c r="AN333" s="63"/>
      <c r="AO333" s="63"/>
      <c r="AP333" s="63"/>
      <c r="AQ333" s="63"/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3"/>
    </row>
    <row r="334" spans="1:59" x14ac:dyDescent="0.4">
      <c r="A334" s="62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  <c r="AA334" s="62"/>
      <c r="AB334" s="62"/>
      <c r="AC334" s="62"/>
      <c r="AD334" s="62"/>
      <c r="AE334" s="62"/>
      <c r="AF334" s="62"/>
      <c r="AG334" s="62"/>
      <c r="AH334" s="62"/>
      <c r="AI334" s="62"/>
      <c r="AJ334" s="62"/>
      <c r="AK334" s="62"/>
      <c r="AL334" s="62"/>
      <c r="AM334" s="63"/>
      <c r="AN334" s="63"/>
      <c r="AO334" s="63"/>
      <c r="AP334" s="63"/>
      <c r="AQ334" s="63"/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3"/>
    </row>
    <row r="335" spans="1:59" x14ac:dyDescent="0.4">
      <c r="A335" s="62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  <c r="AA335" s="62"/>
      <c r="AB335" s="62"/>
      <c r="AC335" s="62"/>
      <c r="AD335" s="62"/>
      <c r="AE335" s="62"/>
      <c r="AF335" s="62"/>
      <c r="AG335" s="62"/>
      <c r="AH335" s="62"/>
      <c r="AI335" s="62"/>
      <c r="AJ335" s="62"/>
      <c r="AK335" s="62"/>
      <c r="AL335" s="62"/>
      <c r="AM335" s="63"/>
      <c r="AN335" s="63"/>
      <c r="AO335" s="63"/>
      <c r="AP335" s="63"/>
      <c r="AQ335" s="63"/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3"/>
    </row>
    <row r="336" spans="1:59" x14ac:dyDescent="0.4">
      <c r="A336" s="62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  <c r="AA336" s="62"/>
      <c r="AB336" s="62"/>
      <c r="AC336" s="62"/>
      <c r="AD336" s="62"/>
      <c r="AE336" s="62"/>
      <c r="AF336" s="62"/>
      <c r="AG336" s="62"/>
      <c r="AH336" s="62"/>
      <c r="AI336" s="62"/>
      <c r="AJ336" s="62"/>
      <c r="AK336" s="62"/>
      <c r="AL336" s="62"/>
      <c r="AM336" s="63"/>
      <c r="AN336" s="63"/>
      <c r="AO336" s="63"/>
      <c r="AP336" s="63"/>
      <c r="AQ336" s="63"/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3"/>
    </row>
    <row r="337" spans="1:59" x14ac:dyDescent="0.4">
      <c r="A337" s="62"/>
      <c r="B337" s="62"/>
      <c r="C337" s="62"/>
      <c r="D337" s="62"/>
      <c r="E337" s="62"/>
      <c r="F337" s="62"/>
      <c r="G337" s="62"/>
      <c r="H337" s="62"/>
      <c r="I337" s="62"/>
      <c r="J337" s="62"/>
      <c r="K337" s="62"/>
      <c r="L337" s="62"/>
      <c r="M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  <c r="AA337" s="62"/>
      <c r="AB337" s="62"/>
      <c r="AC337" s="62"/>
      <c r="AD337" s="62"/>
      <c r="AE337" s="62"/>
      <c r="AF337" s="62"/>
      <c r="AG337" s="62"/>
      <c r="AH337" s="62"/>
      <c r="AI337" s="62"/>
      <c r="AJ337" s="62"/>
      <c r="AK337" s="62"/>
      <c r="AL337" s="62"/>
      <c r="AM337" s="63"/>
      <c r="AN337" s="63"/>
      <c r="AO337" s="63"/>
      <c r="AP337" s="63"/>
      <c r="AQ337" s="63"/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3"/>
    </row>
    <row r="338" spans="1:59" x14ac:dyDescent="0.4">
      <c r="A338" s="62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  <c r="AA338" s="62"/>
      <c r="AB338" s="62"/>
      <c r="AC338" s="62"/>
      <c r="AD338" s="62"/>
      <c r="AE338" s="62"/>
      <c r="AF338" s="62"/>
      <c r="AG338" s="62"/>
      <c r="AH338" s="62"/>
      <c r="AI338" s="62"/>
      <c r="AJ338" s="62"/>
      <c r="AK338" s="62"/>
      <c r="AL338" s="62"/>
      <c r="AM338" s="63"/>
      <c r="AN338" s="63"/>
      <c r="AO338" s="63"/>
      <c r="AP338" s="63"/>
      <c r="AQ338" s="63"/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3"/>
    </row>
    <row r="339" spans="1:59" x14ac:dyDescent="0.4">
      <c r="A339" s="62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  <c r="AA339" s="62"/>
      <c r="AB339" s="62"/>
      <c r="AC339" s="62"/>
      <c r="AD339" s="62"/>
      <c r="AE339" s="62"/>
      <c r="AF339" s="62"/>
      <c r="AG339" s="62"/>
      <c r="AH339" s="62"/>
      <c r="AI339" s="62"/>
      <c r="AJ339" s="62"/>
      <c r="AK339" s="62"/>
      <c r="AL339" s="62"/>
      <c r="AM339" s="63"/>
      <c r="AN339" s="63"/>
      <c r="AO339" s="63"/>
      <c r="AP339" s="63"/>
      <c r="AQ339" s="63"/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3"/>
    </row>
    <row r="340" spans="1:59" x14ac:dyDescent="0.4">
      <c r="A340" s="62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  <c r="AA340" s="62"/>
      <c r="AB340" s="62"/>
      <c r="AC340" s="62"/>
      <c r="AD340" s="62"/>
      <c r="AE340" s="62"/>
      <c r="AF340" s="62"/>
      <c r="AG340" s="62"/>
      <c r="AH340" s="62"/>
      <c r="AI340" s="62"/>
      <c r="AJ340" s="62"/>
      <c r="AK340" s="62"/>
      <c r="AL340" s="62"/>
      <c r="AM340" s="63"/>
      <c r="AN340" s="63"/>
      <c r="AO340" s="63"/>
      <c r="AP340" s="63"/>
      <c r="AQ340" s="63"/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3"/>
    </row>
    <row r="341" spans="1:59" x14ac:dyDescent="0.4">
      <c r="A341" s="62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  <c r="AA341" s="62"/>
      <c r="AB341" s="62"/>
      <c r="AC341" s="62"/>
      <c r="AD341" s="62"/>
      <c r="AE341" s="62"/>
      <c r="AF341" s="62"/>
      <c r="AG341" s="62"/>
      <c r="AH341" s="62"/>
      <c r="AI341" s="62"/>
      <c r="AJ341" s="62"/>
      <c r="AK341" s="62"/>
      <c r="AL341" s="62"/>
      <c r="AM341" s="63"/>
      <c r="AN341" s="63"/>
      <c r="AO341" s="63"/>
      <c r="AP341" s="63"/>
      <c r="AQ341" s="63"/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3"/>
    </row>
    <row r="342" spans="1:59" x14ac:dyDescent="0.4">
      <c r="A342" s="62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  <c r="AA342" s="62"/>
      <c r="AB342" s="62"/>
      <c r="AC342" s="62"/>
      <c r="AD342" s="62"/>
      <c r="AE342" s="62"/>
      <c r="AF342" s="62"/>
      <c r="AG342" s="62"/>
      <c r="AH342" s="62"/>
      <c r="AI342" s="62"/>
      <c r="AJ342" s="62"/>
      <c r="AK342" s="62"/>
      <c r="AL342" s="62"/>
      <c r="AM342" s="63"/>
      <c r="AN342" s="63"/>
      <c r="AO342" s="63"/>
      <c r="AP342" s="63"/>
      <c r="AQ342" s="63"/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3"/>
    </row>
    <row r="343" spans="1:59" x14ac:dyDescent="0.4">
      <c r="A343" s="62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  <c r="AA343" s="62"/>
      <c r="AB343" s="62"/>
      <c r="AC343" s="62"/>
      <c r="AD343" s="62"/>
      <c r="AE343" s="62"/>
      <c r="AF343" s="62"/>
      <c r="AG343" s="62"/>
      <c r="AH343" s="62"/>
      <c r="AI343" s="62"/>
      <c r="AJ343" s="62"/>
      <c r="AK343" s="62"/>
      <c r="AL343" s="62"/>
      <c r="AM343" s="63"/>
      <c r="AN343" s="63"/>
      <c r="AO343" s="63"/>
      <c r="AP343" s="63"/>
      <c r="AQ343" s="63"/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3"/>
    </row>
    <row r="344" spans="1:59" x14ac:dyDescent="0.4">
      <c r="A344" s="62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  <c r="AA344" s="62"/>
      <c r="AB344" s="62"/>
      <c r="AC344" s="62"/>
      <c r="AD344" s="62"/>
      <c r="AE344" s="62"/>
      <c r="AF344" s="62"/>
      <c r="AG344" s="62"/>
      <c r="AH344" s="62"/>
      <c r="AI344" s="62"/>
      <c r="AJ344" s="62"/>
      <c r="AK344" s="62"/>
      <c r="AL344" s="62"/>
      <c r="AM344" s="63"/>
      <c r="AN344" s="63"/>
      <c r="AO344" s="63"/>
      <c r="AP344" s="63"/>
      <c r="AQ344" s="63"/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3"/>
    </row>
    <row r="345" spans="1:59" x14ac:dyDescent="0.4">
      <c r="A345" s="62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  <c r="AA345" s="62"/>
      <c r="AB345" s="62"/>
      <c r="AC345" s="62"/>
      <c r="AD345" s="62"/>
      <c r="AE345" s="62"/>
      <c r="AF345" s="62"/>
      <c r="AG345" s="62"/>
      <c r="AH345" s="62"/>
      <c r="AI345" s="62"/>
      <c r="AJ345" s="62"/>
      <c r="AK345" s="62"/>
      <c r="AL345" s="62"/>
      <c r="AM345" s="63"/>
      <c r="AN345" s="63"/>
      <c r="AO345" s="63"/>
      <c r="AP345" s="63"/>
      <c r="AQ345" s="63"/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3"/>
    </row>
    <row r="346" spans="1:59" x14ac:dyDescent="0.4">
      <c r="A346" s="62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  <c r="AA346" s="62"/>
      <c r="AB346" s="62"/>
      <c r="AC346" s="62"/>
      <c r="AD346" s="62"/>
      <c r="AE346" s="62"/>
      <c r="AF346" s="62"/>
      <c r="AG346" s="62"/>
      <c r="AH346" s="62"/>
      <c r="AI346" s="62"/>
      <c r="AJ346" s="62"/>
      <c r="AK346" s="62"/>
      <c r="AL346" s="62"/>
      <c r="AM346" s="63"/>
      <c r="AN346" s="63"/>
      <c r="AO346" s="63"/>
      <c r="AP346" s="63"/>
      <c r="AQ346" s="63"/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3"/>
    </row>
    <row r="347" spans="1:59" x14ac:dyDescent="0.4">
      <c r="A347" s="62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  <c r="AA347" s="62"/>
      <c r="AB347" s="62"/>
      <c r="AC347" s="62"/>
      <c r="AD347" s="62"/>
      <c r="AE347" s="62"/>
      <c r="AF347" s="62"/>
      <c r="AG347" s="62"/>
      <c r="AH347" s="62"/>
      <c r="AI347" s="62"/>
      <c r="AJ347" s="62"/>
      <c r="AK347" s="62"/>
      <c r="AL347" s="62"/>
      <c r="AM347" s="63"/>
      <c r="AN347" s="63"/>
      <c r="AO347" s="63"/>
      <c r="AP347" s="63"/>
      <c r="AQ347" s="63"/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3"/>
    </row>
    <row r="348" spans="1:59" x14ac:dyDescent="0.4">
      <c r="A348" s="62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  <c r="AA348" s="62"/>
      <c r="AB348" s="62"/>
      <c r="AC348" s="62"/>
      <c r="AD348" s="62"/>
      <c r="AE348" s="62"/>
      <c r="AF348" s="62"/>
      <c r="AG348" s="62"/>
      <c r="AH348" s="62"/>
      <c r="AI348" s="62"/>
      <c r="AJ348" s="62"/>
      <c r="AK348" s="62"/>
      <c r="AL348" s="62"/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3"/>
    </row>
    <row r="349" spans="1:59" x14ac:dyDescent="0.4">
      <c r="A349" s="62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  <c r="AA349" s="62"/>
      <c r="AB349" s="62"/>
      <c r="AC349" s="62"/>
      <c r="AD349" s="62"/>
      <c r="AE349" s="62"/>
      <c r="AF349" s="62"/>
      <c r="AG349" s="62"/>
      <c r="AH349" s="62"/>
      <c r="AI349" s="62"/>
      <c r="AJ349" s="62"/>
      <c r="AK349" s="62"/>
      <c r="AL349" s="62"/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3"/>
    </row>
    <row r="350" spans="1:59" x14ac:dyDescent="0.4">
      <c r="A350" s="62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  <c r="AA350" s="62"/>
      <c r="AB350" s="62"/>
      <c r="AC350" s="62"/>
      <c r="AD350" s="62"/>
      <c r="AE350" s="62"/>
      <c r="AF350" s="62"/>
      <c r="AG350" s="62"/>
      <c r="AH350" s="62"/>
      <c r="AI350" s="62"/>
      <c r="AJ350" s="62"/>
      <c r="AK350" s="62"/>
      <c r="AL350" s="62"/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3"/>
    </row>
    <row r="351" spans="1:59" x14ac:dyDescent="0.4">
      <c r="A351" s="62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  <c r="AA351" s="62"/>
      <c r="AB351" s="62"/>
      <c r="AC351" s="62"/>
      <c r="AD351" s="62"/>
      <c r="AE351" s="62"/>
      <c r="AF351" s="62"/>
      <c r="AG351" s="62"/>
      <c r="AH351" s="62"/>
      <c r="AI351" s="62"/>
      <c r="AJ351" s="62"/>
      <c r="AK351" s="62"/>
      <c r="AL351" s="62"/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3"/>
    </row>
    <row r="352" spans="1:59" x14ac:dyDescent="0.4">
      <c r="A352" s="62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  <c r="AA352" s="62"/>
      <c r="AB352" s="62"/>
      <c r="AC352" s="62"/>
      <c r="AD352" s="62"/>
      <c r="AE352" s="62"/>
      <c r="AF352" s="62"/>
      <c r="AG352" s="62"/>
      <c r="AH352" s="62"/>
      <c r="AI352" s="62"/>
      <c r="AJ352" s="62"/>
      <c r="AK352" s="62"/>
      <c r="AL352" s="62"/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3"/>
    </row>
    <row r="353" spans="1:59" x14ac:dyDescent="0.4">
      <c r="A353" s="62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  <c r="AA353" s="62"/>
      <c r="AB353" s="62"/>
      <c r="AC353" s="62"/>
      <c r="AD353" s="62"/>
      <c r="AE353" s="62"/>
      <c r="AF353" s="62"/>
      <c r="AG353" s="62"/>
      <c r="AH353" s="62"/>
      <c r="AI353" s="62"/>
      <c r="AJ353" s="62"/>
      <c r="AK353" s="62"/>
      <c r="AL353" s="62"/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3"/>
    </row>
    <row r="354" spans="1:59" x14ac:dyDescent="0.4">
      <c r="A354" s="62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  <c r="AA354" s="62"/>
      <c r="AB354" s="62"/>
      <c r="AC354" s="62"/>
      <c r="AD354" s="62"/>
      <c r="AE354" s="62"/>
      <c r="AF354" s="62"/>
      <c r="AG354" s="62"/>
      <c r="AH354" s="62"/>
      <c r="AI354" s="62"/>
      <c r="AJ354" s="62"/>
      <c r="AK354" s="62"/>
      <c r="AL354" s="62"/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3"/>
    </row>
    <row r="355" spans="1:59" x14ac:dyDescent="0.4">
      <c r="A355" s="62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  <c r="AA355" s="62"/>
      <c r="AB355" s="62"/>
      <c r="AC355" s="62"/>
      <c r="AD355" s="62"/>
      <c r="AE355" s="62"/>
      <c r="AF355" s="62"/>
      <c r="AG355" s="62"/>
      <c r="AH355" s="62"/>
      <c r="AI355" s="62"/>
      <c r="AJ355" s="62"/>
      <c r="AK355" s="62"/>
      <c r="AL355" s="62"/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3"/>
    </row>
    <row r="356" spans="1:59" x14ac:dyDescent="0.4">
      <c r="A356" s="62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  <c r="AA356" s="62"/>
      <c r="AB356" s="62"/>
      <c r="AC356" s="62"/>
      <c r="AD356" s="62"/>
      <c r="AE356" s="62"/>
      <c r="AF356" s="62"/>
      <c r="AG356" s="62"/>
      <c r="AH356" s="62"/>
      <c r="AI356" s="62"/>
      <c r="AJ356" s="62"/>
      <c r="AK356" s="62"/>
      <c r="AL356" s="62"/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3"/>
    </row>
    <row r="357" spans="1:59" x14ac:dyDescent="0.4">
      <c r="A357" s="62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  <c r="AA357" s="62"/>
      <c r="AB357" s="62"/>
      <c r="AC357" s="62"/>
      <c r="AD357" s="62"/>
      <c r="AE357" s="62"/>
      <c r="AF357" s="62"/>
      <c r="AG357" s="62"/>
      <c r="AH357" s="62"/>
      <c r="AI357" s="62"/>
      <c r="AJ357" s="62"/>
      <c r="AK357" s="62"/>
      <c r="AL357" s="62"/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3"/>
    </row>
    <row r="358" spans="1:59" x14ac:dyDescent="0.4">
      <c r="A358" s="62"/>
      <c r="B358" s="62"/>
      <c r="C358" s="62"/>
      <c r="D358" s="62"/>
      <c r="E358" s="62"/>
      <c r="F358" s="62"/>
      <c r="G358" s="62"/>
      <c r="H358" s="62"/>
      <c r="I358" s="62"/>
      <c r="J358" s="62"/>
      <c r="K358" s="62"/>
      <c r="L358" s="62"/>
      <c r="M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  <c r="AA358" s="62"/>
      <c r="AB358" s="62"/>
      <c r="AC358" s="62"/>
      <c r="AD358" s="62"/>
      <c r="AE358" s="62"/>
      <c r="AF358" s="62"/>
      <c r="AG358" s="62"/>
      <c r="AH358" s="62"/>
      <c r="AI358" s="62"/>
      <c r="AJ358" s="62"/>
      <c r="AK358" s="62"/>
      <c r="AL358" s="62"/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3"/>
    </row>
    <row r="359" spans="1:59" x14ac:dyDescent="0.4">
      <c r="A359" s="62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  <c r="AA359" s="62"/>
      <c r="AB359" s="62"/>
      <c r="AC359" s="62"/>
      <c r="AD359" s="62"/>
      <c r="AE359" s="62"/>
      <c r="AF359" s="62"/>
      <c r="AG359" s="62"/>
      <c r="AH359" s="62"/>
      <c r="AI359" s="62"/>
      <c r="AJ359" s="62"/>
      <c r="AK359" s="62"/>
      <c r="AL359" s="62"/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3"/>
    </row>
    <row r="360" spans="1:59" x14ac:dyDescent="0.4">
      <c r="A360" s="62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  <c r="AA360" s="62"/>
      <c r="AB360" s="62"/>
      <c r="AC360" s="62"/>
      <c r="AD360" s="62"/>
      <c r="AE360" s="62"/>
      <c r="AF360" s="62"/>
      <c r="AG360" s="62"/>
      <c r="AH360" s="62"/>
      <c r="AI360" s="62"/>
      <c r="AJ360" s="62"/>
      <c r="AK360" s="62"/>
      <c r="AL360" s="62"/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3"/>
    </row>
    <row r="361" spans="1:59" x14ac:dyDescent="0.4">
      <c r="A361" s="62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  <c r="AA361" s="62"/>
      <c r="AB361" s="62"/>
      <c r="AC361" s="62"/>
      <c r="AD361" s="62"/>
      <c r="AE361" s="62"/>
      <c r="AF361" s="62"/>
      <c r="AG361" s="62"/>
      <c r="AH361" s="62"/>
      <c r="AI361" s="62"/>
      <c r="AJ361" s="62"/>
      <c r="AK361" s="62"/>
      <c r="AL361" s="62"/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3"/>
    </row>
    <row r="362" spans="1:59" x14ac:dyDescent="0.4">
      <c r="A362" s="62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  <c r="AA362" s="62"/>
      <c r="AB362" s="62"/>
      <c r="AC362" s="62"/>
      <c r="AD362" s="62"/>
      <c r="AE362" s="62"/>
      <c r="AF362" s="62"/>
      <c r="AG362" s="62"/>
      <c r="AH362" s="62"/>
      <c r="AI362" s="62"/>
      <c r="AJ362" s="62"/>
      <c r="AK362" s="62"/>
      <c r="AL362" s="62"/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3"/>
    </row>
    <row r="363" spans="1:59" x14ac:dyDescent="0.4">
      <c r="A363" s="62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  <c r="AA363" s="62"/>
      <c r="AB363" s="62"/>
      <c r="AC363" s="62"/>
      <c r="AD363" s="62"/>
      <c r="AE363" s="62"/>
      <c r="AF363" s="62"/>
      <c r="AG363" s="62"/>
      <c r="AH363" s="62"/>
      <c r="AI363" s="62"/>
      <c r="AJ363" s="62"/>
      <c r="AK363" s="62"/>
      <c r="AL363" s="62"/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3"/>
    </row>
    <row r="364" spans="1:59" x14ac:dyDescent="0.4">
      <c r="A364" s="62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  <c r="AA364" s="62"/>
      <c r="AB364" s="62"/>
      <c r="AC364" s="62"/>
      <c r="AD364" s="62"/>
      <c r="AE364" s="62"/>
      <c r="AF364" s="62"/>
      <c r="AG364" s="62"/>
      <c r="AH364" s="62"/>
      <c r="AI364" s="62"/>
      <c r="AJ364" s="62"/>
      <c r="AK364" s="62"/>
      <c r="AL364" s="62"/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3"/>
    </row>
    <row r="365" spans="1:59" x14ac:dyDescent="0.4">
      <c r="A365" s="62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  <c r="AA365" s="62"/>
      <c r="AB365" s="62"/>
      <c r="AC365" s="62"/>
      <c r="AD365" s="62"/>
      <c r="AE365" s="62"/>
      <c r="AF365" s="62"/>
      <c r="AG365" s="62"/>
      <c r="AH365" s="62"/>
      <c r="AI365" s="62"/>
      <c r="AJ365" s="62"/>
      <c r="AK365" s="62"/>
      <c r="AL365" s="62"/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3"/>
    </row>
    <row r="366" spans="1:59" x14ac:dyDescent="0.4">
      <c r="A366" s="62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  <c r="AA366" s="62"/>
      <c r="AB366" s="62"/>
      <c r="AC366" s="62"/>
      <c r="AD366" s="62"/>
      <c r="AE366" s="62"/>
      <c r="AF366" s="62"/>
      <c r="AG366" s="62"/>
      <c r="AH366" s="62"/>
      <c r="AI366" s="62"/>
      <c r="AJ366" s="62"/>
      <c r="AK366" s="62"/>
      <c r="AL366" s="62"/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3"/>
    </row>
    <row r="367" spans="1:59" x14ac:dyDescent="0.4">
      <c r="A367" s="62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  <c r="AA367" s="62"/>
      <c r="AB367" s="62"/>
      <c r="AC367" s="62"/>
      <c r="AD367" s="62"/>
      <c r="AE367" s="62"/>
      <c r="AF367" s="62"/>
      <c r="AG367" s="62"/>
      <c r="AH367" s="62"/>
      <c r="AI367" s="62"/>
      <c r="AJ367" s="62"/>
      <c r="AK367" s="62"/>
      <c r="AL367" s="62"/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3"/>
    </row>
    <row r="368" spans="1:59" x14ac:dyDescent="0.4">
      <c r="A368" s="62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  <c r="AA368" s="62"/>
      <c r="AB368" s="62"/>
      <c r="AC368" s="62"/>
      <c r="AD368" s="62"/>
      <c r="AE368" s="62"/>
      <c r="AF368" s="62"/>
      <c r="AG368" s="62"/>
      <c r="AH368" s="62"/>
      <c r="AI368" s="62"/>
      <c r="AJ368" s="62"/>
      <c r="AK368" s="62"/>
      <c r="AL368" s="62"/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3"/>
    </row>
    <row r="369" spans="1:59" x14ac:dyDescent="0.4">
      <c r="A369" s="62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  <c r="AA369" s="62"/>
      <c r="AB369" s="62"/>
      <c r="AC369" s="62"/>
      <c r="AD369" s="62"/>
      <c r="AE369" s="62"/>
      <c r="AF369" s="62"/>
      <c r="AG369" s="62"/>
      <c r="AH369" s="62"/>
      <c r="AI369" s="62"/>
      <c r="AJ369" s="62"/>
      <c r="AK369" s="62"/>
      <c r="AL369" s="62"/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3"/>
    </row>
    <row r="370" spans="1:59" x14ac:dyDescent="0.4">
      <c r="A370" s="62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  <c r="AA370" s="62"/>
      <c r="AB370" s="62"/>
      <c r="AC370" s="62"/>
      <c r="AD370" s="62"/>
      <c r="AE370" s="62"/>
      <c r="AF370" s="62"/>
      <c r="AG370" s="62"/>
      <c r="AH370" s="62"/>
      <c r="AI370" s="62"/>
      <c r="AJ370" s="62"/>
      <c r="AK370" s="62"/>
      <c r="AL370" s="62"/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3"/>
    </row>
    <row r="371" spans="1:59" x14ac:dyDescent="0.4">
      <c r="A371" s="62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  <c r="AA371" s="62"/>
      <c r="AB371" s="62"/>
      <c r="AC371" s="62"/>
      <c r="AD371" s="62"/>
      <c r="AE371" s="62"/>
      <c r="AF371" s="62"/>
      <c r="AG371" s="62"/>
      <c r="AH371" s="62"/>
      <c r="AI371" s="62"/>
      <c r="AJ371" s="62"/>
      <c r="AK371" s="62"/>
      <c r="AL371" s="62"/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3"/>
    </row>
    <row r="372" spans="1:59" x14ac:dyDescent="0.4">
      <c r="A372" s="62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  <c r="AA372" s="62"/>
      <c r="AB372" s="62"/>
      <c r="AC372" s="62"/>
      <c r="AD372" s="62"/>
      <c r="AE372" s="62"/>
      <c r="AF372" s="62"/>
      <c r="AG372" s="62"/>
      <c r="AH372" s="62"/>
      <c r="AI372" s="62"/>
      <c r="AJ372" s="62"/>
      <c r="AK372" s="62"/>
      <c r="AL372" s="62"/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3"/>
    </row>
    <row r="373" spans="1:59" x14ac:dyDescent="0.4">
      <c r="A373" s="62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  <c r="AA373" s="62"/>
      <c r="AB373" s="62"/>
      <c r="AC373" s="62"/>
      <c r="AD373" s="62"/>
      <c r="AE373" s="62"/>
      <c r="AF373" s="62"/>
      <c r="AG373" s="62"/>
      <c r="AH373" s="62"/>
      <c r="AI373" s="62"/>
      <c r="AJ373" s="62"/>
      <c r="AK373" s="62"/>
      <c r="AL373" s="62"/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3"/>
    </row>
    <row r="374" spans="1:59" x14ac:dyDescent="0.4">
      <c r="A374" s="62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  <c r="AA374" s="62"/>
      <c r="AB374" s="62"/>
      <c r="AC374" s="62"/>
      <c r="AD374" s="62"/>
      <c r="AE374" s="62"/>
      <c r="AF374" s="62"/>
      <c r="AG374" s="62"/>
      <c r="AH374" s="62"/>
      <c r="AI374" s="62"/>
      <c r="AJ374" s="62"/>
      <c r="AK374" s="62"/>
      <c r="AL374" s="62"/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3"/>
    </row>
    <row r="375" spans="1:59" x14ac:dyDescent="0.4">
      <c r="A375" s="62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  <c r="AA375" s="62"/>
      <c r="AB375" s="62"/>
      <c r="AC375" s="62"/>
      <c r="AD375" s="62"/>
      <c r="AE375" s="62"/>
      <c r="AF375" s="62"/>
      <c r="AG375" s="62"/>
      <c r="AH375" s="62"/>
      <c r="AI375" s="62"/>
      <c r="AJ375" s="62"/>
      <c r="AK375" s="62"/>
      <c r="AL375" s="62"/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3"/>
    </row>
    <row r="376" spans="1:59" x14ac:dyDescent="0.4">
      <c r="A376" s="62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  <c r="AA376" s="62"/>
      <c r="AB376" s="62"/>
      <c r="AC376" s="62"/>
      <c r="AD376" s="62"/>
      <c r="AE376" s="62"/>
      <c r="AF376" s="62"/>
      <c r="AG376" s="62"/>
      <c r="AH376" s="62"/>
      <c r="AI376" s="62"/>
      <c r="AJ376" s="62"/>
      <c r="AK376" s="62"/>
      <c r="AL376" s="62"/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3"/>
    </row>
    <row r="377" spans="1:59" x14ac:dyDescent="0.4">
      <c r="A377" s="62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  <c r="AA377" s="62"/>
      <c r="AB377" s="62"/>
      <c r="AC377" s="62"/>
      <c r="AD377" s="62"/>
      <c r="AE377" s="62"/>
      <c r="AF377" s="62"/>
      <c r="AG377" s="62"/>
      <c r="AH377" s="62"/>
      <c r="AI377" s="62"/>
      <c r="AJ377" s="62"/>
      <c r="AK377" s="62"/>
      <c r="AL377" s="62"/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3"/>
    </row>
    <row r="378" spans="1:59" x14ac:dyDescent="0.4">
      <c r="A378" s="62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  <c r="AA378" s="62"/>
      <c r="AB378" s="62"/>
      <c r="AC378" s="62"/>
      <c r="AD378" s="62"/>
      <c r="AE378" s="62"/>
      <c r="AF378" s="62"/>
      <c r="AG378" s="62"/>
      <c r="AH378" s="62"/>
      <c r="AI378" s="62"/>
      <c r="AJ378" s="62"/>
      <c r="AK378" s="62"/>
      <c r="AL378" s="62"/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3"/>
    </row>
    <row r="379" spans="1:59" x14ac:dyDescent="0.4">
      <c r="A379" s="62"/>
      <c r="B379" s="62"/>
      <c r="C379" s="62"/>
      <c r="D379" s="62"/>
      <c r="E379" s="62"/>
      <c r="F379" s="62"/>
      <c r="G379" s="62"/>
      <c r="H379" s="62"/>
      <c r="I379" s="62"/>
      <c r="J379" s="62"/>
      <c r="K379" s="62"/>
      <c r="L379" s="62"/>
      <c r="M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  <c r="AA379" s="62"/>
      <c r="AB379" s="62"/>
      <c r="AC379" s="62"/>
      <c r="AD379" s="62"/>
      <c r="AE379" s="62"/>
      <c r="AF379" s="62"/>
      <c r="AG379" s="62"/>
      <c r="AH379" s="62"/>
      <c r="AI379" s="62"/>
      <c r="AJ379" s="62"/>
      <c r="AK379" s="62"/>
      <c r="AL379" s="62"/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3"/>
    </row>
    <row r="380" spans="1:59" x14ac:dyDescent="0.4">
      <c r="A380" s="62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  <c r="AA380" s="62"/>
      <c r="AB380" s="62"/>
      <c r="AC380" s="62"/>
      <c r="AD380" s="62"/>
      <c r="AE380" s="62"/>
      <c r="AF380" s="62"/>
      <c r="AG380" s="62"/>
      <c r="AH380" s="62"/>
      <c r="AI380" s="62"/>
      <c r="AJ380" s="62"/>
      <c r="AK380" s="62"/>
      <c r="AL380" s="62"/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3"/>
    </row>
    <row r="381" spans="1:59" x14ac:dyDescent="0.4">
      <c r="A381" s="62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  <c r="AA381" s="62"/>
      <c r="AB381" s="62"/>
      <c r="AC381" s="62"/>
      <c r="AD381" s="62"/>
      <c r="AE381" s="62"/>
      <c r="AF381" s="62"/>
      <c r="AG381" s="62"/>
      <c r="AH381" s="62"/>
      <c r="AI381" s="62"/>
      <c r="AJ381" s="62"/>
      <c r="AK381" s="62"/>
      <c r="AL381" s="62"/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3"/>
    </row>
    <row r="382" spans="1:59" x14ac:dyDescent="0.4">
      <c r="A382" s="62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  <c r="AA382" s="62"/>
      <c r="AB382" s="62"/>
      <c r="AC382" s="62"/>
      <c r="AD382" s="62"/>
      <c r="AE382" s="62"/>
      <c r="AF382" s="62"/>
      <c r="AG382" s="62"/>
      <c r="AH382" s="62"/>
      <c r="AI382" s="62"/>
      <c r="AJ382" s="62"/>
      <c r="AK382" s="62"/>
      <c r="AL382" s="62"/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3"/>
    </row>
    <row r="383" spans="1:59" x14ac:dyDescent="0.4">
      <c r="A383" s="62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  <c r="AA383" s="62"/>
      <c r="AB383" s="62"/>
      <c r="AC383" s="62"/>
      <c r="AD383" s="62"/>
      <c r="AE383" s="62"/>
      <c r="AF383" s="62"/>
      <c r="AG383" s="62"/>
      <c r="AH383" s="62"/>
      <c r="AI383" s="62"/>
      <c r="AJ383" s="62"/>
      <c r="AK383" s="62"/>
      <c r="AL383" s="62"/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3"/>
    </row>
    <row r="384" spans="1:59" x14ac:dyDescent="0.4">
      <c r="A384" s="62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  <c r="AA384" s="62"/>
      <c r="AB384" s="62"/>
      <c r="AC384" s="62"/>
      <c r="AD384" s="62"/>
      <c r="AE384" s="62"/>
      <c r="AF384" s="62"/>
      <c r="AG384" s="62"/>
      <c r="AH384" s="62"/>
      <c r="AI384" s="62"/>
      <c r="AJ384" s="62"/>
      <c r="AK384" s="62"/>
      <c r="AL384" s="62"/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3"/>
    </row>
    <row r="385" spans="1:59" x14ac:dyDescent="0.4">
      <c r="A385" s="62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  <c r="AA385" s="62"/>
      <c r="AB385" s="62"/>
      <c r="AC385" s="62"/>
      <c r="AD385" s="62"/>
      <c r="AE385" s="62"/>
      <c r="AF385" s="62"/>
      <c r="AG385" s="62"/>
      <c r="AH385" s="62"/>
      <c r="AI385" s="62"/>
      <c r="AJ385" s="62"/>
      <c r="AK385" s="62"/>
      <c r="AL385" s="62"/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3"/>
    </row>
    <row r="386" spans="1:59" x14ac:dyDescent="0.4">
      <c r="A386" s="62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  <c r="AA386" s="62"/>
      <c r="AB386" s="62"/>
      <c r="AC386" s="62"/>
      <c r="AD386" s="62"/>
      <c r="AE386" s="62"/>
      <c r="AF386" s="62"/>
      <c r="AG386" s="62"/>
      <c r="AH386" s="62"/>
      <c r="AI386" s="62"/>
      <c r="AJ386" s="62"/>
      <c r="AK386" s="62"/>
      <c r="AL386" s="62"/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3"/>
    </row>
    <row r="387" spans="1:59" x14ac:dyDescent="0.4">
      <c r="A387" s="62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  <c r="AA387" s="62"/>
      <c r="AB387" s="62"/>
      <c r="AC387" s="62"/>
      <c r="AD387" s="62"/>
      <c r="AE387" s="62"/>
      <c r="AF387" s="62"/>
      <c r="AG387" s="62"/>
      <c r="AH387" s="62"/>
      <c r="AI387" s="62"/>
      <c r="AJ387" s="62"/>
      <c r="AK387" s="62"/>
      <c r="AL387" s="62"/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3"/>
    </row>
    <row r="388" spans="1:59" x14ac:dyDescent="0.4">
      <c r="A388" s="62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  <c r="AA388" s="62"/>
      <c r="AB388" s="62"/>
      <c r="AC388" s="62"/>
      <c r="AD388" s="62"/>
      <c r="AE388" s="62"/>
      <c r="AF388" s="62"/>
      <c r="AG388" s="62"/>
      <c r="AH388" s="62"/>
      <c r="AI388" s="62"/>
      <c r="AJ388" s="62"/>
      <c r="AK388" s="62"/>
      <c r="AL388" s="62"/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3"/>
    </row>
    <row r="389" spans="1:59" x14ac:dyDescent="0.4">
      <c r="A389" s="62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  <c r="AA389" s="62"/>
      <c r="AB389" s="62"/>
      <c r="AC389" s="62"/>
      <c r="AD389" s="62"/>
      <c r="AE389" s="62"/>
      <c r="AF389" s="62"/>
      <c r="AG389" s="62"/>
      <c r="AH389" s="62"/>
      <c r="AI389" s="62"/>
      <c r="AJ389" s="62"/>
      <c r="AK389" s="62"/>
      <c r="AL389" s="62"/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3"/>
    </row>
    <row r="390" spans="1:59" x14ac:dyDescent="0.4">
      <c r="A390" s="62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  <c r="AA390" s="62"/>
      <c r="AB390" s="62"/>
      <c r="AC390" s="62"/>
      <c r="AD390" s="62"/>
      <c r="AE390" s="62"/>
      <c r="AF390" s="62"/>
      <c r="AG390" s="62"/>
      <c r="AH390" s="62"/>
      <c r="AI390" s="62"/>
      <c r="AJ390" s="62"/>
      <c r="AK390" s="62"/>
      <c r="AL390" s="62"/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3"/>
    </row>
    <row r="391" spans="1:59" x14ac:dyDescent="0.4">
      <c r="A391" s="62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  <c r="AA391" s="62"/>
      <c r="AB391" s="62"/>
      <c r="AC391" s="62"/>
      <c r="AD391" s="62"/>
      <c r="AE391" s="62"/>
      <c r="AF391" s="62"/>
      <c r="AG391" s="62"/>
      <c r="AH391" s="62"/>
      <c r="AI391" s="62"/>
      <c r="AJ391" s="62"/>
      <c r="AK391" s="62"/>
      <c r="AL391" s="62"/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3"/>
    </row>
    <row r="392" spans="1:59" x14ac:dyDescent="0.4">
      <c r="A392" s="62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  <c r="AA392" s="62"/>
      <c r="AB392" s="62"/>
      <c r="AC392" s="62"/>
      <c r="AD392" s="62"/>
      <c r="AE392" s="62"/>
      <c r="AF392" s="62"/>
      <c r="AG392" s="62"/>
      <c r="AH392" s="62"/>
      <c r="AI392" s="62"/>
      <c r="AJ392" s="62"/>
      <c r="AK392" s="62"/>
      <c r="AL392" s="62"/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3"/>
    </row>
    <row r="393" spans="1:59" x14ac:dyDescent="0.4">
      <c r="A393" s="62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  <c r="AA393" s="62"/>
      <c r="AB393" s="62"/>
      <c r="AC393" s="62"/>
      <c r="AD393" s="62"/>
      <c r="AE393" s="62"/>
      <c r="AF393" s="62"/>
      <c r="AG393" s="62"/>
      <c r="AH393" s="62"/>
      <c r="AI393" s="62"/>
      <c r="AJ393" s="62"/>
      <c r="AK393" s="62"/>
      <c r="AL393" s="62"/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3"/>
    </row>
    <row r="394" spans="1:59" x14ac:dyDescent="0.4">
      <c r="A394" s="62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  <c r="AA394" s="62"/>
      <c r="AB394" s="62"/>
      <c r="AC394" s="62"/>
      <c r="AD394" s="62"/>
      <c r="AE394" s="62"/>
      <c r="AF394" s="62"/>
      <c r="AG394" s="62"/>
      <c r="AH394" s="62"/>
      <c r="AI394" s="62"/>
      <c r="AJ394" s="62"/>
      <c r="AK394" s="62"/>
      <c r="AL394" s="62"/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3"/>
    </row>
    <row r="395" spans="1:59" x14ac:dyDescent="0.4">
      <c r="A395" s="62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  <c r="AA395" s="62"/>
      <c r="AB395" s="62"/>
      <c r="AC395" s="62"/>
      <c r="AD395" s="62"/>
      <c r="AE395" s="62"/>
      <c r="AF395" s="62"/>
      <c r="AG395" s="62"/>
      <c r="AH395" s="62"/>
      <c r="AI395" s="62"/>
      <c r="AJ395" s="62"/>
      <c r="AK395" s="62"/>
      <c r="AL395" s="62"/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3"/>
    </row>
    <row r="396" spans="1:59" x14ac:dyDescent="0.4">
      <c r="A396" s="62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  <c r="AA396" s="62"/>
      <c r="AB396" s="62"/>
      <c r="AC396" s="62"/>
      <c r="AD396" s="62"/>
      <c r="AE396" s="62"/>
      <c r="AF396" s="62"/>
      <c r="AG396" s="62"/>
      <c r="AH396" s="62"/>
      <c r="AI396" s="62"/>
      <c r="AJ396" s="62"/>
      <c r="AK396" s="62"/>
      <c r="AL396" s="62"/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3"/>
    </row>
    <row r="397" spans="1:59" x14ac:dyDescent="0.4">
      <c r="A397" s="62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  <c r="AA397" s="62"/>
      <c r="AB397" s="62"/>
      <c r="AC397" s="62"/>
      <c r="AD397" s="62"/>
      <c r="AE397" s="62"/>
      <c r="AF397" s="62"/>
      <c r="AG397" s="62"/>
      <c r="AH397" s="62"/>
      <c r="AI397" s="62"/>
      <c r="AJ397" s="62"/>
      <c r="AK397" s="62"/>
      <c r="AL397" s="62"/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3"/>
    </row>
    <row r="398" spans="1:59" x14ac:dyDescent="0.4">
      <c r="A398" s="62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  <c r="AA398" s="62"/>
      <c r="AB398" s="62"/>
      <c r="AC398" s="62"/>
      <c r="AD398" s="62"/>
      <c r="AE398" s="62"/>
      <c r="AF398" s="62"/>
      <c r="AG398" s="62"/>
      <c r="AH398" s="62"/>
      <c r="AI398" s="62"/>
      <c r="AJ398" s="62"/>
      <c r="AK398" s="62"/>
      <c r="AL398" s="62"/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3"/>
    </row>
    <row r="399" spans="1:59" x14ac:dyDescent="0.4">
      <c r="A399" s="62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  <c r="AA399" s="62"/>
      <c r="AB399" s="62"/>
      <c r="AC399" s="62"/>
      <c r="AD399" s="62"/>
      <c r="AE399" s="62"/>
      <c r="AF399" s="62"/>
      <c r="AG399" s="62"/>
      <c r="AH399" s="62"/>
      <c r="AI399" s="62"/>
      <c r="AJ399" s="62"/>
      <c r="AK399" s="62"/>
      <c r="AL399" s="62"/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3"/>
    </row>
    <row r="400" spans="1:59" x14ac:dyDescent="0.4">
      <c r="A400" s="62"/>
      <c r="B400" s="62"/>
      <c r="C400" s="62"/>
      <c r="D400" s="62"/>
      <c r="E400" s="62"/>
      <c r="F400" s="62"/>
      <c r="G400" s="62"/>
      <c r="H400" s="62"/>
      <c r="I400" s="62"/>
      <c r="J400" s="62"/>
      <c r="K400" s="62"/>
      <c r="L400" s="62"/>
      <c r="M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  <c r="AA400" s="62"/>
      <c r="AB400" s="62"/>
      <c r="AC400" s="62"/>
      <c r="AD400" s="62"/>
      <c r="AE400" s="62"/>
      <c r="AF400" s="62"/>
      <c r="AG400" s="62"/>
      <c r="AH400" s="62"/>
      <c r="AI400" s="62"/>
      <c r="AJ400" s="62"/>
      <c r="AK400" s="62"/>
      <c r="AL400" s="62"/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3"/>
    </row>
    <row r="401" spans="1:59" x14ac:dyDescent="0.4">
      <c r="A401" s="62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  <c r="AA401" s="62"/>
      <c r="AB401" s="62"/>
      <c r="AC401" s="62"/>
      <c r="AD401" s="62"/>
      <c r="AE401" s="62"/>
      <c r="AF401" s="62"/>
      <c r="AG401" s="62"/>
      <c r="AH401" s="62"/>
      <c r="AI401" s="62"/>
      <c r="AJ401" s="62"/>
      <c r="AK401" s="62"/>
      <c r="AL401" s="62"/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3"/>
    </row>
    <row r="402" spans="1:59" x14ac:dyDescent="0.4">
      <c r="A402" s="62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  <c r="AA402" s="62"/>
      <c r="AB402" s="62"/>
      <c r="AC402" s="62"/>
      <c r="AD402" s="62"/>
      <c r="AE402" s="62"/>
      <c r="AF402" s="62"/>
      <c r="AG402" s="62"/>
      <c r="AH402" s="62"/>
      <c r="AI402" s="62"/>
      <c r="AJ402" s="62"/>
      <c r="AK402" s="62"/>
      <c r="AL402" s="62"/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3"/>
    </row>
    <row r="403" spans="1:59" x14ac:dyDescent="0.4">
      <c r="A403" s="62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  <c r="AA403" s="62"/>
      <c r="AB403" s="62"/>
      <c r="AC403" s="62"/>
      <c r="AD403" s="62"/>
      <c r="AE403" s="62"/>
      <c r="AF403" s="62"/>
      <c r="AG403" s="62"/>
      <c r="AH403" s="62"/>
      <c r="AI403" s="62"/>
      <c r="AJ403" s="62"/>
      <c r="AK403" s="62"/>
      <c r="AL403" s="62"/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3"/>
    </row>
    <row r="404" spans="1:59" x14ac:dyDescent="0.4">
      <c r="A404" s="62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  <c r="AA404" s="62"/>
      <c r="AB404" s="62"/>
      <c r="AC404" s="62"/>
      <c r="AD404" s="62"/>
      <c r="AE404" s="62"/>
      <c r="AF404" s="62"/>
      <c r="AG404" s="62"/>
      <c r="AH404" s="62"/>
      <c r="AI404" s="62"/>
      <c r="AJ404" s="62"/>
      <c r="AK404" s="62"/>
      <c r="AL404" s="62"/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3"/>
    </row>
    <row r="405" spans="1:59" x14ac:dyDescent="0.4">
      <c r="A405" s="62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  <c r="AA405" s="62"/>
      <c r="AB405" s="62"/>
      <c r="AC405" s="62"/>
      <c r="AD405" s="62"/>
      <c r="AE405" s="62"/>
      <c r="AF405" s="62"/>
      <c r="AG405" s="62"/>
      <c r="AH405" s="62"/>
      <c r="AI405" s="62"/>
      <c r="AJ405" s="62"/>
      <c r="AK405" s="62"/>
      <c r="AL405" s="62"/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3"/>
    </row>
    <row r="406" spans="1:59" x14ac:dyDescent="0.4">
      <c r="A406" s="62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  <c r="AA406" s="62"/>
      <c r="AB406" s="62"/>
      <c r="AC406" s="62"/>
      <c r="AD406" s="62"/>
      <c r="AE406" s="62"/>
      <c r="AF406" s="62"/>
      <c r="AG406" s="62"/>
      <c r="AH406" s="62"/>
      <c r="AI406" s="62"/>
      <c r="AJ406" s="62"/>
      <c r="AK406" s="62"/>
      <c r="AL406" s="62"/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3"/>
    </row>
    <row r="407" spans="1:59" x14ac:dyDescent="0.4">
      <c r="A407" s="62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  <c r="AA407" s="62"/>
      <c r="AB407" s="62"/>
      <c r="AC407" s="62"/>
      <c r="AD407" s="62"/>
      <c r="AE407" s="62"/>
      <c r="AF407" s="62"/>
      <c r="AG407" s="62"/>
      <c r="AH407" s="62"/>
      <c r="AI407" s="62"/>
      <c r="AJ407" s="62"/>
      <c r="AK407" s="62"/>
      <c r="AL407" s="62"/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3"/>
    </row>
    <row r="408" spans="1:59" x14ac:dyDescent="0.4">
      <c r="A408" s="62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  <c r="AA408" s="62"/>
      <c r="AB408" s="62"/>
      <c r="AC408" s="62"/>
      <c r="AD408" s="62"/>
      <c r="AE408" s="62"/>
      <c r="AF408" s="62"/>
      <c r="AG408" s="62"/>
      <c r="AH408" s="62"/>
      <c r="AI408" s="62"/>
      <c r="AJ408" s="62"/>
      <c r="AK408" s="62"/>
      <c r="AL408" s="62"/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3"/>
    </row>
    <row r="409" spans="1:59" x14ac:dyDescent="0.4">
      <c r="A409" s="62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  <c r="AA409" s="62"/>
      <c r="AB409" s="62"/>
      <c r="AC409" s="62"/>
      <c r="AD409" s="62"/>
      <c r="AE409" s="62"/>
      <c r="AF409" s="62"/>
      <c r="AG409" s="62"/>
      <c r="AH409" s="62"/>
      <c r="AI409" s="62"/>
      <c r="AJ409" s="62"/>
      <c r="AK409" s="62"/>
      <c r="AL409" s="62"/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3"/>
    </row>
    <row r="410" spans="1:59" x14ac:dyDescent="0.4">
      <c r="A410" s="62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  <c r="AA410" s="62"/>
      <c r="AB410" s="62"/>
      <c r="AC410" s="62"/>
      <c r="AD410" s="62"/>
      <c r="AE410" s="62"/>
      <c r="AF410" s="62"/>
      <c r="AG410" s="62"/>
      <c r="AH410" s="62"/>
      <c r="AI410" s="62"/>
      <c r="AJ410" s="62"/>
      <c r="AK410" s="62"/>
      <c r="AL410" s="62"/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3"/>
    </row>
    <row r="411" spans="1:59" x14ac:dyDescent="0.4">
      <c r="A411" s="62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  <c r="AA411" s="62"/>
      <c r="AB411" s="62"/>
      <c r="AC411" s="62"/>
      <c r="AD411" s="62"/>
      <c r="AE411" s="62"/>
      <c r="AF411" s="62"/>
      <c r="AG411" s="62"/>
      <c r="AH411" s="62"/>
      <c r="AI411" s="62"/>
      <c r="AJ411" s="62"/>
      <c r="AK411" s="62"/>
      <c r="AL411" s="62"/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3"/>
    </row>
    <row r="412" spans="1:59" x14ac:dyDescent="0.4">
      <c r="A412" s="62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  <c r="AA412" s="62"/>
      <c r="AB412" s="62"/>
      <c r="AC412" s="62"/>
      <c r="AD412" s="62"/>
      <c r="AE412" s="62"/>
      <c r="AF412" s="62"/>
      <c r="AG412" s="62"/>
      <c r="AH412" s="62"/>
      <c r="AI412" s="62"/>
      <c r="AJ412" s="62"/>
      <c r="AK412" s="62"/>
      <c r="AL412" s="62"/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3"/>
    </row>
    <row r="413" spans="1:59" x14ac:dyDescent="0.4">
      <c r="A413" s="62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  <c r="AA413" s="62"/>
      <c r="AB413" s="62"/>
      <c r="AC413" s="62"/>
      <c r="AD413" s="62"/>
      <c r="AE413" s="62"/>
      <c r="AF413" s="62"/>
      <c r="AG413" s="62"/>
      <c r="AH413" s="62"/>
      <c r="AI413" s="62"/>
      <c r="AJ413" s="62"/>
      <c r="AK413" s="62"/>
      <c r="AL413" s="62"/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3"/>
    </row>
    <row r="414" spans="1:59" x14ac:dyDescent="0.4">
      <c r="A414" s="62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  <c r="AA414" s="62"/>
      <c r="AB414" s="62"/>
      <c r="AC414" s="62"/>
      <c r="AD414" s="62"/>
      <c r="AE414" s="62"/>
      <c r="AF414" s="62"/>
      <c r="AG414" s="62"/>
      <c r="AH414" s="62"/>
      <c r="AI414" s="62"/>
      <c r="AJ414" s="62"/>
      <c r="AK414" s="62"/>
      <c r="AL414" s="62"/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3"/>
    </row>
    <row r="415" spans="1:59" x14ac:dyDescent="0.4">
      <c r="A415" s="62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  <c r="AA415" s="62"/>
      <c r="AB415" s="62"/>
      <c r="AC415" s="62"/>
      <c r="AD415" s="62"/>
      <c r="AE415" s="62"/>
      <c r="AF415" s="62"/>
      <c r="AG415" s="62"/>
      <c r="AH415" s="62"/>
      <c r="AI415" s="62"/>
      <c r="AJ415" s="62"/>
      <c r="AK415" s="62"/>
      <c r="AL415" s="62"/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3"/>
    </row>
    <row r="416" spans="1:59" x14ac:dyDescent="0.4">
      <c r="A416" s="62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  <c r="AA416" s="62"/>
      <c r="AB416" s="62"/>
      <c r="AC416" s="62"/>
      <c r="AD416" s="62"/>
      <c r="AE416" s="62"/>
      <c r="AF416" s="62"/>
      <c r="AG416" s="62"/>
      <c r="AH416" s="62"/>
      <c r="AI416" s="62"/>
      <c r="AJ416" s="62"/>
      <c r="AK416" s="62"/>
      <c r="AL416" s="62"/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3"/>
    </row>
    <row r="417" spans="1:59" x14ac:dyDescent="0.4">
      <c r="A417" s="62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  <c r="AA417" s="62"/>
      <c r="AB417" s="62"/>
      <c r="AC417" s="62"/>
      <c r="AD417" s="62"/>
      <c r="AE417" s="62"/>
      <c r="AF417" s="62"/>
      <c r="AG417" s="62"/>
      <c r="AH417" s="62"/>
      <c r="AI417" s="62"/>
      <c r="AJ417" s="62"/>
      <c r="AK417" s="62"/>
      <c r="AL417" s="62"/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/>
    </row>
    <row r="418" spans="1:59" x14ac:dyDescent="0.4">
      <c r="A418" s="62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  <c r="AA418" s="62"/>
      <c r="AB418" s="62"/>
      <c r="AC418" s="62"/>
      <c r="AD418" s="62"/>
      <c r="AE418" s="62"/>
      <c r="AF418" s="62"/>
      <c r="AG418" s="62"/>
      <c r="AH418" s="62"/>
      <c r="AI418" s="62"/>
      <c r="AJ418" s="62"/>
      <c r="AK418" s="62"/>
      <c r="AL418" s="62"/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/>
    </row>
    <row r="419" spans="1:59" x14ac:dyDescent="0.4">
      <c r="A419" s="62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  <c r="AA419" s="62"/>
      <c r="AB419" s="62"/>
      <c r="AC419" s="62"/>
      <c r="AD419" s="62"/>
      <c r="AE419" s="62"/>
      <c r="AF419" s="62"/>
      <c r="AG419" s="62"/>
      <c r="AH419" s="62"/>
      <c r="AI419" s="62"/>
      <c r="AJ419" s="62"/>
      <c r="AK419" s="62"/>
      <c r="AL419" s="62"/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</row>
    <row r="420" spans="1:59" x14ac:dyDescent="0.4">
      <c r="A420" s="62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  <c r="AA420" s="62"/>
      <c r="AB420" s="62"/>
      <c r="AC420" s="62"/>
      <c r="AD420" s="62"/>
      <c r="AE420" s="62"/>
      <c r="AF420" s="62"/>
      <c r="AG420" s="62"/>
      <c r="AH420" s="62"/>
      <c r="AI420" s="62"/>
      <c r="AJ420" s="62"/>
      <c r="AK420" s="62"/>
      <c r="AL420" s="62"/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</row>
    <row r="421" spans="1:59" x14ac:dyDescent="0.4">
      <c r="A421" s="62"/>
      <c r="B421" s="62"/>
      <c r="C421" s="62"/>
      <c r="D421" s="62"/>
      <c r="E421" s="62"/>
      <c r="F421" s="62"/>
      <c r="G421" s="62"/>
      <c r="H421" s="62"/>
      <c r="I421" s="62"/>
      <c r="J421" s="62"/>
      <c r="K421" s="62"/>
      <c r="L421" s="62"/>
      <c r="M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  <c r="AA421" s="62"/>
      <c r="AB421" s="62"/>
      <c r="AC421" s="62"/>
      <c r="AD421" s="62"/>
      <c r="AE421" s="62"/>
      <c r="AF421" s="62"/>
      <c r="AG421" s="62"/>
      <c r="AH421" s="62"/>
      <c r="AI421" s="62"/>
      <c r="AJ421" s="62"/>
      <c r="AK421" s="62"/>
      <c r="AL421" s="62"/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</row>
    <row r="422" spans="1:59" x14ac:dyDescent="0.4">
      <c r="A422" s="62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  <c r="AA422" s="62"/>
      <c r="AB422" s="62"/>
      <c r="AC422" s="62"/>
      <c r="AD422" s="62"/>
      <c r="AE422" s="62"/>
      <c r="AF422" s="62"/>
      <c r="AG422" s="62"/>
      <c r="AH422" s="62"/>
      <c r="AI422" s="62"/>
      <c r="AJ422" s="62"/>
      <c r="AK422" s="62"/>
      <c r="AL422" s="62"/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</row>
    <row r="423" spans="1:59" x14ac:dyDescent="0.4">
      <c r="A423" s="62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  <c r="AA423" s="62"/>
      <c r="AB423" s="62"/>
      <c r="AC423" s="62"/>
      <c r="AD423" s="62"/>
      <c r="AE423" s="62"/>
      <c r="AF423" s="62"/>
      <c r="AG423" s="62"/>
      <c r="AH423" s="62"/>
      <c r="AI423" s="62"/>
      <c r="AJ423" s="62"/>
      <c r="AK423" s="62"/>
      <c r="AL423" s="62"/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</row>
    <row r="424" spans="1:59" x14ac:dyDescent="0.4">
      <c r="A424" s="62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  <c r="AA424" s="62"/>
      <c r="AB424" s="62"/>
      <c r="AC424" s="62"/>
      <c r="AD424" s="62"/>
      <c r="AE424" s="62"/>
      <c r="AF424" s="62"/>
      <c r="AG424" s="62"/>
      <c r="AH424" s="62"/>
      <c r="AI424" s="62"/>
      <c r="AJ424" s="62"/>
      <c r="AK424" s="62"/>
      <c r="AL424" s="62"/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</row>
    <row r="425" spans="1:59" x14ac:dyDescent="0.4">
      <c r="A425" s="62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  <c r="AA425" s="62"/>
      <c r="AB425" s="62"/>
      <c r="AC425" s="62"/>
      <c r="AD425" s="62"/>
      <c r="AE425" s="62"/>
      <c r="AF425" s="62"/>
      <c r="AG425" s="62"/>
      <c r="AH425" s="62"/>
      <c r="AI425" s="62"/>
      <c r="AJ425" s="62"/>
      <c r="AK425" s="62"/>
      <c r="AL425" s="62"/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</row>
    <row r="426" spans="1:59" x14ac:dyDescent="0.4">
      <c r="A426" s="62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  <c r="AA426" s="62"/>
      <c r="AB426" s="62"/>
      <c r="AC426" s="62"/>
      <c r="AD426" s="62"/>
      <c r="AE426" s="62"/>
      <c r="AF426" s="62"/>
      <c r="AG426" s="62"/>
      <c r="AH426" s="62"/>
      <c r="AI426" s="62"/>
      <c r="AJ426" s="62"/>
      <c r="AK426" s="62"/>
      <c r="AL426" s="62"/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</row>
    <row r="427" spans="1:59" x14ac:dyDescent="0.4">
      <c r="A427" s="62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  <c r="AA427" s="62"/>
      <c r="AB427" s="62"/>
      <c r="AC427" s="62"/>
      <c r="AD427" s="62"/>
      <c r="AE427" s="62"/>
      <c r="AF427" s="62"/>
      <c r="AG427" s="62"/>
      <c r="AH427" s="62"/>
      <c r="AI427" s="62"/>
      <c r="AJ427" s="62"/>
      <c r="AK427" s="62"/>
      <c r="AL427" s="62"/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</row>
    <row r="428" spans="1:59" x14ac:dyDescent="0.4">
      <c r="A428" s="62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  <c r="AA428" s="62"/>
      <c r="AB428" s="62"/>
      <c r="AC428" s="62"/>
      <c r="AD428" s="62"/>
      <c r="AE428" s="62"/>
      <c r="AF428" s="62"/>
      <c r="AG428" s="62"/>
      <c r="AH428" s="62"/>
      <c r="AI428" s="62"/>
      <c r="AJ428" s="62"/>
      <c r="AK428" s="62"/>
      <c r="AL428" s="62"/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</row>
    <row r="429" spans="1:59" x14ac:dyDescent="0.4">
      <c r="A429" s="62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  <c r="AA429" s="62"/>
      <c r="AB429" s="62"/>
      <c r="AC429" s="62"/>
      <c r="AD429" s="62"/>
      <c r="AE429" s="62"/>
      <c r="AF429" s="62"/>
      <c r="AG429" s="62"/>
      <c r="AH429" s="62"/>
      <c r="AI429" s="62"/>
      <c r="AJ429" s="62"/>
      <c r="AK429" s="62"/>
      <c r="AL429" s="62"/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</row>
    <row r="430" spans="1:59" x14ac:dyDescent="0.4">
      <c r="A430" s="62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  <c r="AA430" s="62"/>
      <c r="AB430" s="62"/>
      <c r="AC430" s="62"/>
      <c r="AD430" s="62"/>
      <c r="AE430" s="62"/>
      <c r="AF430" s="62"/>
      <c r="AG430" s="62"/>
      <c r="AH430" s="62"/>
      <c r="AI430" s="62"/>
      <c r="AJ430" s="62"/>
      <c r="AK430" s="62"/>
      <c r="AL430" s="62"/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</row>
    <row r="431" spans="1:59" x14ac:dyDescent="0.4">
      <c r="A431" s="62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  <c r="AA431" s="62"/>
      <c r="AB431" s="62"/>
      <c r="AC431" s="62"/>
      <c r="AD431" s="62"/>
      <c r="AE431" s="62"/>
      <c r="AF431" s="62"/>
      <c r="AG431" s="62"/>
      <c r="AH431" s="62"/>
      <c r="AI431" s="62"/>
      <c r="AJ431" s="62"/>
      <c r="AK431" s="62"/>
      <c r="AL431" s="62"/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</row>
    <row r="432" spans="1:59" x14ac:dyDescent="0.4">
      <c r="A432" s="62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  <c r="AA432" s="62"/>
      <c r="AB432" s="62"/>
      <c r="AC432" s="62"/>
      <c r="AD432" s="62"/>
      <c r="AE432" s="62"/>
      <c r="AF432" s="62"/>
      <c r="AG432" s="62"/>
      <c r="AH432" s="62"/>
      <c r="AI432" s="62"/>
      <c r="AJ432" s="62"/>
      <c r="AK432" s="62"/>
      <c r="AL432" s="62"/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</row>
    <row r="433" spans="1:59" x14ac:dyDescent="0.4">
      <c r="A433" s="62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  <c r="AA433" s="62"/>
      <c r="AB433" s="62"/>
      <c r="AC433" s="62"/>
      <c r="AD433" s="62"/>
      <c r="AE433" s="62"/>
      <c r="AF433" s="62"/>
      <c r="AG433" s="62"/>
      <c r="AH433" s="62"/>
      <c r="AI433" s="62"/>
      <c r="AJ433" s="62"/>
      <c r="AK433" s="62"/>
      <c r="AL433" s="62"/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</row>
    <row r="434" spans="1:59" x14ac:dyDescent="0.4">
      <c r="A434" s="62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  <c r="AA434" s="62"/>
      <c r="AB434" s="62"/>
      <c r="AC434" s="62"/>
      <c r="AD434" s="62"/>
      <c r="AE434" s="62"/>
      <c r="AF434" s="62"/>
      <c r="AG434" s="62"/>
      <c r="AH434" s="62"/>
      <c r="AI434" s="62"/>
      <c r="AJ434" s="62"/>
      <c r="AK434" s="62"/>
      <c r="AL434" s="62"/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</row>
    <row r="435" spans="1:59" x14ac:dyDescent="0.4">
      <c r="A435" s="62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  <c r="AA435" s="62"/>
      <c r="AB435" s="62"/>
      <c r="AC435" s="62"/>
      <c r="AD435" s="62"/>
      <c r="AE435" s="62"/>
      <c r="AF435" s="62"/>
      <c r="AG435" s="62"/>
      <c r="AH435" s="62"/>
      <c r="AI435" s="62"/>
      <c r="AJ435" s="62"/>
      <c r="AK435" s="62"/>
      <c r="AL435" s="62"/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</row>
    <row r="436" spans="1:59" x14ac:dyDescent="0.4">
      <c r="A436" s="62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  <c r="AA436" s="62"/>
      <c r="AB436" s="62"/>
      <c r="AC436" s="62"/>
      <c r="AD436" s="62"/>
      <c r="AE436" s="62"/>
      <c r="AF436" s="62"/>
      <c r="AG436" s="62"/>
      <c r="AH436" s="62"/>
      <c r="AI436" s="62"/>
      <c r="AJ436" s="62"/>
      <c r="AK436" s="62"/>
      <c r="AL436" s="62"/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</row>
    <row r="437" spans="1:59" x14ac:dyDescent="0.4">
      <c r="A437" s="62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  <c r="AA437" s="62"/>
      <c r="AB437" s="62"/>
      <c r="AC437" s="62"/>
      <c r="AD437" s="62"/>
      <c r="AE437" s="62"/>
      <c r="AF437" s="62"/>
      <c r="AG437" s="62"/>
      <c r="AH437" s="62"/>
      <c r="AI437" s="62"/>
      <c r="AJ437" s="62"/>
      <c r="AK437" s="62"/>
      <c r="AL437" s="62"/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</row>
    <row r="438" spans="1:59" x14ac:dyDescent="0.4">
      <c r="A438" s="62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  <c r="AA438" s="62"/>
      <c r="AB438" s="62"/>
      <c r="AC438" s="62"/>
      <c r="AD438" s="62"/>
      <c r="AE438" s="62"/>
      <c r="AF438" s="62"/>
      <c r="AG438" s="62"/>
      <c r="AH438" s="62"/>
      <c r="AI438" s="62"/>
      <c r="AJ438" s="62"/>
      <c r="AK438" s="62"/>
      <c r="AL438" s="62"/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</row>
    <row r="439" spans="1:59" x14ac:dyDescent="0.4">
      <c r="A439" s="62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  <c r="AA439" s="62"/>
      <c r="AB439" s="62"/>
      <c r="AC439" s="62"/>
      <c r="AD439" s="62"/>
      <c r="AE439" s="62"/>
      <c r="AF439" s="62"/>
      <c r="AG439" s="62"/>
      <c r="AH439" s="62"/>
      <c r="AI439" s="62"/>
      <c r="AJ439" s="62"/>
      <c r="AK439" s="62"/>
      <c r="AL439" s="62"/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</row>
    <row r="440" spans="1:59" x14ac:dyDescent="0.4">
      <c r="A440" s="62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  <c r="AA440" s="62"/>
      <c r="AB440" s="62"/>
      <c r="AC440" s="62"/>
      <c r="AD440" s="62"/>
      <c r="AE440" s="62"/>
      <c r="AF440" s="62"/>
      <c r="AG440" s="62"/>
      <c r="AH440" s="62"/>
      <c r="AI440" s="62"/>
      <c r="AJ440" s="62"/>
      <c r="AK440" s="62"/>
      <c r="AL440" s="62"/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</row>
    <row r="441" spans="1:59" x14ac:dyDescent="0.4">
      <c r="A441" s="62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  <c r="AA441" s="62"/>
      <c r="AB441" s="62"/>
      <c r="AC441" s="62"/>
      <c r="AD441" s="62"/>
      <c r="AE441" s="62"/>
      <c r="AF441" s="62"/>
      <c r="AG441" s="62"/>
      <c r="AH441" s="62"/>
      <c r="AI441" s="62"/>
      <c r="AJ441" s="62"/>
      <c r="AK441" s="62"/>
      <c r="AL441" s="62"/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</row>
    <row r="442" spans="1:59" x14ac:dyDescent="0.4">
      <c r="A442" s="62"/>
      <c r="B442" s="62"/>
      <c r="C442" s="62"/>
      <c r="D442" s="62"/>
      <c r="E442" s="62"/>
      <c r="F442" s="62"/>
      <c r="G442" s="62"/>
      <c r="H442" s="62"/>
      <c r="I442" s="62"/>
      <c r="J442" s="62"/>
      <c r="K442" s="62"/>
      <c r="L442" s="62"/>
      <c r="M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  <c r="AA442" s="62"/>
      <c r="AB442" s="62"/>
      <c r="AC442" s="62"/>
      <c r="AD442" s="62"/>
      <c r="AE442" s="62"/>
      <c r="AF442" s="62"/>
      <c r="AG442" s="62"/>
      <c r="AH442" s="62"/>
      <c r="AI442" s="62"/>
      <c r="AJ442" s="62"/>
      <c r="AK442" s="62"/>
      <c r="AL442" s="62"/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</row>
    <row r="443" spans="1:59" x14ac:dyDescent="0.4">
      <c r="A443" s="62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  <c r="AA443" s="62"/>
      <c r="AB443" s="62"/>
      <c r="AC443" s="62"/>
      <c r="AD443" s="62"/>
      <c r="AE443" s="62"/>
      <c r="AF443" s="62"/>
      <c r="AG443" s="62"/>
      <c r="AH443" s="62"/>
      <c r="AI443" s="62"/>
      <c r="AJ443" s="62"/>
      <c r="AK443" s="62"/>
      <c r="AL443" s="62"/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</row>
    <row r="444" spans="1:59" x14ac:dyDescent="0.4">
      <c r="A444" s="62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  <c r="AA444" s="62"/>
      <c r="AB444" s="62"/>
      <c r="AC444" s="62"/>
      <c r="AD444" s="62"/>
      <c r="AE444" s="62"/>
      <c r="AF444" s="62"/>
      <c r="AG444" s="62"/>
      <c r="AH444" s="62"/>
      <c r="AI444" s="62"/>
      <c r="AJ444" s="62"/>
      <c r="AK444" s="62"/>
      <c r="AL444" s="62"/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</row>
    <row r="445" spans="1:59" x14ac:dyDescent="0.4">
      <c r="A445" s="62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  <c r="AA445" s="62"/>
      <c r="AB445" s="62"/>
      <c r="AC445" s="62"/>
      <c r="AD445" s="62"/>
      <c r="AE445" s="62"/>
      <c r="AF445" s="62"/>
      <c r="AG445" s="62"/>
      <c r="AH445" s="62"/>
      <c r="AI445" s="62"/>
      <c r="AJ445" s="62"/>
      <c r="AK445" s="62"/>
      <c r="AL445" s="62"/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</row>
    <row r="446" spans="1:59" x14ac:dyDescent="0.4">
      <c r="A446" s="62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  <c r="AA446" s="62"/>
      <c r="AB446" s="62"/>
      <c r="AC446" s="62"/>
      <c r="AD446" s="62"/>
      <c r="AE446" s="62"/>
      <c r="AF446" s="62"/>
      <c r="AG446" s="62"/>
      <c r="AH446" s="62"/>
      <c r="AI446" s="62"/>
      <c r="AJ446" s="62"/>
      <c r="AK446" s="62"/>
      <c r="AL446" s="62"/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</row>
    <row r="447" spans="1:59" x14ac:dyDescent="0.4">
      <c r="A447" s="62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  <c r="AA447" s="62"/>
      <c r="AB447" s="62"/>
      <c r="AC447" s="62"/>
      <c r="AD447" s="62"/>
      <c r="AE447" s="62"/>
      <c r="AF447" s="62"/>
      <c r="AG447" s="62"/>
      <c r="AH447" s="62"/>
      <c r="AI447" s="62"/>
      <c r="AJ447" s="62"/>
      <c r="AK447" s="62"/>
      <c r="AL447" s="62"/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</row>
    <row r="448" spans="1:59" x14ac:dyDescent="0.4">
      <c r="A448" s="62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  <c r="AA448" s="62"/>
      <c r="AB448" s="62"/>
      <c r="AC448" s="62"/>
      <c r="AD448" s="62"/>
      <c r="AE448" s="62"/>
      <c r="AF448" s="62"/>
      <c r="AG448" s="62"/>
      <c r="AH448" s="62"/>
      <c r="AI448" s="62"/>
      <c r="AJ448" s="62"/>
      <c r="AK448" s="62"/>
      <c r="AL448" s="62"/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</row>
    <row r="449" spans="1:59" x14ac:dyDescent="0.4">
      <c r="A449" s="62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  <c r="AA449" s="62"/>
      <c r="AB449" s="62"/>
      <c r="AC449" s="62"/>
      <c r="AD449" s="62"/>
      <c r="AE449" s="62"/>
      <c r="AF449" s="62"/>
      <c r="AG449" s="62"/>
      <c r="AH449" s="62"/>
      <c r="AI449" s="62"/>
      <c r="AJ449" s="62"/>
      <c r="AK449" s="62"/>
      <c r="AL449" s="62"/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</row>
    <row r="450" spans="1:59" x14ac:dyDescent="0.4">
      <c r="A450" s="62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  <c r="AA450" s="62"/>
      <c r="AB450" s="62"/>
      <c r="AC450" s="62"/>
      <c r="AD450" s="62"/>
      <c r="AE450" s="62"/>
      <c r="AF450" s="62"/>
      <c r="AG450" s="62"/>
      <c r="AH450" s="62"/>
      <c r="AI450" s="62"/>
      <c r="AJ450" s="62"/>
      <c r="AK450" s="62"/>
      <c r="AL450" s="62"/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</row>
    <row r="451" spans="1:59" x14ac:dyDescent="0.4">
      <c r="A451" s="62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  <c r="AA451" s="62"/>
      <c r="AB451" s="62"/>
      <c r="AC451" s="62"/>
      <c r="AD451" s="62"/>
      <c r="AE451" s="62"/>
      <c r="AF451" s="62"/>
      <c r="AG451" s="62"/>
      <c r="AH451" s="62"/>
      <c r="AI451" s="62"/>
      <c r="AJ451" s="62"/>
      <c r="AK451" s="62"/>
      <c r="AL451" s="62"/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</row>
    <row r="452" spans="1:59" x14ac:dyDescent="0.4">
      <c r="A452" s="62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  <c r="AA452" s="62"/>
      <c r="AB452" s="62"/>
      <c r="AC452" s="62"/>
      <c r="AD452" s="62"/>
      <c r="AE452" s="62"/>
      <c r="AF452" s="62"/>
      <c r="AG452" s="62"/>
      <c r="AH452" s="62"/>
      <c r="AI452" s="62"/>
      <c r="AJ452" s="62"/>
      <c r="AK452" s="62"/>
      <c r="AL452" s="62"/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</row>
    <row r="453" spans="1:59" x14ac:dyDescent="0.4">
      <c r="A453" s="62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  <c r="AA453" s="62"/>
      <c r="AB453" s="62"/>
      <c r="AC453" s="62"/>
      <c r="AD453" s="62"/>
      <c r="AE453" s="62"/>
      <c r="AF453" s="62"/>
      <c r="AG453" s="62"/>
      <c r="AH453" s="62"/>
      <c r="AI453" s="62"/>
      <c r="AJ453" s="62"/>
      <c r="AK453" s="62"/>
      <c r="AL453" s="62"/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</row>
    <row r="454" spans="1:59" x14ac:dyDescent="0.4">
      <c r="A454" s="62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  <c r="AA454" s="62"/>
      <c r="AB454" s="62"/>
      <c r="AC454" s="62"/>
      <c r="AD454" s="62"/>
      <c r="AE454" s="62"/>
      <c r="AF454" s="62"/>
      <c r="AG454" s="62"/>
      <c r="AH454" s="62"/>
      <c r="AI454" s="62"/>
      <c r="AJ454" s="62"/>
      <c r="AK454" s="62"/>
      <c r="AL454" s="62"/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</row>
    <row r="455" spans="1:59" x14ac:dyDescent="0.4">
      <c r="A455" s="62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  <c r="AA455" s="62"/>
      <c r="AB455" s="62"/>
      <c r="AC455" s="62"/>
      <c r="AD455" s="62"/>
      <c r="AE455" s="62"/>
      <c r="AF455" s="62"/>
      <c r="AG455" s="62"/>
      <c r="AH455" s="62"/>
      <c r="AI455" s="62"/>
      <c r="AJ455" s="62"/>
      <c r="AK455" s="62"/>
      <c r="AL455" s="62"/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</row>
    <row r="456" spans="1:59" x14ac:dyDescent="0.4">
      <c r="A456" s="62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  <c r="AA456" s="62"/>
      <c r="AB456" s="62"/>
      <c r="AC456" s="62"/>
      <c r="AD456" s="62"/>
      <c r="AE456" s="62"/>
      <c r="AF456" s="62"/>
      <c r="AG456" s="62"/>
      <c r="AH456" s="62"/>
      <c r="AI456" s="62"/>
      <c r="AJ456" s="62"/>
      <c r="AK456" s="62"/>
      <c r="AL456" s="62"/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</row>
    <row r="457" spans="1:59" x14ac:dyDescent="0.4">
      <c r="A457" s="62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  <c r="AA457" s="62"/>
      <c r="AB457" s="62"/>
      <c r="AC457" s="62"/>
      <c r="AD457" s="62"/>
      <c r="AE457" s="62"/>
      <c r="AF457" s="62"/>
      <c r="AG457" s="62"/>
      <c r="AH457" s="62"/>
      <c r="AI457" s="62"/>
      <c r="AJ457" s="62"/>
      <c r="AK457" s="62"/>
      <c r="AL457" s="62"/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</row>
    <row r="458" spans="1:59" x14ac:dyDescent="0.4">
      <c r="A458" s="62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  <c r="AA458" s="62"/>
      <c r="AB458" s="62"/>
      <c r="AC458" s="62"/>
      <c r="AD458" s="62"/>
      <c r="AE458" s="62"/>
      <c r="AF458" s="62"/>
      <c r="AG458" s="62"/>
      <c r="AH458" s="62"/>
      <c r="AI458" s="62"/>
      <c r="AJ458" s="62"/>
      <c r="AK458" s="62"/>
      <c r="AL458" s="62"/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</row>
    <row r="459" spans="1:59" x14ac:dyDescent="0.4">
      <c r="A459" s="62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  <c r="AA459" s="62"/>
      <c r="AB459" s="62"/>
      <c r="AC459" s="62"/>
      <c r="AD459" s="62"/>
      <c r="AE459" s="62"/>
      <c r="AF459" s="62"/>
      <c r="AG459" s="62"/>
      <c r="AH459" s="62"/>
      <c r="AI459" s="62"/>
      <c r="AJ459" s="62"/>
      <c r="AK459" s="62"/>
      <c r="AL459" s="62"/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</row>
    <row r="460" spans="1:59" x14ac:dyDescent="0.4">
      <c r="A460" s="62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  <c r="AA460" s="62"/>
      <c r="AB460" s="62"/>
      <c r="AC460" s="62"/>
      <c r="AD460" s="62"/>
      <c r="AE460" s="62"/>
      <c r="AF460" s="62"/>
      <c r="AG460" s="62"/>
      <c r="AH460" s="62"/>
      <c r="AI460" s="62"/>
      <c r="AJ460" s="62"/>
      <c r="AK460" s="62"/>
      <c r="AL460" s="62"/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14"/>
  <sheetViews>
    <sheetView workbookViewId="0">
      <selection activeCell="S10" sqref="S10"/>
    </sheetView>
  </sheetViews>
  <sheetFormatPr defaultRowHeight="13.15" x14ac:dyDescent="0.4"/>
  <sheetData>
    <row r="1" spans="1:74" x14ac:dyDescent="0.4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</row>
    <row r="2" spans="1:74" ht="15.4" x14ac:dyDescent="0.4">
      <c r="A2" s="77"/>
      <c r="B2" s="77"/>
      <c r="C2" s="77"/>
      <c r="D2" s="77"/>
      <c r="E2" s="74" t="s">
        <v>488</v>
      </c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</row>
    <row r="3" spans="1:74" x14ac:dyDescent="0.4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</row>
    <row r="4" spans="1:74" x14ac:dyDescent="0.4">
      <c r="A4" s="77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</row>
    <row r="5" spans="1:74" x14ac:dyDescent="0.4">
      <c r="A5" s="77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</row>
    <row r="6" spans="1:74" x14ac:dyDescent="0.4">
      <c r="A6" s="77"/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</row>
    <row r="7" spans="1:74" x14ac:dyDescent="0.4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</row>
    <row r="8" spans="1:74" x14ac:dyDescent="0.4">
      <c r="A8" s="77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77"/>
      <c r="BK8" s="77"/>
      <c r="BL8" s="77"/>
      <c r="BM8" s="77"/>
      <c r="BN8" s="77"/>
      <c r="BO8" s="77"/>
      <c r="BP8" s="77"/>
      <c r="BQ8" s="77"/>
      <c r="BR8" s="77"/>
      <c r="BS8" s="77"/>
      <c r="BT8" s="77"/>
      <c r="BU8" s="77"/>
      <c r="BV8" s="77"/>
    </row>
    <row r="9" spans="1:74" x14ac:dyDescent="0.4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</row>
    <row r="10" spans="1:74" x14ac:dyDescent="0.4">
      <c r="A10" s="77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77"/>
      <c r="BK10" s="77"/>
      <c r="BL10" s="77"/>
      <c r="BM10" s="77"/>
      <c r="BN10" s="77"/>
      <c r="BO10" s="77"/>
      <c r="BP10" s="77"/>
      <c r="BQ10" s="77"/>
      <c r="BR10" s="77"/>
      <c r="BS10" s="77"/>
      <c r="BT10" s="77"/>
      <c r="BU10" s="77"/>
      <c r="BV10" s="77"/>
    </row>
    <row r="11" spans="1:74" x14ac:dyDescent="0.4">
      <c r="A11" s="77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</row>
    <row r="12" spans="1:74" x14ac:dyDescent="0.4">
      <c r="A12" s="77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</row>
    <row r="13" spans="1:74" x14ac:dyDescent="0.4">
      <c r="A13" s="77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7"/>
      <c r="AX13" s="77"/>
      <c r="AY13" s="77"/>
      <c r="AZ13" s="77"/>
      <c r="BA13" s="77"/>
      <c r="BB13" s="77"/>
      <c r="BC13" s="77"/>
      <c r="BD13" s="77"/>
      <c r="BE13" s="77"/>
      <c r="BF13" s="77"/>
      <c r="BG13" s="77"/>
      <c r="BH13" s="77"/>
      <c r="BI13" s="77"/>
      <c r="BJ13" s="77"/>
      <c r="BK13" s="77"/>
      <c r="BL13" s="77"/>
      <c r="BM13" s="77"/>
      <c r="BN13" s="77"/>
      <c r="BO13" s="77"/>
      <c r="BP13" s="77"/>
      <c r="BQ13" s="77"/>
      <c r="BR13" s="77"/>
      <c r="BS13" s="77"/>
      <c r="BT13" s="77"/>
      <c r="BU13" s="77"/>
      <c r="BV13" s="77"/>
    </row>
    <row r="14" spans="1:74" x14ac:dyDescent="0.4">
      <c r="A14" s="77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  <c r="AN14" s="77"/>
      <c r="AO14" s="77"/>
      <c r="AP14" s="77"/>
      <c r="AQ14" s="77"/>
      <c r="AR14" s="77"/>
      <c r="AS14" s="77"/>
      <c r="AT14" s="77"/>
      <c r="AU14" s="77"/>
      <c r="AV14" s="77"/>
      <c r="AW14" s="77"/>
      <c r="AX14" s="77"/>
      <c r="AY14" s="77"/>
      <c r="AZ14" s="77"/>
      <c r="BA14" s="77"/>
      <c r="BB14" s="77"/>
      <c r="BC14" s="77"/>
      <c r="BD14" s="77"/>
      <c r="BE14" s="77"/>
      <c r="BF14" s="77"/>
      <c r="BG14" s="77"/>
      <c r="BH14" s="77"/>
      <c r="BI14" s="77"/>
      <c r="BJ14" s="77"/>
      <c r="BK14" s="77"/>
      <c r="BL14" s="77"/>
      <c r="BM14" s="77"/>
      <c r="BN14" s="77"/>
      <c r="BO14" s="77"/>
      <c r="BP14" s="77"/>
      <c r="BQ14" s="77"/>
      <c r="BR14" s="77"/>
      <c r="BS14" s="77"/>
      <c r="BT14" s="77"/>
      <c r="BU14" s="77"/>
      <c r="BV14" s="77"/>
    </row>
    <row r="15" spans="1:74" x14ac:dyDescent="0.4">
      <c r="A15" s="77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  <c r="AN15" s="77"/>
      <c r="AO15" s="77"/>
      <c r="AP15" s="77"/>
      <c r="AQ15" s="77"/>
      <c r="AR15" s="77"/>
      <c r="AS15" s="77"/>
      <c r="AT15" s="77"/>
      <c r="AU15" s="77"/>
      <c r="AV15" s="77"/>
      <c r="AW15" s="77"/>
      <c r="AX15" s="77"/>
      <c r="AY15" s="77"/>
      <c r="AZ15" s="77"/>
      <c r="BA15" s="77"/>
      <c r="BB15" s="77"/>
      <c r="BC15" s="77"/>
      <c r="BD15" s="77"/>
      <c r="BE15" s="77"/>
      <c r="BF15" s="77"/>
      <c r="BG15" s="77"/>
      <c r="BH15" s="77"/>
      <c r="BI15" s="77"/>
      <c r="BJ15" s="77"/>
      <c r="BK15" s="77"/>
      <c r="BL15" s="77"/>
      <c r="BM15" s="77"/>
      <c r="BN15" s="77"/>
      <c r="BO15" s="77"/>
      <c r="BP15" s="77"/>
      <c r="BQ15" s="77"/>
      <c r="BR15" s="77"/>
      <c r="BS15" s="77"/>
      <c r="BT15" s="77"/>
      <c r="BU15" s="77"/>
      <c r="BV15" s="77"/>
    </row>
    <row r="16" spans="1:74" x14ac:dyDescent="0.4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  <c r="AN16" s="77"/>
      <c r="AO16" s="77"/>
      <c r="AP16" s="77"/>
      <c r="AQ16" s="77"/>
      <c r="AR16" s="77"/>
      <c r="AS16" s="77"/>
      <c r="AT16" s="77"/>
      <c r="AU16" s="77"/>
      <c r="AV16" s="77"/>
      <c r="AW16" s="77"/>
      <c r="AX16" s="77"/>
      <c r="AY16" s="77"/>
      <c r="AZ16" s="77"/>
      <c r="BA16" s="77"/>
      <c r="BB16" s="77"/>
      <c r="BC16" s="77"/>
      <c r="BD16" s="77"/>
      <c r="BE16" s="77"/>
      <c r="BF16" s="77"/>
      <c r="BG16" s="77"/>
      <c r="BH16" s="77"/>
      <c r="BI16" s="77"/>
      <c r="BJ16" s="77"/>
      <c r="BK16" s="77"/>
      <c r="BL16" s="77"/>
      <c r="BM16" s="77"/>
      <c r="BN16" s="77"/>
      <c r="BO16" s="77"/>
      <c r="BP16" s="77"/>
      <c r="BQ16" s="77"/>
      <c r="BR16" s="77"/>
      <c r="BS16" s="77"/>
      <c r="BT16" s="77"/>
      <c r="BU16" s="77"/>
      <c r="BV16" s="77"/>
    </row>
    <row r="17" spans="1:74" x14ac:dyDescent="0.4">
      <c r="A17" s="77"/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  <c r="AY17" s="77"/>
      <c r="AZ17" s="77"/>
      <c r="BA17" s="77"/>
      <c r="BB17" s="77"/>
      <c r="BC17" s="77"/>
      <c r="BD17" s="77"/>
      <c r="BE17" s="77"/>
      <c r="BF17" s="77"/>
      <c r="BG17" s="77"/>
      <c r="BH17" s="77"/>
      <c r="BI17" s="77"/>
      <c r="BJ17" s="77"/>
      <c r="BK17" s="77"/>
      <c r="BL17" s="77"/>
      <c r="BM17" s="77"/>
      <c r="BN17" s="77"/>
      <c r="BO17" s="77"/>
      <c r="BP17" s="77"/>
      <c r="BQ17" s="77"/>
      <c r="BR17" s="77"/>
      <c r="BS17" s="77"/>
      <c r="BT17" s="77"/>
      <c r="BU17" s="77"/>
      <c r="BV17" s="77"/>
    </row>
    <row r="18" spans="1:74" x14ac:dyDescent="0.4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  <c r="AN18" s="77"/>
      <c r="AO18" s="77"/>
      <c r="AP18" s="77"/>
      <c r="AQ18" s="77"/>
      <c r="AR18" s="77"/>
      <c r="AS18" s="77"/>
      <c r="AT18" s="77"/>
      <c r="AU18" s="77"/>
      <c r="AV18" s="77"/>
      <c r="AW18" s="77"/>
      <c r="AX18" s="77"/>
      <c r="AY18" s="77"/>
      <c r="AZ18" s="77"/>
      <c r="BA18" s="77"/>
      <c r="BB18" s="77"/>
      <c r="BC18" s="77"/>
      <c r="BD18" s="77"/>
      <c r="BE18" s="77"/>
      <c r="BF18" s="77"/>
      <c r="BG18" s="77"/>
      <c r="BH18" s="77"/>
      <c r="BI18" s="77"/>
      <c r="BJ18" s="77"/>
      <c r="BK18" s="77"/>
      <c r="BL18" s="77"/>
      <c r="BM18" s="77"/>
      <c r="BN18" s="77"/>
      <c r="BO18" s="77"/>
      <c r="BP18" s="77"/>
      <c r="BQ18" s="77"/>
      <c r="BR18" s="77"/>
      <c r="BS18" s="77"/>
      <c r="BT18" s="77"/>
      <c r="BU18" s="77"/>
      <c r="BV18" s="77"/>
    </row>
    <row r="19" spans="1:74" x14ac:dyDescent="0.4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  <c r="AN19" s="77"/>
      <c r="AO19" s="77"/>
      <c r="AP19" s="77"/>
      <c r="AQ19" s="77"/>
      <c r="AR19" s="77"/>
      <c r="AS19" s="77"/>
      <c r="AT19" s="77"/>
      <c r="AU19" s="77"/>
      <c r="AV19" s="77"/>
      <c r="AW19" s="77"/>
      <c r="AX19" s="77"/>
      <c r="AY19" s="77"/>
      <c r="AZ19" s="77"/>
      <c r="BA19" s="77"/>
      <c r="BB19" s="77"/>
      <c r="BC19" s="77"/>
      <c r="BD19" s="77"/>
      <c r="BE19" s="77"/>
      <c r="BF19" s="77"/>
      <c r="BG19" s="77"/>
      <c r="BH19" s="77"/>
      <c r="BI19" s="77"/>
      <c r="BJ19" s="77"/>
      <c r="BK19" s="77"/>
      <c r="BL19" s="77"/>
      <c r="BM19" s="77"/>
      <c r="BN19" s="77"/>
      <c r="BO19" s="77"/>
      <c r="BP19" s="77"/>
      <c r="BQ19" s="77"/>
      <c r="BR19" s="77"/>
      <c r="BS19" s="77"/>
      <c r="BT19" s="77"/>
      <c r="BU19" s="77"/>
      <c r="BV19" s="77"/>
    </row>
    <row r="20" spans="1:74" x14ac:dyDescent="0.4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  <c r="AN20" s="77"/>
      <c r="AO20" s="77"/>
      <c r="AP20" s="77"/>
      <c r="AQ20" s="77"/>
      <c r="AR20" s="77"/>
      <c r="AS20" s="77"/>
      <c r="AT20" s="77"/>
      <c r="AU20" s="77"/>
      <c r="AV20" s="77"/>
      <c r="AW20" s="77"/>
      <c r="AX20" s="77"/>
      <c r="AY20" s="77"/>
      <c r="AZ20" s="77"/>
      <c r="BA20" s="77"/>
      <c r="BB20" s="77"/>
      <c r="BC20" s="77"/>
      <c r="BD20" s="77"/>
      <c r="BE20" s="77"/>
      <c r="BF20" s="77"/>
      <c r="BG20" s="77"/>
      <c r="BH20" s="77"/>
      <c r="BI20" s="77"/>
      <c r="BJ20" s="77"/>
      <c r="BK20" s="77"/>
      <c r="BL20" s="77"/>
      <c r="BM20" s="77"/>
      <c r="BN20" s="77"/>
      <c r="BO20" s="77"/>
      <c r="BP20" s="77"/>
      <c r="BQ20" s="77"/>
      <c r="BR20" s="77"/>
      <c r="BS20" s="77"/>
      <c r="BT20" s="77"/>
      <c r="BU20" s="77"/>
      <c r="BV20" s="77"/>
    </row>
    <row r="21" spans="1:74" x14ac:dyDescent="0.4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</row>
    <row r="22" spans="1:74" x14ac:dyDescent="0.4">
      <c r="A22" s="77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</row>
    <row r="23" spans="1:74" x14ac:dyDescent="0.4">
      <c r="A23" s="77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  <c r="AN23" s="77"/>
      <c r="AO23" s="77"/>
      <c r="AP23" s="77"/>
      <c r="AQ23" s="77"/>
      <c r="AR23" s="77"/>
      <c r="AS23" s="77"/>
      <c r="AT23" s="77"/>
      <c r="AU23" s="77"/>
      <c r="AV23" s="77"/>
      <c r="AW23" s="77"/>
      <c r="AX23" s="77"/>
      <c r="AY23" s="77"/>
      <c r="AZ23" s="77"/>
      <c r="BA23" s="77"/>
      <c r="BB23" s="77"/>
      <c r="BC23" s="77"/>
      <c r="BD23" s="77"/>
      <c r="BE23" s="77"/>
      <c r="BF23" s="77"/>
      <c r="BG23" s="77"/>
      <c r="BH23" s="77"/>
      <c r="BI23" s="77"/>
      <c r="BJ23" s="77"/>
      <c r="BK23" s="77"/>
      <c r="BL23" s="77"/>
      <c r="BM23" s="77"/>
      <c r="BN23" s="77"/>
      <c r="BO23" s="77"/>
      <c r="BP23" s="77"/>
      <c r="BQ23" s="77"/>
      <c r="BR23" s="77"/>
      <c r="BS23" s="77"/>
      <c r="BT23" s="77"/>
      <c r="BU23" s="77"/>
      <c r="BV23" s="77"/>
    </row>
    <row r="24" spans="1:74" x14ac:dyDescent="0.4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  <c r="AN24" s="77"/>
      <c r="AO24" s="77"/>
      <c r="AP24" s="77"/>
      <c r="AQ24" s="77"/>
      <c r="AR24" s="77"/>
      <c r="AS24" s="77"/>
      <c r="AT24" s="77"/>
      <c r="AU24" s="77"/>
      <c r="AV24" s="77"/>
      <c r="AW24" s="77"/>
      <c r="AX24" s="77"/>
      <c r="AY24" s="77"/>
      <c r="AZ24" s="77"/>
      <c r="BA24" s="77"/>
      <c r="BB24" s="7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77"/>
      <c r="BN24" s="77"/>
      <c r="BO24" s="77"/>
      <c r="BP24" s="77"/>
      <c r="BQ24" s="77"/>
      <c r="BR24" s="77"/>
      <c r="BS24" s="77"/>
      <c r="BT24" s="77"/>
      <c r="BU24" s="77"/>
      <c r="BV24" s="77"/>
    </row>
    <row r="25" spans="1:74" x14ac:dyDescent="0.4">
      <c r="A25" s="77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  <c r="AN25" s="77"/>
      <c r="AO25" s="77"/>
      <c r="AP25" s="77"/>
      <c r="AQ25" s="77"/>
      <c r="AR25" s="77"/>
      <c r="AS25" s="77"/>
      <c r="AT25" s="77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</row>
    <row r="26" spans="1:74" x14ac:dyDescent="0.4">
      <c r="A26" s="77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  <c r="AN26" s="77"/>
      <c r="AO26" s="77"/>
      <c r="AP26" s="77"/>
      <c r="AQ26" s="77"/>
      <c r="AR26" s="77"/>
      <c r="AS26" s="77"/>
      <c r="AT26" s="77"/>
      <c r="AU26" s="77"/>
      <c r="AV26" s="77"/>
      <c r="AW26" s="77"/>
      <c r="AX26" s="77"/>
      <c r="AY26" s="77"/>
      <c r="AZ26" s="77"/>
      <c r="BA26" s="77"/>
      <c r="BB26" s="7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77"/>
      <c r="BN26" s="77"/>
      <c r="BO26" s="77"/>
      <c r="BP26" s="77"/>
      <c r="BQ26" s="77"/>
      <c r="BR26" s="77"/>
      <c r="BS26" s="77"/>
      <c r="BT26" s="77"/>
      <c r="BU26" s="77"/>
      <c r="BV26" s="77"/>
    </row>
    <row r="27" spans="1:74" x14ac:dyDescent="0.4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  <c r="AN27" s="77"/>
      <c r="AO27" s="77"/>
      <c r="AP27" s="77"/>
      <c r="AQ27" s="77"/>
      <c r="AR27" s="77"/>
      <c r="AS27" s="77"/>
      <c r="AT27" s="77"/>
      <c r="AU27" s="77"/>
      <c r="AV27" s="77"/>
      <c r="AW27" s="77"/>
      <c r="AX27" s="77"/>
      <c r="AY27" s="77"/>
      <c r="AZ27" s="77"/>
      <c r="BA27" s="77"/>
      <c r="BB27" s="77"/>
      <c r="BC27" s="77"/>
      <c r="BD27" s="77"/>
      <c r="BE27" s="77"/>
      <c r="BF27" s="77"/>
      <c r="BG27" s="77"/>
      <c r="BH27" s="77"/>
      <c r="BI27" s="77"/>
      <c r="BJ27" s="77"/>
      <c r="BK27" s="77"/>
      <c r="BL27" s="77"/>
      <c r="BM27" s="77"/>
      <c r="BN27" s="77"/>
      <c r="BO27" s="77"/>
      <c r="BP27" s="77"/>
      <c r="BQ27" s="77"/>
      <c r="BR27" s="77"/>
      <c r="BS27" s="77"/>
      <c r="BT27" s="77"/>
      <c r="BU27" s="77"/>
      <c r="BV27" s="77"/>
    </row>
    <row r="28" spans="1:74" x14ac:dyDescent="0.4">
      <c r="A28" s="77"/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</row>
    <row r="29" spans="1:74" x14ac:dyDescent="0.4">
      <c r="A29" s="77"/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</row>
    <row r="30" spans="1:74" x14ac:dyDescent="0.4">
      <c r="A30" s="77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  <c r="AN30" s="77"/>
      <c r="AO30" s="77"/>
      <c r="AP30" s="77"/>
      <c r="AQ30" s="77"/>
      <c r="AR30" s="77"/>
      <c r="AS30" s="77"/>
      <c r="AT30" s="77"/>
      <c r="AU30" s="77"/>
      <c r="AV30" s="77"/>
      <c r="AW30" s="77"/>
      <c r="AX30" s="77"/>
      <c r="AY30" s="77"/>
      <c r="AZ30" s="77"/>
      <c r="BA30" s="77"/>
      <c r="BB30" s="77"/>
      <c r="BC30" s="77"/>
      <c r="BD30" s="77"/>
      <c r="BE30" s="77"/>
      <c r="BF30" s="77"/>
      <c r="BG30" s="77"/>
      <c r="BH30" s="77"/>
      <c r="BI30" s="77"/>
      <c r="BJ30" s="77"/>
      <c r="BK30" s="77"/>
      <c r="BL30" s="77"/>
      <c r="BM30" s="77"/>
      <c r="BN30" s="77"/>
      <c r="BO30" s="77"/>
      <c r="BP30" s="77"/>
      <c r="BQ30" s="77"/>
      <c r="BR30" s="77"/>
      <c r="BS30" s="77"/>
      <c r="BT30" s="77"/>
      <c r="BU30" s="77"/>
      <c r="BV30" s="77"/>
    </row>
    <row r="31" spans="1:74" ht="12.75" customHeight="1" x14ac:dyDescent="0.4">
      <c r="A31" s="77"/>
      <c r="B31" s="77"/>
      <c r="C31" s="77"/>
      <c r="D31" s="77"/>
      <c r="E31" s="78" t="s">
        <v>491</v>
      </c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77"/>
      <c r="AX31" s="77"/>
      <c r="AY31" s="77"/>
      <c r="AZ31" s="77"/>
      <c r="BA31" s="77"/>
      <c r="BB31" s="77"/>
      <c r="BC31" s="77"/>
      <c r="BD31" s="77"/>
      <c r="BE31" s="77"/>
      <c r="BF31" s="77"/>
      <c r="BG31" s="77"/>
      <c r="BH31" s="77"/>
      <c r="BI31" s="77"/>
      <c r="BJ31" s="77"/>
      <c r="BK31" s="77"/>
      <c r="BL31" s="77"/>
      <c r="BM31" s="77"/>
      <c r="BN31" s="77"/>
      <c r="BO31" s="77"/>
      <c r="BP31" s="77"/>
      <c r="BQ31" s="77"/>
      <c r="BR31" s="77"/>
      <c r="BS31" s="77"/>
      <c r="BT31" s="77"/>
      <c r="BU31" s="77"/>
      <c r="BV31" s="77"/>
    </row>
    <row r="32" spans="1:74" ht="12.75" customHeight="1" x14ac:dyDescent="0.4">
      <c r="A32" s="77"/>
      <c r="B32" s="77"/>
      <c r="C32" s="77"/>
      <c r="D32" s="77"/>
      <c r="E32" s="79" t="s">
        <v>492</v>
      </c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  <c r="AN32" s="77"/>
      <c r="AO32" s="77"/>
      <c r="AP32" s="77"/>
      <c r="AQ32" s="77"/>
      <c r="AR32" s="77"/>
      <c r="AS32" s="77"/>
      <c r="AT32" s="77"/>
      <c r="AU32" s="77"/>
      <c r="AV32" s="77"/>
      <c r="AW32" s="77"/>
      <c r="AX32" s="77"/>
      <c r="AY32" s="77"/>
      <c r="AZ32" s="77"/>
      <c r="BA32" s="77"/>
      <c r="BB32" s="77"/>
      <c r="BC32" s="77"/>
      <c r="BD32" s="77"/>
      <c r="BE32" s="77"/>
      <c r="BF32" s="77"/>
      <c r="BG32" s="77"/>
      <c r="BH32" s="77"/>
      <c r="BI32" s="77"/>
      <c r="BJ32" s="77"/>
      <c r="BK32" s="77"/>
      <c r="BL32" s="77"/>
      <c r="BM32" s="77"/>
      <c r="BN32" s="77"/>
      <c r="BO32" s="77"/>
      <c r="BP32" s="77"/>
      <c r="BQ32" s="77"/>
      <c r="BR32" s="77"/>
      <c r="BS32" s="77"/>
      <c r="BT32" s="77"/>
      <c r="BU32" s="77"/>
      <c r="BV32" s="77"/>
    </row>
    <row r="33" spans="1:74" ht="12.75" customHeight="1" x14ac:dyDescent="0.4">
      <c r="A33" s="77"/>
      <c r="B33" s="77"/>
      <c r="C33" s="77"/>
      <c r="D33" s="77"/>
      <c r="E33" s="79" t="s">
        <v>493</v>
      </c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  <c r="AN33" s="77"/>
      <c r="AO33" s="77"/>
      <c r="AP33" s="77"/>
      <c r="AQ33" s="77"/>
      <c r="AR33" s="77"/>
      <c r="AS33" s="77"/>
      <c r="AT33" s="77"/>
      <c r="AU33" s="77"/>
      <c r="AV33" s="77"/>
      <c r="AW33" s="77"/>
      <c r="AX33" s="77"/>
      <c r="AY33" s="77"/>
      <c r="AZ33" s="77"/>
      <c r="BA33" s="77"/>
      <c r="BB33" s="7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77"/>
      <c r="BN33" s="77"/>
      <c r="BO33" s="77"/>
      <c r="BP33" s="77"/>
      <c r="BQ33" s="77"/>
      <c r="BR33" s="77"/>
      <c r="BS33" s="77"/>
      <c r="BT33" s="77"/>
      <c r="BU33" s="77"/>
      <c r="BV33" s="77"/>
    </row>
    <row r="34" spans="1:74" ht="12.75" customHeight="1" x14ac:dyDescent="0.4">
      <c r="A34" s="77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  <c r="AN34" s="77"/>
      <c r="AO34" s="77"/>
      <c r="AP34" s="77"/>
      <c r="AQ34" s="77"/>
      <c r="AR34" s="77"/>
      <c r="AS34" s="77"/>
      <c r="AT34" s="77"/>
      <c r="AU34" s="77"/>
      <c r="AV34" s="77"/>
      <c r="AW34" s="77"/>
      <c r="AX34" s="77"/>
      <c r="AY34" s="77"/>
      <c r="AZ34" s="77"/>
      <c r="BA34" s="77"/>
      <c r="BB34" s="77"/>
      <c r="BC34" s="77"/>
      <c r="BD34" s="77"/>
      <c r="BE34" s="77"/>
      <c r="BF34" s="77"/>
      <c r="BG34" s="77"/>
      <c r="BH34" s="77"/>
      <c r="BI34" s="77"/>
      <c r="BJ34" s="77"/>
      <c r="BK34" s="77"/>
      <c r="BL34" s="77"/>
      <c r="BM34" s="77"/>
      <c r="BN34" s="77"/>
      <c r="BO34" s="77"/>
      <c r="BP34" s="77"/>
      <c r="BQ34" s="77"/>
      <c r="BR34" s="77"/>
      <c r="BS34" s="77"/>
      <c r="BT34" s="77"/>
      <c r="BU34" s="77"/>
      <c r="BV34" s="77"/>
    </row>
    <row r="35" spans="1:74" x14ac:dyDescent="0.4">
      <c r="A35" s="77"/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  <c r="AN35" s="77"/>
      <c r="AO35" s="77"/>
      <c r="AP35" s="77"/>
      <c r="AQ35" s="77"/>
      <c r="AR35" s="77"/>
      <c r="AS35" s="77"/>
      <c r="AT35" s="77"/>
      <c r="AU35" s="77"/>
      <c r="AV35" s="77"/>
      <c r="AW35" s="77"/>
      <c r="AX35" s="77"/>
      <c r="AY35" s="77"/>
      <c r="AZ35" s="77"/>
      <c r="BA35" s="77"/>
      <c r="BB35" s="77"/>
      <c r="BC35" s="77"/>
      <c r="BD35" s="77"/>
      <c r="BE35" s="77"/>
      <c r="BF35" s="77"/>
      <c r="BG35" s="77"/>
      <c r="BH35" s="77"/>
      <c r="BI35" s="77"/>
      <c r="BJ35" s="77"/>
      <c r="BK35" s="77"/>
      <c r="BL35" s="77"/>
      <c r="BM35" s="77"/>
      <c r="BN35" s="77"/>
      <c r="BO35" s="77"/>
      <c r="BP35" s="77"/>
      <c r="BQ35" s="77"/>
      <c r="BR35" s="77"/>
      <c r="BS35" s="77"/>
      <c r="BT35" s="77"/>
      <c r="BU35" s="77"/>
      <c r="BV35" s="77"/>
    </row>
    <row r="36" spans="1:74" x14ac:dyDescent="0.4">
      <c r="A36" s="77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  <c r="AN36" s="77"/>
      <c r="AO36" s="77"/>
      <c r="AP36" s="77"/>
      <c r="AQ36" s="77"/>
      <c r="AR36" s="77"/>
      <c r="AS36" s="77"/>
      <c r="AT36" s="77"/>
      <c r="AU36" s="77"/>
      <c r="AV36" s="77"/>
      <c r="AW36" s="77"/>
      <c r="AX36" s="77"/>
      <c r="AY36" s="77"/>
      <c r="AZ36" s="77"/>
      <c r="BA36" s="77"/>
      <c r="BB36" s="77"/>
      <c r="BC36" s="77"/>
      <c r="BD36" s="77"/>
      <c r="BE36" s="77"/>
      <c r="BF36" s="77"/>
      <c r="BG36" s="77"/>
      <c r="BH36" s="77"/>
      <c r="BI36" s="77"/>
      <c r="BJ36" s="77"/>
      <c r="BK36" s="77"/>
      <c r="BL36" s="77"/>
      <c r="BM36" s="77"/>
      <c r="BN36" s="77"/>
      <c r="BO36" s="77"/>
      <c r="BP36" s="77"/>
      <c r="BQ36" s="77"/>
      <c r="BR36" s="77"/>
      <c r="BS36" s="77"/>
      <c r="BT36" s="77"/>
      <c r="BU36" s="77"/>
      <c r="BV36" s="77"/>
    </row>
    <row r="37" spans="1:74" x14ac:dyDescent="0.4">
      <c r="A37" s="77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  <c r="AN37" s="77"/>
      <c r="AO37" s="77"/>
      <c r="AP37" s="77"/>
      <c r="AQ37" s="77"/>
      <c r="AR37" s="77"/>
      <c r="AS37" s="77"/>
      <c r="AT37" s="77"/>
      <c r="AU37" s="77"/>
      <c r="AV37" s="77"/>
      <c r="AW37" s="77"/>
      <c r="AX37" s="77"/>
      <c r="AY37" s="77"/>
      <c r="AZ37" s="77"/>
      <c r="BA37" s="77"/>
      <c r="BB37" s="77"/>
      <c r="BC37" s="77"/>
      <c r="BD37" s="77"/>
      <c r="BE37" s="77"/>
      <c r="BF37" s="77"/>
      <c r="BG37" s="77"/>
      <c r="BH37" s="77"/>
      <c r="BI37" s="77"/>
      <c r="BJ37" s="77"/>
      <c r="BK37" s="77"/>
      <c r="BL37" s="77"/>
      <c r="BM37" s="77"/>
      <c r="BN37" s="77"/>
      <c r="BO37" s="77"/>
      <c r="BP37" s="77"/>
      <c r="BQ37" s="77"/>
      <c r="BR37" s="77"/>
      <c r="BS37" s="77"/>
      <c r="BT37" s="77"/>
      <c r="BU37" s="77"/>
      <c r="BV37" s="77"/>
    </row>
    <row r="38" spans="1:74" x14ac:dyDescent="0.4">
      <c r="A38" s="77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  <c r="AN38" s="77"/>
      <c r="AO38" s="77"/>
      <c r="AP38" s="77"/>
      <c r="AQ38" s="77"/>
      <c r="AR38" s="77"/>
      <c r="AS38" s="77"/>
      <c r="AT38" s="77"/>
      <c r="AU38" s="77"/>
      <c r="AV38" s="77"/>
      <c r="AW38" s="77"/>
      <c r="AX38" s="77"/>
      <c r="AY38" s="77"/>
      <c r="AZ38" s="77"/>
      <c r="BA38" s="77"/>
      <c r="BB38" s="77"/>
      <c r="BC38" s="77"/>
      <c r="BD38" s="77"/>
      <c r="BE38" s="77"/>
      <c r="BF38" s="77"/>
      <c r="BG38" s="77"/>
      <c r="BH38" s="77"/>
      <c r="BI38" s="77"/>
      <c r="BJ38" s="77"/>
      <c r="BK38" s="77"/>
      <c r="BL38" s="77"/>
      <c r="BM38" s="77"/>
      <c r="BN38" s="77"/>
      <c r="BO38" s="77"/>
      <c r="BP38" s="77"/>
      <c r="BQ38" s="77"/>
      <c r="BR38" s="77"/>
      <c r="BS38" s="77"/>
      <c r="BT38" s="77"/>
      <c r="BU38" s="77"/>
      <c r="BV38" s="77"/>
    </row>
    <row r="39" spans="1:74" x14ac:dyDescent="0.4">
      <c r="A39" s="77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  <c r="AN39" s="77"/>
      <c r="AO39" s="77"/>
      <c r="AP39" s="77"/>
      <c r="AQ39" s="77"/>
      <c r="AR39" s="77"/>
      <c r="AS39" s="77"/>
      <c r="AT39" s="77"/>
      <c r="AU39" s="77"/>
      <c r="AV39" s="77"/>
      <c r="AW39" s="77"/>
      <c r="AX39" s="77"/>
      <c r="AY39" s="77"/>
      <c r="AZ39" s="77"/>
      <c r="BA39" s="77"/>
      <c r="BB39" s="77"/>
      <c r="BC39" s="77"/>
      <c r="BD39" s="77"/>
      <c r="BE39" s="77"/>
      <c r="BF39" s="77"/>
      <c r="BG39" s="77"/>
      <c r="BH39" s="77"/>
      <c r="BI39" s="77"/>
      <c r="BJ39" s="77"/>
      <c r="BK39" s="77"/>
      <c r="BL39" s="77"/>
      <c r="BM39" s="77"/>
      <c r="BN39" s="77"/>
      <c r="BO39" s="77"/>
      <c r="BP39" s="77"/>
      <c r="BQ39" s="77"/>
      <c r="BR39" s="77"/>
      <c r="BS39" s="77"/>
      <c r="BT39" s="77"/>
      <c r="BU39" s="77"/>
      <c r="BV39" s="77"/>
    </row>
    <row r="40" spans="1:74" x14ac:dyDescent="0.4">
      <c r="A40" s="77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77"/>
      <c r="AK40" s="77"/>
      <c r="AL40" s="77"/>
      <c r="AM40" s="77"/>
      <c r="AN40" s="77"/>
      <c r="AO40" s="77"/>
      <c r="AP40" s="77"/>
      <c r="AQ40" s="77"/>
      <c r="AR40" s="77"/>
      <c r="AS40" s="77"/>
      <c r="AT40" s="77"/>
      <c r="AU40" s="77"/>
      <c r="AV40" s="77"/>
      <c r="AW40" s="77"/>
      <c r="AX40" s="77"/>
      <c r="AY40" s="77"/>
      <c r="AZ40" s="77"/>
      <c r="BA40" s="77"/>
      <c r="BB40" s="77"/>
      <c r="BC40" s="77"/>
      <c r="BD40" s="77"/>
      <c r="BE40" s="77"/>
      <c r="BF40" s="77"/>
      <c r="BG40" s="77"/>
      <c r="BH40" s="77"/>
      <c r="BI40" s="77"/>
      <c r="BJ40" s="77"/>
      <c r="BK40" s="77"/>
      <c r="BL40" s="77"/>
      <c r="BM40" s="77"/>
      <c r="BN40" s="77"/>
      <c r="BO40" s="77"/>
      <c r="BP40" s="77"/>
      <c r="BQ40" s="77"/>
      <c r="BR40" s="77"/>
      <c r="BS40" s="77"/>
      <c r="BT40" s="77"/>
      <c r="BU40" s="77"/>
      <c r="BV40" s="77"/>
    </row>
    <row r="41" spans="1:74" x14ac:dyDescent="0.4">
      <c r="A41" s="7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  <c r="BM41" s="77"/>
      <c r="BN41" s="77"/>
      <c r="BO41" s="77"/>
      <c r="BP41" s="77"/>
      <c r="BQ41" s="77"/>
      <c r="BR41" s="77"/>
      <c r="BS41" s="77"/>
      <c r="BT41" s="77"/>
      <c r="BU41" s="77"/>
      <c r="BV41" s="77"/>
    </row>
    <row r="42" spans="1:74" x14ac:dyDescent="0.4">
      <c r="A42" s="7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  <c r="BC42" s="77"/>
      <c r="BD42" s="77"/>
      <c r="BE42" s="77"/>
      <c r="BF42" s="77"/>
      <c r="BG42" s="77"/>
      <c r="BH42" s="77"/>
      <c r="BI42" s="77"/>
      <c r="BJ42" s="77"/>
      <c r="BK42" s="77"/>
      <c r="BL42" s="77"/>
      <c r="BM42" s="77"/>
      <c r="BN42" s="77"/>
      <c r="BO42" s="77"/>
      <c r="BP42" s="77"/>
      <c r="BQ42" s="77"/>
      <c r="BR42" s="77"/>
      <c r="BS42" s="77"/>
      <c r="BT42" s="77"/>
      <c r="BU42" s="77"/>
      <c r="BV42" s="77"/>
    </row>
    <row r="43" spans="1:74" x14ac:dyDescent="0.4">
      <c r="A43" s="7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  <c r="BM43" s="77"/>
      <c r="BN43" s="77"/>
      <c r="BO43" s="77"/>
      <c r="BP43" s="77"/>
      <c r="BQ43" s="77"/>
      <c r="BR43" s="77"/>
      <c r="BS43" s="77"/>
      <c r="BT43" s="77"/>
      <c r="BU43" s="77"/>
      <c r="BV43" s="77"/>
    </row>
    <row r="44" spans="1:74" x14ac:dyDescent="0.4">
      <c r="A44" s="7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  <c r="AB44" s="77"/>
      <c r="AC44" s="77"/>
      <c r="AD44" s="77"/>
      <c r="AE44" s="77"/>
      <c r="AF44" s="77"/>
      <c r="AG44" s="77"/>
      <c r="AH44" s="77"/>
      <c r="AI44" s="77"/>
      <c r="AJ44" s="77"/>
      <c r="AK44" s="77"/>
      <c r="AL44" s="77"/>
      <c r="AM44" s="77"/>
      <c r="AN44" s="77"/>
      <c r="AO44" s="77"/>
      <c r="AP44" s="77"/>
      <c r="AQ44" s="77"/>
      <c r="AR44" s="77"/>
      <c r="AS44" s="77"/>
      <c r="AT44" s="77"/>
      <c r="AU44" s="77"/>
      <c r="AV44" s="77"/>
      <c r="AW44" s="77"/>
      <c r="AX44" s="77"/>
      <c r="AY44" s="77"/>
      <c r="AZ44" s="77"/>
      <c r="BA44" s="77"/>
      <c r="BB44" s="77"/>
      <c r="BC44" s="77"/>
      <c r="BD44" s="77"/>
      <c r="BE44" s="77"/>
      <c r="BF44" s="77"/>
      <c r="BG44" s="77"/>
      <c r="BH44" s="77"/>
      <c r="BI44" s="77"/>
      <c r="BJ44" s="77"/>
      <c r="BK44" s="77"/>
      <c r="BL44" s="77"/>
      <c r="BM44" s="77"/>
      <c r="BN44" s="77"/>
      <c r="BO44" s="77"/>
      <c r="BP44" s="77"/>
      <c r="BQ44" s="77"/>
      <c r="BR44" s="77"/>
      <c r="BS44" s="77"/>
      <c r="BT44" s="77"/>
      <c r="BU44" s="77"/>
      <c r="BV44" s="77"/>
    </row>
    <row r="45" spans="1:74" x14ac:dyDescent="0.4">
      <c r="A45" s="7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  <c r="AB45" s="77"/>
      <c r="AC45" s="77"/>
      <c r="AD45" s="77"/>
      <c r="AE45" s="77"/>
      <c r="AF45" s="77"/>
      <c r="AG45" s="77"/>
      <c r="AH45" s="77"/>
      <c r="AI45" s="77"/>
      <c r="AJ45" s="77"/>
      <c r="AK45" s="77"/>
      <c r="AL45" s="77"/>
      <c r="AM45" s="77"/>
      <c r="AN45" s="77"/>
      <c r="AO45" s="77"/>
      <c r="AP45" s="77"/>
      <c r="AQ45" s="77"/>
      <c r="AR45" s="77"/>
      <c r="AS45" s="77"/>
      <c r="AT45" s="77"/>
      <c r="AU45" s="77"/>
      <c r="AV45" s="77"/>
      <c r="AW45" s="77"/>
      <c r="AX45" s="77"/>
      <c r="AY45" s="77"/>
      <c r="AZ45" s="77"/>
      <c r="BA45" s="77"/>
      <c r="BB45" s="77"/>
      <c r="BC45" s="77"/>
      <c r="BD45" s="77"/>
      <c r="BE45" s="77"/>
      <c r="BF45" s="77"/>
      <c r="BG45" s="77"/>
      <c r="BH45" s="77"/>
      <c r="BI45" s="77"/>
      <c r="BJ45" s="77"/>
      <c r="BK45" s="77"/>
      <c r="BL45" s="77"/>
      <c r="BM45" s="77"/>
      <c r="BN45" s="77"/>
      <c r="BO45" s="77"/>
      <c r="BP45" s="77"/>
      <c r="BQ45" s="77"/>
      <c r="BR45" s="77"/>
      <c r="BS45" s="77"/>
      <c r="BT45" s="77"/>
      <c r="BU45" s="77"/>
      <c r="BV45" s="77"/>
    </row>
    <row r="46" spans="1:74" x14ac:dyDescent="0.4">
      <c r="A46" s="7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7"/>
      <c r="AJ46" s="77"/>
      <c r="AK46" s="77"/>
      <c r="AL46" s="77"/>
      <c r="AM46" s="77"/>
      <c r="AN46" s="77"/>
      <c r="AO46" s="77"/>
      <c r="AP46" s="77"/>
      <c r="AQ46" s="77"/>
      <c r="AR46" s="77"/>
      <c r="AS46" s="77"/>
      <c r="AT46" s="77"/>
      <c r="AU46" s="77"/>
      <c r="AV46" s="77"/>
      <c r="AW46" s="77"/>
      <c r="AX46" s="77"/>
      <c r="AY46" s="77"/>
      <c r="AZ46" s="77"/>
      <c r="BA46" s="77"/>
      <c r="BB46" s="77"/>
      <c r="BC46" s="77"/>
      <c r="BD46" s="77"/>
      <c r="BE46" s="77"/>
      <c r="BF46" s="77"/>
      <c r="BG46" s="77"/>
      <c r="BH46" s="77"/>
      <c r="BI46" s="77"/>
      <c r="BJ46" s="77"/>
      <c r="BK46" s="77"/>
      <c r="BL46" s="77"/>
      <c r="BM46" s="77"/>
      <c r="BN46" s="77"/>
      <c r="BO46" s="77"/>
      <c r="BP46" s="77"/>
      <c r="BQ46" s="77"/>
      <c r="BR46" s="77"/>
      <c r="BS46" s="77"/>
      <c r="BT46" s="77"/>
      <c r="BU46" s="77"/>
      <c r="BV46" s="77"/>
    </row>
    <row r="47" spans="1:74" x14ac:dyDescent="0.4">
      <c r="A47" s="77"/>
      <c r="B47" s="77"/>
      <c r="C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7"/>
      <c r="AK47" s="77"/>
      <c r="AL47" s="77"/>
      <c r="AM47" s="77"/>
      <c r="AN47" s="77"/>
      <c r="AO47" s="77"/>
      <c r="AP47" s="77"/>
      <c r="AQ47" s="77"/>
      <c r="AR47" s="77"/>
      <c r="AS47" s="77"/>
      <c r="AT47" s="77"/>
      <c r="AU47" s="77"/>
      <c r="AV47" s="77"/>
      <c r="AW47" s="77"/>
      <c r="AX47" s="77"/>
      <c r="AY47" s="77"/>
      <c r="AZ47" s="77"/>
      <c r="BA47" s="77"/>
      <c r="BB47" s="77"/>
      <c r="BC47" s="77"/>
      <c r="BD47" s="77"/>
      <c r="BE47" s="77"/>
      <c r="BF47" s="77"/>
      <c r="BG47" s="77"/>
      <c r="BH47" s="77"/>
      <c r="BI47" s="77"/>
      <c r="BJ47" s="77"/>
      <c r="BK47" s="77"/>
      <c r="BL47" s="77"/>
      <c r="BM47" s="77"/>
      <c r="BN47" s="77"/>
      <c r="BO47" s="77"/>
      <c r="BP47" s="77"/>
      <c r="BQ47" s="77"/>
      <c r="BR47" s="77"/>
      <c r="BS47" s="77"/>
      <c r="BT47" s="77"/>
      <c r="BU47" s="77"/>
      <c r="BV47" s="77"/>
    </row>
    <row r="48" spans="1:74" x14ac:dyDescent="0.4">
      <c r="A48" s="7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7"/>
      <c r="AU48" s="77"/>
      <c r="AV48" s="77"/>
      <c r="AW48" s="77"/>
      <c r="AX48" s="77"/>
      <c r="AY48" s="77"/>
      <c r="AZ48" s="77"/>
      <c r="BA48" s="77"/>
      <c r="BB48" s="77"/>
      <c r="BC48" s="77"/>
      <c r="BD48" s="77"/>
      <c r="BE48" s="77"/>
      <c r="BF48" s="77"/>
      <c r="BG48" s="77"/>
      <c r="BH48" s="77"/>
      <c r="BI48" s="77"/>
      <c r="BJ48" s="77"/>
      <c r="BK48" s="77"/>
      <c r="BL48" s="77"/>
      <c r="BM48" s="77"/>
      <c r="BN48" s="77"/>
      <c r="BO48" s="77"/>
      <c r="BP48" s="77"/>
      <c r="BQ48" s="77"/>
      <c r="BR48" s="77"/>
      <c r="BS48" s="77"/>
      <c r="BT48" s="77"/>
      <c r="BU48" s="77"/>
      <c r="BV48" s="77"/>
    </row>
    <row r="49" spans="1:74" x14ac:dyDescent="0.4">
      <c r="A49" s="7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  <c r="AN49" s="77"/>
      <c r="AO49" s="77"/>
      <c r="AP49" s="77"/>
      <c r="AQ49" s="77"/>
      <c r="AR49" s="77"/>
      <c r="AS49" s="77"/>
      <c r="AT49" s="77"/>
      <c r="AU49" s="77"/>
      <c r="AV49" s="77"/>
      <c r="AW49" s="77"/>
      <c r="AX49" s="77"/>
      <c r="AY49" s="77"/>
      <c r="AZ49" s="77"/>
      <c r="BA49" s="77"/>
      <c r="BB49" s="77"/>
      <c r="BC49" s="77"/>
      <c r="BD49" s="77"/>
      <c r="BE49" s="77"/>
      <c r="BF49" s="77"/>
      <c r="BG49" s="77"/>
      <c r="BH49" s="77"/>
      <c r="BI49" s="77"/>
      <c r="BJ49" s="77"/>
      <c r="BK49" s="77"/>
      <c r="BL49" s="77"/>
      <c r="BM49" s="77"/>
      <c r="BN49" s="77"/>
      <c r="BO49" s="77"/>
      <c r="BP49" s="77"/>
      <c r="BQ49" s="77"/>
      <c r="BR49" s="77"/>
      <c r="BS49" s="77"/>
      <c r="BT49" s="77"/>
      <c r="BU49" s="77"/>
      <c r="BV49" s="77"/>
    </row>
    <row r="50" spans="1:74" x14ac:dyDescent="0.4">
      <c r="A50" s="7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77"/>
      <c r="AQ50" s="77"/>
      <c r="AR50" s="77"/>
      <c r="AS50" s="77"/>
      <c r="AT50" s="77"/>
      <c r="AU50" s="77"/>
      <c r="AV50" s="77"/>
      <c r="AW50" s="77"/>
      <c r="AX50" s="77"/>
      <c r="AY50" s="77"/>
      <c r="AZ50" s="77"/>
      <c r="BA50" s="77"/>
      <c r="BB50" s="77"/>
      <c r="BC50" s="77"/>
      <c r="BD50" s="77"/>
      <c r="BE50" s="77"/>
      <c r="BF50" s="77"/>
      <c r="BG50" s="77"/>
      <c r="BH50" s="77"/>
      <c r="BI50" s="77"/>
      <c r="BJ50" s="77"/>
      <c r="BK50" s="77"/>
      <c r="BL50" s="77"/>
      <c r="BM50" s="77"/>
      <c r="BN50" s="77"/>
      <c r="BO50" s="77"/>
      <c r="BP50" s="77"/>
      <c r="BQ50" s="77"/>
      <c r="BR50" s="77"/>
      <c r="BS50" s="77"/>
      <c r="BT50" s="77"/>
      <c r="BU50" s="77"/>
      <c r="BV50" s="77"/>
    </row>
    <row r="51" spans="1:74" x14ac:dyDescent="0.4">
      <c r="A51" s="7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77"/>
      <c r="AT51" s="77"/>
      <c r="AU51" s="77"/>
      <c r="AV51" s="77"/>
      <c r="AW51" s="77"/>
      <c r="AX51" s="77"/>
      <c r="AY51" s="77"/>
      <c r="AZ51" s="77"/>
      <c r="BA51" s="77"/>
      <c r="BB51" s="77"/>
      <c r="BC51" s="77"/>
      <c r="BD51" s="77"/>
      <c r="BE51" s="77"/>
      <c r="BF51" s="77"/>
      <c r="BG51" s="77"/>
      <c r="BH51" s="77"/>
      <c r="BI51" s="77"/>
      <c r="BJ51" s="77"/>
      <c r="BK51" s="77"/>
      <c r="BL51" s="77"/>
      <c r="BM51" s="77"/>
      <c r="BN51" s="77"/>
      <c r="BO51" s="77"/>
      <c r="BP51" s="77"/>
      <c r="BQ51" s="77"/>
      <c r="BR51" s="77"/>
      <c r="BS51" s="77"/>
      <c r="BT51" s="77"/>
      <c r="BU51" s="77"/>
      <c r="BV51" s="77"/>
    </row>
    <row r="52" spans="1:74" x14ac:dyDescent="0.4">
      <c r="A52" s="77"/>
      <c r="B52" s="77"/>
      <c r="C52" s="77"/>
      <c r="D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77"/>
      <c r="AH52" s="77"/>
      <c r="AI52" s="77"/>
      <c r="AJ52" s="77"/>
      <c r="AK52" s="77"/>
      <c r="AL52" s="77"/>
      <c r="AM52" s="77"/>
      <c r="AN52" s="77"/>
      <c r="AO52" s="77"/>
      <c r="AP52" s="77"/>
      <c r="AQ52" s="77"/>
      <c r="AR52" s="77"/>
      <c r="AS52" s="77"/>
      <c r="AT52" s="77"/>
      <c r="AU52" s="77"/>
      <c r="AV52" s="77"/>
      <c r="AW52" s="77"/>
      <c r="AX52" s="77"/>
      <c r="AY52" s="77"/>
      <c r="AZ52" s="77"/>
      <c r="BA52" s="77"/>
      <c r="BB52" s="77"/>
      <c r="BC52" s="77"/>
      <c r="BD52" s="77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</row>
    <row r="53" spans="1:74" x14ac:dyDescent="0.4">
      <c r="A53" s="7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  <c r="AB53" s="77"/>
      <c r="AC53" s="77"/>
      <c r="AD53" s="77"/>
      <c r="AE53" s="77"/>
      <c r="AF53" s="77"/>
      <c r="AG53" s="77"/>
      <c r="AH53" s="77"/>
      <c r="AI53" s="77"/>
      <c r="AJ53" s="77"/>
      <c r="AK53" s="77"/>
      <c r="AL53" s="77"/>
      <c r="AM53" s="77"/>
      <c r="AN53" s="77"/>
      <c r="AO53" s="77"/>
      <c r="AP53" s="77"/>
      <c r="AQ53" s="77"/>
      <c r="AR53" s="77"/>
      <c r="AS53" s="77"/>
      <c r="AT53" s="77"/>
      <c r="AU53" s="77"/>
      <c r="AV53" s="77"/>
      <c r="AW53" s="77"/>
      <c r="AX53" s="77"/>
      <c r="AY53" s="77"/>
      <c r="AZ53" s="77"/>
      <c r="BA53" s="77"/>
      <c r="BB53" s="77"/>
      <c r="BC53" s="77"/>
      <c r="BD53" s="77"/>
      <c r="BE53" s="77"/>
      <c r="BF53" s="77"/>
      <c r="BG53" s="77"/>
      <c r="BH53" s="77"/>
      <c r="BI53" s="77"/>
      <c r="BJ53" s="77"/>
      <c r="BK53" s="77"/>
      <c r="BL53" s="77"/>
      <c r="BM53" s="77"/>
      <c r="BN53" s="77"/>
      <c r="BO53" s="77"/>
      <c r="BP53" s="77"/>
      <c r="BQ53" s="77"/>
      <c r="BR53" s="77"/>
      <c r="BS53" s="77"/>
      <c r="BT53" s="77"/>
      <c r="BU53" s="77"/>
      <c r="BV53" s="77"/>
    </row>
    <row r="54" spans="1:74" x14ac:dyDescent="0.4">
      <c r="A54" s="7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  <c r="AB54" s="77"/>
      <c r="AC54" s="77"/>
      <c r="AD54" s="77"/>
      <c r="AE54" s="77"/>
      <c r="AF54" s="77"/>
      <c r="AG54" s="77"/>
      <c r="AH54" s="77"/>
      <c r="AI54" s="77"/>
      <c r="AJ54" s="77"/>
      <c r="AK54" s="77"/>
      <c r="AL54" s="77"/>
      <c r="AM54" s="77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7"/>
      <c r="BR54" s="77"/>
      <c r="BS54" s="77"/>
      <c r="BT54" s="77"/>
      <c r="BU54" s="77"/>
      <c r="BV54" s="77"/>
    </row>
    <row r="55" spans="1:74" x14ac:dyDescent="0.4">
      <c r="A55" s="7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77"/>
      <c r="AG55" s="77"/>
      <c r="AH55" s="77"/>
      <c r="AI55" s="77"/>
      <c r="AJ55" s="77"/>
      <c r="AK55" s="77"/>
      <c r="AL55" s="77"/>
      <c r="AM55" s="77"/>
      <c r="AN55" s="77"/>
      <c r="AO55" s="77"/>
      <c r="AP55" s="77"/>
      <c r="AQ55" s="77"/>
      <c r="AR55" s="77"/>
      <c r="AS55" s="77"/>
      <c r="AT55" s="77"/>
      <c r="AU55" s="77"/>
      <c r="AV55" s="77"/>
      <c r="AW55" s="77"/>
      <c r="AX55" s="77"/>
      <c r="AY55" s="77"/>
      <c r="AZ55" s="77"/>
      <c r="BA55" s="77"/>
      <c r="BB55" s="77"/>
      <c r="BC55" s="77"/>
      <c r="BD55" s="77"/>
      <c r="BE55" s="77"/>
      <c r="BF55" s="77"/>
      <c r="BG55" s="77"/>
      <c r="BH55" s="77"/>
      <c r="BI55" s="77"/>
      <c r="BJ55" s="77"/>
      <c r="BK55" s="77"/>
      <c r="BL55" s="77"/>
      <c r="BM55" s="77"/>
      <c r="BN55" s="77"/>
      <c r="BO55" s="77"/>
      <c r="BP55" s="77"/>
      <c r="BQ55" s="77"/>
      <c r="BR55" s="77"/>
      <c r="BS55" s="77"/>
      <c r="BT55" s="77"/>
      <c r="BU55" s="77"/>
      <c r="BV55" s="77"/>
    </row>
    <row r="56" spans="1:74" x14ac:dyDescent="0.4">
      <c r="A56" s="7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77"/>
      <c r="AG56" s="77"/>
      <c r="AH56" s="77"/>
      <c r="AI56" s="77"/>
      <c r="AJ56" s="77"/>
      <c r="AK56" s="77"/>
      <c r="AL56" s="77"/>
      <c r="AM56" s="77"/>
      <c r="AN56" s="77"/>
      <c r="AO56" s="77"/>
      <c r="AP56" s="77"/>
      <c r="AQ56" s="77"/>
      <c r="AR56" s="77"/>
      <c r="AS56" s="77"/>
      <c r="AT56" s="77"/>
      <c r="AU56" s="77"/>
      <c r="AV56" s="77"/>
      <c r="AW56" s="77"/>
      <c r="AX56" s="77"/>
      <c r="AY56" s="77"/>
      <c r="AZ56" s="77"/>
      <c r="BA56" s="77"/>
      <c r="BB56" s="77"/>
      <c r="BC56" s="77"/>
      <c r="BD56" s="77"/>
      <c r="BE56" s="77"/>
      <c r="BF56" s="77"/>
      <c r="BG56" s="77"/>
      <c r="BH56" s="77"/>
      <c r="BI56" s="77"/>
      <c r="BJ56" s="77"/>
      <c r="BK56" s="77"/>
      <c r="BL56" s="77"/>
      <c r="BM56" s="77"/>
      <c r="BN56" s="77"/>
      <c r="BO56" s="77"/>
      <c r="BP56" s="77"/>
      <c r="BQ56" s="77"/>
      <c r="BR56" s="77"/>
      <c r="BS56" s="77"/>
      <c r="BT56" s="77"/>
      <c r="BU56" s="77"/>
      <c r="BV56" s="77"/>
    </row>
    <row r="57" spans="1:74" x14ac:dyDescent="0.4">
      <c r="A57" s="7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  <c r="AB57" s="77"/>
      <c r="AC57" s="77"/>
      <c r="AD57" s="77"/>
      <c r="AE57" s="77"/>
      <c r="AF57" s="77"/>
      <c r="AG57" s="77"/>
      <c r="AH57" s="77"/>
      <c r="AI57" s="77"/>
      <c r="AJ57" s="77"/>
      <c r="AK57" s="77"/>
      <c r="AL57" s="77"/>
      <c r="AM57" s="77"/>
      <c r="AN57" s="77"/>
      <c r="AO57" s="77"/>
      <c r="AP57" s="77"/>
      <c r="AQ57" s="77"/>
      <c r="AR57" s="77"/>
      <c r="AS57" s="77"/>
      <c r="AT57" s="77"/>
      <c r="AU57" s="77"/>
      <c r="AV57" s="77"/>
      <c r="AW57" s="77"/>
      <c r="AX57" s="77"/>
      <c r="AY57" s="77"/>
      <c r="AZ57" s="77"/>
      <c r="BA57" s="77"/>
      <c r="BB57" s="77"/>
      <c r="BC57" s="77"/>
      <c r="BD57" s="77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</row>
    <row r="58" spans="1:74" x14ac:dyDescent="0.4">
      <c r="A58" s="7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77"/>
      <c r="AF58" s="77"/>
      <c r="AG58" s="77"/>
      <c r="AH58" s="77"/>
      <c r="AI58" s="77"/>
      <c r="AJ58" s="77"/>
      <c r="AK58" s="77"/>
      <c r="AL58" s="77"/>
      <c r="AM58" s="77"/>
      <c r="AN58" s="77"/>
      <c r="AO58" s="77"/>
      <c r="AP58" s="77"/>
      <c r="AQ58" s="77"/>
      <c r="AR58" s="77"/>
      <c r="AS58" s="77"/>
      <c r="AT58" s="77"/>
      <c r="AU58" s="77"/>
      <c r="AV58" s="77"/>
      <c r="AW58" s="77"/>
      <c r="AX58" s="77"/>
      <c r="AY58" s="77"/>
      <c r="AZ58" s="77"/>
      <c r="BA58" s="77"/>
      <c r="BB58" s="77"/>
      <c r="BC58" s="77"/>
      <c r="BD58" s="77"/>
      <c r="BE58" s="77"/>
      <c r="BF58" s="77"/>
      <c r="BG58" s="77"/>
      <c r="BH58" s="77"/>
      <c r="BI58" s="77"/>
      <c r="BJ58" s="77"/>
      <c r="BK58" s="77"/>
      <c r="BL58" s="77"/>
      <c r="BM58" s="77"/>
      <c r="BN58" s="77"/>
      <c r="BO58" s="77"/>
      <c r="BP58" s="77"/>
      <c r="BQ58" s="77"/>
      <c r="BR58" s="77"/>
      <c r="BS58" s="77"/>
      <c r="BT58" s="77"/>
      <c r="BU58" s="77"/>
      <c r="BV58" s="77"/>
    </row>
    <row r="59" spans="1:74" x14ac:dyDescent="0.4">
      <c r="A59" s="77"/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77"/>
      <c r="AN59" s="77"/>
      <c r="AO59" s="77"/>
      <c r="AP59" s="77"/>
      <c r="AQ59" s="77"/>
      <c r="AR59" s="77"/>
      <c r="AS59" s="77"/>
      <c r="AT59" s="77"/>
      <c r="AU59" s="77"/>
      <c r="AV59" s="77"/>
      <c r="AW59" s="77"/>
      <c r="AX59" s="77"/>
      <c r="AY59" s="77"/>
      <c r="AZ59" s="77"/>
      <c r="BA59" s="77"/>
      <c r="BB59" s="77"/>
      <c r="BC59" s="77"/>
      <c r="BD59" s="77"/>
      <c r="BE59" s="77"/>
      <c r="BF59" s="77"/>
      <c r="BG59" s="77"/>
      <c r="BH59" s="77"/>
      <c r="BI59" s="77"/>
      <c r="BJ59" s="77"/>
      <c r="BK59" s="77"/>
      <c r="BL59" s="77"/>
      <c r="BM59" s="77"/>
      <c r="BN59" s="77"/>
      <c r="BO59" s="77"/>
      <c r="BP59" s="77"/>
      <c r="BQ59" s="77"/>
      <c r="BR59" s="77"/>
      <c r="BS59" s="77"/>
      <c r="BT59" s="77"/>
      <c r="BU59" s="77"/>
      <c r="BV59" s="77"/>
    </row>
    <row r="60" spans="1:74" x14ac:dyDescent="0.4">
      <c r="A60" s="77"/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7"/>
      <c r="AK60" s="77"/>
      <c r="AL60" s="77"/>
      <c r="AM60" s="77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77"/>
      <c r="BS60" s="77"/>
      <c r="BT60" s="77"/>
      <c r="BU60" s="77"/>
      <c r="BV60" s="77"/>
    </row>
    <row r="61" spans="1:74" x14ac:dyDescent="0.4">
      <c r="A61" s="77"/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  <c r="AB61" s="77"/>
      <c r="AC61" s="77"/>
      <c r="AD61" s="77"/>
      <c r="AE61" s="77"/>
      <c r="AF61" s="77"/>
      <c r="AG61" s="77"/>
      <c r="AH61" s="77"/>
      <c r="AI61" s="77"/>
      <c r="AJ61" s="77"/>
      <c r="AK61" s="77"/>
      <c r="AL61" s="77"/>
      <c r="AM61" s="77"/>
      <c r="AN61" s="77"/>
      <c r="AO61" s="77"/>
      <c r="AP61" s="77"/>
      <c r="AQ61" s="77"/>
      <c r="AR61" s="77"/>
      <c r="AS61" s="77"/>
      <c r="AT61" s="77"/>
      <c r="AU61" s="77"/>
      <c r="AV61" s="77"/>
      <c r="AW61" s="77"/>
      <c r="AX61" s="77"/>
      <c r="AY61" s="77"/>
      <c r="AZ61" s="77"/>
      <c r="BA61" s="77"/>
      <c r="BB61" s="77"/>
      <c r="BC61" s="77"/>
      <c r="BD61" s="77"/>
      <c r="BE61" s="77"/>
      <c r="BF61" s="77"/>
      <c r="BG61" s="77"/>
      <c r="BH61" s="77"/>
      <c r="BI61" s="77"/>
      <c r="BJ61" s="77"/>
      <c r="BK61" s="77"/>
      <c r="BL61" s="77"/>
      <c r="BM61" s="77"/>
      <c r="BN61" s="77"/>
      <c r="BO61" s="77"/>
      <c r="BP61" s="77"/>
      <c r="BQ61" s="77"/>
      <c r="BR61" s="77"/>
      <c r="BS61" s="77"/>
      <c r="BT61" s="77"/>
      <c r="BU61" s="77"/>
      <c r="BV61" s="77"/>
    </row>
    <row r="62" spans="1:74" x14ac:dyDescent="0.4">
      <c r="A62" s="77"/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77"/>
      <c r="AD62" s="77"/>
      <c r="AE62" s="77"/>
      <c r="AF62" s="77"/>
      <c r="AG62" s="77"/>
      <c r="AH62" s="77"/>
      <c r="AI62" s="77"/>
      <c r="AJ62" s="77"/>
      <c r="AK62" s="77"/>
      <c r="AL62" s="77"/>
      <c r="AM62" s="77"/>
      <c r="AN62" s="77"/>
      <c r="AO62" s="77"/>
      <c r="AP62" s="77"/>
      <c r="AQ62" s="77"/>
      <c r="AR62" s="77"/>
      <c r="AS62" s="77"/>
      <c r="AT62" s="77"/>
      <c r="AU62" s="77"/>
      <c r="AV62" s="77"/>
      <c r="AW62" s="77"/>
      <c r="AX62" s="77"/>
      <c r="AY62" s="77"/>
      <c r="AZ62" s="77"/>
      <c r="BA62" s="77"/>
      <c r="BB62" s="77"/>
      <c r="BC62" s="77"/>
      <c r="BD62" s="77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</row>
    <row r="63" spans="1:74" x14ac:dyDescent="0.4">
      <c r="A63" s="77"/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  <c r="AB63" s="77"/>
      <c r="AC63" s="77"/>
      <c r="AD63" s="77"/>
      <c r="AE63" s="77"/>
      <c r="AF63" s="77"/>
      <c r="AG63" s="77"/>
      <c r="AH63" s="77"/>
      <c r="AI63" s="77"/>
      <c r="AJ63" s="77"/>
      <c r="AK63" s="77"/>
      <c r="AL63" s="77"/>
      <c r="AM63" s="77"/>
      <c r="AN63" s="77"/>
      <c r="AO63" s="77"/>
      <c r="AP63" s="77"/>
      <c r="AQ63" s="77"/>
      <c r="AR63" s="77"/>
      <c r="AS63" s="77"/>
      <c r="AT63" s="77"/>
      <c r="AU63" s="77"/>
      <c r="AV63" s="77"/>
      <c r="AW63" s="77"/>
      <c r="AX63" s="77"/>
      <c r="AY63" s="77"/>
      <c r="AZ63" s="77"/>
      <c r="BA63" s="77"/>
      <c r="BB63" s="77"/>
      <c r="BC63" s="77"/>
      <c r="BD63" s="77"/>
      <c r="BE63" s="77"/>
      <c r="BF63" s="77"/>
      <c r="BG63" s="77"/>
      <c r="BH63" s="77"/>
      <c r="BI63" s="77"/>
      <c r="BJ63" s="77"/>
      <c r="BK63" s="77"/>
      <c r="BL63" s="77"/>
      <c r="BM63" s="77"/>
      <c r="BN63" s="77"/>
      <c r="BO63" s="77"/>
      <c r="BP63" s="77"/>
      <c r="BQ63" s="77"/>
      <c r="BR63" s="77"/>
      <c r="BS63" s="77"/>
      <c r="BT63" s="77"/>
      <c r="BU63" s="77"/>
      <c r="BV63" s="77"/>
    </row>
    <row r="64" spans="1:74" x14ac:dyDescent="0.4">
      <c r="A64" s="77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  <c r="BI64" s="77"/>
      <c r="BJ64" s="77"/>
      <c r="BK64" s="77"/>
      <c r="BL64" s="77"/>
      <c r="BM64" s="77"/>
      <c r="BN64" s="77"/>
      <c r="BO64" s="77"/>
      <c r="BP64" s="77"/>
      <c r="BQ64" s="77"/>
      <c r="BR64" s="77"/>
      <c r="BS64" s="77"/>
      <c r="BT64" s="77"/>
      <c r="BU64" s="77"/>
      <c r="BV64" s="77"/>
    </row>
    <row r="65" spans="1:74" x14ac:dyDescent="0.4">
      <c r="A65" s="77"/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  <c r="AB65" s="77"/>
      <c r="AC65" s="77"/>
      <c r="AD65" s="77"/>
      <c r="AE65" s="77"/>
      <c r="AF65" s="77"/>
      <c r="AG65" s="77"/>
      <c r="AH65" s="77"/>
      <c r="AI65" s="77"/>
      <c r="AJ65" s="77"/>
      <c r="AK65" s="77"/>
      <c r="AL65" s="77"/>
      <c r="AM65" s="77"/>
      <c r="AN65" s="77"/>
      <c r="AO65" s="77"/>
      <c r="AP65" s="77"/>
      <c r="AQ65" s="77"/>
      <c r="AR65" s="77"/>
      <c r="AS65" s="77"/>
      <c r="AT65" s="77"/>
      <c r="AU65" s="77"/>
      <c r="AV65" s="77"/>
      <c r="AW65" s="77"/>
      <c r="AX65" s="77"/>
      <c r="AY65" s="77"/>
      <c r="AZ65" s="77"/>
      <c r="BA65" s="77"/>
      <c r="BB65" s="77"/>
      <c r="BC65" s="77"/>
      <c r="BD65" s="77"/>
      <c r="BE65" s="77"/>
      <c r="BF65" s="77"/>
      <c r="BG65" s="77"/>
      <c r="BH65" s="77"/>
      <c r="BI65" s="77"/>
      <c r="BJ65" s="77"/>
      <c r="BK65" s="77"/>
      <c r="BL65" s="77"/>
      <c r="BM65" s="77"/>
      <c r="BN65" s="77"/>
      <c r="BO65" s="77"/>
      <c r="BP65" s="77"/>
      <c r="BQ65" s="77"/>
      <c r="BR65" s="77"/>
      <c r="BS65" s="77"/>
      <c r="BT65" s="77"/>
      <c r="BU65" s="77"/>
      <c r="BV65" s="77"/>
    </row>
    <row r="66" spans="1:74" x14ac:dyDescent="0.4">
      <c r="A66" s="77"/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  <c r="AB66" s="77"/>
      <c r="AC66" s="77"/>
      <c r="AD66" s="77"/>
      <c r="AE66" s="77"/>
      <c r="AF66" s="77"/>
      <c r="AG66" s="77"/>
      <c r="AH66" s="77"/>
      <c r="AI66" s="77"/>
      <c r="AJ66" s="77"/>
      <c r="AK66" s="77"/>
      <c r="AL66" s="77"/>
      <c r="AM66" s="77"/>
      <c r="AN66" s="77"/>
      <c r="AO66" s="77"/>
      <c r="AP66" s="77"/>
      <c r="AQ66" s="77"/>
      <c r="AR66" s="77"/>
      <c r="AS66" s="77"/>
      <c r="AT66" s="77"/>
      <c r="AU66" s="77"/>
      <c r="AV66" s="77"/>
      <c r="AW66" s="77"/>
      <c r="AX66" s="77"/>
      <c r="AY66" s="77"/>
      <c r="AZ66" s="77"/>
      <c r="BA66" s="77"/>
      <c r="BB66" s="77"/>
      <c r="BC66" s="77"/>
      <c r="BD66" s="77"/>
      <c r="BE66" s="77"/>
      <c r="BF66" s="77"/>
      <c r="BG66" s="77"/>
      <c r="BH66" s="77"/>
      <c r="BI66" s="77"/>
      <c r="BJ66" s="77"/>
      <c r="BK66" s="77"/>
      <c r="BL66" s="77"/>
      <c r="BM66" s="77"/>
      <c r="BN66" s="77"/>
      <c r="BO66" s="77"/>
      <c r="BP66" s="77"/>
      <c r="BQ66" s="77"/>
      <c r="BR66" s="77"/>
      <c r="BS66" s="77"/>
      <c r="BT66" s="77"/>
      <c r="BU66" s="77"/>
      <c r="BV66" s="77"/>
    </row>
    <row r="67" spans="1:74" x14ac:dyDescent="0.4">
      <c r="A67" s="77"/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  <c r="AB67" s="77"/>
      <c r="AC67" s="77"/>
      <c r="AD67" s="77"/>
      <c r="AE67" s="77"/>
      <c r="AF67" s="77"/>
      <c r="AG67" s="77"/>
      <c r="AH67" s="77"/>
      <c r="AI67" s="77"/>
      <c r="AJ67" s="77"/>
      <c r="AK67" s="77"/>
      <c r="AL67" s="77"/>
      <c r="AM67" s="77"/>
      <c r="AN67" s="77"/>
      <c r="AO67" s="77"/>
      <c r="AP67" s="77"/>
      <c r="AQ67" s="77"/>
      <c r="AR67" s="77"/>
      <c r="AS67" s="77"/>
      <c r="AT67" s="77"/>
      <c r="AU67" s="77"/>
      <c r="AV67" s="77"/>
      <c r="AW67" s="77"/>
      <c r="AX67" s="77"/>
      <c r="AY67" s="77"/>
      <c r="AZ67" s="77"/>
      <c r="BA67" s="77"/>
      <c r="BB67" s="77"/>
      <c r="BC67" s="77"/>
      <c r="BD67" s="77"/>
      <c r="BE67" s="77"/>
      <c r="BF67" s="77"/>
      <c r="BG67" s="77"/>
      <c r="BH67" s="77"/>
      <c r="BI67" s="77"/>
      <c r="BJ67" s="77"/>
      <c r="BK67" s="77"/>
      <c r="BL67" s="77"/>
      <c r="BM67" s="77"/>
      <c r="BN67" s="77"/>
      <c r="BO67" s="77"/>
      <c r="BP67" s="77"/>
      <c r="BQ67" s="77"/>
      <c r="BR67" s="77"/>
      <c r="BS67" s="77"/>
      <c r="BT67" s="77"/>
      <c r="BU67" s="77"/>
      <c r="BV67" s="77"/>
    </row>
    <row r="68" spans="1:74" x14ac:dyDescent="0.4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77"/>
      <c r="AY68" s="77"/>
      <c r="AZ68" s="77"/>
      <c r="BA68" s="77"/>
      <c r="BB68" s="77"/>
      <c r="BC68" s="77"/>
      <c r="BD68" s="77"/>
      <c r="BE68" s="77"/>
      <c r="BF68" s="77"/>
      <c r="BG68" s="77"/>
      <c r="BH68" s="77"/>
      <c r="BI68" s="77"/>
      <c r="BJ68" s="77"/>
      <c r="BK68" s="77"/>
      <c r="BL68" s="77"/>
      <c r="BM68" s="77"/>
      <c r="BN68" s="77"/>
      <c r="BO68" s="77"/>
      <c r="BP68" s="77"/>
      <c r="BQ68" s="77"/>
      <c r="BR68" s="77"/>
      <c r="BS68" s="77"/>
      <c r="BT68" s="77"/>
      <c r="BU68" s="77"/>
      <c r="BV68" s="77"/>
    </row>
    <row r="69" spans="1:74" x14ac:dyDescent="0.4">
      <c r="A69" s="77"/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  <c r="AB69" s="77"/>
      <c r="AC69" s="77"/>
      <c r="AD69" s="77"/>
      <c r="AE69" s="77"/>
      <c r="AF69" s="77"/>
      <c r="AG69" s="77"/>
      <c r="AH69" s="77"/>
      <c r="AI69" s="77"/>
      <c r="AJ69" s="77"/>
      <c r="AK69" s="77"/>
      <c r="AL69" s="77"/>
      <c r="AM69" s="77"/>
      <c r="AN69" s="77"/>
      <c r="AO69" s="77"/>
      <c r="AP69" s="77"/>
      <c r="AQ69" s="77"/>
      <c r="AR69" s="77"/>
      <c r="AS69" s="77"/>
      <c r="AT69" s="77"/>
      <c r="AU69" s="77"/>
      <c r="AV69" s="77"/>
      <c r="AW69" s="77"/>
      <c r="AX69" s="77"/>
      <c r="AY69" s="77"/>
      <c r="AZ69" s="77"/>
      <c r="BA69" s="77"/>
      <c r="BB69" s="77"/>
      <c r="BC69" s="77"/>
      <c r="BD69" s="77"/>
      <c r="BE69" s="77"/>
      <c r="BF69" s="77"/>
      <c r="BG69" s="77"/>
      <c r="BH69" s="77"/>
      <c r="BI69" s="77"/>
      <c r="BJ69" s="77"/>
      <c r="BK69" s="77"/>
      <c r="BL69" s="77"/>
      <c r="BM69" s="77"/>
      <c r="BN69" s="77"/>
      <c r="BO69" s="77"/>
      <c r="BP69" s="77"/>
      <c r="BQ69" s="77"/>
      <c r="BR69" s="77"/>
      <c r="BS69" s="77"/>
      <c r="BT69" s="77"/>
      <c r="BU69" s="77"/>
      <c r="BV69" s="77"/>
    </row>
    <row r="70" spans="1:74" x14ac:dyDescent="0.4">
      <c r="A70" s="77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7"/>
      <c r="AP70" s="77"/>
      <c r="AQ70" s="77"/>
      <c r="AR70" s="77"/>
      <c r="AS70" s="77"/>
      <c r="AT70" s="77"/>
      <c r="AU70" s="77"/>
      <c r="AV70" s="77"/>
      <c r="AW70" s="77"/>
      <c r="AX70" s="77"/>
      <c r="AY70" s="77"/>
      <c r="AZ70" s="77"/>
      <c r="BA70" s="77"/>
      <c r="BB70" s="77"/>
      <c r="BC70" s="77"/>
      <c r="BD70" s="77"/>
      <c r="BE70" s="77"/>
      <c r="BF70" s="77"/>
      <c r="BG70" s="77"/>
      <c r="BH70" s="77"/>
      <c r="BI70" s="77"/>
      <c r="BJ70" s="77"/>
      <c r="BK70" s="77"/>
      <c r="BL70" s="77"/>
      <c r="BM70" s="77"/>
      <c r="BN70" s="77"/>
      <c r="BO70" s="77"/>
      <c r="BP70" s="77"/>
      <c r="BQ70" s="77"/>
      <c r="BR70" s="77"/>
      <c r="BS70" s="77"/>
      <c r="BT70" s="77"/>
      <c r="BU70" s="77"/>
      <c r="BV70" s="77"/>
    </row>
    <row r="71" spans="1:74" x14ac:dyDescent="0.4">
      <c r="A71" s="77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AE71" s="77"/>
      <c r="AF71" s="77"/>
      <c r="AG71" s="77"/>
      <c r="AH71" s="77"/>
      <c r="AI71" s="77"/>
      <c r="AJ71" s="77"/>
      <c r="AK71" s="77"/>
      <c r="AL71" s="77"/>
      <c r="AM71" s="77"/>
      <c r="AN71" s="77"/>
      <c r="AO71" s="77"/>
      <c r="AP71" s="77"/>
      <c r="AQ71" s="77"/>
      <c r="AR71" s="77"/>
      <c r="AS71" s="77"/>
      <c r="AT71" s="77"/>
      <c r="AU71" s="77"/>
      <c r="AV71" s="77"/>
      <c r="AW71" s="77"/>
      <c r="AX71" s="77"/>
      <c r="AY71" s="77"/>
      <c r="AZ71" s="77"/>
      <c r="BA71" s="77"/>
      <c r="BB71" s="77"/>
      <c r="BC71" s="77"/>
      <c r="BD71" s="77"/>
      <c r="BE71" s="77"/>
      <c r="BF71" s="77"/>
      <c r="BG71" s="77"/>
      <c r="BH71" s="77"/>
      <c r="BI71" s="77"/>
      <c r="BJ71" s="77"/>
      <c r="BK71" s="77"/>
      <c r="BL71" s="77"/>
      <c r="BM71" s="77"/>
      <c r="BN71" s="77"/>
      <c r="BO71" s="77"/>
      <c r="BP71" s="77"/>
      <c r="BQ71" s="77"/>
      <c r="BR71" s="77"/>
      <c r="BS71" s="77"/>
      <c r="BT71" s="77"/>
      <c r="BU71" s="77"/>
      <c r="BV71" s="77"/>
    </row>
    <row r="72" spans="1:74" x14ac:dyDescent="0.4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  <c r="AB72" s="77"/>
      <c r="AC72" s="77"/>
      <c r="AD72" s="77"/>
      <c r="AE72" s="77"/>
      <c r="AF72" s="77"/>
      <c r="AG72" s="77"/>
      <c r="AH72" s="77"/>
      <c r="AI72" s="77"/>
      <c r="AJ72" s="77"/>
      <c r="AK72" s="77"/>
      <c r="AL72" s="77"/>
      <c r="AM72" s="77"/>
      <c r="AN72" s="77"/>
      <c r="AO72" s="77"/>
      <c r="AP72" s="77"/>
      <c r="AQ72" s="77"/>
      <c r="AR72" s="77"/>
      <c r="AS72" s="77"/>
      <c r="AT72" s="77"/>
      <c r="AU72" s="77"/>
      <c r="AV72" s="77"/>
      <c r="AW72" s="77"/>
      <c r="AX72" s="77"/>
      <c r="AY72" s="77"/>
      <c r="AZ72" s="77"/>
      <c r="BA72" s="77"/>
      <c r="BB72" s="77"/>
      <c r="BC72" s="77"/>
      <c r="BD72" s="77"/>
      <c r="BE72" s="77"/>
      <c r="BF72" s="77"/>
      <c r="BG72" s="77"/>
      <c r="BH72" s="77"/>
      <c r="BI72" s="77"/>
      <c r="BJ72" s="77"/>
      <c r="BK72" s="77"/>
      <c r="BL72" s="77"/>
      <c r="BM72" s="77"/>
      <c r="BN72" s="77"/>
      <c r="BO72" s="77"/>
      <c r="BP72" s="77"/>
      <c r="BQ72" s="77"/>
      <c r="BR72" s="77"/>
      <c r="BS72" s="77"/>
      <c r="BT72" s="77"/>
      <c r="BU72" s="77"/>
      <c r="BV72" s="77"/>
    </row>
    <row r="73" spans="1:74" x14ac:dyDescent="0.4">
      <c r="A73" s="77"/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7"/>
      <c r="AD73" s="77"/>
      <c r="AE73" s="77"/>
      <c r="AF73" s="77"/>
      <c r="AG73" s="77"/>
      <c r="AH73" s="77"/>
      <c r="AI73" s="77"/>
      <c r="AJ73" s="77"/>
      <c r="AK73" s="77"/>
      <c r="AL73" s="77"/>
      <c r="AM73" s="77"/>
      <c r="AN73" s="77"/>
      <c r="AO73" s="77"/>
      <c r="AP73" s="77"/>
      <c r="AQ73" s="77"/>
      <c r="AR73" s="77"/>
      <c r="AS73" s="77"/>
      <c r="AT73" s="77"/>
      <c r="AU73" s="77"/>
      <c r="AV73" s="77"/>
      <c r="AW73" s="77"/>
      <c r="AX73" s="77"/>
      <c r="AY73" s="77"/>
      <c r="AZ73" s="77"/>
      <c r="BA73" s="77"/>
      <c r="BB73" s="77"/>
      <c r="BC73" s="77"/>
      <c r="BD73" s="77"/>
      <c r="BE73" s="77"/>
      <c r="BF73" s="77"/>
      <c r="BG73" s="77"/>
      <c r="BH73" s="77"/>
      <c r="BI73" s="77"/>
      <c r="BJ73" s="77"/>
      <c r="BK73" s="77"/>
      <c r="BL73" s="77"/>
      <c r="BM73" s="77"/>
      <c r="BN73" s="77"/>
      <c r="BO73" s="77"/>
      <c r="BP73" s="77"/>
      <c r="BQ73" s="77"/>
      <c r="BR73" s="77"/>
      <c r="BS73" s="77"/>
      <c r="BT73" s="77"/>
      <c r="BU73" s="77"/>
      <c r="BV73" s="77"/>
    </row>
    <row r="74" spans="1:74" x14ac:dyDescent="0.4">
      <c r="A74" s="77"/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  <c r="AB74" s="77"/>
      <c r="AC74" s="77"/>
      <c r="AD74" s="77"/>
      <c r="AE74" s="77"/>
      <c r="AF74" s="77"/>
      <c r="AG74" s="77"/>
      <c r="AH74" s="77"/>
      <c r="AI74" s="77"/>
      <c r="AJ74" s="77"/>
      <c r="AK74" s="77"/>
      <c r="AL74" s="77"/>
      <c r="AM74" s="77"/>
      <c r="AN74" s="77"/>
      <c r="AO74" s="77"/>
      <c r="AP74" s="77"/>
      <c r="AQ74" s="77"/>
      <c r="AR74" s="77"/>
      <c r="AS74" s="77"/>
      <c r="AT74" s="77"/>
      <c r="AU74" s="77"/>
      <c r="AV74" s="77"/>
      <c r="AW74" s="77"/>
      <c r="AX74" s="77"/>
      <c r="AY74" s="77"/>
      <c r="AZ74" s="77"/>
      <c r="BA74" s="77"/>
      <c r="BB74" s="77"/>
      <c r="BC74" s="77"/>
      <c r="BD74" s="77"/>
      <c r="BE74" s="77"/>
      <c r="BF74" s="77"/>
      <c r="BG74" s="77"/>
      <c r="BH74" s="77"/>
      <c r="BI74" s="77"/>
      <c r="BJ74" s="77"/>
      <c r="BK74" s="77"/>
      <c r="BL74" s="77"/>
      <c r="BM74" s="77"/>
      <c r="BN74" s="77"/>
      <c r="BO74" s="77"/>
      <c r="BP74" s="77"/>
      <c r="BQ74" s="77"/>
      <c r="BR74" s="77"/>
      <c r="BS74" s="77"/>
      <c r="BT74" s="77"/>
      <c r="BU74" s="77"/>
      <c r="BV74" s="77"/>
    </row>
    <row r="75" spans="1:74" x14ac:dyDescent="0.4">
      <c r="A75" s="77"/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  <c r="AB75" s="77"/>
      <c r="AC75" s="77"/>
      <c r="AD75" s="77"/>
      <c r="AE75" s="77"/>
      <c r="AF75" s="77"/>
      <c r="AG75" s="77"/>
      <c r="AH75" s="77"/>
      <c r="AI75" s="77"/>
      <c r="AJ75" s="77"/>
      <c r="AK75" s="77"/>
      <c r="AL75" s="77"/>
      <c r="AM75" s="77"/>
      <c r="AN75" s="77"/>
      <c r="AO75" s="77"/>
      <c r="AP75" s="77"/>
      <c r="AQ75" s="77"/>
      <c r="AR75" s="77"/>
      <c r="AS75" s="77"/>
      <c r="AT75" s="77"/>
      <c r="AU75" s="77"/>
      <c r="AV75" s="77"/>
      <c r="AW75" s="77"/>
      <c r="AX75" s="77"/>
      <c r="AY75" s="77"/>
      <c r="AZ75" s="77"/>
      <c r="BA75" s="77"/>
      <c r="BB75" s="77"/>
      <c r="BC75" s="77"/>
      <c r="BD75" s="77"/>
      <c r="BE75" s="77"/>
      <c r="BF75" s="77"/>
      <c r="BG75" s="77"/>
      <c r="BH75" s="77"/>
      <c r="BI75" s="77"/>
      <c r="BJ75" s="77"/>
      <c r="BK75" s="77"/>
      <c r="BL75" s="77"/>
      <c r="BM75" s="77"/>
      <c r="BN75" s="77"/>
      <c r="BO75" s="77"/>
      <c r="BP75" s="77"/>
      <c r="BQ75" s="77"/>
      <c r="BR75" s="77"/>
      <c r="BS75" s="77"/>
      <c r="BT75" s="77"/>
      <c r="BU75" s="77"/>
      <c r="BV75" s="77"/>
    </row>
    <row r="76" spans="1:74" x14ac:dyDescent="0.4">
      <c r="A76" s="77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77"/>
      <c r="AF76" s="77"/>
      <c r="AG76" s="77"/>
      <c r="AH76" s="77"/>
      <c r="AI76" s="77"/>
      <c r="AJ76" s="77"/>
      <c r="AK76" s="77"/>
      <c r="AL76" s="77"/>
      <c r="AM76" s="77"/>
      <c r="AN76" s="77"/>
      <c r="AO76" s="77"/>
      <c r="AP76" s="77"/>
      <c r="AQ76" s="77"/>
      <c r="AR76" s="77"/>
      <c r="AS76" s="77"/>
      <c r="AT76" s="77"/>
      <c r="AU76" s="77"/>
      <c r="AV76" s="77"/>
      <c r="AW76" s="77"/>
      <c r="AX76" s="77"/>
      <c r="AY76" s="77"/>
      <c r="AZ76" s="77"/>
      <c r="BA76" s="77"/>
      <c r="BB76" s="77"/>
      <c r="BC76" s="77"/>
      <c r="BD76" s="77"/>
      <c r="BE76" s="77"/>
      <c r="BF76" s="77"/>
      <c r="BG76" s="77"/>
      <c r="BH76" s="77"/>
      <c r="BI76" s="77"/>
      <c r="BJ76" s="77"/>
      <c r="BK76" s="77"/>
      <c r="BL76" s="77"/>
      <c r="BM76" s="77"/>
      <c r="BN76" s="77"/>
      <c r="BO76" s="77"/>
      <c r="BP76" s="77"/>
      <c r="BQ76" s="77"/>
      <c r="BR76" s="77"/>
      <c r="BS76" s="77"/>
      <c r="BT76" s="77"/>
      <c r="BU76" s="77"/>
      <c r="BV76" s="77"/>
    </row>
    <row r="77" spans="1:74" x14ac:dyDescent="0.4">
      <c r="A77" s="77"/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  <c r="AB77" s="77"/>
      <c r="AC77" s="77"/>
      <c r="AD77" s="77"/>
      <c r="AE77" s="77"/>
      <c r="AF77" s="77"/>
      <c r="AG77" s="77"/>
      <c r="AH77" s="77"/>
      <c r="AI77" s="77"/>
      <c r="AJ77" s="77"/>
      <c r="AK77" s="77"/>
      <c r="AL77" s="77"/>
      <c r="AM77" s="77"/>
      <c r="AN77" s="77"/>
      <c r="AO77" s="77"/>
      <c r="AP77" s="77"/>
      <c r="AQ77" s="77"/>
      <c r="AR77" s="77"/>
      <c r="AS77" s="77"/>
      <c r="AT77" s="77"/>
      <c r="AU77" s="77"/>
      <c r="AV77" s="77"/>
      <c r="AW77" s="77"/>
      <c r="AX77" s="77"/>
      <c r="AY77" s="77"/>
      <c r="AZ77" s="77"/>
      <c r="BA77" s="77"/>
      <c r="BB77" s="77"/>
      <c r="BC77" s="77"/>
      <c r="BD77" s="77"/>
      <c r="BE77" s="77"/>
      <c r="BF77" s="77"/>
      <c r="BG77" s="77"/>
      <c r="BH77" s="77"/>
      <c r="BI77" s="77"/>
      <c r="BJ77" s="77"/>
      <c r="BK77" s="77"/>
      <c r="BL77" s="77"/>
      <c r="BM77" s="77"/>
      <c r="BN77" s="77"/>
      <c r="BO77" s="77"/>
      <c r="BP77" s="77"/>
      <c r="BQ77" s="77"/>
      <c r="BR77" s="77"/>
      <c r="BS77" s="77"/>
      <c r="BT77" s="77"/>
      <c r="BU77" s="77"/>
      <c r="BV77" s="77"/>
    </row>
    <row r="78" spans="1:74" x14ac:dyDescent="0.4">
      <c r="A78" s="77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77"/>
      <c r="AF78" s="77"/>
      <c r="AG78" s="77"/>
      <c r="AH78" s="77"/>
      <c r="AI78" s="77"/>
      <c r="AJ78" s="77"/>
      <c r="AK78" s="77"/>
      <c r="AL78" s="77"/>
      <c r="AM78" s="77"/>
      <c r="AN78" s="77"/>
      <c r="AO78" s="77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  <c r="BU78" s="77"/>
      <c r="BV78" s="77"/>
    </row>
    <row r="79" spans="1:74" x14ac:dyDescent="0.4">
      <c r="A79" s="77"/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  <c r="AB79" s="77"/>
      <c r="AC79" s="77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</row>
    <row r="80" spans="1:74" x14ac:dyDescent="0.4">
      <c r="A80" s="77"/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</row>
    <row r="81" spans="1:74" x14ac:dyDescent="0.4">
      <c r="A81" s="77"/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  <c r="AB81" s="77"/>
      <c r="AC81" s="77"/>
      <c r="AD81" s="77"/>
      <c r="AE81" s="77"/>
      <c r="AF81" s="77"/>
      <c r="AG81" s="77"/>
      <c r="AH81" s="77"/>
      <c r="AI81" s="77"/>
      <c r="AJ81" s="77"/>
      <c r="AK81" s="77"/>
      <c r="AL81" s="77"/>
      <c r="AM81" s="77"/>
      <c r="AN81" s="77"/>
      <c r="AO81" s="77"/>
      <c r="AP81" s="77"/>
      <c r="AQ81" s="77"/>
      <c r="AR81" s="77"/>
      <c r="AS81" s="77"/>
      <c r="AT81" s="77"/>
      <c r="AU81" s="77"/>
      <c r="AV81" s="77"/>
      <c r="AW81" s="77"/>
      <c r="AX81" s="77"/>
      <c r="AY81" s="77"/>
      <c r="AZ81" s="77"/>
      <c r="BA81" s="77"/>
      <c r="BB81" s="77"/>
      <c r="BC81" s="77"/>
      <c r="BD81" s="77"/>
      <c r="BE81" s="77"/>
      <c r="BF81" s="77"/>
      <c r="BG81" s="77"/>
      <c r="BH81" s="77"/>
      <c r="BI81" s="77"/>
      <c r="BJ81" s="77"/>
      <c r="BK81" s="77"/>
      <c r="BL81" s="77"/>
      <c r="BM81" s="77"/>
      <c r="BN81" s="77"/>
      <c r="BO81" s="77"/>
      <c r="BP81" s="77"/>
      <c r="BQ81" s="77"/>
      <c r="BR81" s="77"/>
      <c r="BS81" s="77"/>
      <c r="BT81" s="77"/>
      <c r="BU81" s="77"/>
      <c r="BV81" s="77"/>
    </row>
    <row r="82" spans="1:74" x14ac:dyDescent="0.4">
      <c r="A82" s="77"/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  <c r="AB82" s="77"/>
      <c r="AC82" s="77"/>
      <c r="AD82" s="77"/>
      <c r="AE82" s="77"/>
      <c r="AF82" s="77"/>
      <c r="AG82" s="77"/>
      <c r="AH82" s="77"/>
      <c r="AI82" s="77"/>
      <c r="AJ82" s="77"/>
      <c r="AK82" s="77"/>
      <c r="AL82" s="77"/>
      <c r="AM82" s="77"/>
      <c r="AN82" s="77"/>
      <c r="AO82" s="77"/>
      <c r="AP82" s="77"/>
      <c r="AQ82" s="77"/>
      <c r="AR82" s="77"/>
      <c r="AS82" s="77"/>
      <c r="AT82" s="77"/>
      <c r="AU82" s="77"/>
      <c r="AV82" s="77"/>
      <c r="AW82" s="77"/>
      <c r="AX82" s="77"/>
      <c r="AY82" s="77"/>
      <c r="AZ82" s="77"/>
      <c r="BA82" s="77"/>
      <c r="BB82" s="77"/>
      <c r="BC82" s="77"/>
      <c r="BD82" s="77"/>
      <c r="BE82" s="77"/>
      <c r="BF82" s="77"/>
      <c r="BG82" s="77"/>
      <c r="BH82" s="77"/>
      <c r="BI82" s="77"/>
      <c r="BJ82" s="77"/>
      <c r="BK82" s="77"/>
      <c r="BL82" s="77"/>
      <c r="BM82" s="77"/>
      <c r="BN82" s="77"/>
      <c r="BO82" s="77"/>
      <c r="BP82" s="77"/>
      <c r="BQ82" s="77"/>
      <c r="BR82" s="77"/>
      <c r="BS82" s="77"/>
      <c r="BT82" s="77"/>
      <c r="BU82" s="77"/>
      <c r="BV82" s="77"/>
    </row>
    <row r="83" spans="1:74" x14ac:dyDescent="0.4">
      <c r="A83" s="77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77"/>
      <c r="AF83" s="77"/>
      <c r="AG83" s="77"/>
      <c r="AH83" s="77"/>
      <c r="AI83" s="77"/>
      <c r="AJ83" s="77"/>
      <c r="AK83" s="77"/>
      <c r="AL83" s="77"/>
      <c r="AM83" s="77"/>
      <c r="AN83" s="77"/>
      <c r="AO83" s="77"/>
      <c r="AP83" s="77"/>
      <c r="AQ83" s="77"/>
      <c r="AR83" s="77"/>
      <c r="AS83" s="77"/>
      <c r="AT83" s="77"/>
      <c r="AU83" s="77"/>
      <c r="AV83" s="77"/>
      <c r="AW83" s="77"/>
      <c r="AX83" s="77"/>
      <c r="AY83" s="77"/>
      <c r="AZ83" s="77"/>
      <c r="BA83" s="77"/>
      <c r="BB83" s="77"/>
      <c r="BC83" s="77"/>
      <c r="BD83" s="77"/>
      <c r="BE83" s="77"/>
      <c r="BF83" s="77"/>
      <c r="BG83" s="77"/>
      <c r="BH83" s="77"/>
      <c r="BI83" s="77"/>
      <c r="BJ83" s="77"/>
      <c r="BK83" s="77"/>
      <c r="BL83" s="77"/>
      <c r="BM83" s="77"/>
      <c r="BN83" s="77"/>
      <c r="BO83" s="77"/>
      <c r="BP83" s="77"/>
      <c r="BQ83" s="77"/>
      <c r="BR83" s="77"/>
      <c r="BS83" s="77"/>
      <c r="BT83" s="77"/>
      <c r="BU83" s="77"/>
      <c r="BV83" s="77"/>
    </row>
    <row r="84" spans="1:74" x14ac:dyDescent="0.4">
      <c r="A84" s="77"/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7"/>
      <c r="AS84" s="77"/>
      <c r="AT84" s="77"/>
      <c r="AU84" s="77"/>
      <c r="AV84" s="77"/>
      <c r="AW84" s="77"/>
      <c r="AX84" s="77"/>
      <c r="AY84" s="77"/>
      <c r="AZ84" s="77"/>
      <c r="BA84" s="77"/>
      <c r="BB84" s="77"/>
      <c r="BC84" s="77"/>
      <c r="BD84" s="77"/>
      <c r="BE84" s="77"/>
      <c r="BF84" s="77"/>
      <c r="BG84" s="77"/>
      <c r="BH84" s="77"/>
      <c r="BI84" s="77"/>
      <c r="BJ84" s="77"/>
      <c r="BK84" s="77"/>
      <c r="BL84" s="77"/>
      <c r="BM84" s="77"/>
      <c r="BN84" s="77"/>
      <c r="BO84" s="77"/>
      <c r="BP84" s="77"/>
      <c r="BQ84" s="77"/>
      <c r="BR84" s="77"/>
      <c r="BS84" s="77"/>
      <c r="BT84" s="77"/>
      <c r="BU84" s="77"/>
      <c r="BV84" s="77"/>
    </row>
    <row r="85" spans="1:74" x14ac:dyDescent="0.4">
      <c r="A85" s="77"/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  <c r="AB85" s="77"/>
      <c r="AC85" s="77"/>
      <c r="AD85" s="77"/>
      <c r="AE85" s="77"/>
      <c r="AF85" s="77"/>
      <c r="AG85" s="77"/>
      <c r="AH85" s="77"/>
      <c r="AI85" s="77"/>
      <c r="AJ85" s="77"/>
      <c r="AK85" s="77"/>
      <c r="AL85" s="77"/>
      <c r="AM85" s="77"/>
      <c r="AN85" s="77"/>
      <c r="AO85" s="77"/>
      <c r="AP85" s="77"/>
      <c r="AQ85" s="77"/>
      <c r="AR85" s="77"/>
      <c r="AS85" s="77"/>
      <c r="AT85" s="77"/>
      <c r="AU85" s="77"/>
      <c r="AV85" s="77"/>
      <c r="AW85" s="77"/>
      <c r="AX85" s="77"/>
      <c r="AY85" s="77"/>
      <c r="AZ85" s="77"/>
      <c r="BA85" s="77"/>
      <c r="BB85" s="77"/>
      <c r="BC85" s="77"/>
      <c r="BD85" s="77"/>
      <c r="BE85" s="77"/>
      <c r="BF85" s="77"/>
      <c r="BG85" s="77"/>
      <c r="BH85" s="77"/>
      <c r="BI85" s="77"/>
      <c r="BJ85" s="77"/>
      <c r="BK85" s="77"/>
      <c r="BL85" s="77"/>
      <c r="BM85" s="77"/>
      <c r="BN85" s="77"/>
      <c r="BO85" s="77"/>
      <c r="BP85" s="77"/>
      <c r="BQ85" s="77"/>
      <c r="BR85" s="77"/>
      <c r="BS85" s="77"/>
      <c r="BT85" s="77"/>
      <c r="BU85" s="77"/>
      <c r="BV85" s="77"/>
    </row>
    <row r="86" spans="1:74" x14ac:dyDescent="0.4">
      <c r="A86" s="77"/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  <c r="AB86" s="77"/>
      <c r="AC86" s="77"/>
      <c r="AD86" s="77"/>
      <c r="AE86" s="77"/>
      <c r="AF86" s="77"/>
      <c r="AG86" s="77"/>
      <c r="AH86" s="77"/>
      <c r="AI86" s="77"/>
      <c r="AJ86" s="77"/>
      <c r="AK86" s="77"/>
      <c r="AL86" s="77"/>
      <c r="AM86" s="77"/>
      <c r="AN86" s="77"/>
      <c r="AO86" s="77"/>
      <c r="AP86" s="77"/>
      <c r="AQ86" s="77"/>
      <c r="AR86" s="77"/>
      <c r="AS86" s="77"/>
      <c r="AT86" s="77"/>
      <c r="AU86" s="77"/>
      <c r="AV86" s="77"/>
      <c r="AW86" s="77"/>
      <c r="AX86" s="77"/>
      <c r="AY86" s="77"/>
      <c r="AZ86" s="77"/>
      <c r="BA86" s="77"/>
      <c r="BB86" s="77"/>
      <c r="BC86" s="77"/>
      <c r="BD86" s="77"/>
      <c r="BE86" s="77"/>
      <c r="BF86" s="77"/>
      <c r="BG86" s="77"/>
      <c r="BH86" s="77"/>
      <c r="BI86" s="77"/>
      <c r="BJ86" s="77"/>
      <c r="BK86" s="77"/>
      <c r="BL86" s="77"/>
      <c r="BM86" s="77"/>
      <c r="BN86" s="77"/>
      <c r="BO86" s="77"/>
      <c r="BP86" s="77"/>
      <c r="BQ86" s="77"/>
      <c r="BR86" s="77"/>
      <c r="BS86" s="77"/>
      <c r="BT86" s="77"/>
      <c r="BU86" s="77"/>
      <c r="BV86" s="77"/>
    </row>
    <row r="87" spans="1:74" x14ac:dyDescent="0.4">
      <c r="A87" s="77"/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  <c r="AB87" s="77"/>
      <c r="AC87" s="77"/>
      <c r="AD87" s="77"/>
      <c r="AE87" s="77"/>
      <c r="AF87" s="77"/>
      <c r="AG87" s="77"/>
      <c r="AH87" s="77"/>
      <c r="AI87" s="77"/>
      <c r="AJ87" s="77"/>
      <c r="AK87" s="77"/>
      <c r="AL87" s="77"/>
      <c r="AM87" s="77"/>
      <c r="AN87" s="77"/>
      <c r="AO87" s="77"/>
      <c r="AP87" s="77"/>
      <c r="AQ87" s="77"/>
      <c r="AR87" s="77"/>
      <c r="AS87" s="77"/>
      <c r="AT87" s="77"/>
      <c r="AU87" s="77"/>
      <c r="AV87" s="77"/>
      <c r="AW87" s="77"/>
      <c r="AX87" s="77"/>
      <c r="AY87" s="77"/>
      <c r="AZ87" s="77"/>
      <c r="BA87" s="77"/>
      <c r="BB87" s="77"/>
      <c r="BC87" s="77"/>
      <c r="BD87" s="77"/>
      <c r="BE87" s="77"/>
      <c r="BF87" s="77"/>
      <c r="BG87" s="77"/>
      <c r="BH87" s="77"/>
      <c r="BI87" s="77"/>
      <c r="BJ87" s="77"/>
      <c r="BK87" s="77"/>
      <c r="BL87" s="77"/>
      <c r="BM87" s="77"/>
      <c r="BN87" s="77"/>
      <c r="BO87" s="77"/>
      <c r="BP87" s="77"/>
      <c r="BQ87" s="77"/>
      <c r="BR87" s="77"/>
      <c r="BS87" s="77"/>
      <c r="BT87" s="77"/>
      <c r="BU87" s="77"/>
      <c r="BV87" s="77"/>
    </row>
    <row r="88" spans="1:74" x14ac:dyDescent="0.4">
      <c r="A88" s="77"/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77"/>
      <c r="AL88" s="77"/>
      <c r="AM88" s="77"/>
      <c r="AN88" s="77"/>
      <c r="AO88" s="77"/>
      <c r="AP88" s="77"/>
      <c r="AQ88" s="77"/>
      <c r="AR88" s="77"/>
      <c r="AS88" s="77"/>
      <c r="AT88" s="77"/>
      <c r="AU88" s="77"/>
      <c r="AV88" s="77"/>
      <c r="AW88" s="77"/>
      <c r="AX88" s="77"/>
      <c r="AY88" s="77"/>
      <c r="AZ88" s="77"/>
      <c r="BA88" s="77"/>
      <c r="BB88" s="77"/>
      <c r="BC88" s="77"/>
      <c r="BD88" s="77"/>
      <c r="BE88" s="77"/>
      <c r="BF88" s="77"/>
      <c r="BG88" s="77"/>
      <c r="BH88" s="77"/>
      <c r="BI88" s="77"/>
      <c r="BJ88" s="77"/>
      <c r="BK88" s="77"/>
      <c r="BL88" s="77"/>
      <c r="BM88" s="77"/>
      <c r="BN88" s="77"/>
      <c r="BO88" s="77"/>
      <c r="BP88" s="77"/>
      <c r="BQ88" s="77"/>
      <c r="BR88" s="77"/>
      <c r="BS88" s="77"/>
      <c r="BT88" s="77"/>
      <c r="BU88" s="77"/>
      <c r="BV88" s="77"/>
    </row>
    <row r="89" spans="1:74" x14ac:dyDescent="0.4">
      <c r="A89" s="77"/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  <c r="AB89" s="77"/>
      <c r="AC89" s="77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</row>
    <row r="90" spans="1:74" x14ac:dyDescent="0.4">
      <c r="A90" s="77"/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  <c r="AB90" s="77"/>
      <c r="AC90" s="77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</row>
    <row r="91" spans="1:74" x14ac:dyDescent="0.4">
      <c r="A91" s="77"/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  <c r="AB91" s="77"/>
      <c r="AC91" s="77"/>
      <c r="AD91" s="77"/>
      <c r="AE91" s="77"/>
      <c r="AF91" s="77"/>
      <c r="AG91" s="77"/>
      <c r="AH91" s="77"/>
      <c r="AI91" s="77"/>
      <c r="AJ91" s="77"/>
      <c r="AK91" s="77"/>
      <c r="AL91" s="77"/>
      <c r="AM91" s="77"/>
      <c r="AN91" s="77"/>
      <c r="AO91" s="77"/>
      <c r="AP91" s="77"/>
      <c r="AQ91" s="77"/>
      <c r="AR91" s="77"/>
      <c r="AS91" s="77"/>
      <c r="AT91" s="77"/>
      <c r="AU91" s="77"/>
      <c r="AV91" s="77"/>
      <c r="AW91" s="77"/>
      <c r="AX91" s="77"/>
      <c r="AY91" s="77"/>
      <c r="AZ91" s="77"/>
      <c r="BA91" s="77"/>
      <c r="BB91" s="77"/>
      <c r="BC91" s="77"/>
      <c r="BD91" s="77"/>
      <c r="BE91" s="77"/>
      <c r="BF91" s="77"/>
      <c r="BG91" s="77"/>
      <c r="BH91" s="77"/>
      <c r="BI91" s="77"/>
      <c r="BJ91" s="77"/>
      <c r="BK91" s="77"/>
      <c r="BL91" s="77"/>
      <c r="BM91" s="77"/>
      <c r="BN91" s="77"/>
      <c r="BO91" s="77"/>
      <c r="BP91" s="77"/>
      <c r="BQ91" s="77"/>
      <c r="BR91" s="77"/>
      <c r="BS91" s="77"/>
      <c r="BT91" s="77"/>
      <c r="BU91" s="77"/>
      <c r="BV91" s="77"/>
    </row>
    <row r="92" spans="1:74" x14ac:dyDescent="0.4">
      <c r="A92" s="77"/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  <c r="AB92" s="77"/>
      <c r="AC92" s="77"/>
      <c r="AD92" s="77"/>
      <c r="AE92" s="77"/>
      <c r="AF92" s="77"/>
      <c r="AG92" s="77"/>
      <c r="AH92" s="77"/>
      <c r="AI92" s="77"/>
      <c r="AJ92" s="77"/>
      <c r="AK92" s="77"/>
      <c r="AL92" s="77"/>
      <c r="AM92" s="77"/>
      <c r="AN92" s="77"/>
      <c r="AO92" s="77"/>
      <c r="AP92" s="77"/>
      <c r="AQ92" s="77"/>
      <c r="AR92" s="77"/>
      <c r="AS92" s="77"/>
      <c r="AT92" s="77"/>
      <c r="AU92" s="77"/>
      <c r="AV92" s="77"/>
      <c r="AW92" s="77"/>
      <c r="AX92" s="77"/>
      <c r="AY92" s="77"/>
      <c r="AZ92" s="77"/>
      <c r="BA92" s="77"/>
      <c r="BB92" s="77"/>
      <c r="BC92" s="77"/>
      <c r="BD92" s="77"/>
      <c r="BE92" s="77"/>
      <c r="BF92" s="77"/>
      <c r="BG92" s="77"/>
      <c r="BH92" s="77"/>
      <c r="BI92" s="77"/>
      <c r="BJ92" s="77"/>
      <c r="BK92" s="77"/>
      <c r="BL92" s="77"/>
      <c r="BM92" s="77"/>
      <c r="BN92" s="77"/>
      <c r="BO92" s="77"/>
      <c r="BP92" s="77"/>
      <c r="BQ92" s="77"/>
      <c r="BR92" s="77"/>
      <c r="BS92" s="77"/>
      <c r="BT92" s="77"/>
      <c r="BU92" s="77"/>
      <c r="BV92" s="77"/>
    </row>
    <row r="93" spans="1:74" x14ac:dyDescent="0.4">
      <c r="A93" s="77"/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  <c r="AB93" s="77"/>
      <c r="AC93" s="77"/>
      <c r="AD93" s="77"/>
      <c r="AE93" s="77"/>
      <c r="AF93" s="77"/>
      <c r="AG93" s="77"/>
      <c r="AH93" s="77"/>
      <c r="AI93" s="77"/>
      <c r="AJ93" s="77"/>
      <c r="AK93" s="77"/>
      <c r="AL93" s="77"/>
      <c r="AM93" s="77"/>
      <c r="AN93" s="77"/>
      <c r="AO93" s="77"/>
      <c r="AP93" s="77"/>
      <c r="AQ93" s="77"/>
      <c r="AR93" s="77"/>
      <c r="AS93" s="77"/>
      <c r="AT93" s="77"/>
      <c r="AU93" s="77"/>
      <c r="AV93" s="77"/>
      <c r="AW93" s="77"/>
      <c r="AX93" s="77"/>
      <c r="AY93" s="77"/>
      <c r="AZ93" s="77"/>
      <c r="BA93" s="77"/>
      <c r="BB93" s="77"/>
      <c r="BC93" s="77"/>
      <c r="BD93" s="77"/>
      <c r="BE93" s="77"/>
      <c r="BF93" s="77"/>
      <c r="BG93" s="77"/>
      <c r="BH93" s="77"/>
      <c r="BI93" s="77"/>
      <c r="BJ93" s="77"/>
      <c r="BK93" s="77"/>
      <c r="BL93" s="77"/>
      <c r="BM93" s="77"/>
      <c r="BN93" s="77"/>
      <c r="BO93" s="77"/>
      <c r="BP93" s="77"/>
      <c r="BQ93" s="77"/>
      <c r="BR93" s="77"/>
      <c r="BS93" s="77"/>
      <c r="BT93" s="77"/>
      <c r="BU93" s="77"/>
      <c r="BV93" s="77"/>
    </row>
    <row r="94" spans="1:74" x14ac:dyDescent="0.4">
      <c r="A94" s="77"/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  <c r="AG94" s="77"/>
      <c r="AH94" s="77"/>
      <c r="AI94" s="77"/>
      <c r="AJ94" s="77"/>
      <c r="AK94" s="77"/>
      <c r="AL94" s="77"/>
      <c r="AM94" s="77"/>
      <c r="AN94" s="77"/>
      <c r="AO94" s="77"/>
      <c r="AP94" s="77"/>
      <c r="AQ94" s="77"/>
      <c r="AR94" s="77"/>
      <c r="AS94" s="77"/>
      <c r="AT94" s="77"/>
      <c r="AU94" s="77"/>
      <c r="AV94" s="77"/>
      <c r="AW94" s="77"/>
      <c r="AX94" s="77"/>
      <c r="AY94" s="77"/>
      <c r="AZ94" s="77"/>
      <c r="BA94" s="77"/>
      <c r="BB94" s="77"/>
      <c r="BC94" s="77"/>
      <c r="BD94" s="77"/>
      <c r="BE94" s="77"/>
      <c r="BF94" s="77"/>
      <c r="BG94" s="77"/>
      <c r="BH94" s="77"/>
      <c r="BI94" s="77"/>
      <c r="BJ94" s="77"/>
      <c r="BK94" s="77"/>
      <c r="BL94" s="77"/>
      <c r="BM94" s="77"/>
      <c r="BN94" s="77"/>
      <c r="BO94" s="77"/>
      <c r="BP94" s="77"/>
      <c r="BQ94" s="77"/>
      <c r="BR94" s="77"/>
      <c r="BS94" s="77"/>
      <c r="BT94" s="77"/>
      <c r="BU94" s="77"/>
      <c r="BV94" s="77"/>
    </row>
    <row r="95" spans="1:74" x14ac:dyDescent="0.4">
      <c r="A95" s="77"/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77"/>
      <c r="AO95" s="77"/>
      <c r="AP95" s="77"/>
      <c r="AQ95" s="77"/>
      <c r="AR95" s="77"/>
      <c r="AS95" s="77"/>
      <c r="AT95" s="77"/>
      <c r="AU95" s="77"/>
      <c r="AV95" s="77"/>
      <c r="AW95" s="77"/>
      <c r="AX95" s="77"/>
      <c r="AY95" s="77"/>
      <c r="AZ95" s="77"/>
      <c r="BA95" s="77"/>
      <c r="BB95" s="77"/>
      <c r="BC95" s="77"/>
      <c r="BD95" s="77"/>
      <c r="BE95" s="77"/>
      <c r="BF95" s="77"/>
      <c r="BG95" s="77"/>
      <c r="BH95" s="77"/>
      <c r="BI95" s="77"/>
      <c r="BJ95" s="77"/>
      <c r="BK95" s="77"/>
      <c r="BL95" s="77"/>
      <c r="BM95" s="77"/>
      <c r="BN95" s="77"/>
      <c r="BO95" s="77"/>
      <c r="BP95" s="77"/>
      <c r="BQ95" s="77"/>
      <c r="BR95" s="77"/>
      <c r="BS95" s="77"/>
      <c r="BT95" s="77"/>
      <c r="BU95" s="77"/>
      <c r="BV95" s="77"/>
    </row>
    <row r="96" spans="1:74" x14ac:dyDescent="0.4">
      <c r="A96" s="77"/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  <c r="AB96" s="77"/>
      <c r="AC96" s="77"/>
      <c r="AD96" s="77"/>
      <c r="AE96" s="77"/>
      <c r="AF96" s="77"/>
      <c r="AG96" s="77"/>
      <c r="AH96" s="77"/>
      <c r="AI96" s="77"/>
      <c r="AJ96" s="77"/>
      <c r="AK96" s="77"/>
      <c r="AL96" s="77"/>
      <c r="AM96" s="77"/>
      <c r="AN96" s="77"/>
      <c r="AO96" s="77"/>
      <c r="AP96" s="77"/>
      <c r="AQ96" s="77"/>
      <c r="AR96" s="77"/>
      <c r="AS96" s="77"/>
      <c r="AT96" s="77"/>
      <c r="AU96" s="77"/>
      <c r="AV96" s="77"/>
      <c r="AW96" s="77"/>
      <c r="AX96" s="77"/>
      <c r="AY96" s="77"/>
      <c r="AZ96" s="77"/>
      <c r="BA96" s="77"/>
      <c r="BB96" s="77"/>
      <c r="BC96" s="77"/>
      <c r="BD96" s="77"/>
      <c r="BE96" s="77"/>
      <c r="BF96" s="77"/>
      <c r="BG96" s="77"/>
      <c r="BH96" s="77"/>
      <c r="BI96" s="77"/>
      <c r="BJ96" s="77"/>
      <c r="BK96" s="77"/>
      <c r="BL96" s="77"/>
      <c r="BM96" s="77"/>
      <c r="BN96" s="77"/>
      <c r="BO96" s="77"/>
      <c r="BP96" s="77"/>
      <c r="BQ96" s="77"/>
      <c r="BR96" s="77"/>
      <c r="BS96" s="77"/>
      <c r="BT96" s="77"/>
      <c r="BU96" s="77"/>
      <c r="BV96" s="77"/>
    </row>
    <row r="97" spans="1:74" x14ac:dyDescent="0.4">
      <c r="A97" s="77"/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  <c r="AB97" s="77"/>
      <c r="AC97" s="77"/>
      <c r="AD97" s="77"/>
      <c r="AE97" s="77"/>
      <c r="AF97" s="77"/>
      <c r="AG97" s="77"/>
      <c r="AH97" s="77"/>
      <c r="AI97" s="77"/>
      <c r="AJ97" s="77"/>
      <c r="AK97" s="77"/>
      <c r="AL97" s="77"/>
      <c r="AM97" s="77"/>
      <c r="AN97" s="77"/>
      <c r="AO97" s="77"/>
      <c r="AP97" s="77"/>
      <c r="AQ97" s="77"/>
      <c r="AR97" s="77"/>
      <c r="AS97" s="77"/>
      <c r="AT97" s="77"/>
      <c r="AU97" s="77"/>
      <c r="AV97" s="77"/>
      <c r="AW97" s="77"/>
      <c r="AX97" s="77"/>
      <c r="AY97" s="77"/>
      <c r="AZ97" s="77"/>
      <c r="BA97" s="77"/>
      <c r="BB97" s="77"/>
      <c r="BC97" s="77"/>
      <c r="BD97" s="77"/>
      <c r="BE97" s="77"/>
      <c r="BF97" s="77"/>
      <c r="BG97" s="77"/>
      <c r="BH97" s="77"/>
      <c r="BI97" s="77"/>
      <c r="BJ97" s="77"/>
      <c r="BK97" s="77"/>
      <c r="BL97" s="77"/>
      <c r="BM97" s="77"/>
      <c r="BN97" s="77"/>
      <c r="BO97" s="77"/>
      <c r="BP97" s="77"/>
      <c r="BQ97" s="77"/>
      <c r="BR97" s="77"/>
      <c r="BS97" s="77"/>
      <c r="BT97" s="77"/>
      <c r="BU97" s="77"/>
      <c r="BV97" s="77"/>
    </row>
    <row r="98" spans="1:74" x14ac:dyDescent="0.4">
      <c r="A98" s="77"/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  <c r="AB98" s="77"/>
      <c r="AC98" s="77"/>
      <c r="AD98" s="77"/>
      <c r="AE98" s="77"/>
      <c r="AF98" s="77"/>
      <c r="AG98" s="77"/>
      <c r="AH98" s="77"/>
      <c r="AI98" s="77"/>
      <c r="AJ98" s="77"/>
      <c r="AK98" s="77"/>
      <c r="AL98" s="77"/>
      <c r="AM98" s="77"/>
      <c r="AN98" s="77"/>
      <c r="AO98" s="77"/>
      <c r="AP98" s="77"/>
      <c r="AQ98" s="77"/>
      <c r="AR98" s="77"/>
      <c r="AS98" s="77"/>
      <c r="AT98" s="77"/>
      <c r="AU98" s="77"/>
      <c r="AV98" s="77"/>
      <c r="AW98" s="77"/>
      <c r="AX98" s="77"/>
      <c r="AY98" s="77"/>
      <c r="AZ98" s="77"/>
      <c r="BA98" s="77"/>
      <c r="BB98" s="77"/>
      <c r="BC98" s="77"/>
      <c r="BD98" s="77"/>
      <c r="BE98" s="77"/>
      <c r="BF98" s="77"/>
      <c r="BG98" s="77"/>
      <c r="BH98" s="77"/>
      <c r="BI98" s="77"/>
      <c r="BJ98" s="77"/>
      <c r="BK98" s="77"/>
      <c r="BL98" s="77"/>
      <c r="BM98" s="77"/>
      <c r="BN98" s="77"/>
      <c r="BO98" s="77"/>
      <c r="BP98" s="77"/>
      <c r="BQ98" s="77"/>
      <c r="BR98" s="77"/>
      <c r="BS98" s="77"/>
      <c r="BT98" s="77"/>
      <c r="BU98" s="77"/>
      <c r="BV98" s="77"/>
    </row>
    <row r="99" spans="1:74" x14ac:dyDescent="0.4">
      <c r="A99" s="77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7"/>
      <c r="AI99" s="77"/>
      <c r="AJ99" s="77"/>
      <c r="AK99" s="77"/>
      <c r="AL99" s="77"/>
      <c r="AM99" s="77"/>
      <c r="AN99" s="77"/>
      <c r="AO99" s="77"/>
      <c r="AP99" s="77"/>
      <c r="AQ99" s="77"/>
      <c r="AR99" s="77"/>
      <c r="AS99" s="77"/>
      <c r="AT99" s="77"/>
      <c r="AU99" s="77"/>
      <c r="AV99" s="77"/>
      <c r="AW99" s="77"/>
      <c r="AX99" s="77"/>
      <c r="AY99" s="77"/>
      <c r="AZ99" s="77"/>
      <c r="BA99" s="77"/>
      <c r="BB99" s="77"/>
      <c r="BC99" s="77"/>
      <c r="BD99" s="77"/>
      <c r="BE99" s="77"/>
      <c r="BF99" s="77"/>
      <c r="BG99" s="77"/>
      <c r="BH99" s="77"/>
      <c r="BI99" s="77"/>
      <c r="BJ99" s="77"/>
      <c r="BK99" s="77"/>
      <c r="BL99" s="77"/>
      <c r="BM99" s="77"/>
      <c r="BN99" s="77"/>
      <c r="BO99" s="77"/>
      <c r="BP99" s="77"/>
      <c r="BQ99" s="77"/>
      <c r="BR99" s="77"/>
      <c r="BS99" s="77"/>
      <c r="BT99" s="77"/>
      <c r="BU99" s="77"/>
      <c r="BV99" s="77"/>
    </row>
    <row r="100" spans="1:74" x14ac:dyDescent="0.4">
      <c r="A100" s="77"/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7"/>
      <c r="AI100" s="77"/>
      <c r="AJ100" s="77"/>
      <c r="AK100" s="77"/>
      <c r="AL100" s="77"/>
      <c r="AM100" s="77"/>
      <c r="AN100" s="77"/>
      <c r="AO100" s="77"/>
      <c r="AP100" s="77"/>
      <c r="AQ100" s="77"/>
      <c r="AR100" s="77"/>
      <c r="AS100" s="77"/>
      <c r="AT100" s="77"/>
      <c r="AU100" s="77"/>
      <c r="AV100" s="77"/>
      <c r="AW100" s="77"/>
      <c r="AX100" s="77"/>
      <c r="AY100" s="77"/>
      <c r="AZ100" s="77"/>
      <c r="BA100" s="77"/>
      <c r="BB100" s="77"/>
      <c r="BC100" s="77"/>
      <c r="BD100" s="77"/>
      <c r="BE100" s="77"/>
      <c r="BF100" s="77"/>
      <c r="BG100" s="77"/>
      <c r="BH100" s="77"/>
      <c r="BI100" s="77"/>
      <c r="BJ100" s="77"/>
      <c r="BK100" s="77"/>
      <c r="BL100" s="77"/>
      <c r="BM100" s="77"/>
      <c r="BN100" s="77"/>
      <c r="BO100" s="77"/>
      <c r="BP100" s="77"/>
      <c r="BQ100" s="77"/>
      <c r="BR100" s="77"/>
      <c r="BS100" s="77"/>
      <c r="BT100" s="77"/>
      <c r="BU100" s="77"/>
      <c r="BV100" s="77"/>
    </row>
    <row r="101" spans="1:74" x14ac:dyDescent="0.4">
      <c r="A101" s="77"/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77"/>
      <c r="AO101" s="77"/>
      <c r="AP101" s="77"/>
      <c r="AQ101" s="77"/>
      <c r="AR101" s="77"/>
      <c r="AS101" s="77"/>
      <c r="AT101" s="77"/>
      <c r="AU101" s="77"/>
      <c r="AV101" s="77"/>
      <c r="AW101" s="77"/>
      <c r="AX101" s="77"/>
      <c r="AY101" s="77"/>
      <c r="AZ101" s="77"/>
      <c r="BA101" s="77"/>
      <c r="BB101" s="77"/>
      <c r="BC101" s="77"/>
      <c r="BD101" s="77"/>
      <c r="BE101" s="77"/>
      <c r="BF101" s="77"/>
      <c r="BG101" s="77"/>
      <c r="BH101" s="77"/>
      <c r="BI101" s="77"/>
      <c r="BJ101" s="77"/>
      <c r="BK101" s="77"/>
      <c r="BL101" s="77"/>
      <c r="BM101" s="77"/>
      <c r="BN101" s="77"/>
      <c r="BO101" s="77"/>
      <c r="BP101" s="77"/>
      <c r="BQ101" s="77"/>
      <c r="BR101" s="77"/>
      <c r="BS101" s="77"/>
      <c r="BT101" s="77"/>
      <c r="BU101" s="77"/>
      <c r="BV101" s="77"/>
    </row>
    <row r="102" spans="1:74" x14ac:dyDescent="0.4">
      <c r="A102" s="77"/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</row>
    <row r="103" spans="1:74" x14ac:dyDescent="0.4">
      <c r="A103" s="77"/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  <c r="AB103" s="77"/>
      <c r="AC103" s="77"/>
      <c r="AD103" s="77"/>
      <c r="AE103" s="77"/>
      <c r="AF103" s="77"/>
      <c r="AG103" s="77"/>
      <c r="AH103" s="77"/>
      <c r="AI103" s="77"/>
      <c r="AJ103" s="77"/>
      <c r="AK103" s="77"/>
      <c r="AL103" s="77"/>
      <c r="AM103" s="77"/>
      <c r="AN103" s="77"/>
      <c r="AO103" s="77"/>
      <c r="AP103" s="77"/>
      <c r="AQ103" s="77"/>
      <c r="AR103" s="77"/>
      <c r="AS103" s="77"/>
      <c r="AT103" s="77"/>
      <c r="AU103" s="77"/>
      <c r="AV103" s="77"/>
      <c r="AW103" s="77"/>
      <c r="AX103" s="77"/>
      <c r="AY103" s="77"/>
      <c r="AZ103" s="77"/>
      <c r="BA103" s="77"/>
      <c r="BB103" s="77"/>
      <c r="BC103" s="77"/>
      <c r="BD103" s="77"/>
      <c r="BE103" s="77"/>
      <c r="BF103" s="77"/>
      <c r="BG103" s="77"/>
      <c r="BH103" s="77"/>
      <c r="BI103" s="77"/>
      <c r="BJ103" s="77"/>
      <c r="BK103" s="77"/>
      <c r="BL103" s="77"/>
      <c r="BM103" s="77"/>
      <c r="BN103" s="77"/>
      <c r="BO103" s="77"/>
      <c r="BP103" s="77"/>
      <c r="BQ103" s="77"/>
      <c r="BR103" s="77"/>
      <c r="BS103" s="77"/>
      <c r="BT103" s="77"/>
      <c r="BU103" s="77"/>
      <c r="BV103" s="77"/>
    </row>
    <row r="104" spans="1:74" x14ac:dyDescent="0.4">
      <c r="A104" s="77"/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  <c r="AB104" s="77"/>
      <c r="AC104" s="77"/>
      <c r="AD104" s="77"/>
      <c r="AE104" s="77"/>
      <c r="AF104" s="77"/>
      <c r="AG104" s="77"/>
      <c r="AH104" s="77"/>
      <c r="AI104" s="77"/>
      <c r="AJ104" s="77"/>
      <c r="AK104" s="77"/>
      <c r="AL104" s="77"/>
      <c r="AM104" s="77"/>
      <c r="AN104" s="77"/>
      <c r="AO104" s="77"/>
      <c r="AP104" s="77"/>
      <c r="AQ104" s="77"/>
      <c r="AR104" s="77"/>
      <c r="AS104" s="77"/>
      <c r="AT104" s="77"/>
      <c r="AU104" s="77"/>
      <c r="AV104" s="77"/>
      <c r="AW104" s="77"/>
      <c r="AX104" s="77"/>
      <c r="AY104" s="77"/>
      <c r="AZ104" s="77"/>
      <c r="BA104" s="77"/>
      <c r="BB104" s="77"/>
      <c r="BC104" s="77"/>
      <c r="BD104" s="77"/>
      <c r="BE104" s="77"/>
      <c r="BF104" s="77"/>
      <c r="BG104" s="77"/>
      <c r="BH104" s="77"/>
      <c r="BI104" s="77"/>
      <c r="BJ104" s="77"/>
      <c r="BK104" s="77"/>
      <c r="BL104" s="77"/>
      <c r="BM104" s="77"/>
      <c r="BN104" s="77"/>
      <c r="BO104" s="77"/>
      <c r="BP104" s="77"/>
      <c r="BQ104" s="77"/>
      <c r="BR104" s="77"/>
      <c r="BS104" s="77"/>
      <c r="BT104" s="77"/>
      <c r="BU104" s="77"/>
      <c r="BV104" s="77"/>
    </row>
    <row r="105" spans="1:74" x14ac:dyDescent="0.4">
      <c r="A105" s="77"/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  <c r="AB105" s="77"/>
      <c r="AC105" s="77"/>
      <c r="AD105" s="77"/>
      <c r="AE105" s="77"/>
      <c r="AF105" s="77"/>
      <c r="AG105" s="77"/>
      <c r="AH105" s="77"/>
      <c r="AI105" s="77"/>
      <c r="AJ105" s="77"/>
      <c r="AK105" s="77"/>
      <c r="AL105" s="77"/>
      <c r="AM105" s="77"/>
      <c r="AN105" s="77"/>
      <c r="AO105" s="77"/>
      <c r="AP105" s="77"/>
      <c r="AQ105" s="77"/>
      <c r="AR105" s="77"/>
      <c r="AS105" s="77"/>
      <c r="AT105" s="77"/>
      <c r="AU105" s="77"/>
      <c r="AV105" s="77"/>
      <c r="AW105" s="77"/>
      <c r="AX105" s="77"/>
      <c r="AY105" s="77"/>
      <c r="AZ105" s="77"/>
      <c r="BA105" s="77"/>
      <c r="BB105" s="77"/>
      <c r="BC105" s="77"/>
      <c r="BD105" s="77"/>
      <c r="BE105" s="77"/>
      <c r="BF105" s="77"/>
      <c r="BG105" s="77"/>
      <c r="BH105" s="77"/>
      <c r="BI105" s="77"/>
      <c r="BJ105" s="77"/>
      <c r="BK105" s="77"/>
      <c r="BL105" s="77"/>
      <c r="BM105" s="77"/>
      <c r="BN105" s="77"/>
      <c r="BO105" s="77"/>
      <c r="BP105" s="77"/>
      <c r="BQ105" s="77"/>
      <c r="BR105" s="77"/>
      <c r="BS105" s="77"/>
      <c r="BT105" s="77"/>
      <c r="BU105" s="77"/>
      <c r="BV105" s="77"/>
    </row>
    <row r="106" spans="1:74" x14ac:dyDescent="0.4">
      <c r="A106" s="77"/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  <c r="AB106" s="77"/>
      <c r="AC106" s="77"/>
      <c r="AD106" s="77"/>
      <c r="AE106" s="77"/>
      <c r="AF106" s="77"/>
      <c r="AG106" s="77"/>
      <c r="AH106" s="77"/>
      <c r="AI106" s="77"/>
      <c r="AJ106" s="77"/>
      <c r="AK106" s="77"/>
      <c r="AL106" s="77"/>
      <c r="AM106" s="77"/>
      <c r="AN106" s="77"/>
      <c r="AO106" s="77"/>
      <c r="AP106" s="77"/>
      <c r="AQ106" s="77"/>
      <c r="AR106" s="77"/>
      <c r="AS106" s="77"/>
      <c r="AT106" s="77"/>
      <c r="AU106" s="77"/>
      <c r="AV106" s="77"/>
      <c r="AW106" s="77"/>
      <c r="AX106" s="77"/>
      <c r="AY106" s="77"/>
      <c r="AZ106" s="77"/>
      <c r="BA106" s="77"/>
      <c r="BB106" s="77"/>
      <c r="BC106" s="77"/>
      <c r="BD106" s="77"/>
      <c r="BE106" s="77"/>
      <c r="BF106" s="77"/>
      <c r="BG106" s="77"/>
      <c r="BH106" s="77"/>
      <c r="BI106" s="77"/>
      <c r="BJ106" s="77"/>
      <c r="BK106" s="77"/>
      <c r="BL106" s="77"/>
      <c r="BM106" s="77"/>
      <c r="BN106" s="77"/>
      <c r="BO106" s="77"/>
      <c r="BP106" s="77"/>
      <c r="BQ106" s="77"/>
      <c r="BR106" s="77"/>
      <c r="BS106" s="77"/>
      <c r="BT106" s="77"/>
      <c r="BU106" s="77"/>
      <c r="BV106" s="77"/>
    </row>
    <row r="107" spans="1:74" x14ac:dyDescent="0.4">
      <c r="A107" s="77"/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  <c r="AB107" s="77"/>
      <c r="AC107" s="77"/>
      <c r="AD107" s="77"/>
      <c r="AE107" s="77"/>
      <c r="AF107" s="77"/>
      <c r="AG107" s="77"/>
      <c r="AH107" s="77"/>
      <c r="AI107" s="77"/>
      <c r="AJ107" s="77"/>
      <c r="AK107" s="77"/>
      <c r="AL107" s="77"/>
      <c r="AM107" s="77"/>
      <c r="AN107" s="77"/>
      <c r="AO107" s="77"/>
      <c r="AP107" s="77"/>
      <c r="AQ107" s="77"/>
      <c r="AR107" s="77"/>
      <c r="AS107" s="77"/>
      <c r="AT107" s="77"/>
      <c r="AU107" s="77"/>
      <c r="AV107" s="77"/>
      <c r="AW107" s="77"/>
      <c r="AX107" s="77"/>
      <c r="AY107" s="77"/>
      <c r="AZ107" s="77"/>
      <c r="BA107" s="77"/>
      <c r="BB107" s="77"/>
      <c r="BC107" s="77"/>
      <c r="BD107" s="77"/>
      <c r="BE107" s="77"/>
      <c r="BF107" s="77"/>
      <c r="BG107" s="77"/>
      <c r="BH107" s="77"/>
      <c r="BI107" s="77"/>
      <c r="BJ107" s="77"/>
      <c r="BK107" s="77"/>
      <c r="BL107" s="77"/>
      <c r="BM107" s="77"/>
      <c r="BN107" s="77"/>
      <c r="BO107" s="77"/>
      <c r="BP107" s="77"/>
      <c r="BQ107" s="77"/>
      <c r="BR107" s="77"/>
      <c r="BS107" s="77"/>
      <c r="BT107" s="77"/>
      <c r="BU107" s="77"/>
      <c r="BV107" s="77"/>
    </row>
    <row r="108" spans="1:74" x14ac:dyDescent="0.4">
      <c r="A108" s="77"/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  <c r="AB108" s="77"/>
      <c r="AC108" s="77"/>
      <c r="AD108" s="77"/>
      <c r="AE108" s="77"/>
      <c r="AF108" s="77"/>
      <c r="AG108" s="77"/>
      <c r="AH108" s="77"/>
      <c r="AI108" s="77"/>
      <c r="AJ108" s="77"/>
      <c r="AK108" s="77"/>
      <c r="AL108" s="77"/>
      <c r="AM108" s="77"/>
      <c r="AN108" s="77"/>
      <c r="AO108" s="77"/>
      <c r="AP108" s="77"/>
      <c r="AQ108" s="77"/>
      <c r="AR108" s="77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77"/>
      <c r="BU108" s="77"/>
      <c r="BV108" s="77"/>
    </row>
    <row r="109" spans="1:74" x14ac:dyDescent="0.4">
      <c r="A109" s="77"/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  <c r="AB109" s="77"/>
      <c r="AC109" s="77"/>
      <c r="AD109" s="77"/>
      <c r="AE109" s="77"/>
      <c r="AF109" s="77"/>
      <c r="AG109" s="77"/>
      <c r="AH109" s="77"/>
      <c r="AI109" s="77"/>
      <c r="AJ109" s="77"/>
      <c r="AK109" s="77"/>
      <c r="AL109" s="77"/>
      <c r="AM109" s="77"/>
      <c r="AN109" s="77"/>
      <c r="AO109" s="77"/>
      <c r="AP109" s="77"/>
      <c r="AQ109" s="77"/>
      <c r="AR109" s="77"/>
      <c r="AS109" s="77"/>
      <c r="AT109" s="77"/>
      <c r="AU109" s="77"/>
      <c r="AV109" s="77"/>
      <c r="AW109" s="77"/>
      <c r="AX109" s="77"/>
      <c r="AY109" s="77"/>
      <c r="AZ109" s="77"/>
      <c r="BA109" s="77"/>
      <c r="BB109" s="77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77"/>
      <c r="BU109" s="77"/>
      <c r="BV109" s="77"/>
    </row>
    <row r="110" spans="1:74" x14ac:dyDescent="0.4">
      <c r="A110" s="77"/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  <c r="AB110" s="77"/>
      <c r="AC110" s="77"/>
      <c r="AD110" s="77"/>
      <c r="AE110" s="77"/>
      <c r="AF110" s="77"/>
      <c r="AG110" s="77"/>
      <c r="AH110" s="77"/>
      <c r="AI110" s="77"/>
      <c r="AJ110" s="77"/>
      <c r="AK110" s="77"/>
      <c r="AL110" s="77"/>
      <c r="AM110" s="77"/>
      <c r="AN110" s="77"/>
      <c r="AO110" s="77"/>
      <c r="AP110" s="77"/>
      <c r="AQ110" s="77"/>
      <c r="AR110" s="77"/>
      <c r="AS110" s="77"/>
      <c r="AT110" s="77"/>
      <c r="AU110" s="77"/>
      <c r="AV110" s="77"/>
      <c r="AW110" s="77"/>
      <c r="AX110" s="77"/>
      <c r="AY110" s="77"/>
      <c r="AZ110" s="77"/>
      <c r="BA110" s="77"/>
      <c r="BB110" s="77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77"/>
      <c r="BU110" s="77"/>
      <c r="BV110" s="77"/>
    </row>
    <row r="111" spans="1:74" x14ac:dyDescent="0.4">
      <c r="A111" s="77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77"/>
      <c r="AG111" s="77"/>
      <c r="AH111" s="77"/>
      <c r="AI111" s="77"/>
      <c r="AJ111" s="77"/>
      <c r="AK111" s="77"/>
      <c r="AL111" s="77"/>
      <c r="AM111" s="77"/>
      <c r="AN111" s="77"/>
      <c r="AO111" s="77"/>
      <c r="AP111" s="77"/>
      <c r="AQ111" s="77"/>
      <c r="AR111" s="77"/>
      <c r="AS111" s="77"/>
      <c r="AT111" s="77"/>
      <c r="AU111" s="77"/>
      <c r="AV111" s="77"/>
      <c r="AW111" s="77"/>
      <c r="AX111" s="77"/>
      <c r="AY111" s="77"/>
      <c r="AZ111" s="77"/>
      <c r="BA111" s="77"/>
      <c r="BB111" s="77"/>
      <c r="BC111" s="77"/>
      <c r="BD111" s="77"/>
      <c r="BE111" s="77"/>
      <c r="BF111" s="77"/>
      <c r="BG111" s="77"/>
      <c r="BH111" s="77"/>
      <c r="BI111" s="77"/>
      <c r="BJ111" s="77"/>
      <c r="BK111" s="77"/>
      <c r="BL111" s="77"/>
      <c r="BM111" s="77"/>
      <c r="BN111" s="77"/>
      <c r="BO111" s="77"/>
      <c r="BP111" s="77"/>
      <c r="BQ111" s="77"/>
      <c r="BR111" s="77"/>
      <c r="BS111" s="77"/>
      <c r="BT111" s="77"/>
      <c r="BU111" s="77"/>
      <c r="BV111" s="77"/>
    </row>
    <row r="112" spans="1:74" x14ac:dyDescent="0.4">
      <c r="A112" s="77"/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  <c r="AB112" s="77"/>
      <c r="AC112" s="77"/>
      <c r="AD112" s="77"/>
      <c r="AE112" s="77"/>
      <c r="AF112" s="77"/>
      <c r="AG112" s="77"/>
      <c r="AH112" s="77"/>
      <c r="AI112" s="77"/>
      <c r="AJ112" s="77"/>
      <c r="AK112" s="77"/>
      <c r="AL112" s="77"/>
      <c r="AM112" s="77"/>
      <c r="AN112" s="77"/>
      <c r="AO112" s="77"/>
      <c r="AP112" s="77"/>
      <c r="AQ112" s="77"/>
      <c r="AR112" s="77"/>
      <c r="AS112" s="77"/>
      <c r="AT112" s="77"/>
      <c r="AU112" s="77"/>
      <c r="AV112" s="77"/>
      <c r="AW112" s="77"/>
      <c r="AX112" s="77"/>
      <c r="AY112" s="77"/>
      <c r="AZ112" s="77"/>
      <c r="BA112" s="77"/>
      <c r="BB112" s="77"/>
      <c r="BC112" s="77"/>
      <c r="BD112" s="77"/>
      <c r="BE112" s="77"/>
      <c r="BF112" s="77"/>
      <c r="BG112" s="77"/>
      <c r="BH112" s="77"/>
      <c r="BI112" s="77"/>
      <c r="BJ112" s="77"/>
      <c r="BK112" s="77"/>
      <c r="BL112" s="77"/>
      <c r="BM112" s="77"/>
      <c r="BN112" s="77"/>
      <c r="BO112" s="77"/>
      <c r="BP112" s="77"/>
      <c r="BQ112" s="77"/>
      <c r="BR112" s="77"/>
      <c r="BS112" s="77"/>
      <c r="BT112" s="77"/>
      <c r="BU112" s="77"/>
      <c r="BV112" s="77"/>
    </row>
    <row r="113" spans="1:74" x14ac:dyDescent="0.4">
      <c r="A113" s="77"/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  <c r="AB113" s="77"/>
      <c r="AC113" s="77"/>
      <c r="AD113" s="77"/>
      <c r="AE113" s="77"/>
      <c r="AF113" s="77"/>
      <c r="AG113" s="77"/>
      <c r="AH113" s="77"/>
      <c r="AI113" s="77"/>
      <c r="AJ113" s="77"/>
      <c r="AK113" s="77"/>
      <c r="AL113" s="77"/>
      <c r="AM113" s="77"/>
      <c r="AN113" s="77"/>
      <c r="AO113" s="77"/>
      <c r="AP113" s="77"/>
      <c r="AQ113" s="77"/>
      <c r="AR113" s="77"/>
      <c r="AS113" s="77"/>
      <c r="AT113" s="77"/>
      <c r="AU113" s="77"/>
      <c r="AV113" s="77"/>
      <c r="AW113" s="77"/>
      <c r="AX113" s="77"/>
      <c r="AY113" s="77"/>
      <c r="AZ113" s="77"/>
      <c r="BA113" s="77"/>
      <c r="BB113" s="77"/>
      <c r="BC113" s="77"/>
      <c r="BD113" s="77"/>
      <c r="BE113" s="77"/>
      <c r="BF113" s="77"/>
      <c r="BG113" s="77"/>
      <c r="BH113" s="77"/>
      <c r="BI113" s="77"/>
      <c r="BJ113" s="77"/>
      <c r="BK113" s="77"/>
      <c r="BL113" s="77"/>
      <c r="BM113" s="77"/>
      <c r="BN113" s="77"/>
      <c r="BO113" s="77"/>
      <c r="BP113" s="77"/>
      <c r="BQ113" s="77"/>
      <c r="BR113" s="77"/>
      <c r="BS113" s="77"/>
      <c r="BT113" s="77"/>
      <c r="BU113" s="77"/>
      <c r="BV113" s="77"/>
    </row>
    <row r="114" spans="1:74" x14ac:dyDescent="0.4">
      <c r="A114" s="77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7"/>
      <c r="AG114" s="77"/>
      <c r="AH114" s="77"/>
      <c r="AI114" s="77"/>
      <c r="AJ114" s="77"/>
      <c r="AK114" s="77"/>
      <c r="AL114" s="77"/>
      <c r="AM114" s="77"/>
      <c r="AN114" s="77"/>
      <c r="AO114" s="77"/>
      <c r="AP114" s="77"/>
      <c r="AQ114" s="77"/>
      <c r="AR114" s="77"/>
      <c r="AS114" s="77"/>
      <c r="AT114" s="77"/>
      <c r="AU114" s="77"/>
      <c r="AV114" s="77"/>
      <c r="AW114" s="77"/>
      <c r="AX114" s="77"/>
      <c r="AY114" s="77"/>
      <c r="AZ114" s="77"/>
      <c r="BA114" s="77"/>
      <c r="BB114" s="77"/>
      <c r="BC114" s="77"/>
      <c r="BD114" s="77"/>
      <c r="BE114" s="77"/>
      <c r="BF114" s="77"/>
      <c r="BG114" s="77"/>
      <c r="BH114" s="77"/>
      <c r="BI114" s="77"/>
      <c r="BJ114" s="77"/>
      <c r="BK114" s="77"/>
      <c r="BL114" s="77"/>
      <c r="BM114" s="77"/>
      <c r="BN114" s="77"/>
      <c r="BO114" s="77"/>
      <c r="BP114" s="77"/>
      <c r="BQ114" s="77"/>
      <c r="BR114" s="77"/>
      <c r="BS114" s="77"/>
      <c r="BT114" s="77"/>
      <c r="BU114" s="77"/>
      <c r="BV114" s="77"/>
    </row>
    <row r="115" spans="1:74" x14ac:dyDescent="0.4">
      <c r="A115" s="77"/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  <c r="AB115" s="77"/>
      <c r="AC115" s="77"/>
      <c r="AD115" s="77"/>
      <c r="AE115" s="77"/>
      <c r="AF115" s="77"/>
      <c r="AG115" s="77"/>
      <c r="AH115" s="77"/>
      <c r="AI115" s="77"/>
      <c r="AJ115" s="77"/>
      <c r="AK115" s="77"/>
      <c r="AL115" s="77"/>
      <c r="AM115" s="77"/>
      <c r="AN115" s="77"/>
      <c r="AO115" s="77"/>
      <c r="AP115" s="77"/>
      <c r="AQ115" s="77"/>
      <c r="AR115" s="77"/>
      <c r="AS115" s="77"/>
      <c r="AT115" s="77"/>
      <c r="AU115" s="77"/>
      <c r="AV115" s="77"/>
      <c r="AW115" s="77"/>
      <c r="AX115" s="77"/>
      <c r="AY115" s="77"/>
      <c r="AZ115" s="77"/>
      <c r="BA115" s="77"/>
      <c r="BB115" s="77"/>
      <c r="BC115" s="77"/>
      <c r="BD115" s="77"/>
      <c r="BE115" s="77"/>
      <c r="BF115" s="77"/>
      <c r="BG115" s="77"/>
      <c r="BH115" s="77"/>
      <c r="BI115" s="77"/>
      <c r="BJ115" s="77"/>
      <c r="BK115" s="77"/>
      <c r="BL115" s="77"/>
      <c r="BM115" s="77"/>
      <c r="BN115" s="77"/>
      <c r="BO115" s="77"/>
      <c r="BP115" s="77"/>
      <c r="BQ115" s="77"/>
      <c r="BR115" s="77"/>
      <c r="BS115" s="77"/>
      <c r="BT115" s="77"/>
      <c r="BU115" s="77"/>
      <c r="BV115" s="77"/>
    </row>
    <row r="116" spans="1:74" x14ac:dyDescent="0.4">
      <c r="A116" s="77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77"/>
      <c r="AG116" s="77"/>
      <c r="AH116" s="77"/>
      <c r="AI116" s="77"/>
      <c r="AJ116" s="77"/>
      <c r="AK116" s="77"/>
      <c r="AL116" s="77"/>
      <c r="AM116" s="77"/>
      <c r="AN116" s="77"/>
      <c r="AO116" s="77"/>
      <c r="AP116" s="77"/>
      <c r="AQ116" s="77"/>
      <c r="AR116" s="77"/>
      <c r="AS116" s="77"/>
      <c r="AT116" s="77"/>
      <c r="AU116" s="77"/>
      <c r="AV116" s="77"/>
      <c r="AW116" s="77"/>
      <c r="AX116" s="77"/>
      <c r="AY116" s="77"/>
      <c r="AZ116" s="77"/>
      <c r="BA116" s="77"/>
      <c r="BB116" s="77"/>
      <c r="BC116" s="77"/>
      <c r="BD116" s="77"/>
      <c r="BE116" s="77"/>
      <c r="BF116" s="77"/>
      <c r="BG116" s="77"/>
      <c r="BH116" s="77"/>
      <c r="BI116" s="77"/>
      <c r="BJ116" s="77"/>
      <c r="BK116" s="77"/>
      <c r="BL116" s="77"/>
      <c r="BM116" s="77"/>
      <c r="BN116" s="77"/>
      <c r="BO116" s="77"/>
      <c r="BP116" s="77"/>
      <c r="BQ116" s="77"/>
      <c r="BR116" s="77"/>
      <c r="BS116" s="77"/>
      <c r="BT116" s="77"/>
      <c r="BU116" s="77"/>
      <c r="BV116" s="77"/>
    </row>
    <row r="117" spans="1:74" x14ac:dyDescent="0.4">
      <c r="A117" s="77"/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  <c r="AB117" s="77"/>
      <c r="AC117" s="77"/>
      <c r="AD117" s="77"/>
      <c r="AE117" s="77"/>
      <c r="AF117" s="77"/>
      <c r="AG117" s="77"/>
      <c r="AH117" s="77"/>
      <c r="AI117" s="77"/>
      <c r="AJ117" s="77"/>
      <c r="AK117" s="77"/>
      <c r="AL117" s="77"/>
      <c r="AM117" s="77"/>
      <c r="AN117" s="77"/>
      <c r="AO117" s="77"/>
      <c r="AP117" s="77"/>
      <c r="AQ117" s="77"/>
      <c r="AR117" s="77"/>
      <c r="AS117" s="77"/>
      <c r="AT117" s="77"/>
      <c r="AU117" s="77"/>
      <c r="AV117" s="77"/>
      <c r="AW117" s="77"/>
      <c r="AX117" s="77"/>
      <c r="AY117" s="77"/>
      <c r="AZ117" s="77"/>
      <c r="BA117" s="77"/>
      <c r="BB117" s="77"/>
      <c r="BC117" s="77"/>
      <c r="BD117" s="77"/>
      <c r="BE117" s="77"/>
      <c r="BF117" s="77"/>
      <c r="BG117" s="77"/>
      <c r="BH117" s="77"/>
      <c r="BI117" s="77"/>
      <c r="BJ117" s="77"/>
      <c r="BK117" s="77"/>
      <c r="BL117" s="77"/>
      <c r="BM117" s="77"/>
      <c r="BN117" s="77"/>
      <c r="BO117" s="77"/>
      <c r="BP117" s="77"/>
      <c r="BQ117" s="77"/>
      <c r="BR117" s="77"/>
      <c r="BS117" s="77"/>
      <c r="BT117" s="77"/>
      <c r="BU117" s="77"/>
      <c r="BV117" s="77"/>
    </row>
    <row r="118" spans="1:74" x14ac:dyDescent="0.4">
      <c r="A118" s="77"/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  <c r="AB118" s="77"/>
      <c r="AC118" s="77"/>
      <c r="AD118" s="77"/>
      <c r="AE118" s="77"/>
      <c r="AF118" s="77"/>
      <c r="AG118" s="77"/>
      <c r="AH118" s="77"/>
      <c r="AI118" s="77"/>
      <c r="AJ118" s="77"/>
      <c r="AK118" s="77"/>
      <c r="AL118" s="77"/>
      <c r="AM118" s="77"/>
      <c r="AN118" s="77"/>
      <c r="AO118" s="77"/>
      <c r="AP118" s="77"/>
      <c r="AQ118" s="77"/>
      <c r="AR118" s="77"/>
      <c r="AS118" s="77"/>
      <c r="AT118" s="77"/>
      <c r="AU118" s="77"/>
      <c r="AV118" s="77"/>
      <c r="AW118" s="77"/>
      <c r="AX118" s="77"/>
      <c r="AY118" s="77"/>
      <c r="AZ118" s="77"/>
      <c r="BA118" s="77"/>
      <c r="BB118" s="77"/>
      <c r="BC118" s="77"/>
      <c r="BD118" s="77"/>
      <c r="BE118" s="77"/>
      <c r="BF118" s="77"/>
      <c r="BG118" s="77"/>
      <c r="BH118" s="77"/>
      <c r="BI118" s="77"/>
      <c r="BJ118" s="77"/>
      <c r="BK118" s="77"/>
      <c r="BL118" s="77"/>
      <c r="BM118" s="77"/>
      <c r="BN118" s="77"/>
      <c r="BO118" s="77"/>
      <c r="BP118" s="77"/>
      <c r="BQ118" s="77"/>
      <c r="BR118" s="77"/>
      <c r="BS118" s="77"/>
      <c r="BT118" s="77"/>
      <c r="BU118" s="77"/>
      <c r="BV118" s="77"/>
    </row>
    <row r="119" spans="1:74" x14ac:dyDescent="0.4">
      <c r="A119" s="77"/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  <c r="AB119" s="77"/>
      <c r="AC119" s="77"/>
      <c r="AD119" s="77"/>
      <c r="AE119" s="77"/>
      <c r="AF119" s="77"/>
      <c r="AG119" s="77"/>
      <c r="AH119" s="77"/>
      <c r="AI119" s="77"/>
      <c r="AJ119" s="77"/>
      <c r="AK119" s="77"/>
      <c r="AL119" s="77"/>
      <c r="AM119" s="77"/>
      <c r="AN119" s="77"/>
      <c r="AO119" s="77"/>
      <c r="AP119" s="77"/>
      <c r="AQ119" s="77"/>
      <c r="AR119" s="77"/>
      <c r="AS119" s="77"/>
      <c r="AT119" s="77"/>
      <c r="AU119" s="77"/>
      <c r="AV119" s="77"/>
      <c r="AW119" s="77"/>
      <c r="AX119" s="77"/>
      <c r="AY119" s="77"/>
      <c r="AZ119" s="77"/>
      <c r="BA119" s="77"/>
      <c r="BB119" s="77"/>
      <c r="BC119" s="77"/>
      <c r="BD119" s="77"/>
      <c r="BE119" s="77"/>
      <c r="BF119" s="77"/>
      <c r="BG119" s="77"/>
      <c r="BH119" s="77"/>
      <c r="BI119" s="77"/>
      <c r="BJ119" s="77"/>
      <c r="BK119" s="77"/>
      <c r="BL119" s="77"/>
      <c r="BM119" s="77"/>
      <c r="BN119" s="77"/>
      <c r="BO119" s="77"/>
      <c r="BP119" s="77"/>
      <c r="BQ119" s="77"/>
      <c r="BR119" s="77"/>
      <c r="BS119" s="77"/>
      <c r="BT119" s="77"/>
      <c r="BU119" s="77"/>
      <c r="BV119" s="77"/>
    </row>
    <row r="120" spans="1:74" x14ac:dyDescent="0.4">
      <c r="A120" s="77"/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  <c r="AB120" s="77"/>
      <c r="AC120" s="77"/>
      <c r="AD120" s="77"/>
      <c r="AE120" s="77"/>
      <c r="AF120" s="77"/>
      <c r="AG120" s="77"/>
      <c r="AH120" s="77"/>
      <c r="AI120" s="77"/>
      <c r="AJ120" s="77"/>
      <c r="AK120" s="77"/>
      <c r="AL120" s="77"/>
      <c r="AM120" s="77"/>
      <c r="AN120" s="77"/>
      <c r="AO120" s="77"/>
      <c r="AP120" s="77"/>
      <c r="AQ120" s="77"/>
      <c r="AR120" s="77"/>
      <c r="AS120" s="77"/>
      <c r="AT120" s="77"/>
      <c r="AU120" s="77"/>
      <c r="AV120" s="77"/>
      <c r="AW120" s="77"/>
      <c r="AX120" s="77"/>
      <c r="AY120" s="77"/>
      <c r="AZ120" s="77"/>
      <c r="BA120" s="77"/>
      <c r="BB120" s="77"/>
      <c r="BC120" s="77"/>
      <c r="BD120" s="77"/>
      <c r="BE120" s="77"/>
      <c r="BF120" s="77"/>
      <c r="BG120" s="77"/>
      <c r="BH120" s="77"/>
      <c r="BI120" s="77"/>
      <c r="BJ120" s="77"/>
      <c r="BK120" s="77"/>
      <c r="BL120" s="77"/>
      <c r="BM120" s="77"/>
      <c r="BN120" s="77"/>
      <c r="BO120" s="77"/>
      <c r="BP120" s="77"/>
      <c r="BQ120" s="77"/>
      <c r="BR120" s="77"/>
      <c r="BS120" s="77"/>
      <c r="BT120" s="77"/>
      <c r="BU120" s="77"/>
      <c r="BV120" s="77"/>
    </row>
    <row r="121" spans="1:74" x14ac:dyDescent="0.4">
      <c r="A121" s="77"/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  <c r="AB121" s="77"/>
      <c r="AC121" s="77"/>
      <c r="AD121" s="77"/>
      <c r="AE121" s="77"/>
      <c r="AF121" s="77"/>
      <c r="AG121" s="77"/>
      <c r="AH121" s="77"/>
      <c r="AI121" s="77"/>
      <c r="AJ121" s="77"/>
      <c r="AK121" s="77"/>
      <c r="AL121" s="77"/>
      <c r="AM121" s="77"/>
      <c r="AN121" s="77"/>
      <c r="AO121" s="77"/>
      <c r="AP121" s="77"/>
      <c r="AQ121" s="77"/>
      <c r="AR121" s="77"/>
      <c r="AS121" s="77"/>
      <c r="AT121" s="77"/>
      <c r="AU121" s="77"/>
      <c r="AV121" s="77"/>
      <c r="AW121" s="77"/>
      <c r="AX121" s="77"/>
      <c r="AY121" s="77"/>
      <c r="AZ121" s="77"/>
      <c r="BA121" s="77"/>
      <c r="BB121" s="77"/>
      <c r="BC121" s="77"/>
      <c r="BD121" s="77"/>
      <c r="BE121" s="77"/>
      <c r="BF121" s="77"/>
      <c r="BG121" s="77"/>
      <c r="BH121" s="77"/>
      <c r="BI121" s="77"/>
      <c r="BJ121" s="77"/>
      <c r="BK121" s="77"/>
      <c r="BL121" s="77"/>
      <c r="BM121" s="77"/>
      <c r="BN121" s="77"/>
      <c r="BO121" s="77"/>
      <c r="BP121" s="77"/>
      <c r="BQ121" s="77"/>
      <c r="BR121" s="77"/>
      <c r="BS121" s="77"/>
      <c r="BT121" s="77"/>
      <c r="BU121" s="77"/>
      <c r="BV121" s="77"/>
    </row>
    <row r="122" spans="1:74" x14ac:dyDescent="0.4">
      <c r="A122" s="77"/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  <c r="AB122" s="77"/>
      <c r="AC122" s="77"/>
      <c r="AD122" s="77"/>
      <c r="AE122" s="77"/>
      <c r="AF122" s="77"/>
      <c r="AG122" s="77"/>
      <c r="AH122" s="77"/>
      <c r="AI122" s="77"/>
      <c r="AJ122" s="77"/>
      <c r="AK122" s="77"/>
      <c r="AL122" s="77"/>
      <c r="AM122" s="77"/>
      <c r="AN122" s="77"/>
      <c r="AO122" s="77"/>
      <c r="AP122" s="77"/>
      <c r="AQ122" s="77"/>
      <c r="AR122" s="77"/>
      <c r="AS122" s="77"/>
      <c r="AT122" s="77"/>
      <c r="AU122" s="77"/>
      <c r="AV122" s="77"/>
      <c r="AW122" s="77"/>
      <c r="AX122" s="77"/>
      <c r="AY122" s="77"/>
      <c r="AZ122" s="77"/>
      <c r="BA122" s="77"/>
      <c r="BB122" s="77"/>
      <c r="BC122" s="77"/>
      <c r="BD122" s="77"/>
      <c r="BE122" s="77"/>
      <c r="BF122" s="77"/>
      <c r="BG122" s="77"/>
      <c r="BH122" s="77"/>
      <c r="BI122" s="77"/>
      <c r="BJ122" s="77"/>
      <c r="BK122" s="77"/>
      <c r="BL122" s="77"/>
      <c r="BM122" s="77"/>
      <c r="BN122" s="77"/>
      <c r="BO122" s="77"/>
      <c r="BP122" s="77"/>
      <c r="BQ122" s="77"/>
      <c r="BR122" s="77"/>
      <c r="BS122" s="77"/>
      <c r="BT122" s="77"/>
      <c r="BU122" s="77"/>
      <c r="BV122" s="77"/>
    </row>
    <row r="123" spans="1:74" x14ac:dyDescent="0.4">
      <c r="A123" s="77"/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  <c r="AB123" s="77"/>
      <c r="AC123" s="77"/>
      <c r="AD123" s="77"/>
      <c r="AE123" s="77"/>
      <c r="AF123" s="77"/>
      <c r="AG123" s="77"/>
      <c r="AH123" s="77"/>
      <c r="AI123" s="77"/>
      <c r="AJ123" s="77"/>
      <c r="AK123" s="77"/>
      <c r="AL123" s="77"/>
      <c r="AM123" s="77"/>
      <c r="AN123" s="77"/>
      <c r="AO123" s="77"/>
      <c r="AP123" s="77"/>
      <c r="AQ123" s="77"/>
      <c r="AR123" s="77"/>
      <c r="AS123" s="77"/>
      <c r="AT123" s="77"/>
      <c r="AU123" s="77"/>
      <c r="AV123" s="77"/>
      <c r="AW123" s="77"/>
      <c r="AX123" s="77"/>
      <c r="AY123" s="77"/>
      <c r="AZ123" s="77"/>
      <c r="BA123" s="77"/>
      <c r="BB123" s="77"/>
      <c r="BC123" s="77"/>
      <c r="BD123" s="77"/>
      <c r="BE123" s="77"/>
      <c r="BF123" s="77"/>
      <c r="BG123" s="77"/>
      <c r="BH123" s="77"/>
      <c r="BI123" s="77"/>
      <c r="BJ123" s="77"/>
      <c r="BK123" s="77"/>
      <c r="BL123" s="77"/>
      <c r="BM123" s="77"/>
      <c r="BN123" s="77"/>
      <c r="BO123" s="77"/>
      <c r="BP123" s="77"/>
      <c r="BQ123" s="77"/>
      <c r="BR123" s="77"/>
      <c r="BS123" s="77"/>
      <c r="BT123" s="77"/>
      <c r="BU123" s="77"/>
      <c r="BV123" s="77"/>
    </row>
    <row r="124" spans="1:74" x14ac:dyDescent="0.4">
      <c r="A124" s="77"/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  <c r="AB124" s="77"/>
      <c r="AC124" s="77"/>
      <c r="AD124" s="77"/>
      <c r="AE124" s="77"/>
      <c r="AF124" s="77"/>
      <c r="AG124" s="77"/>
      <c r="AH124" s="77"/>
      <c r="AI124" s="77"/>
      <c r="AJ124" s="77"/>
      <c r="AK124" s="77"/>
      <c r="AL124" s="77"/>
      <c r="AM124" s="77"/>
      <c r="AN124" s="77"/>
      <c r="AO124" s="77"/>
      <c r="AP124" s="77"/>
      <c r="AQ124" s="77"/>
      <c r="AR124" s="77"/>
      <c r="AS124" s="77"/>
      <c r="AT124" s="77"/>
      <c r="AU124" s="77"/>
      <c r="AV124" s="77"/>
      <c r="AW124" s="77"/>
      <c r="AX124" s="77"/>
      <c r="AY124" s="77"/>
      <c r="AZ124" s="77"/>
      <c r="BA124" s="77"/>
      <c r="BB124" s="77"/>
      <c r="BC124" s="77"/>
      <c r="BD124" s="77"/>
      <c r="BE124" s="77"/>
      <c r="BF124" s="77"/>
      <c r="BG124" s="77"/>
      <c r="BH124" s="77"/>
      <c r="BI124" s="77"/>
      <c r="BJ124" s="77"/>
      <c r="BK124" s="77"/>
      <c r="BL124" s="77"/>
      <c r="BM124" s="77"/>
      <c r="BN124" s="77"/>
      <c r="BO124" s="77"/>
      <c r="BP124" s="77"/>
      <c r="BQ124" s="77"/>
      <c r="BR124" s="77"/>
      <c r="BS124" s="77"/>
      <c r="BT124" s="77"/>
      <c r="BU124" s="77"/>
      <c r="BV124" s="77"/>
    </row>
    <row r="125" spans="1:74" x14ac:dyDescent="0.4">
      <c r="A125" s="77"/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  <c r="AB125" s="77"/>
      <c r="AC125" s="77"/>
      <c r="AD125" s="77"/>
      <c r="AE125" s="77"/>
      <c r="AF125" s="77"/>
      <c r="AG125" s="77"/>
      <c r="AH125" s="77"/>
      <c r="AI125" s="77"/>
      <c r="AJ125" s="77"/>
      <c r="AK125" s="77"/>
      <c r="AL125" s="77"/>
      <c r="AM125" s="77"/>
      <c r="AN125" s="77"/>
      <c r="AO125" s="77"/>
      <c r="AP125" s="77"/>
      <c r="AQ125" s="77"/>
      <c r="AR125" s="77"/>
      <c r="AS125" s="77"/>
      <c r="AT125" s="77"/>
      <c r="AU125" s="77"/>
      <c r="AV125" s="77"/>
      <c r="AW125" s="77"/>
      <c r="AX125" s="77"/>
      <c r="AY125" s="77"/>
      <c r="AZ125" s="77"/>
      <c r="BA125" s="77"/>
      <c r="BB125" s="77"/>
      <c r="BC125" s="77"/>
      <c r="BD125" s="77"/>
      <c r="BE125" s="77"/>
      <c r="BF125" s="77"/>
      <c r="BG125" s="77"/>
      <c r="BH125" s="77"/>
      <c r="BI125" s="77"/>
      <c r="BJ125" s="77"/>
      <c r="BK125" s="77"/>
      <c r="BL125" s="77"/>
      <c r="BM125" s="77"/>
      <c r="BN125" s="77"/>
      <c r="BO125" s="77"/>
      <c r="BP125" s="77"/>
      <c r="BQ125" s="77"/>
      <c r="BR125" s="77"/>
      <c r="BS125" s="77"/>
      <c r="BT125" s="77"/>
      <c r="BU125" s="77"/>
      <c r="BV125" s="77"/>
    </row>
    <row r="126" spans="1:74" x14ac:dyDescent="0.4">
      <c r="A126" s="77"/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  <c r="AB126" s="77"/>
      <c r="AC126" s="77"/>
      <c r="AD126" s="77"/>
      <c r="AE126" s="77"/>
      <c r="AF126" s="77"/>
      <c r="AG126" s="77"/>
      <c r="AH126" s="77"/>
      <c r="AI126" s="77"/>
      <c r="AJ126" s="77"/>
      <c r="AK126" s="77"/>
      <c r="AL126" s="77"/>
      <c r="AM126" s="77"/>
      <c r="AN126" s="77"/>
      <c r="AO126" s="77"/>
      <c r="AP126" s="77"/>
      <c r="AQ126" s="77"/>
      <c r="AR126" s="77"/>
      <c r="AS126" s="77"/>
      <c r="AT126" s="77"/>
      <c r="AU126" s="77"/>
      <c r="AV126" s="77"/>
      <c r="AW126" s="77"/>
      <c r="AX126" s="77"/>
      <c r="AY126" s="77"/>
      <c r="AZ126" s="77"/>
      <c r="BA126" s="77"/>
      <c r="BB126" s="77"/>
      <c r="BC126" s="77"/>
      <c r="BD126" s="77"/>
      <c r="BE126" s="77"/>
      <c r="BF126" s="77"/>
      <c r="BG126" s="77"/>
      <c r="BH126" s="77"/>
      <c r="BI126" s="77"/>
      <c r="BJ126" s="77"/>
      <c r="BK126" s="77"/>
      <c r="BL126" s="77"/>
      <c r="BM126" s="77"/>
      <c r="BN126" s="77"/>
      <c r="BO126" s="77"/>
      <c r="BP126" s="77"/>
      <c r="BQ126" s="77"/>
      <c r="BR126" s="77"/>
      <c r="BS126" s="77"/>
      <c r="BT126" s="77"/>
      <c r="BU126" s="77"/>
      <c r="BV126" s="77"/>
    </row>
    <row r="127" spans="1:74" x14ac:dyDescent="0.4">
      <c r="A127" s="77"/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  <c r="AB127" s="77"/>
      <c r="AC127" s="77"/>
      <c r="AD127" s="77"/>
      <c r="AE127" s="77"/>
      <c r="AF127" s="77"/>
      <c r="AG127" s="77"/>
      <c r="AH127" s="77"/>
      <c r="AI127" s="77"/>
      <c r="AJ127" s="77"/>
      <c r="AK127" s="77"/>
      <c r="AL127" s="77"/>
      <c r="AM127" s="77"/>
      <c r="AN127" s="77"/>
      <c r="AO127" s="77"/>
      <c r="AP127" s="77"/>
      <c r="AQ127" s="77"/>
      <c r="AR127" s="77"/>
      <c r="AS127" s="77"/>
      <c r="AT127" s="77"/>
      <c r="AU127" s="77"/>
      <c r="AV127" s="77"/>
      <c r="AW127" s="77"/>
      <c r="AX127" s="77"/>
      <c r="AY127" s="77"/>
      <c r="AZ127" s="77"/>
      <c r="BA127" s="77"/>
      <c r="BB127" s="77"/>
      <c r="BC127" s="77"/>
      <c r="BD127" s="77"/>
      <c r="BE127" s="77"/>
      <c r="BF127" s="77"/>
      <c r="BG127" s="77"/>
      <c r="BH127" s="77"/>
      <c r="BI127" s="77"/>
      <c r="BJ127" s="77"/>
      <c r="BK127" s="77"/>
      <c r="BL127" s="77"/>
      <c r="BM127" s="77"/>
      <c r="BN127" s="77"/>
      <c r="BO127" s="77"/>
      <c r="BP127" s="77"/>
      <c r="BQ127" s="77"/>
      <c r="BR127" s="77"/>
      <c r="BS127" s="77"/>
      <c r="BT127" s="77"/>
      <c r="BU127" s="77"/>
      <c r="BV127" s="77"/>
    </row>
    <row r="128" spans="1:74" x14ac:dyDescent="0.4">
      <c r="A128" s="77"/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  <c r="BR128" s="77"/>
      <c r="BS128" s="77"/>
      <c r="BT128" s="77"/>
      <c r="BU128" s="77"/>
      <c r="BV128" s="77"/>
    </row>
    <row r="129" spans="1:74" x14ac:dyDescent="0.4">
      <c r="A129" s="77"/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  <c r="AB129" s="77"/>
      <c r="AC129" s="77"/>
      <c r="AD129" s="77"/>
      <c r="AE129" s="77"/>
      <c r="AF129" s="77"/>
      <c r="AG129" s="77"/>
      <c r="AH129" s="77"/>
      <c r="AI129" s="77"/>
      <c r="AJ129" s="77"/>
      <c r="AK129" s="77"/>
      <c r="AL129" s="77"/>
      <c r="AM129" s="77"/>
      <c r="AN129" s="77"/>
      <c r="AO129" s="77"/>
      <c r="AP129" s="77"/>
      <c r="AQ129" s="77"/>
      <c r="AR129" s="77"/>
      <c r="AS129" s="77"/>
      <c r="AT129" s="77"/>
      <c r="AU129" s="77"/>
      <c r="AV129" s="77"/>
      <c r="AW129" s="77"/>
      <c r="AX129" s="77"/>
      <c r="AY129" s="77"/>
      <c r="AZ129" s="77"/>
      <c r="BA129" s="77"/>
      <c r="BB129" s="77"/>
      <c r="BC129" s="77"/>
      <c r="BD129" s="77"/>
      <c r="BE129" s="77"/>
      <c r="BF129" s="77"/>
      <c r="BG129" s="77"/>
      <c r="BH129" s="77"/>
      <c r="BI129" s="77"/>
      <c r="BJ129" s="77"/>
      <c r="BK129" s="77"/>
      <c r="BL129" s="77"/>
      <c r="BM129" s="77"/>
      <c r="BN129" s="77"/>
      <c r="BO129" s="77"/>
      <c r="BP129" s="77"/>
      <c r="BQ129" s="77"/>
      <c r="BR129" s="77"/>
      <c r="BS129" s="77"/>
      <c r="BT129" s="77"/>
      <c r="BU129" s="77"/>
      <c r="BV129" s="77"/>
    </row>
    <row r="130" spans="1:74" x14ac:dyDescent="0.4">
      <c r="A130" s="77"/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  <c r="AB130" s="77"/>
      <c r="AC130" s="77"/>
      <c r="AD130" s="77"/>
      <c r="AE130" s="77"/>
      <c r="AF130" s="77"/>
      <c r="AG130" s="77"/>
      <c r="AH130" s="77"/>
      <c r="AI130" s="77"/>
      <c r="AJ130" s="77"/>
      <c r="AK130" s="77"/>
      <c r="AL130" s="77"/>
      <c r="AM130" s="77"/>
      <c r="AN130" s="77"/>
      <c r="AO130" s="77"/>
      <c r="AP130" s="77"/>
      <c r="AQ130" s="77"/>
      <c r="AR130" s="77"/>
      <c r="AS130" s="77"/>
      <c r="AT130" s="77"/>
      <c r="AU130" s="77"/>
      <c r="AV130" s="77"/>
      <c r="AW130" s="77"/>
      <c r="AX130" s="77"/>
      <c r="AY130" s="77"/>
      <c r="AZ130" s="77"/>
      <c r="BA130" s="77"/>
      <c r="BB130" s="77"/>
      <c r="BC130" s="77"/>
      <c r="BD130" s="77"/>
      <c r="BE130" s="77"/>
      <c r="BF130" s="77"/>
      <c r="BG130" s="77"/>
      <c r="BH130" s="77"/>
      <c r="BI130" s="77"/>
      <c r="BJ130" s="77"/>
      <c r="BK130" s="77"/>
      <c r="BL130" s="77"/>
      <c r="BM130" s="77"/>
      <c r="BN130" s="77"/>
      <c r="BO130" s="77"/>
      <c r="BP130" s="77"/>
      <c r="BQ130" s="77"/>
      <c r="BR130" s="77"/>
      <c r="BS130" s="77"/>
      <c r="BT130" s="77"/>
      <c r="BU130" s="77"/>
      <c r="BV130" s="77"/>
    </row>
    <row r="131" spans="1:74" x14ac:dyDescent="0.4">
      <c r="A131" s="77"/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  <c r="AB131" s="77"/>
      <c r="AC131" s="77"/>
      <c r="AD131" s="77"/>
      <c r="AE131" s="77"/>
      <c r="AF131" s="77"/>
      <c r="AG131" s="77"/>
      <c r="AH131" s="77"/>
      <c r="AI131" s="77"/>
      <c r="AJ131" s="77"/>
      <c r="AK131" s="77"/>
      <c r="AL131" s="77"/>
      <c r="AM131" s="77"/>
      <c r="AN131" s="77"/>
      <c r="AO131" s="77"/>
      <c r="AP131" s="77"/>
      <c r="AQ131" s="77"/>
      <c r="AR131" s="77"/>
      <c r="AS131" s="77"/>
      <c r="AT131" s="77"/>
      <c r="AU131" s="77"/>
      <c r="AV131" s="77"/>
      <c r="AW131" s="77"/>
      <c r="AX131" s="77"/>
      <c r="AY131" s="77"/>
      <c r="AZ131" s="77"/>
      <c r="BA131" s="77"/>
      <c r="BB131" s="77"/>
      <c r="BC131" s="77"/>
      <c r="BD131" s="77"/>
      <c r="BE131" s="77"/>
      <c r="BF131" s="77"/>
      <c r="BG131" s="77"/>
      <c r="BH131" s="77"/>
      <c r="BI131" s="77"/>
      <c r="BJ131" s="77"/>
      <c r="BK131" s="77"/>
      <c r="BL131" s="77"/>
      <c r="BM131" s="77"/>
      <c r="BN131" s="77"/>
      <c r="BO131" s="77"/>
      <c r="BP131" s="77"/>
      <c r="BQ131" s="77"/>
      <c r="BR131" s="77"/>
      <c r="BS131" s="77"/>
      <c r="BT131" s="77"/>
      <c r="BU131" s="77"/>
      <c r="BV131" s="77"/>
    </row>
    <row r="132" spans="1:74" x14ac:dyDescent="0.4">
      <c r="A132" s="77"/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  <c r="AB132" s="77"/>
      <c r="AC132" s="77"/>
      <c r="AD132" s="77"/>
      <c r="AE132" s="77"/>
      <c r="AF132" s="77"/>
      <c r="AG132" s="77"/>
      <c r="AH132" s="77"/>
      <c r="AI132" s="77"/>
      <c r="AJ132" s="77"/>
      <c r="AK132" s="77"/>
      <c r="AL132" s="77"/>
      <c r="AM132" s="77"/>
      <c r="AN132" s="77"/>
      <c r="AO132" s="77"/>
      <c r="AP132" s="77"/>
      <c r="AQ132" s="77"/>
      <c r="AR132" s="77"/>
      <c r="AS132" s="77"/>
      <c r="AT132" s="77"/>
      <c r="AU132" s="77"/>
      <c r="AV132" s="77"/>
      <c r="AW132" s="77"/>
      <c r="AX132" s="77"/>
      <c r="AY132" s="77"/>
      <c r="AZ132" s="77"/>
      <c r="BA132" s="77"/>
      <c r="BB132" s="77"/>
      <c r="BC132" s="77"/>
      <c r="BD132" s="77"/>
      <c r="BE132" s="77"/>
      <c r="BF132" s="77"/>
      <c r="BG132" s="77"/>
      <c r="BH132" s="77"/>
      <c r="BI132" s="77"/>
      <c r="BJ132" s="77"/>
      <c r="BK132" s="77"/>
      <c r="BL132" s="77"/>
      <c r="BM132" s="77"/>
      <c r="BN132" s="77"/>
      <c r="BO132" s="77"/>
      <c r="BP132" s="77"/>
      <c r="BQ132" s="77"/>
      <c r="BR132" s="77"/>
      <c r="BS132" s="77"/>
      <c r="BT132" s="77"/>
      <c r="BU132" s="77"/>
      <c r="BV132" s="77"/>
    </row>
    <row r="133" spans="1:74" x14ac:dyDescent="0.4">
      <c r="A133" s="77"/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  <c r="AB133" s="77"/>
      <c r="AC133" s="77"/>
      <c r="AD133" s="77"/>
      <c r="AE133" s="77"/>
      <c r="AF133" s="77"/>
      <c r="AG133" s="77"/>
      <c r="AH133" s="77"/>
      <c r="AI133" s="77"/>
      <c r="AJ133" s="77"/>
      <c r="AK133" s="77"/>
      <c r="AL133" s="77"/>
      <c r="AM133" s="77"/>
      <c r="AN133" s="77"/>
      <c r="AO133" s="77"/>
      <c r="AP133" s="77"/>
      <c r="AQ133" s="77"/>
      <c r="AR133" s="77"/>
      <c r="AS133" s="77"/>
      <c r="AT133" s="77"/>
      <c r="AU133" s="77"/>
      <c r="AV133" s="77"/>
      <c r="AW133" s="77"/>
      <c r="AX133" s="77"/>
      <c r="AY133" s="77"/>
      <c r="AZ133" s="77"/>
      <c r="BA133" s="77"/>
      <c r="BB133" s="77"/>
      <c r="BC133" s="77"/>
      <c r="BD133" s="77"/>
      <c r="BE133" s="77"/>
      <c r="BF133" s="77"/>
      <c r="BG133" s="77"/>
      <c r="BH133" s="77"/>
      <c r="BI133" s="77"/>
      <c r="BJ133" s="77"/>
      <c r="BK133" s="77"/>
      <c r="BL133" s="77"/>
      <c r="BM133" s="77"/>
      <c r="BN133" s="77"/>
      <c r="BO133" s="77"/>
      <c r="BP133" s="77"/>
      <c r="BQ133" s="77"/>
      <c r="BR133" s="77"/>
      <c r="BS133" s="77"/>
      <c r="BT133" s="77"/>
      <c r="BU133" s="77"/>
      <c r="BV133" s="77"/>
    </row>
    <row r="134" spans="1:74" x14ac:dyDescent="0.4">
      <c r="A134" s="77"/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  <c r="AB134" s="77"/>
      <c r="AC134" s="77"/>
      <c r="AD134" s="77"/>
      <c r="AE134" s="77"/>
      <c r="AF134" s="77"/>
      <c r="AG134" s="77"/>
      <c r="AH134" s="77"/>
      <c r="AI134" s="77"/>
      <c r="AJ134" s="77"/>
      <c r="AK134" s="77"/>
      <c r="AL134" s="77"/>
      <c r="AM134" s="77"/>
      <c r="AN134" s="77"/>
      <c r="AO134" s="77"/>
      <c r="AP134" s="77"/>
      <c r="AQ134" s="77"/>
      <c r="AR134" s="77"/>
      <c r="AS134" s="77"/>
      <c r="AT134" s="77"/>
      <c r="AU134" s="77"/>
      <c r="AV134" s="77"/>
      <c r="AW134" s="77"/>
      <c r="AX134" s="77"/>
      <c r="AY134" s="77"/>
      <c r="AZ134" s="77"/>
      <c r="BA134" s="77"/>
      <c r="BB134" s="77"/>
      <c r="BC134" s="77"/>
      <c r="BD134" s="77"/>
      <c r="BE134" s="77"/>
      <c r="BF134" s="77"/>
      <c r="BG134" s="77"/>
      <c r="BH134" s="77"/>
      <c r="BI134" s="77"/>
      <c r="BJ134" s="77"/>
      <c r="BK134" s="77"/>
      <c r="BL134" s="77"/>
      <c r="BM134" s="77"/>
      <c r="BN134" s="77"/>
      <c r="BO134" s="77"/>
      <c r="BP134" s="77"/>
      <c r="BQ134" s="77"/>
      <c r="BR134" s="77"/>
      <c r="BS134" s="77"/>
      <c r="BT134" s="77"/>
      <c r="BU134" s="77"/>
      <c r="BV134" s="77"/>
    </row>
    <row r="135" spans="1:74" x14ac:dyDescent="0.4">
      <c r="A135" s="77"/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  <c r="AB135" s="77"/>
      <c r="AC135" s="77"/>
      <c r="AD135" s="77"/>
      <c r="AE135" s="77"/>
      <c r="AF135" s="77"/>
      <c r="AG135" s="77"/>
      <c r="AH135" s="77"/>
      <c r="AI135" s="77"/>
      <c r="AJ135" s="77"/>
      <c r="AK135" s="77"/>
      <c r="AL135" s="77"/>
      <c r="AM135" s="77"/>
      <c r="AN135" s="77"/>
      <c r="AO135" s="77"/>
      <c r="AP135" s="77"/>
      <c r="AQ135" s="77"/>
      <c r="AR135" s="77"/>
      <c r="AS135" s="77"/>
      <c r="AT135" s="77"/>
      <c r="AU135" s="77"/>
      <c r="AV135" s="77"/>
      <c r="AW135" s="77"/>
      <c r="AX135" s="77"/>
      <c r="AY135" s="77"/>
      <c r="AZ135" s="77"/>
      <c r="BA135" s="77"/>
      <c r="BB135" s="77"/>
      <c r="BC135" s="77"/>
      <c r="BD135" s="77"/>
      <c r="BE135" s="77"/>
      <c r="BF135" s="77"/>
      <c r="BG135" s="77"/>
      <c r="BH135" s="77"/>
      <c r="BI135" s="77"/>
      <c r="BJ135" s="77"/>
      <c r="BK135" s="77"/>
      <c r="BL135" s="77"/>
      <c r="BM135" s="77"/>
      <c r="BN135" s="77"/>
      <c r="BO135" s="77"/>
      <c r="BP135" s="77"/>
      <c r="BQ135" s="77"/>
      <c r="BR135" s="77"/>
      <c r="BS135" s="77"/>
      <c r="BT135" s="77"/>
      <c r="BU135" s="77"/>
      <c r="BV135" s="77"/>
    </row>
    <row r="136" spans="1:74" x14ac:dyDescent="0.4">
      <c r="A136" s="77"/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  <c r="AB136" s="77"/>
      <c r="AC136" s="77"/>
      <c r="AD136" s="77"/>
      <c r="AE136" s="77"/>
      <c r="AF136" s="77"/>
      <c r="AG136" s="77"/>
      <c r="AH136" s="77"/>
      <c r="AI136" s="77"/>
      <c r="AJ136" s="77"/>
      <c r="AK136" s="77"/>
      <c r="AL136" s="77"/>
      <c r="AM136" s="77"/>
      <c r="AN136" s="77"/>
      <c r="AO136" s="77"/>
      <c r="AP136" s="77"/>
      <c r="AQ136" s="77"/>
      <c r="AR136" s="77"/>
      <c r="AS136" s="77"/>
      <c r="AT136" s="77"/>
      <c r="AU136" s="77"/>
      <c r="AV136" s="77"/>
      <c r="AW136" s="77"/>
      <c r="AX136" s="77"/>
      <c r="AY136" s="77"/>
      <c r="AZ136" s="77"/>
      <c r="BA136" s="77"/>
      <c r="BB136" s="77"/>
      <c r="BC136" s="77"/>
      <c r="BD136" s="77"/>
      <c r="BE136" s="77"/>
      <c r="BF136" s="77"/>
      <c r="BG136" s="77"/>
      <c r="BH136" s="77"/>
      <c r="BI136" s="77"/>
      <c r="BJ136" s="77"/>
      <c r="BK136" s="77"/>
      <c r="BL136" s="77"/>
      <c r="BM136" s="77"/>
      <c r="BN136" s="77"/>
      <c r="BO136" s="77"/>
      <c r="BP136" s="77"/>
      <c r="BQ136" s="77"/>
      <c r="BR136" s="77"/>
      <c r="BS136" s="77"/>
      <c r="BT136" s="77"/>
      <c r="BU136" s="77"/>
      <c r="BV136" s="77"/>
    </row>
    <row r="137" spans="1:74" x14ac:dyDescent="0.4">
      <c r="A137" s="77"/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  <c r="BR137" s="77"/>
      <c r="BS137" s="77"/>
      <c r="BT137" s="77"/>
      <c r="BU137" s="77"/>
      <c r="BV137" s="77"/>
    </row>
    <row r="138" spans="1:74" x14ac:dyDescent="0.4">
      <c r="A138" s="77"/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  <c r="AB138" s="77"/>
      <c r="AC138" s="77"/>
      <c r="AD138" s="77"/>
      <c r="AE138" s="77"/>
      <c r="AF138" s="77"/>
      <c r="AG138" s="77"/>
      <c r="AH138" s="77"/>
      <c r="AI138" s="77"/>
      <c r="AJ138" s="77"/>
      <c r="AK138" s="77"/>
      <c r="AL138" s="77"/>
      <c r="AM138" s="77"/>
      <c r="AN138" s="77"/>
      <c r="AO138" s="77"/>
      <c r="AP138" s="77"/>
      <c r="AQ138" s="77"/>
      <c r="AR138" s="77"/>
      <c r="AS138" s="77"/>
      <c r="AT138" s="77"/>
      <c r="AU138" s="77"/>
      <c r="AV138" s="77"/>
      <c r="AW138" s="77"/>
      <c r="AX138" s="77"/>
      <c r="AY138" s="77"/>
      <c r="AZ138" s="77"/>
      <c r="BA138" s="77"/>
      <c r="BB138" s="77"/>
      <c r="BC138" s="77"/>
      <c r="BD138" s="77"/>
      <c r="BE138" s="77"/>
      <c r="BF138" s="77"/>
      <c r="BG138" s="77"/>
      <c r="BH138" s="77"/>
      <c r="BI138" s="77"/>
      <c r="BJ138" s="77"/>
      <c r="BK138" s="77"/>
      <c r="BL138" s="77"/>
      <c r="BM138" s="77"/>
      <c r="BN138" s="77"/>
      <c r="BO138" s="77"/>
      <c r="BP138" s="77"/>
      <c r="BQ138" s="77"/>
      <c r="BR138" s="77"/>
      <c r="BS138" s="77"/>
      <c r="BT138" s="77"/>
      <c r="BU138" s="77"/>
      <c r="BV138" s="77"/>
    </row>
    <row r="139" spans="1:74" x14ac:dyDescent="0.4">
      <c r="A139" s="77"/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  <c r="AB139" s="77"/>
      <c r="AC139" s="77"/>
      <c r="AD139" s="77"/>
      <c r="AE139" s="77"/>
      <c r="AF139" s="77"/>
      <c r="AG139" s="77"/>
      <c r="AH139" s="77"/>
      <c r="AI139" s="77"/>
      <c r="AJ139" s="77"/>
      <c r="AK139" s="77"/>
      <c r="AL139" s="77"/>
      <c r="AM139" s="77"/>
      <c r="AN139" s="77"/>
      <c r="AO139" s="77"/>
      <c r="AP139" s="77"/>
      <c r="AQ139" s="77"/>
      <c r="AR139" s="77"/>
      <c r="AS139" s="77"/>
      <c r="AT139" s="77"/>
      <c r="AU139" s="77"/>
      <c r="AV139" s="77"/>
      <c r="AW139" s="77"/>
      <c r="AX139" s="77"/>
      <c r="AY139" s="77"/>
      <c r="AZ139" s="77"/>
      <c r="BA139" s="77"/>
      <c r="BB139" s="77"/>
      <c r="BC139" s="77"/>
      <c r="BD139" s="77"/>
      <c r="BE139" s="77"/>
      <c r="BF139" s="77"/>
      <c r="BG139" s="77"/>
      <c r="BH139" s="77"/>
      <c r="BI139" s="77"/>
      <c r="BJ139" s="77"/>
      <c r="BK139" s="77"/>
      <c r="BL139" s="77"/>
      <c r="BM139" s="77"/>
      <c r="BN139" s="77"/>
      <c r="BO139" s="77"/>
      <c r="BP139" s="77"/>
      <c r="BQ139" s="77"/>
      <c r="BR139" s="77"/>
      <c r="BS139" s="77"/>
      <c r="BT139" s="77"/>
      <c r="BU139" s="77"/>
      <c r="BV139" s="77"/>
    </row>
    <row r="140" spans="1:74" x14ac:dyDescent="0.4">
      <c r="A140" s="77"/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  <c r="AB140" s="77"/>
      <c r="AC140" s="77"/>
      <c r="AD140" s="77"/>
      <c r="AE140" s="77"/>
      <c r="AF140" s="77"/>
      <c r="AG140" s="77"/>
      <c r="AH140" s="77"/>
      <c r="AI140" s="77"/>
      <c r="AJ140" s="77"/>
      <c r="AK140" s="77"/>
      <c r="AL140" s="77"/>
      <c r="AM140" s="77"/>
      <c r="AN140" s="77"/>
      <c r="AO140" s="77"/>
      <c r="AP140" s="77"/>
      <c r="AQ140" s="77"/>
      <c r="AR140" s="77"/>
      <c r="AS140" s="77"/>
      <c r="AT140" s="77"/>
      <c r="AU140" s="77"/>
      <c r="AV140" s="77"/>
      <c r="AW140" s="77"/>
      <c r="AX140" s="77"/>
      <c r="AY140" s="77"/>
      <c r="AZ140" s="77"/>
      <c r="BA140" s="77"/>
      <c r="BB140" s="77"/>
      <c r="BC140" s="77"/>
      <c r="BD140" s="77"/>
      <c r="BE140" s="77"/>
      <c r="BF140" s="77"/>
      <c r="BG140" s="77"/>
      <c r="BH140" s="77"/>
      <c r="BI140" s="77"/>
      <c r="BJ140" s="77"/>
      <c r="BK140" s="77"/>
      <c r="BL140" s="77"/>
      <c r="BM140" s="77"/>
      <c r="BN140" s="77"/>
      <c r="BO140" s="77"/>
      <c r="BP140" s="77"/>
      <c r="BQ140" s="77"/>
      <c r="BR140" s="77"/>
      <c r="BS140" s="77"/>
      <c r="BT140" s="77"/>
      <c r="BU140" s="77"/>
      <c r="BV140" s="77"/>
    </row>
    <row r="141" spans="1:74" x14ac:dyDescent="0.4">
      <c r="A141" s="77"/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  <c r="AB141" s="77"/>
      <c r="AC141" s="77"/>
      <c r="AD141" s="77"/>
      <c r="AE141" s="77"/>
      <c r="AF141" s="77"/>
      <c r="AG141" s="77"/>
      <c r="AH141" s="77"/>
      <c r="AI141" s="77"/>
      <c r="AJ141" s="77"/>
      <c r="AK141" s="77"/>
      <c r="AL141" s="77"/>
      <c r="AM141" s="77"/>
      <c r="AN141" s="77"/>
      <c r="AO141" s="77"/>
      <c r="AP141" s="77"/>
      <c r="AQ141" s="77"/>
      <c r="AR141" s="77"/>
      <c r="AS141" s="77"/>
      <c r="AT141" s="77"/>
      <c r="AU141" s="77"/>
      <c r="AV141" s="77"/>
      <c r="AW141" s="77"/>
      <c r="AX141" s="77"/>
      <c r="AY141" s="77"/>
      <c r="AZ141" s="77"/>
      <c r="BA141" s="77"/>
      <c r="BB141" s="77"/>
      <c r="BC141" s="77"/>
      <c r="BD141" s="77"/>
      <c r="BE141" s="77"/>
      <c r="BF141" s="77"/>
      <c r="BG141" s="77"/>
      <c r="BH141" s="77"/>
      <c r="BI141" s="77"/>
      <c r="BJ141" s="77"/>
      <c r="BK141" s="77"/>
      <c r="BL141" s="77"/>
      <c r="BM141" s="77"/>
      <c r="BN141" s="77"/>
      <c r="BO141" s="77"/>
      <c r="BP141" s="77"/>
      <c r="BQ141" s="77"/>
      <c r="BR141" s="77"/>
      <c r="BS141" s="77"/>
      <c r="BT141" s="77"/>
      <c r="BU141" s="77"/>
      <c r="BV141" s="77"/>
    </row>
    <row r="142" spans="1:74" x14ac:dyDescent="0.4">
      <c r="A142" s="77"/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  <c r="AB142" s="77"/>
      <c r="AC142" s="77"/>
      <c r="AD142" s="77"/>
      <c r="AE142" s="77"/>
      <c r="AF142" s="77"/>
      <c r="AG142" s="77"/>
      <c r="AH142" s="77"/>
      <c r="AI142" s="77"/>
      <c r="AJ142" s="77"/>
      <c r="AK142" s="77"/>
      <c r="AL142" s="77"/>
      <c r="AM142" s="77"/>
      <c r="AN142" s="77"/>
      <c r="AO142" s="77"/>
      <c r="AP142" s="77"/>
      <c r="AQ142" s="77"/>
      <c r="AR142" s="77"/>
      <c r="AS142" s="77"/>
      <c r="AT142" s="77"/>
      <c r="AU142" s="77"/>
      <c r="AV142" s="77"/>
      <c r="AW142" s="77"/>
      <c r="AX142" s="77"/>
      <c r="AY142" s="77"/>
      <c r="AZ142" s="77"/>
      <c r="BA142" s="77"/>
      <c r="BB142" s="77"/>
      <c r="BC142" s="77"/>
      <c r="BD142" s="77"/>
      <c r="BE142" s="77"/>
      <c r="BF142" s="77"/>
      <c r="BG142" s="77"/>
      <c r="BH142" s="77"/>
      <c r="BI142" s="77"/>
      <c r="BJ142" s="77"/>
      <c r="BK142" s="77"/>
      <c r="BL142" s="77"/>
      <c r="BM142" s="77"/>
      <c r="BN142" s="77"/>
      <c r="BO142" s="77"/>
      <c r="BP142" s="77"/>
      <c r="BQ142" s="77"/>
      <c r="BR142" s="77"/>
      <c r="BS142" s="77"/>
      <c r="BT142" s="77"/>
      <c r="BU142" s="77"/>
      <c r="BV142" s="77"/>
    </row>
    <row r="143" spans="1:74" x14ac:dyDescent="0.4">
      <c r="A143" s="77"/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  <c r="AB143" s="77"/>
      <c r="AC143" s="77"/>
      <c r="AD143" s="77"/>
      <c r="AE143" s="77"/>
      <c r="AF143" s="77"/>
      <c r="AG143" s="77"/>
      <c r="AH143" s="77"/>
      <c r="AI143" s="77"/>
      <c r="AJ143" s="77"/>
      <c r="AK143" s="77"/>
      <c r="AL143" s="77"/>
      <c r="AM143" s="77"/>
      <c r="AN143" s="77"/>
      <c r="AO143" s="77"/>
      <c r="AP143" s="77"/>
      <c r="AQ143" s="77"/>
      <c r="AR143" s="77"/>
      <c r="AS143" s="77"/>
      <c r="AT143" s="77"/>
      <c r="AU143" s="77"/>
      <c r="AV143" s="77"/>
      <c r="AW143" s="77"/>
      <c r="AX143" s="77"/>
      <c r="AY143" s="77"/>
      <c r="AZ143" s="77"/>
      <c r="BA143" s="77"/>
      <c r="BB143" s="77"/>
      <c r="BC143" s="77"/>
      <c r="BD143" s="77"/>
      <c r="BE143" s="77"/>
      <c r="BF143" s="77"/>
      <c r="BG143" s="77"/>
      <c r="BH143" s="77"/>
      <c r="BI143" s="77"/>
      <c r="BJ143" s="77"/>
      <c r="BK143" s="77"/>
      <c r="BL143" s="77"/>
      <c r="BM143" s="77"/>
      <c r="BN143" s="77"/>
      <c r="BO143" s="77"/>
      <c r="BP143" s="77"/>
      <c r="BQ143" s="77"/>
      <c r="BR143" s="77"/>
      <c r="BS143" s="77"/>
      <c r="BT143" s="77"/>
      <c r="BU143" s="77"/>
      <c r="BV143" s="77"/>
    </row>
    <row r="144" spans="1:74" x14ac:dyDescent="0.4">
      <c r="A144" s="77"/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  <c r="AB144" s="77"/>
      <c r="AC144" s="77"/>
      <c r="AD144" s="77"/>
      <c r="AE144" s="77"/>
      <c r="AF144" s="77"/>
      <c r="AG144" s="77"/>
      <c r="AH144" s="77"/>
      <c r="AI144" s="77"/>
      <c r="AJ144" s="77"/>
      <c r="AK144" s="77"/>
      <c r="AL144" s="77"/>
      <c r="AM144" s="77"/>
      <c r="AN144" s="77"/>
      <c r="AO144" s="77"/>
      <c r="AP144" s="77"/>
      <c r="AQ144" s="77"/>
      <c r="AR144" s="77"/>
      <c r="AS144" s="77"/>
      <c r="AT144" s="77"/>
      <c r="AU144" s="77"/>
      <c r="AV144" s="77"/>
      <c r="AW144" s="77"/>
      <c r="AX144" s="77"/>
      <c r="AY144" s="77"/>
      <c r="AZ144" s="77"/>
      <c r="BA144" s="77"/>
      <c r="BB144" s="77"/>
      <c r="BC144" s="77"/>
      <c r="BD144" s="77"/>
      <c r="BE144" s="77"/>
      <c r="BF144" s="77"/>
      <c r="BG144" s="77"/>
      <c r="BH144" s="77"/>
      <c r="BI144" s="77"/>
      <c r="BJ144" s="77"/>
      <c r="BK144" s="77"/>
      <c r="BL144" s="77"/>
      <c r="BM144" s="77"/>
      <c r="BN144" s="77"/>
      <c r="BO144" s="77"/>
      <c r="BP144" s="77"/>
      <c r="BQ144" s="77"/>
      <c r="BR144" s="77"/>
      <c r="BS144" s="77"/>
      <c r="BT144" s="77"/>
      <c r="BU144" s="77"/>
      <c r="BV144" s="77"/>
    </row>
    <row r="145" spans="1:74" x14ac:dyDescent="0.4">
      <c r="A145" s="77"/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  <c r="AB145" s="77"/>
      <c r="AC145" s="77"/>
      <c r="AD145" s="77"/>
      <c r="AE145" s="77"/>
      <c r="AF145" s="77"/>
      <c r="AG145" s="77"/>
      <c r="AH145" s="77"/>
      <c r="AI145" s="77"/>
      <c r="AJ145" s="77"/>
      <c r="AK145" s="77"/>
      <c r="AL145" s="77"/>
      <c r="AM145" s="77"/>
      <c r="AN145" s="77"/>
      <c r="AO145" s="77"/>
      <c r="AP145" s="77"/>
      <c r="AQ145" s="77"/>
      <c r="AR145" s="77"/>
      <c r="AS145" s="77"/>
      <c r="AT145" s="77"/>
      <c r="AU145" s="77"/>
      <c r="AV145" s="77"/>
      <c r="AW145" s="77"/>
      <c r="AX145" s="77"/>
      <c r="AY145" s="77"/>
      <c r="AZ145" s="77"/>
      <c r="BA145" s="77"/>
      <c r="BB145" s="77"/>
      <c r="BC145" s="77"/>
      <c r="BD145" s="77"/>
      <c r="BE145" s="77"/>
      <c r="BF145" s="77"/>
      <c r="BG145" s="77"/>
      <c r="BH145" s="77"/>
      <c r="BI145" s="77"/>
      <c r="BJ145" s="77"/>
      <c r="BK145" s="77"/>
      <c r="BL145" s="77"/>
      <c r="BM145" s="77"/>
      <c r="BN145" s="77"/>
      <c r="BO145" s="77"/>
      <c r="BP145" s="77"/>
      <c r="BQ145" s="77"/>
      <c r="BR145" s="77"/>
      <c r="BS145" s="77"/>
      <c r="BT145" s="77"/>
      <c r="BU145" s="77"/>
      <c r="BV145" s="77"/>
    </row>
    <row r="146" spans="1:74" x14ac:dyDescent="0.4">
      <c r="A146" s="77"/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  <c r="AB146" s="77"/>
      <c r="AC146" s="77"/>
      <c r="AD146" s="77"/>
      <c r="AE146" s="77"/>
      <c r="AF146" s="77"/>
      <c r="AG146" s="77"/>
      <c r="AH146" s="77"/>
      <c r="AI146" s="77"/>
      <c r="AJ146" s="77"/>
      <c r="AK146" s="77"/>
      <c r="AL146" s="77"/>
      <c r="AM146" s="77"/>
      <c r="AN146" s="77"/>
      <c r="AO146" s="77"/>
      <c r="AP146" s="77"/>
      <c r="AQ146" s="77"/>
      <c r="AR146" s="77"/>
      <c r="AS146" s="77"/>
      <c r="AT146" s="77"/>
      <c r="AU146" s="77"/>
      <c r="AV146" s="77"/>
      <c r="AW146" s="77"/>
      <c r="AX146" s="77"/>
      <c r="AY146" s="77"/>
      <c r="AZ146" s="77"/>
      <c r="BA146" s="77"/>
      <c r="BB146" s="77"/>
      <c r="BC146" s="77"/>
      <c r="BD146" s="77"/>
      <c r="BE146" s="77"/>
      <c r="BF146" s="77"/>
      <c r="BG146" s="77"/>
      <c r="BH146" s="77"/>
      <c r="BI146" s="77"/>
      <c r="BJ146" s="77"/>
      <c r="BK146" s="77"/>
      <c r="BL146" s="77"/>
      <c r="BM146" s="77"/>
      <c r="BN146" s="77"/>
      <c r="BO146" s="77"/>
      <c r="BP146" s="77"/>
      <c r="BQ146" s="77"/>
      <c r="BR146" s="77"/>
      <c r="BS146" s="77"/>
      <c r="BT146" s="77"/>
      <c r="BU146" s="77"/>
      <c r="BV146" s="77"/>
    </row>
    <row r="147" spans="1:74" x14ac:dyDescent="0.4">
      <c r="A147" s="77"/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  <c r="AB147" s="77"/>
      <c r="AC147" s="77"/>
      <c r="AD147" s="77"/>
      <c r="AE147" s="77"/>
      <c r="AF147" s="77"/>
      <c r="AG147" s="77"/>
      <c r="AH147" s="77"/>
      <c r="AI147" s="77"/>
      <c r="AJ147" s="77"/>
      <c r="AK147" s="77"/>
      <c r="AL147" s="77"/>
      <c r="AM147" s="77"/>
      <c r="AN147" s="77"/>
      <c r="AO147" s="77"/>
      <c r="AP147" s="77"/>
      <c r="AQ147" s="77"/>
      <c r="AR147" s="77"/>
      <c r="AS147" s="77"/>
      <c r="AT147" s="77"/>
      <c r="AU147" s="77"/>
      <c r="AV147" s="77"/>
      <c r="AW147" s="77"/>
      <c r="AX147" s="77"/>
      <c r="AY147" s="77"/>
      <c r="AZ147" s="77"/>
      <c r="BA147" s="77"/>
      <c r="BB147" s="77"/>
      <c r="BC147" s="77"/>
      <c r="BD147" s="77"/>
      <c r="BE147" s="77"/>
      <c r="BF147" s="77"/>
      <c r="BG147" s="77"/>
      <c r="BH147" s="77"/>
      <c r="BI147" s="77"/>
      <c r="BJ147" s="77"/>
      <c r="BK147" s="77"/>
      <c r="BL147" s="77"/>
      <c r="BM147" s="77"/>
      <c r="BN147" s="77"/>
      <c r="BO147" s="77"/>
      <c r="BP147" s="77"/>
      <c r="BQ147" s="77"/>
      <c r="BR147" s="77"/>
      <c r="BS147" s="77"/>
      <c r="BT147" s="77"/>
      <c r="BU147" s="77"/>
      <c r="BV147" s="77"/>
    </row>
    <row r="148" spans="1:74" x14ac:dyDescent="0.4">
      <c r="A148" s="77"/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  <c r="AB148" s="77"/>
      <c r="AC148" s="77"/>
      <c r="AD148" s="77"/>
      <c r="AE148" s="77"/>
      <c r="AF148" s="77"/>
      <c r="AG148" s="77"/>
      <c r="AH148" s="77"/>
      <c r="AI148" s="77"/>
      <c r="AJ148" s="77"/>
      <c r="AK148" s="77"/>
      <c r="AL148" s="77"/>
      <c r="AM148" s="77"/>
      <c r="AN148" s="77"/>
      <c r="AO148" s="77"/>
      <c r="AP148" s="77"/>
      <c r="AQ148" s="77"/>
      <c r="AR148" s="77"/>
      <c r="AS148" s="77"/>
      <c r="AT148" s="77"/>
      <c r="AU148" s="77"/>
      <c r="AV148" s="77"/>
      <c r="AW148" s="77"/>
      <c r="AX148" s="77"/>
      <c r="AY148" s="77"/>
      <c r="AZ148" s="77"/>
      <c r="BA148" s="77"/>
      <c r="BB148" s="77"/>
      <c r="BC148" s="77"/>
      <c r="BD148" s="77"/>
      <c r="BE148" s="77"/>
      <c r="BF148" s="77"/>
      <c r="BG148" s="77"/>
      <c r="BH148" s="77"/>
      <c r="BI148" s="77"/>
      <c r="BJ148" s="77"/>
      <c r="BK148" s="77"/>
      <c r="BL148" s="77"/>
      <c r="BM148" s="77"/>
      <c r="BN148" s="77"/>
      <c r="BO148" s="77"/>
      <c r="BP148" s="77"/>
      <c r="BQ148" s="77"/>
      <c r="BR148" s="77"/>
      <c r="BS148" s="77"/>
      <c r="BT148" s="77"/>
      <c r="BU148" s="77"/>
      <c r="BV148" s="77"/>
    </row>
    <row r="149" spans="1:74" x14ac:dyDescent="0.4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  <c r="AB149" s="77"/>
      <c r="AC149" s="77"/>
      <c r="AD149" s="77"/>
      <c r="AE149" s="77"/>
      <c r="AF149" s="77"/>
      <c r="AG149" s="77"/>
      <c r="AH149" s="77"/>
      <c r="AI149" s="77"/>
      <c r="AJ149" s="77"/>
      <c r="AK149" s="77"/>
      <c r="AL149" s="77"/>
      <c r="AM149" s="77"/>
      <c r="AN149" s="77"/>
      <c r="AO149" s="77"/>
      <c r="AP149" s="77"/>
      <c r="AQ149" s="77"/>
      <c r="AR149" s="77"/>
      <c r="AS149" s="77"/>
      <c r="AT149" s="77"/>
      <c r="AU149" s="77"/>
      <c r="AV149" s="77"/>
      <c r="AW149" s="77"/>
      <c r="AX149" s="77"/>
      <c r="AY149" s="77"/>
      <c r="AZ149" s="77"/>
      <c r="BA149" s="77"/>
      <c r="BB149" s="77"/>
      <c r="BC149" s="77"/>
      <c r="BD149" s="77"/>
      <c r="BE149" s="77"/>
      <c r="BF149" s="77"/>
      <c r="BG149" s="77"/>
      <c r="BH149" s="77"/>
      <c r="BI149" s="77"/>
      <c r="BJ149" s="77"/>
      <c r="BK149" s="77"/>
      <c r="BL149" s="77"/>
      <c r="BM149" s="77"/>
      <c r="BN149" s="77"/>
      <c r="BO149" s="77"/>
      <c r="BP149" s="77"/>
      <c r="BQ149" s="77"/>
      <c r="BR149" s="77"/>
      <c r="BS149" s="77"/>
      <c r="BT149" s="77"/>
      <c r="BU149" s="77"/>
      <c r="BV149" s="77"/>
    </row>
    <row r="150" spans="1:74" x14ac:dyDescent="0.4">
      <c r="A150" s="77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77"/>
      <c r="AG150" s="77"/>
      <c r="AH150" s="77"/>
      <c r="AI150" s="77"/>
      <c r="AJ150" s="77"/>
      <c r="AK150" s="77"/>
      <c r="AL150" s="77"/>
      <c r="AM150" s="77"/>
      <c r="AN150" s="77"/>
      <c r="AO150" s="77"/>
      <c r="AP150" s="77"/>
      <c r="AQ150" s="77"/>
      <c r="AR150" s="77"/>
      <c r="AS150" s="77"/>
      <c r="AT150" s="77"/>
      <c r="AU150" s="77"/>
      <c r="AV150" s="77"/>
      <c r="AW150" s="77"/>
      <c r="AX150" s="77"/>
      <c r="AY150" s="77"/>
      <c r="AZ150" s="77"/>
      <c r="BA150" s="77"/>
      <c r="BB150" s="77"/>
      <c r="BC150" s="77"/>
      <c r="BD150" s="77"/>
      <c r="BE150" s="77"/>
      <c r="BF150" s="77"/>
      <c r="BG150" s="77"/>
      <c r="BH150" s="77"/>
      <c r="BI150" s="77"/>
      <c r="BJ150" s="77"/>
      <c r="BK150" s="77"/>
      <c r="BL150" s="77"/>
      <c r="BM150" s="77"/>
      <c r="BN150" s="77"/>
      <c r="BO150" s="77"/>
      <c r="BP150" s="77"/>
      <c r="BQ150" s="77"/>
      <c r="BR150" s="77"/>
      <c r="BS150" s="77"/>
      <c r="BT150" s="77"/>
      <c r="BU150" s="77"/>
      <c r="BV150" s="77"/>
    </row>
    <row r="151" spans="1:74" x14ac:dyDescent="0.4">
      <c r="A151" s="77"/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  <c r="AB151" s="77"/>
      <c r="AC151" s="77"/>
      <c r="AD151" s="77"/>
      <c r="AE151" s="77"/>
      <c r="AF151" s="77"/>
      <c r="AG151" s="77"/>
      <c r="AH151" s="77"/>
      <c r="AI151" s="77"/>
      <c r="AJ151" s="77"/>
      <c r="AK151" s="77"/>
      <c r="AL151" s="77"/>
      <c r="AM151" s="77"/>
      <c r="AN151" s="77"/>
      <c r="AO151" s="77"/>
      <c r="AP151" s="77"/>
      <c r="AQ151" s="77"/>
      <c r="AR151" s="77"/>
      <c r="AS151" s="77"/>
      <c r="AT151" s="77"/>
      <c r="AU151" s="77"/>
      <c r="AV151" s="77"/>
      <c r="AW151" s="77"/>
      <c r="AX151" s="77"/>
      <c r="AY151" s="77"/>
      <c r="AZ151" s="77"/>
      <c r="BA151" s="77"/>
      <c r="BB151" s="77"/>
      <c r="BC151" s="77"/>
      <c r="BD151" s="77"/>
      <c r="BE151" s="77"/>
      <c r="BF151" s="77"/>
      <c r="BG151" s="77"/>
      <c r="BH151" s="77"/>
      <c r="BI151" s="77"/>
      <c r="BJ151" s="77"/>
      <c r="BK151" s="77"/>
      <c r="BL151" s="77"/>
      <c r="BM151" s="77"/>
      <c r="BN151" s="77"/>
      <c r="BO151" s="77"/>
      <c r="BP151" s="77"/>
      <c r="BQ151" s="77"/>
      <c r="BR151" s="77"/>
      <c r="BS151" s="77"/>
      <c r="BT151" s="77"/>
      <c r="BU151" s="77"/>
      <c r="BV151" s="77"/>
    </row>
    <row r="152" spans="1:74" x14ac:dyDescent="0.4">
      <c r="A152" s="77"/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  <c r="BR152" s="77"/>
      <c r="BS152" s="77"/>
      <c r="BT152" s="77"/>
      <c r="BU152" s="77"/>
      <c r="BV152" s="77"/>
    </row>
    <row r="153" spans="1:74" x14ac:dyDescent="0.4">
      <c r="A153" s="77"/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  <c r="AB153" s="77"/>
      <c r="AC153" s="77"/>
      <c r="AD153" s="77"/>
      <c r="AE153" s="77"/>
      <c r="AF153" s="77"/>
      <c r="AG153" s="77"/>
      <c r="AH153" s="77"/>
      <c r="AI153" s="77"/>
      <c r="AJ153" s="77"/>
      <c r="AK153" s="77"/>
      <c r="AL153" s="77"/>
      <c r="AM153" s="77"/>
      <c r="AN153" s="77"/>
      <c r="AO153" s="77"/>
      <c r="AP153" s="77"/>
      <c r="AQ153" s="77"/>
      <c r="AR153" s="77"/>
      <c r="AS153" s="77"/>
      <c r="AT153" s="77"/>
      <c r="AU153" s="77"/>
      <c r="AV153" s="77"/>
      <c r="AW153" s="77"/>
      <c r="AX153" s="77"/>
      <c r="AY153" s="77"/>
      <c r="AZ153" s="77"/>
      <c r="BA153" s="77"/>
      <c r="BB153" s="77"/>
      <c r="BC153" s="77"/>
      <c r="BD153" s="77"/>
      <c r="BE153" s="77"/>
      <c r="BF153" s="77"/>
      <c r="BG153" s="77"/>
      <c r="BH153" s="77"/>
      <c r="BI153" s="77"/>
      <c r="BJ153" s="77"/>
      <c r="BK153" s="77"/>
      <c r="BL153" s="77"/>
      <c r="BM153" s="77"/>
      <c r="BN153" s="77"/>
      <c r="BO153" s="77"/>
      <c r="BP153" s="77"/>
      <c r="BQ153" s="77"/>
      <c r="BR153" s="77"/>
      <c r="BS153" s="77"/>
      <c r="BT153" s="77"/>
      <c r="BU153" s="77"/>
      <c r="BV153" s="77"/>
    </row>
    <row r="154" spans="1:74" x14ac:dyDescent="0.4">
      <c r="A154" s="77"/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AM154" s="77"/>
      <c r="AN154" s="77"/>
      <c r="AO154" s="77"/>
      <c r="AP154" s="77"/>
      <c r="AQ154" s="77"/>
      <c r="AR154" s="77"/>
      <c r="AS154" s="77"/>
      <c r="AT154" s="77"/>
      <c r="AU154" s="77"/>
      <c r="AV154" s="77"/>
      <c r="AW154" s="77"/>
      <c r="AX154" s="77"/>
      <c r="AY154" s="77"/>
      <c r="AZ154" s="77"/>
      <c r="BA154" s="77"/>
      <c r="BB154" s="77"/>
      <c r="BC154" s="77"/>
      <c r="BD154" s="77"/>
      <c r="BE154" s="77"/>
      <c r="BF154" s="77"/>
      <c r="BG154" s="77"/>
      <c r="BH154" s="77"/>
      <c r="BI154" s="77"/>
      <c r="BJ154" s="77"/>
      <c r="BK154" s="77"/>
      <c r="BL154" s="77"/>
      <c r="BM154" s="77"/>
      <c r="BN154" s="77"/>
      <c r="BO154" s="77"/>
      <c r="BP154" s="77"/>
      <c r="BQ154" s="77"/>
      <c r="BR154" s="77"/>
      <c r="BS154" s="77"/>
      <c r="BT154" s="77"/>
      <c r="BU154" s="77"/>
      <c r="BV154" s="77"/>
    </row>
    <row r="155" spans="1:74" x14ac:dyDescent="0.4">
      <c r="A155" s="77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77"/>
      <c r="AG155" s="77"/>
      <c r="AH155" s="77"/>
      <c r="AI155" s="77"/>
      <c r="AJ155" s="77"/>
      <c r="AK155" s="77"/>
      <c r="AL155" s="77"/>
      <c r="AM155" s="77"/>
      <c r="AN155" s="77"/>
      <c r="AO155" s="77"/>
      <c r="AP155" s="77"/>
      <c r="AQ155" s="77"/>
      <c r="AR155" s="77"/>
      <c r="AS155" s="77"/>
      <c r="AT155" s="77"/>
      <c r="AU155" s="77"/>
      <c r="AV155" s="77"/>
      <c r="AW155" s="77"/>
      <c r="AX155" s="77"/>
      <c r="AY155" s="77"/>
      <c r="AZ155" s="77"/>
      <c r="BA155" s="77"/>
      <c r="BB155" s="77"/>
      <c r="BC155" s="77"/>
      <c r="BD155" s="77"/>
      <c r="BE155" s="77"/>
      <c r="BF155" s="77"/>
      <c r="BG155" s="77"/>
      <c r="BH155" s="77"/>
      <c r="BI155" s="77"/>
      <c r="BJ155" s="77"/>
      <c r="BK155" s="77"/>
      <c r="BL155" s="77"/>
      <c r="BM155" s="77"/>
      <c r="BN155" s="77"/>
      <c r="BO155" s="77"/>
      <c r="BP155" s="77"/>
      <c r="BQ155" s="77"/>
      <c r="BR155" s="77"/>
      <c r="BS155" s="77"/>
      <c r="BT155" s="77"/>
      <c r="BU155" s="77"/>
      <c r="BV155" s="77"/>
    </row>
    <row r="156" spans="1:74" x14ac:dyDescent="0.4">
      <c r="A156" s="77"/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  <c r="AB156" s="77"/>
      <c r="AC156" s="77"/>
      <c r="AD156" s="77"/>
      <c r="AE156" s="77"/>
      <c r="AF156" s="77"/>
      <c r="AG156" s="77"/>
      <c r="AH156" s="77"/>
      <c r="AI156" s="77"/>
      <c r="AJ156" s="77"/>
      <c r="AK156" s="77"/>
      <c r="AL156" s="77"/>
      <c r="AM156" s="77"/>
      <c r="AN156" s="77"/>
      <c r="AO156" s="77"/>
      <c r="AP156" s="77"/>
      <c r="AQ156" s="77"/>
      <c r="AR156" s="77"/>
      <c r="AS156" s="77"/>
      <c r="AT156" s="77"/>
      <c r="AU156" s="77"/>
      <c r="AV156" s="77"/>
      <c r="AW156" s="77"/>
      <c r="AX156" s="77"/>
      <c r="AY156" s="77"/>
      <c r="AZ156" s="77"/>
      <c r="BA156" s="77"/>
      <c r="BB156" s="77"/>
      <c r="BC156" s="77"/>
      <c r="BD156" s="77"/>
      <c r="BE156" s="77"/>
      <c r="BF156" s="77"/>
      <c r="BG156" s="77"/>
      <c r="BH156" s="77"/>
      <c r="BI156" s="77"/>
      <c r="BJ156" s="77"/>
      <c r="BK156" s="77"/>
      <c r="BL156" s="77"/>
      <c r="BM156" s="77"/>
      <c r="BN156" s="77"/>
      <c r="BO156" s="77"/>
      <c r="BP156" s="77"/>
      <c r="BQ156" s="77"/>
      <c r="BR156" s="77"/>
      <c r="BS156" s="77"/>
      <c r="BT156" s="77"/>
      <c r="BU156" s="77"/>
      <c r="BV156" s="77"/>
    </row>
    <row r="157" spans="1:74" x14ac:dyDescent="0.4">
      <c r="A157" s="77"/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  <c r="AB157" s="77"/>
      <c r="AC157" s="77"/>
      <c r="AD157" s="77"/>
      <c r="AE157" s="77"/>
      <c r="AF157" s="77"/>
      <c r="AG157" s="77"/>
      <c r="AH157" s="77"/>
      <c r="AI157" s="77"/>
      <c r="AJ157" s="77"/>
      <c r="AK157" s="77"/>
      <c r="AL157" s="77"/>
      <c r="AM157" s="77"/>
      <c r="AN157" s="77"/>
      <c r="AO157" s="77"/>
      <c r="AP157" s="77"/>
      <c r="AQ157" s="77"/>
      <c r="AR157" s="77"/>
      <c r="AS157" s="77"/>
      <c r="AT157" s="77"/>
      <c r="AU157" s="77"/>
      <c r="AV157" s="77"/>
      <c r="AW157" s="77"/>
      <c r="AX157" s="77"/>
      <c r="AY157" s="77"/>
      <c r="AZ157" s="77"/>
      <c r="BA157" s="77"/>
      <c r="BB157" s="77"/>
      <c r="BC157" s="77"/>
      <c r="BD157" s="77"/>
      <c r="BE157" s="77"/>
      <c r="BF157" s="77"/>
      <c r="BG157" s="77"/>
      <c r="BH157" s="77"/>
      <c r="BI157" s="77"/>
      <c r="BJ157" s="77"/>
      <c r="BK157" s="77"/>
      <c r="BL157" s="77"/>
      <c r="BM157" s="77"/>
      <c r="BN157" s="77"/>
      <c r="BO157" s="77"/>
      <c r="BP157" s="77"/>
      <c r="BQ157" s="77"/>
      <c r="BR157" s="77"/>
      <c r="BS157" s="77"/>
      <c r="BT157" s="77"/>
      <c r="BU157" s="77"/>
      <c r="BV157" s="77"/>
    </row>
    <row r="158" spans="1:74" x14ac:dyDescent="0.4">
      <c r="A158" s="77"/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  <c r="AB158" s="77"/>
      <c r="AC158" s="77"/>
      <c r="AD158" s="77"/>
      <c r="AE158" s="77"/>
      <c r="AF158" s="77"/>
      <c r="AG158" s="77"/>
      <c r="AH158" s="77"/>
      <c r="AI158" s="77"/>
      <c r="AJ158" s="77"/>
      <c r="AK158" s="77"/>
      <c r="AL158" s="77"/>
      <c r="AM158" s="77"/>
      <c r="AN158" s="77"/>
      <c r="AO158" s="77"/>
      <c r="AP158" s="77"/>
      <c r="AQ158" s="77"/>
      <c r="AR158" s="77"/>
      <c r="AS158" s="77"/>
      <c r="AT158" s="77"/>
      <c r="AU158" s="77"/>
      <c r="AV158" s="77"/>
      <c r="AW158" s="77"/>
      <c r="AX158" s="77"/>
      <c r="AY158" s="77"/>
      <c r="AZ158" s="77"/>
      <c r="BA158" s="77"/>
      <c r="BB158" s="77"/>
      <c r="BC158" s="77"/>
      <c r="BD158" s="77"/>
      <c r="BE158" s="77"/>
      <c r="BF158" s="77"/>
      <c r="BG158" s="77"/>
      <c r="BH158" s="77"/>
      <c r="BI158" s="77"/>
      <c r="BJ158" s="77"/>
      <c r="BK158" s="77"/>
      <c r="BL158" s="77"/>
      <c r="BM158" s="77"/>
      <c r="BN158" s="77"/>
      <c r="BO158" s="77"/>
      <c r="BP158" s="77"/>
      <c r="BQ158" s="77"/>
      <c r="BR158" s="77"/>
      <c r="BS158" s="77"/>
      <c r="BT158" s="77"/>
      <c r="BU158" s="77"/>
      <c r="BV158" s="77"/>
    </row>
    <row r="159" spans="1:74" x14ac:dyDescent="0.4">
      <c r="A159" s="77"/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  <c r="AB159" s="77"/>
      <c r="AC159" s="77"/>
      <c r="AD159" s="77"/>
      <c r="AE159" s="77"/>
      <c r="AF159" s="77"/>
      <c r="AG159" s="77"/>
      <c r="AH159" s="77"/>
      <c r="AI159" s="77"/>
      <c r="AJ159" s="77"/>
      <c r="AK159" s="77"/>
      <c r="AL159" s="77"/>
      <c r="AM159" s="77"/>
      <c r="AN159" s="77"/>
      <c r="AO159" s="77"/>
      <c r="AP159" s="77"/>
      <c r="AQ159" s="77"/>
      <c r="AR159" s="77"/>
      <c r="AS159" s="77"/>
      <c r="AT159" s="77"/>
      <c r="AU159" s="77"/>
      <c r="AV159" s="77"/>
      <c r="AW159" s="77"/>
      <c r="AX159" s="77"/>
      <c r="AY159" s="77"/>
      <c r="AZ159" s="77"/>
      <c r="BA159" s="77"/>
      <c r="BB159" s="77"/>
      <c r="BC159" s="77"/>
      <c r="BD159" s="77"/>
      <c r="BE159" s="77"/>
      <c r="BF159" s="77"/>
      <c r="BG159" s="77"/>
      <c r="BH159" s="77"/>
      <c r="BI159" s="77"/>
      <c r="BJ159" s="77"/>
      <c r="BK159" s="77"/>
      <c r="BL159" s="77"/>
      <c r="BM159" s="77"/>
      <c r="BN159" s="77"/>
      <c r="BO159" s="77"/>
      <c r="BP159" s="77"/>
      <c r="BQ159" s="77"/>
      <c r="BR159" s="77"/>
      <c r="BS159" s="77"/>
      <c r="BT159" s="77"/>
      <c r="BU159" s="77"/>
      <c r="BV159" s="77"/>
    </row>
    <row r="160" spans="1:74" x14ac:dyDescent="0.4">
      <c r="A160" s="77"/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  <c r="AB160" s="77"/>
      <c r="AC160" s="77"/>
      <c r="AD160" s="77"/>
      <c r="AE160" s="77"/>
      <c r="AF160" s="77"/>
      <c r="AG160" s="77"/>
      <c r="AH160" s="77"/>
      <c r="AI160" s="77"/>
      <c r="AJ160" s="77"/>
      <c r="AK160" s="77"/>
      <c r="AL160" s="77"/>
      <c r="AM160" s="77"/>
      <c r="AN160" s="77"/>
      <c r="AO160" s="77"/>
      <c r="AP160" s="77"/>
      <c r="AQ160" s="77"/>
      <c r="AR160" s="77"/>
      <c r="AS160" s="77"/>
      <c r="AT160" s="77"/>
      <c r="AU160" s="77"/>
      <c r="AV160" s="77"/>
      <c r="AW160" s="77"/>
      <c r="AX160" s="77"/>
      <c r="AY160" s="77"/>
      <c r="AZ160" s="77"/>
      <c r="BA160" s="77"/>
      <c r="BB160" s="77"/>
      <c r="BC160" s="77"/>
      <c r="BD160" s="77"/>
      <c r="BE160" s="77"/>
      <c r="BF160" s="77"/>
      <c r="BG160" s="77"/>
      <c r="BH160" s="77"/>
      <c r="BI160" s="77"/>
      <c r="BJ160" s="77"/>
      <c r="BK160" s="77"/>
      <c r="BL160" s="77"/>
      <c r="BM160" s="77"/>
      <c r="BN160" s="77"/>
      <c r="BO160" s="77"/>
      <c r="BP160" s="77"/>
      <c r="BQ160" s="77"/>
      <c r="BR160" s="77"/>
      <c r="BS160" s="77"/>
      <c r="BT160" s="77"/>
      <c r="BU160" s="77"/>
      <c r="BV160" s="77"/>
    </row>
    <row r="161" spans="1:74" x14ac:dyDescent="0.4">
      <c r="A161" s="77"/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  <c r="BR161" s="77"/>
      <c r="BS161" s="77"/>
      <c r="BT161" s="77"/>
      <c r="BU161" s="77"/>
      <c r="BV161" s="77"/>
    </row>
    <row r="162" spans="1:74" x14ac:dyDescent="0.4">
      <c r="A162" s="77"/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  <c r="AB162" s="77"/>
      <c r="AC162" s="77"/>
      <c r="AD162" s="77"/>
      <c r="AE162" s="77"/>
      <c r="AF162" s="77"/>
      <c r="AG162" s="77"/>
      <c r="AH162" s="77"/>
      <c r="AI162" s="77"/>
      <c r="AJ162" s="77"/>
      <c r="AK162" s="77"/>
      <c r="AL162" s="77"/>
      <c r="AM162" s="77"/>
      <c r="AN162" s="77"/>
      <c r="AO162" s="77"/>
      <c r="AP162" s="77"/>
      <c r="AQ162" s="77"/>
      <c r="AR162" s="77"/>
      <c r="AS162" s="77"/>
      <c r="AT162" s="77"/>
      <c r="AU162" s="77"/>
      <c r="AV162" s="77"/>
      <c r="AW162" s="77"/>
      <c r="AX162" s="77"/>
      <c r="AY162" s="77"/>
      <c r="AZ162" s="77"/>
      <c r="BA162" s="77"/>
      <c r="BB162" s="77"/>
      <c r="BC162" s="77"/>
      <c r="BD162" s="77"/>
      <c r="BE162" s="77"/>
      <c r="BF162" s="77"/>
      <c r="BG162" s="77"/>
      <c r="BH162" s="77"/>
      <c r="BI162" s="77"/>
      <c r="BJ162" s="77"/>
      <c r="BK162" s="77"/>
      <c r="BL162" s="77"/>
      <c r="BM162" s="77"/>
      <c r="BN162" s="77"/>
      <c r="BO162" s="77"/>
      <c r="BP162" s="77"/>
      <c r="BQ162" s="77"/>
      <c r="BR162" s="77"/>
      <c r="BS162" s="77"/>
      <c r="BT162" s="77"/>
      <c r="BU162" s="77"/>
      <c r="BV162" s="77"/>
    </row>
    <row r="163" spans="1:74" x14ac:dyDescent="0.4">
      <c r="A163" s="77"/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  <c r="AB163" s="77"/>
      <c r="AC163" s="77"/>
      <c r="AD163" s="77"/>
      <c r="AE163" s="77"/>
      <c r="AF163" s="77"/>
      <c r="AG163" s="77"/>
      <c r="AH163" s="77"/>
      <c r="AI163" s="77"/>
      <c r="AJ163" s="77"/>
      <c r="AK163" s="77"/>
      <c r="AL163" s="77"/>
      <c r="AM163" s="77"/>
      <c r="AN163" s="77"/>
      <c r="AO163" s="77"/>
      <c r="AP163" s="77"/>
      <c r="AQ163" s="77"/>
      <c r="AR163" s="77"/>
      <c r="AS163" s="77"/>
      <c r="AT163" s="77"/>
      <c r="AU163" s="77"/>
      <c r="AV163" s="77"/>
      <c r="AW163" s="77"/>
      <c r="AX163" s="77"/>
      <c r="AY163" s="77"/>
      <c r="AZ163" s="77"/>
      <c r="BA163" s="77"/>
      <c r="BB163" s="77"/>
      <c r="BC163" s="77"/>
      <c r="BD163" s="77"/>
      <c r="BE163" s="77"/>
      <c r="BF163" s="77"/>
      <c r="BG163" s="77"/>
      <c r="BH163" s="77"/>
      <c r="BI163" s="77"/>
      <c r="BJ163" s="77"/>
      <c r="BK163" s="77"/>
      <c r="BL163" s="77"/>
      <c r="BM163" s="77"/>
      <c r="BN163" s="77"/>
      <c r="BO163" s="77"/>
      <c r="BP163" s="77"/>
      <c r="BQ163" s="77"/>
      <c r="BR163" s="77"/>
      <c r="BS163" s="77"/>
      <c r="BT163" s="77"/>
      <c r="BU163" s="77"/>
      <c r="BV163" s="77"/>
    </row>
    <row r="164" spans="1:74" x14ac:dyDescent="0.4">
      <c r="A164" s="77"/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  <c r="AB164" s="77"/>
      <c r="AC164" s="77"/>
      <c r="AD164" s="77"/>
      <c r="AE164" s="77"/>
      <c r="AF164" s="77"/>
      <c r="AG164" s="77"/>
      <c r="AH164" s="77"/>
      <c r="AI164" s="77"/>
      <c r="AJ164" s="77"/>
      <c r="AK164" s="77"/>
      <c r="AL164" s="77"/>
      <c r="AM164" s="77"/>
      <c r="AN164" s="77"/>
      <c r="AO164" s="77"/>
      <c r="AP164" s="77"/>
      <c r="AQ164" s="77"/>
      <c r="AR164" s="77"/>
      <c r="AS164" s="77"/>
      <c r="AT164" s="77"/>
      <c r="AU164" s="77"/>
      <c r="AV164" s="77"/>
      <c r="AW164" s="77"/>
      <c r="AX164" s="77"/>
      <c r="AY164" s="77"/>
      <c r="AZ164" s="77"/>
      <c r="BA164" s="77"/>
      <c r="BB164" s="77"/>
      <c r="BC164" s="77"/>
      <c r="BD164" s="77"/>
      <c r="BE164" s="77"/>
      <c r="BF164" s="77"/>
      <c r="BG164" s="77"/>
      <c r="BH164" s="77"/>
      <c r="BI164" s="77"/>
      <c r="BJ164" s="77"/>
      <c r="BK164" s="77"/>
      <c r="BL164" s="77"/>
      <c r="BM164" s="77"/>
      <c r="BN164" s="77"/>
      <c r="BO164" s="77"/>
      <c r="BP164" s="77"/>
      <c r="BQ164" s="77"/>
      <c r="BR164" s="77"/>
      <c r="BS164" s="77"/>
      <c r="BT164" s="77"/>
      <c r="BU164" s="77"/>
      <c r="BV164" s="77"/>
    </row>
    <row r="165" spans="1:74" x14ac:dyDescent="0.4">
      <c r="A165" s="77"/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  <c r="AB165" s="77"/>
      <c r="AC165" s="77"/>
      <c r="AD165" s="77"/>
      <c r="AE165" s="77"/>
      <c r="AF165" s="77"/>
      <c r="AG165" s="77"/>
      <c r="AH165" s="77"/>
      <c r="AI165" s="77"/>
      <c r="AJ165" s="77"/>
      <c r="AK165" s="77"/>
      <c r="AL165" s="77"/>
      <c r="AM165" s="77"/>
      <c r="AN165" s="77"/>
      <c r="AO165" s="77"/>
      <c r="AP165" s="77"/>
      <c r="AQ165" s="77"/>
      <c r="AR165" s="77"/>
      <c r="AS165" s="77"/>
      <c r="AT165" s="77"/>
      <c r="AU165" s="77"/>
      <c r="AV165" s="77"/>
      <c r="AW165" s="77"/>
      <c r="AX165" s="77"/>
      <c r="AY165" s="77"/>
      <c r="AZ165" s="77"/>
      <c r="BA165" s="77"/>
      <c r="BB165" s="77"/>
      <c r="BC165" s="77"/>
      <c r="BD165" s="77"/>
      <c r="BE165" s="77"/>
      <c r="BF165" s="77"/>
      <c r="BG165" s="77"/>
      <c r="BH165" s="77"/>
      <c r="BI165" s="77"/>
      <c r="BJ165" s="77"/>
      <c r="BK165" s="77"/>
      <c r="BL165" s="77"/>
      <c r="BM165" s="77"/>
      <c r="BN165" s="77"/>
      <c r="BO165" s="77"/>
      <c r="BP165" s="77"/>
      <c r="BQ165" s="77"/>
      <c r="BR165" s="77"/>
      <c r="BS165" s="77"/>
      <c r="BT165" s="77"/>
      <c r="BU165" s="77"/>
      <c r="BV165" s="77"/>
    </row>
    <row r="166" spans="1:74" x14ac:dyDescent="0.4">
      <c r="A166" s="77"/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  <c r="AB166" s="77"/>
      <c r="AC166" s="77"/>
      <c r="AD166" s="77"/>
      <c r="AE166" s="77"/>
      <c r="AF166" s="77"/>
      <c r="AG166" s="77"/>
      <c r="AH166" s="77"/>
      <c r="AI166" s="77"/>
      <c r="AJ166" s="77"/>
      <c r="AK166" s="77"/>
      <c r="AL166" s="77"/>
      <c r="AM166" s="77"/>
      <c r="AN166" s="77"/>
      <c r="AO166" s="77"/>
      <c r="AP166" s="77"/>
      <c r="AQ166" s="77"/>
      <c r="AR166" s="77"/>
      <c r="AS166" s="77"/>
      <c r="AT166" s="77"/>
      <c r="AU166" s="77"/>
      <c r="AV166" s="77"/>
      <c r="AW166" s="77"/>
      <c r="AX166" s="77"/>
      <c r="AY166" s="77"/>
      <c r="AZ166" s="77"/>
      <c r="BA166" s="77"/>
      <c r="BB166" s="77"/>
      <c r="BC166" s="77"/>
      <c r="BD166" s="77"/>
      <c r="BE166" s="77"/>
      <c r="BF166" s="77"/>
      <c r="BG166" s="77"/>
      <c r="BH166" s="77"/>
      <c r="BI166" s="77"/>
      <c r="BJ166" s="77"/>
      <c r="BK166" s="77"/>
      <c r="BL166" s="77"/>
      <c r="BM166" s="77"/>
      <c r="BN166" s="77"/>
      <c r="BO166" s="77"/>
      <c r="BP166" s="77"/>
      <c r="BQ166" s="77"/>
      <c r="BR166" s="77"/>
      <c r="BS166" s="77"/>
      <c r="BT166" s="77"/>
      <c r="BU166" s="77"/>
      <c r="BV166" s="77"/>
    </row>
    <row r="167" spans="1:74" x14ac:dyDescent="0.4">
      <c r="A167" s="77"/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  <c r="AB167" s="77"/>
      <c r="AC167" s="77"/>
      <c r="AD167" s="77"/>
      <c r="AE167" s="77"/>
      <c r="AF167" s="77"/>
      <c r="AG167" s="77"/>
      <c r="AH167" s="77"/>
      <c r="AI167" s="77"/>
      <c r="AJ167" s="77"/>
      <c r="AK167" s="77"/>
      <c r="AL167" s="77"/>
      <c r="AM167" s="77"/>
      <c r="AN167" s="77"/>
      <c r="AO167" s="77"/>
      <c r="AP167" s="77"/>
      <c r="AQ167" s="77"/>
      <c r="AR167" s="77"/>
      <c r="AS167" s="77"/>
      <c r="AT167" s="77"/>
      <c r="AU167" s="77"/>
      <c r="AV167" s="77"/>
      <c r="AW167" s="77"/>
      <c r="AX167" s="77"/>
      <c r="AY167" s="77"/>
      <c r="AZ167" s="77"/>
      <c r="BA167" s="77"/>
      <c r="BB167" s="77"/>
      <c r="BC167" s="77"/>
      <c r="BD167" s="77"/>
      <c r="BE167" s="77"/>
      <c r="BF167" s="77"/>
      <c r="BG167" s="77"/>
      <c r="BH167" s="77"/>
      <c r="BI167" s="77"/>
      <c r="BJ167" s="77"/>
      <c r="BK167" s="77"/>
      <c r="BL167" s="77"/>
      <c r="BM167" s="77"/>
      <c r="BN167" s="77"/>
      <c r="BO167" s="77"/>
      <c r="BP167" s="77"/>
      <c r="BQ167" s="77"/>
      <c r="BR167" s="77"/>
      <c r="BS167" s="77"/>
      <c r="BT167" s="77"/>
      <c r="BU167" s="77"/>
      <c r="BV167" s="77"/>
    </row>
    <row r="168" spans="1:74" x14ac:dyDescent="0.4">
      <c r="A168" s="77"/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  <c r="AB168" s="77"/>
      <c r="AC168" s="77"/>
      <c r="AD168" s="77"/>
      <c r="AE168" s="77"/>
      <c r="AF168" s="77"/>
      <c r="AG168" s="77"/>
      <c r="AH168" s="77"/>
      <c r="AI168" s="77"/>
      <c r="AJ168" s="77"/>
      <c r="AK168" s="77"/>
      <c r="AL168" s="77"/>
      <c r="AM168" s="77"/>
      <c r="AN168" s="77"/>
      <c r="AO168" s="77"/>
      <c r="AP168" s="77"/>
      <c r="AQ168" s="77"/>
      <c r="AR168" s="77"/>
      <c r="AS168" s="77"/>
      <c r="AT168" s="77"/>
      <c r="AU168" s="77"/>
      <c r="AV168" s="77"/>
      <c r="AW168" s="77"/>
      <c r="AX168" s="77"/>
      <c r="AY168" s="77"/>
      <c r="AZ168" s="77"/>
      <c r="BA168" s="77"/>
      <c r="BB168" s="77"/>
      <c r="BC168" s="77"/>
      <c r="BD168" s="77"/>
      <c r="BE168" s="77"/>
      <c r="BF168" s="77"/>
      <c r="BG168" s="77"/>
      <c r="BH168" s="77"/>
      <c r="BI168" s="77"/>
      <c r="BJ168" s="77"/>
      <c r="BK168" s="77"/>
      <c r="BL168" s="77"/>
      <c r="BM168" s="77"/>
      <c r="BN168" s="77"/>
      <c r="BO168" s="77"/>
      <c r="BP168" s="77"/>
      <c r="BQ168" s="77"/>
      <c r="BR168" s="77"/>
      <c r="BS168" s="77"/>
      <c r="BT168" s="77"/>
      <c r="BU168" s="77"/>
      <c r="BV168" s="77"/>
    </row>
    <row r="169" spans="1:74" x14ac:dyDescent="0.4">
      <c r="A169" s="77"/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  <c r="AB169" s="77"/>
      <c r="AC169" s="77"/>
      <c r="AD169" s="77"/>
      <c r="AE169" s="77"/>
      <c r="AF169" s="77"/>
      <c r="AG169" s="77"/>
      <c r="AH169" s="77"/>
      <c r="AI169" s="77"/>
      <c r="AJ169" s="77"/>
      <c r="AK169" s="77"/>
      <c r="AL169" s="77"/>
      <c r="AM169" s="77"/>
      <c r="AN169" s="77"/>
      <c r="AO169" s="77"/>
      <c r="AP169" s="77"/>
      <c r="AQ169" s="77"/>
      <c r="AR169" s="77"/>
      <c r="AS169" s="77"/>
      <c r="AT169" s="77"/>
      <c r="AU169" s="77"/>
      <c r="AV169" s="77"/>
      <c r="AW169" s="77"/>
      <c r="AX169" s="77"/>
      <c r="AY169" s="77"/>
      <c r="AZ169" s="77"/>
      <c r="BA169" s="77"/>
      <c r="BB169" s="77"/>
      <c r="BC169" s="77"/>
      <c r="BD169" s="77"/>
      <c r="BE169" s="77"/>
      <c r="BF169" s="77"/>
      <c r="BG169" s="77"/>
      <c r="BH169" s="77"/>
      <c r="BI169" s="77"/>
      <c r="BJ169" s="77"/>
      <c r="BK169" s="77"/>
      <c r="BL169" s="77"/>
      <c r="BM169" s="77"/>
      <c r="BN169" s="77"/>
      <c r="BO169" s="77"/>
      <c r="BP169" s="77"/>
      <c r="BQ169" s="77"/>
      <c r="BR169" s="77"/>
      <c r="BS169" s="77"/>
      <c r="BT169" s="77"/>
      <c r="BU169" s="77"/>
      <c r="BV169" s="77"/>
    </row>
    <row r="170" spans="1:74" x14ac:dyDescent="0.4">
      <c r="A170" s="77"/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  <c r="AB170" s="77"/>
      <c r="AC170" s="77"/>
      <c r="AD170" s="77"/>
      <c r="AE170" s="77"/>
      <c r="AF170" s="77"/>
      <c r="AG170" s="77"/>
      <c r="AH170" s="77"/>
      <c r="AI170" s="77"/>
      <c r="AJ170" s="77"/>
      <c r="AK170" s="77"/>
      <c r="AL170" s="77"/>
      <c r="AM170" s="77"/>
      <c r="AN170" s="77"/>
      <c r="AO170" s="77"/>
      <c r="AP170" s="77"/>
      <c r="AQ170" s="77"/>
      <c r="AR170" s="77"/>
      <c r="AS170" s="77"/>
      <c r="AT170" s="77"/>
      <c r="AU170" s="77"/>
      <c r="AV170" s="77"/>
      <c r="AW170" s="77"/>
      <c r="AX170" s="77"/>
      <c r="AY170" s="77"/>
      <c r="AZ170" s="77"/>
      <c r="BA170" s="77"/>
      <c r="BB170" s="77"/>
      <c r="BC170" s="77"/>
      <c r="BD170" s="77"/>
      <c r="BE170" s="77"/>
      <c r="BF170" s="77"/>
      <c r="BG170" s="77"/>
      <c r="BH170" s="77"/>
      <c r="BI170" s="77"/>
      <c r="BJ170" s="77"/>
      <c r="BK170" s="77"/>
      <c r="BL170" s="77"/>
      <c r="BM170" s="77"/>
      <c r="BN170" s="77"/>
      <c r="BO170" s="77"/>
      <c r="BP170" s="77"/>
      <c r="BQ170" s="77"/>
      <c r="BR170" s="77"/>
      <c r="BS170" s="77"/>
      <c r="BT170" s="77"/>
      <c r="BU170" s="77"/>
      <c r="BV170" s="77"/>
    </row>
    <row r="171" spans="1:74" x14ac:dyDescent="0.4">
      <c r="A171" s="77"/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  <c r="AB171" s="77"/>
      <c r="AC171" s="77"/>
      <c r="AD171" s="77"/>
      <c r="AE171" s="77"/>
      <c r="AF171" s="77"/>
      <c r="AG171" s="77"/>
      <c r="AH171" s="77"/>
      <c r="AI171" s="77"/>
      <c r="AJ171" s="77"/>
      <c r="AK171" s="77"/>
      <c r="AL171" s="77"/>
      <c r="AM171" s="77"/>
      <c r="AN171" s="77"/>
      <c r="AO171" s="77"/>
      <c r="AP171" s="77"/>
      <c r="AQ171" s="77"/>
      <c r="AR171" s="77"/>
      <c r="AS171" s="77"/>
      <c r="AT171" s="77"/>
      <c r="AU171" s="77"/>
      <c r="AV171" s="77"/>
      <c r="AW171" s="77"/>
      <c r="AX171" s="77"/>
      <c r="AY171" s="77"/>
      <c r="AZ171" s="77"/>
      <c r="BA171" s="77"/>
      <c r="BB171" s="77"/>
      <c r="BC171" s="77"/>
      <c r="BD171" s="77"/>
      <c r="BE171" s="77"/>
      <c r="BF171" s="77"/>
      <c r="BG171" s="77"/>
      <c r="BH171" s="77"/>
      <c r="BI171" s="77"/>
      <c r="BJ171" s="77"/>
      <c r="BK171" s="77"/>
      <c r="BL171" s="77"/>
      <c r="BM171" s="77"/>
      <c r="BN171" s="77"/>
      <c r="BO171" s="77"/>
      <c r="BP171" s="77"/>
      <c r="BQ171" s="77"/>
      <c r="BR171" s="77"/>
      <c r="BS171" s="77"/>
      <c r="BT171" s="77"/>
      <c r="BU171" s="77"/>
      <c r="BV171" s="77"/>
    </row>
    <row r="172" spans="1:74" x14ac:dyDescent="0.4">
      <c r="A172" s="77"/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  <c r="AB172" s="77"/>
      <c r="AC172" s="77"/>
      <c r="AD172" s="77"/>
      <c r="AE172" s="77"/>
      <c r="AF172" s="77"/>
      <c r="AG172" s="77"/>
      <c r="AH172" s="77"/>
      <c r="AI172" s="77"/>
      <c r="AJ172" s="77"/>
      <c r="AK172" s="77"/>
      <c r="AL172" s="77"/>
      <c r="AM172" s="77"/>
      <c r="AN172" s="77"/>
      <c r="AO172" s="77"/>
      <c r="AP172" s="77"/>
      <c r="AQ172" s="77"/>
      <c r="AR172" s="77"/>
      <c r="AS172" s="77"/>
      <c r="AT172" s="77"/>
      <c r="AU172" s="77"/>
      <c r="AV172" s="77"/>
      <c r="AW172" s="77"/>
      <c r="AX172" s="77"/>
      <c r="AY172" s="77"/>
      <c r="AZ172" s="77"/>
      <c r="BA172" s="77"/>
      <c r="BB172" s="77"/>
      <c r="BC172" s="77"/>
      <c r="BD172" s="77"/>
      <c r="BE172" s="77"/>
      <c r="BF172" s="77"/>
      <c r="BG172" s="77"/>
      <c r="BH172" s="77"/>
      <c r="BI172" s="77"/>
      <c r="BJ172" s="77"/>
      <c r="BK172" s="77"/>
      <c r="BL172" s="77"/>
      <c r="BM172" s="77"/>
      <c r="BN172" s="77"/>
      <c r="BO172" s="77"/>
      <c r="BP172" s="77"/>
      <c r="BQ172" s="77"/>
      <c r="BR172" s="77"/>
      <c r="BS172" s="77"/>
      <c r="BT172" s="77"/>
      <c r="BU172" s="77"/>
      <c r="BV172" s="77"/>
    </row>
    <row r="173" spans="1:74" x14ac:dyDescent="0.4">
      <c r="A173" s="77"/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  <c r="AB173" s="77"/>
      <c r="AC173" s="77"/>
      <c r="AD173" s="77"/>
      <c r="AE173" s="77"/>
      <c r="AF173" s="77"/>
      <c r="AG173" s="77"/>
      <c r="AH173" s="77"/>
      <c r="AI173" s="77"/>
      <c r="AJ173" s="77"/>
      <c r="AK173" s="77"/>
      <c r="AL173" s="77"/>
      <c r="AM173" s="77"/>
      <c r="AN173" s="77"/>
      <c r="AO173" s="77"/>
      <c r="AP173" s="77"/>
      <c r="AQ173" s="77"/>
      <c r="AR173" s="77"/>
      <c r="AS173" s="77"/>
      <c r="AT173" s="77"/>
      <c r="AU173" s="77"/>
      <c r="AV173" s="77"/>
      <c r="AW173" s="77"/>
      <c r="AX173" s="77"/>
      <c r="AY173" s="77"/>
      <c r="AZ173" s="77"/>
      <c r="BA173" s="77"/>
      <c r="BB173" s="77"/>
      <c r="BC173" s="77"/>
      <c r="BD173" s="77"/>
      <c r="BE173" s="77"/>
      <c r="BF173" s="77"/>
      <c r="BG173" s="77"/>
      <c r="BH173" s="77"/>
      <c r="BI173" s="77"/>
      <c r="BJ173" s="77"/>
      <c r="BK173" s="77"/>
      <c r="BL173" s="77"/>
      <c r="BM173" s="77"/>
      <c r="BN173" s="77"/>
      <c r="BO173" s="77"/>
      <c r="BP173" s="77"/>
      <c r="BQ173" s="77"/>
      <c r="BR173" s="77"/>
      <c r="BS173" s="77"/>
      <c r="BT173" s="77"/>
      <c r="BU173" s="77"/>
      <c r="BV173" s="77"/>
    </row>
    <row r="174" spans="1:74" x14ac:dyDescent="0.4">
      <c r="A174" s="77"/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  <c r="AB174" s="77"/>
      <c r="AC174" s="77"/>
      <c r="AD174" s="77"/>
      <c r="AE174" s="77"/>
      <c r="AF174" s="77"/>
      <c r="AG174" s="77"/>
      <c r="AH174" s="77"/>
      <c r="AI174" s="77"/>
      <c r="AJ174" s="77"/>
      <c r="AK174" s="77"/>
      <c r="AL174" s="77"/>
      <c r="AM174" s="77"/>
      <c r="AN174" s="77"/>
      <c r="AO174" s="77"/>
      <c r="AP174" s="77"/>
      <c r="AQ174" s="77"/>
      <c r="AR174" s="77"/>
      <c r="AS174" s="77"/>
      <c r="AT174" s="77"/>
      <c r="AU174" s="77"/>
      <c r="AV174" s="77"/>
      <c r="AW174" s="77"/>
      <c r="AX174" s="77"/>
      <c r="AY174" s="77"/>
      <c r="AZ174" s="77"/>
      <c r="BA174" s="77"/>
      <c r="BB174" s="77"/>
      <c r="BC174" s="77"/>
      <c r="BD174" s="77"/>
      <c r="BE174" s="77"/>
      <c r="BF174" s="77"/>
      <c r="BG174" s="77"/>
      <c r="BH174" s="77"/>
      <c r="BI174" s="77"/>
      <c r="BJ174" s="77"/>
      <c r="BK174" s="77"/>
      <c r="BL174" s="77"/>
      <c r="BM174" s="77"/>
      <c r="BN174" s="77"/>
      <c r="BO174" s="77"/>
      <c r="BP174" s="77"/>
      <c r="BQ174" s="77"/>
      <c r="BR174" s="77"/>
      <c r="BS174" s="77"/>
      <c r="BT174" s="77"/>
      <c r="BU174" s="77"/>
      <c r="BV174" s="77"/>
    </row>
    <row r="175" spans="1:74" x14ac:dyDescent="0.4">
      <c r="A175" s="77"/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  <c r="AB175" s="77"/>
      <c r="AC175" s="77"/>
      <c r="AD175" s="77"/>
      <c r="AE175" s="77"/>
      <c r="AF175" s="77"/>
      <c r="AG175" s="77"/>
      <c r="AH175" s="77"/>
      <c r="AI175" s="77"/>
      <c r="AJ175" s="77"/>
      <c r="AK175" s="77"/>
      <c r="AL175" s="77"/>
      <c r="AM175" s="77"/>
      <c r="AN175" s="77"/>
      <c r="AO175" s="77"/>
      <c r="AP175" s="77"/>
      <c r="AQ175" s="77"/>
      <c r="AR175" s="77"/>
      <c r="AS175" s="77"/>
      <c r="AT175" s="77"/>
      <c r="AU175" s="77"/>
      <c r="AV175" s="77"/>
      <c r="AW175" s="77"/>
      <c r="AX175" s="77"/>
      <c r="AY175" s="77"/>
      <c r="AZ175" s="77"/>
      <c r="BA175" s="77"/>
      <c r="BB175" s="77"/>
      <c r="BC175" s="77"/>
      <c r="BD175" s="77"/>
      <c r="BE175" s="77"/>
      <c r="BF175" s="77"/>
      <c r="BG175" s="77"/>
      <c r="BH175" s="77"/>
      <c r="BI175" s="77"/>
      <c r="BJ175" s="77"/>
      <c r="BK175" s="77"/>
      <c r="BL175" s="77"/>
      <c r="BM175" s="77"/>
      <c r="BN175" s="77"/>
      <c r="BO175" s="77"/>
      <c r="BP175" s="77"/>
      <c r="BQ175" s="77"/>
      <c r="BR175" s="77"/>
      <c r="BS175" s="77"/>
      <c r="BT175" s="77"/>
      <c r="BU175" s="77"/>
      <c r="BV175" s="77"/>
    </row>
    <row r="176" spans="1:74" x14ac:dyDescent="0.4">
      <c r="A176" s="77"/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  <c r="AB176" s="77"/>
      <c r="AC176" s="77"/>
      <c r="AD176" s="77"/>
      <c r="AE176" s="77"/>
      <c r="AF176" s="77"/>
      <c r="AG176" s="77"/>
      <c r="AH176" s="77"/>
      <c r="AI176" s="77"/>
      <c r="AJ176" s="77"/>
      <c r="AK176" s="77"/>
      <c r="AL176" s="77"/>
      <c r="AM176" s="77"/>
      <c r="AN176" s="77"/>
      <c r="AO176" s="77"/>
      <c r="AP176" s="77"/>
      <c r="AQ176" s="77"/>
      <c r="AR176" s="77"/>
      <c r="AS176" s="77"/>
      <c r="AT176" s="77"/>
      <c r="AU176" s="77"/>
      <c r="AV176" s="77"/>
      <c r="AW176" s="77"/>
      <c r="AX176" s="77"/>
      <c r="AY176" s="77"/>
      <c r="AZ176" s="77"/>
      <c r="BA176" s="77"/>
      <c r="BB176" s="77"/>
      <c r="BC176" s="77"/>
      <c r="BD176" s="77"/>
      <c r="BE176" s="77"/>
      <c r="BF176" s="77"/>
      <c r="BG176" s="77"/>
      <c r="BH176" s="77"/>
      <c r="BI176" s="77"/>
      <c r="BJ176" s="77"/>
      <c r="BK176" s="77"/>
      <c r="BL176" s="77"/>
      <c r="BM176" s="77"/>
      <c r="BN176" s="77"/>
      <c r="BO176" s="77"/>
      <c r="BP176" s="77"/>
      <c r="BQ176" s="77"/>
      <c r="BR176" s="77"/>
      <c r="BS176" s="77"/>
      <c r="BT176" s="77"/>
      <c r="BU176" s="77"/>
      <c r="BV176" s="77"/>
    </row>
    <row r="177" spans="1:74" x14ac:dyDescent="0.4">
      <c r="A177" s="77"/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  <c r="BR177" s="77"/>
      <c r="BS177" s="77"/>
      <c r="BT177" s="77"/>
      <c r="BU177" s="77"/>
      <c r="BV177" s="77"/>
    </row>
    <row r="178" spans="1:74" x14ac:dyDescent="0.4">
      <c r="A178" s="77"/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  <c r="AB178" s="77"/>
      <c r="AC178" s="77"/>
      <c r="AD178" s="77"/>
      <c r="AE178" s="77"/>
      <c r="AF178" s="77"/>
      <c r="AG178" s="77"/>
      <c r="AH178" s="77"/>
      <c r="AI178" s="77"/>
      <c r="AJ178" s="77"/>
      <c r="AK178" s="77"/>
      <c r="AL178" s="77"/>
      <c r="AM178" s="77"/>
      <c r="AN178" s="77"/>
      <c r="AO178" s="77"/>
      <c r="AP178" s="77"/>
      <c r="AQ178" s="77"/>
      <c r="AR178" s="77"/>
      <c r="AS178" s="77"/>
      <c r="AT178" s="77"/>
      <c r="AU178" s="77"/>
      <c r="AV178" s="77"/>
      <c r="AW178" s="77"/>
      <c r="AX178" s="77"/>
      <c r="AY178" s="77"/>
      <c r="AZ178" s="77"/>
      <c r="BA178" s="77"/>
      <c r="BB178" s="77"/>
      <c r="BC178" s="77"/>
      <c r="BD178" s="77"/>
      <c r="BE178" s="77"/>
      <c r="BF178" s="77"/>
      <c r="BG178" s="77"/>
      <c r="BH178" s="77"/>
      <c r="BI178" s="77"/>
      <c r="BJ178" s="77"/>
      <c r="BK178" s="77"/>
      <c r="BL178" s="77"/>
      <c r="BM178" s="77"/>
      <c r="BN178" s="77"/>
      <c r="BO178" s="77"/>
      <c r="BP178" s="77"/>
      <c r="BQ178" s="77"/>
      <c r="BR178" s="77"/>
      <c r="BS178" s="77"/>
      <c r="BT178" s="77"/>
      <c r="BU178" s="77"/>
      <c r="BV178" s="77"/>
    </row>
    <row r="179" spans="1:74" x14ac:dyDescent="0.4">
      <c r="A179" s="77"/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  <c r="AB179" s="77"/>
      <c r="AC179" s="77"/>
      <c r="AD179" s="77"/>
      <c r="AE179" s="77"/>
      <c r="AF179" s="77"/>
      <c r="AG179" s="77"/>
      <c r="AH179" s="77"/>
      <c r="AI179" s="77"/>
      <c r="AJ179" s="77"/>
      <c r="AK179" s="77"/>
      <c r="AL179" s="77"/>
      <c r="AM179" s="77"/>
      <c r="AN179" s="77"/>
      <c r="AO179" s="77"/>
      <c r="AP179" s="77"/>
      <c r="AQ179" s="77"/>
      <c r="AR179" s="77"/>
      <c r="AS179" s="77"/>
      <c r="AT179" s="77"/>
      <c r="AU179" s="77"/>
      <c r="AV179" s="77"/>
      <c r="AW179" s="77"/>
      <c r="AX179" s="77"/>
      <c r="AY179" s="77"/>
      <c r="AZ179" s="77"/>
      <c r="BA179" s="77"/>
      <c r="BB179" s="77"/>
      <c r="BC179" s="77"/>
      <c r="BD179" s="77"/>
      <c r="BE179" s="77"/>
      <c r="BF179" s="77"/>
      <c r="BG179" s="77"/>
      <c r="BH179" s="77"/>
      <c r="BI179" s="77"/>
      <c r="BJ179" s="77"/>
      <c r="BK179" s="77"/>
      <c r="BL179" s="77"/>
      <c r="BM179" s="77"/>
      <c r="BN179" s="77"/>
      <c r="BO179" s="77"/>
      <c r="BP179" s="77"/>
      <c r="BQ179" s="77"/>
      <c r="BR179" s="77"/>
      <c r="BS179" s="77"/>
      <c r="BT179" s="77"/>
      <c r="BU179" s="77"/>
      <c r="BV179" s="77"/>
    </row>
    <row r="180" spans="1:74" x14ac:dyDescent="0.4">
      <c r="A180" s="77"/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  <c r="AB180" s="77"/>
      <c r="AC180" s="77"/>
      <c r="AD180" s="77"/>
      <c r="AE180" s="77"/>
      <c r="AF180" s="77"/>
      <c r="AG180" s="77"/>
      <c r="AH180" s="77"/>
      <c r="AI180" s="77"/>
      <c r="AJ180" s="77"/>
      <c r="AK180" s="77"/>
      <c r="AL180" s="77"/>
      <c r="AM180" s="77"/>
      <c r="AN180" s="77"/>
      <c r="AO180" s="77"/>
      <c r="AP180" s="77"/>
      <c r="AQ180" s="77"/>
      <c r="AR180" s="77"/>
      <c r="AS180" s="77"/>
      <c r="AT180" s="77"/>
      <c r="AU180" s="77"/>
      <c r="AV180" s="77"/>
      <c r="AW180" s="77"/>
      <c r="AX180" s="77"/>
      <c r="AY180" s="77"/>
      <c r="AZ180" s="77"/>
      <c r="BA180" s="77"/>
      <c r="BB180" s="77"/>
      <c r="BC180" s="77"/>
      <c r="BD180" s="77"/>
      <c r="BE180" s="77"/>
      <c r="BF180" s="77"/>
      <c r="BG180" s="77"/>
      <c r="BH180" s="77"/>
      <c r="BI180" s="77"/>
      <c r="BJ180" s="77"/>
      <c r="BK180" s="77"/>
      <c r="BL180" s="77"/>
      <c r="BM180" s="77"/>
      <c r="BN180" s="77"/>
      <c r="BO180" s="77"/>
      <c r="BP180" s="77"/>
      <c r="BQ180" s="77"/>
      <c r="BR180" s="77"/>
      <c r="BS180" s="77"/>
      <c r="BT180" s="77"/>
      <c r="BU180" s="77"/>
      <c r="BV180" s="77"/>
    </row>
    <row r="181" spans="1:74" x14ac:dyDescent="0.4">
      <c r="A181" s="77"/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  <c r="AB181" s="77"/>
      <c r="AC181" s="77"/>
      <c r="AD181" s="77"/>
      <c r="AE181" s="77"/>
      <c r="AF181" s="77"/>
      <c r="AG181" s="77"/>
      <c r="AH181" s="77"/>
      <c r="AI181" s="77"/>
      <c r="AJ181" s="77"/>
      <c r="AK181" s="77"/>
      <c r="AL181" s="77"/>
      <c r="AM181" s="77"/>
      <c r="AN181" s="77"/>
      <c r="AO181" s="77"/>
      <c r="AP181" s="77"/>
      <c r="AQ181" s="77"/>
      <c r="AR181" s="77"/>
      <c r="AS181" s="77"/>
      <c r="AT181" s="77"/>
      <c r="AU181" s="77"/>
      <c r="AV181" s="77"/>
      <c r="AW181" s="77"/>
      <c r="AX181" s="77"/>
      <c r="AY181" s="77"/>
      <c r="AZ181" s="77"/>
      <c r="BA181" s="77"/>
      <c r="BB181" s="77"/>
      <c r="BC181" s="77"/>
      <c r="BD181" s="77"/>
      <c r="BE181" s="77"/>
      <c r="BF181" s="77"/>
      <c r="BG181" s="77"/>
      <c r="BH181" s="77"/>
      <c r="BI181" s="77"/>
      <c r="BJ181" s="77"/>
      <c r="BK181" s="77"/>
      <c r="BL181" s="77"/>
      <c r="BM181" s="77"/>
      <c r="BN181" s="77"/>
      <c r="BO181" s="77"/>
      <c r="BP181" s="77"/>
      <c r="BQ181" s="77"/>
      <c r="BR181" s="77"/>
      <c r="BS181" s="77"/>
      <c r="BT181" s="77"/>
      <c r="BU181" s="77"/>
      <c r="BV181" s="77"/>
    </row>
    <row r="182" spans="1:74" x14ac:dyDescent="0.4">
      <c r="A182" s="77"/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  <c r="AB182" s="77"/>
      <c r="AC182" s="77"/>
      <c r="AD182" s="77"/>
      <c r="AE182" s="77"/>
      <c r="AF182" s="77"/>
      <c r="AG182" s="77"/>
      <c r="AH182" s="77"/>
      <c r="AI182" s="77"/>
      <c r="AJ182" s="77"/>
      <c r="AK182" s="77"/>
      <c r="AL182" s="77"/>
      <c r="AM182" s="77"/>
      <c r="AN182" s="77"/>
      <c r="AO182" s="77"/>
      <c r="AP182" s="77"/>
      <c r="AQ182" s="77"/>
      <c r="AR182" s="77"/>
      <c r="AS182" s="77"/>
      <c r="AT182" s="77"/>
      <c r="AU182" s="77"/>
      <c r="AV182" s="77"/>
      <c r="AW182" s="77"/>
      <c r="AX182" s="77"/>
      <c r="AY182" s="77"/>
      <c r="AZ182" s="77"/>
      <c r="BA182" s="77"/>
      <c r="BB182" s="77"/>
      <c r="BC182" s="77"/>
      <c r="BD182" s="77"/>
      <c r="BE182" s="77"/>
      <c r="BF182" s="77"/>
      <c r="BG182" s="77"/>
      <c r="BH182" s="77"/>
      <c r="BI182" s="77"/>
      <c r="BJ182" s="77"/>
      <c r="BK182" s="77"/>
      <c r="BL182" s="77"/>
      <c r="BM182" s="77"/>
      <c r="BN182" s="77"/>
      <c r="BO182" s="77"/>
      <c r="BP182" s="77"/>
      <c r="BQ182" s="77"/>
      <c r="BR182" s="77"/>
      <c r="BS182" s="77"/>
      <c r="BT182" s="77"/>
      <c r="BU182" s="77"/>
      <c r="BV182" s="77"/>
    </row>
    <row r="183" spans="1:74" x14ac:dyDescent="0.4">
      <c r="A183" s="77"/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  <c r="AB183" s="77"/>
      <c r="AC183" s="77"/>
      <c r="AD183" s="77"/>
      <c r="AE183" s="77"/>
      <c r="AF183" s="77"/>
      <c r="AG183" s="77"/>
      <c r="AH183" s="77"/>
      <c r="AI183" s="77"/>
      <c r="AJ183" s="77"/>
      <c r="AK183" s="77"/>
      <c r="AL183" s="77"/>
      <c r="AM183" s="77"/>
      <c r="AN183" s="77"/>
      <c r="AO183" s="77"/>
      <c r="AP183" s="77"/>
      <c r="AQ183" s="77"/>
      <c r="AR183" s="77"/>
      <c r="AS183" s="77"/>
      <c r="AT183" s="77"/>
      <c r="AU183" s="77"/>
      <c r="AV183" s="77"/>
      <c r="AW183" s="77"/>
      <c r="AX183" s="77"/>
      <c r="AY183" s="77"/>
      <c r="AZ183" s="77"/>
      <c r="BA183" s="77"/>
      <c r="BB183" s="77"/>
      <c r="BC183" s="77"/>
      <c r="BD183" s="77"/>
      <c r="BE183" s="77"/>
      <c r="BF183" s="77"/>
      <c r="BG183" s="77"/>
      <c r="BH183" s="77"/>
      <c r="BI183" s="77"/>
      <c r="BJ183" s="77"/>
      <c r="BK183" s="77"/>
      <c r="BL183" s="77"/>
      <c r="BM183" s="77"/>
      <c r="BN183" s="77"/>
      <c r="BO183" s="77"/>
      <c r="BP183" s="77"/>
      <c r="BQ183" s="77"/>
      <c r="BR183" s="77"/>
      <c r="BS183" s="77"/>
      <c r="BT183" s="77"/>
      <c r="BU183" s="77"/>
      <c r="BV183" s="77"/>
    </row>
    <row r="184" spans="1:74" x14ac:dyDescent="0.4">
      <c r="A184" s="77"/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  <c r="AB184" s="77"/>
      <c r="AC184" s="77"/>
      <c r="AD184" s="77"/>
      <c r="AE184" s="77"/>
      <c r="AF184" s="77"/>
      <c r="AG184" s="77"/>
      <c r="AH184" s="77"/>
      <c r="AI184" s="77"/>
      <c r="AJ184" s="77"/>
      <c r="AK184" s="77"/>
      <c r="AL184" s="77"/>
      <c r="AM184" s="77"/>
      <c r="AN184" s="77"/>
      <c r="AO184" s="77"/>
      <c r="AP184" s="77"/>
      <c r="AQ184" s="77"/>
      <c r="AR184" s="77"/>
      <c r="AS184" s="77"/>
      <c r="AT184" s="77"/>
      <c r="AU184" s="77"/>
      <c r="AV184" s="77"/>
      <c r="AW184" s="77"/>
      <c r="AX184" s="77"/>
      <c r="AY184" s="77"/>
      <c r="AZ184" s="77"/>
      <c r="BA184" s="77"/>
      <c r="BB184" s="77"/>
      <c r="BC184" s="77"/>
      <c r="BD184" s="77"/>
      <c r="BE184" s="77"/>
      <c r="BF184" s="77"/>
      <c r="BG184" s="77"/>
      <c r="BH184" s="77"/>
      <c r="BI184" s="77"/>
      <c r="BJ184" s="77"/>
      <c r="BK184" s="77"/>
      <c r="BL184" s="77"/>
      <c r="BM184" s="77"/>
      <c r="BN184" s="77"/>
      <c r="BO184" s="77"/>
      <c r="BP184" s="77"/>
      <c r="BQ184" s="77"/>
      <c r="BR184" s="77"/>
      <c r="BS184" s="77"/>
      <c r="BT184" s="77"/>
      <c r="BU184" s="77"/>
      <c r="BV184" s="77"/>
    </row>
    <row r="185" spans="1:74" x14ac:dyDescent="0.4">
      <c r="A185" s="77"/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  <c r="AB185" s="77"/>
      <c r="AC185" s="77"/>
      <c r="AD185" s="77"/>
      <c r="AE185" s="77"/>
      <c r="AF185" s="77"/>
      <c r="AG185" s="77"/>
      <c r="AH185" s="77"/>
      <c r="AI185" s="77"/>
      <c r="AJ185" s="77"/>
      <c r="AK185" s="77"/>
      <c r="AL185" s="77"/>
      <c r="AM185" s="77"/>
      <c r="AN185" s="77"/>
      <c r="AO185" s="77"/>
      <c r="AP185" s="77"/>
      <c r="AQ185" s="77"/>
      <c r="AR185" s="77"/>
      <c r="AS185" s="77"/>
      <c r="AT185" s="77"/>
      <c r="AU185" s="77"/>
      <c r="AV185" s="77"/>
      <c r="AW185" s="77"/>
      <c r="AX185" s="77"/>
      <c r="AY185" s="77"/>
      <c r="AZ185" s="77"/>
      <c r="BA185" s="77"/>
      <c r="BB185" s="77"/>
      <c r="BC185" s="77"/>
      <c r="BD185" s="77"/>
      <c r="BE185" s="77"/>
      <c r="BF185" s="77"/>
      <c r="BG185" s="77"/>
      <c r="BH185" s="77"/>
      <c r="BI185" s="77"/>
      <c r="BJ185" s="77"/>
      <c r="BK185" s="77"/>
      <c r="BL185" s="77"/>
      <c r="BM185" s="77"/>
      <c r="BN185" s="77"/>
      <c r="BO185" s="77"/>
      <c r="BP185" s="77"/>
      <c r="BQ185" s="77"/>
      <c r="BR185" s="77"/>
      <c r="BS185" s="77"/>
      <c r="BT185" s="77"/>
      <c r="BU185" s="77"/>
      <c r="BV185" s="77"/>
    </row>
    <row r="186" spans="1:74" x14ac:dyDescent="0.4">
      <c r="A186" s="77"/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  <c r="BR186" s="77"/>
      <c r="BS186" s="77"/>
      <c r="BT186" s="77"/>
      <c r="BU186" s="77"/>
      <c r="BV186" s="77"/>
    </row>
    <row r="187" spans="1:74" x14ac:dyDescent="0.4">
      <c r="A187" s="77"/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  <c r="AB187" s="77"/>
      <c r="AC187" s="77"/>
      <c r="AD187" s="77"/>
      <c r="AE187" s="77"/>
      <c r="AF187" s="77"/>
      <c r="AG187" s="77"/>
      <c r="AH187" s="77"/>
      <c r="AI187" s="77"/>
      <c r="AJ187" s="77"/>
      <c r="AK187" s="77"/>
      <c r="AL187" s="77"/>
      <c r="AM187" s="77"/>
      <c r="AN187" s="77"/>
      <c r="AO187" s="77"/>
      <c r="AP187" s="77"/>
      <c r="AQ187" s="77"/>
      <c r="AR187" s="77"/>
      <c r="AS187" s="77"/>
      <c r="AT187" s="77"/>
      <c r="AU187" s="77"/>
      <c r="AV187" s="77"/>
      <c r="AW187" s="77"/>
      <c r="AX187" s="77"/>
      <c r="AY187" s="77"/>
      <c r="AZ187" s="77"/>
      <c r="BA187" s="77"/>
      <c r="BB187" s="77"/>
      <c r="BC187" s="77"/>
      <c r="BD187" s="77"/>
      <c r="BE187" s="77"/>
      <c r="BF187" s="77"/>
      <c r="BG187" s="77"/>
      <c r="BH187" s="77"/>
      <c r="BI187" s="77"/>
      <c r="BJ187" s="77"/>
      <c r="BK187" s="77"/>
      <c r="BL187" s="77"/>
      <c r="BM187" s="77"/>
      <c r="BN187" s="77"/>
      <c r="BO187" s="77"/>
      <c r="BP187" s="77"/>
      <c r="BQ187" s="77"/>
      <c r="BR187" s="77"/>
      <c r="BS187" s="77"/>
      <c r="BT187" s="77"/>
      <c r="BU187" s="77"/>
      <c r="BV187" s="77"/>
    </row>
    <row r="188" spans="1:74" x14ac:dyDescent="0.4">
      <c r="A188" s="77"/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  <c r="AB188" s="77"/>
      <c r="AC188" s="77"/>
      <c r="AD188" s="77"/>
      <c r="AE188" s="77"/>
      <c r="AF188" s="77"/>
      <c r="AG188" s="77"/>
      <c r="AH188" s="77"/>
      <c r="AI188" s="77"/>
      <c r="AJ188" s="77"/>
      <c r="AK188" s="77"/>
      <c r="AL188" s="77"/>
      <c r="AM188" s="77"/>
      <c r="AN188" s="77"/>
      <c r="AO188" s="77"/>
      <c r="AP188" s="77"/>
      <c r="AQ188" s="77"/>
      <c r="AR188" s="77"/>
      <c r="AS188" s="77"/>
      <c r="AT188" s="77"/>
      <c r="AU188" s="77"/>
      <c r="AV188" s="77"/>
      <c r="AW188" s="77"/>
      <c r="AX188" s="77"/>
      <c r="AY188" s="77"/>
      <c r="AZ188" s="77"/>
      <c r="BA188" s="77"/>
      <c r="BB188" s="77"/>
      <c r="BC188" s="77"/>
      <c r="BD188" s="77"/>
      <c r="BE188" s="77"/>
      <c r="BF188" s="77"/>
      <c r="BG188" s="77"/>
      <c r="BH188" s="77"/>
      <c r="BI188" s="77"/>
      <c r="BJ188" s="77"/>
      <c r="BK188" s="77"/>
      <c r="BL188" s="77"/>
      <c r="BM188" s="77"/>
      <c r="BN188" s="77"/>
      <c r="BO188" s="77"/>
      <c r="BP188" s="77"/>
      <c r="BQ188" s="77"/>
      <c r="BR188" s="77"/>
      <c r="BS188" s="77"/>
      <c r="BT188" s="77"/>
      <c r="BU188" s="77"/>
      <c r="BV188" s="77"/>
    </row>
    <row r="189" spans="1:74" x14ac:dyDescent="0.4">
      <c r="A189" s="77"/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  <c r="AB189" s="77"/>
      <c r="AC189" s="77"/>
      <c r="AD189" s="77"/>
      <c r="AE189" s="77"/>
      <c r="AF189" s="77"/>
      <c r="AG189" s="77"/>
      <c r="AH189" s="77"/>
      <c r="AI189" s="77"/>
      <c r="AJ189" s="77"/>
      <c r="AK189" s="77"/>
      <c r="AL189" s="77"/>
      <c r="AM189" s="77"/>
      <c r="AN189" s="77"/>
      <c r="AO189" s="77"/>
      <c r="AP189" s="77"/>
      <c r="AQ189" s="77"/>
      <c r="AR189" s="77"/>
      <c r="AS189" s="77"/>
      <c r="AT189" s="77"/>
      <c r="AU189" s="77"/>
      <c r="AV189" s="77"/>
      <c r="AW189" s="77"/>
      <c r="AX189" s="77"/>
      <c r="AY189" s="77"/>
      <c r="AZ189" s="77"/>
      <c r="BA189" s="77"/>
      <c r="BB189" s="77"/>
      <c r="BC189" s="77"/>
      <c r="BD189" s="77"/>
      <c r="BE189" s="77"/>
      <c r="BF189" s="77"/>
      <c r="BG189" s="77"/>
      <c r="BH189" s="77"/>
      <c r="BI189" s="77"/>
      <c r="BJ189" s="77"/>
      <c r="BK189" s="77"/>
      <c r="BL189" s="77"/>
      <c r="BM189" s="77"/>
      <c r="BN189" s="77"/>
      <c r="BO189" s="77"/>
      <c r="BP189" s="77"/>
      <c r="BQ189" s="77"/>
      <c r="BR189" s="77"/>
      <c r="BS189" s="77"/>
      <c r="BT189" s="77"/>
      <c r="BU189" s="77"/>
      <c r="BV189" s="77"/>
    </row>
    <row r="190" spans="1:74" x14ac:dyDescent="0.4">
      <c r="A190" s="77"/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  <c r="AB190" s="77"/>
      <c r="AC190" s="77"/>
      <c r="AD190" s="77"/>
      <c r="AE190" s="77"/>
      <c r="AF190" s="77"/>
      <c r="AG190" s="77"/>
      <c r="AH190" s="77"/>
      <c r="AI190" s="77"/>
      <c r="AJ190" s="77"/>
      <c r="AK190" s="77"/>
      <c r="AL190" s="77"/>
      <c r="AM190" s="77"/>
      <c r="AN190" s="77"/>
      <c r="AO190" s="77"/>
      <c r="AP190" s="77"/>
      <c r="AQ190" s="77"/>
      <c r="AR190" s="77"/>
      <c r="AS190" s="77"/>
      <c r="AT190" s="77"/>
      <c r="AU190" s="77"/>
      <c r="AV190" s="77"/>
      <c r="AW190" s="77"/>
      <c r="AX190" s="77"/>
      <c r="AY190" s="77"/>
      <c r="AZ190" s="77"/>
      <c r="BA190" s="77"/>
      <c r="BB190" s="77"/>
      <c r="BC190" s="77"/>
      <c r="BD190" s="77"/>
      <c r="BE190" s="77"/>
      <c r="BF190" s="77"/>
      <c r="BG190" s="77"/>
      <c r="BH190" s="77"/>
      <c r="BI190" s="77"/>
      <c r="BJ190" s="77"/>
      <c r="BK190" s="77"/>
      <c r="BL190" s="77"/>
      <c r="BM190" s="77"/>
      <c r="BN190" s="77"/>
      <c r="BO190" s="77"/>
      <c r="BP190" s="77"/>
      <c r="BQ190" s="77"/>
      <c r="BR190" s="77"/>
      <c r="BS190" s="77"/>
      <c r="BT190" s="77"/>
      <c r="BU190" s="77"/>
      <c r="BV190" s="77"/>
    </row>
    <row r="191" spans="1:74" x14ac:dyDescent="0.4">
      <c r="A191" s="77"/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  <c r="AB191" s="77"/>
      <c r="AC191" s="77"/>
      <c r="AD191" s="77"/>
      <c r="AE191" s="77"/>
      <c r="AF191" s="77"/>
      <c r="AG191" s="77"/>
      <c r="AH191" s="77"/>
      <c r="AI191" s="77"/>
      <c r="AJ191" s="77"/>
      <c r="AK191" s="77"/>
      <c r="AL191" s="77"/>
      <c r="AM191" s="77"/>
      <c r="AN191" s="77"/>
      <c r="AO191" s="77"/>
      <c r="AP191" s="77"/>
      <c r="AQ191" s="77"/>
      <c r="AR191" s="77"/>
      <c r="AS191" s="77"/>
      <c r="AT191" s="77"/>
      <c r="AU191" s="77"/>
      <c r="AV191" s="77"/>
      <c r="AW191" s="77"/>
      <c r="AX191" s="77"/>
      <c r="AY191" s="77"/>
      <c r="AZ191" s="77"/>
      <c r="BA191" s="77"/>
      <c r="BB191" s="77"/>
      <c r="BC191" s="77"/>
      <c r="BD191" s="77"/>
      <c r="BE191" s="77"/>
      <c r="BF191" s="77"/>
      <c r="BG191" s="77"/>
      <c r="BH191" s="77"/>
      <c r="BI191" s="77"/>
      <c r="BJ191" s="77"/>
      <c r="BK191" s="77"/>
      <c r="BL191" s="77"/>
      <c r="BM191" s="77"/>
      <c r="BN191" s="77"/>
      <c r="BO191" s="77"/>
      <c r="BP191" s="77"/>
      <c r="BQ191" s="77"/>
      <c r="BR191" s="77"/>
      <c r="BS191" s="77"/>
      <c r="BT191" s="77"/>
      <c r="BU191" s="77"/>
      <c r="BV191" s="77"/>
    </row>
    <row r="192" spans="1:74" x14ac:dyDescent="0.4">
      <c r="A192" s="77"/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  <c r="AB192" s="77"/>
      <c r="AC192" s="77"/>
      <c r="AD192" s="77"/>
      <c r="AE192" s="77"/>
      <c r="AF192" s="77"/>
      <c r="AG192" s="77"/>
      <c r="AH192" s="77"/>
      <c r="AI192" s="77"/>
      <c r="AJ192" s="77"/>
      <c r="AK192" s="77"/>
      <c r="AL192" s="77"/>
      <c r="AM192" s="77"/>
      <c r="AN192" s="77"/>
      <c r="AO192" s="77"/>
      <c r="AP192" s="77"/>
      <c r="AQ192" s="77"/>
      <c r="AR192" s="77"/>
      <c r="AS192" s="77"/>
      <c r="AT192" s="77"/>
      <c r="AU192" s="77"/>
      <c r="AV192" s="77"/>
      <c r="AW192" s="77"/>
      <c r="AX192" s="77"/>
      <c r="AY192" s="77"/>
      <c r="AZ192" s="77"/>
      <c r="BA192" s="77"/>
      <c r="BB192" s="77"/>
      <c r="BC192" s="77"/>
      <c r="BD192" s="77"/>
      <c r="BE192" s="77"/>
      <c r="BF192" s="77"/>
      <c r="BG192" s="77"/>
      <c r="BH192" s="77"/>
      <c r="BI192" s="77"/>
      <c r="BJ192" s="77"/>
      <c r="BK192" s="77"/>
      <c r="BL192" s="77"/>
      <c r="BM192" s="77"/>
      <c r="BN192" s="77"/>
      <c r="BO192" s="77"/>
      <c r="BP192" s="77"/>
      <c r="BQ192" s="77"/>
      <c r="BR192" s="77"/>
      <c r="BS192" s="77"/>
      <c r="BT192" s="77"/>
      <c r="BU192" s="77"/>
      <c r="BV192" s="77"/>
    </row>
    <row r="193" spans="1:74" x14ac:dyDescent="0.4">
      <c r="A193" s="77"/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  <c r="AB193" s="77"/>
      <c r="AC193" s="77"/>
      <c r="AD193" s="77"/>
      <c r="AE193" s="77"/>
      <c r="AF193" s="77"/>
      <c r="AG193" s="77"/>
      <c r="AH193" s="77"/>
      <c r="AI193" s="77"/>
      <c r="AJ193" s="77"/>
      <c r="AK193" s="77"/>
      <c r="AL193" s="77"/>
      <c r="AM193" s="77"/>
      <c r="AN193" s="77"/>
      <c r="AO193" s="77"/>
      <c r="AP193" s="77"/>
      <c r="AQ193" s="77"/>
      <c r="AR193" s="77"/>
      <c r="AS193" s="77"/>
      <c r="AT193" s="77"/>
      <c r="AU193" s="77"/>
      <c r="AV193" s="77"/>
      <c r="AW193" s="77"/>
      <c r="AX193" s="77"/>
      <c r="AY193" s="77"/>
      <c r="AZ193" s="77"/>
      <c r="BA193" s="77"/>
      <c r="BB193" s="77"/>
      <c r="BC193" s="77"/>
      <c r="BD193" s="77"/>
      <c r="BE193" s="77"/>
      <c r="BF193" s="77"/>
      <c r="BG193" s="77"/>
      <c r="BH193" s="77"/>
      <c r="BI193" s="77"/>
      <c r="BJ193" s="77"/>
      <c r="BK193" s="77"/>
      <c r="BL193" s="77"/>
      <c r="BM193" s="77"/>
      <c r="BN193" s="77"/>
      <c r="BO193" s="77"/>
      <c r="BP193" s="77"/>
      <c r="BQ193" s="77"/>
      <c r="BR193" s="77"/>
      <c r="BS193" s="77"/>
      <c r="BT193" s="77"/>
      <c r="BU193" s="77"/>
      <c r="BV193" s="77"/>
    </row>
    <row r="194" spans="1:74" x14ac:dyDescent="0.4">
      <c r="A194" s="77"/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  <c r="AB194" s="77"/>
      <c r="AC194" s="77"/>
      <c r="AD194" s="77"/>
      <c r="AE194" s="77"/>
      <c r="AF194" s="77"/>
      <c r="AG194" s="77"/>
      <c r="AH194" s="77"/>
      <c r="AI194" s="77"/>
      <c r="AJ194" s="77"/>
      <c r="AK194" s="77"/>
      <c r="AL194" s="77"/>
      <c r="AM194" s="77"/>
      <c r="AN194" s="77"/>
      <c r="AO194" s="77"/>
      <c r="AP194" s="77"/>
      <c r="AQ194" s="77"/>
      <c r="AR194" s="77"/>
      <c r="AS194" s="77"/>
      <c r="AT194" s="77"/>
      <c r="AU194" s="77"/>
      <c r="AV194" s="77"/>
      <c r="AW194" s="77"/>
      <c r="AX194" s="77"/>
      <c r="AY194" s="77"/>
      <c r="AZ194" s="77"/>
      <c r="BA194" s="77"/>
      <c r="BB194" s="77"/>
      <c r="BC194" s="77"/>
      <c r="BD194" s="77"/>
      <c r="BE194" s="77"/>
      <c r="BF194" s="77"/>
      <c r="BG194" s="77"/>
      <c r="BH194" s="77"/>
      <c r="BI194" s="77"/>
      <c r="BJ194" s="77"/>
      <c r="BK194" s="77"/>
      <c r="BL194" s="77"/>
      <c r="BM194" s="77"/>
      <c r="BN194" s="77"/>
      <c r="BO194" s="77"/>
      <c r="BP194" s="77"/>
      <c r="BQ194" s="77"/>
      <c r="BR194" s="77"/>
      <c r="BS194" s="77"/>
      <c r="BT194" s="77"/>
      <c r="BU194" s="77"/>
      <c r="BV194" s="77"/>
    </row>
    <row r="195" spans="1:74" x14ac:dyDescent="0.4">
      <c r="A195" s="77"/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  <c r="AB195" s="77"/>
      <c r="AC195" s="77"/>
      <c r="AD195" s="77"/>
      <c r="AE195" s="77"/>
      <c r="AF195" s="77"/>
      <c r="AG195" s="77"/>
      <c r="AH195" s="77"/>
      <c r="AI195" s="77"/>
      <c r="AJ195" s="77"/>
      <c r="AK195" s="77"/>
      <c r="AL195" s="77"/>
      <c r="AM195" s="77"/>
      <c r="AN195" s="77"/>
      <c r="AO195" s="77"/>
      <c r="AP195" s="77"/>
      <c r="AQ195" s="77"/>
      <c r="AR195" s="77"/>
      <c r="AS195" s="77"/>
      <c r="AT195" s="77"/>
      <c r="AU195" s="77"/>
      <c r="AV195" s="77"/>
      <c r="AW195" s="77"/>
      <c r="AX195" s="77"/>
      <c r="AY195" s="77"/>
      <c r="AZ195" s="77"/>
      <c r="BA195" s="77"/>
      <c r="BB195" s="77"/>
      <c r="BC195" s="77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</row>
    <row r="196" spans="1:74" x14ac:dyDescent="0.4">
      <c r="A196" s="77"/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  <c r="AB196" s="77"/>
      <c r="AC196" s="77"/>
      <c r="AD196" s="77"/>
      <c r="AE196" s="77"/>
      <c r="AF196" s="77"/>
      <c r="AG196" s="77"/>
      <c r="AH196" s="77"/>
      <c r="AI196" s="77"/>
      <c r="AJ196" s="77"/>
      <c r="AK196" s="77"/>
      <c r="AL196" s="77"/>
      <c r="AM196" s="77"/>
      <c r="AN196" s="77"/>
      <c r="AO196" s="77"/>
      <c r="AP196" s="77"/>
      <c r="AQ196" s="77"/>
      <c r="AR196" s="77"/>
      <c r="AS196" s="77"/>
      <c r="AT196" s="77"/>
      <c r="AU196" s="77"/>
      <c r="AV196" s="77"/>
      <c r="AW196" s="77"/>
      <c r="AX196" s="77"/>
      <c r="AY196" s="77"/>
      <c r="AZ196" s="77"/>
      <c r="BA196" s="77"/>
      <c r="BB196" s="77"/>
      <c r="BC196" s="77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</row>
    <row r="197" spans="1:74" x14ac:dyDescent="0.4">
      <c r="A197" s="77"/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77"/>
      <c r="AP197" s="77"/>
      <c r="AQ197" s="77"/>
      <c r="AR197" s="77"/>
      <c r="AS197" s="77"/>
      <c r="AT197" s="77"/>
      <c r="AU197" s="77"/>
      <c r="AV197" s="77"/>
      <c r="AW197" s="77"/>
      <c r="AX197" s="77"/>
      <c r="AY197" s="77"/>
      <c r="AZ197" s="77"/>
      <c r="BA197" s="77"/>
      <c r="BB197" s="77"/>
      <c r="BC197" s="77"/>
      <c r="BD197" s="77"/>
      <c r="BE197" s="77"/>
      <c r="BF197" s="77"/>
      <c r="BG197" s="77"/>
      <c r="BH197" s="77"/>
      <c r="BI197" s="77"/>
      <c r="BJ197" s="77"/>
      <c r="BK197" s="77"/>
      <c r="BL197" s="77"/>
      <c r="BM197" s="77"/>
      <c r="BN197" s="77"/>
      <c r="BO197" s="77"/>
      <c r="BP197" s="77"/>
      <c r="BQ197" s="77"/>
      <c r="BR197" s="77"/>
      <c r="BS197" s="77"/>
      <c r="BT197" s="77"/>
      <c r="BU197" s="77"/>
      <c r="BV197" s="77"/>
    </row>
    <row r="198" spans="1:74" x14ac:dyDescent="0.4">
      <c r="A198" s="77"/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  <c r="AB198" s="77"/>
      <c r="AC198" s="77"/>
      <c r="AD198" s="77"/>
      <c r="AE198" s="77"/>
      <c r="AF198" s="77"/>
      <c r="AG198" s="77"/>
      <c r="AH198" s="77"/>
      <c r="AI198" s="77"/>
      <c r="AJ198" s="77"/>
      <c r="AK198" s="77"/>
      <c r="AL198" s="77"/>
      <c r="AM198" s="77"/>
      <c r="AN198" s="77"/>
      <c r="AO198" s="77"/>
      <c r="AP198" s="77"/>
      <c r="AQ198" s="77"/>
      <c r="AR198" s="77"/>
      <c r="AS198" s="77"/>
      <c r="AT198" s="77"/>
      <c r="AU198" s="77"/>
      <c r="AV198" s="77"/>
      <c r="AW198" s="77"/>
      <c r="AX198" s="77"/>
      <c r="AY198" s="77"/>
      <c r="AZ198" s="77"/>
      <c r="BA198" s="77"/>
      <c r="BB198" s="77"/>
      <c r="BC198" s="77"/>
      <c r="BD198" s="77"/>
      <c r="BE198" s="77"/>
      <c r="BF198" s="77"/>
      <c r="BG198" s="77"/>
      <c r="BH198" s="77"/>
      <c r="BI198" s="77"/>
      <c r="BJ198" s="77"/>
      <c r="BK198" s="77"/>
      <c r="BL198" s="77"/>
      <c r="BM198" s="77"/>
      <c r="BN198" s="77"/>
      <c r="BO198" s="77"/>
      <c r="BP198" s="77"/>
      <c r="BQ198" s="77"/>
      <c r="BR198" s="77"/>
      <c r="BS198" s="77"/>
      <c r="BT198" s="77"/>
      <c r="BU198" s="77"/>
      <c r="BV198" s="77"/>
    </row>
    <row r="199" spans="1:74" x14ac:dyDescent="0.4">
      <c r="A199" s="77"/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  <c r="AB199" s="77"/>
      <c r="AC199" s="77"/>
      <c r="AD199" s="77"/>
      <c r="AE199" s="77"/>
      <c r="AF199" s="77"/>
      <c r="AG199" s="77"/>
      <c r="AH199" s="77"/>
      <c r="AI199" s="77"/>
      <c r="AJ199" s="77"/>
      <c r="AK199" s="77"/>
      <c r="AL199" s="77"/>
      <c r="AM199" s="77"/>
      <c r="AN199" s="77"/>
      <c r="AO199" s="77"/>
      <c r="AP199" s="77"/>
      <c r="AQ199" s="77"/>
      <c r="AR199" s="77"/>
      <c r="AS199" s="77"/>
      <c r="AT199" s="77"/>
      <c r="AU199" s="77"/>
      <c r="AV199" s="77"/>
      <c r="AW199" s="77"/>
      <c r="AX199" s="77"/>
      <c r="AY199" s="77"/>
      <c r="AZ199" s="77"/>
      <c r="BA199" s="77"/>
      <c r="BB199" s="77"/>
      <c r="BC199" s="77"/>
      <c r="BD199" s="77"/>
      <c r="BE199" s="77"/>
      <c r="BF199" s="77"/>
      <c r="BG199" s="77"/>
      <c r="BH199" s="77"/>
      <c r="BI199" s="77"/>
      <c r="BJ199" s="77"/>
      <c r="BK199" s="77"/>
      <c r="BL199" s="77"/>
      <c r="BM199" s="77"/>
      <c r="BN199" s="77"/>
      <c r="BO199" s="77"/>
      <c r="BP199" s="77"/>
      <c r="BQ199" s="77"/>
      <c r="BR199" s="77"/>
      <c r="BS199" s="77"/>
      <c r="BT199" s="77"/>
      <c r="BU199" s="77"/>
      <c r="BV199" s="77"/>
    </row>
    <row r="200" spans="1:74" x14ac:dyDescent="0.4">
      <c r="A200" s="77"/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  <c r="AB200" s="77"/>
      <c r="AC200" s="77"/>
      <c r="AD200" s="77"/>
      <c r="AE200" s="77"/>
      <c r="AF200" s="77"/>
      <c r="AG200" s="77"/>
      <c r="AH200" s="77"/>
      <c r="AI200" s="77"/>
      <c r="AJ200" s="77"/>
      <c r="AK200" s="77"/>
      <c r="AL200" s="77"/>
      <c r="AM200" s="77"/>
      <c r="AN200" s="77"/>
      <c r="AO200" s="77"/>
      <c r="AP200" s="77"/>
      <c r="AQ200" s="77"/>
      <c r="AR200" s="77"/>
      <c r="AS200" s="77"/>
      <c r="AT200" s="77"/>
      <c r="AU200" s="77"/>
      <c r="AV200" s="77"/>
      <c r="AW200" s="77"/>
      <c r="AX200" s="77"/>
      <c r="AY200" s="77"/>
      <c r="AZ200" s="77"/>
      <c r="BA200" s="77"/>
      <c r="BB200" s="77"/>
      <c r="BC200" s="77"/>
      <c r="BD200" s="77"/>
      <c r="BE200" s="77"/>
      <c r="BF200" s="77"/>
      <c r="BG200" s="77"/>
      <c r="BH200" s="77"/>
      <c r="BI200" s="77"/>
      <c r="BJ200" s="77"/>
      <c r="BK200" s="77"/>
      <c r="BL200" s="77"/>
      <c r="BM200" s="77"/>
      <c r="BN200" s="77"/>
      <c r="BO200" s="77"/>
      <c r="BP200" s="77"/>
      <c r="BQ200" s="77"/>
      <c r="BR200" s="77"/>
      <c r="BS200" s="77"/>
      <c r="BT200" s="77"/>
      <c r="BU200" s="77"/>
      <c r="BV200" s="77"/>
    </row>
    <row r="201" spans="1:74" x14ac:dyDescent="0.4">
      <c r="A201" s="77"/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  <c r="AB201" s="77"/>
      <c r="AC201" s="77"/>
      <c r="AD201" s="77"/>
      <c r="AE201" s="77"/>
      <c r="AF201" s="77"/>
      <c r="AG201" s="77"/>
      <c r="AH201" s="77"/>
      <c r="AI201" s="77"/>
      <c r="AJ201" s="77"/>
      <c r="AK201" s="77"/>
      <c r="AL201" s="77"/>
      <c r="AM201" s="77"/>
      <c r="AN201" s="77"/>
      <c r="AO201" s="77"/>
      <c r="AP201" s="77"/>
      <c r="AQ201" s="77"/>
      <c r="AR201" s="77"/>
      <c r="AS201" s="77"/>
      <c r="AT201" s="77"/>
      <c r="AU201" s="77"/>
      <c r="AV201" s="77"/>
      <c r="AW201" s="77"/>
      <c r="AX201" s="77"/>
      <c r="AY201" s="77"/>
      <c r="AZ201" s="77"/>
      <c r="BA201" s="77"/>
      <c r="BB201" s="77"/>
      <c r="BC201" s="77"/>
      <c r="BD201" s="77"/>
      <c r="BE201" s="77"/>
      <c r="BF201" s="77"/>
      <c r="BG201" s="77"/>
      <c r="BH201" s="77"/>
      <c r="BI201" s="77"/>
      <c r="BJ201" s="77"/>
      <c r="BK201" s="77"/>
      <c r="BL201" s="77"/>
      <c r="BM201" s="77"/>
      <c r="BN201" s="77"/>
      <c r="BO201" s="77"/>
      <c r="BP201" s="77"/>
      <c r="BQ201" s="77"/>
      <c r="BR201" s="77"/>
      <c r="BS201" s="77"/>
      <c r="BT201" s="77"/>
      <c r="BU201" s="77"/>
      <c r="BV201" s="77"/>
    </row>
    <row r="202" spans="1:74" x14ac:dyDescent="0.4">
      <c r="A202" s="77"/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  <c r="AB202" s="77"/>
      <c r="AC202" s="77"/>
      <c r="AD202" s="77"/>
      <c r="AE202" s="77"/>
      <c r="AF202" s="77"/>
      <c r="AG202" s="77"/>
      <c r="AH202" s="77"/>
      <c r="AI202" s="77"/>
      <c r="AJ202" s="77"/>
      <c r="AK202" s="77"/>
      <c r="AL202" s="77"/>
      <c r="AM202" s="77"/>
      <c r="AN202" s="77"/>
      <c r="AO202" s="77"/>
      <c r="AP202" s="77"/>
      <c r="AQ202" s="77"/>
      <c r="AR202" s="77"/>
      <c r="AS202" s="77"/>
      <c r="AT202" s="77"/>
      <c r="AU202" s="77"/>
      <c r="AV202" s="77"/>
      <c r="AW202" s="77"/>
      <c r="AX202" s="77"/>
      <c r="AY202" s="77"/>
      <c r="AZ202" s="77"/>
      <c r="BA202" s="77"/>
      <c r="BB202" s="77"/>
      <c r="BC202" s="77"/>
      <c r="BD202" s="77"/>
      <c r="BE202" s="77"/>
      <c r="BF202" s="77"/>
      <c r="BG202" s="77"/>
      <c r="BH202" s="77"/>
      <c r="BI202" s="77"/>
      <c r="BJ202" s="77"/>
      <c r="BK202" s="77"/>
      <c r="BL202" s="77"/>
      <c r="BM202" s="77"/>
      <c r="BN202" s="77"/>
      <c r="BO202" s="77"/>
      <c r="BP202" s="77"/>
      <c r="BQ202" s="77"/>
      <c r="BR202" s="77"/>
      <c r="BS202" s="77"/>
      <c r="BT202" s="77"/>
      <c r="BU202" s="77"/>
      <c r="BV202" s="77"/>
    </row>
    <row r="203" spans="1:74" x14ac:dyDescent="0.4">
      <c r="A203" s="77"/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  <c r="AB203" s="77"/>
      <c r="AC203" s="77"/>
      <c r="AD203" s="77"/>
      <c r="AE203" s="77"/>
      <c r="AF203" s="77"/>
      <c r="AG203" s="77"/>
      <c r="AH203" s="77"/>
      <c r="AI203" s="77"/>
      <c r="AJ203" s="77"/>
      <c r="AK203" s="77"/>
      <c r="AL203" s="77"/>
      <c r="AM203" s="77"/>
      <c r="AN203" s="77"/>
      <c r="AO203" s="77"/>
      <c r="AP203" s="77"/>
      <c r="AQ203" s="77"/>
      <c r="AR203" s="77"/>
      <c r="AS203" s="77"/>
      <c r="AT203" s="77"/>
      <c r="AU203" s="77"/>
      <c r="AV203" s="77"/>
      <c r="AW203" s="77"/>
      <c r="AX203" s="77"/>
      <c r="AY203" s="77"/>
      <c r="AZ203" s="77"/>
      <c r="BA203" s="77"/>
      <c r="BB203" s="77"/>
      <c r="BC203" s="77"/>
      <c r="BD203" s="77"/>
      <c r="BE203" s="77"/>
      <c r="BF203" s="77"/>
      <c r="BG203" s="77"/>
      <c r="BH203" s="77"/>
      <c r="BI203" s="77"/>
      <c r="BJ203" s="77"/>
      <c r="BK203" s="77"/>
      <c r="BL203" s="77"/>
      <c r="BM203" s="77"/>
      <c r="BN203" s="77"/>
      <c r="BO203" s="77"/>
      <c r="BP203" s="77"/>
      <c r="BQ203" s="77"/>
      <c r="BR203" s="77"/>
      <c r="BS203" s="77"/>
      <c r="BT203" s="77"/>
      <c r="BU203" s="77"/>
      <c r="BV203" s="77"/>
    </row>
    <row r="204" spans="1:74" x14ac:dyDescent="0.4">
      <c r="A204" s="77"/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  <c r="AB204" s="77"/>
      <c r="AC204" s="77"/>
      <c r="AD204" s="77"/>
      <c r="AE204" s="77"/>
      <c r="AF204" s="77"/>
      <c r="AG204" s="77"/>
      <c r="AH204" s="77"/>
      <c r="AI204" s="77"/>
      <c r="AJ204" s="77"/>
      <c r="AK204" s="77"/>
      <c r="AL204" s="77"/>
      <c r="AM204" s="77"/>
      <c r="AN204" s="77"/>
      <c r="AO204" s="77"/>
      <c r="AP204" s="77"/>
      <c r="AQ204" s="77"/>
      <c r="AR204" s="77"/>
      <c r="AS204" s="77"/>
      <c r="AT204" s="77"/>
      <c r="AU204" s="77"/>
      <c r="AV204" s="77"/>
      <c r="AW204" s="77"/>
      <c r="AX204" s="77"/>
      <c r="AY204" s="77"/>
      <c r="AZ204" s="77"/>
      <c r="BA204" s="77"/>
      <c r="BB204" s="77"/>
      <c r="BC204" s="77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</row>
    <row r="205" spans="1:74" x14ac:dyDescent="0.4">
      <c r="A205" s="77"/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  <c r="AB205" s="77"/>
      <c r="AC205" s="77"/>
      <c r="AD205" s="77"/>
      <c r="AE205" s="77"/>
      <c r="AF205" s="77"/>
      <c r="AG205" s="77"/>
      <c r="AH205" s="77"/>
      <c r="AI205" s="77"/>
      <c r="AJ205" s="77"/>
      <c r="AK205" s="77"/>
      <c r="AL205" s="77"/>
      <c r="AM205" s="77"/>
      <c r="AN205" s="77"/>
      <c r="AO205" s="77"/>
      <c r="AP205" s="77"/>
      <c r="AQ205" s="77"/>
      <c r="AR205" s="77"/>
      <c r="AS205" s="77"/>
      <c r="AT205" s="77"/>
      <c r="AU205" s="77"/>
      <c r="AV205" s="77"/>
      <c r="AW205" s="77"/>
      <c r="AX205" s="77"/>
      <c r="AY205" s="77"/>
      <c r="AZ205" s="77"/>
      <c r="BA205" s="77"/>
      <c r="BB205" s="77"/>
      <c r="BC205" s="77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</row>
    <row r="206" spans="1:74" x14ac:dyDescent="0.4">
      <c r="A206" s="77"/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  <c r="AB206" s="77"/>
      <c r="AC206" s="77"/>
      <c r="AD206" s="77"/>
      <c r="AE206" s="77"/>
      <c r="AF206" s="77"/>
      <c r="AG206" s="77"/>
      <c r="AH206" s="77"/>
      <c r="AI206" s="77"/>
      <c r="AJ206" s="77"/>
      <c r="AK206" s="77"/>
      <c r="AL206" s="77"/>
      <c r="AM206" s="77"/>
      <c r="AN206" s="77"/>
      <c r="AO206" s="77"/>
      <c r="AP206" s="77"/>
      <c r="AQ206" s="77"/>
      <c r="AR206" s="77"/>
      <c r="AS206" s="77"/>
      <c r="AT206" s="77"/>
      <c r="AU206" s="77"/>
      <c r="AV206" s="77"/>
      <c r="AW206" s="77"/>
      <c r="AX206" s="77"/>
      <c r="AY206" s="77"/>
      <c r="AZ206" s="77"/>
      <c r="BA206" s="77"/>
      <c r="BB206" s="77"/>
      <c r="BC206" s="77"/>
      <c r="BD206" s="77"/>
      <c r="BE206" s="77"/>
      <c r="BF206" s="77"/>
      <c r="BG206" s="77"/>
      <c r="BH206" s="77"/>
      <c r="BI206" s="77"/>
      <c r="BJ206" s="77"/>
      <c r="BK206" s="77"/>
      <c r="BL206" s="77"/>
      <c r="BM206" s="77"/>
      <c r="BN206" s="77"/>
      <c r="BO206" s="77"/>
      <c r="BP206" s="77"/>
      <c r="BQ206" s="77"/>
      <c r="BR206" s="77"/>
      <c r="BS206" s="77"/>
      <c r="BT206" s="77"/>
      <c r="BU206" s="77"/>
      <c r="BV206" s="77"/>
    </row>
    <row r="207" spans="1:74" x14ac:dyDescent="0.4">
      <c r="A207" s="77"/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  <c r="AB207" s="77"/>
      <c r="AC207" s="77"/>
      <c r="AD207" s="77"/>
      <c r="AE207" s="77"/>
      <c r="AF207" s="77"/>
      <c r="AG207" s="77"/>
      <c r="AH207" s="77"/>
      <c r="AI207" s="77"/>
      <c r="AJ207" s="77"/>
      <c r="AK207" s="77"/>
      <c r="AL207" s="77"/>
      <c r="AM207" s="77"/>
      <c r="AN207" s="77"/>
      <c r="AO207" s="77"/>
      <c r="AP207" s="77"/>
      <c r="AQ207" s="77"/>
      <c r="AR207" s="77"/>
      <c r="AS207" s="77"/>
      <c r="AT207" s="77"/>
      <c r="AU207" s="77"/>
      <c r="AV207" s="77"/>
      <c r="AW207" s="77"/>
      <c r="AX207" s="77"/>
      <c r="AY207" s="77"/>
      <c r="AZ207" s="77"/>
      <c r="BA207" s="77"/>
      <c r="BB207" s="77"/>
      <c r="BC207" s="77"/>
      <c r="BD207" s="77"/>
      <c r="BE207" s="77"/>
      <c r="BF207" s="77"/>
      <c r="BG207" s="77"/>
      <c r="BH207" s="77"/>
      <c r="BI207" s="77"/>
      <c r="BJ207" s="77"/>
      <c r="BK207" s="77"/>
      <c r="BL207" s="77"/>
      <c r="BM207" s="77"/>
      <c r="BN207" s="77"/>
      <c r="BO207" s="77"/>
      <c r="BP207" s="77"/>
      <c r="BQ207" s="77"/>
      <c r="BR207" s="77"/>
      <c r="BS207" s="77"/>
      <c r="BT207" s="77"/>
      <c r="BU207" s="77"/>
      <c r="BV207" s="77"/>
    </row>
    <row r="208" spans="1:74" x14ac:dyDescent="0.4">
      <c r="A208" s="77"/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  <c r="AB208" s="77"/>
      <c r="AC208" s="77"/>
      <c r="AD208" s="77"/>
      <c r="AE208" s="77"/>
      <c r="AF208" s="77"/>
      <c r="AG208" s="77"/>
      <c r="AH208" s="77"/>
      <c r="AI208" s="77"/>
      <c r="AJ208" s="77"/>
      <c r="AK208" s="77"/>
      <c r="AL208" s="77"/>
      <c r="AM208" s="77"/>
      <c r="AN208" s="77"/>
      <c r="AO208" s="77"/>
      <c r="AP208" s="77"/>
      <c r="AQ208" s="77"/>
      <c r="AR208" s="77"/>
      <c r="AS208" s="77"/>
      <c r="AT208" s="77"/>
      <c r="AU208" s="77"/>
      <c r="AV208" s="77"/>
      <c r="AW208" s="77"/>
      <c r="AX208" s="77"/>
      <c r="AY208" s="77"/>
      <c r="AZ208" s="77"/>
      <c r="BA208" s="77"/>
      <c r="BB208" s="77"/>
      <c r="BC208" s="77"/>
      <c r="BD208" s="77"/>
      <c r="BE208" s="77"/>
      <c r="BF208" s="77"/>
      <c r="BG208" s="77"/>
      <c r="BH208" s="77"/>
      <c r="BI208" s="77"/>
      <c r="BJ208" s="77"/>
      <c r="BK208" s="77"/>
      <c r="BL208" s="77"/>
      <c r="BM208" s="77"/>
      <c r="BN208" s="77"/>
      <c r="BO208" s="77"/>
      <c r="BP208" s="77"/>
      <c r="BQ208" s="77"/>
      <c r="BR208" s="77"/>
      <c r="BS208" s="77"/>
      <c r="BT208" s="77"/>
      <c r="BU208" s="77"/>
      <c r="BV208" s="77"/>
    </row>
    <row r="209" spans="1:74" x14ac:dyDescent="0.4">
      <c r="A209" s="77"/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  <c r="AB209" s="77"/>
      <c r="AC209" s="77"/>
      <c r="AD209" s="77"/>
      <c r="AE209" s="77"/>
      <c r="AF209" s="77"/>
      <c r="AG209" s="77"/>
      <c r="AH209" s="77"/>
      <c r="AI209" s="77"/>
      <c r="AJ209" s="77"/>
      <c r="AK209" s="77"/>
      <c r="AL209" s="77"/>
      <c r="AM209" s="77"/>
      <c r="AN209" s="77"/>
      <c r="AO209" s="77"/>
      <c r="AP209" s="77"/>
      <c r="AQ209" s="77"/>
      <c r="AR209" s="77"/>
      <c r="AS209" s="77"/>
      <c r="AT209" s="77"/>
      <c r="AU209" s="77"/>
      <c r="AV209" s="77"/>
      <c r="AW209" s="77"/>
      <c r="AX209" s="77"/>
      <c r="AY209" s="77"/>
      <c r="AZ209" s="77"/>
      <c r="BA209" s="77"/>
      <c r="BB209" s="77"/>
      <c r="BC209" s="77"/>
      <c r="BD209" s="77"/>
      <c r="BE209" s="77"/>
      <c r="BF209" s="77"/>
      <c r="BG209" s="77"/>
      <c r="BH209" s="77"/>
      <c r="BI209" s="77"/>
      <c r="BJ209" s="77"/>
      <c r="BK209" s="77"/>
      <c r="BL209" s="77"/>
      <c r="BM209" s="77"/>
      <c r="BN209" s="77"/>
      <c r="BO209" s="77"/>
      <c r="BP209" s="77"/>
      <c r="BQ209" s="77"/>
      <c r="BR209" s="77"/>
      <c r="BS209" s="77"/>
      <c r="BT209" s="77"/>
      <c r="BU209" s="77"/>
      <c r="BV209" s="77"/>
    </row>
    <row r="210" spans="1:74" x14ac:dyDescent="0.4">
      <c r="A210" s="77"/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  <c r="AB210" s="77"/>
      <c r="AC210" s="77"/>
      <c r="AD210" s="77"/>
      <c r="AE210" s="77"/>
      <c r="AF210" s="77"/>
      <c r="AG210" s="77"/>
      <c r="AH210" s="77"/>
      <c r="AI210" s="77"/>
      <c r="AJ210" s="77"/>
      <c r="AK210" s="77"/>
      <c r="AL210" s="77"/>
      <c r="AM210" s="77"/>
      <c r="AN210" s="77"/>
      <c r="AO210" s="77"/>
      <c r="AP210" s="77"/>
      <c r="AQ210" s="77"/>
      <c r="AR210" s="77"/>
      <c r="AS210" s="77"/>
      <c r="AT210" s="77"/>
      <c r="AU210" s="77"/>
      <c r="AV210" s="77"/>
      <c r="AW210" s="77"/>
      <c r="AX210" s="77"/>
      <c r="AY210" s="77"/>
      <c r="AZ210" s="77"/>
      <c r="BA210" s="77"/>
      <c r="BB210" s="77"/>
      <c r="BC210" s="77"/>
      <c r="BD210" s="77"/>
      <c r="BE210" s="77"/>
      <c r="BF210" s="77"/>
      <c r="BG210" s="77"/>
      <c r="BH210" s="77"/>
      <c r="BI210" s="77"/>
      <c r="BJ210" s="77"/>
      <c r="BK210" s="77"/>
      <c r="BL210" s="77"/>
      <c r="BM210" s="77"/>
      <c r="BN210" s="77"/>
      <c r="BO210" s="77"/>
      <c r="BP210" s="77"/>
      <c r="BQ210" s="77"/>
      <c r="BR210" s="77"/>
      <c r="BS210" s="77"/>
      <c r="BT210" s="77"/>
      <c r="BU210" s="77"/>
      <c r="BV210" s="77"/>
    </row>
    <row r="211" spans="1:74" x14ac:dyDescent="0.4">
      <c r="A211" s="77"/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  <c r="AB211" s="77"/>
      <c r="AC211" s="77"/>
      <c r="AD211" s="77"/>
      <c r="AE211" s="77"/>
      <c r="AF211" s="77"/>
      <c r="AG211" s="77"/>
      <c r="AH211" s="77"/>
      <c r="AI211" s="77"/>
      <c r="AJ211" s="77"/>
      <c r="AK211" s="77"/>
      <c r="AL211" s="77"/>
      <c r="AM211" s="77"/>
      <c r="AN211" s="77"/>
      <c r="AO211" s="77"/>
      <c r="AP211" s="77"/>
      <c r="AQ211" s="77"/>
      <c r="AR211" s="77"/>
      <c r="AS211" s="77"/>
      <c r="AT211" s="77"/>
      <c r="AU211" s="77"/>
      <c r="AV211" s="77"/>
      <c r="AW211" s="77"/>
      <c r="AX211" s="77"/>
      <c r="AY211" s="77"/>
      <c r="AZ211" s="77"/>
      <c r="BA211" s="77"/>
      <c r="BB211" s="77"/>
      <c r="BC211" s="77"/>
      <c r="BD211" s="77"/>
      <c r="BE211" s="77"/>
      <c r="BF211" s="77"/>
      <c r="BG211" s="77"/>
      <c r="BH211" s="77"/>
      <c r="BI211" s="77"/>
      <c r="BJ211" s="77"/>
      <c r="BK211" s="77"/>
      <c r="BL211" s="77"/>
      <c r="BM211" s="77"/>
      <c r="BN211" s="77"/>
      <c r="BO211" s="77"/>
      <c r="BP211" s="77"/>
      <c r="BQ211" s="77"/>
      <c r="BR211" s="77"/>
      <c r="BS211" s="77"/>
      <c r="BT211" s="77"/>
      <c r="BU211" s="77"/>
      <c r="BV211" s="77"/>
    </row>
    <row r="212" spans="1:74" x14ac:dyDescent="0.4">
      <c r="A212" s="77"/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  <c r="AB212" s="77"/>
      <c r="AC212" s="77"/>
      <c r="AD212" s="77"/>
      <c r="AE212" s="77"/>
      <c r="AF212" s="77"/>
      <c r="AG212" s="77"/>
      <c r="AH212" s="77"/>
      <c r="AI212" s="77"/>
      <c r="AJ212" s="77"/>
      <c r="AK212" s="77"/>
      <c r="AL212" s="77"/>
      <c r="AM212" s="77"/>
      <c r="AN212" s="77"/>
      <c r="AO212" s="77"/>
      <c r="AP212" s="77"/>
      <c r="AQ212" s="77"/>
      <c r="AR212" s="77"/>
      <c r="AS212" s="77"/>
      <c r="AT212" s="77"/>
      <c r="AU212" s="77"/>
      <c r="AV212" s="77"/>
      <c r="AW212" s="77"/>
      <c r="AX212" s="77"/>
      <c r="AY212" s="77"/>
      <c r="AZ212" s="77"/>
      <c r="BA212" s="77"/>
      <c r="BB212" s="77"/>
      <c r="BC212" s="77"/>
      <c r="BD212" s="77"/>
      <c r="BE212" s="77"/>
      <c r="BF212" s="77"/>
      <c r="BG212" s="77"/>
      <c r="BH212" s="77"/>
      <c r="BI212" s="77"/>
      <c r="BJ212" s="77"/>
      <c r="BK212" s="77"/>
      <c r="BL212" s="77"/>
      <c r="BM212" s="77"/>
      <c r="BN212" s="77"/>
      <c r="BO212" s="77"/>
      <c r="BP212" s="77"/>
      <c r="BQ212" s="77"/>
      <c r="BR212" s="77"/>
      <c r="BS212" s="77"/>
      <c r="BT212" s="77"/>
      <c r="BU212" s="77"/>
      <c r="BV212" s="77"/>
    </row>
    <row r="213" spans="1:74" x14ac:dyDescent="0.4">
      <c r="A213" s="77"/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  <c r="AB213" s="77"/>
      <c r="AC213" s="77"/>
      <c r="AD213" s="77"/>
      <c r="AE213" s="77"/>
      <c r="AF213" s="77"/>
      <c r="AG213" s="77"/>
      <c r="AH213" s="77"/>
      <c r="AI213" s="77"/>
      <c r="AJ213" s="77"/>
      <c r="AK213" s="77"/>
      <c r="AL213" s="77"/>
      <c r="AM213" s="77"/>
      <c r="AN213" s="77"/>
      <c r="AO213" s="77"/>
      <c r="AP213" s="77"/>
      <c r="AQ213" s="77"/>
      <c r="AR213" s="77"/>
      <c r="AS213" s="77"/>
      <c r="AT213" s="77"/>
      <c r="AU213" s="77"/>
      <c r="AV213" s="77"/>
      <c r="AW213" s="77"/>
      <c r="AX213" s="77"/>
      <c r="AY213" s="77"/>
      <c r="AZ213" s="77"/>
      <c r="BA213" s="77"/>
      <c r="BB213" s="77"/>
      <c r="BC213" s="77"/>
      <c r="BD213" s="77"/>
      <c r="BE213" s="77"/>
      <c r="BF213" s="77"/>
      <c r="BG213" s="77"/>
      <c r="BH213" s="77"/>
      <c r="BI213" s="77"/>
      <c r="BJ213" s="77"/>
      <c r="BK213" s="77"/>
      <c r="BL213" s="77"/>
      <c r="BM213" s="77"/>
      <c r="BN213" s="77"/>
      <c r="BO213" s="77"/>
      <c r="BP213" s="77"/>
      <c r="BQ213" s="77"/>
      <c r="BR213" s="77"/>
      <c r="BS213" s="77"/>
      <c r="BT213" s="77"/>
      <c r="BU213" s="77"/>
      <c r="BV213" s="77"/>
    </row>
    <row r="214" spans="1:74" x14ac:dyDescent="0.4">
      <c r="A214" s="77"/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  <c r="AB214" s="77"/>
      <c r="AC214" s="77"/>
      <c r="AD214" s="77"/>
      <c r="AE214" s="77"/>
      <c r="AF214" s="77"/>
      <c r="AG214" s="77"/>
      <c r="AH214" s="77"/>
      <c r="AI214" s="77"/>
      <c r="AJ214" s="77"/>
      <c r="AK214" s="77"/>
      <c r="AL214" s="77"/>
      <c r="AM214" s="77"/>
      <c r="AN214" s="77"/>
      <c r="AO214" s="77"/>
      <c r="AP214" s="77"/>
      <c r="AQ214" s="77"/>
      <c r="AR214" s="77"/>
      <c r="AS214" s="77"/>
      <c r="AT214" s="77"/>
      <c r="AU214" s="77"/>
      <c r="AV214" s="77"/>
      <c r="AW214" s="77"/>
      <c r="AX214" s="77"/>
      <c r="AY214" s="77"/>
      <c r="AZ214" s="77"/>
      <c r="BA214" s="77"/>
      <c r="BB214" s="77"/>
      <c r="BC214" s="77"/>
      <c r="BD214" s="77"/>
      <c r="BE214" s="77"/>
      <c r="BF214" s="77"/>
      <c r="BG214" s="77"/>
      <c r="BH214" s="77"/>
      <c r="BI214" s="77"/>
      <c r="BJ214" s="77"/>
      <c r="BK214" s="77"/>
      <c r="BL214" s="77"/>
      <c r="BM214" s="77"/>
      <c r="BN214" s="77"/>
      <c r="BO214" s="77"/>
      <c r="BP214" s="77"/>
      <c r="BQ214" s="77"/>
      <c r="BR214" s="77"/>
      <c r="BS214" s="77"/>
      <c r="BT214" s="77"/>
      <c r="BU214" s="77"/>
      <c r="BV214" s="77"/>
    </row>
    <row r="215" spans="1:74" x14ac:dyDescent="0.4">
      <c r="A215" s="77"/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  <c r="AB215" s="77"/>
      <c r="AC215" s="77"/>
      <c r="AD215" s="77"/>
      <c r="AE215" s="77"/>
      <c r="AF215" s="77"/>
      <c r="AG215" s="77"/>
      <c r="AH215" s="77"/>
      <c r="AI215" s="77"/>
      <c r="AJ215" s="77"/>
      <c r="AK215" s="77"/>
      <c r="AL215" s="77"/>
      <c r="AM215" s="77"/>
      <c r="AN215" s="77"/>
      <c r="AO215" s="77"/>
      <c r="AP215" s="77"/>
      <c r="AQ215" s="77"/>
      <c r="AR215" s="77"/>
      <c r="AS215" s="77"/>
      <c r="AT215" s="77"/>
      <c r="AU215" s="77"/>
      <c r="AV215" s="77"/>
      <c r="AW215" s="77"/>
      <c r="AX215" s="77"/>
      <c r="AY215" s="77"/>
      <c r="AZ215" s="77"/>
      <c r="BA215" s="77"/>
      <c r="BB215" s="77"/>
      <c r="BC215" s="77"/>
      <c r="BD215" s="77"/>
      <c r="BE215" s="77"/>
      <c r="BF215" s="77"/>
      <c r="BG215" s="77"/>
      <c r="BH215" s="77"/>
      <c r="BI215" s="77"/>
      <c r="BJ215" s="77"/>
      <c r="BK215" s="77"/>
      <c r="BL215" s="77"/>
      <c r="BM215" s="77"/>
      <c r="BN215" s="77"/>
      <c r="BO215" s="77"/>
      <c r="BP215" s="77"/>
      <c r="BQ215" s="77"/>
      <c r="BR215" s="77"/>
      <c r="BS215" s="77"/>
      <c r="BT215" s="77"/>
      <c r="BU215" s="77"/>
      <c r="BV215" s="77"/>
    </row>
    <row r="216" spans="1:74" x14ac:dyDescent="0.4">
      <c r="A216" s="77"/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  <c r="AB216" s="77"/>
      <c r="AC216" s="77"/>
      <c r="AD216" s="77"/>
      <c r="AE216" s="77"/>
      <c r="AF216" s="77"/>
      <c r="AG216" s="77"/>
      <c r="AH216" s="77"/>
      <c r="AI216" s="77"/>
      <c r="AJ216" s="77"/>
      <c r="AK216" s="77"/>
      <c r="AL216" s="77"/>
      <c r="AM216" s="77"/>
      <c r="AN216" s="77"/>
      <c r="AO216" s="77"/>
      <c r="AP216" s="77"/>
      <c r="AQ216" s="77"/>
      <c r="AR216" s="77"/>
      <c r="AS216" s="77"/>
      <c r="AT216" s="77"/>
      <c r="AU216" s="77"/>
      <c r="AV216" s="77"/>
      <c r="AW216" s="77"/>
      <c r="AX216" s="77"/>
      <c r="AY216" s="77"/>
      <c r="AZ216" s="77"/>
      <c r="BA216" s="77"/>
      <c r="BB216" s="77"/>
      <c r="BC216" s="77"/>
      <c r="BD216" s="77"/>
      <c r="BE216" s="77"/>
      <c r="BF216" s="77"/>
      <c r="BG216" s="77"/>
      <c r="BH216" s="77"/>
      <c r="BI216" s="77"/>
      <c r="BJ216" s="77"/>
      <c r="BK216" s="77"/>
      <c r="BL216" s="77"/>
      <c r="BM216" s="77"/>
      <c r="BN216" s="77"/>
      <c r="BO216" s="77"/>
      <c r="BP216" s="77"/>
      <c r="BQ216" s="77"/>
      <c r="BR216" s="77"/>
      <c r="BS216" s="77"/>
      <c r="BT216" s="77"/>
      <c r="BU216" s="77"/>
      <c r="BV216" s="77"/>
    </row>
    <row r="217" spans="1:74" x14ac:dyDescent="0.4">
      <c r="A217" s="77"/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  <c r="AB217" s="77"/>
      <c r="AC217" s="77"/>
      <c r="AD217" s="77"/>
      <c r="AE217" s="77"/>
      <c r="AF217" s="77"/>
      <c r="AG217" s="77"/>
      <c r="AH217" s="77"/>
      <c r="AI217" s="77"/>
      <c r="AJ217" s="77"/>
      <c r="AK217" s="77"/>
      <c r="AL217" s="77"/>
      <c r="AM217" s="77"/>
      <c r="AN217" s="77"/>
      <c r="AO217" s="77"/>
      <c r="AP217" s="77"/>
      <c r="AQ217" s="77"/>
      <c r="AR217" s="77"/>
      <c r="AS217" s="77"/>
      <c r="AT217" s="77"/>
      <c r="AU217" s="77"/>
      <c r="AV217" s="77"/>
      <c r="AW217" s="77"/>
      <c r="AX217" s="77"/>
      <c r="AY217" s="77"/>
      <c r="AZ217" s="77"/>
      <c r="BA217" s="77"/>
      <c r="BB217" s="77"/>
      <c r="BC217" s="77"/>
      <c r="BD217" s="77"/>
      <c r="BE217" s="77"/>
      <c r="BF217" s="77"/>
      <c r="BG217" s="77"/>
      <c r="BH217" s="77"/>
      <c r="BI217" s="77"/>
      <c r="BJ217" s="77"/>
      <c r="BK217" s="77"/>
      <c r="BL217" s="77"/>
      <c r="BM217" s="77"/>
      <c r="BN217" s="77"/>
      <c r="BO217" s="77"/>
      <c r="BP217" s="77"/>
      <c r="BQ217" s="77"/>
      <c r="BR217" s="77"/>
      <c r="BS217" s="77"/>
      <c r="BT217" s="77"/>
      <c r="BU217" s="77"/>
      <c r="BV217" s="77"/>
    </row>
    <row r="218" spans="1:74" x14ac:dyDescent="0.4">
      <c r="A218" s="77"/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  <c r="AB218" s="77"/>
      <c r="AC218" s="77"/>
      <c r="AD218" s="77"/>
      <c r="AE218" s="77"/>
      <c r="AF218" s="77"/>
      <c r="AG218" s="77"/>
      <c r="AH218" s="77"/>
      <c r="AI218" s="77"/>
      <c r="AJ218" s="77"/>
      <c r="AK218" s="77"/>
      <c r="AL218" s="77"/>
      <c r="AM218" s="77"/>
      <c r="AN218" s="77"/>
      <c r="AO218" s="77"/>
      <c r="AP218" s="77"/>
      <c r="AQ218" s="77"/>
      <c r="AR218" s="77"/>
      <c r="AS218" s="77"/>
      <c r="AT218" s="77"/>
      <c r="AU218" s="77"/>
      <c r="AV218" s="77"/>
      <c r="AW218" s="77"/>
      <c r="AX218" s="77"/>
      <c r="AY218" s="77"/>
      <c r="AZ218" s="77"/>
      <c r="BA218" s="77"/>
      <c r="BB218" s="77"/>
      <c r="BC218" s="77"/>
      <c r="BD218" s="77"/>
      <c r="BE218" s="77"/>
      <c r="BF218" s="77"/>
      <c r="BG218" s="77"/>
      <c r="BH218" s="77"/>
      <c r="BI218" s="77"/>
      <c r="BJ218" s="77"/>
      <c r="BK218" s="77"/>
      <c r="BL218" s="77"/>
      <c r="BM218" s="77"/>
      <c r="BN218" s="77"/>
      <c r="BO218" s="77"/>
      <c r="BP218" s="77"/>
      <c r="BQ218" s="77"/>
      <c r="BR218" s="77"/>
      <c r="BS218" s="77"/>
      <c r="BT218" s="77"/>
      <c r="BU218" s="77"/>
      <c r="BV218" s="77"/>
    </row>
    <row r="219" spans="1:74" x14ac:dyDescent="0.4">
      <c r="A219" s="77"/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  <c r="AB219" s="77"/>
      <c r="AC219" s="77"/>
      <c r="AD219" s="77"/>
      <c r="AE219" s="77"/>
      <c r="AF219" s="77"/>
      <c r="AG219" s="77"/>
      <c r="AH219" s="77"/>
      <c r="AI219" s="77"/>
      <c r="AJ219" s="77"/>
      <c r="AK219" s="77"/>
      <c r="AL219" s="77"/>
      <c r="AM219" s="77"/>
      <c r="AN219" s="77"/>
      <c r="AO219" s="77"/>
      <c r="AP219" s="77"/>
      <c r="AQ219" s="77"/>
      <c r="AR219" s="77"/>
      <c r="AS219" s="77"/>
      <c r="AT219" s="77"/>
      <c r="AU219" s="77"/>
      <c r="AV219" s="77"/>
      <c r="AW219" s="77"/>
      <c r="AX219" s="77"/>
      <c r="AY219" s="77"/>
      <c r="AZ219" s="77"/>
      <c r="BA219" s="77"/>
      <c r="BB219" s="77"/>
      <c r="BC219" s="77"/>
      <c r="BD219" s="77"/>
      <c r="BE219" s="77"/>
      <c r="BF219" s="77"/>
      <c r="BG219" s="77"/>
      <c r="BH219" s="77"/>
      <c r="BI219" s="77"/>
      <c r="BJ219" s="77"/>
      <c r="BK219" s="77"/>
      <c r="BL219" s="77"/>
      <c r="BM219" s="77"/>
      <c r="BN219" s="77"/>
      <c r="BO219" s="77"/>
      <c r="BP219" s="77"/>
      <c r="BQ219" s="77"/>
      <c r="BR219" s="77"/>
      <c r="BS219" s="77"/>
      <c r="BT219" s="77"/>
      <c r="BU219" s="77"/>
      <c r="BV219" s="77"/>
    </row>
    <row r="220" spans="1:74" x14ac:dyDescent="0.4">
      <c r="A220" s="77"/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  <c r="AB220" s="77"/>
      <c r="AC220" s="77"/>
      <c r="AD220" s="77"/>
      <c r="AE220" s="77"/>
      <c r="AF220" s="77"/>
      <c r="AG220" s="77"/>
      <c r="AH220" s="77"/>
      <c r="AI220" s="77"/>
      <c r="AJ220" s="77"/>
      <c r="AK220" s="77"/>
      <c r="AL220" s="77"/>
      <c r="AM220" s="77"/>
      <c r="AN220" s="77"/>
      <c r="AO220" s="77"/>
      <c r="AP220" s="77"/>
      <c r="AQ220" s="77"/>
      <c r="AR220" s="77"/>
      <c r="AS220" s="77"/>
      <c r="AT220" s="77"/>
      <c r="AU220" s="77"/>
      <c r="AV220" s="77"/>
      <c r="AW220" s="77"/>
      <c r="AX220" s="77"/>
      <c r="AY220" s="77"/>
      <c r="AZ220" s="77"/>
      <c r="BA220" s="77"/>
      <c r="BB220" s="77"/>
      <c r="BC220" s="77"/>
      <c r="BD220" s="77"/>
      <c r="BE220" s="77"/>
      <c r="BF220" s="77"/>
      <c r="BG220" s="77"/>
      <c r="BH220" s="77"/>
      <c r="BI220" s="77"/>
      <c r="BJ220" s="77"/>
      <c r="BK220" s="77"/>
      <c r="BL220" s="77"/>
      <c r="BM220" s="77"/>
      <c r="BN220" s="77"/>
      <c r="BO220" s="77"/>
      <c r="BP220" s="77"/>
      <c r="BQ220" s="77"/>
      <c r="BR220" s="77"/>
      <c r="BS220" s="77"/>
      <c r="BT220" s="77"/>
      <c r="BU220" s="77"/>
      <c r="BV220" s="77"/>
    </row>
    <row r="221" spans="1:74" x14ac:dyDescent="0.4">
      <c r="A221" s="77"/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  <c r="AB221" s="77"/>
      <c r="AC221" s="77"/>
      <c r="AD221" s="77"/>
      <c r="AE221" s="77"/>
      <c r="AF221" s="77"/>
      <c r="AG221" s="77"/>
      <c r="AH221" s="77"/>
      <c r="AI221" s="77"/>
      <c r="AJ221" s="77"/>
      <c r="AK221" s="77"/>
      <c r="AL221" s="77"/>
      <c r="AM221" s="77"/>
      <c r="AN221" s="77"/>
      <c r="AO221" s="77"/>
      <c r="AP221" s="77"/>
      <c r="AQ221" s="77"/>
      <c r="AR221" s="77"/>
      <c r="AS221" s="77"/>
      <c r="AT221" s="77"/>
      <c r="AU221" s="77"/>
      <c r="AV221" s="77"/>
      <c r="AW221" s="77"/>
      <c r="AX221" s="77"/>
      <c r="AY221" s="77"/>
      <c r="AZ221" s="77"/>
      <c r="BA221" s="77"/>
      <c r="BB221" s="77"/>
      <c r="BC221" s="77"/>
      <c r="BD221" s="77"/>
      <c r="BE221" s="77"/>
      <c r="BF221" s="77"/>
      <c r="BG221" s="77"/>
      <c r="BH221" s="77"/>
      <c r="BI221" s="77"/>
      <c r="BJ221" s="77"/>
      <c r="BK221" s="77"/>
      <c r="BL221" s="77"/>
      <c r="BM221" s="77"/>
      <c r="BN221" s="77"/>
      <c r="BO221" s="77"/>
      <c r="BP221" s="77"/>
      <c r="BQ221" s="77"/>
      <c r="BR221" s="77"/>
      <c r="BS221" s="77"/>
      <c r="BT221" s="77"/>
      <c r="BU221" s="77"/>
      <c r="BV221" s="77"/>
    </row>
    <row r="222" spans="1:74" x14ac:dyDescent="0.4">
      <c r="A222" s="77"/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  <c r="AB222" s="77"/>
      <c r="AC222" s="77"/>
      <c r="AD222" s="77"/>
      <c r="AE222" s="77"/>
      <c r="AF222" s="77"/>
      <c r="AG222" s="77"/>
      <c r="AH222" s="77"/>
      <c r="AI222" s="77"/>
      <c r="AJ222" s="77"/>
      <c r="AK222" s="77"/>
      <c r="AL222" s="77"/>
      <c r="AM222" s="77"/>
      <c r="AN222" s="77"/>
      <c r="AO222" s="77"/>
      <c r="AP222" s="77"/>
      <c r="AQ222" s="77"/>
      <c r="AR222" s="77"/>
      <c r="AS222" s="77"/>
      <c r="AT222" s="77"/>
      <c r="AU222" s="77"/>
      <c r="AV222" s="77"/>
      <c r="AW222" s="77"/>
      <c r="AX222" s="77"/>
      <c r="AY222" s="77"/>
      <c r="AZ222" s="77"/>
      <c r="BA222" s="77"/>
      <c r="BB222" s="77"/>
      <c r="BC222" s="77"/>
      <c r="BD222" s="77"/>
      <c r="BE222" s="77"/>
      <c r="BF222" s="77"/>
      <c r="BG222" s="77"/>
      <c r="BH222" s="77"/>
      <c r="BI222" s="77"/>
      <c r="BJ222" s="77"/>
      <c r="BK222" s="77"/>
      <c r="BL222" s="77"/>
      <c r="BM222" s="77"/>
      <c r="BN222" s="77"/>
      <c r="BO222" s="77"/>
      <c r="BP222" s="77"/>
      <c r="BQ222" s="77"/>
      <c r="BR222" s="77"/>
      <c r="BS222" s="77"/>
      <c r="BT222" s="77"/>
      <c r="BU222" s="77"/>
      <c r="BV222" s="77"/>
    </row>
    <row r="223" spans="1:74" x14ac:dyDescent="0.4">
      <c r="A223" s="77"/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  <c r="AB223" s="77"/>
      <c r="AC223" s="77"/>
      <c r="AD223" s="77"/>
      <c r="AE223" s="77"/>
      <c r="AF223" s="77"/>
      <c r="AG223" s="77"/>
      <c r="AH223" s="77"/>
      <c r="AI223" s="77"/>
      <c r="AJ223" s="77"/>
      <c r="AK223" s="77"/>
      <c r="AL223" s="77"/>
      <c r="AM223" s="77"/>
      <c r="AN223" s="77"/>
      <c r="AO223" s="77"/>
      <c r="AP223" s="77"/>
      <c r="AQ223" s="77"/>
      <c r="AR223" s="77"/>
      <c r="AS223" s="77"/>
      <c r="AT223" s="77"/>
      <c r="AU223" s="77"/>
      <c r="AV223" s="77"/>
      <c r="AW223" s="77"/>
      <c r="AX223" s="77"/>
      <c r="AY223" s="77"/>
      <c r="AZ223" s="77"/>
      <c r="BA223" s="77"/>
      <c r="BB223" s="77"/>
      <c r="BC223" s="77"/>
      <c r="BD223" s="77"/>
      <c r="BE223" s="77"/>
      <c r="BF223" s="77"/>
      <c r="BG223" s="77"/>
      <c r="BH223" s="77"/>
      <c r="BI223" s="77"/>
      <c r="BJ223" s="77"/>
      <c r="BK223" s="77"/>
      <c r="BL223" s="77"/>
      <c r="BM223" s="77"/>
      <c r="BN223" s="77"/>
      <c r="BO223" s="77"/>
      <c r="BP223" s="77"/>
      <c r="BQ223" s="77"/>
      <c r="BR223" s="77"/>
      <c r="BS223" s="77"/>
      <c r="BT223" s="77"/>
      <c r="BU223" s="77"/>
      <c r="BV223" s="77"/>
    </row>
    <row r="224" spans="1:74" x14ac:dyDescent="0.4">
      <c r="A224" s="77"/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  <c r="AB224" s="77"/>
      <c r="AC224" s="77"/>
      <c r="AD224" s="77"/>
      <c r="AE224" s="77"/>
      <c r="AF224" s="77"/>
      <c r="AG224" s="77"/>
      <c r="AH224" s="77"/>
      <c r="AI224" s="77"/>
      <c r="AJ224" s="77"/>
      <c r="AK224" s="77"/>
      <c r="AL224" s="77"/>
      <c r="AM224" s="77"/>
      <c r="AN224" s="77"/>
      <c r="AO224" s="77"/>
      <c r="AP224" s="77"/>
      <c r="AQ224" s="77"/>
      <c r="AR224" s="77"/>
      <c r="AS224" s="77"/>
      <c r="AT224" s="77"/>
      <c r="AU224" s="77"/>
      <c r="AV224" s="77"/>
      <c r="AW224" s="77"/>
      <c r="AX224" s="77"/>
      <c r="AY224" s="77"/>
      <c r="AZ224" s="77"/>
      <c r="BA224" s="77"/>
      <c r="BB224" s="77"/>
      <c r="BC224" s="77"/>
      <c r="BD224" s="77"/>
      <c r="BE224" s="77"/>
      <c r="BF224" s="77"/>
      <c r="BG224" s="77"/>
      <c r="BH224" s="77"/>
      <c r="BI224" s="77"/>
      <c r="BJ224" s="77"/>
      <c r="BK224" s="77"/>
      <c r="BL224" s="77"/>
      <c r="BM224" s="77"/>
      <c r="BN224" s="77"/>
      <c r="BO224" s="77"/>
      <c r="BP224" s="77"/>
      <c r="BQ224" s="77"/>
      <c r="BR224" s="77"/>
      <c r="BS224" s="77"/>
      <c r="BT224" s="77"/>
      <c r="BU224" s="77"/>
      <c r="BV224" s="77"/>
    </row>
    <row r="225" spans="1:74" x14ac:dyDescent="0.4">
      <c r="A225" s="77"/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  <c r="AB225" s="77"/>
      <c r="AC225" s="77"/>
      <c r="AD225" s="77"/>
      <c r="AE225" s="77"/>
      <c r="AF225" s="77"/>
      <c r="AG225" s="77"/>
      <c r="AH225" s="77"/>
      <c r="AI225" s="77"/>
      <c r="AJ225" s="77"/>
      <c r="AK225" s="77"/>
      <c r="AL225" s="77"/>
      <c r="AM225" s="77"/>
      <c r="AN225" s="77"/>
      <c r="AO225" s="77"/>
      <c r="AP225" s="77"/>
      <c r="AQ225" s="77"/>
      <c r="AR225" s="77"/>
      <c r="AS225" s="77"/>
      <c r="AT225" s="77"/>
      <c r="AU225" s="77"/>
      <c r="AV225" s="77"/>
      <c r="AW225" s="77"/>
      <c r="AX225" s="77"/>
      <c r="AY225" s="77"/>
      <c r="AZ225" s="77"/>
      <c r="BA225" s="77"/>
      <c r="BB225" s="77"/>
      <c r="BC225" s="77"/>
      <c r="BD225" s="77"/>
      <c r="BE225" s="77"/>
      <c r="BF225" s="77"/>
      <c r="BG225" s="77"/>
      <c r="BH225" s="77"/>
      <c r="BI225" s="77"/>
      <c r="BJ225" s="77"/>
      <c r="BK225" s="77"/>
      <c r="BL225" s="77"/>
      <c r="BM225" s="77"/>
      <c r="BN225" s="77"/>
      <c r="BO225" s="77"/>
      <c r="BP225" s="77"/>
      <c r="BQ225" s="77"/>
      <c r="BR225" s="77"/>
      <c r="BS225" s="77"/>
      <c r="BT225" s="77"/>
      <c r="BU225" s="77"/>
      <c r="BV225" s="77"/>
    </row>
    <row r="226" spans="1:74" x14ac:dyDescent="0.4">
      <c r="A226" s="77"/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  <c r="AB226" s="77"/>
      <c r="AC226" s="77"/>
      <c r="AD226" s="77"/>
      <c r="AE226" s="77"/>
      <c r="AF226" s="77"/>
      <c r="AG226" s="77"/>
      <c r="AH226" s="77"/>
      <c r="AI226" s="77"/>
      <c r="AJ226" s="77"/>
      <c r="AK226" s="77"/>
      <c r="AL226" s="77"/>
      <c r="AM226" s="77"/>
      <c r="AN226" s="77"/>
      <c r="AO226" s="77"/>
      <c r="AP226" s="77"/>
      <c r="AQ226" s="77"/>
      <c r="AR226" s="77"/>
      <c r="AS226" s="77"/>
      <c r="AT226" s="77"/>
      <c r="AU226" s="77"/>
      <c r="AV226" s="77"/>
      <c r="AW226" s="77"/>
      <c r="AX226" s="77"/>
      <c r="AY226" s="77"/>
      <c r="AZ226" s="77"/>
      <c r="BA226" s="77"/>
      <c r="BB226" s="77"/>
      <c r="BC226" s="77"/>
      <c r="BD226" s="77"/>
      <c r="BE226" s="77"/>
      <c r="BF226" s="77"/>
      <c r="BG226" s="77"/>
      <c r="BH226" s="77"/>
      <c r="BI226" s="77"/>
      <c r="BJ226" s="77"/>
      <c r="BK226" s="77"/>
      <c r="BL226" s="77"/>
      <c r="BM226" s="77"/>
      <c r="BN226" s="77"/>
      <c r="BO226" s="77"/>
      <c r="BP226" s="77"/>
      <c r="BQ226" s="77"/>
      <c r="BR226" s="77"/>
      <c r="BS226" s="77"/>
      <c r="BT226" s="77"/>
      <c r="BU226" s="77"/>
      <c r="BV226" s="77"/>
    </row>
    <row r="227" spans="1:74" x14ac:dyDescent="0.4">
      <c r="A227" s="77"/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  <c r="AB227" s="77"/>
      <c r="AC227" s="77"/>
      <c r="AD227" s="77"/>
      <c r="AE227" s="77"/>
      <c r="AF227" s="77"/>
      <c r="AG227" s="77"/>
      <c r="AH227" s="77"/>
      <c r="AI227" s="77"/>
      <c r="AJ227" s="77"/>
      <c r="AK227" s="77"/>
      <c r="AL227" s="77"/>
      <c r="AM227" s="77"/>
      <c r="AN227" s="77"/>
      <c r="AO227" s="77"/>
      <c r="AP227" s="77"/>
      <c r="AQ227" s="77"/>
      <c r="AR227" s="77"/>
      <c r="AS227" s="77"/>
      <c r="AT227" s="77"/>
      <c r="AU227" s="77"/>
      <c r="AV227" s="77"/>
      <c r="AW227" s="77"/>
      <c r="AX227" s="77"/>
      <c r="AY227" s="77"/>
      <c r="AZ227" s="77"/>
      <c r="BA227" s="77"/>
      <c r="BB227" s="77"/>
      <c r="BC227" s="77"/>
      <c r="BD227" s="77"/>
      <c r="BE227" s="77"/>
      <c r="BF227" s="77"/>
      <c r="BG227" s="77"/>
      <c r="BH227" s="77"/>
      <c r="BI227" s="77"/>
      <c r="BJ227" s="77"/>
      <c r="BK227" s="77"/>
      <c r="BL227" s="77"/>
      <c r="BM227" s="77"/>
      <c r="BN227" s="77"/>
      <c r="BO227" s="77"/>
      <c r="BP227" s="77"/>
      <c r="BQ227" s="77"/>
      <c r="BR227" s="77"/>
      <c r="BS227" s="77"/>
      <c r="BT227" s="77"/>
      <c r="BU227" s="77"/>
      <c r="BV227" s="77"/>
    </row>
    <row r="228" spans="1:74" x14ac:dyDescent="0.4">
      <c r="A228" s="77"/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  <c r="AB228" s="77"/>
      <c r="AC228" s="77"/>
      <c r="AD228" s="77"/>
      <c r="AE228" s="77"/>
      <c r="AF228" s="77"/>
      <c r="AG228" s="77"/>
      <c r="AH228" s="77"/>
      <c r="AI228" s="77"/>
      <c r="AJ228" s="77"/>
      <c r="AK228" s="77"/>
      <c r="AL228" s="77"/>
      <c r="AM228" s="77"/>
      <c r="AN228" s="77"/>
      <c r="AO228" s="77"/>
      <c r="AP228" s="77"/>
      <c r="AQ228" s="77"/>
      <c r="AR228" s="77"/>
      <c r="AS228" s="77"/>
      <c r="AT228" s="77"/>
      <c r="AU228" s="77"/>
      <c r="AV228" s="77"/>
      <c r="AW228" s="77"/>
      <c r="AX228" s="77"/>
      <c r="AY228" s="77"/>
      <c r="AZ228" s="77"/>
      <c r="BA228" s="77"/>
      <c r="BB228" s="77"/>
      <c r="BC228" s="77"/>
      <c r="BD228" s="77"/>
      <c r="BE228" s="77"/>
      <c r="BF228" s="77"/>
      <c r="BG228" s="77"/>
      <c r="BH228" s="77"/>
      <c r="BI228" s="77"/>
      <c r="BJ228" s="77"/>
      <c r="BK228" s="77"/>
      <c r="BL228" s="77"/>
      <c r="BM228" s="77"/>
      <c r="BN228" s="77"/>
      <c r="BO228" s="77"/>
      <c r="BP228" s="77"/>
      <c r="BQ228" s="77"/>
      <c r="BR228" s="77"/>
      <c r="BS228" s="77"/>
      <c r="BT228" s="77"/>
      <c r="BU228" s="77"/>
      <c r="BV228" s="77"/>
    </row>
    <row r="229" spans="1:74" x14ac:dyDescent="0.4">
      <c r="A229" s="77"/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  <c r="AB229" s="77"/>
      <c r="AC229" s="77"/>
      <c r="AD229" s="77"/>
      <c r="AE229" s="77"/>
      <c r="AF229" s="77"/>
      <c r="AG229" s="77"/>
      <c r="AH229" s="77"/>
      <c r="AI229" s="77"/>
      <c r="AJ229" s="77"/>
      <c r="AK229" s="77"/>
      <c r="AL229" s="77"/>
      <c r="AM229" s="77"/>
      <c r="AN229" s="77"/>
      <c r="AO229" s="77"/>
      <c r="AP229" s="77"/>
      <c r="AQ229" s="77"/>
      <c r="AR229" s="77"/>
      <c r="AS229" s="77"/>
      <c r="AT229" s="77"/>
      <c r="AU229" s="77"/>
      <c r="AV229" s="77"/>
      <c r="AW229" s="77"/>
      <c r="AX229" s="77"/>
      <c r="AY229" s="77"/>
      <c r="AZ229" s="77"/>
      <c r="BA229" s="77"/>
      <c r="BB229" s="77"/>
      <c r="BC229" s="77"/>
      <c r="BD229" s="77"/>
      <c r="BE229" s="77"/>
      <c r="BF229" s="77"/>
      <c r="BG229" s="77"/>
      <c r="BH229" s="77"/>
      <c r="BI229" s="77"/>
      <c r="BJ229" s="77"/>
      <c r="BK229" s="77"/>
      <c r="BL229" s="77"/>
      <c r="BM229" s="77"/>
      <c r="BN229" s="77"/>
      <c r="BO229" s="77"/>
      <c r="BP229" s="77"/>
      <c r="BQ229" s="77"/>
      <c r="BR229" s="77"/>
      <c r="BS229" s="77"/>
      <c r="BT229" s="77"/>
      <c r="BU229" s="77"/>
      <c r="BV229" s="77"/>
    </row>
    <row r="230" spans="1:74" x14ac:dyDescent="0.4">
      <c r="A230" s="77"/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  <c r="AB230" s="77"/>
      <c r="AC230" s="77"/>
      <c r="AD230" s="77"/>
      <c r="AE230" s="77"/>
      <c r="AF230" s="77"/>
      <c r="AG230" s="77"/>
      <c r="AH230" s="77"/>
      <c r="AI230" s="77"/>
      <c r="AJ230" s="77"/>
      <c r="AK230" s="77"/>
      <c r="AL230" s="77"/>
      <c r="AM230" s="77"/>
      <c r="AN230" s="77"/>
      <c r="AO230" s="77"/>
      <c r="AP230" s="77"/>
      <c r="AQ230" s="77"/>
      <c r="AR230" s="77"/>
      <c r="AS230" s="77"/>
      <c r="AT230" s="77"/>
      <c r="AU230" s="77"/>
      <c r="AV230" s="77"/>
      <c r="AW230" s="77"/>
      <c r="AX230" s="77"/>
      <c r="AY230" s="77"/>
      <c r="AZ230" s="77"/>
      <c r="BA230" s="77"/>
      <c r="BB230" s="77"/>
      <c r="BC230" s="77"/>
      <c r="BD230" s="77"/>
      <c r="BE230" s="77"/>
      <c r="BF230" s="77"/>
      <c r="BG230" s="77"/>
      <c r="BH230" s="77"/>
      <c r="BI230" s="77"/>
      <c r="BJ230" s="77"/>
      <c r="BK230" s="77"/>
      <c r="BL230" s="77"/>
      <c r="BM230" s="77"/>
      <c r="BN230" s="77"/>
      <c r="BO230" s="77"/>
      <c r="BP230" s="77"/>
      <c r="BQ230" s="77"/>
      <c r="BR230" s="77"/>
      <c r="BS230" s="77"/>
      <c r="BT230" s="77"/>
      <c r="BU230" s="77"/>
      <c r="BV230" s="77"/>
    </row>
    <row r="231" spans="1:74" x14ac:dyDescent="0.4">
      <c r="A231" s="77"/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  <c r="AB231" s="77"/>
      <c r="AC231" s="77"/>
      <c r="AD231" s="77"/>
      <c r="AE231" s="77"/>
      <c r="AF231" s="77"/>
      <c r="AG231" s="77"/>
      <c r="AH231" s="77"/>
      <c r="AI231" s="77"/>
      <c r="AJ231" s="77"/>
      <c r="AK231" s="77"/>
      <c r="AL231" s="77"/>
      <c r="AM231" s="77"/>
      <c r="AN231" s="77"/>
      <c r="AO231" s="77"/>
      <c r="AP231" s="77"/>
      <c r="AQ231" s="77"/>
      <c r="AR231" s="77"/>
      <c r="AS231" s="77"/>
      <c r="AT231" s="77"/>
      <c r="AU231" s="77"/>
      <c r="AV231" s="77"/>
      <c r="AW231" s="77"/>
      <c r="AX231" s="77"/>
      <c r="AY231" s="77"/>
      <c r="AZ231" s="77"/>
      <c r="BA231" s="77"/>
      <c r="BB231" s="77"/>
      <c r="BC231" s="77"/>
      <c r="BD231" s="77"/>
      <c r="BE231" s="77"/>
      <c r="BF231" s="77"/>
      <c r="BG231" s="77"/>
      <c r="BH231" s="77"/>
      <c r="BI231" s="77"/>
      <c r="BJ231" s="77"/>
      <c r="BK231" s="77"/>
      <c r="BL231" s="77"/>
      <c r="BM231" s="77"/>
      <c r="BN231" s="77"/>
      <c r="BO231" s="77"/>
      <c r="BP231" s="77"/>
      <c r="BQ231" s="77"/>
      <c r="BR231" s="77"/>
      <c r="BS231" s="77"/>
      <c r="BT231" s="77"/>
      <c r="BU231" s="77"/>
      <c r="BV231" s="77"/>
    </row>
    <row r="232" spans="1:74" x14ac:dyDescent="0.4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  <c r="AB232" s="77"/>
      <c r="AC232" s="77"/>
      <c r="AD232" s="77"/>
      <c r="AE232" s="77"/>
      <c r="AF232" s="77"/>
      <c r="AG232" s="77"/>
      <c r="AH232" s="77"/>
      <c r="AI232" s="77"/>
      <c r="AJ232" s="77"/>
      <c r="AK232" s="77"/>
      <c r="AL232" s="77"/>
      <c r="AM232" s="77"/>
      <c r="AN232" s="77"/>
      <c r="AO232" s="77"/>
      <c r="AP232" s="77"/>
      <c r="AQ232" s="77"/>
      <c r="AR232" s="77"/>
      <c r="AS232" s="77"/>
      <c r="AT232" s="77"/>
      <c r="AU232" s="77"/>
      <c r="AV232" s="77"/>
      <c r="AW232" s="77"/>
      <c r="AX232" s="77"/>
      <c r="AY232" s="77"/>
      <c r="AZ232" s="77"/>
      <c r="BA232" s="77"/>
      <c r="BB232" s="77"/>
      <c r="BC232" s="77"/>
      <c r="BD232" s="77"/>
      <c r="BE232" s="77"/>
      <c r="BF232" s="77"/>
      <c r="BG232" s="77"/>
      <c r="BH232" s="77"/>
      <c r="BI232" s="77"/>
      <c r="BJ232" s="77"/>
      <c r="BK232" s="77"/>
      <c r="BL232" s="77"/>
      <c r="BM232" s="77"/>
      <c r="BN232" s="77"/>
      <c r="BO232" s="77"/>
      <c r="BP232" s="77"/>
      <c r="BQ232" s="77"/>
      <c r="BR232" s="77"/>
      <c r="BS232" s="77"/>
      <c r="BT232" s="77"/>
      <c r="BU232" s="77"/>
      <c r="BV232" s="77"/>
    </row>
    <row r="233" spans="1:74" x14ac:dyDescent="0.4">
      <c r="A233" s="77"/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  <c r="AB233" s="77"/>
      <c r="AC233" s="77"/>
      <c r="AD233" s="77"/>
      <c r="AE233" s="77"/>
      <c r="AF233" s="77"/>
      <c r="AG233" s="77"/>
      <c r="AH233" s="77"/>
      <c r="AI233" s="77"/>
      <c r="AJ233" s="77"/>
      <c r="AK233" s="77"/>
      <c r="AL233" s="77"/>
      <c r="AM233" s="77"/>
      <c r="AN233" s="77"/>
      <c r="AO233" s="77"/>
      <c r="AP233" s="77"/>
      <c r="AQ233" s="77"/>
      <c r="AR233" s="77"/>
      <c r="AS233" s="77"/>
      <c r="AT233" s="77"/>
      <c r="AU233" s="77"/>
      <c r="AV233" s="77"/>
      <c r="AW233" s="77"/>
      <c r="AX233" s="77"/>
      <c r="AY233" s="77"/>
      <c r="AZ233" s="77"/>
      <c r="BA233" s="77"/>
      <c r="BB233" s="77"/>
      <c r="BC233" s="77"/>
      <c r="BD233" s="77"/>
      <c r="BE233" s="77"/>
      <c r="BF233" s="77"/>
      <c r="BG233" s="77"/>
      <c r="BH233" s="77"/>
      <c r="BI233" s="77"/>
      <c r="BJ233" s="77"/>
      <c r="BK233" s="77"/>
      <c r="BL233" s="77"/>
      <c r="BM233" s="77"/>
      <c r="BN233" s="77"/>
      <c r="BO233" s="77"/>
      <c r="BP233" s="77"/>
      <c r="BQ233" s="77"/>
      <c r="BR233" s="77"/>
      <c r="BS233" s="77"/>
      <c r="BT233" s="77"/>
      <c r="BU233" s="77"/>
      <c r="BV233" s="77"/>
    </row>
    <row r="234" spans="1:74" x14ac:dyDescent="0.4">
      <c r="A234" s="77"/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  <c r="AB234" s="77"/>
      <c r="AC234" s="77"/>
      <c r="AD234" s="77"/>
      <c r="AE234" s="77"/>
      <c r="AF234" s="77"/>
      <c r="AG234" s="77"/>
      <c r="AH234" s="77"/>
      <c r="AI234" s="77"/>
      <c r="AJ234" s="77"/>
      <c r="AK234" s="77"/>
      <c r="AL234" s="77"/>
      <c r="AM234" s="77"/>
      <c r="AN234" s="77"/>
      <c r="AO234" s="77"/>
      <c r="AP234" s="77"/>
      <c r="AQ234" s="77"/>
      <c r="AR234" s="77"/>
      <c r="AS234" s="77"/>
      <c r="AT234" s="77"/>
      <c r="AU234" s="77"/>
      <c r="AV234" s="77"/>
      <c r="AW234" s="77"/>
      <c r="AX234" s="77"/>
      <c r="AY234" s="77"/>
      <c r="AZ234" s="77"/>
      <c r="BA234" s="77"/>
      <c r="BB234" s="77"/>
      <c r="BC234" s="77"/>
      <c r="BD234" s="77"/>
      <c r="BE234" s="77"/>
      <c r="BF234" s="77"/>
      <c r="BG234" s="77"/>
      <c r="BH234" s="77"/>
      <c r="BI234" s="77"/>
      <c r="BJ234" s="77"/>
      <c r="BK234" s="77"/>
      <c r="BL234" s="77"/>
      <c r="BM234" s="77"/>
      <c r="BN234" s="77"/>
      <c r="BO234" s="77"/>
      <c r="BP234" s="77"/>
      <c r="BQ234" s="77"/>
      <c r="BR234" s="77"/>
      <c r="BS234" s="77"/>
      <c r="BT234" s="77"/>
      <c r="BU234" s="77"/>
      <c r="BV234" s="77"/>
    </row>
    <row r="235" spans="1:74" x14ac:dyDescent="0.4">
      <c r="A235" s="77"/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  <c r="AB235" s="77"/>
      <c r="AC235" s="77"/>
      <c r="AD235" s="77"/>
      <c r="AE235" s="77"/>
      <c r="AF235" s="77"/>
      <c r="AG235" s="77"/>
      <c r="AH235" s="77"/>
      <c r="AI235" s="77"/>
      <c r="AJ235" s="77"/>
      <c r="AK235" s="77"/>
      <c r="AL235" s="77"/>
      <c r="AM235" s="77"/>
      <c r="AN235" s="77"/>
      <c r="AO235" s="77"/>
      <c r="AP235" s="77"/>
      <c r="AQ235" s="77"/>
      <c r="AR235" s="77"/>
      <c r="AS235" s="77"/>
      <c r="AT235" s="77"/>
      <c r="AU235" s="77"/>
      <c r="AV235" s="77"/>
      <c r="AW235" s="77"/>
      <c r="AX235" s="77"/>
      <c r="AY235" s="77"/>
      <c r="AZ235" s="77"/>
      <c r="BA235" s="77"/>
      <c r="BB235" s="77"/>
      <c r="BC235" s="77"/>
      <c r="BD235" s="77"/>
      <c r="BE235" s="77"/>
      <c r="BF235" s="77"/>
      <c r="BG235" s="77"/>
      <c r="BH235" s="77"/>
      <c r="BI235" s="77"/>
      <c r="BJ235" s="77"/>
      <c r="BK235" s="77"/>
      <c r="BL235" s="77"/>
      <c r="BM235" s="77"/>
      <c r="BN235" s="77"/>
      <c r="BO235" s="77"/>
      <c r="BP235" s="77"/>
      <c r="BQ235" s="77"/>
      <c r="BR235" s="77"/>
      <c r="BS235" s="77"/>
      <c r="BT235" s="77"/>
      <c r="BU235" s="77"/>
      <c r="BV235" s="77"/>
    </row>
    <row r="236" spans="1:74" x14ac:dyDescent="0.4">
      <c r="A236" s="77"/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  <c r="AB236" s="77"/>
      <c r="AC236" s="77"/>
      <c r="AD236" s="77"/>
      <c r="AE236" s="77"/>
      <c r="AF236" s="77"/>
      <c r="AG236" s="77"/>
      <c r="AH236" s="77"/>
      <c r="AI236" s="77"/>
      <c r="AJ236" s="77"/>
      <c r="AK236" s="77"/>
      <c r="AL236" s="77"/>
      <c r="AM236" s="77"/>
      <c r="AN236" s="77"/>
      <c r="AO236" s="77"/>
      <c r="AP236" s="77"/>
      <c r="AQ236" s="77"/>
      <c r="AR236" s="77"/>
      <c r="AS236" s="77"/>
      <c r="AT236" s="77"/>
      <c r="AU236" s="77"/>
      <c r="AV236" s="77"/>
      <c r="AW236" s="77"/>
      <c r="AX236" s="77"/>
      <c r="AY236" s="77"/>
      <c r="AZ236" s="77"/>
      <c r="BA236" s="77"/>
      <c r="BB236" s="77"/>
      <c r="BC236" s="77"/>
      <c r="BD236" s="77"/>
      <c r="BE236" s="77"/>
      <c r="BF236" s="77"/>
      <c r="BG236" s="77"/>
      <c r="BH236" s="77"/>
      <c r="BI236" s="77"/>
      <c r="BJ236" s="77"/>
      <c r="BK236" s="77"/>
      <c r="BL236" s="77"/>
      <c r="BM236" s="77"/>
      <c r="BN236" s="77"/>
      <c r="BO236" s="77"/>
      <c r="BP236" s="77"/>
      <c r="BQ236" s="77"/>
      <c r="BR236" s="77"/>
      <c r="BS236" s="77"/>
      <c r="BT236" s="77"/>
      <c r="BU236" s="77"/>
      <c r="BV236" s="77"/>
    </row>
    <row r="237" spans="1:74" x14ac:dyDescent="0.4">
      <c r="A237" s="77"/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  <c r="AB237" s="77"/>
      <c r="AC237" s="77"/>
      <c r="AD237" s="77"/>
      <c r="AE237" s="77"/>
      <c r="AF237" s="77"/>
      <c r="AG237" s="77"/>
      <c r="AH237" s="77"/>
      <c r="AI237" s="77"/>
      <c r="AJ237" s="77"/>
      <c r="AK237" s="77"/>
      <c r="AL237" s="77"/>
      <c r="AM237" s="77"/>
      <c r="AN237" s="77"/>
      <c r="AO237" s="77"/>
      <c r="AP237" s="77"/>
      <c r="AQ237" s="77"/>
      <c r="AR237" s="77"/>
      <c r="AS237" s="77"/>
      <c r="AT237" s="77"/>
      <c r="AU237" s="77"/>
      <c r="AV237" s="77"/>
      <c r="AW237" s="77"/>
      <c r="AX237" s="77"/>
      <c r="AY237" s="77"/>
      <c r="AZ237" s="77"/>
      <c r="BA237" s="77"/>
      <c r="BB237" s="77"/>
      <c r="BC237" s="77"/>
      <c r="BD237" s="77"/>
      <c r="BE237" s="77"/>
      <c r="BF237" s="77"/>
      <c r="BG237" s="77"/>
      <c r="BH237" s="77"/>
      <c r="BI237" s="77"/>
      <c r="BJ237" s="77"/>
      <c r="BK237" s="77"/>
      <c r="BL237" s="77"/>
      <c r="BM237" s="77"/>
      <c r="BN237" s="77"/>
      <c r="BO237" s="77"/>
      <c r="BP237" s="77"/>
      <c r="BQ237" s="77"/>
      <c r="BR237" s="77"/>
      <c r="BS237" s="77"/>
      <c r="BT237" s="77"/>
      <c r="BU237" s="77"/>
      <c r="BV237" s="77"/>
    </row>
    <row r="238" spans="1:74" x14ac:dyDescent="0.4">
      <c r="A238" s="77"/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  <c r="AB238" s="77"/>
      <c r="AC238" s="77"/>
      <c r="AD238" s="77"/>
      <c r="AE238" s="77"/>
      <c r="AF238" s="77"/>
      <c r="AG238" s="77"/>
      <c r="AH238" s="77"/>
      <c r="AI238" s="77"/>
      <c r="AJ238" s="77"/>
      <c r="AK238" s="77"/>
      <c r="AL238" s="77"/>
      <c r="AM238" s="77"/>
      <c r="AN238" s="77"/>
      <c r="AO238" s="77"/>
      <c r="AP238" s="77"/>
      <c r="AQ238" s="77"/>
      <c r="AR238" s="77"/>
      <c r="AS238" s="77"/>
      <c r="AT238" s="77"/>
      <c r="AU238" s="77"/>
      <c r="AV238" s="77"/>
      <c r="AW238" s="77"/>
      <c r="AX238" s="77"/>
      <c r="AY238" s="77"/>
      <c r="AZ238" s="77"/>
      <c r="BA238" s="77"/>
      <c r="BB238" s="77"/>
      <c r="BC238" s="77"/>
      <c r="BD238" s="77"/>
      <c r="BE238" s="77"/>
      <c r="BF238" s="77"/>
      <c r="BG238" s="77"/>
      <c r="BH238" s="77"/>
      <c r="BI238" s="77"/>
      <c r="BJ238" s="77"/>
      <c r="BK238" s="77"/>
      <c r="BL238" s="77"/>
      <c r="BM238" s="77"/>
      <c r="BN238" s="77"/>
      <c r="BO238" s="77"/>
      <c r="BP238" s="77"/>
      <c r="BQ238" s="77"/>
      <c r="BR238" s="77"/>
      <c r="BS238" s="77"/>
      <c r="BT238" s="77"/>
      <c r="BU238" s="77"/>
      <c r="BV238" s="77"/>
    </row>
    <row r="239" spans="1:74" x14ac:dyDescent="0.4">
      <c r="A239" s="77"/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  <c r="AB239" s="77"/>
      <c r="AC239" s="77"/>
      <c r="AD239" s="77"/>
      <c r="AE239" s="77"/>
      <c r="AF239" s="77"/>
      <c r="AG239" s="77"/>
      <c r="AH239" s="77"/>
      <c r="AI239" s="77"/>
      <c r="AJ239" s="77"/>
      <c r="AK239" s="77"/>
      <c r="AL239" s="77"/>
      <c r="AM239" s="77"/>
      <c r="AN239" s="77"/>
      <c r="AO239" s="77"/>
      <c r="AP239" s="77"/>
      <c r="AQ239" s="77"/>
      <c r="AR239" s="77"/>
      <c r="AS239" s="77"/>
      <c r="AT239" s="77"/>
      <c r="AU239" s="77"/>
      <c r="AV239" s="77"/>
      <c r="AW239" s="77"/>
      <c r="AX239" s="77"/>
      <c r="AY239" s="77"/>
      <c r="AZ239" s="77"/>
      <c r="BA239" s="77"/>
      <c r="BB239" s="77"/>
      <c r="BC239" s="77"/>
      <c r="BD239" s="77"/>
      <c r="BE239" s="77"/>
      <c r="BF239" s="77"/>
      <c r="BG239" s="77"/>
      <c r="BH239" s="77"/>
      <c r="BI239" s="77"/>
      <c r="BJ239" s="77"/>
      <c r="BK239" s="77"/>
      <c r="BL239" s="77"/>
      <c r="BM239" s="77"/>
      <c r="BN239" s="77"/>
      <c r="BO239" s="77"/>
      <c r="BP239" s="77"/>
      <c r="BQ239" s="77"/>
      <c r="BR239" s="77"/>
      <c r="BS239" s="77"/>
      <c r="BT239" s="77"/>
      <c r="BU239" s="77"/>
      <c r="BV239" s="77"/>
    </row>
    <row r="240" spans="1:74" x14ac:dyDescent="0.4">
      <c r="A240" s="77"/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  <c r="AB240" s="77"/>
      <c r="AC240" s="77"/>
      <c r="AD240" s="77"/>
      <c r="AE240" s="77"/>
      <c r="AF240" s="77"/>
      <c r="AG240" s="77"/>
      <c r="AH240" s="77"/>
      <c r="AI240" s="77"/>
      <c r="AJ240" s="77"/>
      <c r="AK240" s="77"/>
      <c r="AL240" s="77"/>
      <c r="AM240" s="77"/>
      <c r="AN240" s="77"/>
      <c r="AO240" s="77"/>
      <c r="AP240" s="77"/>
      <c r="AQ240" s="77"/>
      <c r="AR240" s="77"/>
      <c r="AS240" s="77"/>
      <c r="AT240" s="77"/>
      <c r="AU240" s="77"/>
      <c r="AV240" s="77"/>
      <c r="AW240" s="77"/>
      <c r="AX240" s="77"/>
      <c r="AY240" s="77"/>
      <c r="AZ240" s="77"/>
      <c r="BA240" s="77"/>
      <c r="BB240" s="77"/>
      <c r="BC240" s="77"/>
      <c r="BD240" s="77"/>
      <c r="BE240" s="77"/>
      <c r="BF240" s="77"/>
      <c r="BG240" s="77"/>
      <c r="BH240" s="77"/>
      <c r="BI240" s="77"/>
      <c r="BJ240" s="77"/>
      <c r="BK240" s="77"/>
      <c r="BL240" s="77"/>
      <c r="BM240" s="77"/>
      <c r="BN240" s="77"/>
      <c r="BO240" s="77"/>
      <c r="BP240" s="77"/>
      <c r="BQ240" s="77"/>
      <c r="BR240" s="77"/>
      <c r="BS240" s="77"/>
      <c r="BT240" s="77"/>
      <c r="BU240" s="77"/>
      <c r="BV240" s="77"/>
    </row>
    <row r="241" spans="1:74" x14ac:dyDescent="0.4">
      <c r="A241" s="77"/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  <c r="AB241" s="77"/>
      <c r="AC241" s="77"/>
      <c r="AD241" s="77"/>
      <c r="AE241" s="77"/>
      <c r="AF241" s="77"/>
      <c r="AG241" s="77"/>
      <c r="AH241" s="77"/>
      <c r="AI241" s="77"/>
      <c r="AJ241" s="77"/>
      <c r="AK241" s="77"/>
      <c r="AL241" s="77"/>
      <c r="AM241" s="77"/>
      <c r="AN241" s="77"/>
      <c r="AO241" s="77"/>
      <c r="AP241" s="77"/>
      <c r="AQ241" s="77"/>
      <c r="AR241" s="77"/>
      <c r="AS241" s="77"/>
      <c r="AT241" s="77"/>
      <c r="AU241" s="77"/>
      <c r="AV241" s="77"/>
      <c r="AW241" s="77"/>
      <c r="AX241" s="77"/>
      <c r="AY241" s="77"/>
      <c r="AZ241" s="77"/>
      <c r="BA241" s="77"/>
      <c r="BB241" s="77"/>
      <c r="BC241" s="77"/>
      <c r="BD241" s="77"/>
      <c r="BE241" s="77"/>
      <c r="BF241" s="77"/>
      <c r="BG241" s="77"/>
      <c r="BH241" s="77"/>
      <c r="BI241" s="77"/>
      <c r="BJ241" s="77"/>
      <c r="BK241" s="77"/>
      <c r="BL241" s="77"/>
      <c r="BM241" s="77"/>
      <c r="BN241" s="77"/>
      <c r="BO241" s="77"/>
      <c r="BP241" s="77"/>
      <c r="BQ241" s="77"/>
      <c r="BR241" s="77"/>
      <c r="BS241" s="77"/>
      <c r="BT241" s="77"/>
      <c r="BU241" s="77"/>
      <c r="BV241" s="77"/>
    </row>
    <row r="242" spans="1:74" x14ac:dyDescent="0.4">
      <c r="A242" s="77"/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  <c r="AB242" s="77"/>
      <c r="AC242" s="77"/>
      <c r="AD242" s="77"/>
      <c r="AE242" s="77"/>
      <c r="AF242" s="77"/>
      <c r="AG242" s="77"/>
      <c r="AH242" s="77"/>
      <c r="AI242" s="77"/>
      <c r="AJ242" s="77"/>
      <c r="AK242" s="77"/>
      <c r="AL242" s="77"/>
      <c r="AM242" s="77"/>
      <c r="AN242" s="77"/>
      <c r="AO242" s="77"/>
      <c r="AP242" s="77"/>
      <c r="AQ242" s="77"/>
      <c r="AR242" s="77"/>
      <c r="AS242" s="77"/>
      <c r="AT242" s="77"/>
      <c r="AU242" s="77"/>
      <c r="AV242" s="77"/>
      <c r="AW242" s="77"/>
      <c r="AX242" s="77"/>
      <c r="AY242" s="77"/>
      <c r="AZ242" s="77"/>
      <c r="BA242" s="77"/>
      <c r="BB242" s="77"/>
      <c r="BC242" s="77"/>
      <c r="BD242" s="77"/>
      <c r="BE242" s="77"/>
      <c r="BF242" s="77"/>
      <c r="BG242" s="77"/>
      <c r="BH242" s="77"/>
      <c r="BI242" s="77"/>
      <c r="BJ242" s="77"/>
      <c r="BK242" s="77"/>
      <c r="BL242" s="77"/>
      <c r="BM242" s="77"/>
      <c r="BN242" s="77"/>
      <c r="BO242" s="77"/>
      <c r="BP242" s="77"/>
      <c r="BQ242" s="77"/>
      <c r="BR242" s="77"/>
      <c r="BS242" s="77"/>
      <c r="BT242" s="77"/>
      <c r="BU242" s="77"/>
      <c r="BV242" s="77"/>
    </row>
    <row r="243" spans="1:74" x14ac:dyDescent="0.4">
      <c r="A243" s="77"/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  <c r="AB243" s="77"/>
      <c r="AC243" s="77"/>
      <c r="AD243" s="77"/>
      <c r="AE243" s="77"/>
      <c r="AF243" s="77"/>
      <c r="AG243" s="77"/>
      <c r="AH243" s="77"/>
      <c r="AI243" s="77"/>
      <c r="AJ243" s="77"/>
      <c r="AK243" s="77"/>
      <c r="AL243" s="77"/>
      <c r="AM243" s="77"/>
      <c r="AN243" s="77"/>
      <c r="AO243" s="77"/>
      <c r="AP243" s="77"/>
      <c r="AQ243" s="77"/>
      <c r="AR243" s="77"/>
      <c r="AS243" s="77"/>
      <c r="AT243" s="77"/>
      <c r="AU243" s="77"/>
      <c r="AV243" s="77"/>
      <c r="AW243" s="77"/>
      <c r="AX243" s="77"/>
      <c r="AY243" s="77"/>
      <c r="AZ243" s="77"/>
      <c r="BA243" s="77"/>
      <c r="BB243" s="77"/>
      <c r="BC243" s="77"/>
      <c r="BD243" s="77"/>
      <c r="BE243" s="77"/>
      <c r="BF243" s="77"/>
      <c r="BG243" s="77"/>
      <c r="BH243" s="77"/>
      <c r="BI243" s="77"/>
      <c r="BJ243" s="77"/>
      <c r="BK243" s="77"/>
      <c r="BL243" s="77"/>
      <c r="BM243" s="77"/>
      <c r="BN243" s="77"/>
      <c r="BO243" s="77"/>
      <c r="BP243" s="77"/>
      <c r="BQ243" s="77"/>
      <c r="BR243" s="77"/>
      <c r="BS243" s="77"/>
      <c r="BT243" s="77"/>
      <c r="BU243" s="77"/>
      <c r="BV243" s="77"/>
    </row>
    <row r="244" spans="1:74" x14ac:dyDescent="0.4">
      <c r="A244" s="77"/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  <c r="AB244" s="77"/>
      <c r="AC244" s="77"/>
      <c r="AD244" s="77"/>
      <c r="AE244" s="77"/>
      <c r="AF244" s="77"/>
      <c r="AG244" s="77"/>
      <c r="AH244" s="77"/>
      <c r="AI244" s="77"/>
      <c r="AJ244" s="77"/>
      <c r="AK244" s="77"/>
      <c r="AL244" s="77"/>
      <c r="AM244" s="77"/>
      <c r="AN244" s="77"/>
      <c r="AO244" s="77"/>
      <c r="AP244" s="77"/>
      <c r="AQ244" s="77"/>
      <c r="AR244" s="77"/>
      <c r="AS244" s="77"/>
      <c r="AT244" s="77"/>
      <c r="AU244" s="77"/>
      <c r="AV244" s="77"/>
      <c r="AW244" s="77"/>
      <c r="AX244" s="77"/>
      <c r="AY244" s="77"/>
      <c r="AZ244" s="77"/>
      <c r="BA244" s="77"/>
      <c r="BB244" s="77"/>
      <c r="BC244" s="77"/>
      <c r="BD244" s="77"/>
      <c r="BE244" s="77"/>
      <c r="BF244" s="77"/>
      <c r="BG244" s="77"/>
      <c r="BH244" s="77"/>
      <c r="BI244" s="77"/>
      <c r="BJ244" s="77"/>
      <c r="BK244" s="77"/>
      <c r="BL244" s="77"/>
      <c r="BM244" s="77"/>
      <c r="BN244" s="77"/>
      <c r="BO244" s="77"/>
      <c r="BP244" s="77"/>
      <c r="BQ244" s="77"/>
      <c r="BR244" s="77"/>
      <c r="BS244" s="77"/>
      <c r="BT244" s="77"/>
      <c r="BU244" s="77"/>
      <c r="BV244" s="77"/>
    </row>
    <row r="245" spans="1:74" x14ac:dyDescent="0.4">
      <c r="A245" s="77"/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  <c r="AB245" s="77"/>
      <c r="AC245" s="77"/>
      <c r="AD245" s="77"/>
      <c r="AE245" s="77"/>
      <c r="AF245" s="77"/>
      <c r="AG245" s="77"/>
      <c r="AH245" s="77"/>
      <c r="AI245" s="77"/>
      <c r="AJ245" s="77"/>
      <c r="AK245" s="77"/>
      <c r="AL245" s="77"/>
      <c r="AM245" s="77"/>
      <c r="AN245" s="77"/>
      <c r="AO245" s="77"/>
      <c r="AP245" s="77"/>
      <c r="AQ245" s="77"/>
      <c r="AR245" s="77"/>
      <c r="AS245" s="77"/>
      <c r="AT245" s="77"/>
      <c r="AU245" s="77"/>
      <c r="AV245" s="77"/>
      <c r="AW245" s="77"/>
      <c r="AX245" s="77"/>
      <c r="AY245" s="77"/>
      <c r="AZ245" s="77"/>
      <c r="BA245" s="77"/>
      <c r="BB245" s="77"/>
      <c r="BC245" s="77"/>
      <c r="BD245" s="77"/>
      <c r="BE245" s="77"/>
      <c r="BF245" s="77"/>
      <c r="BG245" s="77"/>
      <c r="BH245" s="77"/>
      <c r="BI245" s="77"/>
      <c r="BJ245" s="77"/>
      <c r="BK245" s="77"/>
      <c r="BL245" s="77"/>
      <c r="BM245" s="77"/>
      <c r="BN245" s="77"/>
      <c r="BO245" s="77"/>
      <c r="BP245" s="77"/>
      <c r="BQ245" s="77"/>
      <c r="BR245" s="77"/>
      <c r="BS245" s="77"/>
      <c r="BT245" s="77"/>
      <c r="BU245" s="77"/>
      <c r="BV245" s="77"/>
    </row>
    <row r="246" spans="1:74" x14ac:dyDescent="0.4">
      <c r="A246" s="77"/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  <c r="AB246" s="77"/>
      <c r="AC246" s="77"/>
      <c r="AD246" s="77"/>
      <c r="AE246" s="77"/>
      <c r="AF246" s="77"/>
      <c r="AG246" s="77"/>
      <c r="AH246" s="77"/>
      <c r="AI246" s="77"/>
      <c r="AJ246" s="77"/>
      <c r="AK246" s="77"/>
      <c r="AL246" s="77"/>
      <c r="AM246" s="77"/>
      <c r="AN246" s="77"/>
      <c r="AO246" s="77"/>
      <c r="AP246" s="77"/>
      <c r="AQ246" s="77"/>
      <c r="AR246" s="77"/>
      <c r="AS246" s="77"/>
      <c r="AT246" s="77"/>
      <c r="AU246" s="77"/>
      <c r="AV246" s="77"/>
      <c r="AW246" s="77"/>
      <c r="AX246" s="77"/>
      <c r="AY246" s="77"/>
      <c r="AZ246" s="77"/>
      <c r="BA246" s="77"/>
      <c r="BB246" s="77"/>
      <c r="BC246" s="77"/>
      <c r="BD246" s="77"/>
      <c r="BE246" s="77"/>
      <c r="BF246" s="77"/>
      <c r="BG246" s="77"/>
      <c r="BH246" s="77"/>
      <c r="BI246" s="77"/>
      <c r="BJ246" s="77"/>
      <c r="BK246" s="77"/>
      <c r="BL246" s="77"/>
      <c r="BM246" s="77"/>
      <c r="BN246" s="77"/>
      <c r="BO246" s="77"/>
      <c r="BP246" s="77"/>
      <c r="BQ246" s="77"/>
      <c r="BR246" s="77"/>
      <c r="BS246" s="77"/>
      <c r="BT246" s="77"/>
      <c r="BU246" s="77"/>
      <c r="BV246" s="77"/>
    </row>
    <row r="247" spans="1:74" x14ac:dyDescent="0.4">
      <c r="A247" s="77"/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  <c r="AB247" s="77"/>
      <c r="AC247" s="77"/>
      <c r="AD247" s="77"/>
      <c r="AE247" s="77"/>
      <c r="AF247" s="77"/>
      <c r="AG247" s="77"/>
      <c r="AH247" s="77"/>
      <c r="AI247" s="77"/>
      <c r="AJ247" s="77"/>
      <c r="AK247" s="77"/>
      <c r="AL247" s="77"/>
      <c r="AM247" s="77"/>
      <c r="AN247" s="77"/>
      <c r="AO247" s="77"/>
      <c r="AP247" s="77"/>
      <c r="AQ247" s="77"/>
      <c r="AR247" s="77"/>
      <c r="AS247" s="77"/>
      <c r="AT247" s="77"/>
      <c r="AU247" s="77"/>
      <c r="AV247" s="77"/>
      <c r="AW247" s="77"/>
      <c r="AX247" s="77"/>
      <c r="AY247" s="77"/>
      <c r="AZ247" s="77"/>
      <c r="BA247" s="77"/>
      <c r="BB247" s="77"/>
      <c r="BC247" s="77"/>
      <c r="BD247" s="77"/>
      <c r="BE247" s="77"/>
      <c r="BF247" s="77"/>
      <c r="BG247" s="77"/>
      <c r="BH247" s="77"/>
      <c r="BI247" s="77"/>
      <c r="BJ247" s="77"/>
      <c r="BK247" s="77"/>
      <c r="BL247" s="77"/>
      <c r="BM247" s="77"/>
      <c r="BN247" s="77"/>
      <c r="BO247" s="77"/>
      <c r="BP247" s="77"/>
      <c r="BQ247" s="77"/>
      <c r="BR247" s="77"/>
      <c r="BS247" s="77"/>
      <c r="BT247" s="77"/>
      <c r="BU247" s="77"/>
      <c r="BV247" s="77"/>
    </row>
    <row r="248" spans="1:74" x14ac:dyDescent="0.4">
      <c r="A248" s="77"/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  <c r="AB248" s="77"/>
      <c r="AC248" s="77"/>
      <c r="AD248" s="77"/>
      <c r="AE248" s="77"/>
      <c r="AF248" s="77"/>
      <c r="AG248" s="77"/>
      <c r="AH248" s="77"/>
      <c r="AI248" s="77"/>
      <c r="AJ248" s="77"/>
      <c r="AK248" s="77"/>
      <c r="AL248" s="77"/>
      <c r="AM248" s="77"/>
      <c r="AN248" s="77"/>
      <c r="AO248" s="77"/>
      <c r="AP248" s="77"/>
      <c r="AQ248" s="77"/>
      <c r="AR248" s="77"/>
      <c r="AS248" s="77"/>
      <c r="AT248" s="77"/>
      <c r="AU248" s="77"/>
      <c r="AV248" s="77"/>
      <c r="AW248" s="77"/>
      <c r="AX248" s="77"/>
      <c r="AY248" s="77"/>
      <c r="AZ248" s="77"/>
      <c r="BA248" s="77"/>
      <c r="BB248" s="77"/>
      <c r="BC248" s="77"/>
      <c r="BD248" s="77"/>
      <c r="BE248" s="77"/>
      <c r="BF248" s="77"/>
      <c r="BG248" s="77"/>
      <c r="BH248" s="77"/>
      <c r="BI248" s="77"/>
      <c r="BJ248" s="77"/>
      <c r="BK248" s="77"/>
      <c r="BL248" s="77"/>
      <c r="BM248" s="77"/>
      <c r="BN248" s="77"/>
      <c r="BO248" s="77"/>
      <c r="BP248" s="77"/>
      <c r="BQ248" s="77"/>
      <c r="BR248" s="77"/>
      <c r="BS248" s="77"/>
      <c r="BT248" s="77"/>
      <c r="BU248" s="77"/>
      <c r="BV248" s="77"/>
    </row>
    <row r="249" spans="1:74" x14ac:dyDescent="0.4">
      <c r="A249" s="77"/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  <c r="AB249" s="77"/>
      <c r="AC249" s="77"/>
      <c r="AD249" s="77"/>
      <c r="AE249" s="77"/>
      <c r="AF249" s="77"/>
      <c r="AG249" s="77"/>
      <c r="AH249" s="77"/>
      <c r="AI249" s="77"/>
      <c r="AJ249" s="77"/>
      <c r="AK249" s="77"/>
      <c r="AL249" s="77"/>
      <c r="AM249" s="77"/>
      <c r="AN249" s="77"/>
      <c r="AO249" s="77"/>
      <c r="AP249" s="77"/>
      <c r="AQ249" s="77"/>
      <c r="AR249" s="77"/>
      <c r="AS249" s="77"/>
      <c r="AT249" s="77"/>
      <c r="AU249" s="77"/>
      <c r="AV249" s="77"/>
      <c r="AW249" s="77"/>
      <c r="AX249" s="77"/>
      <c r="AY249" s="77"/>
      <c r="AZ249" s="77"/>
      <c r="BA249" s="77"/>
      <c r="BB249" s="77"/>
      <c r="BC249" s="77"/>
      <c r="BD249" s="77"/>
      <c r="BE249" s="77"/>
      <c r="BF249" s="77"/>
      <c r="BG249" s="77"/>
      <c r="BH249" s="77"/>
      <c r="BI249" s="77"/>
      <c r="BJ249" s="77"/>
      <c r="BK249" s="77"/>
      <c r="BL249" s="77"/>
      <c r="BM249" s="77"/>
      <c r="BN249" s="77"/>
      <c r="BO249" s="77"/>
      <c r="BP249" s="77"/>
      <c r="BQ249" s="77"/>
      <c r="BR249" s="77"/>
      <c r="BS249" s="77"/>
      <c r="BT249" s="77"/>
      <c r="BU249" s="77"/>
      <c r="BV249" s="77"/>
    </row>
    <row r="250" spans="1:74" x14ac:dyDescent="0.4">
      <c r="A250" s="77"/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  <c r="AB250" s="77"/>
      <c r="AC250" s="77"/>
      <c r="AD250" s="77"/>
      <c r="AE250" s="77"/>
      <c r="AF250" s="77"/>
      <c r="AG250" s="77"/>
      <c r="AH250" s="77"/>
      <c r="AI250" s="77"/>
      <c r="AJ250" s="77"/>
      <c r="AK250" s="77"/>
      <c r="AL250" s="77"/>
      <c r="AM250" s="77"/>
      <c r="AN250" s="77"/>
      <c r="AO250" s="77"/>
      <c r="AP250" s="77"/>
      <c r="AQ250" s="77"/>
      <c r="AR250" s="77"/>
      <c r="AS250" s="77"/>
      <c r="AT250" s="77"/>
      <c r="AU250" s="77"/>
      <c r="AV250" s="77"/>
      <c r="AW250" s="77"/>
      <c r="AX250" s="77"/>
      <c r="AY250" s="77"/>
      <c r="AZ250" s="77"/>
      <c r="BA250" s="77"/>
      <c r="BB250" s="77"/>
      <c r="BC250" s="77"/>
      <c r="BD250" s="77"/>
      <c r="BE250" s="77"/>
      <c r="BF250" s="77"/>
      <c r="BG250" s="77"/>
      <c r="BH250" s="77"/>
      <c r="BI250" s="77"/>
      <c r="BJ250" s="77"/>
      <c r="BK250" s="77"/>
      <c r="BL250" s="77"/>
      <c r="BM250" s="77"/>
      <c r="BN250" s="77"/>
      <c r="BO250" s="77"/>
      <c r="BP250" s="77"/>
      <c r="BQ250" s="77"/>
      <c r="BR250" s="77"/>
      <c r="BS250" s="77"/>
      <c r="BT250" s="77"/>
      <c r="BU250" s="77"/>
      <c r="BV250" s="77"/>
    </row>
    <row r="251" spans="1:74" x14ac:dyDescent="0.4">
      <c r="A251" s="77"/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  <c r="AB251" s="77"/>
      <c r="AC251" s="77"/>
      <c r="AD251" s="77"/>
      <c r="AE251" s="77"/>
      <c r="AF251" s="77"/>
      <c r="AG251" s="77"/>
      <c r="AH251" s="77"/>
      <c r="AI251" s="77"/>
      <c r="AJ251" s="77"/>
      <c r="AK251" s="77"/>
      <c r="AL251" s="77"/>
      <c r="AM251" s="77"/>
      <c r="AN251" s="77"/>
      <c r="AO251" s="77"/>
      <c r="AP251" s="77"/>
      <c r="AQ251" s="77"/>
      <c r="AR251" s="77"/>
      <c r="AS251" s="77"/>
      <c r="AT251" s="77"/>
      <c r="AU251" s="77"/>
      <c r="AV251" s="77"/>
      <c r="AW251" s="77"/>
      <c r="AX251" s="77"/>
      <c r="AY251" s="77"/>
      <c r="AZ251" s="77"/>
      <c r="BA251" s="77"/>
      <c r="BB251" s="77"/>
      <c r="BC251" s="77"/>
      <c r="BD251" s="77"/>
      <c r="BE251" s="77"/>
      <c r="BF251" s="77"/>
      <c r="BG251" s="77"/>
      <c r="BH251" s="77"/>
      <c r="BI251" s="77"/>
      <c r="BJ251" s="77"/>
      <c r="BK251" s="77"/>
      <c r="BL251" s="77"/>
      <c r="BM251" s="77"/>
      <c r="BN251" s="77"/>
      <c r="BO251" s="77"/>
      <c r="BP251" s="77"/>
      <c r="BQ251" s="77"/>
      <c r="BR251" s="77"/>
      <c r="BS251" s="77"/>
      <c r="BT251" s="77"/>
      <c r="BU251" s="77"/>
      <c r="BV251" s="77"/>
    </row>
    <row r="252" spans="1:74" x14ac:dyDescent="0.4">
      <c r="A252" s="77"/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77"/>
      <c r="BA252" s="77"/>
      <c r="BB252" s="77"/>
      <c r="BC252" s="77"/>
      <c r="BD252" s="77"/>
      <c r="BE252" s="77"/>
      <c r="BF252" s="77"/>
      <c r="BG252" s="77"/>
      <c r="BH252" s="77"/>
      <c r="BI252" s="77"/>
      <c r="BJ252" s="77"/>
      <c r="BK252" s="77"/>
      <c r="BL252" s="77"/>
      <c r="BM252" s="77"/>
      <c r="BN252" s="77"/>
      <c r="BO252" s="77"/>
      <c r="BP252" s="77"/>
      <c r="BQ252" s="77"/>
      <c r="BR252" s="77"/>
      <c r="BS252" s="77"/>
      <c r="BT252" s="77"/>
      <c r="BU252" s="77"/>
      <c r="BV252" s="77"/>
    </row>
    <row r="253" spans="1:74" x14ac:dyDescent="0.4">
      <c r="A253" s="77"/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  <c r="AB253" s="77"/>
      <c r="AC253" s="77"/>
      <c r="AD253" s="77"/>
      <c r="AE253" s="77"/>
      <c r="AF253" s="77"/>
      <c r="AG253" s="77"/>
      <c r="AH253" s="77"/>
      <c r="AI253" s="77"/>
      <c r="AJ253" s="77"/>
      <c r="AK253" s="77"/>
      <c r="AL253" s="77"/>
      <c r="AM253" s="77"/>
      <c r="AN253" s="77"/>
      <c r="AO253" s="77"/>
      <c r="AP253" s="77"/>
      <c r="AQ253" s="77"/>
      <c r="AR253" s="77"/>
      <c r="AS253" s="77"/>
      <c r="AT253" s="77"/>
      <c r="AU253" s="77"/>
      <c r="AV253" s="77"/>
      <c r="AW253" s="77"/>
      <c r="AX253" s="77"/>
      <c r="AY253" s="77"/>
      <c r="AZ253" s="77"/>
      <c r="BA253" s="77"/>
      <c r="BB253" s="77"/>
      <c r="BC253" s="77"/>
      <c r="BD253" s="77"/>
      <c r="BE253" s="77"/>
      <c r="BF253" s="77"/>
      <c r="BG253" s="77"/>
      <c r="BH253" s="77"/>
      <c r="BI253" s="77"/>
      <c r="BJ253" s="77"/>
      <c r="BK253" s="77"/>
      <c r="BL253" s="77"/>
      <c r="BM253" s="77"/>
      <c r="BN253" s="77"/>
      <c r="BO253" s="77"/>
      <c r="BP253" s="77"/>
      <c r="BQ253" s="77"/>
      <c r="BR253" s="77"/>
      <c r="BS253" s="77"/>
      <c r="BT253" s="77"/>
      <c r="BU253" s="77"/>
      <c r="BV253" s="77"/>
    </row>
    <row r="254" spans="1:74" x14ac:dyDescent="0.4">
      <c r="A254" s="77"/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  <c r="AB254" s="77"/>
      <c r="AC254" s="77"/>
      <c r="AD254" s="77"/>
      <c r="AE254" s="77"/>
      <c r="AF254" s="77"/>
      <c r="AG254" s="77"/>
      <c r="AH254" s="77"/>
      <c r="AI254" s="77"/>
      <c r="AJ254" s="77"/>
      <c r="AK254" s="77"/>
      <c r="AL254" s="77"/>
      <c r="AM254" s="77"/>
      <c r="AN254" s="77"/>
      <c r="AO254" s="77"/>
      <c r="AP254" s="77"/>
      <c r="AQ254" s="77"/>
      <c r="AR254" s="77"/>
      <c r="AS254" s="77"/>
      <c r="AT254" s="77"/>
      <c r="AU254" s="77"/>
      <c r="AV254" s="77"/>
      <c r="AW254" s="77"/>
      <c r="AX254" s="77"/>
      <c r="AY254" s="77"/>
      <c r="AZ254" s="77"/>
      <c r="BA254" s="77"/>
      <c r="BB254" s="77"/>
      <c r="BC254" s="77"/>
      <c r="BD254" s="77"/>
      <c r="BE254" s="77"/>
      <c r="BF254" s="77"/>
      <c r="BG254" s="77"/>
      <c r="BH254" s="77"/>
      <c r="BI254" s="77"/>
      <c r="BJ254" s="77"/>
      <c r="BK254" s="77"/>
      <c r="BL254" s="77"/>
      <c r="BM254" s="77"/>
      <c r="BN254" s="77"/>
      <c r="BO254" s="77"/>
      <c r="BP254" s="77"/>
      <c r="BQ254" s="77"/>
      <c r="BR254" s="77"/>
      <c r="BS254" s="77"/>
      <c r="BT254" s="77"/>
      <c r="BU254" s="77"/>
      <c r="BV254" s="77"/>
    </row>
    <row r="255" spans="1:74" x14ac:dyDescent="0.4">
      <c r="A255" s="77"/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  <c r="AB255" s="77"/>
      <c r="AC255" s="77"/>
      <c r="AD255" s="77"/>
      <c r="AE255" s="77"/>
      <c r="AF255" s="77"/>
      <c r="AG255" s="77"/>
      <c r="AH255" s="77"/>
      <c r="AI255" s="77"/>
      <c r="AJ255" s="77"/>
      <c r="AK255" s="77"/>
      <c r="AL255" s="77"/>
      <c r="AM255" s="77"/>
      <c r="AN255" s="77"/>
      <c r="AO255" s="77"/>
      <c r="AP255" s="77"/>
      <c r="AQ255" s="77"/>
      <c r="AR255" s="77"/>
      <c r="AS255" s="77"/>
      <c r="AT255" s="77"/>
      <c r="AU255" s="77"/>
      <c r="AV255" s="77"/>
      <c r="AW255" s="77"/>
      <c r="AX255" s="77"/>
      <c r="AY255" s="77"/>
      <c r="AZ255" s="77"/>
      <c r="BA255" s="77"/>
      <c r="BB255" s="77"/>
      <c r="BC255" s="77"/>
      <c r="BD255" s="77"/>
      <c r="BE255" s="77"/>
      <c r="BF255" s="77"/>
      <c r="BG255" s="77"/>
      <c r="BH255" s="77"/>
      <c r="BI255" s="77"/>
      <c r="BJ255" s="77"/>
      <c r="BK255" s="77"/>
      <c r="BL255" s="77"/>
      <c r="BM255" s="77"/>
      <c r="BN255" s="77"/>
      <c r="BO255" s="77"/>
      <c r="BP255" s="77"/>
      <c r="BQ255" s="77"/>
      <c r="BR255" s="77"/>
      <c r="BS255" s="77"/>
      <c r="BT255" s="77"/>
      <c r="BU255" s="77"/>
      <c r="BV255" s="77"/>
    </row>
    <row r="256" spans="1:74" x14ac:dyDescent="0.4">
      <c r="A256" s="77"/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  <c r="AB256" s="77"/>
      <c r="AC256" s="77"/>
      <c r="AD256" s="77"/>
      <c r="AE256" s="77"/>
      <c r="AF256" s="77"/>
      <c r="AG256" s="77"/>
      <c r="AH256" s="77"/>
      <c r="AI256" s="77"/>
      <c r="AJ256" s="77"/>
      <c r="AK256" s="77"/>
      <c r="AL256" s="77"/>
      <c r="AM256" s="77"/>
      <c r="AN256" s="77"/>
      <c r="AO256" s="77"/>
      <c r="AP256" s="77"/>
      <c r="AQ256" s="77"/>
      <c r="AR256" s="77"/>
      <c r="AS256" s="77"/>
      <c r="AT256" s="77"/>
      <c r="AU256" s="77"/>
      <c r="AV256" s="77"/>
      <c r="AW256" s="77"/>
      <c r="AX256" s="77"/>
      <c r="AY256" s="77"/>
      <c r="AZ256" s="77"/>
      <c r="BA256" s="77"/>
      <c r="BB256" s="77"/>
      <c r="BC256" s="77"/>
      <c r="BD256" s="77"/>
      <c r="BE256" s="77"/>
      <c r="BF256" s="77"/>
      <c r="BG256" s="77"/>
      <c r="BH256" s="77"/>
      <c r="BI256" s="77"/>
      <c r="BJ256" s="77"/>
      <c r="BK256" s="77"/>
      <c r="BL256" s="77"/>
      <c r="BM256" s="77"/>
      <c r="BN256" s="77"/>
      <c r="BO256" s="77"/>
      <c r="BP256" s="77"/>
      <c r="BQ256" s="77"/>
      <c r="BR256" s="77"/>
      <c r="BS256" s="77"/>
      <c r="BT256" s="77"/>
      <c r="BU256" s="77"/>
      <c r="BV256" s="77"/>
    </row>
    <row r="257" spans="1:74" x14ac:dyDescent="0.4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  <c r="AB257" s="77"/>
      <c r="AC257" s="77"/>
      <c r="AD257" s="77"/>
      <c r="AE257" s="77"/>
      <c r="AF257" s="77"/>
      <c r="AG257" s="77"/>
      <c r="AH257" s="77"/>
      <c r="AI257" s="77"/>
      <c r="AJ257" s="77"/>
      <c r="AK257" s="77"/>
      <c r="AL257" s="77"/>
      <c r="AM257" s="77"/>
      <c r="AN257" s="77"/>
      <c r="AO257" s="77"/>
      <c r="AP257" s="77"/>
      <c r="AQ257" s="77"/>
      <c r="AR257" s="77"/>
      <c r="AS257" s="77"/>
      <c r="AT257" s="77"/>
      <c r="AU257" s="77"/>
      <c r="AV257" s="77"/>
      <c r="AW257" s="77"/>
      <c r="AX257" s="77"/>
      <c r="AY257" s="77"/>
      <c r="AZ257" s="77"/>
      <c r="BA257" s="77"/>
      <c r="BB257" s="77"/>
      <c r="BC257" s="77"/>
      <c r="BD257" s="77"/>
      <c r="BE257" s="77"/>
      <c r="BF257" s="77"/>
      <c r="BG257" s="77"/>
      <c r="BH257" s="77"/>
      <c r="BI257" s="77"/>
      <c r="BJ257" s="77"/>
      <c r="BK257" s="77"/>
      <c r="BL257" s="77"/>
      <c r="BM257" s="77"/>
      <c r="BN257" s="77"/>
      <c r="BO257" s="77"/>
      <c r="BP257" s="77"/>
      <c r="BQ257" s="77"/>
      <c r="BR257" s="77"/>
      <c r="BS257" s="77"/>
      <c r="BT257" s="77"/>
      <c r="BU257" s="77"/>
      <c r="BV257" s="77"/>
    </row>
    <row r="258" spans="1:74" x14ac:dyDescent="0.4">
      <c r="A258" s="77"/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  <c r="AB258" s="77"/>
      <c r="AC258" s="77"/>
      <c r="AD258" s="77"/>
      <c r="AE258" s="77"/>
      <c r="AF258" s="77"/>
      <c r="AG258" s="77"/>
      <c r="AH258" s="77"/>
      <c r="AI258" s="77"/>
      <c r="AJ258" s="77"/>
      <c r="AK258" s="77"/>
      <c r="AL258" s="77"/>
      <c r="AM258" s="77"/>
      <c r="AN258" s="77"/>
      <c r="AO258" s="77"/>
      <c r="AP258" s="77"/>
      <c r="AQ258" s="77"/>
      <c r="AR258" s="77"/>
      <c r="AS258" s="77"/>
      <c r="AT258" s="77"/>
      <c r="AU258" s="77"/>
      <c r="AV258" s="77"/>
      <c r="AW258" s="77"/>
      <c r="AX258" s="77"/>
      <c r="AY258" s="77"/>
      <c r="AZ258" s="77"/>
      <c r="BA258" s="77"/>
      <c r="BB258" s="77"/>
      <c r="BC258" s="77"/>
      <c r="BD258" s="77"/>
      <c r="BE258" s="77"/>
      <c r="BF258" s="77"/>
      <c r="BG258" s="77"/>
      <c r="BH258" s="77"/>
      <c r="BI258" s="77"/>
      <c r="BJ258" s="77"/>
      <c r="BK258" s="77"/>
      <c r="BL258" s="77"/>
      <c r="BM258" s="77"/>
      <c r="BN258" s="77"/>
      <c r="BO258" s="77"/>
      <c r="BP258" s="77"/>
      <c r="BQ258" s="77"/>
      <c r="BR258" s="77"/>
      <c r="BS258" s="77"/>
      <c r="BT258" s="77"/>
      <c r="BU258" s="77"/>
      <c r="BV258" s="77"/>
    </row>
    <row r="259" spans="1:74" x14ac:dyDescent="0.4">
      <c r="A259" s="77"/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  <c r="AB259" s="77"/>
      <c r="AC259" s="77"/>
      <c r="AD259" s="77"/>
      <c r="AE259" s="77"/>
      <c r="AF259" s="77"/>
      <c r="AG259" s="77"/>
      <c r="AH259" s="77"/>
      <c r="AI259" s="77"/>
      <c r="AJ259" s="77"/>
      <c r="AK259" s="77"/>
      <c r="AL259" s="77"/>
      <c r="AM259" s="77"/>
      <c r="AN259" s="77"/>
      <c r="AO259" s="77"/>
      <c r="AP259" s="77"/>
      <c r="AQ259" s="77"/>
      <c r="AR259" s="77"/>
      <c r="AS259" s="77"/>
      <c r="AT259" s="77"/>
      <c r="AU259" s="77"/>
      <c r="AV259" s="77"/>
      <c r="AW259" s="77"/>
      <c r="AX259" s="77"/>
      <c r="AY259" s="77"/>
      <c r="AZ259" s="77"/>
      <c r="BA259" s="77"/>
      <c r="BB259" s="77"/>
      <c r="BC259" s="77"/>
      <c r="BD259" s="77"/>
      <c r="BE259" s="77"/>
      <c r="BF259" s="77"/>
      <c r="BG259" s="77"/>
      <c r="BH259" s="77"/>
      <c r="BI259" s="77"/>
      <c r="BJ259" s="77"/>
      <c r="BK259" s="77"/>
      <c r="BL259" s="77"/>
      <c r="BM259" s="77"/>
      <c r="BN259" s="77"/>
      <c r="BO259" s="77"/>
      <c r="BP259" s="77"/>
      <c r="BQ259" s="77"/>
      <c r="BR259" s="77"/>
      <c r="BS259" s="77"/>
      <c r="BT259" s="77"/>
      <c r="BU259" s="77"/>
      <c r="BV259" s="77"/>
    </row>
    <row r="260" spans="1:74" x14ac:dyDescent="0.4">
      <c r="A260" s="77"/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  <c r="AB260" s="77"/>
      <c r="AC260" s="77"/>
      <c r="AD260" s="77"/>
      <c r="AE260" s="77"/>
      <c r="AF260" s="77"/>
      <c r="AG260" s="77"/>
      <c r="AH260" s="77"/>
      <c r="AI260" s="77"/>
      <c r="AJ260" s="77"/>
      <c r="AK260" s="77"/>
      <c r="AL260" s="77"/>
      <c r="AM260" s="77"/>
      <c r="AN260" s="77"/>
      <c r="AO260" s="77"/>
      <c r="AP260" s="77"/>
      <c r="AQ260" s="77"/>
      <c r="AR260" s="77"/>
      <c r="AS260" s="77"/>
      <c r="AT260" s="77"/>
      <c r="AU260" s="77"/>
      <c r="AV260" s="77"/>
      <c r="AW260" s="77"/>
      <c r="AX260" s="77"/>
      <c r="AY260" s="77"/>
      <c r="AZ260" s="77"/>
      <c r="BA260" s="77"/>
      <c r="BB260" s="77"/>
      <c r="BC260" s="77"/>
      <c r="BD260" s="77"/>
      <c r="BE260" s="77"/>
      <c r="BF260" s="77"/>
      <c r="BG260" s="77"/>
      <c r="BH260" s="77"/>
      <c r="BI260" s="77"/>
      <c r="BJ260" s="77"/>
      <c r="BK260" s="77"/>
      <c r="BL260" s="77"/>
      <c r="BM260" s="77"/>
      <c r="BN260" s="77"/>
      <c r="BO260" s="77"/>
      <c r="BP260" s="77"/>
      <c r="BQ260" s="77"/>
      <c r="BR260" s="77"/>
      <c r="BS260" s="77"/>
      <c r="BT260" s="77"/>
      <c r="BU260" s="77"/>
      <c r="BV260" s="77"/>
    </row>
    <row r="261" spans="1:74" x14ac:dyDescent="0.4">
      <c r="A261" s="77"/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  <c r="AB261" s="77"/>
      <c r="AC261" s="77"/>
      <c r="AD261" s="77"/>
      <c r="AE261" s="77"/>
      <c r="AF261" s="77"/>
      <c r="AG261" s="77"/>
      <c r="AH261" s="77"/>
      <c r="AI261" s="77"/>
      <c r="AJ261" s="77"/>
      <c r="AK261" s="77"/>
      <c r="AL261" s="77"/>
      <c r="AM261" s="77"/>
      <c r="AN261" s="77"/>
      <c r="AO261" s="77"/>
      <c r="AP261" s="77"/>
      <c r="AQ261" s="77"/>
      <c r="AR261" s="77"/>
      <c r="AS261" s="77"/>
      <c r="AT261" s="77"/>
      <c r="AU261" s="77"/>
      <c r="AV261" s="77"/>
      <c r="AW261" s="77"/>
      <c r="AX261" s="77"/>
      <c r="AY261" s="77"/>
      <c r="AZ261" s="77"/>
      <c r="BA261" s="77"/>
      <c r="BB261" s="77"/>
      <c r="BC261" s="77"/>
      <c r="BD261" s="77"/>
      <c r="BE261" s="77"/>
      <c r="BF261" s="77"/>
      <c r="BG261" s="77"/>
      <c r="BH261" s="77"/>
      <c r="BI261" s="77"/>
      <c r="BJ261" s="77"/>
      <c r="BK261" s="77"/>
      <c r="BL261" s="77"/>
      <c r="BM261" s="77"/>
      <c r="BN261" s="77"/>
      <c r="BO261" s="77"/>
      <c r="BP261" s="77"/>
      <c r="BQ261" s="77"/>
      <c r="BR261" s="77"/>
      <c r="BS261" s="77"/>
      <c r="BT261" s="77"/>
      <c r="BU261" s="77"/>
      <c r="BV261" s="77"/>
    </row>
    <row r="262" spans="1:74" x14ac:dyDescent="0.4">
      <c r="A262" s="77"/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  <c r="AB262" s="77"/>
      <c r="AC262" s="77"/>
      <c r="AD262" s="77"/>
      <c r="AE262" s="77"/>
      <c r="AF262" s="77"/>
      <c r="AG262" s="77"/>
      <c r="AH262" s="77"/>
      <c r="AI262" s="77"/>
      <c r="AJ262" s="77"/>
      <c r="AK262" s="77"/>
      <c r="AL262" s="77"/>
      <c r="AM262" s="77"/>
      <c r="AN262" s="77"/>
      <c r="AO262" s="77"/>
      <c r="AP262" s="77"/>
      <c r="AQ262" s="77"/>
      <c r="AR262" s="77"/>
      <c r="AS262" s="77"/>
      <c r="AT262" s="77"/>
      <c r="AU262" s="77"/>
      <c r="AV262" s="77"/>
      <c r="AW262" s="77"/>
      <c r="AX262" s="77"/>
      <c r="AY262" s="77"/>
      <c r="AZ262" s="77"/>
      <c r="BA262" s="77"/>
      <c r="BB262" s="77"/>
      <c r="BC262" s="77"/>
      <c r="BD262" s="77"/>
      <c r="BE262" s="77"/>
      <c r="BF262" s="77"/>
      <c r="BG262" s="77"/>
      <c r="BH262" s="77"/>
      <c r="BI262" s="77"/>
      <c r="BJ262" s="77"/>
      <c r="BK262" s="77"/>
      <c r="BL262" s="77"/>
      <c r="BM262" s="77"/>
      <c r="BN262" s="77"/>
      <c r="BO262" s="77"/>
      <c r="BP262" s="77"/>
      <c r="BQ262" s="77"/>
      <c r="BR262" s="77"/>
      <c r="BS262" s="77"/>
      <c r="BT262" s="77"/>
      <c r="BU262" s="77"/>
      <c r="BV262" s="77"/>
    </row>
    <row r="263" spans="1:74" x14ac:dyDescent="0.4">
      <c r="A263" s="77"/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  <c r="AB263" s="77"/>
      <c r="AC263" s="77"/>
      <c r="AD263" s="77"/>
      <c r="AE263" s="77"/>
      <c r="AF263" s="77"/>
      <c r="AG263" s="77"/>
      <c r="AH263" s="77"/>
      <c r="AI263" s="77"/>
      <c r="AJ263" s="77"/>
      <c r="AK263" s="77"/>
      <c r="AL263" s="77"/>
      <c r="AM263" s="77"/>
      <c r="AN263" s="77"/>
      <c r="AO263" s="77"/>
      <c r="AP263" s="77"/>
      <c r="AQ263" s="77"/>
      <c r="AR263" s="77"/>
      <c r="AS263" s="77"/>
      <c r="AT263" s="77"/>
      <c r="AU263" s="77"/>
      <c r="AV263" s="77"/>
      <c r="AW263" s="77"/>
      <c r="AX263" s="77"/>
      <c r="AY263" s="77"/>
      <c r="AZ263" s="77"/>
      <c r="BA263" s="77"/>
      <c r="BB263" s="77"/>
      <c r="BC263" s="77"/>
      <c r="BD263" s="77"/>
      <c r="BE263" s="77"/>
      <c r="BF263" s="77"/>
      <c r="BG263" s="77"/>
      <c r="BH263" s="77"/>
      <c r="BI263" s="77"/>
      <c r="BJ263" s="77"/>
      <c r="BK263" s="77"/>
      <c r="BL263" s="77"/>
      <c r="BM263" s="77"/>
      <c r="BN263" s="77"/>
      <c r="BO263" s="77"/>
      <c r="BP263" s="77"/>
      <c r="BQ263" s="77"/>
      <c r="BR263" s="77"/>
      <c r="BS263" s="77"/>
      <c r="BT263" s="77"/>
      <c r="BU263" s="77"/>
      <c r="BV263" s="77"/>
    </row>
    <row r="264" spans="1:74" x14ac:dyDescent="0.4">
      <c r="A264" s="77"/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  <c r="AB264" s="77"/>
      <c r="AC264" s="77"/>
      <c r="AD264" s="77"/>
      <c r="AE264" s="77"/>
      <c r="AF264" s="77"/>
      <c r="AG264" s="77"/>
      <c r="AH264" s="77"/>
      <c r="AI264" s="77"/>
      <c r="AJ264" s="77"/>
      <c r="AK264" s="77"/>
      <c r="AL264" s="77"/>
      <c r="AM264" s="77"/>
      <c r="AN264" s="77"/>
      <c r="AO264" s="77"/>
      <c r="AP264" s="77"/>
      <c r="AQ264" s="77"/>
      <c r="AR264" s="77"/>
      <c r="AS264" s="77"/>
      <c r="AT264" s="77"/>
      <c r="AU264" s="77"/>
      <c r="AV264" s="77"/>
      <c r="AW264" s="77"/>
      <c r="AX264" s="77"/>
      <c r="AY264" s="77"/>
      <c r="AZ264" s="77"/>
      <c r="BA264" s="77"/>
      <c r="BB264" s="77"/>
      <c r="BC264" s="77"/>
      <c r="BD264" s="77"/>
      <c r="BE264" s="77"/>
      <c r="BF264" s="77"/>
      <c r="BG264" s="77"/>
      <c r="BH264" s="77"/>
      <c r="BI264" s="77"/>
      <c r="BJ264" s="77"/>
      <c r="BK264" s="77"/>
      <c r="BL264" s="77"/>
      <c r="BM264" s="77"/>
      <c r="BN264" s="77"/>
      <c r="BO264" s="77"/>
      <c r="BP264" s="77"/>
      <c r="BQ264" s="77"/>
      <c r="BR264" s="77"/>
      <c r="BS264" s="77"/>
      <c r="BT264" s="77"/>
      <c r="BU264" s="77"/>
      <c r="BV264" s="77"/>
    </row>
    <row r="265" spans="1:74" x14ac:dyDescent="0.4">
      <c r="A265" s="77"/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  <c r="AB265" s="77"/>
      <c r="AC265" s="77"/>
      <c r="AD265" s="77"/>
      <c r="AE265" s="77"/>
      <c r="AF265" s="77"/>
      <c r="AG265" s="77"/>
      <c r="AH265" s="77"/>
      <c r="AI265" s="77"/>
      <c r="AJ265" s="77"/>
      <c r="AK265" s="77"/>
      <c r="AL265" s="77"/>
      <c r="AM265" s="77"/>
      <c r="AN265" s="77"/>
      <c r="AO265" s="77"/>
      <c r="AP265" s="77"/>
      <c r="AQ265" s="77"/>
      <c r="AR265" s="77"/>
      <c r="AS265" s="77"/>
      <c r="AT265" s="77"/>
      <c r="AU265" s="77"/>
      <c r="AV265" s="77"/>
      <c r="AW265" s="77"/>
      <c r="AX265" s="77"/>
      <c r="AY265" s="77"/>
      <c r="AZ265" s="77"/>
      <c r="BA265" s="77"/>
      <c r="BB265" s="77"/>
      <c r="BC265" s="77"/>
      <c r="BD265" s="77"/>
      <c r="BE265" s="77"/>
      <c r="BF265" s="77"/>
      <c r="BG265" s="77"/>
      <c r="BH265" s="77"/>
      <c r="BI265" s="77"/>
      <c r="BJ265" s="77"/>
      <c r="BK265" s="77"/>
      <c r="BL265" s="77"/>
      <c r="BM265" s="77"/>
      <c r="BN265" s="77"/>
      <c r="BO265" s="77"/>
      <c r="BP265" s="77"/>
      <c r="BQ265" s="77"/>
      <c r="BR265" s="77"/>
      <c r="BS265" s="77"/>
      <c r="BT265" s="77"/>
      <c r="BU265" s="77"/>
      <c r="BV265" s="77"/>
    </row>
    <row r="266" spans="1:74" x14ac:dyDescent="0.4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  <c r="AB266" s="77"/>
      <c r="AC266" s="77"/>
      <c r="AD266" s="77"/>
      <c r="AE266" s="77"/>
      <c r="AF266" s="77"/>
      <c r="AG266" s="77"/>
      <c r="AH266" s="77"/>
      <c r="AI266" s="77"/>
      <c r="AJ266" s="77"/>
      <c r="AK266" s="77"/>
      <c r="AL266" s="77"/>
      <c r="AM266" s="77"/>
      <c r="AN266" s="77"/>
      <c r="AO266" s="77"/>
      <c r="AP266" s="77"/>
      <c r="AQ266" s="77"/>
      <c r="AR266" s="77"/>
      <c r="AS266" s="77"/>
      <c r="AT266" s="77"/>
      <c r="AU266" s="77"/>
      <c r="AV266" s="77"/>
      <c r="AW266" s="77"/>
      <c r="AX266" s="77"/>
      <c r="AY266" s="77"/>
      <c r="AZ266" s="77"/>
      <c r="BA266" s="77"/>
      <c r="BB266" s="77"/>
      <c r="BC266" s="77"/>
      <c r="BD266" s="77"/>
      <c r="BE266" s="77"/>
      <c r="BF266" s="77"/>
      <c r="BG266" s="77"/>
      <c r="BH266" s="77"/>
      <c r="BI266" s="77"/>
      <c r="BJ266" s="77"/>
      <c r="BK266" s="77"/>
      <c r="BL266" s="77"/>
      <c r="BM266" s="77"/>
      <c r="BN266" s="77"/>
      <c r="BO266" s="77"/>
      <c r="BP266" s="77"/>
      <c r="BQ266" s="77"/>
      <c r="BR266" s="77"/>
      <c r="BS266" s="77"/>
      <c r="BT266" s="77"/>
      <c r="BU266" s="77"/>
      <c r="BV266" s="77"/>
    </row>
    <row r="267" spans="1:74" x14ac:dyDescent="0.4">
      <c r="A267" s="77"/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  <c r="AB267" s="77"/>
      <c r="AC267" s="77"/>
      <c r="AD267" s="77"/>
      <c r="AE267" s="77"/>
      <c r="AF267" s="77"/>
      <c r="AG267" s="77"/>
      <c r="AH267" s="77"/>
      <c r="AI267" s="77"/>
      <c r="AJ267" s="77"/>
      <c r="AK267" s="77"/>
      <c r="AL267" s="77"/>
      <c r="AM267" s="77"/>
      <c r="AN267" s="77"/>
      <c r="AO267" s="77"/>
      <c r="AP267" s="77"/>
      <c r="AQ267" s="77"/>
      <c r="AR267" s="77"/>
      <c r="AS267" s="77"/>
      <c r="AT267" s="77"/>
      <c r="AU267" s="77"/>
      <c r="AV267" s="77"/>
      <c r="AW267" s="77"/>
      <c r="AX267" s="77"/>
      <c r="AY267" s="77"/>
      <c r="AZ267" s="77"/>
      <c r="BA267" s="77"/>
      <c r="BB267" s="77"/>
      <c r="BC267" s="77"/>
      <c r="BD267" s="77"/>
      <c r="BE267" s="77"/>
      <c r="BF267" s="77"/>
      <c r="BG267" s="77"/>
      <c r="BH267" s="77"/>
      <c r="BI267" s="77"/>
      <c r="BJ267" s="77"/>
      <c r="BK267" s="77"/>
      <c r="BL267" s="77"/>
      <c r="BM267" s="77"/>
      <c r="BN267" s="77"/>
      <c r="BO267" s="77"/>
      <c r="BP267" s="77"/>
      <c r="BQ267" s="77"/>
      <c r="BR267" s="77"/>
      <c r="BS267" s="77"/>
      <c r="BT267" s="77"/>
      <c r="BU267" s="77"/>
      <c r="BV267" s="77"/>
    </row>
    <row r="268" spans="1:74" x14ac:dyDescent="0.4">
      <c r="A268" s="77"/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  <c r="AB268" s="77"/>
      <c r="AC268" s="77"/>
      <c r="AD268" s="77"/>
      <c r="AE268" s="77"/>
      <c r="AF268" s="77"/>
      <c r="AG268" s="77"/>
      <c r="AH268" s="77"/>
      <c r="AI268" s="77"/>
      <c r="AJ268" s="77"/>
      <c r="AK268" s="77"/>
      <c r="AL268" s="77"/>
      <c r="AM268" s="77"/>
      <c r="AN268" s="77"/>
      <c r="AO268" s="77"/>
      <c r="AP268" s="77"/>
      <c r="AQ268" s="77"/>
      <c r="AR268" s="77"/>
      <c r="AS268" s="77"/>
      <c r="AT268" s="77"/>
      <c r="AU268" s="77"/>
      <c r="AV268" s="77"/>
      <c r="AW268" s="77"/>
      <c r="AX268" s="77"/>
      <c r="AY268" s="77"/>
      <c r="AZ268" s="77"/>
      <c r="BA268" s="77"/>
      <c r="BB268" s="77"/>
      <c r="BC268" s="77"/>
      <c r="BD268" s="77"/>
      <c r="BE268" s="77"/>
      <c r="BF268" s="77"/>
      <c r="BG268" s="77"/>
      <c r="BH268" s="77"/>
      <c r="BI268" s="77"/>
      <c r="BJ268" s="77"/>
      <c r="BK268" s="77"/>
      <c r="BL268" s="77"/>
      <c r="BM268" s="77"/>
      <c r="BN268" s="77"/>
      <c r="BO268" s="77"/>
      <c r="BP268" s="77"/>
      <c r="BQ268" s="77"/>
      <c r="BR268" s="77"/>
      <c r="BS268" s="77"/>
      <c r="BT268" s="77"/>
      <c r="BU268" s="77"/>
      <c r="BV268" s="77"/>
    </row>
    <row r="269" spans="1:74" x14ac:dyDescent="0.4">
      <c r="A269" s="77"/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  <c r="AB269" s="77"/>
      <c r="AC269" s="77"/>
      <c r="AD269" s="77"/>
      <c r="AE269" s="77"/>
      <c r="AF269" s="77"/>
      <c r="AG269" s="77"/>
      <c r="AH269" s="77"/>
      <c r="AI269" s="77"/>
      <c r="AJ269" s="77"/>
      <c r="AK269" s="77"/>
      <c r="AL269" s="77"/>
      <c r="AM269" s="77"/>
      <c r="AN269" s="77"/>
      <c r="AO269" s="77"/>
      <c r="AP269" s="77"/>
      <c r="AQ269" s="77"/>
      <c r="AR269" s="77"/>
      <c r="AS269" s="77"/>
      <c r="AT269" s="77"/>
      <c r="AU269" s="77"/>
      <c r="AV269" s="77"/>
      <c r="AW269" s="77"/>
      <c r="AX269" s="77"/>
      <c r="AY269" s="77"/>
      <c r="AZ269" s="77"/>
      <c r="BA269" s="77"/>
      <c r="BB269" s="77"/>
      <c r="BC269" s="77"/>
      <c r="BD269" s="77"/>
      <c r="BE269" s="77"/>
      <c r="BF269" s="77"/>
      <c r="BG269" s="77"/>
      <c r="BH269" s="77"/>
      <c r="BI269" s="77"/>
      <c r="BJ269" s="77"/>
      <c r="BK269" s="77"/>
      <c r="BL269" s="77"/>
      <c r="BM269" s="77"/>
      <c r="BN269" s="77"/>
      <c r="BO269" s="77"/>
      <c r="BP269" s="77"/>
      <c r="BQ269" s="77"/>
      <c r="BR269" s="77"/>
      <c r="BS269" s="77"/>
      <c r="BT269" s="77"/>
      <c r="BU269" s="77"/>
      <c r="BV269" s="77"/>
    </row>
    <row r="270" spans="1:74" x14ac:dyDescent="0.4">
      <c r="A270" s="77"/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  <c r="AB270" s="77"/>
      <c r="AC270" s="77"/>
      <c r="AD270" s="77"/>
      <c r="AE270" s="77"/>
      <c r="AF270" s="77"/>
      <c r="AG270" s="77"/>
      <c r="AH270" s="77"/>
      <c r="AI270" s="77"/>
      <c r="AJ270" s="77"/>
      <c r="AK270" s="77"/>
      <c r="AL270" s="77"/>
      <c r="AM270" s="77"/>
      <c r="AN270" s="77"/>
      <c r="AO270" s="77"/>
      <c r="AP270" s="77"/>
      <c r="AQ270" s="77"/>
      <c r="AR270" s="77"/>
      <c r="AS270" s="77"/>
      <c r="AT270" s="77"/>
      <c r="AU270" s="77"/>
      <c r="AV270" s="77"/>
      <c r="AW270" s="77"/>
      <c r="AX270" s="77"/>
      <c r="AY270" s="77"/>
      <c r="AZ270" s="77"/>
      <c r="BA270" s="77"/>
      <c r="BB270" s="77"/>
      <c r="BC270" s="77"/>
      <c r="BD270" s="77"/>
      <c r="BE270" s="77"/>
      <c r="BF270" s="77"/>
      <c r="BG270" s="77"/>
      <c r="BH270" s="77"/>
      <c r="BI270" s="77"/>
      <c r="BJ270" s="77"/>
      <c r="BK270" s="77"/>
      <c r="BL270" s="77"/>
      <c r="BM270" s="77"/>
      <c r="BN270" s="77"/>
      <c r="BO270" s="77"/>
      <c r="BP270" s="77"/>
      <c r="BQ270" s="77"/>
      <c r="BR270" s="77"/>
      <c r="BS270" s="77"/>
      <c r="BT270" s="77"/>
      <c r="BU270" s="77"/>
      <c r="BV270" s="77"/>
    </row>
    <row r="271" spans="1:74" x14ac:dyDescent="0.4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  <c r="AB271" s="77"/>
      <c r="AC271" s="77"/>
      <c r="AD271" s="77"/>
      <c r="AE271" s="77"/>
      <c r="AF271" s="77"/>
      <c r="AG271" s="77"/>
      <c r="AH271" s="77"/>
      <c r="AI271" s="77"/>
      <c r="AJ271" s="77"/>
      <c r="AK271" s="77"/>
      <c r="AL271" s="77"/>
      <c r="AM271" s="77"/>
      <c r="AN271" s="77"/>
      <c r="AO271" s="77"/>
      <c r="AP271" s="77"/>
      <c r="AQ271" s="77"/>
      <c r="AR271" s="77"/>
      <c r="AS271" s="77"/>
      <c r="AT271" s="77"/>
      <c r="AU271" s="77"/>
      <c r="AV271" s="77"/>
      <c r="AW271" s="77"/>
      <c r="AX271" s="77"/>
      <c r="AY271" s="77"/>
      <c r="AZ271" s="77"/>
      <c r="BA271" s="77"/>
      <c r="BB271" s="77"/>
      <c r="BC271" s="77"/>
      <c r="BD271" s="77"/>
      <c r="BE271" s="77"/>
      <c r="BF271" s="77"/>
      <c r="BG271" s="77"/>
      <c r="BH271" s="77"/>
      <c r="BI271" s="77"/>
      <c r="BJ271" s="77"/>
      <c r="BK271" s="77"/>
      <c r="BL271" s="77"/>
      <c r="BM271" s="77"/>
      <c r="BN271" s="77"/>
      <c r="BO271" s="77"/>
      <c r="BP271" s="77"/>
      <c r="BQ271" s="77"/>
      <c r="BR271" s="77"/>
      <c r="BS271" s="77"/>
      <c r="BT271" s="77"/>
      <c r="BU271" s="77"/>
      <c r="BV271" s="77"/>
    </row>
    <row r="272" spans="1:74" x14ac:dyDescent="0.4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  <c r="AB272" s="77"/>
      <c r="AC272" s="77"/>
      <c r="AD272" s="77"/>
      <c r="AE272" s="77"/>
      <c r="AF272" s="77"/>
      <c r="AG272" s="77"/>
      <c r="AH272" s="77"/>
      <c r="AI272" s="77"/>
      <c r="AJ272" s="77"/>
      <c r="AK272" s="77"/>
      <c r="AL272" s="77"/>
      <c r="AM272" s="77"/>
      <c r="AN272" s="77"/>
      <c r="AO272" s="77"/>
      <c r="AP272" s="77"/>
      <c r="AQ272" s="77"/>
      <c r="AR272" s="77"/>
      <c r="AS272" s="77"/>
      <c r="AT272" s="77"/>
      <c r="AU272" s="77"/>
      <c r="AV272" s="77"/>
      <c r="AW272" s="77"/>
      <c r="AX272" s="77"/>
      <c r="AY272" s="77"/>
      <c r="AZ272" s="77"/>
      <c r="BA272" s="77"/>
      <c r="BB272" s="77"/>
      <c r="BC272" s="77"/>
      <c r="BD272" s="77"/>
      <c r="BE272" s="77"/>
      <c r="BF272" s="77"/>
      <c r="BG272" s="77"/>
      <c r="BH272" s="77"/>
      <c r="BI272" s="77"/>
      <c r="BJ272" s="77"/>
      <c r="BK272" s="77"/>
      <c r="BL272" s="77"/>
      <c r="BM272" s="77"/>
      <c r="BN272" s="77"/>
      <c r="BO272" s="77"/>
      <c r="BP272" s="77"/>
      <c r="BQ272" s="77"/>
      <c r="BR272" s="77"/>
      <c r="BS272" s="77"/>
      <c r="BT272" s="77"/>
      <c r="BU272" s="77"/>
      <c r="BV272" s="77"/>
    </row>
    <row r="273" spans="1:74" x14ac:dyDescent="0.4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  <c r="AB273" s="77"/>
      <c r="AC273" s="77"/>
      <c r="AD273" s="77"/>
      <c r="AE273" s="77"/>
      <c r="AF273" s="77"/>
      <c r="AG273" s="77"/>
      <c r="AH273" s="77"/>
      <c r="AI273" s="77"/>
      <c r="AJ273" s="77"/>
      <c r="AK273" s="77"/>
      <c r="AL273" s="77"/>
      <c r="AM273" s="77"/>
      <c r="AN273" s="77"/>
      <c r="AO273" s="77"/>
      <c r="AP273" s="77"/>
      <c r="AQ273" s="77"/>
      <c r="AR273" s="77"/>
      <c r="AS273" s="77"/>
      <c r="AT273" s="77"/>
      <c r="AU273" s="77"/>
      <c r="AV273" s="77"/>
      <c r="AW273" s="77"/>
      <c r="AX273" s="77"/>
      <c r="AY273" s="77"/>
      <c r="AZ273" s="77"/>
      <c r="BA273" s="77"/>
      <c r="BB273" s="77"/>
      <c r="BC273" s="77"/>
      <c r="BD273" s="77"/>
      <c r="BE273" s="77"/>
      <c r="BF273" s="77"/>
      <c r="BG273" s="77"/>
      <c r="BH273" s="77"/>
      <c r="BI273" s="77"/>
      <c r="BJ273" s="77"/>
      <c r="BK273" s="77"/>
      <c r="BL273" s="77"/>
      <c r="BM273" s="77"/>
      <c r="BN273" s="77"/>
      <c r="BO273" s="77"/>
      <c r="BP273" s="77"/>
      <c r="BQ273" s="77"/>
      <c r="BR273" s="77"/>
      <c r="BS273" s="77"/>
      <c r="BT273" s="77"/>
      <c r="BU273" s="77"/>
      <c r="BV273" s="77"/>
    </row>
    <row r="274" spans="1:74" x14ac:dyDescent="0.4">
      <c r="A274" s="77"/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  <c r="AB274" s="77"/>
      <c r="AC274" s="77"/>
      <c r="AD274" s="77"/>
      <c r="AE274" s="77"/>
      <c r="AF274" s="77"/>
      <c r="AG274" s="77"/>
      <c r="AH274" s="77"/>
      <c r="AI274" s="77"/>
      <c r="AJ274" s="77"/>
      <c r="AK274" s="77"/>
      <c r="AL274" s="77"/>
      <c r="AM274" s="77"/>
      <c r="AN274" s="77"/>
      <c r="AO274" s="77"/>
      <c r="AP274" s="77"/>
      <c r="AQ274" s="77"/>
      <c r="AR274" s="77"/>
      <c r="AS274" s="77"/>
      <c r="AT274" s="77"/>
      <c r="AU274" s="77"/>
      <c r="AV274" s="77"/>
      <c r="AW274" s="77"/>
      <c r="AX274" s="77"/>
      <c r="AY274" s="77"/>
      <c r="AZ274" s="77"/>
      <c r="BA274" s="77"/>
      <c r="BB274" s="77"/>
      <c r="BC274" s="77"/>
      <c r="BD274" s="77"/>
      <c r="BE274" s="77"/>
      <c r="BF274" s="77"/>
      <c r="BG274" s="77"/>
      <c r="BH274" s="77"/>
      <c r="BI274" s="77"/>
      <c r="BJ274" s="77"/>
      <c r="BK274" s="77"/>
      <c r="BL274" s="77"/>
      <c r="BM274" s="77"/>
      <c r="BN274" s="77"/>
      <c r="BO274" s="77"/>
      <c r="BP274" s="77"/>
      <c r="BQ274" s="77"/>
      <c r="BR274" s="77"/>
      <c r="BS274" s="77"/>
      <c r="BT274" s="77"/>
      <c r="BU274" s="77"/>
      <c r="BV274" s="77"/>
    </row>
    <row r="275" spans="1:74" x14ac:dyDescent="0.4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  <c r="AB275" s="77"/>
      <c r="AC275" s="77"/>
      <c r="AD275" s="77"/>
      <c r="AE275" s="77"/>
      <c r="AF275" s="77"/>
      <c r="AG275" s="77"/>
      <c r="AH275" s="77"/>
      <c r="AI275" s="77"/>
      <c r="AJ275" s="77"/>
      <c r="AK275" s="77"/>
      <c r="AL275" s="77"/>
      <c r="AM275" s="77"/>
      <c r="AN275" s="77"/>
      <c r="AO275" s="77"/>
      <c r="AP275" s="77"/>
      <c r="AQ275" s="77"/>
      <c r="AR275" s="77"/>
      <c r="AS275" s="77"/>
      <c r="AT275" s="77"/>
      <c r="AU275" s="77"/>
      <c r="AV275" s="77"/>
      <c r="AW275" s="77"/>
      <c r="AX275" s="77"/>
      <c r="AY275" s="77"/>
      <c r="AZ275" s="77"/>
      <c r="BA275" s="77"/>
      <c r="BB275" s="77"/>
      <c r="BC275" s="77"/>
      <c r="BD275" s="77"/>
      <c r="BE275" s="77"/>
      <c r="BF275" s="77"/>
      <c r="BG275" s="77"/>
      <c r="BH275" s="77"/>
      <c r="BI275" s="77"/>
      <c r="BJ275" s="77"/>
      <c r="BK275" s="77"/>
      <c r="BL275" s="77"/>
      <c r="BM275" s="77"/>
      <c r="BN275" s="77"/>
      <c r="BO275" s="77"/>
      <c r="BP275" s="77"/>
      <c r="BQ275" s="77"/>
      <c r="BR275" s="77"/>
      <c r="BS275" s="77"/>
      <c r="BT275" s="77"/>
      <c r="BU275" s="77"/>
      <c r="BV275" s="77"/>
    </row>
    <row r="276" spans="1:74" x14ac:dyDescent="0.4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  <c r="AB276" s="77"/>
      <c r="AC276" s="77"/>
      <c r="AD276" s="77"/>
      <c r="AE276" s="77"/>
      <c r="AF276" s="77"/>
      <c r="AG276" s="77"/>
      <c r="AH276" s="77"/>
      <c r="AI276" s="77"/>
      <c r="AJ276" s="77"/>
      <c r="AK276" s="77"/>
      <c r="AL276" s="77"/>
      <c r="AM276" s="77"/>
      <c r="AN276" s="77"/>
      <c r="AO276" s="77"/>
      <c r="AP276" s="77"/>
      <c r="AQ276" s="77"/>
      <c r="AR276" s="77"/>
      <c r="AS276" s="77"/>
      <c r="AT276" s="77"/>
      <c r="AU276" s="77"/>
      <c r="AV276" s="77"/>
      <c r="AW276" s="77"/>
      <c r="AX276" s="77"/>
      <c r="AY276" s="77"/>
      <c r="AZ276" s="77"/>
      <c r="BA276" s="77"/>
      <c r="BB276" s="77"/>
      <c r="BC276" s="77"/>
      <c r="BD276" s="77"/>
      <c r="BE276" s="77"/>
      <c r="BF276" s="77"/>
      <c r="BG276" s="77"/>
      <c r="BH276" s="77"/>
      <c r="BI276" s="77"/>
      <c r="BJ276" s="77"/>
      <c r="BK276" s="77"/>
      <c r="BL276" s="77"/>
      <c r="BM276" s="77"/>
      <c r="BN276" s="77"/>
      <c r="BO276" s="77"/>
      <c r="BP276" s="77"/>
      <c r="BQ276" s="77"/>
      <c r="BR276" s="77"/>
      <c r="BS276" s="77"/>
      <c r="BT276" s="77"/>
      <c r="BU276" s="77"/>
      <c r="BV276" s="77"/>
    </row>
    <row r="277" spans="1:74" x14ac:dyDescent="0.4">
      <c r="A277" s="77"/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  <c r="AB277" s="77"/>
      <c r="AC277" s="77"/>
      <c r="AD277" s="77"/>
      <c r="AE277" s="77"/>
      <c r="AF277" s="77"/>
      <c r="AG277" s="77"/>
      <c r="AH277" s="77"/>
      <c r="AI277" s="77"/>
      <c r="AJ277" s="77"/>
      <c r="AK277" s="77"/>
      <c r="AL277" s="77"/>
      <c r="AM277" s="77"/>
      <c r="AN277" s="77"/>
      <c r="AO277" s="77"/>
      <c r="AP277" s="77"/>
      <c r="AQ277" s="77"/>
      <c r="AR277" s="77"/>
      <c r="AS277" s="77"/>
      <c r="AT277" s="77"/>
      <c r="AU277" s="77"/>
      <c r="AV277" s="77"/>
      <c r="AW277" s="77"/>
      <c r="AX277" s="77"/>
      <c r="AY277" s="77"/>
      <c r="AZ277" s="77"/>
      <c r="BA277" s="77"/>
      <c r="BB277" s="77"/>
      <c r="BC277" s="77"/>
      <c r="BD277" s="77"/>
      <c r="BE277" s="77"/>
      <c r="BF277" s="77"/>
      <c r="BG277" s="77"/>
      <c r="BH277" s="77"/>
      <c r="BI277" s="77"/>
      <c r="BJ277" s="77"/>
      <c r="BK277" s="77"/>
      <c r="BL277" s="77"/>
      <c r="BM277" s="77"/>
      <c r="BN277" s="77"/>
      <c r="BO277" s="77"/>
      <c r="BP277" s="77"/>
      <c r="BQ277" s="77"/>
      <c r="BR277" s="77"/>
      <c r="BS277" s="77"/>
      <c r="BT277" s="77"/>
      <c r="BU277" s="77"/>
      <c r="BV277" s="77"/>
    </row>
    <row r="278" spans="1:74" x14ac:dyDescent="0.4">
      <c r="A278" s="77"/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  <c r="AB278" s="77"/>
      <c r="AC278" s="77"/>
      <c r="AD278" s="77"/>
      <c r="AE278" s="77"/>
      <c r="AF278" s="77"/>
      <c r="AG278" s="77"/>
      <c r="AH278" s="77"/>
      <c r="AI278" s="77"/>
      <c r="AJ278" s="77"/>
      <c r="AK278" s="77"/>
      <c r="AL278" s="77"/>
      <c r="AM278" s="77"/>
      <c r="AN278" s="77"/>
      <c r="AO278" s="77"/>
      <c r="AP278" s="77"/>
      <c r="AQ278" s="77"/>
      <c r="AR278" s="77"/>
      <c r="AS278" s="77"/>
      <c r="AT278" s="77"/>
      <c r="AU278" s="77"/>
      <c r="AV278" s="77"/>
      <c r="AW278" s="77"/>
      <c r="AX278" s="77"/>
      <c r="AY278" s="77"/>
      <c r="AZ278" s="77"/>
      <c r="BA278" s="77"/>
      <c r="BB278" s="77"/>
      <c r="BC278" s="77"/>
      <c r="BD278" s="77"/>
      <c r="BE278" s="77"/>
      <c r="BF278" s="77"/>
      <c r="BG278" s="77"/>
      <c r="BH278" s="77"/>
      <c r="BI278" s="77"/>
      <c r="BJ278" s="77"/>
      <c r="BK278" s="77"/>
      <c r="BL278" s="77"/>
      <c r="BM278" s="77"/>
      <c r="BN278" s="77"/>
      <c r="BO278" s="77"/>
      <c r="BP278" s="77"/>
      <c r="BQ278" s="77"/>
      <c r="BR278" s="77"/>
      <c r="BS278" s="77"/>
      <c r="BT278" s="77"/>
      <c r="BU278" s="77"/>
      <c r="BV278" s="77"/>
    </row>
    <row r="279" spans="1:74" x14ac:dyDescent="0.4">
      <c r="A279" s="77"/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  <c r="AB279" s="77"/>
      <c r="AC279" s="77"/>
      <c r="AD279" s="77"/>
      <c r="AE279" s="77"/>
      <c r="AF279" s="77"/>
      <c r="AG279" s="77"/>
      <c r="AH279" s="77"/>
      <c r="AI279" s="77"/>
      <c r="AJ279" s="77"/>
      <c r="AK279" s="77"/>
      <c r="AL279" s="77"/>
      <c r="AM279" s="77"/>
      <c r="AN279" s="77"/>
      <c r="AO279" s="77"/>
      <c r="AP279" s="77"/>
      <c r="AQ279" s="77"/>
      <c r="AR279" s="77"/>
      <c r="AS279" s="77"/>
      <c r="AT279" s="77"/>
      <c r="AU279" s="77"/>
      <c r="AV279" s="77"/>
      <c r="AW279" s="77"/>
      <c r="AX279" s="77"/>
      <c r="AY279" s="77"/>
      <c r="AZ279" s="77"/>
      <c r="BA279" s="77"/>
      <c r="BB279" s="77"/>
      <c r="BC279" s="77"/>
      <c r="BD279" s="77"/>
      <c r="BE279" s="77"/>
      <c r="BF279" s="77"/>
      <c r="BG279" s="77"/>
      <c r="BH279" s="77"/>
      <c r="BI279" s="77"/>
      <c r="BJ279" s="77"/>
      <c r="BK279" s="77"/>
      <c r="BL279" s="77"/>
      <c r="BM279" s="77"/>
      <c r="BN279" s="77"/>
      <c r="BO279" s="77"/>
      <c r="BP279" s="77"/>
      <c r="BQ279" s="77"/>
      <c r="BR279" s="77"/>
      <c r="BS279" s="77"/>
      <c r="BT279" s="77"/>
      <c r="BU279" s="77"/>
      <c r="BV279" s="77"/>
    </row>
    <row r="280" spans="1:74" x14ac:dyDescent="0.4">
      <c r="A280" s="77"/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77"/>
      <c r="BA280" s="77"/>
      <c r="BB280" s="77"/>
      <c r="BC280" s="77"/>
      <c r="BD280" s="77"/>
      <c r="BE280" s="77"/>
      <c r="BF280" s="77"/>
      <c r="BG280" s="77"/>
      <c r="BH280" s="77"/>
      <c r="BI280" s="77"/>
      <c r="BJ280" s="77"/>
      <c r="BK280" s="77"/>
      <c r="BL280" s="77"/>
      <c r="BM280" s="77"/>
      <c r="BN280" s="77"/>
      <c r="BO280" s="77"/>
      <c r="BP280" s="77"/>
      <c r="BQ280" s="77"/>
      <c r="BR280" s="77"/>
      <c r="BS280" s="77"/>
      <c r="BT280" s="77"/>
      <c r="BU280" s="77"/>
      <c r="BV280" s="77"/>
    </row>
    <row r="281" spans="1:74" x14ac:dyDescent="0.4">
      <c r="A281" s="77"/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  <c r="AB281" s="77"/>
      <c r="AC281" s="77"/>
      <c r="AD281" s="77"/>
      <c r="AE281" s="77"/>
      <c r="AF281" s="77"/>
      <c r="AG281" s="77"/>
      <c r="AH281" s="77"/>
      <c r="AI281" s="77"/>
      <c r="AJ281" s="77"/>
      <c r="AK281" s="77"/>
      <c r="AL281" s="77"/>
      <c r="AM281" s="77"/>
      <c r="AN281" s="77"/>
      <c r="AO281" s="77"/>
      <c r="AP281" s="77"/>
      <c r="AQ281" s="77"/>
      <c r="AR281" s="77"/>
      <c r="AS281" s="77"/>
      <c r="AT281" s="77"/>
      <c r="AU281" s="77"/>
      <c r="AV281" s="77"/>
      <c r="AW281" s="77"/>
      <c r="AX281" s="77"/>
      <c r="AY281" s="77"/>
      <c r="AZ281" s="77"/>
      <c r="BA281" s="77"/>
      <c r="BB281" s="77"/>
      <c r="BC281" s="77"/>
      <c r="BD281" s="77"/>
      <c r="BE281" s="77"/>
      <c r="BF281" s="77"/>
      <c r="BG281" s="77"/>
      <c r="BH281" s="77"/>
      <c r="BI281" s="77"/>
      <c r="BJ281" s="77"/>
      <c r="BK281" s="77"/>
      <c r="BL281" s="77"/>
      <c r="BM281" s="77"/>
      <c r="BN281" s="77"/>
      <c r="BO281" s="77"/>
      <c r="BP281" s="77"/>
      <c r="BQ281" s="77"/>
      <c r="BR281" s="77"/>
      <c r="BS281" s="77"/>
      <c r="BT281" s="77"/>
      <c r="BU281" s="77"/>
      <c r="BV281" s="77"/>
    </row>
    <row r="282" spans="1:74" x14ac:dyDescent="0.4">
      <c r="A282" s="77"/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  <c r="AB282" s="77"/>
      <c r="AC282" s="77"/>
      <c r="AD282" s="77"/>
      <c r="AE282" s="77"/>
      <c r="AF282" s="77"/>
      <c r="AG282" s="77"/>
      <c r="AH282" s="77"/>
      <c r="AI282" s="77"/>
      <c r="AJ282" s="77"/>
      <c r="AK282" s="77"/>
      <c r="AL282" s="77"/>
      <c r="AM282" s="77"/>
      <c r="AN282" s="77"/>
      <c r="AO282" s="77"/>
      <c r="AP282" s="77"/>
      <c r="AQ282" s="77"/>
      <c r="AR282" s="77"/>
      <c r="AS282" s="77"/>
      <c r="AT282" s="77"/>
      <c r="AU282" s="77"/>
      <c r="AV282" s="77"/>
      <c r="AW282" s="77"/>
      <c r="AX282" s="77"/>
      <c r="AY282" s="77"/>
      <c r="AZ282" s="77"/>
      <c r="BA282" s="77"/>
      <c r="BB282" s="77"/>
      <c r="BC282" s="77"/>
      <c r="BD282" s="77"/>
      <c r="BE282" s="77"/>
      <c r="BF282" s="77"/>
      <c r="BG282" s="77"/>
      <c r="BH282" s="77"/>
      <c r="BI282" s="77"/>
      <c r="BJ282" s="77"/>
      <c r="BK282" s="77"/>
      <c r="BL282" s="77"/>
      <c r="BM282" s="77"/>
      <c r="BN282" s="77"/>
      <c r="BO282" s="77"/>
      <c r="BP282" s="77"/>
      <c r="BQ282" s="77"/>
      <c r="BR282" s="77"/>
      <c r="BS282" s="77"/>
      <c r="BT282" s="77"/>
      <c r="BU282" s="77"/>
      <c r="BV282" s="77"/>
    </row>
    <row r="283" spans="1:74" x14ac:dyDescent="0.4">
      <c r="A283" s="77"/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  <c r="AB283" s="77"/>
      <c r="AC283" s="77"/>
      <c r="AD283" s="77"/>
      <c r="AE283" s="77"/>
      <c r="AF283" s="77"/>
      <c r="AG283" s="77"/>
      <c r="AH283" s="77"/>
      <c r="AI283" s="77"/>
      <c r="AJ283" s="77"/>
      <c r="AK283" s="77"/>
      <c r="AL283" s="77"/>
      <c r="AM283" s="77"/>
      <c r="AN283" s="77"/>
      <c r="AO283" s="77"/>
      <c r="AP283" s="77"/>
      <c r="AQ283" s="77"/>
      <c r="AR283" s="77"/>
      <c r="AS283" s="77"/>
      <c r="AT283" s="77"/>
      <c r="AU283" s="77"/>
      <c r="AV283" s="77"/>
      <c r="AW283" s="77"/>
      <c r="AX283" s="77"/>
      <c r="AY283" s="77"/>
      <c r="AZ283" s="77"/>
      <c r="BA283" s="77"/>
      <c r="BB283" s="77"/>
      <c r="BC283" s="77"/>
      <c r="BD283" s="77"/>
      <c r="BE283" s="77"/>
      <c r="BF283" s="77"/>
      <c r="BG283" s="77"/>
      <c r="BH283" s="77"/>
      <c r="BI283" s="77"/>
      <c r="BJ283" s="77"/>
      <c r="BK283" s="77"/>
      <c r="BL283" s="77"/>
      <c r="BM283" s="77"/>
      <c r="BN283" s="77"/>
      <c r="BO283" s="77"/>
      <c r="BP283" s="77"/>
      <c r="BQ283" s="77"/>
      <c r="BR283" s="77"/>
      <c r="BS283" s="77"/>
      <c r="BT283" s="77"/>
      <c r="BU283" s="77"/>
      <c r="BV283" s="77"/>
    </row>
    <row r="284" spans="1:74" x14ac:dyDescent="0.4">
      <c r="A284" s="77"/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  <c r="AB284" s="77"/>
      <c r="AC284" s="77"/>
      <c r="AD284" s="77"/>
      <c r="AE284" s="77"/>
      <c r="AF284" s="77"/>
      <c r="AG284" s="77"/>
      <c r="AH284" s="77"/>
      <c r="AI284" s="77"/>
      <c r="AJ284" s="77"/>
      <c r="AK284" s="77"/>
      <c r="AL284" s="77"/>
      <c r="AM284" s="77"/>
      <c r="AN284" s="77"/>
      <c r="AO284" s="77"/>
      <c r="AP284" s="77"/>
      <c r="AQ284" s="77"/>
      <c r="AR284" s="77"/>
      <c r="AS284" s="77"/>
      <c r="AT284" s="77"/>
      <c r="AU284" s="77"/>
      <c r="AV284" s="77"/>
      <c r="AW284" s="77"/>
      <c r="AX284" s="77"/>
      <c r="AY284" s="77"/>
      <c r="AZ284" s="77"/>
      <c r="BA284" s="77"/>
      <c r="BB284" s="77"/>
      <c r="BC284" s="77"/>
      <c r="BD284" s="77"/>
      <c r="BE284" s="77"/>
      <c r="BF284" s="77"/>
      <c r="BG284" s="77"/>
      <c r="BH284" s="77"/>
      <c r="BI284" s="77"/>
      <c r="BJ284" s="77"/>
      <c r="BK284" s="77"/>
      <c r="BL284" s="77"/>
      <c r="BM284" s="77"/>
      <c r="BN284" s="77"/>
      <c r="BO284" s="77"/>
      <c r="BP284" s="77"/>
      <c r="BQ284" s="77"/>
      <c r="BR284" s="77"/>
      <c r="BS284" s="77"/>
      <c r="BT284" s="77"/>
      <c r="BU284" s="77"/>
      <c r="BV284" s="77"/>
    </row>
    <row r="285" spans="1:74" x14ac:dyDescent="0.4">
      <c r="A285" s="77"/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  <c r="AB285" s="77"/>
      <c r="AC285" s="77"/>
      <c r="AD285" s="77"/>
      <c r="AE285" s="77"/>
      <c r="AF285" s="77"/>
      <c r="AG285" s="77"/>
      <c r="AH285" s="77"/>
      <c r="AI285" s="77"/>
      <c r="AJ285" s="77"/>
      <c r="AK285" s="77"/>
      <c r="AL285" s="77"/>
      <c r="AM285" s="77"/>
      <c r="AN285" s="77"/>
      <c r="AO285" s="77"/>
      <c r="AP285" s="77"/>
      <c r="AQ285" s="77"/>
      <c r="AR285" s="77"/>
      <c r="AS285" s="77"/>
      <c r="AT285" s="77"/>
      <c r="AU285" s="77"/>
      <c r="AV285" s="77"/>
      <c r="AW285" s="77"/>
      <c r="AX285" s="77"/>
      <c r="AY285" s="77"/>
      <c r="AZ285" s="77"/>
      <c r="BA285" s="77"/>
      <c r="BB285" s="77"/>
      <c r="BC285" s="77"/>
      <c r="BD285" s="77"/>
      <c r="BE285" s="77"/>
      <c r="BF285" s="77"/>
      <c r="BG285" s="77"/>
      <c r="BH285" s="77"/>
      <c r="BI285" s="77"/>
      <c r="BJ285" s="77"/>
      <c r="BK285" s="77"/>
      <c r="BL285" s="77"/>
      <c r="BM285" s="77"/>
      <c r="BN285" s="77"/>
      <c r="BO285" s="77"/>
      <c r="BP285" s="77"/>
      <c r="BQ285" s="77"/>
      <c r="BR285" s="77"/>
      <c r="BS285" s="77"/>
      <c r="BT285" s="77"/>
      <c r="BU285" s="77"/>
      <c r="BV285" s="77"/>
    </row>
    <row r="286" spans="1:74" x14ac:dyDescent="0.4">
      <c r="A286" s="77"/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  <c r="AB286" s="77"/>
      <c r="AC286" s="77"/>
      <c r="AD286" s="77"/>
      <c r="AE286" s="77"/>
      <c r="AF286" s="77"/>
      <c r="AG286" s="77"/>
      <c r="AH286" s="77"/>
      <c r="AI286" s="77"/>
      <c r="AJ286" s="77"/>
      <c r="AK286" s="77"/>
      <c r="AL286" s="77"/>
      <c r="AM286" s="77"/>
      <c r="AN286" s="77"/>
      <c r="AO286" s="77"/>
      <c r="AP286" s="77"/>
      <c r="AQ286" s="77"/>
      <c r="AR286" s="77"/>
      <c r="AS286" s="77"/>
      <c r="AT286" s="77"/>
      <c r="AU286" s="77"/>
      <c r="AV286" s="77"/>
      <c r="AW286" s="77"/>
      <c r="AX286" s="77"/>
      <c r="AY286" s="77"/>
      <c r="AZ286" s="77"/>
      <c r="BA286" s="77"/>
      <c r="BB286" s="77"/>
      <c r="BC286" s="77"/>
      <c r="BD286" s="77"/>
      <c r="BE286" s="77"/>
      <c r="BF286" s="77"/>
      <c r="BG286" s="77"/>
      <c r="BH286" s="77"/>
      <c r="BI286" s="77"/>
      <c r="BJ286" s="77"/>
      <c r="BK286" s="77"/>
      <c r="BL286" s="77"/>
      <c r="BM286" s="77"/>
      <c r="BN286" s="77"/>
      <c r="BO286" s="77"/>
      <c r="BP286" s="77"/>
      <c r="BQ286" s="77"/>
      <c r="BR286" s="77"/>
      <c r="BS286" s="77"/>
      <c r="BT286" s="77"/>
      <c r="BU286" s="77"/>
      <c r="BV286" s="77"/>
    </row>
    <row r="287" spans="1:74" x14ac:dyDescent="0.4">
      <c r="A287" s="77"/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  <c r="AB287" s="77"/>
      <c r="AC287" s="77"/>
      <c r="AD287" s="77"/>
      <c r="AE287" s="77"/>
      <c r="AF287" s="77"/>
      <c r="AG287" s="77"/>
      <c r="AH287" s="77"/>
      <c r="AI287" s="77"/>
      <c r="AJ287" s="77"/>
      <c r="AK287" s="77"/>
      <c r="AL287" s="77"/>
      <c r="AM287" s="77"/>
      <c r="AN287" s="77"/>
      <c r="AO287" s="77"/>
      <c r="AP287" s="77"/>
      <c r="AQ287" s="77"/>
      <c r="AR287" s="77"/>
      <c r="AS287" s="77"/>
      <c r="AT287" s="77"/>
      <c r="AU287" s="77"/>
      <c r="AV287" s="77"/>
      <c r="AW287" s="77"/>
      <c r="AX287" s="77"/>
      <c r="AY287" s="77"/>
      <c r="AZ287" s="77"/>
      <c r="BA287" s="77"/>
      <c r="BB287" s="77"/>
      <c r="BC287" s="77"/>
      <c r="BD287" s="77"/>
      <c r="BE287" s="77"/>
      <c r="BF287" s="77"/>
      <c r="BG287" s="77"/>
      <c r="BH287" s="77"/>
      <c r="BI287" s="77"/>
      <c r="BJ287" s="77"/>
      <c r="BK287" s="77"/>
      <c r="BL287" s="77"/>
      <c r="BM287" s="77"/>
      <c r="BN287" s="77"/>
      <c r="BO287" s="77"/>
      <c r="BP287" s="77"/>
      <c r="BQ287" s="77"/>
      <c r="BR287" s="77"/>
      <c r="BS287" s="77"/>
      <c r="BT287" s="77"/>
      <c r="BU287" s="77"/>
      <c r="BV287" s="77"/>
    </row>
    <row r="288" spans="1:74" x14ac:dyDescent="0.4">
      <c r="A288" s="77"/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  <c r="AB288" s="77"/>
      <c r="AC288" s="77"/>
      <c r="AD288" s="77"/>
      <c r="AE288" s="77"/>
      <c r="AF288" s="77"/>
      <c r="AG288" s="77"/>
      <c r="AH288" s="77"/>
      <c r="AI288" s="77"/>
      <c r="AJ288" s="77"/>
      <c r="AK288" s="77"/>
      <c r="AL288" s="77"/>
      <c r="AM288" s="77"/>
      <c r="AN288" s="77"/>
      <c r="AO288" s="77"/>
      <c r="AP288" s="77"/>
      <c r="AQ288" s="77"/>
      <c r="AR288" s="77"/>
      <c r="AS288" s="77"/>
      <c r="AT288" s="77"/>
      <c r="AU288" s="77"/>
      <c r="AV288" s="77"/>
      <c r="AW288" s="77"/>
      <c r="AX288" s="77"/>
      <c r="AY288" s="77"/>
      <c r="AZ288" s="77"/>
      <c r="BA288" s="77"/>
      <c r="BB288" s="77"/>
      <c r="BC288" s="77"/>
      <c r="BD288" s="77"/>
      <c r="BE288" s="77"/>
      <c r="BF288" s="77"/>
      <c r="BG288" s="77"/>
      <c r="BH288" s="77"/>
      <c r="BI288" s="77"/>
      <c r="BJ288" s="77"/>
      <c r="BK288" s="77"/>
      <c r="BL288" s="77"/>
      <c r="BM288" s="77"/>
      <c r="BN288" s="77"/>
      <c r="BO288" s="77"/>
      <c r="BP288" s="77"/>
      <c r="BQ288" s="77"/>
      <c r="BR288" s="77"/>
      <c r="BS288" s="77"/>
      <c r="BT288" s="77"/>
      <c r="BU288" s="77"/>
      <c r="BV288" s="77"/>
    </row>
    <row r="289" spans="1:74" x14ac:dyDescent="0.4">
      <c r="A289" s="77"/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  <c r="AB289" s="77"/>
      <c r="AC289" s="77"/>
      <c r="AD289" s="77"/>
      <c r="AE289" s="77"/>
      <c r="AF289" s="77"/>
      <c r="AG289" s="77"/>
      <c r="AH289" s="77"/>
      <c r="AI289" s="77"/>
      <c r="AJ289" s="77"/>
      <c r="AK289" s="77"/>
      <c r="AL289" s="77"/>
      <c r="AM289" s="77"/>
      <c r="AN289" s="77"/>
      <c r="AO289" s="77"/>
      <c r="AP289" s="77"/>
      <c r="AQ289" s="77"/>
      <c r="AR289" s="77"/>
      <c r="AS289" s="77"/>
      <c r="AT289" s="77"/>
      <c r="AU289" s="77"/>
      <c r="AV289" s="77"/>
      <c r="AW289" s="77"/>
      <c r="AX289" s="77"/>
      <c r="AY289" s="77"/>
      <c r="AZ289" s="77"/>
      <c r="BA289" s="77"/>
      <c r="BB289" s="77"/>
      <c r="BC289" s="77"/>
      <c r="BD289" s="77"/>
      <c r="BE289" s="77"/>
      <c r="BF289" s="77"/>
      <c r="BG289" s="77"/>
      <c r="BH289" s="77"/>
      <c r="BI289" s="77"/>
      <c r="BJ289" s="77"/>
      <c r="BK289" s="77"/>
      <c r="BL289" s="77"/>
      <c r="BM289" s="77"/>
      <c r="BN289" s="77"/>
      <c r="BO289" s="77"/>
      <c r="BP289" s="77"/>
      <c r="BQ289" s="77"/>
      <c r="BR289" s="77"/>
      <c r="BS289" s="77"/>
      <c r="BT289" s="77"/>
      <c r="BU289" s="77"/>
      <c r="BV289" s="77"/>
    </row>
    <row r="290" spans="1:74" x14ac:dyDescent="0.4">
      <c r="A290" s="77"/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  <c r="AB290" s="77"/>
      <c r="AC290" s="77"/>
      <c r="AD290" s="77"/>
      <c r="AE290" s="77"/>
      <c r="AF290" s="77"/>
      <c r="AG290" s="77"/>
      <c r="AH290" s="77"/>
      <c r="AI290" s="77"/>
      <c r="AJ290" s="77"/>
      <c r="AK290" s="77"/>
      <c r="AL290" s="77"/>
      <c r="AM290" s="77"/>
      <c r="AN290" s="77"/>
      <c r="AO290" s="77"/>
      <c r="AP290" s="77"/>
      <c r="AQ290" s="77"/>
      <c r="AR290" s="77"/>
      <c r="AS290" s="77"/>
      <c r="AT290" s="77"/>
      <c r="AU290" s="77"/>
      <c r="AV290" s="77"/>
      <c r="AW290" s="77"/>
      <c r="AX290" s="77"/>
      <c r="AY290" s="77"/>
      <c r="AZ290" s="77"/>
      <c r="BA290" s="77"/>
      <c r="BB290" s="77"/>
      <c r="BC290" s="77"/>
      <c r="BD290" s="77"/>
      <c r="BE290" s="77"/>
      <c r="BF290" s="77"/>
      <c r="BG290" s="77"/>
      <c r="BH290" s="77"/>
      <c r="BI290" s="77"/>
      <c r="BJ290" s="77"/>
      <c r="BK290" s="77"/>
      <c r="BL290" s="77"/>
      <c r="BM290" s="77"/>
      <c r="BN290" s="77"/>
      <c r="BO290" s="77"/>
      <c r="BP290" s="77"/>
      <c r="BQ290" s="77"/>
      <c r="BR290" s="77"/>
      <c r="BS290" s="77"/>
      <c r="BT290" s="77"/>
      <c r="BU290" s="77"/>
      <c r="BV290" s="77"/>
    </row>
    <row r="291" spans="1:74" x14ac:dyDescent="0.4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  <c r="AB291" s="77"/>
      <c r="AC291" s="77"/>
      <c r="AD291" s="77"/>
      <c r="AE291" s="77"/>
      <c r="AF291" s="77"/>
      <c r="AG291" s="77"/>
      <c r="AH291" s="77"/>
      <c r="AI291" s="77"/>
      <c r="AJ291" s="77"/>
      <c r="AK291" s="77"/>
      <c r="AL291" s="77"/>
      <c r="AM291" s="77"/>
      <c r="AN291" s="77"/>
      <c r="AO291" s="77"/>
      <c r="AP291" s="77"/>
      <c r="AQ291" s="77"/>
      <c r="AR291" s="77"/>
      <c r="AS291" s="77"/>
      <c r="AT291" s="77"/>
      <c r="AU291" s="77"/>
      <c r="AV291" s="77"/>
      <c r="AW291" s="77"/>
      <c r="AX291" s="77"/>
      <c r="AY291" s="77"/>
      <c r="AZ291" s="77"/>
      <c r="BA291" s="77"/>
      <c r="BB291" s="77"/>
      <c r="BC291" s="77"/>
      <c r="BD291" s="77"/>
      <c r="BE291" s="77"/>
      <c r="BF291" s="77"/>
      <c r="BG291" s="77"/>
      <c r="BH291" s="77"/>
      <c r="BI291" s="77"/>
      <c r="BJ291" s="77"/>
      <c r="BK291" s="77"/>
      <c r="BL291" s="77"/>
      <c r="BM291" s="77"/>
      <c r="BN291" s="77"/>
      <c r="BO291" s="77"/>
      <c r="BP291" s="77"/>
      <c r="BQ291" s="77"/>
      <c r="BR291" s="77"/>
      <c r="BS291" s="77"/>
      <c r="BT291" s="77"/>
      <c r="BU291" s="77"/>
      <c r="BV291" s="77"/>
    </row>
    <row r="292" spans="1:74" x14ac:dyDescent="0.4">
      <c r="A292" s="77"/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  <c r="AB292" s="77"/>
      <c r="AC292" s="77"/>
      <c r="AD292" s="77"/>
      <c r="AE292" s="77"/>
      <c r="AF292" s="77"/>
      <c r="AG292" s="77"/>
      <c r="AH292" s="77"/>
      <c r="AI292" s="77"/>
      <c r="AJ292" s="77"/>
      <c r="AK292" s="77"/>
      <c r="AL292" s="77"/>
      <c r="AM292" s="77"/>
      <c r="AN292" s="77"/>
      <c r="AO292" s="77"/>
      <c r="AP292" s="77"/>
      <c r="AQ292" s="77"/>
      <c r="AR292" s="77"/>
      <c r="AS292" s="77"/>
      <c r="AT292" s="77"/>
      <c r="AU292" s="77"/>
      <c r="AV292" s="77"/>
      <c r="AW292" s="77"/>
      <c r="AX292" s="77"/>
      <c r="AY292" s="77"/>
      <c r="AZ292" s="77"/>
      <c r="BA292" s="77"/>
      <c r="BB292" s="77"/>
      <c r="BC292" s="77"/>
      <c r="BD292" s="77"/>
      <c r="BE292" s="77"/>
      <c r="BF292" s="77"/>
      <c r="BG292" s="77"/>
      <c r="BH292" s="77"/>
      <c r="BI292" s="77"/>
      <c r="BJ292" s="77"/>
      <c r="BK292" s="77"/>
      <c r="BL292" s="77"/>
      <c r="BM292" s="77"/>
      <c r="BN292" s="77"/>
      <c r="BO292" s="77"/>
      <c r="BP292" s="77"/>
      <c r="BQ292" s="77"/>
      <c r="BR292" s="77"/>
      <c r="BS292" s="77"/>
      <c r="BT292" s="77"/>
      <c r="BU292" s="77"/>
      <c r="BV292" s="77"/>
    </row>
    <row r="293" spans="1:74" x14ac:dyDescent="0.4">
      <c r="A293" s="77"/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  <c r="AB293" s="77"/>
      <c r="AC293" s="77"/>
      <c r="AD293" s="77"/>
      <c r="AE293" s="77"/>
      <c r="AF293" s="77"/>
      <c r="AG293" s="77"/>
      <c r="AH293" s="77"/>
      <c r="AI293" s="77"/>
      <c r="AJ293" s="77"/>
      <c r="AK293" s="77"/>
      <c r="AL293" s="77"/>
      <c r="AM293" s="77"/>
      <c r="AN293" s="77"/>
      <c r="AO293" s="77"/>
      <c r="AP293" s="77"/>
      <c r="AQ293" s="77"/>
      <c r="AR293" s="77"/>
      <c r="AS293" s="77"/>
      <c r="AT293" s="77"/>
      <c r="AU293" s="77"/>
      <c r="AV293" s="77"/>
      <c r="AW293" s="77"/>
      <c r="AX293" s="77"/>
      <c r="AY293" s="77"/>
      <c r="AZ293" s="77"/>
      <c r="BA293" s="77"/>
      <c r="BB293" s="77"/>
      <c r="BC293" s="77"/>
      <c r="BD293" s="77"/>
      <c r="BE293" s="77"/>
      <c r="BF293" s="77"/>
      <c r="BG293" s="77"/>
      <c r="BH293" s="77"/>
      <c r="BI293" s="77"/>
      <c r="BJ293" s="77"/>
      <c r="BK293" s="77"/>
      <c r="BL293" s="77"/>
      <c r="BM293" s="77"/>
      <c r="BN293" s="77"/>
      <c r="BO293" s="77"/>
      <c r="BP293" s="77"/>
      <c r="BQ293" s="77"/>
      <c r="BR293" s="77"/>
      <c r="BS293" s="77"/>
      <c r="BT293" s="77"/>
      <c r="BU293" s="77"/>
      <c r="BV293" s="77"/>
    </row>
    <row r="294" spans="1:74" x14ac:dyDescent="0.4">
      <c r="A294" s="77"/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  <c r="AB294" s="77"/>
      <c r="AC294" s="77"/>
      <c r="AD294" s="77"/>
      <c r="AE294" s="77"/>
      <c r="AF294" s="77"/>
      <c r="AG294" s="77"/>
      <c r="AH294" s="77"/>
      <c r="AI294" s="77"/>
      <c r="AJ294" s="77"/>
      <c r="AK294" s="77"/>
      <c r="AL294" s="77"/>
      <c r="AM294" s="77"/>
      <c r="AN294" s="77"/>
      <c r="AO294" s="77"/>
      <c r="AP294" s="77"/>
      <c r="AQ294" s="77"/>
      <c r="AR294" s="77"/>
      <c r="AS294" s="77"/>
      <c r="AT294" s="77"/>
      <c r="AU294" s="77"/>
      <c r="AV294" s="77"/>
      <c r="AW294" s="77"/>
      <c r="AX294" s="77"/>
      <c r="AY294" s="77"/>
      <c r="AZ294" s="77"/>
      <c r="BA294" s="77"/>
      <c r="BB294" s="77"/>
      <c r="BC294" s="77"/>
      <c r="BD294" s="77"/>
      <c r="BE294" s="77"/>
      <c r="BF294" s="77"/>
      <c r="BG294" s="77"/>
      <c r="BH294" s="77"/>
      <c r="BI294" s="77"/>
      <c r="BJ294" s="77"/>
      <c r="BK294" s="77"/>
      <c r="BL294" s="77"/>
      <c r="BM294" s="77"/>
      <c r="BN294" s="77"/>
      <c r="BO294" s="77"/>
      <c r="BP294" s="77"/>
      <c r="BQ294" s="77"/>
      <c r="BR294" s="77"/>
      <c r="BS294" s="77"/>
      <c r="BT294" s="77"/>
      <c r="BU294" s="77"/>
      <c r="BV294" s="77"/>
    </row>
    <row r="295" spans="1:74" x14ac:dyDescent="0.4">
      <c r="A295" s="77"/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  <c r="AB295" s="77"/>
      <c r="AC295" s="77"/>
      <c r="AD295" s="77"/>
      <c r="AE295" s="77"/>
      <c r="AF295" s="77"/>
      <c r="AG295" s="77"/>
      <c r="AH295" s="77"/>
      <c r="AI295" s="77"/>
      <c r="AJ295" s="77"/>
      <c r="AK295" s="77"/>
      <c r="AL295" s="77"/>
      <c r="AM295" s="77"/>
      <c r="AN295" s="77"/>
      <c r="AO295" s="77"/>
      <c r="AP295" s="77"/>
      <c r="AQ295" s="77"/>
      <c r="AR295" s="77"/>
      <c r="AS295" s="77"/>
      <c r="AT295" s="77"/>
      <c r="AU295" s="77"/>
      <c r="AV295" s="77"/>
      <c r="AW295" s="77"/>
      <c r="AX295" s="77"/>
      <c r="AY295" s="77"/>
      <c r="AZ295" s="77"/>
      <c r="BA295" s="77"/>
      <c r="BB295" s="77"/>
      <c r="BC295" s="77"/>
      <c r="BD295" s="77"/>
      <c r="BE295" s="77"/>
      <c r="BF295" s="77"/>
      <c r="BG295" s="77"/>
      <c r="BH295" s="77"/>
      <c r="BI295" s="77"/>
      <c r="BJ295" s="77"/>
      <c r="BK295" s="77"/>
      <c r="BL295" s="77"/>
      <c r="BM295" s="77"/>
      <c r="BN295" s="77"/>
      <c r="BO295" s="77"/>
      <c r="BP295" s="77"/>
      <c r="BQ295" s="77"/>
      <c r="BR295" s="77"/>
      <c r="BS295" s="77"/>
      <c r="BT295" s="77"/>
      <c r="BU295" s="77"/>
      <c r="BV295" s="77"/>
    </row>
    <row r="296" spans="1:74" x14ac:dyDescent="0.4">
      <c r="A296" s="77"/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  <c r="AB296" s="77"/>
      <c r="AC296" s="77"/>
      <c r="AD296" s="77"/>
      <c r="AE296" s="77"/>
      <c r="AF296" s="77"/>
      <c r="AG296" s="77"/>
      <c r="AH296" s="77"/>
      <c r="AI296" s="77"/>
      <c r="AJ296" s="77"/>
      <c r="AK296" s="77"/>
      <c r="AL296" s="77"/>
      <c r="AM296" s="77"/>
      <c r="AN296" s="77"/>
      <c r="AO296" s="77"/>
      <c r="AP296" s="77"/>
      <c r="AQ296" s="77"/>
      <c r="AR296" s="77"/>
      <c r="AS296" s="77"/>
      <c r="AT296" s="77"/>
      <c r="AU296" s="77"/>
      <c r="AV296" s="77"/>
      <c r="AW296" s="77"/>
      <c r="AX296" s="77"/>
      <c r="AY296" s="77"/>
      <c r="AZ296" s="77"/>
      <c r="BA296" s="77"/>
      <c r="BB296" s="77"/>
      <c r="BC296" s="77"/>
      <c r="BD296" s="77"/>
      <c r="BE296" s="77"/>
      <c r="BF296" s="77"/>
      <c r="BG296" s="77"/>
      <c r="BH296" s="77"/>
      <c r="BI296" s="77"/>
      <c r="BJ296" s="77"/>
      <c r="BK296" s="77"/>
      <c r="BL296" s="77"/>
      <c r="BM296" s="77"/>
      <c r="BN296" s="77"/>
      <c r="BO296" s="77"/>
      <c r="BP296" s="77"/>
      <c r="BQ296" s="77"/>
      <c r="BR296" s="77"/>
      <c r="BS296" s="77"/>
      <c r="BT296" s="77"/>
      <c r="BU296" s="77"/>
      <c r="BV296" s="77"/>
    </row>
    <row r="297" spans="1:74" x14ac:dyDescent="0.4">
      <c r="A297" s="77"/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  <c r="AB297" s="77"/>
      <c r="AC297" s="77"/>
      <c r="AD297" s="77"/>
      <c r="AE297" s="77"/>
      <c r="AF297" s="77"/>
      <c r="AG297" s="77"/>
      <c r="AH297" s="77"/>
      <c r="AI297" s="77"/>
      <c r="AJ297" s="77"/>
      <c r="AK297" s="77"/>
      <c r="AL297" s="77"/>
      <c r="AM297" s="77"/>
      <c r="AN297" s="77"/>
      <c r="AO297" s="77"/>
      <c r="AP297" s="77"/>
      <c r="AQ297" s="77"/>
      <c r="AR297" s="77"/>
      <c r="AS297" s="77"/>
      <c r="AT297" s="77"/>
      <c r="AU297" s="77"/>
      <c r="AV297" s="77"/>
      <c r="AW297" s="77"/>
      <c r="AX297" s="77"/>
      <c r="AY297" s="77"/>
      <c r="AZ297" s="77"/>
      <c r="BA297" s="77"/>
      <c r="BB297" s="77"/>
      <c r="BC297" s="77"/>
      <c r="BD297" s="77"/>
      <c r="BE297" s="77"/>
      <c r="BF297" s="77"/>
      <c r="BG297" s="77"/>
      <c r="BH297" s="77"/>
      <c r="BI297" s="77"/>
      <c r="BJ297" s="77"/>
      <c r="BK297" s="77"/>
      <c r="BL297" s="77"/>
      <c r="BM297" s="77"/>
      <c r="BN297" s="77"/>
      <c r="BO297" s="77"/>
      <c r="BP297" s="77"/>
      <c r="BQ297" s="77"/>
      <c r="BR297" s="77"/>
      <c r="BS297" s="77"/>
      <c r="BT297" s="77"/>
      <c r="BU297" s="77"/>
      <c r="BV297" s="77"/>
    </row>
    <row r="298" spans="1:74" x14ac:dyDescent="0.4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  <c r="AB298" s="77"/>
      <c r="AC298" s="77"/>
      <c r="AD298" s="77"/>
      <c r="AE298" s="77"/>
      <c r="AF298" s="77"/>
      <c r="AG298" s="77"/>
      <c r="AH298" s="77"/>
      <c r="AI298" s="77"/>
      <c r="AJ298" s="77"/>
      <c r="AK298" s="77"/>
      <c r="AL298" s="77"/>
      <c r="AM298" s="77"/>
      <c r="AN298" s="77"/>
      <c r="AO298" s="77"/>
      <c r="AP298" s="77"/>
      <c r="AQ298" s="77"/>
      <c r="AR298" s="77"/>
      <c r="AS298" s="77"/>
      <c r="AT298" s="77"/>
      <c r="AU298" s="77"/>
      <c r="AV298" s="77"/>
      <c r="AW298" s="77"/>
      <c r="AX298" s="77"/>
      <c r="AY298" s="77"/>
      <c r="AZ298" s="77"/>
      <c r="BA298" s="77"/>
      <c r="BB298" s="77"/>
      <c r="BC298" s="77"/>
      <c r="BD298" s="77"/>
      <c r="BE298" s="77"/>
      <c r="BF298" s="77"/>
      <c r="BG298" s="77"/>
      <c r="BH298" s="77"/>
      <c r="BI298" s="77"/>
      <c r="BJ298" s="77"/>
      <c r="BK298" s="77"/>
      <c r="BL298" s="77"/>
      <c r="BM298" s="77"/>
      <c r="BN298" s="77"/>
      <c r="BO298" s="77"/>
      <c r="BP298" s="77"/>
      <c r="BQ298" s="77"/>
      <c r="BR298" s="77"/>
      <c r="BS298" s="77"/>
      <c r="BT298" s="77"/>
      <c r="BU298" s="77"/>
      <c r="BV298" s="77"/>
    </row>
    <row r="299" spans="1:74" x14ac:dyDescent="0.4">
      <c r="A299" s="77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  <c r="AB299" s="77"/>
      <c r="AC299" s="77"/>
      <c r="AD299" s="77"/>
      <c r="AE299" s="77"/>
      <c r="AF299" s="77"/>
      <c r="AG299" s="77"/>
      <c r="AH299" s="77"/>
      <c r="AI299" s="77"/>
      <c r="AJ299" s="77"/>
      <c r="AK299" s="77"/>
      <c r="AL299" s="77"/>
      <c r="AM299" s="77"/>
      <c r="AN299" s="77"/>
      <c r="AO299" s="77"/>
      <c r="AP299" s="77"/>
      <c r="AQ299" s="77"/>
      <c r="AR299" s="77"/>
      <c r="AS299" s="77"/>
      <c r="AT299" s="77"/>
      <c r="AU299" s="77"/>
      <c r="AV299" s="77"/>
      <c r="AW299" s="77"/>
      <c r="AX299" s="77"/>
      <c r="AY299" s="77"/>
      <c r="AZ299" s="77"/>
      <c r="BA299" s="77"/>
      <c r="BB299" s="77"/>
      <c r="BC299" s="77"/>
      <c r="BD299" s="77"/>
      <c r="BE299" s="77"/>
      <c r="BF299" s="77"/>
      <c r="BG299" s="77"/>
      <c r="BH299" s="77"/>
      <c r="BI299" s="77"/>
      <c r="BJ299" s="77"/>
      <c r="BK299" s="77"/>
      <c r="BL299" s="77"/>
      <c r="BM299" s="77"/>
      <c r="BN299" s="77"/>
      <c r="BO299" s="77"/>
      <c r="BP299" s="77"/>
      <c r="BQ299" s="77"/>
      <c r="BR299" s="77"/>
      <c r="BS299" s="77"/>
      <c r="BT299" s="77"/>
      <c r="BU299" s="77"/>
      <c r="BV299" s="77"/>
    </row>
    <row r="300" spans="1:74" x14ac:dyDescent="0.4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  <c r="BQ300" s="77"/>
      <c r="BR300" s="77"/>
      <c r="BS300" s="77"/>
      <c r="BT300" s="77"/>
      <c r="BU300" s="77"/>
      <c r="BV300" s="77"/>
    </row>
    <row r="301" spans="1:74" x14ac:dyDescent="0.4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  <c r="AB301" s="77"/>
      <c r="AC301" s="77"/>
      <c r="AD301" s="77"/>
      <c r="AE301" s="77"/>
      <c r="AF301" s="77"/>
      <c r="AG301" s="77"/>
      <c r="AH301" s="77"/>
      <c r="AI301" s="77"/>
      <c r="AJ301" s="77"/>
      <c r="AK301" s="77"/>
      <c r="AL301" s="77"/>
      <c r="AM301" s="77"/>
      <c r="AN301" s="77"/>
      <c r="AO301" s="77"/>
      <c r="AP301" s="77"/>
      <c r="AQ301" s="77"/>
      <c r="AR301" s="77"/>
      <c r="AS301" s="77"/>
      <c r="AT301" s="77"/>
      <c r="AU301" s="77"/>
      <c r="AV301" s="77"/>
      <c r="AW301" s="77"/>
      <c r="AX301" s="77"/>
      <c r="AY301" s="77"/>
      <c r="AZ301" s="77"/>
      <c r="BA301" s="77"/>
      <c r="BB301" s="77"/>
      <c r="BC301" s="77"/>
      <c r="BD301" s="77"/>
      <c r="BE301" s="77"/>
      <c r="BF301" s="77"/>
      <c r="BG301" s="77"/>
      <c r="BH301" s="77"/>
      <c r="BI301" s="77"/>
      <c r="BJ301" s="77"/>
      <c r="BK301" s="77"/>
      <c r="BL301" s="77"/>
      <c r="BM301" s="77"/>
      <c r="BN301" s="77"/>
      <c r="BO301" s="77"/>
      <c r="BP301" s="77"/>
      <c r="BQ301" s="77"/>
      <c r="BR301" s="77"/>
      <c r="BS301" s="77"/>
      <c r="BT301" s="77"/>
      <c r="BU301" s="77"/>
      <c r="BV301" s="77"/>
    </row>
    <row r="302" spans="1:74" x14ac:dyDescent="0.4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  <c r="AB302" s="77"/>
      <c r="AC302" s="77"/>
      <c r="AD302" s="77"/>
      <c r="AE302" s="77"/>
      <c r="AF302" s="77"/>
      <c r="AG302" s="77"/>
      <c r="AH302" s="77"/>
      <c r="AI302" s="77"/>
      <c r="AJ302" s="77"/>
      <c r="AK302" s="77"/>
      <c r="AL302" s="77"/>
      <c r="AM302" s="77"/>
      <c r="AN302" s="77"/>
      <c r="AO302" s="77"/>
      <c r="AP302" s="77"/>
      <c r="AQ302" s="77"/>
      <c r="AR302" s="77"/>
      <c r="AS302" s="77"/>
      <c r="AT302" s="77"/>
      <c r="AU302" s="77"/>
      <c r="AV302" s="77"/>
      <c r="AW302" s="77"/>
      <c r="AX302" s="77"/>
      <c r="AY302" s="77"/>
      <c r="AZ302" s="77"/>
      <c r="BA302" s="77"/>
      <c r="BB302" s="77"/>
      <c r="BC302" s="77"/>
      <c r="BD302" s="77"/>
      <c r="BE302" s="77"/>
      <c r="BF302" s="77"/>
      <c r="BG302" s="77"/>
      <c r="BH302" s="77"/>
      <c r="BI302" s="77"/>
      <c r="BJ302" s="77"/>
      <c r="BK302" s="77"/>
      <c r="BL302" s="77"/>
      <c r="BM302" s="77"/>
      <c r="BN302" s="77"/>
      <c r="BO302" s="77"/>
      <c r="BP302" s="77"/>
      <c r="BQ302" s="77"/>
      <c r="BR302" s="77"/>
      <c r="BS302" s="77"/>
      <c r="BT302" s="77"/>
      <c r="BU302" s="77"/>
      <c r="BV302" s="77"/>
    </row>
    <row r="303" spans="1:74" x14ac:dyDescent="0.4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  <c r="AB303" s="77"/>
      <c r="AC303" s="77"/>
      <c r="AD303" s="77"/>
      <c r="AE303" s="77"/>
      <c r="AF303" s="77"/>
      <c r="AG303" s="77"/>
      <c r="AH303" s="77"/>
      <c r="AI303" s="77"/>
      <c r="AJ303" s="77"/>
      <c r="AK303" s="77"/>
      <c r="AL303" s="77"/>
      <c r="AM303" s="77"/>
      <c r="AN303" s="77"/>
      <c r="AO303" s="77"/>
      <c r="AP303" s="77"/>
      <c r="AQ303" s="77"/>
      <c r="AR303" s="77"/>
      <c r="AS303" s="77"/>
      <c r="AT303" s="77"/>
      <c r="AU303" s="77"/>
      <c r="AV303" s="77"/>
      <c r="AW303" s="77"/>
      <c r="AX303" s="77"/>
      <c r="AY303" s="77"/>
      <c r="AZ303" s="77"/>
      <c r="BA303" s="77"/>
      <c r="BB303" s="77"/>
      <c r="BC303" s="77"/>
      <c r="BD303" s="77"/>
      <c r="BE303" s="77"/>
      <c r="BF303" s="77"/>
      <c r="BG303" s="77"/>
      <c r="BH303" s="77"/>
      <c r="BI303" s="77"/>
      <c r="BJ303" s="77"/>
      <c r="BK303" s="77"/>
      <c r="BL303" s="77"/>
      <c r="BM303" s="77"/>
      <c r="BN303" s="77"/>
      <c r="BO303" s="77"/>
      <c r="BP303" s="77"/>
      <c r="BQ303" s="77"/>
      <c r="BR303" s="77"/>
      <c r="BS303" s="77"/>
      <c r="BT303" s="77"/>
      <c r="BU303" s="77"/>
      <c r="BV303" s="77"/>
    </row>
    <row r="304" spans="1:74" x14ac:dyDescent="0.4">
      <c r="A304" s="77"/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  <c r="AB304" s="77"/>
      <c r="AC304" s="77"/>
      <c r="AD304" s="77"/>
      <c r="AE304" s="77"/>
      <c r="AF304" s="77"/>
      <c r="AG304" s="77"/>
      <c r="AH304" s="77"/>
      <c r="AI304" s="77"/>
      <c r="AJ304" s="77"/>
      <c r="AK304" s="77"/>
      <c r="AL304" s="77"/>
      <c r="AM304" s="77"/>
      <c r="AN304" s="77"/>
      <c r="AO304" s="77"/>
      <c r="AP304" s="77"/>
      <c r="AQ304" s="77"/>
      <c r="AR304" s="77"/>
      <c r="AS304" s="77"/>
      <c r="AT304" s="77"/>
      <c r="AU304" s="77"/>
      <c r="AV304" s="77"/>
      <c r="AW304" s="77"/>
      <c r="AX304" s="77"/>
      <c r="AY304" s="77"/>
      <c r="AZ304" s="77"/>
      <c r="BA304" s="77"/>
      <c r="BB304" s="77"/>
      <c r="BC304" s="77"/>
      <c r="BD304" s="77"/>
      <c r="BE304" s="77"/>
      <c r="BF304" s="77"/>
      <c r="BG304" s="77"/>
      <c r="BH304" s="77"/>
      <c r="BI304" s="77"/>
      <c r="BJ304" s="77"/>
      <c r="BK304" s="77"/>
      <c r="BL304" s="77"/>
      <c r="BM304" s="77"/>
      <c r="BN304" s="77"/>
      <c r="BO304" s="77"/>
      <c r="BP304" s="77"/>
      <c r="BQ304" s="77"/>
      <c r="BR304" s="77"/>
      <c r="BS304" s="77"/>
      <c r="BT304" s="77"/>
      <c r="BU304" s="77"/>
      <c r="BV304" s="77"/>
    </row>
    <row r="305" spans="1:74" x14ac:dyDescent="0.4">
      <c r="A305" s="77"/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  <c r="AB305" s="77"/>
      <c r="AC305" s="77"/>
      <c r="AD305" s="77"/>
      <c r="AE305" s="77"/>
      <c r="AF305" s="77"/>
      <c r="AG305" s="77"/>
      <c r="AH305" s="77"/>
      <c r="AI305" s="77"/>
      <c r="AJ305" s="77"/>
      <c r="AK305" s="77"/>
      <c r="AL305" s="77"/>
      <c r="AM305" s="77"/>
      <c r="AN305" s="77"/>
      <c r="AO305" s="77"/>
      <c r="AP305" s="77"/>
      <c r="AQ305" s="77"/>
      <c r="AR305" s="77"/>
      <c r="AS305" s="77"/>
      <c r="AT305" s="77"/>
      <c r="AU305" s="77"/>
      <c r="AV305" s="77"/>
      <c r="AW305" s="77"/>
      <c r="AX305" s="77"/>
      <c r="AY305" s="77"/>
      <c r="AZ305" s="77"/>
      <c r="BA305" s="77"/>
      <c r="BB305" s="77"/>
      <c r="BC305" s="77"/>
      <c r="BD305" s="77"/>
      <c r="BE305" s="77"/>
      <c r="BF305" s="77"/>
      <c r="BG305" s="77"/>
      <c r="BH305" s="77"/>
      <c r="BI305" s="77"/>
      <c r="BJ305" s="77"/>
      <c r="BK305" s="77"/>
      <c r="BL305" s="77"/>
      <c r="BM305" s="77"/>
      <c r="BN305" s="77"/>
      <c r="BO305" s="77"/>
      <c r="BP305" s="77"/>
      <c r="BQ305" s="77"/>
      <c r="BR305" s="77"/>
      <c r="BS305" s="77"/>
      <c r="BT305" s="77"/>
      <c r="BU305" s="77"/>
      <c r="BV305" s="77"/>
    </row>
    <row r="306" spans="1:74" x14ac:dyDescent="0.4">
      <c r="A306" s="77"/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  <c r="AB306" s="77"/>
      <c r="AC306" s="77"/>
      <c r="AD306" s="77"/>
      <c r="AE306" s="77"/>
      <c r="AF306" s="77"/>
      <c r="AG306" s="77"/>
      <c r="AH306" s="77"/>
      <c r="AI306" s="77"/>
      <c r="AJ306" s="77"/>
      <c r="AK306" s="77"/>
      <c r="AL306" s="77"/>
      <c r="AM306" s="77"/>
      <c r="AN306" s="77"/>
      <c r="AO306" s="77"/>
      <c r="AP306" s="77"/>
      <c r="AQ306" s="77"/>
      <c r="AR306" s="77"/>
      <c r="AS306" s="77"/>
      <c r="AT306" s="77"/>
      <c r="AU306" s="77"/>
      <c r="AV306" s="77"/>
      <c r="AW306" s="77"/>
      <c r="AX306" s="77"/>
      <c r="AY306" s="77"/>
      <c r="AZ306" s="77"/>
      <c r="BA306" s="77"/>
      <c r="BB306" s="77"/>
      <c r="BC306" s="77"/>
      <c r="BD306" s="77"/>
      <c r="BE306" s="77"/>
      <c r="BF306" s="77"/>
      <c r="BG306" s="77"/>
      <c r="BH306" s="77"/>
      <c r="BI306" s="77"/>
      <c r="BJ306" s="77"/>
      <c r="BK306" s="77"/>
      <c r="BL306" s="77"/>
      <c r="BM306" s="77"/>
      <c r="BN306" s="77"/>
      <c r="BO306" s="77"/>
      <c r="BP306" s="77"/>
      <c r="BQ306" s="77"/>
      <c r="BR306" s="77"/>
      <c r="BS306" s="77"/>
      <c r="BT306" s="77"/>
      <c r="BU306" s="77"/>
      <c r="BV306" s="77"/>
    </row>
    <row r="307" spans="1:74" x14ac:dyDescent="0.4">
      <c r="A307" s="77"/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  <c r="AB307" s="77"/>
      <c r="AC307" s="77"/>
      <c r="AD307" s="77"/>
      <c r="AE307" s="77"/>
      <c r="AF307" s="77"/>
      <c r="AG307" s="77"/>
      <c r="AH307" s="77"/>
      <c r="AI307" s="77"/>
      <c r="AJ307" s="77"/>
      <c r="AK307" s="77"/>
      <c r="AL307" s="77"/>
      <c r="AM307" s="77"/>
      <c r="AN307" s="77"/>
      <c r="AO307" s="77"/>
      <c r="AP307" s="77"/>
      <c r="AQ307" s="77"/>
      <c r="AR307" s="77"/>
      <c r="AS307" s="77"/>
      <c r="AT307" s="77"/>
      <c r="AU307" s="77"/>
      <c r="AV307" s="77"/>
      <c r="AW307" s="77"/>
      <c r="AX307" s="77"/>
      <c r="AY307" s="77"/>
      <c r="AZ307" s="77"/>
      <c r="BA307" s="77"/>
      <c r="BB307" s="77"/>
      <c r="BC307" s="77"/>
      <c r="BD307" s="77"/>
      <c r="BE307" s="77"/>
      <c r="BF307" s="77"/>
      <c r="BG307" s="77"/>
      <c r="BH307" s="77"/>
      <c r="BI307" s="77"/>
      <c r="BJ307" s="77"/>
      <c r="BK307" s="77"/>
      <c r="BL307" s="77"/>
      <c r="BM307" s="77"/>
      <c r="BN307" s="77"/>
      <c r="BO307" s="77"/>
      <c r="BP307" s="77"/>
      <c r="BQ307" s="77"/>
      <c r="BR307" s="77"/>
      <c r="BS307" s="77"/>
      <c r="BT307" s="77"/>
      <c r="BU307" s="77"/>
      <c r="BV307" s="77"/>
    </row>
    <row r="308" spans="1:74" x14ac:dyDescent="0.4">
      <c r="A308" s="77"/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  <c r="AB308" s="77"/>
      <c r="AC308" s="77"/>
      <c r="AD308" s="77"/>
      <c r="AE308" s="77"/>
      <c r="AF308" s="77"/>
      <c r="AG308" s="77"/>
      <c r="AH308" s="77"/>
      <c r="AI308" s="77"/>
      <c r="AJ308" s="77"/>
      <c r="AK308" s="77"/>
      <c r="AL308" s="77"/>
      <c r="AM308" s="77"/>
      <c r="AN308" s="77"/>
      <c r="AO308" s="77"/>
      <c r="AP308" s="77"/>
      <c r="AQ308" s="77"/>
      <c r="AR308" s="77"/>
      <c r="AS308" s="77"/>
      <c r="AT308" s="77"/>
      <c r="AU308" s="77"/>
      <c r="AV308" s="77"/>
      <c r="AW308" s="77"/>
      <c r="AX308" s="77"/>
      <c r="AY308" s="77"/>
      <c r="AZ308" s="77"/>
      <c r="BA308" s="77"/>
      <c r="BB308" s="77"/>
      <c r="BC308" s="77"/>
      <c r="BD308" s="77"/>
      <c r="BE308" s="77"/>
      <c r="BF308" s="77"/>
      <c r="BG308" s="77"/>
      <c r="BH308" s="77"/>
      <c r="BI308" s="77"/>
      <c r="BJ308" s="77"/>
      <c r="BK308" s="77"/>
      <c r="BL308" s="77"/>
      <c r="BM308" s="77"/>
      <c r="BN308" s="77"/>
      <c r="BO308" s="77"/>
      <c r="BP308" s="77"/>
      <c r="BQ308" s="77"/>
      <c r="BR308" s="77"/>
      <c r="BS308" s="77"/>
      <c r="BT308" s="77"/>
      <c r="BU308" s="77"/>
      <c r="BV308" s="77"/>
    </row>
    <row r="309" spans="1:74" x14ac:dyDescent="0.4">
      <c r="A309" s="77"/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  <c r="AB309" s="77"/>
      <c r="AC309" s="77"/>
      <c r="AD309" s="77"/>
      <c r="AE309" s="77"/>
      <c r="AF309" s="77"/>
      <c r="AG309" s="77"/>
      <c r="AH309" s="77"/>
      <c r="AI309" s="77"/>
      <c r="AJ309" s="77"/>
      <c r="AK309" s="77"/>
      <c r="AL309" s="77"/>
      <c r="AM309" s="77"/>
      <c r="AN309" s="77"/>
      <c r="AO309" s="77"/>
      <c r="AP309" s="77"/>
      <c r="AQ309" s="77"/>
      <c r="AR309" s="77"/>
      <c r="AS309" s="77"/>
      <c r="AT309" s="77"/>
      <c r="AU309" s="77"/>
      <c r="AV309" s="77"/>
      <c r="AW309" s="77"/>
      <c r="AX309" s="77"/>
      <c r="AY309" s="77"/>
      <c r="AZ309" s="77"/>
      <c r="BA309" s="77"/>
      <c r="BB309" s="77"/>
      <c r="BC309" s="77"/>
      <c r="BD309" s="77"/>
      <c r="BE309" s="77"/>
      <c r="BF309" s="77"/>
      <c r="BG309" s="77"/>
      <c r="BH309" s="77"/>
      <c r="BI309" s="77"/>
      <c r="BJ309" s="77"/>
      <c r="BK309" s="77"/>
      <c r="BL309" s="77"/>
      <c r="BM309" s="77"/>
      <c r="BN309" s="77"/>
      <c r="BO309" s="77"/>
      <c r="BP309" s="77"/>
      <c r="BQ309" s="77"/>
      <c r="BR309" s="77"/>
      <c r="BS309" s="77"/>
      <c r="BT309" s="77"/>
      <c r="BU309" s="77"/>
      <c r="BV309" s="77"/>
    </row>
    <row r="310" spans="1:74" x14ac:dyDescent="0.4">
      <c r="A310" s="77"/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  <c r="AB310" s="77"/>
      <c r="AC310" s="77"/>
      <c r="AD310" s="77"/>
      <c r="AE310" s="77"/>
      <c r="AF310" s="77"/>
      <c r="AG310" s="77"/>
      <c r="AH310" s="77"/>
      <c r="AI310" s="77"/>
      <c r="AJ310" s="77"/>
      <c r="AK310" s="77"/>
      <c r="AL310" s="77"/>
      <c r="AM310" s="77"/>
      <c r="AN310" s="77"/>
      <c r="AO310" s="77"/>
      <c r="AP310" s="77"/>
      <c r="AQ310" s="77"/>
      <c r="AR310" s="77"/>
      <c r="AS310" s="77"/>
      <c r="AT310" s="77"/>
      <c r="AU310" s="77"/>
      <c r="AV310" s="77"/>
      <c r="AW310" s="77"/>
      <c r="AX310" s="77"/>
      <c r="AY310" s="77"/>
      <c r="AZ310" s="77"/>
      <c r="BA310" s="77"/>
      <c r="BB310" s="77"/>
      <c r="BC310" s="77"/>
      <c r="BD310" s="77"/>
      <c r="BE310" s="77"/>
      <c r="BF310" s="77"/>
      <c r="BG310" s="77"/>
      <c r="BH310" s="77"/>
      <c r="BI310" s="77"/>
      <c r="BJ310" s="77"/>
      <c r="BK310" s="77"/>
      <c r="BL310" s="77"/>
      <c r="BM310" s="77"/>
      <c r="BN310" s="77"/>
      <c r="BO310" s="77"/>
      <c r="BP310" s="77"/>
      <c r="BQ310" s="77"/>
      <c r="BR310" s="77"/>
      <c r="BS310" s="77"/>
      <c r="BT310" s="77"/>
      <c r="BU310" s="77"/>
      <c r="BV310" s="77"/>
    </row>
    <row r="311" spans="1:74" x14ac:dyDescent="0.4">
      <c r="A311" s="77"/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  <c r="AB311" s="77"/>
      <c r="AC311" s="77"/>
      <c r="AD311" s="77"/>
      <c r="AE311" s="77"/>
      <c r="AF311" s="77"/>
      <c r="AG311" s="77"/>
      <c r="AH311" s="77"/>
      <c r="AI311" s="77"/>
      <c r="AJ311" s="77"/>
      <c r="AK311" s="77"/>
      <c r="AL311" s="77"/>
      <c r="AM311" s="77"/>
      <c r="AN311" s="77"/>
      <c r="AO311" s="77"/>
      <c r="AP311" s="77"/>
      <c r="AQ311" s="77"/>
      <c r="AR311" s="77"/>
      <c r="AS311" s="77"/>
      <c r="AT311" s="77"/>
      <c r="AU311" s="77"/>
      <c r="AV311" s="77"/>
      <c r="AW311" s="77"/>
      <c r="AX311" s="77"/>
      <c r="AY311" s="77"/>
      <c r="AZ311" s="77"/>
      <c r="BA311" s="77"/>
      <c r="BB311" s="77"/>
      <c r="BC311" s="77"/>
      <c r="BD311" s="77"/>
      <c r="BE311" s="77"/>
      <c r="BF311" s="77"/>
      <c r="BG311" s="77"/>
      <c r="BH311" s="77"/>
      <c r="BI311" s="77"/>
      <c r="BJ311" s="77"/>
      <c r="BK311" s="77"/>
      <c r="BL311" s="77"/>
      <c r="BM311" s="77"/>
      <c r="BN311" s="77"/>
      <c r="BO311" s="77"/>
      <c r="BP311" s="77"/>
      <c r="BQ311" s="77"/>
      <c r="BR311" s="77"/>
      <c r="BS311" s="77"/>
      <c r="BT311" s="77"/>
      <c r="BU311" s="77"/>
      <c r="BV311" s="77"/>
    </row>
    <row r="312" spans="1:74" x14ac:dyDescent="0.4">
      <c r="A312" s="77"/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  <c r="AB312" s="77"/>
      <c r="AC312" s="77"/>
      <c r="AD312" s="77"/>
      <c r="AE312" s="77"/>
      <c r="AF312" s="77"/>
      <c r="AG312" s="77"/>
      <c r="AH312" s="77"/>
      <c r="AI312" s="77"/>
      <c r="AJ312" s="77"/>
      <c r="AK312" s="77"/>
      <c r="AL312" s="77"/>
      <c r="AM312" s="77"/>
      <c r="AN312" s="77"/>
      <c r="AO312" s="77"/>
      <c r="AP312" s="77"/>
      <c r="AQ312" s="77"/>
      <c r="AR312" s="77"/>
      <c r="AS312" s="77"/>
      <c r="AT312" s="77"/>
      <c r="AU312" s="77"/>
      <c r="AV312" s="77"/>
      <c r="AW312" s="77"/>
      <c r="AX312" s="77"/>
      <c r="AY312" s="77"/>
      <c r="AZ312" s="77"/>
      <c r="BA312" s="77"/>
      <c r="BB312" s="77"/>
      <c r="BC312" s="77"/>
      <c r="BD312" s="77"/>
      <c r="BE312" s="77"/>
      <c r="BF312" s="77"/>
      <c r="BG312" s="77"/>
      <c r="BH312" s="77"/>
      <c r="BI312" s="77"/>
      <c r="BJ312" s="77"/>
      <c r="BK312" s="77"/>
      <c r="BL312" s="77"/>
      <c r="BM312" s="77"/>
      <c r="BN312" s="77"/>
      <c r="BO312" s="77"/>
      <c r="BP312" s="77"/>
      <c r="BQ312" s="77"/>
      <c r="BR312" s="77"/>
      <c r="BS312" s="77"/>
      <c r="BT312" s="77"/>
      <c r="BU312" s="77"/>
      <c r="BV312" s="77"/>
    </row>
    <row r="313" spans="1:74" x14ac:dyDescent="0.4">
      <c r="A313" s="77"/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  <c r="AB313" s="77"/>
      <c r="AC313" s="77"/>
      <c r="AD313" s="77"/>
      <c r="AE313" s="77"/>
      <c r="AF313" s="77"/>
      <c r="AG313" s="77"/>
      <c r="AH313" s="77"/>
      <c r="AI313" s="77"/>
      <c r="AJ313" s="77"/>
      <c r="AK313" s="77"/>
      <c r="AL313" s="77"/>
      <c r="AM313" s="77"/>
      <c r="AN313" s="77"/>
      <c r="AO313" s="77"/>
      <c r="AP313" s="77"/>
      <c r="AQ313" s="77"/>
      <c r="AR313" s="77"/>
      <c r="AS313" s="77"/>
      <c r="AT313" s="77"/>
      <c r="AU313" s="77"/>
      <c r="AV313" s="77"/>
      <c r="AW313" s="77"/>
      <c r="AX313" s="77"/>
      <c r="AY313" s="77"/>
      <c r="AZ313" s="77"/>
      <c r="BA313" s="77"/>
      <c r="BB313" s="77"/>
      <c r="BC313" s="77"/>
      <c r="BD313" s="77"/>
      <c r="BE313" s="77"/>
      <c r="BF313" s="77"/>
      <c r="BG313" s="77"/>
      <c r="BH313" s="77"/>
      <c r="BI313" s="77"/>
      <c r="BJ313" s="77"/>
      <c r="BK313" s="77"/>
      <c r="BL313" s="77"/>
      <c r="BM313" s="77"/>
      <c r="BN313" s="77"/>
      <c r="BO313" s="77"/>
      <c r="BP313" s="77"/>
      <c r="BQ313" s="77"/>
      <c r="BR313" s="77"/>
      <c r="BS313" s="77"/>
      <c r="BT313" s="77"/>
      <c r="BU313" s="77"/>
      <c r="BV313" s="77"/>
    </row>
    <row r="314" spans="1:74" x14ac:dyDescent="0.4">
      <c r="A314" s="77"/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  <c r="AB314" s="77"/>
      <c r="AC314" s="77"/>
      <c r="AD314" s="77"/>
      <c r="AE314" s="77"/>
      <c r="AF314" s="77"/>
      <c r="AG314" s="77"/>
      <c r="AH314" s="77"/>
      <c r="AI314" s="77"/>
      <c r="AJ314" s="77"/>
      <c r="AK314" s="77"/>
      <c r="AL314" s="77"/>
      <c r="AM314" s="77"/>
      <c r="AN314" s="77"/>
      <c r="AO314" s="77"/>
      <c r="AP314" s="77"/>
      <c r="AQ314" s="77"/>
      <c r="AR314" s="77"/>
      <c r="AS314" s="77"/>
      <c r="AT314" s="77"/>
      <c r="AU314" s="77"/>
      <c r="AV314" s="77"/>
      <c r="AW314" s="77"/>
      <c r="AX314" s="77"/>
      <c r="AY314" s="77"/>
      <c r="AZ314" s="77"/>
      <c r="BA314" s="77"/>
      <c r="BB314" s="77"/>
      <c r="BC314" s="77"/>
      <c r="BD314" s="77"/>
      <c r="BE314" s="77"/>
      <c r="BF314" s="77"/>
      <c r="BG314" s="77"/>
      <c r="BH314" s="77"/>
      <c r="BI314" s="77"/>
      <c r="BJ314" s="77"/>
      <c r="BK314" s="77"/>
      <c r="BL314" s="77"/>
      <c r="BM314" s="77"/>
      <c r="BN314" s="77"/>
      <c r="BO314" s="77"/>
      <c r="BP314" s="77"/>
      <c r="BQ314" s="77"/>
      <c r="BR314" s="77"/>
      <c r="BS314" s="77"/>
      <c r="BT314" s="77"/>
      <c r="BU314" s="77"/>
      <c r="BV314" s="77"/>
    </row>
    <row r="315" spans="1:74" x14ac:dyDescent="0.4">
      <c r="A315" s="77"/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  <c r="AB315" s="77"/>
      <c r="AC315" s="77"/>
      <c r="AD315" s="77"/>
      <c r="AE315" s="77"/>
      <c r="AF315" s="77"/>
      <c r="AG315" s="77"/>
      <c r="AH315" s="77"/>
      <c r="AI315" s="77"/>
      <c r="AJ315" s="77"/>
      <c r="AK315" s="77"/>
      <c r="AL315" s="77"/>
      <c r="AM315" s="77"/>
      <c r="AN315" s="77"/>
      <c r="AO315" s="77"/>
      <c r="AP315" s="77"/>
      <c r="AQ315" s="77"/>
      <c r="AR315" s="77"/>
      <c r="AS315" s="77"/>
      <c r="AT315" s="77"/>
      <c r="AU315" s="77"/>
      <c r="AV315" s="77"/>
      <c r="AW315" s="77"/>
      <c r="AX315" s="77"/>
      <c r="AY315" s="77"/>
      <c r="AZ315" s="77"/>
      <c r="BA315" s="77"/>
      <c r="BB315" s="77"/>
      <c r="BC315" s="77"/>
      <c r="BD315" s="77"/>
      <c r="BE315" s="77"/>
      <c r="BF315" s="77"/>
      <c r="BG315" s="77"/>
      <c r="BH315" s="77"/>
      <c r="BI315" s="77"/>
      <c r="BJ315" s="77"/>
      <c r="BK315" s="77"/>
      <c r="BL315" s="77"/>
      <c r="BM315" s="77"/>
      <c r="BN315" s="77"/>
      <c r="BO315" s="77"/>
      <c r="BP315" s="77"/>
      <c r="BQ315" s="77"/>
      <c r="BR315" s="77"/>
      <c r="BS315" s="77"/>
      <c r="BT315" s="77"/>
      <c r="BU315" s="77"/>
      <c r="BV315" s="77"/>
    </row>
    <row r="316" spans="1:74" x14ac:dyDescent="0.4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  <c r="BQ316" s="77"/>
      <c r="BR316" s="77"/>
      <c r="BS316" s="77"/>
      <c r="BT316" s="77"/>
      <c r="BU316" s="77"/>
      <c r="BV316" s="77"/>
    </row>
    <row r="317" spans="1:74" x14ac:dyDescent="0.4">
      <c r="A317" s="77"/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  <c r="AB317" s="77"/>
      <c r="AC317" s="77"/>
      <c r="AD317" s="77"/>
      <c r="AE317" s="77"/>
      <c r="AF317" s="77"/>
      <c r="AG317" s="77"/>
      <c r="AH317" s="77"/>
      <c r="AI317" s="77"/>
      <c r="AJ317" s="77"/>
      <c r="AK317" s="77"/>
      <c r="AL317" s="77"/>
      <c r="AM317" s="77"/>
      <c r="AN317" s="77"/>
      <c r="AO317" s="77"/>
      <c r="AP317" s="77"/>
      <c r="AQ317" s="77"/>
      <c r="AR317" s="77"/>
      <c r="AS317" s="77"/>
      <c r="AT317" s="77"/>
      <c r="AU317" s="77"/>
      <c r="AV317" s="77"/>
      <c r="AW317" s="77"/>
      <c r="AX317" s="77"/>
      <c r="AY317" s="77"/>
      <c r="AZ317" s="77"/>
      <c r="BA317" s="77"/>
      <c r="BB317" s="77"/>
      <c r="BC317" s="77"/>
      <c r="BD317" s="77"/>
      <c r="BE317" s="77"/>
      <c r="BF317" s="77"/>
      <c r="BG317" s="77"/>
      <c r="BH317" s="77"/>
      <c r="BI317" s="77"/>
      <c r="BJ317" s="77"/>
      <c r="BK317" s="77"/>
      <c r="BL317" s="77"/>
      <c r="BM317" s="77"/>
      <c r="BN317" s="77"/>
      <c r="BO317" s="77"/>
      <c r="BP317" s="77"/>
      <c r="BQ317" s="77"/>
      <c r="BR317" s="77"/>
      <c r="BS317" s="77"/>
      <c r="BT317" s="77"/>
      <c r="BU317" s="77"/>
      <c r="BV317" s="77"/>
    </row>
    <row r="318" spans="1:74" x14ac:dyDescent="0.4">
      <c r="A318" s="77"/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  <c r="AB318" s="77"/>
      <c r="AC318" s="77"/>
      <c r="AD318" s="77"/>
      <c r="AE318" s="77"/>
      <c r="AF318" s="77"/>
      <c r="AG318" s="77"/>
      <c r="AH318" s="77"/>
      <c r="AI318" s="77"/>
      <c r="AJ318" s="77"/>
      <c r="AK318" s="77"/>
      <c r="AL318" s="77"/>
      <c r="AM318" s="77"/>
      <c r="AN318" s="77"/>
      <c r="AO318" s="77"/>
      <c r="AP318" s="77"/>
      <c r="AQ318" s="77"/>
      <c r="AR318" s="77"/>
      <c r="AS318" s="77"/>
      <c r="AT318" s="77"/>
      <c r="AU318" s="77"/>
      <c r="AV318" s="77"/>
      <c r="AW318" s="77"/>
      <c r="AX318" s="77"/>
      <c r="AY318" s="77"/>
      <c r="AZ318" s="77"/>
      <c r="BA318" s="77"/>
      <c r="BB318" s="77"/>
      <c r="BC318" s="77"/>
      <c r="BD318" s="77"/>
      <c r="BE318" s="77"/>
      <c r="BF318" s="77"/>
      <c r="BG318" s="77"/>
      <c r="BH318" s="77"/>
      <c r="BI318" s="77"/>
      <c r="BJ318" s="77"/>
      <c r="BK318" s="77"/>
      <c r="BL318" s="77"/>
      <c r="BM318" s="77"/>
      <c r="BN318" s="77"/>
      <c r="BO318" s="77"/>
      <c r="BP318" s="77"/>
      <c r="BQ318" s="77"/>
      <c r="BR318" s="77"/>
      <c r="BS318" s="77"/>
      <c r="BT318" s="77"/>
      <c r="BU318" s="77"/>
      <c r="BV318" s="77"/>
    </row>
    <row r="319" spans="1:74" x14ac:dyDescent="0.4">
      <c r="A319" s="77"/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  <c r="AB319" s="77"/>
      <c r="AC319" s="77"/>
      <c r="AD319" s="77"/>
      <c r="AE319" s="77"/>
      <c r="AF319" s="77"/>
      <c r="AG319" s="77"/>
      <c r="AH319" s="77"/>
      <c r="AI319" s="77"/>
      <c r="AJ319" s="77"/>
      <c r="AK319" s="77"/>
      <c r="AL319" s="77"/>
      <c r="AM319" s="77"/>
      <c r="AN319" s="77"/>
      <c r="AO319" s="77"/>
      <c r="AP319" s="77"/>
      <c r="AQ319" s="77"/>
      <c r="AR319" s="77"/>
      <c r="AS319" s="77"/>
      <c r="AT319" s="77"/>
      <c r="AU319" s="77"/>
      <c r="AV319" s="77"/>
      <c r="AW319" s="77"/>
      <c r="AX319" s="77"/>
      <c r="AY319" s="77"/>
      <c r="AZ319" s="77"/>
      <c r="BA319" s="77"/>
      <c r="BB319" s="77"/>
      <c r="BC319" s="77"/>
      <c r="BD319" s="77"/>
      <c r="BE319" s="77"/>
      <c r="BF319" s="77"/>
      <c r="BG319" s="77"/>
      <c r="BH319" s="77"/>
      <c r="BI319" s="77"/>
      <c r="BJ319" s="77"/>
      <c r="BK319" s="77"/>
      <c r="BL319" s="77"/>
      <c r="BM319" s="77"/>
      <c r="BN319" s="77"/>
      <c r="BO319" s="77"/>
      <c r="BP319" s="77"/>
      <c r="BQ319" s="77"/>
      <c r="BR319" s="77"/>
      <c r="BS319" s="77"/>
      <c r="BT319" s="77"/>
      <c r="BU319" s="77"/>
      <c r="BV319" s="77"/>
    </row>
    <row r="320" spans="1:74" x14ac:dyDescent="0.4">
      <c r="A320" s="77"/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  <c r="AB320" s="77"/>
      <c r="AC320" s="77"/>
      <c r="AD320" s="77"/>
      <c r="AE320" s="77"/>
      <c r="AF320" s="77"/>
      <c r="AG320" s="77"/>
      <c r="AH320" s="77"/>
      <c r="AI320" s="77"/>
      <c r="AJ320" s="77"/>
      <c r="AK320" s="77"/>
      <c r="AL320" s="77"/>
      <c r="AM320" s="77"/>
      <c r="AN320" s="77"/>
      <c r="AO320" s="77"/>
      <c r="AP320" s="77"/>
      <c r="AQ320" s="77"/>
      <c r="AR320" s="77"/>
      <c r="AS320" s="77"/>
      <c r="AT320" s="77"/>
      <c r="AU320" s="77"/>
      <c r="AV320" s="77"/>
      <c r="AW320" s="77"/>
      <c r="AX320" s="77"/>
      <c r="AY320" s="77"/>
      <c r="AZ320" s="77"/>
      <c r="BA320" s="77"/>
      <c r="BB320" s="77"/>
      <c r="BC320" s="77"/>
      <c r="BD320" s="77"/>
      <c r="BE320" s="77"/>
      <c r="BF320" s="77"/>
      <c r="BG320" s="77"/>
      <c r="BH320" s="77"/>
      <c r="BI320" s="77"/>
      <c r="BJ320" s="77"/>
      <c r="BK320" s="77"/>
      <c r="BL320" s="77"/>
      <c r="BM320" s="77"/>
      <c r="BN320" s="77"/>
      <c r="BO320" s="77"/>
      <c r="BP320" s="77"/>
      <c r="BQ320" s="77"/>
      <c r="BR320" s="77"/>
      <c r="BS320" s="77"/>
      <c r="BT320" s="77"/>
      <c r="BU320" s="77"/>
      <c r="BV320" s="77"/>
    </row>
    <row r="321" spans="1:74" x14ac:dyDescent="0.4">
      <c r="A321" s="77"/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  <c r="AB321" s="77"/>
      <c r="AC321" s="77"/>
      <c r="AD321" s="77"/>
      <c r="AE321" s="77"/>
      <c r="AF321" s="77"/>
      <c r="AG321" s="77"/>
      <c r="AH321" s="77"/>
      <c r="AI321" s="77"/>
      <c r="AJ321" s="77"/>
      <c r="AK321" s="77"/>
      <c r="AL321" s="77"/>
      <c r="AM321" s="77"/>
      <c r="AN321" s="77"/>
      <c r="AO321" s="77"/>
      <c r="AP321" s="77"/>
      <c r="AQ321" s="77"/>
      <c r="AR321" s="77"/>
      <c r="AS321" s="77"/>
      <c r="AT321" s="77"/>
      <c r="AU321" s="77"/>
      <c r="AV321" s="77"/>
      <c r="AW321" s="77"/>
      <c r="AX321" s="77"/>
      <c r="AY321" s="77"/>
      <c r="AZ321" s="77"/>
      <c r="BA321" s="77"/>
      <c r="BB321" s="77"/>
      <c r="BC321" s="77"/>
      <c r="BD321" s="77"/>
      <c r="BE321" s="77"/>
      <c r="BF321" s="77"/>
      <c r="BG321" s="77"/>
      <c r="BH321" s="77"/>
      <c r="BI321" s="77"/>
      <c r="BJ321" s="77"/>
      <c r="BK321" s="77"/>
      <c r="BL321" s="77"/>
      <c r="BM321" s="77"/>
      <c r="BN321" s="77"/>
      <c r="BO321" s="77"/>
      <c r="BP321" s="77"/>
      <c r="BQ321" s="77"/>
      <c r="BR321" s="77"/>
      <c r="BS321" s="77"/>
      <c r="BT321" s="77"/>
      <c r="BU321" s="77"/>
      <c r="BV321" s="77"/>
    </row>
    <row r="322" spans="1:74" x14ac:dyDescent="0.4">
      <c r="A322" s="77"/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  <c r="AB322" s="77"/>
      <c r="AC322" s="77"/>
      <c r="AD322" s="77"/>
      <c r="AE322" s="77"/>
      <c r="AF322" s="77"/>
      <c r="AG322" s="77"/>
      <c r="AH322" s="77"/>
      <c r="AI322" s="77"/>
      <c r="AJ322" s="77"/>
      <c r="AK322" s="77"/>
      <c r="AL322" s="77"/>
      <c r="AM322" s="77"/>
      <c r="AN322" s="77"/>
      <c r="AO322" s="77"/>
      <c r="AP322" s="77"/>
      <c r="AQ322" s="77"/>
      <c r="AR322" s="77"/>
      <c r="AS322" s="77"/>
      <c r="AT322" s="77"/>
      <c r="AU322" s="77"/>
      <c r="AV322" s="77"/>
      <c r="AW322" s="77"/>
      <c r="AX322" s="77"/>
      <c r="AY322" s="77"/>
      <c r="AZ322" s="77"/>
      <c r="BA322" s="77"/>
      <c r="BB322" s="77"/>
      <c r="BC322" s="77"/>
      <c r="BD322" s="77"/>
      <c r="BE322" s="77"/>
      <c r="BF322" s="77"/>
      <c r="BG322" s="77"/>
      <c r="BH322" s="77"/>
      <c r="BI322" s="77"/>
      <c r="BJ322" s="77"/>
      <c r="BK322" s="77"/>
      <c r="BL322" s="77"/>
      <c r="BM322" s="77"/>
      <c r="BN322" s="77"/>
      <c r="BO322" s="77"/>
      <c r="BP322" s="77"/>
      <c r="BQ322" s="77"/>
      <c r="BR322" s="77"/>
      <c r="BS322" s="77"/>
      <c r="BT322" s="77"/>
      <c r="BU322" s="77"/>
      <c r="BV322" s="77"/>
    </row>
    <row r="323" spans="1:74" x14ac:dyDescent="0.4">
      <c r="A323" s="77"/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  <c r="AB323" s="77"/>
      <c r="AC323" s="77"/>
      <c r="AD323" s="77"/>
      <c r="AE323" s="77"/>
      <c r="AF323" s="77"/>
      <c r="AG323" s="77"/>
      <c r="AH323" s="77"/>
      <c r="AI323" s="77"/>
      <c r="AJ323" s="77"/>
      <c r="AK323" s="77"/>
      <c r="AL323" s="77"/>
      <c r="AM323" s="77"/>
      <c r="AN323" s="77"/>
      <c r="AO323" s="77"/>
      <c r="AP323" s="77"/>
      <c r="AQ323" s="77"/>
      <c r="AR323" s="77"/>
      <c r="AS323" s="77"/>
      <c r="AT323" s="77"/>
      <c r="AU323" s="77"/>
      <c r="AV323" s="77"/>
      <c r="AW323" s="77"/>
      <c r="AX323" s="77"/>
      <c r="AY323" s="77"/>
      <c r="AZ323" s="77"/>
      <c r="BA323" s="77"/>
      <c r="BB323" s="77"/>
      <c r="BC323" s="77"/>
      <c r="BD323" s="77"/>
      <c r="BE323" s="77"/>
      <c r="BF323" s="77"/>
      <c r="BG323" s="77"/>
      <c r="BH323" s="77"/>
      <c r="BI323" s="77"/>
      <c r="BJ323" s="77"/>
      <c r="BK323" s="77"/>
      <c r="BL323" s="77"/>
      <c r="BM323" s="77"/>
      <c r="BN323" s="77"/>
      <c r="BO323" s="77"/>
      <c r="BP323" s="77"/>
      <c r="BQ323" s="77"/>
      <c r="BR323" s="77"/>
      <c r="BS323" s="77"/>
      <c r="BT323" s="77"/>
      <c r="BU323" s="77"/>
      <c r="BV323" s="77"/>
    </row>
    <row r="324" spans="1:74" x14ac:dyDescent="0.4">
      <c r="A324" s="77"/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  <c r="AB324" s="77"/>
      <c r="AC324" s="77"/>
      <c r="AD324" s="77"/>
      <c r="AE324" s="77"/>
      <c r="AF324" s="77"/>
      <c r="AG324" s="77"/>
      <c r="AH324" s="77"/>
      <c r="AI324" s="77"/>
      <c r="AJ324" s="77"/>
      <c r="AK324" s="77"/>
      <c r="AL324" s="77"/>
      <c r="AM324" s="77"/>
      <c r="AN324" s="77"/>
      <c r="AO324" s="77"/>
      <c r="AP324" s="77"/>
      <c r="AQ324" s="77"/>
      <c r="AR324" s="77"/>
      <c r="AS324" s="77"/>
      <c r="AT324" s="77"/>
      <c r="AU324" s="77"/>
      <c r="AV324" s="77"/>
      <c r="AW324" s="77"/>
      <c r="AX324" s="77"/>
      <c r="AY324" s="77"/>
      <c r="AZ324" s="77"/>
      <c r="BA324" s="77"/>
      <c r="BB324" s="77"/>
      <c r="BC324" s="77"/>
      <c r="BD324" s="77"/>
      <c r="BE324" s="77"/>
      <c r="BF324" s="77"/>
      <c r="BG324" s="77"/>
      <c r="BH324" s="77"/>
      <c r="BI324" s="77"/>
      <c r="BJ324" s="77"/>
      <c r="BK324" s="77"/>
      <c r="BL324" s="77"/>
      <c r="BM324" s="77"/>
      <c r="BN324" s="77"/>
      <c r="BO324" s="77"/>
      <c r="BP324" s="77"/>
      <c r="BQ324" s="77"/>
      <c r="BR324" s="77"/>
      <c r="BS324" s="77"/>
      <c r="BT324" s="77"/>
      <c r="BU324" s="77"/>
      <c r="BV324" s="77"/>
    </row>
    <row r="325" spans="1:74" x14ac:dyDescent="0.4">
      <c r="A325" s="77"/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  <c r="AB325" s="77"/>
      <c r="AC325" s="77"/>
      <c r="AD325" s="77"/>
      <c r="AE325" s="77"/>
      <c r="AF325" s="77"/>
      <c r="AG325" s="77"/>
      <c r="AH325" s="77"/>
      <c r="AI325" s="77"/>
      <c r="AJ325" s="77"/>
      <c r="AK325" s="77"/>
      <c r="AL325" s="77"/>
      <c r="AM325" s="77"/>
      <c r="AN325" s="77"/>
      <c r="AO325" s="77"/>
      <c r="AP325" s="77"/>
      <c r="AQ325" s="77"/>
      <c r="AR325" s="77"/>
      <c r="AS325" s="77"/>
      <c r="AT325" s="77"/>
      <c r="AU325" s="77"/>
      <c r="AV325" s="77"/>
      <c r="AW325" s="77"/>
      <c r="AX325" s="77"/>
      <c r="AY325" s="77"/>
      <c r="AZ325" s="77"/>
      <c r="BA325" s="77"/>
      <c r="BB325" s="77"/>
      <c r="BC325" s="77"/>
      <c r="BD325" s="77"/>
      <c r="BE325" s="77"/>
      <c r="BF325" s="77"/>
      <c r="BG325" s="77"/>
      <c r="BH325" s="77"/>
      <c r="BI325" s="77"/>
      <c r="BJ325" s="77"/>
      <c r="BK325" s="77"/>
      <c r="BL325" s="77"/>
      <c r="BM325" s="77"/>
      <c r="BN325" s="77"/>
      <c r="BO325" s="77"/>
      <c r="BP325" s="77"/>
      <c r="BQ325" s="77"/>
      <c r="BR325" s="77"/>
      <c r="BS325" s="77"/>
      <c r="BT325" s="77"/>
      <c r="BU325" s="77"/>
      <c r="BV325" s="77"/>
    </row>
    <row r="326" spans="1:74" x14ac:dyDescent="0.4">
      <c r="A326" s="77"/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  <c r="AB326" s="77"/>
      <c r="AC326" s="77"/>
      <c r="AD326" s="77"/>
      <c r="AE326" s="77"/>
      <c r="AF326" s="77"/>
      <c r="AG326" s="77"/>
      <c r="AH326" s="77"/>
      <c r="AI326" s="77"/>
      <c r="AJ326" s="77"/>
      <c r="AK326" s="77"/>
      <c r="AL326" s="77"/>
      <c r="AM326" s="77"/>
      <c r="AN326" s="77"/>
      <c r="AO326" s="77"/>
      <c r="AP326" s="77"/>
      <c r="AQ326" s="77"/>
      <c r="AR326" s="77"/>
      <c r="AS326" s="77"/>
      <c r="AT326" s="77"/>
      <c r="AU326" s="77"/>
      <c r="AV326" s="77"/>
      <c r="AW326" s="77"/>
      <c r="AX326" s="77"/>
      <c r="AY326" s="77"/>
      <c r="AZ326" s="77"/>
      <c r="BA326" s="77"/>
      <c r="BB326" s="77"/>
      <c r="BC326" s="77"/>
      <c r="BD326" s="77"/>
      <c r="BE326" s="77"/>
      <c r="BF326" s="77"/>
      <c r="BG326" s="77"/>
      <c r="BH326" s="77"/>
      <c r="BI326" s="77"/>
      <c r="BJ326" s="77"/>
      <c r="BK326" s="77"/>
      <c r="BL326" s="77"/>
      <c r="BM326" s="77"/>
      <c r="BN326" s="77"/>
      <c r="BO326" s="77"/>
      <c r="BP326" s="77"/>
      <c r="BQ326" s="77"/>
      <c r="BR326" s="77"/>
      <c r="BS326" s="77"/>
      <c r="BT326" s="77"/>
      <c r="BU326" s="77"/>
      <c r="BV326" s="77"/>
    </row>
    <row r="327" spans="1:74" x14ac:dyDescent="0.4">
      <c r="A327" s="77"/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  <c r="AB327" s="77"/>
      <c r="AC327" s="77"/>
      <c r="AD327" s="77"/>
      <c r="AE327" s="77"/>
      <c r="AF327" s="77"/>
      <c r="AG327" s="77"/>
      <c r="AH327" s="77"/>
      <c r="AI327" s="77"/>
      <c r="AJ327" s="77"/>
      <c r="AK327" s="77"/>
      <c r="AL327" s="77"/>
      <c r="AM327" s="77"/>
      <c r="AN327" s="77"/>
      <c r="AO327" s="77"/>
      <c r="AP327" s="77"/>
      <c r="AQ327" s="77"/>
      <c r="AR327" s="77"/>
      <c r="AS327" s="77"/>
      <c r="AT327" s="77"/>
      <c r="AU327" s="77"/>
      <c r="AV327" s="77"/>
      <c r="AW327" s="77"/>
      <c r="AX327" s="77"/>
      <c r="AY327" s="77"/>
      <c r="AZ327" s="77"/>
      <c r="BA327" s="77"/>
      <c r="BB327" s="77"/>
      <c r="BC327" s="77"/>
      <c r="BD327" s="77"/>
      <c r="BE327" s="77"/>
      <c r="BF327" s="77"/>
      <c r="BG327" s="77"/>
      <c r="BH327" s="77"/>
      <c r="BI327" s="77"/>
      <c r="BJ327" s="77"/>
      <c r="BK327" s="77"/>
      <c r="BL327" s="77"/>
      <c r="BM327" s="77"/>
      <c r="BN327" s="77"/>
      <c r="BO327" s="77"/>
      <c r="BP327" s="77"/>
      <c r="BQ327" s="77"/>
      <c r="BR327" s="77"/>
      <c r="BS327" s="77"/>
      <c r="BT327" s="77"/>
      <c r="BU327" s="77"/>
      <c r="BV327" s="77"/>
    </row>
    <row r="328" spans="1:74" x14ac:dyDescent="0.4">
      <c r="A328" s="77"/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  <c r="AB328" s="77"/>
      <c r="AC328" s="77"/>
      <c r="AD328" s="77"/>
      <c r="AE328" s="77"/>
      <c r="AF328" s="77"/>
      <c r="AG328" s="77"/>
      <c r="AH328" s="77"/>
      <c r="AI328" s="77"/>
      <c r="AJ328" s="77"/>
      <c r="AK328" s="77"/>
      <c r="AL328" s="77"/>
      <c r="AM328" s="77"/>
      <c r="AN328" s="77"/>
      <c r="AO328" s="77"/>
      <c r="AP328" s="77"/>
      <c r="AQ328" s="77"/>
      <c r="AR328" s="77"/>
      <c r="AS328" s="77"/>
      <c r="AT328" s="77"/>
      <c r="AU328" s="77"/>
      <c r="AV328" s="77"/>
      <c r="AW328" s="77"/>
      <c r="AX328" s="77"/>
      <c r="AY328" s="77"/>
      <c r="AZ328" s="77"/>
      <c r="BA328" s="77"/>
      <c r="BB328" s="77"/>
      <c r="BC328" s="77"/>
      <c r="BD328" s="77"/>
      <c r="BE328" s="77"/>
      <c r="BF328" s="77"/>
      <c r="BG328" s="77"/>
      <c r="BH328" s="77"/>
      <c r="BI328" s="77"/>
      <c r="BJ328" s="77"/>
      <c r="BK328" s="77"/>
      <c r="BL328" s="77"/>
      <c r="BM328" s="77"/>
      <c r="BN328" s="77"/>
      <c r="BO328" s="77"/>
      <c r="BP328" s="77"/>
      <c r="BQ328" s="77"/>
      <c r="BR328" s="77"/>
      <c r="BS328" s="77"/>
      <c r="BT328" s="77"/>
      <c r="BU328" s="77"/>
      <c r="BV328" s="77"/>
    </row>
    <row r="329" spans="1:74" x14ac:dyDescent="0.4">
      <c r="A329" s="77"/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  <c r="AB329" s="77"/>
      <c r="AC329" s="77"/>
      <c r="AD329" s="77"/>
      <c r="AE329" s="77"/>
      <c r="AF329" s="77"/>
      <c r="AG329" s="77"/>
      <c r="AH329" s="77"/>
      <c r="AI329" s="77"/>
      <c r="AJ329" s="77"/>
      <c r="AK329" s="77"/>
      <c r="AL329" s="77"/>
      <c r="AM329" s="77"/>
      <c r="AN329" s="77"/>
      <c r="AO329" s="77"/>
      <c r="AP329" s="77"/>
      <c r="AQ329" s="77"/>
      <c r="AR329" s="77"/>
      <c r="AS329" s="77"/>
      <c r="AT329" s="77"/>
      <c r="AU329" s="77"/>
      <c r="AV329" s="77"/>
      <c r="AW329" s="77"/>
      <c r="AX329" s="77"/>
      <c r="AY329" s="77"/>
      <c r="AZ329" s="77"/>
      <c r="BA329" s="77"/>
      <c r="BB329" s="77"/>
      <c r="BC329" s="77"/>
      <c r="BD329" s="77"/>
      <c r="BE329" s="77"/>
      <c r="BF329" s="77"/>
      <c r="BG329" s="77"/>
      <c r="BH329" s="77"/>
      <c r="BI329" s="77"/>
      <c r="BJ329" s="77"/>
      <c r="BK329" s="77"/>
      <c r="BL329" s="77"/>
      <c r="BM329" s="77"/>
      <c r="BN329" s="77"/>
      <c r="BO329" s="77"/>
      <c r="BP329" s="77"/>
      <c r="BQ329" s="77"/>
      <c r="BR329" s="77"/>
      <c r="BS329" s="77"/>
      <c r="BT329" s="77"/>
      <c r="BU329" s="77"/>
      <c r="BV329" s="77"/>
    </row>
    <row r="330" spans="1:74" x14ac:dyDescent="0.4">
      <c r="A330" s="77"/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  <c r="AB330" s="77"/>
      <c r="AC330" s="77"/>
      <c r="AD330" s="77"/>
      <c r="AE330" s="77"/>
      <c r="AF330" s="77"/>
      <c r="AG330" s="77"/>
      <c r="AH330" s="77"/>
      <c r="AI330" s="77"/>
      <c r="AJ330" s="77"/>
      <c r="AK330" s="77"/>
      <c r="AL330" s="77"/>
      <c r="AM330" s="77"/>
      <c r="AN330" s="77"/>
      <c r="AO330" s="77"/>
      <c r="AP330" s="77"/>
      <c r="AQ330" s="77"/>
      <c r="AR330" s="77"/>
      <c r="AS330" s="77"/>
      <c r="AT330" s="77"/>
      <c r="AU330" s="77"/>
      <c r="AV330" s="77"/>
      <c r="AW330" s="77"/>
      <c r="AX330" s="77"/>
      <c r="AY330" s="77"/>
      <c r="AZ330" s="77"/>
      <c r="BA330" s="77"/>
      <c r="BB330" s="77"/>
      <c r="BC330" s="77"/>
      <c r="BD330" s="77"/>
      <c r="BE330" s="77"/>
      <c r="BF330" s="77"/>
      <c r="BG330" s="77"/>
      <c r="BH330" s="77"/>
      <c r="BI330" s="77"/>
      <c r="BJ330" s="77"/>
      <c r="BK330" s="77"/>
      <c r="BL330" s="77"/>
      <c r="BM330" s="77"/>
      <c r="BN330" s="77"/>
      <c r="BO330" s="77"/>
      <c r="BP330" s="77"/>
      <c r="BQ330" s="77"/>
      <c r="BR330" s="77"/>
      <c r="BS330" s="77"/>
      <c r="BT330" s="77"/>
      <c r="BU330" s="77"/>
      <c r="BV330" s="77"/>
    </row>
    <row r="331" spans="1:74" x14ac:dyDescent="0.4">
      <c r="A331" s="77"/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  <c r="AB331" s="77"/>
      <c r="AC331" s="77"/>
      <c r="AD331" s="77"/>
      <c r="AE331" s="77"/>
      <c r="AF331" s="77"/>
      <c r="AG331" s="77"/>
      <c r="AH331" s="77"/>
      <c r="AI331" s="77"/>
      <c r="AJ331" s="77"/>
      <c r="AK331" s="77"/>
      <c r="AL331" s="77"/>
      <c r="AM331" s="77"/>
      <c r="AN331" s="77"/>
      <c r="AO331" s="77"/>
      <c r="AP331" s="77"/>
      <c r="AQ331" s="77"/>
      <c r="AR331" s="77"/>
      <c r="AS331" s="77"/>
      <c r="AT331" s="77"/>
      <c r="AU331" s="77"/>
      <c r="AV331" s="77"/>
      <c r="AW331" s="77"/>
      <c r="AX331" s="77"/>
      <c r="AY331" s="77"/>
      <c r="AZ331" s="77"/>
      <c r="BA331" s="77"/>
      <c r="BB331" s="77"/>
      <c r="BC331" s="77"/>
      <c r="BD331" s="77"/>
      <c r="BE331" s="77"/>
      <c r="BF331" s="77"/>
      <c r="BG331" s="77"/>
      <c r="BH331" s="77"/>
      <c r="BI331" s="77"/>
      <c r="BJ331" s="77"/>
      <c r="BK331" s="77"/>
      <c r="BL331" s="77"/>
      <c r="BM331" s="77"/>
      <c r="BN331" s="77"/>
      <c r="BO331" s="77"/>
      <c r="BP331" s="77"/>
      <c r="BQ331" s="77"/>
      <c r="BR331" s="77"/>
      <c r="BS331" s="77"/>
      <c r="BT331" s="77"/>
      <c r="BU331" s="77"/>
      <c r="BV331" s="77"/>
    </row>
    <row r="332" spans="1:74" x14ac:dyDescent="0.4">
      <c r="A332" s="77"/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  <c r="AB332" s="77"/>
      <c r="AC332" s="77"/>
      <c r="AD332" s="77"/>
      <c r="AE332" s="77"/>
      <c r="AF332" s="77"/>
      <c r="AG332" s="77"/>
      <c r="AH332" s="77"/>
      <c r="AI332" s="77"/>
      <c r="AJ332" s="77"/>
      <c r="AK332" s="77"/>
      <c r="AL332" s="77"/>
      <c r="AM332" s="77"/>
      <c r="AN332" s="77"/>
      <c r="AO332" s="77"/>
      <c r="AP332" s="77"/>
      <c r="AQ332" s="77"/>
      <c r="AR332" s="77"/>
      <c r="AS332" s="77"/>
      <c r="AT332" s="77"/>
      <c r="AU332" s="77"/>
      <c r="AV332" s="77"/>
      <c r="AW332" s="77"/>
      <c r="AX332" s="77"/>
      <c r="AY332" s="77"/>
      <c r="AZ332" s="77"/>
      <c r="BA332" s="77"/>
      <c r="BB332" s="77"/>
      <c r="BC332" s="77"/>
      <c r="BD332" s="77"/>
      <c r="BE332" s="77"/>
      <c r="BF332" s="77"/>
      <c r="BG332" s="77"/>
      <c r="BH332" s="77"/>
      <c r="BI332" s="77"/>
      <c r="BJ332" s="77"/>
      <c r="BK332" s="77"/>
      <c r="BL332" s="77"/>
      <c r="BM332" s="77"/>
      <c r="BN332" s="77"/>
      <c r="BO332" s="77"/>
      <c r="BP332" s="77"/>
      <c r="BQ332" s="77"/>
      <c r="BR332" s="77"/>
      <c r="BS332" s="77"/>
      <c r="BT332" s="77"/>
      <c r="BU332" s="77"/>
      <c r="BV332" s="77"/>
    </row>
    <row r="333" spans="1:74" x14ac:dyDescent="0.4">
      <c r="A333" s="77"/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  <c r="AB333" s="77"/>
      <c r="AC333" s="77"/>
      <c r="AD333" s="77"/>
      <c r="AE333" s="77"/>
      <c r="AF333" s="77"/>
      <c r="AG333" s="77"/>
      <c r="AH333" s="77"/>
      <c r="AI333" s="77"/>
      <c r="AJ333" s="77"/>
      <c r="AK333" s="77"/>
      <c r="AL333" s="77"/>
      <c r="AM333" s="77"/>
      <c r="AN333" s="77"/>
      <c r="AO333" s="77"/>
      <c r="AP333" s="77"/>
      <c r="AQ333" s="77"/>
      <c r="AR333" s="77"/>
      <c r="AS333" s="77"/>
      <c r="AT333" s="77"/>
      <c r="AU333" s="77"/>
      <c r="AV333" s="77"/>
      <c r="AW333" s="77"/>
      <c r="AX333" s="77"/>
      <c r="AY333" s="77"/>
      <c r="AZ333" s="77"/>
      <c r="BA333" s="77"/>
      <c r="BB333" s="77"/>
      <c r="BC333" s="77"/>
      <c r="BD333" s="77"/>
      <c r="BE333" s="77"/>
      <c r="BF333" s="77"/>
      <c r="BG333" s="77"/>
      <c r="BH333" s="77"/>
      <c r="BI333" s="77"/>
      <c r="BJ333" s="77"/>
      <c r="BK333" s="77"/>
      <c r="BL333" s="77"/>
      <c r="BM333" s="77"/>
      <c r="BN333" s="77"/>
      <c r="BO333" s="77"/>
      <c r="BP333" s="77"/>
      <c r="BQ333" s="77"/>
      <c r="BR333" s="77"/>
      <c r="BS333" s="77"/>
      <c r="BT333" s="77"/>
      <c r="BU333" s="77"/>
      <c r="BV333" s="77"/>
    </row>
    <row r="334" spans="1:74" x14ac:dyDescent="0.4">
      <c r="A334" s="77"/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  <c r="AB334" s="77"/>
      <c r="AC334" s="77"/>
      <c r="AD334" s="77"/>
      <c r="AE334" s="77"/>
      <c r="AF334" s="77"/>
      <c r="AG334" s="77"/>
      <c r="AH334" s="77"/>
      <c r="AI334" s="77"/>
      <c r="AJ334" s="77"/>
      <c r="AK334" s="77"/>
      <c r="AL334" s="77"/>
      <c r="AM334" s="77"/>
      <c r="AN334" s="77"/>
      <c r="AO334" s="77"/>
      <c r="AP334" s="77"/>
      <c r="AQ334" s="77"/>
      <c r="AR334" s="77"/>
      <c r="AS334" s="77"/>
      <c r="AT334" s="77"/>
      <c r="AU334" s="77"/>
      <c r="AV334" s="77"/>
      <c r="AW334" s="77"/>
      <c r="AX334" s="77"/>
      <c r="AY334" s="77"/>
      <c r="AZ334" s="77"/>
      <c r="BA334" s="77"/>
      <c r="BB334" s="77"/>
      <c r="BC334" s="77"/>
      <c r="BD334" s="77"/>
      <c r="BE334" s="77"/>
      <c r="BF334" s="77"/>
      <c r="BG334" s="77"/>
      <c r="BH334" s="77"/>
      <c r="BI334" s="77"/>
      <c r="BJ334" s="77"/>
      <c r="BK334" s="77"/>
      <c r="BL334" s="77"/>
      <c r="BM334" s="77"/>
      <c r="BN334" s="77"/>
      <c r="BO334" s="77"/>
      <c r="BP334" s="77"/>
      <c r="BQ334" s="77"/>
      <c r="BR334" s="77"/>
      <c r="BS334" s="77"/>
      <c r="BT334" s="77"/>
      <c r="BU334" s="77"/>
      <c r="BV334" s="77"/>
    </row>
    <row r="335" spans="1:74" x14ac:dyDescent="0.4">
      <c r="A335" s="77"/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  <c r="AB335" s="77"/>
      <c r="AC335" s="77"/>
      <c r="AD335" s="77"/>
      <c r="AE335" s="77"/>
      <c r="AF335" s="77"/>
      <c r="AG335" s="77"/>
      <c r="AH335" s="77"/>
      <c r="AI335" s="77"/>
      <c r="AJ335" s="77"/>
      <c r="AK335" s="77"/>
      <c r="AL335" s="77"/>
      <c r="AM335" s="77"/>
      <c r="AN335" s="77"/>
      <c r="AO335" s="77"/>
      <c r="AP335" s="77"/>
      <c r="AQ335" s="77"/>
      <c r="AR335" s="77"/>
      <c r="AS335" s="77"/>
      <c r="AT335" s="77"/>
      <c r="AU335" s="77"/>
      <c r="AV335" s="77"/>
      <c r="AW335" s="77"/>
      <c r="AX335" s="77"/>
      <c r="AY335" s="77"/>
      <c r="AZ335" s="77"/>
      <c r="BA335" s="77"/>
      <c r="BB335" s="77"/>
      <c r="BC335" s="77"/>
      <c r="BD335" s="77"/>
      <c r="BE335" s="77"/>
      <c r="BF335" s="77"/>
      <c r="BG335" s="77"/>
      <c r="BH335" s="77"/>
      <c r="BI335" s="77"/>
      <c r="BJ335" s="77"/>
      <c r="BK335" s="77"/>
      <c r="BL335" s="77"/>
      <c r="BM335" s="77"/>
      <c r="BN335" s="77"/>
      <c r="BO335" s="77"/>
      <c r="BP335" s="77"/>
      <c r="BQ335" s="77"/>
      <c r="BR335" s="77"/>
      <c r="BS335" s="77"/>
      <c r="BT335" s="77"/>
      <c r="BU335" s="77"/>
      <c r="BV335" s="77"/>
    </row>
    <row r="336" spans="1:74" x14ac:dyDescent="0.4">
      <c r="A336" s="77"/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  <c r="AB336" s="77"/>
      <c r="AC336" s="77"/>
      <c r="AD336" s="77"/>
      <c r="AE336" s="77"/>
      <c r="AF336" s="77"/>
      <c r="AG336" s="77"/>
      <c r="AH336" s="77"/>
      <c r="AI336" s="77"/>
      <c r="AJ336" s="77"/>
      <c r="AK336" s="77"/>
      <c r="AL336" s="77"/>
      <c r="AM336" s="77"/>
      <c r="AN336" s="77"/>
      <c r="AO336" s="77"/>
      <c r="AP336" s="77"/>
      <c r="AQ336" s="77"/>
      <c r="AR336" s="77"/>
      <c r="AS336" s="77"/>
      <c r="AT336" s="77"/>
      <c r="AU336" s="77"/>
      <c r="AV336" s="77"/>
      <c r="AW336" s="77"/>
      <c r="AX336" s="77"/>
      <c r="AY336" s="77"/>
      <c r="AZ336" s="77"/>
      <c r="BA336" s="77"/>
      <c r="BB336" s="77"/>
      <c r="BC336" s="77"/>
      <c r="BD336" s="77"/>
      <c r="BE336" s="77"/>
      <c r="BF336" s="77"/>
      <c r="BG336" s="77"/>
      <c r="BH336" s="77"/>
      <c r="BI336" s="77"/>
      <c r="BJ336" s="77"/>
      <c r="BK336" s="77"/>
      <c r="BL336" s="77"/>
      <c r="BM336" s="77"/>
      <c r="BN336" s="77"/>
      <c r="BO336" s="77"/>
      <c r="BP336" s="77"/>
      <c r="BQ336" s="77"/>
      <c r="BR336" s="77"/>
      <c r="BS336" s="77"/>
      <c r="BT336" s="77"/>
      <c r="BU336" s="77"/>
      <c r="BV336" s="77"/>
    </row>
    <row r="337" spans="1:74" x14ac:dyDescent="0.4">
      <c r="A337" s="77"/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  <c r="AB337" s="77"/>
      <c r="AC337" s="77"/>
      <c r="AD337" s="77"/>
      <c r="AE337" s="77"/>
      <c r="AF337" s="77"/>
      <c r="AG337" s="77"/>
      <c r="AH337" s="77"/>
      <c r="AI337" s="77"/>
      <c r="AJ337" s="77"/>
      <c r="AK337" s="77"/>
      <c r="AL337" s="77"/>
      <c r="AM337" s="77"/>
      <c r="AN337" s="77"/>
      <c r="AO337" s="77"/>
      <c r="AP337" s="77"/>
      <c r="AQ337" s="77"/>
      <c r="AR337" s="77"/>
      <c r="AS337" s="77"/>
      <c r="AT337" s="77"/>
      <c r="AU337" s="77"/>
      <c r="AV337" s="77"/>
      <c r="AW337" s="77"/>
      <c r="AX337" s="77"/>
      <c r="AY337" s="77"/>
      <c r="AZ337" s="77"/>
      <c r="BA337" s="77"/>
      <c r="BB337" s="77"/>
      <c r="BC337" s="77"/>
      <c r="BD337" s="77"/>
      <c r="BE337" s="77"/>
      <c r="BF337" s="77"/>
      <c r="BG337" s="77"/>
      <c r="BH337" s="77"/>
      <c r="BI337" s="77"/>
      <c r="BJ337" s="77"/>
      <c r="BK337" s="77"/>
      <c r="BL337" s="77"/>
      <c r="BM337" s="77"/>
      <c r="BN337" s="77"/>
      <c r="BO337" s="77"/>
      <c r="BP337" s="77"/>
      <c r="BQ337" s="77"/>
      <c r="BR337" s="77"/>
      <c r="BS337" s="77"/>
      <c r="BT337" s="77"/>
      <c r="BU337" s="77"/>
      <c r="BV337" s="77"/>
    </row>
    <row r="338" spans="1:74" x14ac:dyDescent="0.4">
      <c r="A338" s="77"/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  <c r="AB338" s="77"/>
      <c r="AC338" s="77"/>
      <c r="AD338" s="77"/>
      <c r="AE338" s="77"/>
      <c r="AF338" s="77"/>
      <c r="AG338" s="77"/>
      <c r="AH338" s="77"/>
      <c r="AI338" s="77"/>
      <c r="AJ338" s="77"/>
      <c r="AK338" s="77"/>
      <c r="AL338" s="77"/>
      <c r="AM338" s="77"/>
      <c r="AN338" s="77"/>
      <c r="AO338" s="77"/>
      <c r="AP338" s="77"/>
      <c r="AQ338" s="77"/>
      <c r="AR338" s="77"/>
      <c r="AS338" s="77"/>
      <c r="AT338" s="77"/>
      <c r="AU338" s="77"/>
      <c r="AV338" s="77"/>
      <c r="AW338" s="77"/>
      <c r="AX338" s="77"/>
      <c r="AY338" s="77"/>
      <c r="AZ338" s="77"/>
      <c r="BA338" s="77"/>
      <c r="BB338" s="77"/>
      <c r="BC338" s="77"/>
      <c r="BD338" s="77"/>
      <c r="BE338" s="77"/>
      <c r="BF338" s="77"/>
      <c r="BG338" s="77"/>
      <c r="BH338" s="77"/>
      <c r="BI338" s="77"/>
      <c r="BJ338" s="77"/>
      <c r="BK338" s="77"/>
      <c r="BL338" s="77"/>
      <c r="BM338" s="77"/>
      <c r="BN338" s="77"/>
      <c r="BO338" s="77"/>
      <c r="BP338" s="77"/>
      <c r="BQ338" s="77"/>
      <c r="BR338" s="77"/>
      <c r="BS338" s="77"/>
      <c r="BT338" s="77"/>
      <c r="BU338" s="77"/>
      <c r="BV338" s="77"/>
    </row>
    <row r="339" spans="1:74" x14ac:dyDescent="0.4">
      <c r="A339" s="77"/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  <c r="AB339" s="77"/>
      <c r="AC339" s="77"/>
      <c r="AD339" s="77"/>
      <c r="AE339" s="77"/>
      <c r="AF339" s="77"/>
      <c r="AG339" s="77"/>
      <c r="AH339" s="77"/>
      <c r="AI339" s="77"/>
      <c r="AJ339" s="77"/>
      <c r="AK339" s="77"/>
      <c r="AL339" s="77"/>
      <c r="AM339" s="77"/>
      <c r="AN339" s="77"/>
      <c r="AO339" s="77"/>
      <c r="AP339" s="77"/>
      <c r="AQ339" s="77"/>
      <c r="AR339" s="77"/>
      <c r="AS339" s="77"/>
      <c r="AT339" s="77"/>
      <c r="AU339" s="77"/>
      <c r="AV339" s="77"/>
      <c r="AW339" s="77"/>
      <c r="AX339" s="77"/>
      <c r="AY339" s="77"/>
      <c r="AZ339" s="77"/>
      <c r="BA339" s="77"/>
      <c r="BB339" s="77"/>
      <c r="BC339" s="77"/>
      <c r="BD339" s="77"/>
      <c r="BE339" s="77"/>
      <c r="BF339" s="77"/>
      <c r="BG339" s="77"/>
      <c r="BH339" s="77"/>
      <c r="BI339" s="77"/>
      <c r="BJ339" s="77"/>
      <c r="BK339" s="77"/>
      <c r="BL339" s="77"/>
      <c r="BM339" s="77"/>
      <c r="BN339" s="77"/>
      <c r="BO339" s="77"/>
      <c r="BP339" s="77"/>
      <c r="BQ339" s="77"/>
      <c r="BR339" s="77"/>
      <c r="BS339" s="77"/>
      <c r="BT339" s="77"/>
      <c r="BU339" s="77"/>
      <c r="BV339" s="77"/>
    </row>
    <row r="340" spans="1:74" x14ac:dyDescent="0.4">
      <c r="A340" s="77"/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  <c r="AB340" s="77"/>
      <c r="AC340" s="77"/>
      <c r="AD340" s="77"/>
      <c r="AE340" s="77"/>
      <c r="AF340" s="77"/>
      <c r="AG340" s="77"/>
      <c r="AH340" s="77"/>
      <c r="AI340" s="77"/>
      <c r="AJ340" s="77"/>
      <c r="AK340" s="77"/>
      <c r="AL340" s="77"/>
      <c r="AM340" s="77"/>
      <c r="AN340" s="77"/>
      <c r="AO340" s="77"/>
      <c r="AP340" s="77"/>
      <c r="AQ340" s="77"/>
      <c r="AR340" s="77"/>
      <c r="AS340" s="77"/>
      <c r="AT340" s="77"/>
      <c r="AU340" s="77"/>
      <c r="AV340" s="77"/>
      <c r="AW340" s="77"/>
      <c r="AX340" s="77"/>
      <c r="AY340" s="77"/>
      <c r="AZ340" s="77"/>
      <c r="BA340" s="77"/>
      <c r="BB340" s="77"/>
      <c r="BC340" s="77"/>
      <c r="BD340" s="77"/>
      <c r="BE340" s="77"/>
      <c r="BF340" s="77"/>
      <c r="BG340" s="77"/>
      <c r="BH340" s="77"/>
      <c r="BI340" s="77"/>
      <c r="BJ340" s="77"/>
      <c r="BK340" s="77"/>
      <c r="BL340" s="77"/>
      <c r="BM340" s="77"/>
      <c r="BN340" s="77"/>
      <c r="BO340" s="77"/>
      <c r="BP340" s="77"/>
      <c r="BQ340" s="77"/>
      <c r="BR340" s="77"/>
      <c r="BS340" s="77"/>
      <c r="BT340" s="77"/>
      <c r="BU340" s="77"/>
      <c r="BV340" s="77"/>
    </row>
    <row r="341" spans="1:74" x14ac:dyDescent="0.4">
      <c r="A341" s="77"/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  <c r="AB341" s="77"/>
      <c r="AC341" s="77"/>
      <c r="AD341" s="77"/>
      <c r="AE341" s="77"/>
      <c r="AF341" s="77"/>
      <c r="AG341" s="77"/>
      <c r="AH341" s="77"/>
      <c r="AI341" s="77"/>
      <c r="AJ341" s="77"/>
      <c r="AK341" s="77"/>
      <c r="AL341" s="77"/>
      <c r="AM341" s="77"/>
      <c r="AN341" s="77"/>
      <c r="AO341" s="77"/>
      <c r="AP341" s="77"/>
      <c r="AQ341" s="77"/>
      <c r="AR341" s="77"/>
      <c r="AS341" s="77"/>
      <c r="AT341" s="77"/>
      <c r="AU341" s="77"/>
      <c r="AV341" s="77"/>
      <c r="AW341" s="77"/>
      <c r="AX341" s="77"/>
      <c r="AY341" s="77"/>
      <c r="AZ341" s="77"/>
      <c r="BA341" s="77"/>
      <c r="BB341" s="77"/>
      <c r="BC341" s="77"/>
      <c r="BD341" s="77"/>
      <c r="BE341" s="77"/>
      <c r="BF341" s="77"/>
      <c r="BG341" s="77"/>
      <c r="BH341" s="77"/>
      <c r="BI341" s="77"/>
      <c r="BJ341" s="77"/>
      <c r="BK341" s="77"/>
      <c r="BL341" s="77"/>
      <c r="BM341" s="77"/>
      <c r="BN341" s="77"/>
      <c r="BO341" s="77"/>
      <c r="BP341" s="77"/>
      <c r="BQ341" s="77"/>
      <c r="BR341" s="77"/>
      <c r="BS341" s="77"/>
      <c r="BT341" s="77"/>
      <c r="BU341" s="77"/>
      <c r="BV341" s="77"/>
    </row>
    <row r="342" spans="1:74" x14ac:dyDescent="0.4">
      <c r="A342" s="77"/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  <c r="AB342" s="77"/>
      <c r="AC342" s="77"/>
      <c r="AD342" s="77"/>
      <c r="AE342" s="77"/>
      <c r="AF342" s="77"/>
      <c r="AG342" s="77"/>
      <c r="AH342" s="77"/>
      <c r="AI342" s="77"/>
      <c r="AJ342" s="77"/>
      <c r="AK342" s="77"/>
      <c r="AL342" s="77"/>
      <c r="AM342" s="77"/>
      <c r="AN342" s="77"/>
      <c r="AO342" s="77"/>
      <c r="AP342" s="77"/>
      <c r="AQ342" s="77"/>
      <c r="AR342" s="77"/>
      <c r="AS342" s="77"/>
      <c r="AT342" s="77"/>
      <c r="AU342" s="77"/>
      <c r="AV342" s="77"/>
      <c r="AW342" s="77"/>
      <c r="AX342" s="77"/>
      <c r="AY342" s="77"/>
      <c r="AZ342" s="77"/>
      <c r="BA342" s="77"/>
      <c r="BB342" s="77"/>
      <c r="BC342" s="77"/>
      <c r="BD342" s="77"/>
      <c r="BE342" s="77"/>
      <c r="BF342" s="77"/>
      <c r="BG342" s="77"/>
      <c r="BH342" s="77"/>
      <c r="BI342" s="77"/>
      <c r="BJ342" s="77"/>
      <c r="BK342" s="77"/>
      <c r="BL342" s="77"/>
      <c r="BM342" s="77"/>
      <c r="BN342" s="77"/>
      <c r="BO342" s="77"/>
      <c r="BP342" s="77"/>
      <c r="BQ342" s="77"/>
      <c r="BR342" s="77"/>
      <c r="BS342" s="77"/>
      <c r="BT342" s="77"/>
      <c r="BU342" s="77"/>
      <c r="BV342" s="77"/>
    </row>
    <row r="343" spans="1:74" x14ac:dyDescent="0.4">
      <c r="A343" s="77"/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  <c r="AB343" s="77"/>
      <c r="AC343" s="77"/>
      <c r="AD343" s="77"/>
      <c r="AE343" s="77"/>
      <c r="AF343" s="77"/>
      <c r="AG343" s="77"/>
      <c r="AH343" s="77"/>
      <c r="AI343" s="77"/>
      <c r="AJ343" s="77"/>
      <c r="AK343" s="77"/>
      <c r="AL343" s="77"/>
      <c r="AM343" s="77"/>
      <c r="AN343" s="77"/>
      <c r="AO343" s="77"/>
      <c r="AP343" s="77"/>
      <c r="AQ343" s="77"/>
      <c r="AR343" s="77"/>
      <c r="AS343" s="77"/>
      <c r="AT343" s="77"/>
      <c r="AU343" s="77"/>
      <c r="AV343" s="77"/>
      <c r="AW343" s="77"/>
      <c r="AX343" s="77"/>
      <c r="AY343" s="77"/>
      <c r="AZ343" s="77"/>
      <c r="BA343" s="77"/>
      <c r="BB343" s="77"/>
      <c r="BC343" s="77"/>
      <c r="BD343" s="77"/>
      <c r="BE343" s="77"/>
      <c r="BF343" s="77"/>
      <c r="BG343" s="77"/>
      <c r="BH343" s="77"/>
      <c r="BI343" s="77"/>
      <c r="BJ343" s="77"/>
      <c r="BK343" s="77"/>
      <c r="BL343" s="77"/>
      <c r="BM343" s="77"/>
      <c r="BN343" s="77"/>
      <c r="BO343" s="77"/>
      <c r="BP343" s="77"/>
      <c r="BQ343" s="77"/>
      <c r="BR343" s="77"/>
      <c r="BS343" s="77"/>
      <c r="BT343" s="77"/>
      <c r="BU343" s="77"/>
      <c r="BV343" s="77"/>
    </row>
    <row r="344" spans="1:74" x14ac:dyDescent="0.4">
      <c r="A344" s="77"/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  <c r="AB344" s="77"/>
      <c r="AC344" s="77"/>
      <c r="AD344" s="77"/>
      <c r="AE344" s="77"/>
      <c r="AF344" s="77"/>
      <c r="AG344" s="77"/>
      <c r="AH344" s="77"/>
      <c r="AI344" s="77"/>
      <c r="AJ344" s="77"/>
      <c r="AK344" s="77"/>
      <c r="AL344" s="77"/>
      <c r="AM344" s="77"/>
      <c r="AN344" s="77"/>
      <c r="AO344" s="77"/>
      <c r="AP344" s="77"/>
      <c r="AQ344" s="77"/>
      <c r="AR344" s="77"/>
      <c r="AS344" s="77"/>
      <c r="AT344" s="77"/>
      <c r="AU344" s="77"/>
      <c r="AV344" s="77"/>
      <c r="AW344" s="77"/>
      <c r="AX344" s="77"/>
      <c r="AY344" s="77"/>
      <c r="AZ344" s="77"/>
      <c r="BA344" s="77"/>
      <c r="BB344" s="77"/>
      <c r="BC344" s="77"/>
      <c r="BD344" s="77"/>
      <c r="BE344" s="77"/>
      <c r="BF344" s="77"/>
      <c r="BG344" s="77"/>
      <c r="BH344" s="77"/>
      <c r="BI344" s="77"/>
      <c r="BJ344" s="77"/>
      <c r="BK344" s="77"/>
      <c r="BL344" s="77"/>
      <c r="BM344" s="77"/>
      <c r="BN344" s="77"/>
      <c r="BO344" s="77"/>
      <c r="BP344" s="77"/>
      <c r="BQ344" s="77"/>
      <c r="BR344" s="77"/>
      <c r="BS344" s="77"/>
      <c r="BT344" s="77"/>
      <c r="BU344" s="77"/>
      <c r="BV344" s="77"/>
    </row>
    <row r="345" spans="1:74" x14ac:dyDescent="0.4">
      <c r="A345" s="77"/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  <c r="AB345" s="77"/>
      <c r="AC345" s="77"/>
      <c r="AD345" s="77"/>
      <c r="AE345" s="77"/>
      <c r="AF345" s="77"/>
      <c r="AG345" s="77"/>
      <c r="AH345" s="77"/>
      <c r="AI345" s="77"/>
      <c r="AJ345" s="77"/>
      <c r="AK345" s="77"/>
      <c r="AL345" s="77"/>
      <c r="AM345" s="77"/>
      <c r="AN345" s="77"/>
      <c r="AO345" s="77"/>
      <c r="AP345" s="77"/>
      <c r="AQ345" s="77"/>
      <c r="AR345" s="77"/>
      <c r="AS345" s="77"/>
      <c r="AT345" s="77"/>
      <c r="AU345" s="77"/>
      <c r="AV345" s="77"/>
      <c r="AW345" s="77"/>
      <c r="AX345" s="77"/>
      <c r="AY345" s="77"/>
      <c r="AZ345" s="77"/>
      <c r="BA345" s="77"/>
      <c r="BB345" s="77"/>
      <c r="BC345" s="77"/>
      <c r="BD345" s="77"/>
      <c r="BE345" s="77"/>
      <c r="BF345" s="77"/>
      <c r="BG345" s="77"/>
      <c r="BH345" s="77"/>
      <c r="BI345" s="77"/>
      <c r="BJ345" s="77"/>
      <c r="BK345" s="77"/>
      <c r="BL345" s="77"/>
      <c r="BM345" s="77"/>
      <c r="BN345" s="77"/>
      <c r="BO345" s="77"/>
      <c r="BP345" s="77"/>
      <c r="BQ345" s="77"/>
      <c r="BR345" s="77"/>
      <c r="BS345" s="77"/>
      <c r="BT345" s="77"/>
      <c r="BU345" s="77"/>
      <c r="BV345" s="77"/>
    </row>
    <row r="346" spans="1:74" x14ac:dyDescent="0.4">
      <c r="A346" s="77"/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  <c r="AB346" s="77"/>
      <c r="AC346" s="77"/>
      <c r="AD346" s="77"/>
      <c r="AE346" s="77"/>
      <c r="AF346" s="77"/>
      <c r="AG346" s="77"/>
      <c r="AH346" s="77"/>
      <c r="AI346" s="77"/>
      <c r="AJ346" s="77"/>
      <c r="AK346" s="77"/>
      <c r="AL346" s="77"/>
      <c r="AM346" s="77"/>
      <c r="AN346" s="77"/>
      <c r="AO346" s="77"/>
      <c r="AP346" s="77"/>
      <c r="AQ346" s="77"/>
      <c r="AR346" s="77"/>
      <c r="AS346" s="77"/>
      <c r="AT346" s="77"/>
      <c r="AU346" s="77"/>
      <c r="AV346" s="77"/>
      <c r="AW346" s="77"/>
      <c r="AX346" s="77"/>
      <c r="AY346" s="77"/>
      <c r="AZ346" s="77"/>
      <c r="BA346" s="77"/>
      <c r="BB346" s="77"/>
      <c r="BC346" s="77"/>
      <c r="BD346" s="77"/>
      <c r="BE346" s="77"/>
      <c r="BF346" s="77"/>
      <c r="BG346" s="77"/>
      <c r="BH346" s="77"/>
      <c r="BI346" s="77"/>
      <c r="BJ346" s="77"/>
      <c r="BK346" s="77"/>
      <c r="BL346" s="77"/>
      <c r="BM346" s="77"/>
      <c r="BN346" s="77"/>
      <c r="BO346" s="77"/>
      <c r="BP346" s="77"/>
      <c r="BQ346" s="77"/>
      <c r="BR346" s="77"/>
      <c r="BS346" s="77"/>
      <c r="BT346" s="77"/>
      <c r="BU346" s="77"/>
      <c r="BV346" s="77"/>
    </row>
    <row r="347" spans="1:74" x14ac:dyDescent="0.4">
      <c r="A347" s="77"/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  <c r="AB347" s="77"/>
      <c r="AC347" s="77"/>
      <c r="AD347" s="77"/>
      <c r="AE347" s="77"/>
      <c r="AF347" s="77"/>
      <c r="AG347" s="77"/>
      <c r="AH347" s="77"/>
      <c r="AI347" s="77"/>
      <c r="AJ347" s="77"/>
      <c r="AK347" s="77"/>
      <c r="AL347" s="77"/>
      <c r="AM347" s="77"/>
      <c r="AN347" s="77"/>
      <c r="AO347" s="77"/>
      <c r="AP347" s="77"/>
      <c r="AQ347" s="77"/>
      <c r="AR347" s="77"/>
      <c r="AS347" s="77"/>
      <c r="AT347" s="77"/>
      <c r="AU347" s="77"/>
      <c r="AV347" s="77"/>
      <c r="AW347" s="77"/>
      <c r="AX347" s="77"/>
      <c r="AY347" s="77"/>
      <c r="AZ347" s="77"/>
      <c r="BA347" s="77"/>
      <c r="BB347" s="77"/>
      <c r="BC347" s="77"/>
      <c r="BD347" s="77"/>
      <c r="BE347" s="77"/>
      <c r="BF347" s="77"/>
      <c r="BG347" s="77"/>
      <c r="BH347" s="77"/>
      <c r="BI347" s="77"/>
      <c r="BJ347" s="77"/>
      <c r="BK347" s="77"/>
      <c r="BL347" s="77"/>
      <c r="BM347" s="77"/>
      <c r="BN347" s="77"/>
      <c r="BO347" s="77"/>
      <c r="BP347" s="77"/>
      <c r="BQ347" s="77"/>
      <c r="BR347" s="77"/>
      <c r="BS347" s="77"/>
      <c r="BT347" s="77"/>
      <c r="BU347" s="77"/>
      <c r="BV347" s="77"/>
    </row>
    <row r="348" spans="1:74" x14ac:dyDescent="0.4">
      <c r="A348" s="77"/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  <c r="AB348" s="77"/>
      <c r="AC348" s="77"/>
      <c r="AD348" s="77"/>
      <c r="AE348" s="77"/>
      <c r="AF348" s="77"/>
      <c r="AG348" s="77"/>
      <c r="AH348" s="77"/>
      <c r="AI348" s="77"/>
      <c r="AJ348" s="77"/>
      <c r="AK348" s="77"/>
      <c r="AL348" s="77"/>
      <c r="AM348" s="77"/>
      <c r="AN348" s="77"/>
      <c r="AO348" s="77"/>
      <c r="AP348" s="77"/>
      <c r="AQ348" s="77"/>
      <c r="AR348" s="77"/>
      <c r="AS348" s="77"/>
      <c r="AT348" s="77"/>
      <c r="AU348" s="77"/>
      <c r="AV348" s="77"/>
      <c r="AW348" s="77"/>
      <c r="AX348" s="77"/>
      <c r="AY348" s="77"/>
      <c r="AZ348" s="77"/>
      <c r="BA348" s="77"/>
      <c r="BB348" s="77"/>
      <c r="BC348" s="77"/>
      <c r="BD348" s="77"/>
      <c r="BE348" s="77"/>
      <c r="BF348" s="77"/>
      <c r="BG348" s="77"/>
      <c r="BH348" s="77"/>
      <c r="BI348" s="77"/>
      <c r="BJ348" s="77"/>
      <c r="BK348" s="77"/>
      <c r="BL348" s="77"/>
      <c r="BM348" s="77"/>
      <c r="BN348" s="77"/>
      <c r="BO348" s="77"/>
      <c r="BP348" s="77"/>
      <c r="BQ348" s="77"/>
      <c r="BR348" s="77"/>
      <c r="BS348" s="77"/>
      <c r="BT348" s="77"/>
      <c r="BU348" s="77"/>
      <c r="BV348" s="77"/>
    </row>
    <row r="349" spans="1:74" x14ac:dyDescent="0.4">
      <c r="A349" s="77"/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  <c r="AB349" s="77"/>
      <c r="AC349" s="77"/>
      <c r="AD349" s="77"/>
      <c r="AE349" s="77"/>
      <c r="AF349" s="77"/>
      <c r="AG349" s="77"/>
      <c r="AH349" s="77"/>
      <c r="AI349" s="77"/>
      <c r="AJ349" s="77"/>
      <c r="AK349" s="77"/>
      <c r="AL349" s="77"/>
      <c r="AM349" s="77"/>
      <c r="AN349" s="77"/>
      <c r="AO349" s="77"/>
      <c r="AP349" s="77"/>
      <c r="AQ349" s="77"/>
      <c r="AR349" s="77"/>
      <c r="AS349" s="77"/>
      <c r="AT349" s="77"/>
      <c r="AU349" s="77"/>
      <c r="AV349" s="77"/>
      <c r="AW349" s="77"/>
      <c r="AX349" s="77"/>
      <c r="AY349" s="77"/>
      <c r="AZ349" s="77"/>
      <c r="BA349" s="77"/>
      <c r="BB349" s="77"/>
      <c r="BC349" s="77"/>
      <c r="BD349" s="77"/>
      <c r="BE349" s="77"/>
      <c r="BF349" s="77"/>
      <c r="BG349" s="77"/>
      <c r="BH349" s="77"/>
      <c r="BI349" s="77"/>
      <c r="BJ349" s="77"/>
      <c r="BK349" s="77"/>
      <c r="BL349" s="77"/>
      <c r="BM349" s="77"/>
      <c r="BN349" s="77"/>
      <c r="BO349" s="77"/>
      <c r="BP349" s="77"/>
      <c r="BQ349" s="77"/>
      <c r="BR349" s="77"/>
      <c r="BS349" s="77"/>
      <c r="BT349" s="77"/>
      <c r="BU349" s="77"/>
      <c r="BV349" s="77"/>
    </row>
    <row r="350" spans="1:74" x14ac:dyDescent="0.4">
      <c r="A350" s="77"/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  <c r="AB350" s="77"/>
      <c r="AC350" s="77"/>
      <c r="AD350" s="77"/>
      <c r="AE350" s="77"/>
      <c r="AF350" s="77"/>
      <c r="AG350" s="77"/>
      <c r="AH350" s="77"/>
      <c r="AI350" s="77"/>
      <c r="AJ350" s="77"/>
      <c r="AK350" s="77"/>
      <c r="AL350" s="77"/>
      <c r="AM350" s="77"/>
      <c r="AN350" s="77"/>
      <c r="AO350" s="77"/>
      <c r="AP350" s="77"/>
      <c r="AQ350" s="77"/>
      <c r="AR350" s="77"/>
      <c r="AS350" s="77"/>
      <c r="AT350" s="77"/>
      <c r="AU350" s="77"/>
      <c r="AV350" s="77"/>
      <c r="AW350" s="77"/>
      <c r="AX350" s="77"/>
      <c r="AY350" s="77"/>
      <c r="AZ350" s="77"/>
      <c r="BA350" s="77"/>
      <c r="BB350" s="77"/>
      <c r="BC350" s="77"/>
      <c r="BD350" s="77"/>
      <c r="BE350" s="77"/>
      <c r="BF350" s="77"/>
      <c r="BG350" s="77"/>
      <c r="BH350" s="77"/>
      <c r="BI350" s="77"/>
      <c r="BJ350" s="77"/>
      <c r="BK350" s="77"/>
      <c r="BL350" s="77"/>
      <c r="BM350" s="77"/>
      <c r="BN350" s="77"/>
      <c r="BO350" s="77"/>
      <c r="BP350" s="77"/>
      <c r="BQ350" s="77"/>
      <c r="BR350" s="77"/>
      <c r="BS350" s="77"/>
      <c r="BT350" s="77"/>
      <c r="BU350" s="77"/>
      <c r="BV350" s="77"/>
    </row>
    <row r="351" spans="1:74" x14ac:dyDescent="0.4">
      <c r="A351" s="77"/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  <c r="AB351" s="77"/>
      <c r="AC351" s="77"/>
      <c r="AD351" s="77"/>
      <c r="AE351" s="77"/>
      <c r="AF351" s="77"/>
      <c r="AG351" s="77"/>
      <c r="AH351" s="77"/>
      <c r="AI351" s="77"/>
      <c r="AJ351" s="77"/>
      <c r="AK351" s="77"/>
      <c r="AL351" s="77"/>
      <c r="AM351" s="77"/>
      <c r="AN351" s="77"/>
      <c r="AO351" s="77"/>
      <c r="AP351" s="77"/>
      <c r="AQ351" s="77"/>
      <c r="AR351" s="77"/>
      <c r="AS351" s="77"/>
      <c r="AT351" s="77"/>
      <c r="AU351" s="77"/>
      <c r="AV351" s="77"/>
      <c r="AW351" s="77"/>
      <c r="AX351" s="77"/>
      <c r="AY351" s="77"/>
      <c r="AZ351" s="77"/>
      <c r="BA351" s="77"/>
      <c r="BB351" s="77"/>
      <c r="BC351" s="77"/>
      <c r="BD351" s="77"/>
      <c r="BE351" s="77"/>
      <c r="BF351" s="77"/>
      <c r="BG351" s="77"/>
      <c r="BH351" s="77"/>
      <c r="BI351" s="77"/>
      <c r="BJ351" s="77"/>
      <c r="BK351" s="77"/>
      <c r="BL351" s="77"/>
      <c r="BM351" s="77"/>
      <c r="BN351" s="77"/>
      <c r="BO351" s="77"/>
      <c r="BP351" s="77"/>
      <c r="BQ351" s="77"/>
      <c r="BR351" s="77"/>
      <c r="BS351" s="77"/>
      <c r="BT351" s="77"/>
      <c r="BU351" s="77"/>
      <c r="BV351" s="77"/>
    </row>
    <row r="352" spans="1:74" x14ac:dyDescent="0.4">
      <c r="A352" s="77"/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  <c r="AB352" s="77"/>
      <c r="AC352" s="77"/>
      <c r="AD352" s="77"/>
      <c r="AE352" s="77"/>
      <c r="AF352" s="77"/>
      <c r="AG352" s="77"/>
      <c r="AH352" s="77"/>
      <c r="AI352" s="77"/>
      <c r="AJ352" s="77"/>
      <c r="AK352" s="77"/>
      <c r="AL352" s="77"/>
      <c r="AM352" s="77"/>
      <c r="AN352" s="77"/>
      <c r="AO352" s="77"/>
      <c r="AP352" s="77"/>
      <c r="AQ352" s="77"/>
      <c r="AR352" s="77"/>
      <c r="AS352" s="77"/>
      <c r="AT352" s="77"/>
      <c r="AU352" s="77"/>
      <c r="AV352" s="77"/>
      <c r="AW352" s="77"/>
      <c r="AX352" s="77"/>
      <c r="AY352" s="77"/>
      <c r="AZ352" s="77"/>
      <c r="BA352" s="77"/>
      <c r="BB352" s="77"/>
      <c r="BC352" s="77"/>
      <c r="BD352" s="77"/>
      <c r="BE352" s="77"/>
      <c r="BF352" s="77"/>
      <c r="BG352" s="77"/>
      <c r="BH352" s="77"/>
      <c r="BI352" s="77"/>
      <c r="BJ352" s="77"/>
      <c r="BK352" s="77"/>
      <c r="BL352" s="77"/>
      <c r="BM352" s="77"/>
      <c r="BN352" s="77"/>
      <c r="BO352" s="77"/>
      <c r="BP352" s="77"/>
      <c r="BQ352" s="77"/>
      <c r="BR352" s="77"/>
      <c r="BS352" s="77"/>
      <c r="BT352" s="77"/>
      <c r="BU352" s="77"/>
      <c r="BV352" s="77"/>
    </row>
    <row r="353" spans="1:74" x14ac:dyDescent="0.4">
      <c r="A353" s="77"/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  <c r="AB353" s="77"/>
      <c r="AC353" s="77"/>
      <c r="AD353" s="77"/>
      <c r="AE353" s="77"/>
      <c r="AF353" s="77"/>
      <c r="AG353" s="77"/>
      <c r="AH353" s="77"/>
      <c r="AI353" s="77"/>
      <c r="AJ353" s="77"/>
      <c r="AK353" s="77"/>
      <c r="AL353" s="77"/>
      <c r="AM353" s="77"/>
      <c r="AN353" s="77"/>
      <c r="AO353" s="77"/>
      <c r="AP353" s="77"/>
      <c r="AQ353" s="77"/>
      <c r="AR353" s="77"/>
      <c r="AS353" s="77"/>
      <c r="AT353" s="77"/>
      <c r="AU353" s="77"/>
      <c r="AV353" s="77"/>
      <c r="AW353" s="77"/>
      <c r="AX353" s="77"/>
      <c r="AY353" s="77"/>
      <c r="AZ353" s="77"/>
      <c r="BA353" s="77"/>
      <c r="BB353" s="77"/>
      <c r="BC353" s="77"/>
      <c r="BD353" s="77"/>
      <c r="BE353" s="77"/>
      <c r="BF353" s="77"/>
      <c r="BG353" s="77"/>
      <c r="BH353" s="77"/>
      <c r="BI353" s="77"/>
      <c r="BJ353" s="77"/>
      <c r="BK353" s="77"/>
      <c r="BL353" s="77"/>
      <c r="BM353" s="77"/>
      <c r="BN353" s="77"/>
      <c r="BO353" s="77"/>
      <c r="BP353" s="77"/>
      <c r="BQ353" s="77"/>
      <c r="BR353" s="77"/>
      <c r="BS353" s="77"/>
      <c r="BT353" s="77"/>
      <c r="BU353" s="77"/>
      <c r="BV353" s="77"/>
    </row>
    <row r="354" spans="1:74" x14ac:dyDescent="0.4">
      <c r="A354" s="77"/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  <c r="AB354" s="77"/>
      <c r="AC354" s="77"/>
      <c r="AD354" s="77"/>
      <c r="AE354" s="77"/>
      <c r="AF354" s="77"/>
      <c r="AG354" s="77"/>
      <c r="AH354" s="77"/>
      <c r="AI354" s="77"/>
      <c r="AJ354" s="77"/>
      <c r="AK354" s="77"/>
      <c r="AL354" s="77"/>
      <c r="AM354" s="77"/>
      <c r="AN354" s="77"/>
      <c r="AO354" s="77"/>
      <c r="AP354" s="77"/>
      <c r="AQ354" s="77"/>
      <c r="AR354" s="77"/>
      <c r="AS354" s="77"/>
      <c r="AT354" s="77"/>
      <c r="AU354" s="77"/>
      <c r="AV354" s="77"/>
      <c r="AW354" s="77"/>
      <c r="AX354" s="77"/>
      <c r="AY354" s="77"/>
      <c r="AZ354" s="77"/>
      <c r="BA354" s="77"/>
      <c r="BB354" s="77"/>
      <c r="BC354" s="77"/>
      <c r="BD354" s="77"/>
      <c r="BE354" s="77"/>
      <c r="BF354" s="77"/>
      <c r="BG354" s="77"/>
      <c r="BH354" s="77"/>
      <c r="BI354" s="77"/>
      <c r="BJ354" s="77"/>
      <c r="BK354" s="77"/>
      <c r="BL354" s="77"/>
      <c r="BM354" s="77"/>
      <c r="BN354" s="77"/>
      <c r="BO354" s="77"/>
      <c r="BP354" s="77"/>
      <c r="BQ354" s="77"/>
      <c r="BR354" s="77"/>
      <c r="BS354" s="77"/>
      <c r="BT354" s="77"/>
      <c r="BU354" s="77"/>
      <c r="BV354" s="77"/>
    </row>
    <row r="355" spans="1:74" x14ac:dyDescent="0.4">
      <c r="A355" s="77"/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  <c r="AB355" s="77"/>
      <c r="AC355" s="77"/>
      <c r="AD355" s="77"/>
      <c r="AE355" s="77"/>
      <c r="AF355" s="77"/>
      <c r="AG355" s="77"/>
      <c r="AH355" s="77"/>
      <c r="AI355" s="77"/>
      <c r="AJ355" s="77"/>
      <c r="AK355" s="77"/>
      <c r="AL355" s="77"/>
      <c r="AM355" s="77"/>
      <c r="AN355" s="77"/>
      <c r="AO355" s="77"/>
      <c r="AP355" s="77"/>
      <c r="AQ355" s="77"/>
      <c r="AR355" s="77"/>
      <c r="AS355" s="77"/>
      <c r="AT355" s="77"/>
      <c r="AU355" s="77"/>
      <c r="AV355" s="77"/>
      <c r="AW355" s="77"/>
      <c r="AX355" s="77"/>
      <c r="AY355" s="77"/>
      <c r="AZ355" s="77"/>
      <c r="BA355" s="77"/>
      <c r="BB355" s="77"/>
      <c r="BC355" s="77"/>
      <c r="BD355" s="77"/>
      <c r="BE355" s="77"/>
      <c r="BF355" s="77"/>
      <c r="BG355" s="77"/>
      <c r="BH355" s="77"/>
      <c r="BI355" s="77"/>
      <c r="BJ355" s="77"/>
      <c r="BK355" s="77"/>
      <c r="BL355" s="77"/>
      <c r="BM355" s="77"/>
      <c r="BN355" s="77"/>
      <c r="BO355" s="77"/>
      <c r="BP355" s="77"/>
      <c r="BQ355" s="77"/>
      <c r="BR355" s="77"/>
      <c r="BS355" s="77"/>
      <c r="BT355" s="77"/>
      <c r="BU355" s="77"/>
      <c r="BV355" s="77"/>
    </row>
    <row r="356" spans="1:74" x14ac:dyDescent="0.4">
      <c r="A356" s="77"/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  <c r="AB356" s="77"/>
      <c r="AC356" s="77"/>
      <c r="AD356" s="77"/>
      <c r="AE356" s="77"/>
      <c r="AF356" s="77"/>
      <c r="AG356" s="77"/>
      <c r="AH356" s="77"/>
      <c r="AI356" s="77"/>
      <c r="AJ356" s="77"/>
      <c r="AK356" s="77"/>
      <c r="AL356" s="77"/>
      <c r="AM356" s="77"/>
      <c r="AN356" s="77"/>
      <c r="AO356" s="77"/>
      <c r="AP356" s="77"/>
      <c r="AQ356" s="77"/>
      <c r="AR356" s="77"/>
      <c r="AS356" s="77"/>
      <c r="AT356" s="77"/>
      <c r="AU356" s="77"/>
      <c r="AV356" s="77"/>
      <c r="AW356" s="77"/>
      <c r="AX356" s="77"/>
      <c r="AY356" s="77"/>
      <c r="AZ356" s="77"/>
      <c r="BA356" s="77"/>
      <c r="BB356" s="77"/>
      <c r="BC356" s="77"/>
      <c r="BD356" s="77"/>
      <c r="BE356" s="77"/>
      <c r="BF356" s="77"/>
      <c r="BG356" s="77"/>
      <c r="BH356" s="77"/>
      <c r="BI356" s="77"/>
      <c r="BJ356" s="77"/>
      <c r="BK356" s="77"/>
      <c r="BL356" s="77"/>
      <c r="BM356" s="77"/>
      <c r="BN356" s="77"/>
      <c r="BO356" s="77"/>
      <c r="BP356" s="77"/>
      <c r="BQ356" s="77"/>
      <c r="BR356" s="77"/>
      <c r="BS356" s="77"/>
      <c r="BT356" s="77"/>
      <c r="BU356" s="77"/>
      <c r="BV356" s="77"/>
    </row>
    <row r="357" spans="1:74" x14ac:dyDescent="0.4">
      <c r="A357" s="77"/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  <c r="AB357" s="77"/>
      <c r="AC357" s="77"/>
      <c r="AD357" s="77"/>
      <c r="AE357" s="77"/>
      <c r="AF357" s="77"/>
      <c r="AG357" s="77"/>
      <c r="AH357" s="77"/>
      <c r="AI357" s="77"/>
      <c r="AJ357" s="77"/>
      <c r="AK357" s="77"/>
      <c r="AL357" s="77"/>
      <c r="AM357" s="77"/>
      <c r="AN357" s="77"/>
      <c r="AO357" s="77"/>
      <c r="AP357" s="77"/>
      <c r="AQ357" s="77"/>
      <c r="AR357" s="77"/>
      <c r="AS357" s="77"/>
      <c r="AT357" s="77"/>
      <c r="AU357" s="77"/>
      <c r="AV357" s="77"/>
      <c r="AW357" s="77"/>
      <c r="AX357" s="77"/>
      <c r="AY357" s="77"/>
      <c r="AZ357" s="77"/>
      <c r="BA357" s="77"/>
      <c r="BB357" s="77"/>
      <c r="BC357" s="77"/>
      <c r="BD357" s="77"/>
      <c r="BE357" s="77"/>
      <c r="BF357" s="77"/>
      <c r="BG357" s="77"/>
      <c r="BH357" s="77"/>
      <c r="BI357" s="77"/>
      <c r="BJ357" s="77"/>
      <c r="BK357" s="77"/>
      <c r="BL357" s="77"/>
      <c r="BM357" s="77"/>
      <c r="BN357" s="77"/>
      <c r="BO357" s="77"/>
      <c r="BP357" s="77"/>
      <c r="BQ357" s="77"/>
      <c r="BR357" s="77"/>
      <c r="BS357" s="77"/>
      <c r="BT357" s="77"/>
      <c r="BU357" s="77"/>
      <c r="BV357" s="77"/>
    </row>
    <row r="358" spans="1:74" x14ac:dyDescent="0.4">
      <c r="A358" s="77"/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  <c r="AB358" s="77"/>
      <c r="AC358" s="77"/>
      <c r="AD358" s="77"/>
      <c r="AE358" s="77"/>
      <c r="AF358" s="77"/>
      <c r="AG358" s="77"/>
      <c r="AH358" s="77"/>
      <c r="AI358" s="77"/>
      <c r="AJ358" s="77"/>
      <c r="AK358" s="77"/>
      <c r="AL358" s="77"/>
      <c r="AM358" s="77"/>
      <c r="AN358" s="77"/>
      <c r="AO358" s="77"/>
      <c r="AP358" s="77"/>
      <c r="AQ358" s="77"/>
      <c r="AR358" s="77"/>
      <c r="AS358" s="77"/>
      <c r="AT358" s="77"/>
      <c r="AU358" s="77"/>
      <c r="AV358" s="77"/>
      <c r="AW358" s="77"/>
      <c r="AX358" s="77"/>
      <c r="AY358" s="77"/>
      <c r="AZ358" s="77"/>
      <c r="BA358" s="77"/>
      <c r="BB358" s="77"/>
      <c r="BC358" s="77"/>
      <c r="BD358" s="77"/>
      <c r="BE358" s="77"/>
      <c r="BF358" s="77"/>
      <c r="BG358" s="77"/>
      <c r="BH358" s="77"/>
      <c r="BI358" s="77"/>
      <c r="BJ358" s="77"/>
      <c r="BK358" s="77"/>
      <c r="BL358" s="77"/>
      <c r="BM358" s="77"/>
      <c r="BN358" s="77"/>
      <c r="BO358" s="77"/>
      <c r="BP358" s="77"/>
      <c r="BQ358" s="77"/>
      <c r="BR358" s="77"/>
      <c r="BS358" s="77"/>
      <c r="BT358" s="77"/>
      <c r="BU358" s="77"/>
      <c r="BV358" s="77"/>
    </row>
    <row r="359" spans="1:74" x14ac:dyDescent="0.4">
      <c r="A359" s="77"/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  <c r="AB359" s="77"/>
      <c r="AC359" s="77"/>
      <c r="AD359" s="77"/>
      <c r="AE359" s="77"/>
      <c r="AF359" s="77"/>
      <c r="AG359" s="77"/>
      <c r="AH359" s="77"/>
      <c r="AI359" s="77"/>
      <c r="AJ359" s="77"/>
      <c r="AK359" s="77"/>
      <c r="AL359" s="77"/>
      <c r="AM359" s="77"/>
      <c r="AN359" s="77"/>
      <c r="AO359" s="77"/>
      <c r="AP359" s="77"/>
      <c r="AQ359" s="77"/>
      <c r="AR359" s="77"/>
      <c r="AS359" s="77"/>
      <c r="AT359" s="77"/>
      <c r="AU359" s="77"/>
      <c r="AV359" s="77"/>
      <c r="AW359" s="77"/>
      <c r="AX359" s="77"/>
      <c r="AY359" s="77"/>
      <c r="AZ359" s="77"/>
      <c r="BA359" s="77"/>
      <c r="BB359" s="77"/>
      <c r="BC359" s="77"/>
      <c r="BD359" s="77"/>
      <c r="BE359" s="77"/>
      <c r="BF359" s="77"/>
      <c r="BG359" s="77"/>
      <c r="BH359" s="77"/>
      <c r="BI359" s="77"/>
      <c r="BJ359" s="77"/>
      <c r="BK359" s="77"/>
      <c r="BL359" s="77"/>
      <c r="BM359" s="77"/>
      <c r="BN359" s="77"/>
      <c r="BO359" s="77"/>
      <c r="BP359" s="77"/>
      <c r="BQ359" s="77"/>
      <c r="BR359" s="77"/>
      <c r="BS359" s="77"/>
      <c r="BT359" s="77"/>
      <c r="BU359" s="77"/>
      <c r="BV359" s="77"/>
    </row>
    <row r="360" spans="1:74" x14ac:dyDescent="0.4">
      <c r="A360" s="77"/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  <c r="AB360" s="77"/>
      <c r="AC360" s="77"/>
      <c r="AD360" s="77"/>
      <c r="AE360" s="77"/>
      <c r="AF360" s="77"/>
      <c r="AG360" s="77"/>
      <c r="AH360" s="77"/>
      <c r="AI360" s="77"/>
      <c r="AJ360" s="77"/>
      <c r="AK360" s="77"/>
      <c r="AL360" s="77"/>
      <c r="AM360" s="77"/>
      <c r="AN360" s="77"/>
      <c r="AO360" s="77"/>
      <c r="AP360" s="77"/>
      <c r="AQ360" s="77"/>
      <c r="AR360" s="77"/>
      <c r="AS360" s="77"/>
      <c r="AT360" s="77"/>
      <c r="AU360" s="77"/>
      <c r="AV360" s="77"/>
      <c r="AW360" s="77"/>
      <c r="AX360" s="77"/>
      <c r="AY360" s="77"/>
      <c r="AZ360" s="77"/>
      <c r="BA360" s="77"/>
      <c r="BB360" s="77"/>
      <c r="BC360" s="77"/>
      <c r="BD360" s="77"/>
      <c r="BE360" s="77"/>
      <c r="BF360" s="77"/>
      <c r="BG360" s="77"/>
      <c r="BH360" s="77"/>
      <c r="BI360" s="77"/>
      <c r="BJ360" s="77"/>
      <c r="BK360" s="77"/>
      <c r="BL360" s="77"/>
      <c r="BM360" s="77"/>
      <c r="BN360" s="77"/>
      <c r="BO360" s="77"/>
      <c r="BP360" s="77"/>
      <c r="BQ360" s="77"/>
      <c r="BR360" s="77"/>
      <c r="BS360" s="77"/>
      <c r="BT360" s="77"/>
      <c r="BU360" s="77"/>
      <c r="BV360" s="77"/>
    </row>
    <row r="361" spans="1:74" x14ac:dyDescent="0.4">
      <c r="A361" s="77"/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  <c r="AB361" s="77"/>
      <c r="AC361" s="77"/>
      <c r="AD361" s="77"/>
      <c r="AE361" s="77"/>
      <c r="AF361" s="77"/>
      <c r="AG361" s="77"/>
      <c r="AH361" s="77"/>
      <c r="AI361" s="77"/>
      <c r="AJ361" s="77"/>
      <c r="AK361" s="77"/>
      <c r="AL361" s="77"/>
      <c r="AM361" s="77"/>
      <c r="AN361" s="77"/>
      <c r="AO361" s="77"/>
      <c r="AP361" s="77"/>
      <c r="AQ361" s="77"/>
      <c r="AR361" s="77"/>
      <c r="AS361" s="77"/>
      <c r="AT361" s="77"/>
      <c r="AU361" s="77"/>
      <c r="AV361" s="77"/>
      <c r="AW361" s="77"/>
      <c r="AX361" s="77"/>
      <c r="AY361" s="77"/>
      <c r="AZ361" s="77"/>
      <c r="BA361" s="77"/>
      <c r="BB361" s="77"/>
      <c r="BC361" s="77"/>
      <c r="BD361" s="77"/>
      <c r="BE361" s="77"/>
      <c r="BF361" s="77"/>
      <c r="BG361" s="77"/>
      <c r="BH361" s="77"/>
      <c r="BI361" s="77"/>
      <c r="BJ361" s="77"/>
      <c r="BK361" s="77"/>
      <c r="BL361" s="77"/>
      <c r="BM361" s="77"/>
      <c r="BN361" s="77"/>
      <c r="BO361" s="77"/>
      <c r="BP361" s="77"/>
      <c r="BQ361" s="77"/>
      <c r="BR361" s="77"/>
      <c r="BS361" s="77"/>
      <c r="BT361" s="77"/>
      <c r="BU361" s="77"/>
      <c r="BV361" s="77"/>
    </row>
    <row r="362" spans="1:74" x14ac:dyDescent="0.4">
      <c r="A362" s="77"/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  <c r="AB362" s="77"/>
      <c r="AC362" s="77"/>
      <c r="AD362" s="77"/>
      <c r="AE362" s="77"/>
      <c r="AF362" s="77"/>
      <c r="AG362" s="77"/>
      <c r="AH362" s="77"/>
      <c r="AI362" s="77"/>
      <c r="AJ362" s="77"/>
      <c r="AK362" s="77"/>
      <c r="AL362" s="77"/>
      <c r="AM362" s="77"/>
      <c r="AN362" s="77"/>
      <c r="AO362" s="77"/>
      <c r="AP362" s="77"/>
      <c r="AQ362" s="77"/>
      <c r="AR362" s="77"/>
      <c r="AS362" s="77"/>
      <c r="AT362" s="77"/>
      <c r="AU362" s="77"/>
      <c r="AV362" s="77"/>
      <c r="AW362" s="77"/>
      <c r="AX362" s="77"/>
      <c r="AY362" s="77"/>
      <c r="AZ362" s="77"/>
      <c r="BA362" s="77"/>
      <c r="BB362" s="77"/>
      <c r="BC362" s="77"/>
      <c r="BD362" s="77"/>
      <c r="BE362" s="77"/>
      <c r="BF362" s="77"/>
      <c r="BG362" s="77"/>
      <c r="BH362" s="77"/>
      <c r="BI362" s="77"/>
      <c r="BJ362" s="77"/>
      <c r="BK362" s="77"/>
      <c r="BL362" s="77"/>
      <c r="BM362" s="77"/>
      <c r="BN362" s="77"/>
      <c r="BO362" s="77"/>
      <c r="BP362" s="77"/>
      <c r="BQ362" s="77"/>
      <c r="BR362" s="77"/>
      <c r="BS362" s="77"/>
      <c r="BT362" s="77"/>
      <c r="BU362" s="77"/>
      <c r="BV362" s="77"/>
    </row>
    <row r="363" spans="1:74" x14ac:dyDescent="0.4">
      <c r="A363" s="77"/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  <c r="AB363" s="77"/>
      <c r="AC363" s="77"/>
      <c r="AD363" s="77"/>
      <c r="AE363" s="77"/>
      <c r="AF363" s="77"/>
      <c r="AG363" s="77"/>
      <c r="AH363" s="77"/>
      <c r="AI363" s="77"/>
      <c r="AJ363" s="77"/>
      <c r="AK363" s="77"/>
      <c r="AL363" s="77"/>
      <c r="AM363" s="77"/>
      <c r="AN363" s="77"/>
      <c r="AO363" s="77"/>
      <c r="AP363" s="77"/>
      <c r="AQ363" s="77"/>
      <c r="AR363" s="77"/>
      <c r="AS363" s="77"/>
      <c r="AT363" s="77"/>
      <c r="AU363" s="77"/>
      <c r="AV363" s="77"/>
      <c r="AW363" s="77"/>
      <c r="AX363" s="77"/>
      <c r="AY363" s="77"/>
      <c r="AZ363" s="77"/>
      <c r="BA363" s="77"/>
      <c r="BB363" s="77"/>
      <c r="BC363" s="77"/>
      <c r="BD363" s="77"/>
      <c r="BE363" s="77"/>
      <c r="BF363" s="77"/>
      <c r="BG363" s="77"/>
      <c r="BH363" s="77"/>
      <c r="BI363" s="77"/>
      <c r="BJ363" s="77"/>
      <c r="BK363" s="77"/>
      <c r="BL363" s="77"/>
      <c r="BM363" s="77"/>
      <c r="BN363" s="77"/>
      <c r="BO363" s="77"/>
      <c r="BP363" s="77"/>
      <c r="BQ363" s="77"/>
      <c r="BR363" s="77"/>
      <c r="BS363" s="77"/>
      <c r="BT363" s="77"/>
      <c r="BU363" s="77"/>
      <c r="BV363" s="77"/>
    </row>
    <row r="364" spans="1:74" x14ac:dyDescent="0.4">
      <c r="A364" s="77"/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  <c r="AB364" s="77"/>
      <c r="AC364" s="77"/>
      <c r="AD364" s="77"/>
      <c r="AE364" s="77"/>
      <c r="AF364" s="77"/>
      <c r="AG364" s="77"/>
      <c r="AH364" s="77"/>
      <c r="AI364" s="77"/>
      <c r="AJ364" s="77"/>
      <c r="AK364" s="77"/>
      <c r="AL364" s="77"/>
      <c r="AM364" s="77"/>
      <c r="AN364" s="77"/>
      <c r="AO364" s="77"/>
      <c r="AP364" s="77"/>
      <c r="AQ364" s="77"/>
      <c r="AR364" s="77"/>
      <c r="AS364" s="77"/>
      <c r="AT364" s="77"/>
      <c r="AU364" s="77"/>
      <c r="AV364" s="77"/>
      <c r="AW364" s="77"/>
      <c r="AX364" s="77"/>
      <c r="AY364" s="77"/>
      <c r="AZ364" s="77"/>
      <c r="BA364" s="77"/>
      <c r="BB364" s="77"/>
      <c r="BC364" s="77"/>
      <c r="BD364" s="77"/>
      <c r="BE364" s="77"/>
      <c r="BF364" s="77"/>
      <c r="BG364" s="77"/>
      <c r="BH364" s="77"/>
      <c r="BI364" s="77"/>
      <c r="BJ364" s="77"/>
      <c r="BK364" s="77"/>
      <c r="BL364" s="77"/>
      <c r="BM364" s="77"/>
      <c r="BN364" s="77"/>
      <c r="BO364" s="77"/>
      <c r="BP364" s="77"/>
      <c r="BQ364" s="77"/>
      <c r="BR364" s="77"/>
      <c r="BS364" s="77"/>
      <c r="BT364" s="77"/>
      <c r="BU364" s="77"/>
      <c r="BV364" s="77"/>
    </row>
    <row r="365" spans="1:74" x14ac:dyDescent="0.4">
      <c r="A365" s="77"/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  <c r="AB365" s="77"/>
      <c r="AC365" s="77"/>
      <c r="AD365" s="77"/>
      <c r="AE365" s="77"/>
      <c r="AF365" s="77"/>
      <c r="AG365" s="77"/>
      <c r="AH365" s="77"/>
      <c r="AI365" s="77"/>
      <c r="AJ365" s="77"/>
      <c r="AK365" s="77"/>
      <c r="AL365" s="77"/>
      <c r="AM365" s="77"/>
      <c r="AN365" s="77"/>
      <c r="AO365" s="77"/>
      <c r="AP365" s="77"/>
      <c r="AQ365" s="77"/>
      <c r="AR365" s="77"/>
      <c r="AS365" s="77"/>
      <c r="AT365" s="77"/>
      <c r="AU365" s="77"/>
      <c r="AV365" s="77"/>
      <c r="AW365" s="77"/>
      <c r="AX365" s="77"/>
      <c r="AY365" s="77"/>
      <c r="AZ365" s="77"/>
      <c r="BA365" s="77"/>
      <c r="BB365" s="77"/>
      <c r="BC365" s="77"/>
      <c r="BD365" s="77"/>
      <c r="BE365" s="77"/>
      <c r="BF365" s="77"/>
      <c r="BG365" s="77"/>
      <c r="BH365" s="77"/>
      <c r="BI365" s="77"/>
      <c r="BJ365" s="77"/>
      <c r="BK365" s="77"/>
      <c r="BL365" s="77"/>
      <c r="BM365" s="77"/>
      <c r="BN365" s="77"/>
      <c r="BO365" s="77"/>
      <c r="BP365" s="77"/>
      <c r="BQ365" s="77"/>
      <c r="BR365" s="77"/>
      <c r="BS365" s="77"/>
      <c r="BT365" s="77"/>
      <c r="BU365" s="77"/>
      <c r="BV365" s="77"/>
    </row>
    <row r="366" spans="1:74" x14ac:dyDescent="0.4">
      <c r="A366" s="77"/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  <c r="AB366" s="77"/>
      <c r="AC366" s="77"/>
      <c r="AD366" s="77"/>
      <c r="AE366" s="77"/>
      <c r="AF366" s="77"/>
      <c r="AG366" s="77"/>
      <c r="AH366" s="77"/>
      <c r="AI366" s="77"/>
      <c r="AJ366" s="77"/>
      <c r="AK366" s="77"/>
      <c r="AL366" s="77"/>
      <c r="AM366" s="77"/>
      <c r="AN366" s="77"/>
      <c r="AO366" s="77"/>
      <c r="AP366" s="77"/>
      <c r="AQ366" s="77"/>
      <c r="AR366" s="77"/>
      <c r="AS366" s="77"/>
      <c r="AT366" s="77"/>
      <c r="AU366" s="77"/>
      <c r="AV366" s="77"/>
      <c r="AW366" s="77"/>
      <c r="AX366" s="77"/>
      <c r="AY366" s="77"/>
      <c r="AZ366" s="77"/>
      <c r="BA366" s="77"/>
      <c r="BB366" s="77"/>
      <c r="BC366" s="77"/>
      <c r="BD366" s="77"/>
      <c r="BE366" s="77"/>
      <c r="BF366" s="77"/>
      <c r="BG366" s="77"/>
      <c r="BH366" s="77"/>
      <c r="BI366" s="77"/>
      <c r="BJ366" s="77"/>
      <c r="BK366" s="77"/>
      <c r="BL366" s="77"/>
      <c r="BM366" s="77"/>
      <c r="BN366" s="77"/>
      <c r="BO366" s="77"/>
      <c r="BP366" s="77"/>
      <c r="BQ366" s="77"/>
      <c r="BR366" s="77"/>
      <c r="BS366" s="77"/>
      <c r="BT366" s="77"/>
      <c r="BU366" s="77"/>
      <c r="BV366" s="77"/>
    </row>
    <row r="367" spans="1:74" x14ac:dyDescent="0.4">
      <c r="A367" s="77"/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  <c r="AB367" s="77"/>
      <c r="AC367" s="77"/>
      <c r="AD367" s="77"/>
      <c r="AE367" s="77"/>
      <c r="AF367" s="77"/>
      <c r="AG367" s="77"/>
      <c r="AH367" s="77"/>
      <c r="AI367" s="77"/>
      <c r="AJ367" s="77"/>
      <c r="AK367" s="77"/>
      <c r="AL367" s="77"/>
      <c r="AM367" s="77"/>
      <c r="AN367" s="77"/>
      <c r="AO367" s="77"/>
      <c r="AP367" s="77"/>
      <c r="AQ367" s="77"/>
      <c r="AR367" s="77"/>
      <c r="AS367" s="77"/>
      <c r="AT367" s="77"/>
      <c r="AU367" s="77"/>
      <c r="AV367" s="77"/>
      <c r="AW367" s="77"/>
      <c r="AX367" s="77"/>
      <c r="AY367" s="77"/>
      <c r="AZ367" s="77"/>
      <c r="BA367" s="77"/>
      <c r="BB367" s="77"/>
      <c r="BC367" s="77"/>
      <c r="BD367" s="77"/>
      <c r="BE367" s="77"/>
      <c r="BF367" s="77"/>
      <c r="BG367" s="77"/>
      <c r="BH367" s="77"/>
      <c r="BI367" s="77"/>
      <c r="BJ367" s="77"/>
      <c r="BK367" s="77"/>
      <c r="BL367" s="77"/>
      <c r="BM367" s="77"/>
      <c r="BN367" s="77"/>
      <c r="BO367" s="77"/>
      <c r="BP367" s="77"/>
      <c r="BQ367" s="77"/>
      <c r="BR367" s="77"/>
      <c r="BS367" s="77"/>
      <c r="BT367" s="77"/>
      <c r="BU367" s="77"/>
      <c r="BV367" s="77"/>
    </row>
    <row r="368" spans="1:74" x14ac:dyDescent="0.4">
      <c r="A368" s="77"/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  <c r="AB368" s="77"/>
      <c r="AC368" s="77"/>
      <c r="AD368" s="77"/>
      <c r="AE368" s="77"/>
      <c r="AF368" s="77"/>
      <c r="AG368" s="77"/>
      <c r="AH368" s="77"/>
      <c r="AI368" s="77"/>
      <c r="AJ368" s="77"/>
      <c r="AK368" s="77"/>
      <c r="AL368" s="77"/>
      <c r="AM368" s="77"/>
      <c r="AN368" s="77"/>
      <c r="AO368" s="77"/>
      <c r="AP368" s="77"/>
      <c r="AQ368" s="77"/>
      <c r="AR368" s="77"/>
      <c r="AS368" s="77"/>
      <c r="AT368" s="77"/>
      <c r="AU368" s="77"/>
      <c r="AV368" s="77"/>
      <c r="AW368" s="77"/>
      <c r="AX368" s="77"/>
      <c r="AY368" s="77"/>
      <c r="AZ368" s="77"/>
      <c r="BA368" s="77"/>
      <c r="BB368" s="77"/>
      <c r="BC368" s="77"/>
      <c r="BD368" s="77"/>
      <c r="BE368" s="77"/>
      <c r="BF368" s="77"/>
      <c r="BG368" s="77"/>
      <c r="BH368" s="77"/>
      <c r="BI368" s="77"/>
      <c r="BJ368" s="77"/>
      <c r="BK368" s="77"/>
      <c r="BL368" s="77"/>
      <c r="BM368" s="77"/>
      <c r="BN368" s="77"/>
      <c r="BO368" s="77"/>
      <c r="BP368" s="77"/>
      <c r="BQ368" s="77"/>
      <c r="BR368" s="77"/>
      <c r="BS368" s="77"/>
      <c r="BT368" s="77"/>
      <c r="BU368" s="77"/>
      <c r="BV368" s="77"/>
    </row>
    <row r="369" spans="1:74" x14ac:dyDescent="0.4">
      <c r="A369" s="77"/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  <c r="AB369" s="77"/>
      <c r="AC369" s="77"/>
      <c r="AD369" s="77"/>
      <c r="AE369" s="77"/>
      <c r="AF369" s="77"/>
      <c r="AG369" s="77"/>
      <c r="AH369" s="77"/>
      <c r="AI369" s="77"/>
      <c r="AJ369" s="77"/>
      <c r="AK369" s="77"/>
      <c r="AL369" s="77"/>
      <c r="AM369" s="77"/>
      <c r="AN369" s="77"/>
      <c r="AO369" s="77"/>
      <c r="AP369" s="77"/>
      <c r="AQ369" s="77"/>
      <c r="AR369" s="77"/>
      <c r="AS369" s="77"/>
      <c r="AT369" s="77"/>
      <c r="AU369" s="77"/>
      <c r="AV369" s="77"/>
      <c r="AW369" s="77"/>
      <c r="AX369" s="77"/>
      <c r="AY369" s="77"/>
      <c r="AZ369" s="77"/>
      <c r="BA369" s="77"/>
      <c r="BB369" s="77"/>
      <c r="BC369" s="77"/>
      <c r="BD369" s="77"/>
      <c r="BE369" s="77"/>
      <c r="BF369" s="77"/>
      <c r="BG369" s="77"/>
      <c r="BH369" s="77"/>
      <c r="BI369" s="77"/>
      <c r="BJ369" s="77"/>
      <c r="BK369" s="77"/>
      <c r="BL369" s="77"/>
      <c r="BM369" s="77"/>
      <c r="BN369" s="77"/>
      <c r="BO369" s="77"/>
      <c r="BP369" s="77"/>
      <c r="BQ369" s="77"/>
      <c r="BR369" s="77"/>
      <c r="BS369" s="77"/>
      <c r="BT369" s="77"/>
      <c r="BU369" s="77"/>
      <c r="BV369" s="77"/>
    </row>
    <row r="370" spans="1:74" x14ac:dyDescent="0.4">
      <c r="A370" s="77"/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  <c r="AB370" s="77"/>
      <c r="AC370" s="77"/>
      <c r="AD370" s="77"/>
      <c r="AE370" s="77"/>
      <c r="AF370" s="77"/>
      <c r="AG370" s="77"/>
      <c r="AH370" s="77"/>
      <c r="AI370" s="77"/>
      <c r="AJ370" s="77"/>
      <c r="AK370" s="77"/>
      <c r="AL370" s="77"/>
      <c r="AM370" s="77"/>
      <c r="AN370" s="77"/>
      <c r="AO370" s="77"/>
      <c r="AP370" s="77"/>
      <c r="AQ370" s="77"/>
      <c r="AR370" s="77"/>
      <c r="AS370" s="77"/>
      <c r="AT370" s="77"/>
      <c r="AU370" s="77"/>
      <c r="AV370" s="77"/>
      <c r="AW370" s="77"/>
      <c r="AX370" s="77"/>
      <c r="AY370" s="77"/>
      <c r="AZ370" s="77"/>
      <c r="BA370" s="77"/>
      <c r="BB370" s="77"/>
      <c r="BC370" s="77"/>
      <c r="BD370" s="77"/>
      <c r="BE370" s="77"/>
      <c r="BF370" s="77"/>
      <c r="BG370" s="77"/>
      <c r="BH370" s="77"/>
      <c r="BI370" s="77"/>
      <c r="BJ370" s="77"/>
      <c r="BK370" s="77"/>
      <c r="BL370" s="77"/>
      <c r="BM370" s="77"/>
      <c r="BN370" s="77"/>
      <c r="BO370" s="77"/>
      <c r="BP370" s="77"/>
      <c r="BQ370" s="77"/>
      <c r="BR370" s="77"/>
      <c r="BS370" s="77"/>
      <c r="BT370" s="77"/>
      <c r="BU370" s="77"/>
      <c r="BV370" s="77"/>
    </row>
    <row r="371" spans="1:74" x14ac:dyDescent="0.4">
      <c r="A371" s="77"/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  <c r="AB371" s="77"/>
      <c r="AC371" s="77"/>
      <c r="AD371" s="77"/>
      <c r="AE371" s="77"/>
      <c r="AF371" s="77"/>
      <c r="AG371" s="77"/>
      <c r="AH371" s="77"/>
      <c r="AI371" s="77"/>
      <c r="AJ371" s="77"/>
      <c r="AK371" s="77"/>
      <c r="AL371" s="77"/>
      <c r="AM371" s="77"/>
      <c r="AN371" s="77"/>
      <c r="AO371" s="77"/>
      <c r="AP371" s="77"/>
      <c r="AQ371" s="77"/>
      <c r="AR371" s="77"/>
      <c r="AS371" s="77"/>
      <c r="AT371" s="77"/>
      <c r="AU371" s="77"/>
      <c r="AV371" s="77"/>
      <c r="AW371" s="77"/>
      <c r="AX371" s="77"/>
      <c r="AY371" s="77"/>
      <c r="AZ371" s="77"/>
      <c r="BA371" s="77"/>
      <c r="BB371" s="77"/>
      <c r="BC371" s="77"/>
      <c r="BD371" s="77"/>
      <c r="BE371" s="77"/>
      <c r="BF371" s="77"/>
      <c r="BG371" s="77"/>
      <c r="BH371" s="77"/>
      <c r="BI371" s="77"/>
      <c r="BJ371" s="77"/>
      <c r="BK371" s="77"/>
      <c r="BL371" s="77"/>
      <c r="BM371" s="77"/>
      <c r="BN371" s="77"/>
      <c r="BO371" s="77"/>
      <c r="BP371" s="77"/>
      <c r="BQ371" s="77"/>
      <c r="BR371" s="77"/>
      <c r="BS371" s="77"/>
      <c r="BT371" s="77"/>
      <c r="BU371" s="77"/>
      <c r="BV371" s="77"/>
    </row>
    <row r="372" spans="1:74" x14ac:dyDescent="0.4">
      <c r="A372" s="77"/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  <c r="AB372" s="77"/>
      <c r="AC372" s="77"/>
      <c r="AD372" s="77"/>
      <c r="AE372" s="77"/>
      <c r="AF372" s="77"/>
      <c r="AG372" s="77"/>
      <c r="AH372" s="77"/>
      <c r="AI372" s="77"/>
      <c r="AJ372" s="77"/>
      <c r="AK372" s="77"/>
      <c r="AL372" s="77"/>
      <c r="AM372" s="77"/>
      <c r="AN372" s="77"/>
      <c r="AO372" s="77"/>
      <c r="AP372" s="77"/>
      <c r="AQ372" s="77"/>
      <c r="AR372" s="77"/>
      <c r="AS372" s="77"/>
      <c r="AT372" s="77"/>
      <c r="AU372" s="77"/>
      <c r="AV372" s="77"/>
      <c r="AW372" s="77"/>
      <c r="AX372" s="77"/>
      <c r="AY372" s="77"/>
      <c r="AZ372" s="77"/>
      <c r="BA372" s="77"/>
      <c r="BB372" s="77"/>
      <c r="BC372" s="77"/>
      <c r="BD372" s="77"/>
      <c r="BE372" s="77"/>
      <c r="BF372" s="77"/>
      <c r="BG372" s="77"/>
      <c r="BH372" s="77"/>
      <c r="BI372" s="77"/>
      <c r="BJ372" s="77"/>
      <c r="BK372" s="77"/>
      <c r="BL372" s="77"/>
      <c r="BM372" s="77"/>
      <c r="BN372" s="77"/>
      <c r="BO372" s="77"/>
      <c r="BP372" s="77"/>
      <c r="BQ372" s="77"/>
      <c r="BR372" s="77"/>
      <c r="BS372" s="77"/>
      <c r="BT372" s="77"/>
      <c r="BU372" s="77"/>
      <c r="BV372" s="77"/>
    </row>
    <row r="373" spans="1:74" x14ac:dyDescent="0.4">
      <c r="A373" s="77"/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  <c r="AB373" s="77"/>
      <c r="AC373" s="77"/>
      <c r="AD373" s="77"/>
      <c r="AE373" s="77"/>
      <c r="AF373" s="77"/>
      <c r="AG373" s="77"/>
      <c r="AH373" s="77"/>
      <c r="AI373" s="77"/>
      <c r="AJ373" s="77"/>
      <c r="AK373" s="77"/>
      <c r="AL373" s="77"/>
      <c r="AM373" s="77"/>
      <c r="AN373" s="77"/>
      <c r="AO373" s="77"/>
      <c r="AP373" s="77"/>
      <c r="AQ373" s="77"/>
      <c r="AR373" s="77"/>
      <c r="AS373" s="77"/>
      <c r="AT373" s="77"/>
      <c r="AU373" s="77"/>
      <c r="AV373" s="77"/>
      <c r="AW373" s="77"/>
      <c r="AX373" s="77"/>
      <c r="AY373" s="77"/>
      <c r="AZ373" s="77"/>
      <c r="BA373" s="77"/>
      <c r="BB373" s="77"/>
      <c r="BC373" s="77"/>
      <c r="BD373" s="77"/>
      <c r="BE373" s="77"/>
      <c r="BF373" s="77"/>
      <c r="BG373" s="77"/>
      <c r="BH373" s="77"/>
      <c r="BI373" s="77"/>
      <c r="BJ373" s="77"/>
      <c r="BK373" s="77"/>
      <c r="BL373" s="77"/>
      <c r="BM373" s="77"/>
      <c r="BN373" s="77"/>
      <c r="BO373" s="77"/>
      <c r="BP373" s="77"/>
      <c r="BQ373" s="77"/>
      <c r="BR373" s="77"/>
      <c r="BS373" s="77"/>
      <c r="BT373" s="77"/>
      <c r="BU373" s="77"/>
      <c r="BV373" s="77"/>
    </row>
    <row r="374" spans="1:74" x14ac:dyDescent="0.4">
      <c r="A374" s="77"/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</row>
    <row r="375" spans="1:74" x14ac:dyDescent="0.4">
      <c r="A375" s="77"/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  <c r="AB375" s="77"/>
      <c r="AC375" s="77"/>
      <c r="AD375" s="77"/>
      <c r="AE375" s="77"/>
      <c r="AF375" s="77"/>
      <c r="AG375" s="77"/>
      <c r="AH375" s="77"/>
      <c r="AI375" s="77"/>
      <c r="AJ375" s="77"/>
      <c r="AK375" s="77"/>
      <c r="AL375" s="77"/>
      <c r="AM375" s="77"/>
      <c r="AN375" s="77"/>
      <c r="AO375" s="77"/>
      <c r="AP375" s="77"/>
      <c r="AQ375" s="77"/>
      <c r="AR375" s="77"/>
      <c r="AS375" s="77"/>
      <c r="AT375" s="77"/>
      <c r="AU375" s="77"/>
      <c r="AV375" s="77"/>
      <c r="AW375" s="77"/>
      <c r="AX375" s="77"/>
      <c r="AY375" s="77"/>
      <c r="AZ375" s="77"/>
      <c r="BA375" s="77"/>
      <c r="BB375" s="77"/>
      <c r="BC375" s="77"/>
      <c r="BD375" s="77"/>
      <c r="BE375" s="77"/>
      <c r="BF375" s="77"/>
      <c r="BG375" s="77"/>
      <c r="BH375" s="77"/>
      <c r="BI375" s="77"/>
      <c r="BJ375" s="77"/>
      <c r="BK375" s="77"/>
      <c r="BL375" s="77"/>
      <c r="BM375" s="77"/>
      <c r="BN375" s="77"/>
      <c r="BO375" s="77"/>
      <c r="BP375" s="77"/>
      <c r="BQ375" s="77"/>
      <c r="BR375" s="77"/>
      <c r="BS375" s="77"/>
      <c r="BT375" s="77"/>
      <c r="BU375" s="77"/>
      <c r="BV375" s="77"/>
    </row>
    <row r="376" spans="1:74" x14ac:dyDescent="0.4">
      <c r="A376" s="77"/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  <c r="AB376" s="77"/>
      <c r="AC376" s="77"/>
      <c r="AD376" s="77"/>
      <c r="AE376" s="77"/>
      <c r="AF376" s="77"/>
      <c r="AG376" s="77"/>
      <c r="AH376" s="77"/>
      <c r="AI376" s="77"/>
      <c r="AJ376" s="77"/>
      <c r="AK376" s="77"/>
      <c r="AL376" s="77"/>
      <c r="AM376" s="77"/>
      <c r="AN376" s="77"/>
      <c r="AO376" s="77"/>
      <c r="AP376" s="77"/>
      <c r="AQ376" s="77"/>
      <c r="AR376" s="77"/>
      <c r="AS376" s="77"/>
      <c r="AT376" s="77"/>
      <c r="AU376" s="77"/>
      <c r="AV376" s="77"/>
      <c r="AW376" s="77"/>
      <c r="AX376" s="77"/>
      <c r="AY376" s="77"/>
      <c r="AZ376" s="77"/>
      <c r="BA376" s="77"/>
      <c r="BB376" s="77"/>
      <c r="BC376" s="77"/>
      <c r="BD376" s="77"/>
      <c r="BE376" s="77"/>
      <c r="BF376" s="77"/>
      <c r="BG376" s="77"/>
      <c r="BH376" s="77"/>
      <c r="BI376" s="77"/>
      <c r="BJ376" s="77"/>
      <c r="BK376" s="77"/>
      <c r="BL376" s="77"/>
      <c r="BM376" s="77"/>
      <c r="BN376" s="77"/>
      <c r="BO376" s="77"/>
      <c r="BP376" s="77"/>
      <c r="BQ376" s="77"/>
      <c r="BR376" s="77"/>
      <c r="BS376" s="77"/>
      <c r="BT376" s="77"/>
      <c r="BU376" s="77"/>
      <c r="BV376" s="77"/>
    </row>
    <row r="377" spans="1:74" x14ac:dyDescent="0.4">
      <c r="A377" s="77"/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  <c r="AB377" s="77"/>
      <c r="AC377" s="77"/>
      <c r="AD377" s="77"/>
      <c r="AE377" s="77"/>
      <c r="AF377" s="77"/>
      <c r="AG377" s="77"/>
      <c r="AH377" s="77"/>
      <c r="AI377" s="77"/>
      <c r="AJ377" s="77"/>
      <c r="AK377" s="77"/>
      <c r="AL377" s="77"/>
      <c r="AM377" s="77"/>
      <c r="AN377" s="77"/>
      <c r="AO377" s="77"/>
      <c r="AP377" s="77"/>
      <c r="AQ377" s="77"/>
      <c r="AR377" s="77"/>
      <c r="AS377" s="77"/>
      <c r="AT377" s="77"/>
      <c r="AU377" s="77"/>
      <c r="AV377" s="77"/>
      <c r="AW377" s="77"/>
      <c r="AX377" s="77"/>
      <c r="AY377" s="77"/>
      <c r="AZ377" s="77"/>
      <c r="BA377" s="77"/>
      <c r="BB377" s="77"/>
      <c r="BC377" s="77"/>
      <c r="BD377" s="77"/>
      <c r="BE377" s="77"/>
      <c r="BF377" s="77"/>
      <c r="BG377" s="77"/>
      <c r="BH377" s="77"/>
      <c r="BI377" s="77"/>
      <c r="BJ377" s="77"/>
      <c r="BK377" s="77"/>
      <c r="BL377" s="77"/>
      <c r="BM377" s="77"/>
      <c r="BN377" s="77"/>
      <c r="BO377" s="77"/>
      <c r="BP377" s="77"/>
      <c r="BQ377" s="77"/>
      <c r="BR377" s="77"/>
      <c r="BS377" s="77"/>
      <c r="BT377" s="77"/>
      <c r="BU377" s="77"/>
      <c r="BV377" s="77"/>
    </row>
    <row r="378" spans="1:74" x14ac:dyDescent="0.4">
      <c r="A378" s="77"/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  <c r="AB378" s="77"/>
      <c r="AC378" s="77"/>
      <c r="AD378" s="77"/>
      <c r="AE378" s="77"/>
      <c r="AF378" s="77"/>
      <c r="AG378" s="77"/>
      <c r="AH378" s="77"/>
      <c r="AI378" s="77"/>
      <c r="AJ378" s="77"/>
      <c r="AK378" s="77"/>
      <c r="AL378" s="77"/>
      <c r="AM378" s="77"/>
      <c r="AN378" s="77"/>
      <c r="AO378" s="77"/>
      <c r="AP378" s="77"/>
      <c r="AQ378" s="77"/>
      <c r="AR378" s="77"/>
      <c r="AS378" s="77"/>
      <c r="AT378" s="77"/>
      <c r="AU378" s="77"/>
      <c r="AV378" s="77"/>
      <c r="AW378" s="77"/>
      <c r="AX378" s="77"/>
      <c r="AY378" s="77"/>
      <c r="AZ378" s="77"/>
      <c r="BA378" s="77"/>
      <c r="BB378" s="77"/>
      <c r="BC378" s="77"/>
      <c r="BD378" s="77"/>
      <c r="BE378" s="77"/>
      <c r="BF378" s="77"/>
      <c r="BG378" s="77"/>
      <c r="BH378" s="77"/>
      <c r="BI378" s="77"/>
      <c r="BJ378" s="77"/>
      <c r="BK378" s="77"/>
      <c r="BL378" s="77"/>
      <c r="BM378" s="77"/>
      <c r="BN378" s="77"/>
      <c r="BO378" s="77"/>
      <c r="BP378" s="77"/>
      <c r="BQ378" s="77"/>
      <c r="BR378" s="77"/>
      <c r="BS378" s="77"/>
      <c r="BT378" s="77"/>
      <c r="BU378" s="77"/>
      <c r="BV378" s="77"/>
    </row>
    <row r="379" spans="1:74" x14ac:dyDescent="0.4">
      <c r="A379" s="77"/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  <c r="AB379" s="77"/>
      <c r="AC379" s="77"/>
      <c r="AD379" s="77"/>
      <c r="AE379" s="77"/>
      <c r="AF379" s="77"/>
      <c r="AG379" s="77"/>
      <c r="AH379" s="77"/>
      <c r="AI379" s="77"/>
      <c r="AJ379" s="77"/>
      <c r="AK379" s="77"/>
      <c r="AL379" s="77"/>
      <c r="AM379" s="77"/>
      <c r="AN379" s="77"/>
      <c r="AO379" s="77"/>
      <c r="AP379" s="77"/>
      <c r="AQ379" s="77"/>
      <c r="AR379" s="77"/>
      <c r="AS379" s="77"/>
      <c r="AT379" s="77"/>
      <c r="AU379" s="77"/>
      <c r="AV379" s="77"/>
      <c r="AW379" s="77"/>
      <c r="AX379" s="77"/>
      <c r="AY379" s="77"/>
      <c r="AZ379" s="77"/>
      <c r="BA379" s="77"/>
      <c r="BB379" s="77"/>
      <c r="BC379" s="77"/>
      <c r="BD379" s="77"/>
      <c r="BE379" s="77"/>
      <c r="BF379" s="77"/>
      <c r="BG379" s="77"/>
      <c r="BH379" s="77"/>
      <c r="BI379" s="77"/>
      <c r="BJ379" s="77"/>
      <c r="BK379" s="77"/>
      <c r="BL379" s="77"/>
      <c r="BM379" s="77"/>
      <c r="BN379" s="77"/>
      <c r="BO379" s="77"/>
      <c r="BP379" s="77"/>
      <c r="BQ379" s="77"/>
      <c r="BR379" s="77"/>
      <c r="BS379" s="77"/>
      <c r="BT379" s="77"/>
      <c r="BU379" s="77"/>
      <c r="BV379" s="77"/>
    </row>
    <row r="380" spans="1:74" x14ac:dyDescent="0.4">
      <c r="A380" s="77"/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  <c r="AB380" s="77"/>
      <c r="AC380" s="77"/>
      <c r="AD380" s="77"/>
      <c r="AE380" s="77"/>
      <c r="AF380" s="77"/>
      <c r="AG380" s="77"/>
      <c r="AH380" s="77"/>
      <c r="AI380" s="77"/>
      <c r="AJ380" s="77"/>
      <c r="AK380" s="77"/>
      <c r="AL380" s="77"/>
      <c r="AM380" s="77"/>
      <c r="AN380" s="77"/>
      <c r="AO380" s="77"/>
      <c r="AP380" s="77"/>
      <c r="AQ380" s="77"/>
      <c r="AR380" s="77"/>
      <c r="AS380" s="77"/>
      <c r="AT380" s="77"/>
      <c r="AU380" s="77"/>
      <c r="AV380" s="77"/>
      <c r="AW380" s="77"/>
      <c r="AX380" s="77"/>
      <c r="AY380" s="77"/>
      <c r="AZ380" s="77"/>
      <c r="BA380" s="77"/>
      <c r="BB380" s="77"/>
      <c r="BC380" s="77"/>
      <c r="BD380" s="77"/>
      <c r="BE380" s="77"/>
      <c r="BF380" s="77"/>
      <c r="BG380" s="77"/>
      <c r="BH380" s="77"/>
      <c r="BI380" s="77"/>
      <c r="BJ380" s="77"/>
      <c r="BK380" s="77"/>
      <c r="BL380" s="77"/>
      <c r="BM380" s="77"/>
      <c r="BN380" s="77"/>
      <c r="BO380" s="77"/>
      <c r="BP380" s="77"/>
      <c r="BQ380" s="77"/>
      <c r="BR380" s="77"/>
      <c r="BS380" s="77"/>
      <c r="BT380" s="77"/>
      <c r="BU380" s="77"/>
      <c r="BV380" s="77"/>
    </row>
    <row r="381" spans="1:74" x14ac:dyDescent="0.4">
      <c r="A381" s="77"/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  <c r="AB381" s="77"/>
      <c r="AC381" s="77"/>
      <c r="AD381" s="77"/>
      <c r="AE381" s="77"/>
      <c r="AF381" s="77"/>
      <c r="AG381" s="77"/>
      <c r="AH381" s="77"/>
      <c r="AI381" s="77"/>
      <c r="AJ381" s="77"/>
      <c r="AK381" s="77"/>
      <c r="AL381" s="77"/>
      <c r="AM381" s="77"/>
      <c r="AN381" s="77"/>
      <c r="AO381" s="77"/>
      <c r="AP381" s="77"/>
      <c r="AQ381" s="77"/>
      <c r="AR381" s="77"/>
      <c r="AS381" s="77"/>
      <c r="AT381" s="77"/>
      <c r="AU381" s="77"/>
      <c r="AV381" s="77"/>
      <c r="AW381" s="77"/>
      <c r="AX381" s="77"/>
      <c r="AY381" s="77"/>
      <c r="AZ381" s="77"/>
      <c r="BA381" s="77"/>
      <c r="BB381" s="77"/>
      <c r="BC381" s="77"/>
      <c r="BD381" s="77"/>
      <c r="BE381" s="77"/>
      <c r="BF381" s="77"/>
      <c r="BG381" s="77"/>
      <c r="BH381" s="77"/>
      <c r="BI381" s="77"/>
      <c r="BJ381" s="77"/>
      <c r="BK381" s="77"/>
      <c r="BL381" s="77"/>
      <c r="BM381" s="77"/>
      <c r="BN381" s="77"/>
      <c r="BO381" s="77"/>
      <c r="BP381" s="77"/>
      <c r="BQ381" s="77"/>
      <c r="BR381" s="77"/>
      <c r="BS381" s="77"/>
      <c r="BT381" s="77"/>
      <c r="BU381" s="77"/>
      <c r="BV381" s="77"/>
    </row>
    <row r="382" spans="1:74" x14ac:dyDescent="0.4">
      <c r="A382" s="77"/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  <c r="AB382" s="77"/>
      <c r="AC382" s="77"/>
      <c r="AD382" s="77"/>
      <c r="AE382" s="77"/>
      <c r="AF382" s="77"/>
      <c r="AG382" s="77"/>
      <c r="AH382" s="77"/>
      <c r="AI382" s="77"/>
      <c r="AJ382" s="77"/>
      <c r="AK382" s="77"/>
      <c r="AL382" s="77"/>
      <c r="AM382" s="77"/>
      <c r="AN382" s="77"/>
      <c r="AO382" s="77"/>
      <c r="AP382" s="77"/>
      <c r="AQ382" s="77"/>
      <c r="AR382" s="77"/>
      <c r="AS382" s="77"/>
      <c r="AT382" s="77"/>
      <c r="AU382" s="77"/>
      <c r="AV382" s="77"/>
      <c r="AW382" s="77"/>
      <c r="AX382" s="77"/>
      <c r="AY382" s="77"/>
      <c r="AZ382" s="77"/>
      <c r="BA382" s="77"/>
      <c r="BB382" s="77"/>
      <c r="BC382" s="77"/>
      <c r="BD382" s="77"/>
      <c r="BE382" s="77"/>
      <c r="BF382" s="77"/>
      <c r="BG382" s="77"/>
      <c r="BH382" s="77"/>
      <c r="BI382" s="77"/>
      <c r="BJ382" s="77"/>
      <c r="BK382" s="77"/>
      <c r="BL382" s="77"/>
      <c r="BM382" s="77"/>
      <c r="BN382" s="77"/>
      <c r="BO382" s="77"/>
      <c r="BP382" s="77"/>
      <c r="BQ382" s="77"/>
      <c r="BR382" s="77"/>
      <c r="BS382" s="77"/>
      <c r="BT382" s="77"/>
      <c r="BU382" s="77"/>
      <c r="BV382" s="77"/>
    </row>
    <row r="383" spans="1:74" x14ac:dyDescent="0.4">
      <c r="A383" s="77"/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  <c r="AB383" s="77"/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</row>
    <row r="384" spans="1:74" x14ac:dyDescent="0.4">
      <c r="A384" s="77"/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  <c r="AB384" s="77"/>
      <c r="AC384" s="77"/>
      <c r="AD384" s="77"/>
      <c r="AE384" s="77"/>
      <c r="AF384" s="77"/>
      <c r="AG384" s="77"/>
      <c r="AH384" s="77"/>
      <c r="AI384" s="77"/>
      <c r="AJ384" s="77"/>
      <c r="AK384" s="77"/>
      <c r="AL384" s="77"/>
      <c r="AM384" s="77"/>
      <c r="AN384" s="77"/>
      <c r="AO384" s="77"/>
      <c r="AP384" s="77"/>
      <c r="AQ384" s="77"/>
      <c r="AR384" s="77"/>
      <c r="AS384" s="77"/>
      <c r="AT384" s="77"/>
      <c r="AU384" s="77"/>
      <c r="AV384" s="77"/>
      <c r="AW384" s="77"/>
      <c r="AX384" s="77"/>
      <c r="AY384" s="77"/>
      <c r="AZ384" s="77"/>
      <c r="BA384" s="77"/>
      <c r="BB384" s="77"/>
      <c r="BC384" s="77"/>
      <c r="BD384" s="77"/>
      <c r="BE384" s="77"/>
      <c r="BF384" s="77"/>
      <c r="BG384" s="77"/>
      <c r="BH384" s="77"/>
      <c r="BI384" s="77"/>
      <c r="BJ384" s="77"/>
      <c r="BK384" s="77"/>
      <c r="BL384" s="77"/>
      <c r="BM384" s="77"/>
      <c r="BN384" s="77"/>
      <c r="BO384" s="77"/>
      <c r="BP384" s="77"/>
      <c r="BQ384" s="77"/>
      <c r="BR384" s="77"/>
      <c r="BS384" s="77"/>
      <c r="BT384" s="77"/>
      <c r="BU384" s="77"/>
      <c r="BV384" s="77"/>
    </row>
    <row r="385" spans="1:74" x14ac:dyDescent="0.4">
      <c r="A385" s="77"/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  <c r="AB385" s="77"/>
      <c r="AC385" s="77"/>
      <c r="AD385" s="77"/>
      <c r="AE385" s="77"/>
      <c r="AF385" s="77"/>
      <c r="AG385" s="77"/>
      <c r="AH385" s="77"/>
      <c r="AI385" s="77"/>
      <c r="AJ385" s="77"/>
      <c r="AK385" s="77"/>
      <c r="AL385" s="77"/>
      <c r="AM385" s="77"/>
      <c r="AN385" s="77"/>
      <c r="AO385" s="77"/>
      <c r="AP385" s="77"/>
      <c r="AQ385" s="77"/>
      <c r="AR385" s="77"/>
      <c r="AS385" s="77"/>
      <c r="AT385" s="77"/>
      <c r="AU385" s="77"/>
      <c r="AV385" s="77"/>
      <c r="AW385" s="77"/>
      <c r="AX385" s="77"/>
      <c r="AY385" s="77"/>
      <c r="AZ385" s="77"/>
      <c r="BA385" s="77"/>
      <c r="BB385" s="77"/>
      <c r="BC385" s="77"/>
      <c r="BD385" s="77"/>
      <c r="BE385" s="77"/>
      <c r="BF385" s="77"/>
      <c r="BG385" s="77"/>
      <c r="BH385" s="77"/>
      <c r="BI385" s="77"/>
      <c r="BJ385" s="77"/>
      <c r="BK385" s="77"/>
      <c r="BL385" s="77"/>
      <c r="BM385" s="77"/>
      <c r="BN385" s="77"/>
      <c r="BO385" s="77"/>
      <c r="BP385" s="77"/>
      <c r="BQ385" s="77"/>
      <c r="BR385" s="77"/>
      <c r="BS385" s="77"/>
      <c r="BT385" s="77"/>
      <c r="BU385" s="77"/>
      <c r="BV385" s="77"/>
    </row>
    <row r="386" spans="1:74" x14ac:dyDescent="0.4">
      <c r="A386" s="77"/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  <c r="AB386" s="77"/>
      <c r="AC386" s="77"/>
      <c r="AD386" s="77"/>
      <c r="AE386" s="77"/>
      <c r="AF386" s="77"/>
      <c r="AG386" s="77"/>
      <c r="AH386" s="77"/>
      <c r="AI386" s="77"/>
      <c r="AJ386" s="77"/>
      <c r="AK386" s="77"/>
      <c r="AL386" s="77"/>
      <c r="AM386" s="77"/>
      <c r="AN386" s="77"/>
      <c r="AO386" s="77"/>
      <c r="AP386" s="77"/>
      <c r="AQ386" s="77"/>
      <c r="AR386" s="77"/>
      <c r="AS386" s="77"/>
      <c r="AT386" s="77"/>
      <c r="AU386" s="77"/>
      <c r="AV386" s="77"/>
      <c r="AW386" s="77"/>
      <c r="AX386" s="77"/>
      <c r="AY386" s="77"/>
      <c r="AZ386" s="77"/>
      <c r="BA386" s="77"/>
      <c r="BB386" s="77"/>
      <c r="BC386" s="77"/>
      <c r="BD386" s="77"/>
      <c r="BE386" s="77"/>
      <c r="BF386" s="77"/>
      <c r="BG386" s="77"/>
      <c r="BH386" s="77"/>
      <c r="BI386" s="77"/>
      <c r="BJ386" s="77"/>
      <c r="BK386" s="77"/>
      <c r="BL386" s="77"/>
      <c r="BM386" s="77"/>
      <c r="BN386" s="77"/>
      <c r="BO386" s="77"/>
      <c r="BP386" s="77"/>
      <c r="BQ386" s="77"/>
      <c r="BR386" s="77"/>
      <c r="BS386" s="77"/>
      <c r="BT386" s="77"/>
      <c r="BU386" s="77"/>
      <c r="BV386" s="77"/>
    </row>
    <row r="387" spans="1:74" x14ac:dyDescent="0.4">
      <c r="A387" s="77"/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  <c r="AB387" s="77"/>
      <c r="AC387" s="77"/>
      <c r="AD387" s="77"/>
      <c r="AE387" s="77"/>
      <c r="AF387" s="77"/>
      <c r="AG387" s="77"/>
      <c r="AH387" s="77"/>
      <c r="AI387" s="77"/>
      <c r="AJ387" s="77"/>
      <c r="AK387" s="77"/>
      <c r="AL387" s="77"/>
      <c r="AM387" s="77"/>
      <c r="AN387" s="77"/>
      <c r="AO387" s="77"/>
      <c r="AP387" s="77"/>
      <c r="AQ387" s="77"/>
      <c r="AR387" s="77"/>
      <c r="AS387" s="77"/>
      <c r="AT387" s="77"/>
      <c r="AU387" s="77"/>
      <c r="AV387" s="77"/>
      <c r="AW387" s="77"/>
      <c r="AX387" s="77"/>
      <c r="AY387" s="77"/>
      <c r="AZ387" s="77"/>
      <c r="BA387" s="77"/>
      <c r="BB387" s="77"/>
      <c r="BC387" s="77"/>
      <c r="BD387" s="77"/>
      <c r="BE387" s="77"/>
      <c r="BF387" s="77"/>
      <c r="BG387" s="77"/>
      <c r="BH387" s="77"/>
      <c r="BI387" s="77"/>
      <c r="BJ387" s="77"/>
      <c r="BK387" s="77"/>
      <c r="BL387" s="77"/>
      <c r="BM387" s="77"/>
      <c r="BN387" s="77"/>
      <c r="BO387" s="77"/>
      <c r="BP387" s="77"/>
      <c r="BQ387" s="77"/>
      <c r="BR387" s="77"/>
      <c r="BS387" s="77"/>
      <c r="BT387" s="77"/>
      <c r="BU387" s="77"/>
      <c r="BV387" s="77"/>
    </row>
    <row r="388" spans="1:74" x14ac:dyDescent="0.4">
      <c r="A388" s="77"/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  <c r="AB388" s="77"/>
      <c r="AC388" s="77"/>
      <c r="AD388" s="77"/>
      <c r="AE388" s="77"/>
      <c r="AF388" s="77"/>
      <c r="AG388" s="77"/>
      <c r="AH388" s="77"/>
      <c r="AI388" s="77"/>
      <c r="AJ388" s="77"/>
      <c r="AK388" s="77"/>
      <c r="AL388" s="77"/>
      <c r="AM388" s="77"/>
      <c r="AN388" s="77"/>
      <c r="AO388" s="77"/>
      <c r="AP388" s="77"/>
      <c r="AQ388" s="77"/>
      <c r="AR388" s="77"/>
      <c r="AS388" s="77"/>
      <c r="AT388" s="77"/>
      <c r="AU388" s="77"/>
      <c r="AV388" s="77"/>
      <c r="AW388" s="77"/>
      <c r="AX388" s="77"/>
      <c r="AY388" s="77"/>
      <c r="AZ388" s="77"/>
      <c r="BA388" s="77"/>
      <c r="BB388" s="77"/>
      <c r="BC388" s="77"/>
      <c r="BD388" s="77"/>
      <c r="BE388" s="77"/>
      <c r="BF388" s="77"/>
      <c r="BG388" s="77"/>
      <c r="BH388" s="77"/>
      <c r="BI388" s="77"/>
      <c r="BJ388" s="77"/>
      <c r="BK388" s="77"/>
      <c r="BL388" s="77"/>
      <c r="BM388" s="77"/>
      <c r="BN388" s="77"/>
      <c r="BO388" s="77"/>
      <c r="BP388" s="77"/>
      <c r="BQ388" s="77"/>
      <c r="BR388" s="77"/>
      <c r="BS388" s="77"/>
      <c r="BT388" s="77"/>
      <c r="BU388" s="77"/>
      <c r="BV388" s="77"/>
    </row>
    <row r="389" spans="1:74" x14ac:dyDescent="0.4">
      <c r="A389" s="77"/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  <c r="AB389" s="77"/>
      <c r="AC389" s="77"/>
      <c r="AD389" s="77"/>
      <c r="AE389" s="77"/>
      <c r="AF389" s="77"/>
      <c r="AG389" s="77"/>
      <c r="AH389" s="77"/>
      <c r="AI389" s="77"/>
      <c r="AJ389" s="77"/>
      <c r="AK389" s="77"/>
      <c r="AL389" s="77"/>
      <c r="AM389" s="77"/>
      <c r="AN389" s="77"/>
      <c r="AO389" s="77"/>
      <c r="AP389" s="77"/>
      <c r="AQ389" s="77"/>
      <c r="AR389" s="77"/>
      <c r="AS389" s="77"/>
      <c r="AT389" s="77"/>
      <c r="AU389" s="77"/>
      <c r="AV389" s="77"/>
      <c r="AW389" s="77"/>
      <c r="AX389" s="77"/>
      <c r="AY389" s="77"/>
      <c r="AZ389" s="77"/>
      <c r="BA389" s="77"/>
      <c r="BB389" s="77"/>
      <c r="BC389" s="77"/>
      <c r="BD389" s="77"/>
      <c r="BE389" s="77"/>
      <c r="BF389" s="77"/>
      <c r="BG389" s="77"/>
      <c r="BH389" s="77"/>
      <c r="BI389" s="77"/>
      <c r="BJ389" s="77"/>
      <c r="BK389" s="77"/>
      <c r="BL389" s="77"/>
      <c r="BM389" s="77"/>
      <c r="BN389" s="77"/>
      <c r="BO389" s="77"/>
      <c r="BP389" s="77"/>
      <c r="BQ389" s="77"/>
      <c r="BR389" s="77"/>
      <c r="BS389" s="77"/>
      <c r="BT389" s="77"/>
      <c r="BU389" s="77"/>
      <c r="BV389" s="77"/>
    </row>
    <row r="390" spans="1:74" x14ac:dyDescent="0.4">
      <c r="A390" s="77"/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  <c r="AB390" s="77"/>
      <c r="AC390" s="77"/>
      <c r="AD390" s="77"/>
      <c r="AE390" s="77"/>
      <c r="AF390" s="77"/>
      <c r="AG390" s="77"/>
      <c r="AH390" s="77"/>
      <c r="AI390" s="77"/>
      <c r="AJ390" s="77"/>
      <c r="AK390" s="77"/>
      <c r="AL390" s="77"/>
      <c r="AM390" s="77"/>
      <c r="AN390" s="77"/>
      <c r="AO390" s="77"/>
      <c r="AP390" s="77"/>
      <c r="AQ390" s="77"/>
      <c r="AR390" s="77"/>
      <c r="AS390" s="77"/>
      <c r="AT390" s="77"/>
      <c r="AU390" s="77"/>
      <c r="AV390" s="77"/>
      <c r="AW390" s="77"/>
      <c r="AX390" s="77"/>
      <c r="AY390" s="77"/>
      <c r="AZ390" s="77"/>
      <c r="BA390" s="77"/>
      <c r="BB390" s="77"/>
      <c r="BC390" s="77"/>
      <c r="BD390" s="77"/>
      <c r="BE390" s="77"/>
      <c r="BF390" s="77"/>
      <c r="BG390" s="77"/>
      <c r="BH390" s="77"/>
      <c r="BI390" s="77"/>
      <c r="BJ390" s="77"/>
      <c r="BK390" s="77"/>
      <c r="BL390" s="77"/>
      <c r="BM390" s="77"/>
      <c r="BN390" s="77"/>
      <c r="BO390" s="77"/>
      <c r="BP390" s="77"/>
      <c r="BQ390" s="77"/>
      <c r="BR390" s="77"/>
      <c r="BS390" s="77"/>
      <c r="BT390" s="77"/>
      <c r="BU390" s="77"/>
      <c r="BV390" s="77"/>
    </row>
    <row r="391" spans="1:74" x14ac:dyDescent="0.4">
      <c r="A391" s="77"/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  <c r="AB391" s="77"/>
      <c r="AC391" s="77"/>
      <c r="AD391" s="77"/>
      <c r="AE391" s="77"/>
      <c r="AF391" s="77"/>
      <c r="AG391" s="77"/>
      <c r="AH391" s="77"/>
      <c r="AI391" s="77"/>
      <c r="AJ391" s="77"/>
      <c r="AK391" s="77"/>
      <c r="AL391" s="77"/>
      <c r="AM391" s="77"/>
      <c r="AN391" s="77"/>
      <c r="AO391" s="77"/>
      <c r="AP391" s="77"/>
      <c r="AQ391" s="77"/>
      <c r="AR391" s="77"/>
      <c r="AS391" s="77"/>
      <c r="AT391" s="77"/>
      <c r="AU391" s="77"/>
      <c r="AV391" s="77"/>
      <c r="AW391" s="77"/>
      <c r="AX391" s="77"/>
      <c r="AY391" s="77"/>
      <c r="AZ391" s="77"/>
      <c r="BA391" s="77"/>
      <c r="BB391" s="77"/>
      <c r="BC391" s="77"/>
      <c r="BD391" s="77"/>
      <c r="BE391" s="77"/>
      <c r="BF391" s="77"/>
      <c r="BG391" s="77"/>
      <c r="BH391" s="77"/>
      <c r="BI391" s="77"/>
      <c r="BJ391" s="77"/>
      <c r="BK391" s="77"/>
      <c r="BL391" s="77"/>
      <c r="BM391" s="77"/>
      <c r="BN391" s="77"/>
      <c r="BO391" s="77"/>
      <c r="BP391" s="77"/>
      <c r="BQ391" s="77"/>
      <c r="BR391" s="77"/>
      <c r="BS391" s="77"/>
      <c r="BT391" s="77"/>
      <c r="BU391" s="77"/>
      <c r="BV391" s="77"/>
    </row>
    <row r="392" spans="1:74" x14ac:dyDescent="0.4">
      <c r="A392" s="77"/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  <c r="AB392" s="77"/>
      <c r="AC392" s="77"/>
      <c r="AD392" s="77"/>
      <c r="AE392" s="77"/>
      <c r="AF392" s="77"/>
      <c r="AG392" s="77"/>
      <c r="AH392" s="77"/>
      <c r="AI392" s="77"/>
      <c r="AJ392" s="77"/>
      <c r="AK392" s="77"/>
      <c r="AL392" s="77"/>
      <c r="AM392" s="77"/>
      <c r="AN392" s="77"/>
      <c r="AO392" s="77"/>
      <c r="AP392" s="77"/>
      <c r="AQ392" s="77"/>
      <c r="AR392" s="77"/>
      <c r="AS392" s="77"/>
      <c r="AT392" s="77"/>
      <c r="AU392" s="77"/>
      <c r="AV392" s="77"/>
      <c r="AW392" s="77"/>
      <c r="AX392" s="77"/>
      <c r="AY392" s="77"/>
      <c r="AZ392" s="77"/>
      <c r="BA392" s="77"/>
      <c r="BB392" s="77"/>
      <c r="BC392" s="77"/>
      <c r="BD392" s="77"/>
      <c r="BE392" s="77"/>
      <c r="BF392" s="77"/>
      <c r="BG392" s="77"/>
      <c r="BH392" s="77"/>
      <c r="BI392" s="77"/>
      <c r="BJ392" s="77"/>
      <c r="BK392" s="77"/>
      <c r="BL392" s="77"/>
      <c r="BM392" s="77"/>
      <c r="BN392" s="77"/>
      <c r="BO392" s="77"/>
      <c r="BP392" s="77"/>
      <c r="BQ392" s="77"/>
      <c r="BR392" s="77"/>
      <c r="BS392" s="77"/>
      <c r="BT392" s="77"/>
      <c r="BU392" s="77"/>
      <c r="BV392" s="77"/>
    </row>
    <row r="393" spans="1:74" x14ac:dyDescent="0.4">
      <c r="A393" s="77"/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  <c r="AB393" s="77"/>
      <c r="AC393" s="77"/>
      <c r="AD393" s="77"/>
      <c r="AE393" s="77"/>
      <c r="AF393" s="77"/>
      <c r="AG393" s="77"/>
      <c r="AH393" s="77"/>
      <c r="AI393" s="77"/>
      <c r="AJ393" s="77"/>
      <c r="AK393" s="77"/>
      <c r="AL393" s="77"/>
      <c r="AM393" s="77"/>
      <c r="AN393" s="77"/>
      <c r="AO393" s="77"/>
      <c r="AP393" s="77"/>
      <c r="AQ393" s="77"/>
      <c r="AR393" s="77"/>
      <c r="AS393" s="77"/>
      <c r="AT393" s="77"/>
      <c r="AU393" s="77"/>
      <c r="AV393" s="77"/>
      <c r="AW393" s="77"/>
      <c r="AX393" s="77"/>
      <c r="AY393" s="77"/>
      <c r="AZ393" s="77"/>
      <c r="BA393" s="77"/>
      <c r="BB393" s="77"/>
      <c r="BC393" s="77"/>
      <c r="BD393" s="77"/>
      <c r="BE393" s="77"/>
      <c r="BF393" s="77"/>
      <c r="BG393" s="77"/>
      <c r="BH393" s="77"/>
      <c r="BI393" s="77"/>
      <c r="BJ393" s="77"/>
      <c r="BK393" s="77"/>
      <c r="BL393" s="77"/>
      <c r="BM393" s="77"/>
      <c r="BN393" s="77"/>
      <c r="BO393" s="77"/>
      <c r="BP393" s="77"/>
      <c r="BQ393" s="77"/>
      <c r="BR393" s="77"/>
      <c r="BS393" s="77"/>
      <c r="BT393" s="77"/>
      <c r="BU393" s="77"/>
      <c r="BV393" s="77"/>
    </row>
    <row r="394" spans="1:74" x14ac:dyDescent="0.4">
      <c r="A394" s="77"/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  <c r="AB394" s="77"/>
      <c r="AC394" s="77"/>
      <c r="AD394" s="77"/>
      <c r="AE394" s="77"/>
      <c r="AF394" s="77"/>
      <c r="AG394" s="77"/>
      <c r="AH394" s="77"/>
      <c r="AI394" s="77"/>
      <c r="AJ394" s="77"/>
      <c r="AK394" s="77"/>
      <c r="AL394" s="77"/>
      <c r="AM394" s="77"/>
      <c r="AN394" s="77"/>
      <c r="AO394" s="77"/>
      <c r="AP394" s="77"/>
      <c r="AQ394" s="77"/>
      <c r="AR394" s="77"/>
      <c r="AS394" s="77"/>
      <c r="AT394" s="77"/>
      <c r="AU394" s="77"/>
      <c r="AV394" s="77"/>
      <c r="AW394" s="77"/>
      <c r="AX394" s="77"/>
      <c r="AY394" s="77"/>
      <c r="AZ394" s="77"/>
      <c r="BA394" s="77"/>
      <c r="BB394" s="77"/>
      <c r="BC394" s="77"/>
      <c r="BD394" s="77"/>
      <c r="BE394" s="77"/>
      <c r="BF394" s="77"/>
      <c r="BG394" s="77"/>
      <c r="BH394" s="77"/>
      <c r="BI394" s="77"/>
      <c r="BJ394" s="77"/>
      <c r="BK394" s="77"/>
      <c r="BL394" s="77"/>
      <c r="BM394" s="77"/>
      <c r="BN394" s="77"/>
      <c r="BO394" s="77"/>
      <c r="BP394" s="77"/>
      <c r="BQ394" s="77"/>
      <c r="BR394" s="77"/>
      <c r="BS394" s="77"/>
      <c r="BT394" s="77"/>
      <c r="BU394" s="77"/>
      <c r="BV394" s="77"/>
    </row>
    <row r="395" spans="1:74" x14ac:dyDescent="0.4">
      <c r="A395" s="77"/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  <c r="AB395" s="77"/>
      <c r="AC395" s="77"/>
      <c r="AD395" s="77"/>
      <c r="AE395" s="77"/>
      <c r="AF395" s="77"/>
      <c r="AG395" s="77"/>
      <c r="AH395" s="77"/>
      <c r="AI395" s="77"/>
      <c r="AJ395" s="77"/>
      <c r="AK395" s="77"/>
      <c r="AL395" s="77"/>
      <c r="AM395" s="77"/>
      <c r="AN395" s="77"/>
      <c r="AO395" s="77"/>
      <c r="AP395" s="77"/>
      <c r="AQ395" s="77"/>
      <c r="AR395" s="77"/>
      <c r="AS395" s="77"/>
      <c r="AT395" s="77"/>
      <c r="AU395" s="77"/>
      <c r="AV395" s="77"/>
      <c r="AW395" s="77"/>
      <c r="AX395" s="77"/>
      <c r="AY395" s="77"/>
      <c r="AZ395" s="77"/>
      <c r="BA395" s="77"/>
      <c r="BB395" s="77"/>
      <c r="BC395" s="77"/>
      <c r="BD395" s="77"/>
      <c r="BE395" s="77"/>
      <c r="BF395" s="77"/>
      <c r="BG395" s="77"/>
      <c r="BH395" s="77"/>
      <c r="BI395" s="77"/>
      <c r="BJ395" s="77"/>
      <c r="BK395" s="77"/>
      <c r="BL395" s="77"/>
      <c r="BM395" s="77"/>
      <c r="BN395" s="77"/>
      <c r="BO395" s="77"/>
      <c r="BP395" s="77"/>
      <c r="BQ395" s="77"/>
      <c r="BR395" s="77"/>
      <c r="BS395" s="77"/>
      <c r="BT395" s="77"/>
      <c r="BU395" s="77"/>
      <c r="BV395" s="77"/>
    </row>
    <row r="396" spans="1:74" x14ac:dyDescent="0.4">
      <c r="A396" s="77"/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  <c r="AB396" s="77"/>
      <c r="AC396" s="77"/>
      <c r="AD396" s="77"/>
      <c r="AE396" s="77"/>
      <c r="AF396" s="77"/>
      <c r="AG396" s="77"/>
      <c r="AH396" s="77"/>
      <c r="AI396" s="77"/>
      <c r="AJ396" s="77"/>
      <c r="AK396" s="77"/>
      <c r="AL396" s="77"/>
      <c r="AM396" s="77"/>
      <c r="AN396" s="77"/>
      <c r="AO396" s="77"/>
      <c r="AP396" s="77"/>
      <c r="AQ396" s="77"/>
      <c r="AR396" s="77"/>
      <c r="AS396" s="77"/>
      <c r="AT396" s="77"/>
      <c r="AU396" s="77"/>
      <c r="AV396" s="77"/>
      <c r="AW396" s="77"/>
      <c r="AX396" s="77"/>
      <c r="AY396" s="77"/>
      <c r="AZ396" s="77"/>
      <c r="BA396" s="77"/>
      <c r="BB396" s="77"/>
      <c r="BC396" s="77"/>
      <c r="BD396" s="77"/>
      <c r="BE396" s="77"/>
      <c r="BF396" s="77"/>
      <c r="BG396" s="77"/>
      <c r="BH396" s="77"/>
      <c r="BI396" s="77"/>
      <c r="BJ396" s="77"/>
      <c r="BK396" s="77"/>
      <c r="BL396" s="77"/>
      <c r="BM396" s="77"/>
      <c r="BN396" s="77"/>
      <c r="BO396" s="77"/>
      <c r="BP396" s="77"/>
      <c r="BQ396" s="77"/>
      <c r="BR396" s="77"/>
      <c r="BS396" s="77"/>
      <c r="BT396" s="77"/>
      <c r="BU396" s="77"/>
      <c r="BV396" s="77"/>
    </row>
    <row r="397" spans="1:74" x14ac:dyDescent="0.4">
      <c r="A397" s="77"/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  <c r="AB397" s="77"/>
      <c r="AC397" s="77"/>
      <c r="AD397" s="77"/>
      <c r="AE397" s="77"/>
      <c r="AF397" s="77"/>
      <c r="AG397" s="77"/>
      <c r="AH397" s="77"/>
      <c r="AI397" s="77"/>
      <c r="AJ397" s="77"/>
      <c r="AK397" s="77"/>
      <c r="AL397" s="77"/>
      <c r="AM397" s="77"/>
      <c r="AN397" s="77"/>
      <c r="AO397" s="77"/>
      <c r="AP397" s="77"/>
      <c r="AQ397" s="77"/>
      <c r="AR397" s="77"/>
      <c r="AS397" s="77"/>
      <c r="AT397" s="77"/>
      <c r="AU397" s="77"/>
      <c r="AV397" s="77"/>
      <c r="AW397" s="77"/>
      <c r="AX397" s="77"/>
      <c r="AY397" s="77"/>
      <c r="AZ397" s="77"/>
      <c r="BA397" s="77"/>
      <c r="BB397" s="77"/>
      <c r="BC397" s="77"/>
      <c r="BD397" s="77"/>
      <c r="BE397" s="77"/>
      <c r="BF397" s="77"/>
      <c r="BG397" s="77"/>
      <c r="BH397" s="77"/>
      <c r="BI397" s="77"/>
      <c r="BJ397" s="77"/>
      <c r="BK397" s="77"/>
      <c r="BL397" s="77"/>
      <c r="BM397" s="77"/>
      <c r="BN397" s="77"/>
      <c r="BO397" s="77"/>
      <c r="BP397" s="77"/>
      <c r="BQ397" s="77"/>
      <c r="BR397" s="77"/>
      <c r="BS397" s="77"/>
      <c r="BT397" s="77"/>
      <c r="BU397" s="77"/>
      <c r="BV397" s="77"/>
    </row>
    <row r="398" spans="1:74" x14ac:dyDescent="0.4">
      <c r="A398" s="77"/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  <c r="AB398" s="77"/>
      <c r="AC398" s="77"/>
      <c r="AD398" s="77"/>
      <c r="AE398" s="77"/>
      <c r="AF398" s="77"/>
      <c r="AG398" s="77"/>
      <c r="AH398" s="77"/>
      <c r="AI398" s="77"/>
      <c r="AJ398" s="77"/>
      <c r="AK398" s="77"/>
      <c r="AL398" s="77"/>
      <c r="AM398" s="77"/>
      <c r="AN398" s="77"/>
      <c r="AO398" s="77"/>
      <c r="AP398" s="77"/>
      <c r="AQ398" s="77"/>
      <c r="AR398" s="77"/>
      <c r="AS398" s="77"/>
      <c r="AT398" s="77"/>
      <c r="AU398" s="77"/>
      <c r="AV398" s="77"/>
      <c r="AW398" s="77"/>
      <c r="AX398" s="77"/>
      <c r="AY398" s="77"/>
      <c r="AZ398" s="77"/>
      <c r="BA398" s="77"/>
      <c r="BB398" s="77"/>
      <c r="BC398" s="77"/>
      <c r="BD398" s="77"/>
      <c r="BE398" s="77"/>
      <c r="BF398" s="77"/>
      <c r="BG398" s="77"/>
      <c r="BH398" s="77"/>
      <c r="BI398" s="77"/>
      <c r="BJ398" s="77"/>
      <c r="BK398" s="77"/>
      <c r="BL398" s="77"/>
      <c r="BM398" s="77"/>
      <c r="BN398" s="77"/>
      <c r="BO398" s="77"/>
      <c r="BP398" s="77"/>
      <c r="BQ398" s="77"/>
      <c r="BR398" s="77"/>
      <c r="BS398" s="77"/>
      <c r="BT398" s="77"/>
      <c r="BU398" s="77"/>
      <c r="BV398" s="77"/>
    </row>
    <row r="399" spans="1:74" x14ac:dyDescent="0.4">
      <c r="A399" s="77"/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  <c r="AB399" s="77"/>
      <c r="AC399" s="77"/>
      <c r="AD399" s="77"/>
      <c r="AE399" s="77"/>
      <c r="AF399" s="77"/>
      <c r="AG399" s="77"/>
      <c r="AH399" s="77"/>
      <c r="AI399" s="77"/>
      <c r="AJ399" s="77"/>
      <c r="AK399" s="77"/>
      <c r="AL399" s="77"/>
      <c r="AM399" s="77"/>
      <c r="AN399" s="77"/>
      <c r="AO399" s="77"/>
      <c r="AP399" s="77"/>
      <c r="AQ399" s="77"/>
      <c r="AR399" s="77"/>
      <c r="AS399" s="77"/>
      <c r="AT399" s="77"/>
      <c r="AU399" s="77"/>
      <c r="AV399" s="77"/>
      <c r="AW399" s="77"/>
      <c r="AX399" s="77"/>
      <c r="AY399" s="77"/>
      <c r="AZ399" s="77"/>
      <c r="BA399" s="77"/>
      <c r="BB399" s="77"/>
      <c r="BC399" s="77"/>
      <c r="BD399" s="77"/>
      <c r="BE399" s="77"/>
      <c r="BF399" s="77"/>
      <c r="BG399" s="77"/>
      <c r="BH399" s="77"/>
      <c r="BI399" s="77"/>
      <c r="BJ399" s="77"/>
      <c r="BK399" s="77"/>
      <c r="BL399" s="77"/>
      <c r="BM399" s="77"/>
      <c r="BN399" s="77"/>
      <c r="BO399" s="77"/>
      <c r="BP399" s="77"/>
      <c r="BQ399" s="77"/>
      <c r="BR399" s="77"/>
      <c r="BS399" s="77"/>
      <c r="BT399" s="77"/>
      <c r="BU399" s="77"/>
      <c r="BV399" s="77"/>
    </row>
    <row r="400" spans="1:74" x14ac:dyDescent="0.4">
      <c r="A400" s="77"/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  <c r="AB400" s="77"/>
      <c r="AC400" s="77"/>
      <c r="AD400" s="77"/>
      <c r="AE400" s="77"/>
      <c r="AF400" s="77"/>
      <c r="AG400" s="77"/>
      <c r="AH400" s="77"/>
      <c r="AI400" s="77"/>
      <c r="AJ400" s="77"/>
      <c r="AK400" s="77"/>
      <c r="AL400" s="77"/>
      <c r="AM400" s="77"/>
      <c r="AN400" s="77"/>
      <c r="AO400" s="77"/>
      <c r="AP400" s="77"/>
      <c r="AQ400" s="77"/>
      <c r="AR400" s="77"/>
      <c r="AS400" s="77"/>
      <c r="AT400" s="77"/>
      <c r="AU400" s="77"/>
      <c r="AV400" s="77"/>
      <c r="AW400" s="77"/>
      <c r="AX400" s="77"/>
      <c r="AY400" s="77"/>
      <c r="AZ400" s="77"/>
      <c r="BA400" s="77"/>
      <c r="BB400" s="77"/>
      <c r="BC400" s="77"/>
      <c r="BD400" s="77"/>
      <c r="BE400" s="77"/>
      <c r="BF400" s="77"/>
      <c r="BG400" s="77"/>
      <c r="BH400" s="77"/>
      <c r="BI400" s="77"/>
      <c r="BJ400" s="77"/>
      <c r="BK400" s="77"/>
      <c r="BL400" s="77"/>
      <c r="BM400" s="77"/>
      <c r="BN400" s="77"/>
      <c r="BO400" s="77"/>
      <c r="BP400" s="77"/>
      <c r="BQ400" s="77"/>
      <c r="BR400" s="77"/>
      <c r="BS400" s="77"/>
      <c r="BT400" s="77"/>
      <c r="BU400" s="77"/>
      <c r="BV400" s="77"/>
    </row>
    <row r="401" spans="1:74" x14ac:dyDescent="0.4">
      <c r="A401" s="77"/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  <c r="AB401" s="77"/>
      <c r="AC401" s="77"/>
      <c r="AD401" s="77"/>
      <c r="AE401" s="77"/>
      <c r="AF401" s="77"/>
      <c r="AG401" s="77"/>
      <c r="AH401" s="77"/>
      <c r="AI401" s="77"/>
      <c r="AJ401" s="77"/>
      <c r="AK401" s="77"/>
      <c r="AL401" s="77"/>
      <c r="AM401" s="77"/>
      <c r="AN401" s="77"/>
      <c r="AO401" s="77"/>
      <c r="AP401" s="77"/>
      <c r="AQ401" s="77"/>
      <c r="AR401" s="77"/>
      <c r="AS401" s="77"/>
      <c r="AT401" s="77"/>
      <c r="AU401" s="77"/>
      <c r="AV401" s="77"/>
      <c r="AW401" s="77"/>
      <c r="AX401" s="77"/>
      <c r="AY401" s="77"/>
      <c r="AZ401" s="77"/>
      <c r="BA401" s="77"/>
      <c r="BB401" s="77"/>
      <c r="BC401" s="77"/>
      <c r="BD401" s="77"/>
      <c r="BE401" s="77"/>
      <c r="BF401" s="77"/>
      <c r="BG401" s="77"/>
      <c r="BH401" s="77"/>
      <c r="BI401" s="77"/>
      <c r="BJ401" s="77"/>
      <c r="BK401" s="77"/>
      <c r="BL401" s="77"/>
      <c r="BM401" s="77"/>
      <c r="BN401" s="77"/>
      <c r="BO401" s="77"/>
      <c r="BP401" s="77"/>
      <c r="BQ401" s="77"/>
      <c r="BR401" s="77"/>
      <c r="BS401" s="77"/>
      <c r="BT401" s="77"/>
      <c r="BU401" s="77"/>
      <c r="BV401" s="77"/>
    </row>
    <row r="402" spans="1:74" x14ac:dyDescent="0.4">
      <c r="A402" s="77"/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  <c r="AB402" s="77"/>
      <c r="AC402" s="77"/>
      <c r="AD402" s="77"/>
      <c r="AE402" s="77"/>
      <c r="AF402" s="77"/>
      <c r="AG402" s="77"/>
      <c r="AH402" s="77"/>
      <c r="AI402" s="77"/>
      <c r="AJ402" s="77"/>
      <c r="AK402" s="77"/>
      <c r="AL402" s="77"/>
      <c r="AM402" s="77"/>
      <c r="AN402" s="77"/>
      <c r="AO402" s="77"/>
      <c r="AP402" s="77"/>
      <c r="AQ402" s="77"/>
      <c r="AR402" s="77"/>
      <c r="AS402" s="77"/>
      <c r="AT402" s="77"/>
      <c r="AU402" s="77"/>
      <c r="AV402" s="77"/>
      <c r="AW402" s="77"/>
      <c r="AX402" s="77"/>
      <c r="AY402" s="77"/>
      <c r="AZ402" s="77"/>
      <c r="BA402" s="77"/>
      <c r="BB402" s="77"/>
      <c r="BC402" s="77"/>
      <c r="BD402" s="77"/>
      <c r="BE402" s="77"/>
      <c r="BF402" s="77"/>
      <c r="BG402" s="77"/>
      <c r="BH402" s="77"/>
      <c r="BI402" s="77"/>
      <c r="BJ402" s="77"/>
      <c r="BK402" s="77"/>
      <c r="BL402" s="77"/>
      <c r="BM402" s="77"/>
      <c r="BN402" s="77"/>
      <c r="BO402" s="77"/>
      <c r="BP402" s="77"/>
      <c r="BQ402" s="77"/>
      <c r="BR402" s="77"/>
      <c r="BS402" s="77"/>
      <c r="BT402" s="77"/>
      <c r="BU402" s="77"/>
      <c r="BV402" s="77"/>
    </row>
    <row r="403" spans="1:74" x14ac:dyDescent="0.4">
      <c r="A403" s="77"/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  <c r="AB403" s="77"/>
      <c r="AC403" s="77"/>
      <c r="AD403" s="77"/>
      <c r="AE403" s="77"/>
      <c r="AF403" s="77"/>
      <c r="AG403" s="77"/>
      <c r="AH403" s="77"/>
      <c r="AI403" s="77"/>
      <c r="AJ403" s="77"/>
      <c r="AK403" s="77"/>
      <c r="AL403" s="77"/>
      <c r="AM403" s="77"/>
      <c r="AN403" s="77"/>
      <c r="AO403" s="77"/>
      <c r="AP403" s="77"/>
      <c r="AQ403" s="77"/>
      <c r="AR403" s="77"/>
      <c r="AS403" s="77"/>
      <c r="AT403" s="77"/>
      <c r="AU403" s="77"/>
      <c r="AV403" s="77"/>
      <c r="AW403" s="77"/>
      <c r="AX403" s="77"/>
      <c r="AY403" s="77"/>
      <c r="AZ403" s="77"/>
      <c r="BA403" s="77"/>
      <c r="BB403" s="77"/>
      <c r="BC403" s="77"/>
      <c r="BD403" s="77"/>
      <c r="BE403" s="77"/>
      <c r="BF403" s="77"/>
      <c r="BG403" s="77"/>
      <c r="BH403" s="77"/>
      <c r="BI403" s="77"/>
      <c r="BJ403" s="77"/>
      <c r="BK403" s="77"/>
      <c r="BL403" s="77"/>
      <c r="BM403" s="77"/>
      <c r="BN403" s="77"/>
      <c r="BO403" s="77"/>
      <c r="BP403" s="77"/>
      <c r="BQ403" s="77"/>
      <c r="BR403" s="77"/>
      <c r="BS403" s="77"/>
      <c r="BT403" s="77"/>
      <c r="BU403" s="77"/>
      <c r="BV403" s="77"/>
    </row>
    <row r="404" spans="1:74" x14ac:dyDescent="0.4">
      <c r="A404" s="77"/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  <c r="AB404" s="77"/>
      <c r="AC404" s="77"/>
      <c r="AD404" s="77"/>
      <c r="AE404" s="77"/>
      <c r="AF404" s="77"/>
      <c r="AG404" s="77"/>
      <c r="AH404" s="77"/>
      <c r="AI404" s="77"/>
      <c r="AJ404" s="77"/>
      <c r="AK404" s="77"/>
      <c r="AL404" s="77"/>
      <c r="AM404" s="77"/>
      <c r="AN404" s="77"/>
      <c r="AO404" s="77"/>
      <c r="AP404" s="77"/>
      <c r="AQ404" s="77"/>
      <c r="AR404" s="77"/>
      <c r="AS404" s="77"/>
      <c r="AT404" s="77"/>
      <c r="AU404" s="77"/>
      <c r="AV404" s="77"/>
      <c r="AW404" s="77"/>
      <c r="AX404" s="77"/>
      <c r="AY404" s="77"/>
      <c r="AZ404" s="77"/>
      <c r="BA404" s="77"/>
      <c r="BB404" s="77"/>
      <c r="BC404" s="77"/>
      <c r="BD404" s="77"/>
      <c r="BE404" s="77"/>
      <c r="BF404" s="77"/>
      <c r="BG404" s="77"/>
      <c r="BH404" s="77"/>
      <c r="BI404" s="77"/>
      <c r="BJ404" s="77"/>
      <c r="BK404" s="77"/>
      <c r="BL404" s="77"/>
      <c r="BM404" s="77"/>
      <c r="BN404" s="77"/>
      <c r="BO404" s="77"/>
      <c r="BP404" s="77"/>
      <c r="BQ404" s="77"/>
      <c r="BR404" s="77"/>
      <c r="BS404" s="77"/>
      <c r="BT404" s="77"/>
      <c r="BU404" s="77"/>
      <c r="BV404" s="77"/>
    </row>
    <row r="405" spans="1:74" x14ac:dyDescent="0.4">
      <c r="A405" s="77"/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  <c r="AB405" s="77"/>
      <c r="AC405" s="77"/>
      <c r="AD405" s="77"/>
      <c r="AE405" s="77"/>
      <c r="AF405" s="77"/>
      <c r="AG405" s="77"/>
      <c r="AH405" s="77"/>
      <c r="AI405" s="77"/>
      <c r="AJ405" s="77"/>
      <c r="AK405" s="77"/>
      <c r="AL405" s="77"/>
      <c r="AM405" s="77"/>
      <c r="AN405" s="77"/>
      <c r="AO405" s="77"/>
      <c r="AP405" s="77"/>
      <c r="AQ405" s="77"/>
      <c r="AR405" s="77"/>
      <c r="AS405" s="77"/>
      <c r="AT405" s="77"/>
      <c r="AU405" s="77"/>
      <c r="AV405" s="77"/>
      <c r="AW405" s="77"/>
      <c r="AX405" s="77"/>
      <c r="AY405" s="77"/>
      <c r="AZ405" s="77"/>
      <c r="BA405" s="77"/>
      <c r="BB405" s="77"/>
      <c r="BC405" s="77"/>
      <c r="BD405" s="77"/>
      <c r="BE405" s="77"/>
      <c r="BF405" s="77"/>
      <c r="BG405" s="77"/>
      <c r="BH405" s="77"/>
      <c r="BI405" s="77"/>
      <c r="BJ405" s="77"/>
      <c r="BK405" s="77"/>
      <c r="BL405" s="77"/>
      <c r="BM405" s="77"/>
      <c r="BN405" s="77"/>
      <c r="BO405" s="77"/>
      <c r="BP405" s="77"/>
      <c r="BQ405" s="77"/>
      <c r="BR405" s="77"/>
      <c r="BS405" s="77"/>
      <c r="BT405" s="77"/>
      <c r="BU405" s="77"/>
      <c r="BV405" s="77"/>
    </row>
    <row r="406" spans="1:74" x14ac:dyDescent="0.4">
      <c r="A406" s="77"/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  <c r="AB406" s="77"/>
      <c r="AC406" s="77"/>
      <c r="AD406" s="77"/>
      <c r="AE406" s="77"/>
      <c r="AF406" s="77"/>
      <c r="AG406" s="77"/>
      <c r="AH406" s="77"/>
      <c r="AI406" s="77"/>
      <c r="AJ406" s="77"/>
      <c r="AK406" s="77"/>
      <c r="AL406" s="77"/>
      <c r="AM406" s="77"/>
      <c r="AN406" s="77"/>
      <c r="AO406" s="77"/>
      <c r="AP406" s="77"/>
      <c r="AQ406" s="77"/>
      <c r="AR406" s="77"/>
      <c r="AS406" s="77"/>
      <c r="AT406" s="77"/>
      <c r="AU406" s="77"/>
      <c r="AV406" s="77"/>
      <c r="AW406" s="77"/>
      <c r="AX406" s="77"/>
      <c r="AY406" s="77"/>
      <c r="AZ406" s="77"/>
      <c r="BA406" s="77"/>
      <c r="BB406" s="77"/>
      <c r="BC406" s="77"/>
      <c r="BD406" s="77"/>
      <c r="BE406" s="77"/>
      <c r="BF406" s="77"/>
      <c r="BG406" s="77"/>
      <c r="BH406" s="77"/>
      <c r="BI406" s="77"/>
      <c r="BJ406" s="77"/>
      <c r="BK406" s="77"/>
      <c r="BL406" s="77"/>
      <c r="BM406" s="77"/>
      <c r="BN406" s="77"/>
      <c r="BO406" s="77"/>
      <c r="BP406" s="77"/>
      <c r="BQ406" s="77"/>
      <c r="BR406" s="77"/>
      <c r="BS406" s="77"/>
      <c r="BT406" s="77"/>
      <c r="BU406" s="77"/>
      <c r="BV406" s="77"/>
    </row>
    <row r="407" spans="1:74" x14ac:dyDescent="0.4">
      <c r="A407" s="77"/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  <c r="AB407" s="77"/>
      <c r="AC407" s="77"/>
      <c r="AD407" s="77"/>
      <c r="AE407" s="77"/>
      <c r="AF407" s="77"/>
      <c r="AG407" s="77"/>
      <c r="AH407" s="77"/>
      <c r="AI407" s="77"/>
      <c r="AJ407" s="77"/>
      <c r="AK407" s="77"/>
      <c r="AL407" s="77"/>
      <c r="AM407" s="77"/>
      <c r="AN407" s="77"/>
      <c r="AO407" s="77"/>
      <c r="AP407" s="77"/>
      <c r="AQ407" s="77"/>
      <c r="AR407" s="77"/>
      <c r="AS407" s="77"/>
      <c r="AT407" s="77"/>
      <c r="AU407" s="77"/>
      <c r="AV407" s="77"/>
      <c r="AW407" s="77"/>
      <c r="AX407" s="77"/>
      <c r="AY407" s="77"/>
      <c r="AZ407" s="77"/>
      <c r="BA407" s="77"/>
      <c r="BB407" s="77"/>
      <c r="BC407" s="77"/>
      <c r="BD407" s="77"/>
      <c r="BE407" s="77"/>
      <c r="BF407" s="77"/>
      <c r="BG407" s="77"/>
      <c r="BH407" s="77"/>
      <c r="BI407" s="77"/>
      <c r="BJ407" s="77"/>
      <c r="BK407" s="77"/>
      <c r="BL407" s="77"/>
      <c r="BM407" s="77"/>
      <c r="BN407" s="77"/>
      <c r="BO407" s="77"/>
      <c r="BP407" s="77"/>
      <c r="BQ407" s="77"/>
      <c r="BR407" s="77"/>
      <c r="BS407" s="77"/>
      <c r="BT407" s="77"/>
      <c r="BU407" s="77"/>
      <c r="BV407" s="77"/>
    </row>
    <row r="408" spans="1:74" x14ac:dyDescent="0.4">
      <c r="A408" s="77"/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  <c r="AB408" s="77"/>
      <c r="AC408" s="77"/>
      <c r="AD408" s="77"/>
      <c r="AE408" s="77"/>
      <c r="AF408" s="77"/>
      <c r="AG408" s="77"/>
      <c r="AH408" s="77"/>
      <c r="AI408" s="77"/>
      <c r="AJ408" s="77"/>
      <c r="AK408" s="77"/>
      <c r="AL408" s="77"/>
      <c r="AM408" s="77"/>
      <c r="AN408" s="77"/>
      <c r="AO408" s="77"/>
      <c r="AP408" s="77"/>
      <c r="AQ408" s="77"/>
      <c r="AR408" s="77"/>
      <c r="AS408" s="77"/>
      <c r="AT408" s="77"/>
      <c r="AU408" s="77"/>
      <c r="AV408" s="77"/>
      <c r="AW408" s="77"/>
      <c r="AX408" s="77"/>
      <c r="AY408" s="77"/>
      <c r="AZ408" s="77"/>
      <c r="BA408" s="77"/>
      <c r="BB408" s="77"/>
      <c r="BC408" s="77"/>
      <c r="BD408" s="77"/>
      <c r="BE408" s="77"/>
      <c r="BF408" s="77"/>
      <c r="BG408" s="77"/>
      <c r="BH408" s="77"/>
      <c r="BI408" s="77"/>
      <c r="BJ408" s="77"/>
      <c r="BK408" s="77"/>
      <c r="BL408" s="77"/>
      <c r="BM408" s="77"/>
      <c r="BN408" s="77"/>
      <c r="BO408" s="77"/>
      <c r="BP408" s="77"/>
      <c r="BQ408" s="77"/>
      <c r="BR408" s="77"/>
      <c r="BS408" s="77"/>
      <c r="BT408" s="77"/>
      <c r="BU408" s="77"/>
      <c r="BV408" s="77"/>
    </row>
    <row r="409" spans="1:74" x14ac:dyDescent="0.4">
      <c r="A409" s="77"/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  <c r="AB409" s="77"/>
      <c r="AC409" s="77"/>
      <c r="AD409" s="77"/>
      <c r="AE409" s="77"/>
      <c r="AF409" s="77"/>
      <c r="AG409" s="77"/>
      <c r="AH409" s="77"/>
      <c r="AI409" s="77"/>
      <c r="AJ409" s="77"/>
      <c r="AK409" s="77"/>
      <c r="AL409" s="77"/>
      <c r="AM409" s="77"/>
      <c r="AN409" s="77"/>
      <c r="AO409" s="77"/>
      <c r="AP409" s="77"/>
      <c r="AQ409" s="77"/>
      <c r="AR409" s="77"/>
      <c r="AS409" s="77"/>
      <c r="AT409" s="77"/>
      <c r="AU409" s="77"/>
      <c r="AV409" s="77"/>
      <c r="AW409" s="77"/>
      <c r="AX409" s="77"/>
      <c r="AY409" s="77"/>
      <c r="AZ409" s="77"/>
      <c r="BA409" s="77"/>
      <c r="BB409" s="77"/>
      <c r="BC409" s="77"/>
      <c r="BD409" s="77"/>
      <c r="BE409" s="77"/>
      <c r="BF409" s="77"/>
      <c r="BG409" s="77"/>
      <c r="BH409" s="77"/>
      <c r="BI409" s="77"/>
      <c r="BJ409" s="77"/>
      <c r="BK409" s="77"/>
      <c r="BL409" s="77"/>
      <c r="BM409" s="77"/>
      <c r="BN409" s="77"/>
      <c r="BO409" s="77"/>
      <c r="BP409" s="77"/>
      <c r="BQ409" s="77"/>
      <c r="BR409" s="77"/>
      <c r="BS409" s="77"/>
      <c r="BT409" s="77"/>
      <c r="BU409" s="77"/>
      <c r="BV409" s="77"/>
    </row>
    <row r="410" spans="1:74" x14ac:dyDescent="0.4">
      <c r="A410" s="77"/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  <c r="AB410" s="77"/>
      <c r="AC410" s="77"/>
      <c r="AD410" s="77"/>
      <c r="AE410" s="77"/>
      <c r="AF410" s="77"/>
      <c r="AG410" s="77"/>
      <c r="AH410" s="77"/>
      <c r="AI410" s="77"/>
      <c r="AJ410" s="77"/>
      <c r="AK410" s="77"/>
      <c r="AL410" s="77"/>
      <c r="AM410" s="77"/>
      <c r="AN410" s="77"/>
      <c r="AO410" s="77"/>
      <c r="AP410" s="77"/>
      <c r="AQ410" s="77"/>
      <c r="AR410" s="77"/>
      <c r="AS410" s="77"/>
      <c r="AT410" s="77"/>
      <c r="AU410" s="77"/>
      <c r="AV410" s="77"/>
      <c r="AW410" s="77"/>
      <c r="AX410" s="77"/>
      <c r="AY410" s="77"/>
      <c r="AZ410" s="77"/>
      <c r="BA410" s="77"/>
      <c r="BB410" s="77"/>
      <c r="BC410" s="77"/>
      <c r="BD410" s="77"/>
      <c r="BE410" s="77"/>
      <c r="BF410" s="77"/>
      <c r="BG410" s="77"/>
      <c r="BH410" s="77"/>
      <c r="BI410" s="77"/>
      <c r="BJ410" s="77"/>
      <c r="BK410" s="77"/>
      <c r="BL410" s="77"/>
      <c r="BM410" s="77"/>
      <c r="BN410" s="77"/>
      <c r="BO410" s="77"/>
      <c r="BP410" s="77"/>
      <c r="BQ410" s="77"/>
      <c r="BR410" s="77"/>
      <c r="BS410" s="77"/>
      <c r="BT410" s="77"/>
      <c r="BU410" s="77"/>
      <c r="BV410" s="77"/>
    </row>
    <row r="411" spans="1:74" x14ac:dyDescent="0.4">
      <c r="A411" s="77"/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  <c r="AB411" s="77"/>
      <c r="AC411" s="77"/>
      <c r="AD411" s="77"/>
      <c r="AE411" s="77"/>
      <c r="AF411" s="77"/>
      <c r="AG411" s="77"/>
      <c r="AH411" s="77"/>
      <c r="AI411" s="77"/>
      <c r="AJ411" s="77"/>
      <c r="AK411" s="77"/>
      <c r="AL411" s="77"/>
      <c r="AM411" s="77"/>
      <c r="AN411" s="77"/>
      <c r="AO411" s="77"/>
      <c r="AP411" s="77"/>
      <c r="AQ411" s="77"/>
      <c r="AR411" s="77"/>
      <c r="AS411" s="77"/>
      <c r="AT411" s="77"/>
      <c r="AU411" s="77"/>
      <c r="AV411" s="77"/>
      <c r="AW411" s="77"/>
      <c r="AX411" s="77"/>
      <c r="AY411" s="77"/>
      <c r="AZ411" s="77"/>
      <c r="BA411" s="77"/>
      <c r="BB411" s="77"/>
      <c r="BC411" s="77"/>
      <c r="BD411" s="77"/>
      <c r="BE411" s="77"/>
      <c r="BF411" s="77"/>
      <c r="BG411" s="77"/>
      <c r="BH411" s="77"/>
      <c r="BI411" s="77"/>
      <c r="BJ411" s="77"/>
      <c r="BK411" s="77"/>
      <c r="BL411" s="77"/>
      <c r="BM411" s="77"/>
      <c r="BN411" s="77"/>
      <c r="BO411" s="77"/>
      <c r="BP411" s="77"/>
      <c r="BQ411" s="77"/>
      <c r="BR411" s="77"/>
      <c r="BS411" s="77"/>
      <c r="BT411" s="77"/>
      <c r="BU411" s="77"/>
      <c r="BV411" s="77"/>
    </row>
    <row r="412" spans="1:74" x14ac:dyDescent="0.4">
      <c r="A412" s="77"/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  <c r="AB412" s="77"/>
      <c r="AC412" s="77"/>
      <c r="AD412" s="77"/>
      <c r="AE412" s="77"/>
      <c r="AF412" s="77"/>
      <c r="AG412" s="77"/>
      <c r="AH412" s="77"/>
      <c r="AI412" s="77"/>
      <c r="AJ412" s="77"/>
      <c r="AK412" s="77"/>
      <c r="AL412" s="77"/>
      <c r="AM412" s="77"/>
      <c r="AN412" s="77"/>
      <c r="AO412" s="77"/>
      <c r="AP412" s="77"/>
      <c r="AQ412" s="77"/>
      <c r="AR412" s="77"/>
      <c r="AS412" s="77"/>
      <c r="AT412" s="77"/>
      <c r="AU412" s="77"/>
      <c r="AV412" s="77"/>
      <c r="AW412" s="77"/>
      <c r="AX412" s="77"/>
      <c r="AY412" s="77"/>
      <c r="AZ412" s="77"/>
      <c r="BA412" s="77"/>
      <c r="BB412" s="77"/>
      <c r="BC412" s="77"/>
      <c r="BD412" s="77"/>
      <c r="BE412" s="77"/>
      <c r="BF412" s="77"/>
      <c r="BG412" s="77"/>
      <c r="BH412" s="77"/>
      <c r="BI412" s="77"/>
      <c r="BJ412" s="77"/>
      <c r="BK412" s="77"/>
      <c r="BL412" s="77"/>
      <c r="BM412" s="77"/>
      <c r="BN412" s="77"/>
      <c r="BO412" s="77"/>
      <c r="BP412" s="77"/>
      <c r="BQ412" s="77"/>
      <c r="BR412" s="77"/>
      <c r="BS412" s="77"/>
      <c r="BT412" s="77"/>
      <c r="BU412" s="77"/>
      <c r="BV412" s="77"/>
    </row>
    <row r="413" spans="1:74" x14ac:dyDescent="0.4">
      <c r="A413" s="77"/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  <c r="AB413" s="77"/>
      <c r="AC413" s="77"/>
      <c r="AD413" s="77"/>
      <c r="AE413" s="77"/>
      <c r="AF413" s="77"/>
      <c r="AG413" s="77"/>
      <c r="AH413" s="77"/>
      <c r="AI413" s="77"/>
      <c r="AJ413" s="77"/>
      <c r="AK413" s="77"/>
      <c r="AL413" s="77"/>
      <c r="AM413" s="77"/>
      <c r="AN413" s="77"/>
      <c r="AO413" s="77"/>
      <c r="AP413" s="77"/>
      <c r="AQ413" s="77"/>
      <c r="AR413" s="77"/>
      <c r="AS413" s="77"/>
      <c r="AT413" s="77"/>
      <c r="AU413" s="77"/>
      <c r="AV413" s="77"/>
      <c r="AW413" s="77"/>
      <c r="AX413" s="77"/>
      <c r="AY413" s="77"/>
      <c r="AZ413" s="77"/>
      <c r="BA413" s="77"/>
      <c r="BB413" s="77"/>
      <c r="BC413" s="77"/>
      <c r="BD413" s="77"/>
      <c r="BE413" s="77"/>
      <c r="BF413" s="77"/>
      <c r="BG413" s="77"/>
      <c r="BH413" s="77"/>
      <c r="BI413" s="77"/>
      <c r="BJ413" s="77"/>
      <c r="BK413" s="77"/>
      <c r="BL413" s="77"/>
      <c r="BM413" s="77"/>
      <c r="BN413" s="77"/>
      <c r="BO413" s="77"/>
      <c r="BP413" s="77"/>
      <c r="BQ413" s="77"/>
      <c r="BR413" s="77"/>
      <c r="BS413" s="77"/>
      <c r="BT413" s="77"/>
      <c r="BU413" s="77"/>
      <c r="BV413" s="77"/>
    </row>
    <row r="414" spans="1:74" x14ac:dyDescent="0.4">
      <c r="A414" s="77"/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  <c r="AB414" s="77"/>
      <c r="AC414" s="77"/>
      <c r="AD414" s="77"/>
      <c r="AE414" s="77"/>
      <c r="AF414" s="77"/>
      <c r="AG414" s="77"/>
      <c r="AH414" s="77"/>
      <c r="AI414" s="77"/>
      <c r="AJ414" s="77"/>
      <c r="AK414" s="77"/>
      <c r="AL414" s="77"/>
      <c r="AM414" s="77"/>
      <c r="AN414" s="77"/>
      <c r="AO414" s="77"/>
      <c r="AP414" s="77"/>
      <c r="AQ414" s="77"/>
      <c r="AR414" s="77"/>
      <c r="AS414" s="77"/>
      <c r="AT414" s="77"/>
      <c r="AU414" s="77"/>
      <c r="AV414" s="77"/>
      <c r="AW414" s="77"/>
      <c r="AX414" s="77"/>
      <c r="AY414" s="77"/>
      <c r="AZ414" s="77"/>
      <c r="BA414" s="77"/>
      <c r="BB414" s="77"/>
      <c r="BC414" s="77"/>
      <c r="BD414" s="77"/>
      <c r="BE414" s="77"/>
      <c r="BF414" s="77"/>
      <c r="BG414" s="77"/>
      <c r="BH414" s="77"/>
      <c r="BI414" s="77"/>
      <c r="BJ414" s="77"/>
      <c r="BK414" s="77"/>
      <c r="BL414" s="77"/>
      <c r="BM414" s="77"/>
      <c r="BN414" s="77"/>
      <c r="BO414" s="77"/>
      <c r="BP414" s="77"/>
      <c r="BQ414" s="77"/>
      <c r="BR414" s="77"/>
      <c r="BS414" s="77"/>
      <c r="BT414" s="77"/>
      <c r="BU414" s="77"/>
      <c r="BV414" s="77"/>
    </row>
    <row r="415" spans="1:74" x14ac:dyDescent="0.4">
      <c r="A415" s="77"/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  <c r="AB415" s="77"/>
      <c r="AC415" s="77"/>
      <c r="AD415" s="77"/>
      <c r="AE415" s="77"/>
      <c r="AF415" s="77"/>
      <c r="AG415" s="77"/>
      <c r="AH415" s="77"/>
      <c r="AI415" s="77"/>
      <c r="AJ415" s="77"/>
      <c r="AK415" s="77"/>
      <c r="AL415" s="77"/>
      <c r="AM415" s="77"/>
      <c r="AN415" s="77"/>
      <c r="AO415" s="77"/>
      <c r="AP415" s="77"/>
      <c r="AQ415" s="77"/>
      <c r="AR415" s="77"/>
      <c r="AS415" s="77"/>
      <c r="AT415" s="77"/>
      <c r="AU415" s="77"/>
      <c r="AV415" s="77"/>
      <c r="AW415" s="77"/>
      <c r="AX415" s="77"/>
      <c r="AY415" s="77"/>
      <c r="AZ415" s="77"/>
      <c r="BA415" s="77"/>
      <c r="BB415" s="77"/>
      <c r="BC415" s="77"/>
      <c r="BD415" s="77"/>
      <c r="BE415" s="77"/>
      <c r="BF415" s="77"/>
      <c r="BG415" s="77"/>
      <c r="BH415" s="77"/>
      <c r="BI415" s="77"/>
      <c r="BJ415" s="77"/>
      <c r="BK415" s="77"/>
      <c r="BL415" s="77"/>
      <c r="BM415" s="77"/>
      <c r="BN415" s="77"/>
      <c r="BO415" s="77"/>
      <c r="BP415" s="77"/>
      <c r="BQ415" s="77"/>
      <c r="BR415" s="77"/>
      <c r="BS415" s="77"/>
      <c r="BT415" s="77"/>
      <c r="BU415" s="77"/>
      <c r="BV415" s="77"/>
    </row>
    <row r="416" spans="1:74" x14ac:dyDescent="0.4">
      <c r="A416" s="77"/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  <c r="AB416" s="77"/>
      <c r="AC416" s="77"/>
      <c r="AD416" s="77"/>
      <c r="AE416" s="77"/>
      <c r="AF416" s="77"/>
      <c r="AG416" s="77"/>
      <c r="AH416" s="77"/>
      <c r="AI416" s="77"/>
      <c r="AJ416" s="77"/>
      <c r="AK416" s="77"/>
      <c r="AL416" s="77"/>
      <c r="AM416" s="77"/>
      <c r="AN416" s="77"/>
      <c r="AO416" s="77"/>
      <c r="AP416" s="77"/>
      <c r="AQ416" s="77"/>
      <c r="AR416" s="77"/>
      <c r="AS416" s="77"/>
      <c r="AT416" s="77"/>
      <c r="AU416" s="77"/>
      <c r="AV416" s="77"/>
      <c r="AW416" s="77"/>
      <c r="AX416" s="77"/>
      <c r="AY416" s="77"/>
      <c r="AZ416" s="77"/>
      <c r="BA416" s="77"/>
      <c r="BB416" s="77"/>
      <c r="BC416" s="77"/>
      <c r="BD416" s="77"/>
      <c r="BE416" s="77"/>
      <c r="BF416" s="77"/>
      <c r="BG416" s="77"/>
      <c r="BH416" s="77"/>
      <c r="BI416" s="77"/>
      <c r="BJ416" s="77"/>
      <c r="BK416" s="77"/>
      <c r="BL416" s="77"/>
      <c r="BM416" s="77"/>
      <c r="BN416" s="77"/>
      <c r="BO416" s="77"/>
      <c r="BP416" s="77"/>
      <c r="BQ416" s="77"/>
      <c r="BR416" s="77"/>
      <c r="BS416" s="77"/>
      <c r="BT416" s="77"/>
      <c r="BU416" s="77"/>
      <c r="BV416" s="77"/>
    </row>
    <row r="417" spans="1:74" x14ac:dyDescent="0.4">
      <c r="A417" s="77"/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  <c r="AB417" s="77"/>
      <c r="AC417" s="77"/>
      <c r="AD417" s="77"/>
      <c r="AE417" s="77"/>
      <c r="AF417" s="77"/>
      <c r="AG417" s="77"/>
      <c r="AH417" s="77"/>
      <c r="AI417" s="77"/>
      <c r="AJ417" s="77"/>
      <c r="AK417" s="77"/>
      <c r="AL417" s="77"/>
      <c r="AM417" s="77"/>
      <c r="AN417" s="77"/>
      <c r="AO417" s="77"/>
      <c r="AP417" s="77"/>
      <c r="AQ417" s="77"/>
      <c r="AR417" s="77"/>
      <c r="AS417" s="77"/>
      <c r="AT417" s="77"/>
      <c r="AU417" s="77"/>
      <c r="AV417" s="77"/>
      <c r="AW417" s="77"/>
      <c r="AX417" s="77"/>
      <c r="AY417" s="77"/>
      <c r="AZ417" s="77"/>
      <c r="BA417" s="77"/>
      <c r="BB417" s="77"/>
      <c r="BC417" s="77"/>
      <c r="BD417" s="77"/>
      <c r="BE417" s="77"/>
      <c r="BF417" s="77"/>
      <c r="BG417" s="77"/>
      <c r="BH417" s="77"/>
      <c r="BI417" s="77"/>
      <c r="BJ417" s="77"/>
      <c r="BK417" s="77"/>
      <c r="BL417" s="77"/>
      <c r="BM417" s="77"/>
      <c r="BN417" s="77"/>
      <c r="BO417" s="77"/>
      <c r="BP417" s="77"/>
      <c r="BQ417" s="77"/>
      <c r="BR417" s="77"/>
      <c r="BS417" s="77"/>
      <c r="BT417" s="77"/>
      <c r="BU417" s="77"/>
      <c r="BV417" s="77"/>
    </row>
    <row r="418" spans="1:74" x14ac:dyDescent="0.4">
      <c r="A418" s="77"/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  <c r="AB418" s="77"/>
      <c r="AC418" s="77"/>
      <c r="AD418" s="77"/>
      <c r="AE418" s="77"/>
      <c r="AF418" s="77"/>
      <c r="AG418" s="77"/>
      <c r="AH418" s="77"/>
      <c r="AI418" s="77"/>
      <c r="AJ418" s="77"/>
      <c r="AK418" s="77"/>
      <c r="AL418" s="77"/>
      <c r="AM418" s="77"/>
      <c r="AN418" s="77"/>
      <c r="AO418" s="77"/>
      <c r="AP418" s="77"/>
      <c r="AQ418" s="77"/>
      <c r="AR418" s="77"/>
      <c r="AS418" s="77"/>
      <c r="AT418" s="77"/>
      <c r="AU418" s="77"/>
      <c r="AV418" s="77"/>
      <c r="AW418" s="77"/>
      <c r="AX418" s="77"/>
      <c r="AY418" s="77"/>
      <c r="AZ418" s="77"/>
      <c r="BA418" s="77"/>
      <c r="BB418" s="77"/>
      <c r="BC418" s="77"/>
      <c r="BD418" s="77"/>
      <c r="BE418" s="77"/>
      <c r="BF418" s="77"/>
      <c r="BG418" s="77"/>
      <c r="BH418" s="77"/>
      <c r="BI418" s="77"/>
      <c r="BJ418" s="77"/>
      <c r="BK418" s="77"/>
      <c r="BL418" s="77"/>
      <c r="BM418" s="77"/>
      <c r="BN418" s="77"/>
      <c r="BO418" s="77"/>
      <c r="BP418" s="77"/>
      <c r="BQ418" s="77"/>
      <c r="BR418" s="77"/>
      <c r="BS418" s="77"/>
      <c r="BT418" s="77"/>
      <c r="BU418" s="77"/>
      <c r="BV418" s="77"/>
    </row>
    <row r="419" spans="1:74" x14ac:dyDescent="0.4">
      <c r="A419" s="77"/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  <c r="AB419" s="77"/>
      <c r="AC419" s="77"/>
      <c r="AD419" s="77"/>
      <c r="AE419" s="77"/>
      <c r="AF419" s="77"/>
      <c r="AG419" s="77"/>
      <c r="AH419" s="77"/>
      <c r="AI419" s="77"/>
      <c r="AJ419" s="77"/>
      <c r="AK419" s="77"/>
      <c r="AL419" s="77"/>
      <c r="AM419" s="77"/>
      <c r="AN419" s="77"/>
      <c r="AO419" s="77"/>
      <c r="AP419" s="77"/>
      <c r="AQ419" s="77"/>
      <c r="AR419" s="77"/>
      <c r="AS419" s="77"/>
      <c r="AT419" s="77"/>
      <c r="AU419" s="77"/>
      <c r="AV419" s="77"/>
      <c r="AW419" s="77"/>
      <c r="AX419" s="77"/>
      <c r="AY419" s="77"/>
      <c r="AZ419" s="77"/>
      <c r="BA419" s="77"/>
      <c r="BB419" s="77"/>
      <c r="BC419" s="77"/>
      <c r="BD419" s="77"/>
      <c r="BE419" s="77"/>
      <c r="BF419" s="77"/>
      <c r="BG419" s="77"/>
      <c r="BH419" s="77"/>
      <c r="BI419" s="77"/>
      <c r="BJ419" s="77"/>
      <c r="BK419" s="77"/>
      <c r="BL419" s="77"/>
      <c r="BM419" s="77"/>
      <c r="BN419" s="77"/>
      <c r="BO419" s="77"/>
      <c r="BP419" s="77"/>
      <c r="BQ419" s="77"/>
      <c r="BR419" s="77"/>
      <c r="BS419" s="77"/>
      <c r="BT419" s="77"/>
      <c r="BU419" s="77"/>
      <c r="BV419" s="77"/>
    </row>
    <row r="420" spans="1:74" x14ac:dyDescent="0.4">
      <c r="A420" s="77"/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  <c r="AB420" s="77"/>
      <c r="AC420" s="77"/>
      <c r="AD420" s="77"/>
      <c r="AE420" s="77"/>
      <c r="AF420" s="77"/>
      <c r="AG420" s="77"/>
      <c r="AH420" s="77"/>
      <c r="AI420" s="77"/>
      <c r="AJ420" s="77"/>
      <c r="AK420" s="77"/>
      <c r="AL420" s="77"/>
      <c r="AM420" s="77"/>
      <c r="AN420" s="77"/>
      <c r="AO420" s="77"/>
      <c r="AP420" s="77"/>
      <c r="AQ420" s="77"/>
      <c r="AR420" s="77"/>
      <c r="AS420" s="77"/>
      <c r="AT420" s="77"/>
      <c r="AU420" s="77"/>
      <c r="AV420" s="77"/>
      <c r="AW420" s="77"/>
      <c r="AX420" s="77"/>
      <c r="AY420" s="77"/>
      <c r="AZ420" s="77"/>
      <c r="BA420" s="77"/>
      <c r="BB420" s="77"/>
      <c r="BC420" s="77"/>
      <c r="BD420" s="77"/>
      <c r="BE420" s="77"/>
      <c r="BF420" s="77"/>
      <c r="BG420" s="77"/>
      <c r="BH420" s="77"/>
      <c r="BI420" s="77"/>
      <c r="BJ420" s="77"/>
      <c r="BK420" s="77"/>
      <c r="BL420" s="77"/>
      <c r="BM420" s="77"/>
      <c r="BN420" s="77"/>
      <c r="BO420" s="77"/>
      <c r="BP420" s="77"/>
      <c r="BQ420" s="77"/>
      <c r="BR420" s="77"/>
      <c r="BS420" s="77"/>
      <c r="BT420" s="77"/>
      <c r="BU420" s="77"/>
      <c r="BV420" s="77"/>
    </row>
    <row r="421" spans="1:74" x14ac:dyDescent="0.4">
      <c r="A421" s="77"/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  <c r="AB421" s="77"/>
      <c r="AC421" s="77"/>
      <c r="AD421" s="77"/>
      <c r="AE421" s="77"/>
      <c r="AF421" s="77"/>
      <c r="AG421" s="77"/>
      <c r="AH421" s="77"/>
      <c r="AI421" s="77"/>
      <c r="AJ421" s="77"/>
      <c r="AK421" s="77"/>
      <c r="AL421" s="77"/>
      <c r="AM421" s="77"/>
      <c r="AN421" s="77"/>
      <c r="AO421" s="77"/>
      <c r="AP421" s="77"/>
      <c r="AQ421" s="77"/>
      <c r="AR421" s="77"/>
      <c r="AS421" s="77"/>
      <c r="AT421" s="77"/>
      <c r="AU421" s="77"/>
      <c r="AV421" s="77"/>
      <c r="AW421" s="77"/>
      <c r="AX421" s="77"/>
      <c r="AY421" s="77"/>
      <c r="AZ421" s="77"/>
      <c r="BA421" s="77"/>
      <c r="BB421" s="77"/>
      <c r="BC421" s="77"/>
      <c r="BD421" s="77"/>
      <c r="BE421" s="77"/>
      <c r="BF421" s="77"/>
      <c r="BG421" s="77"/>
      <c r="BH421" s="77"/>
      <c r="BI421" s="77"/>
      <c r="BJ421" s="77"/>
      <c r="BK421" s="77"/>
      <c r="BL421" s="77"/>
      <c r="BM421" s="77"/>
      <c r="BN421" s="77"/>
      <c r="BO421" s="77"/>
      <c r="BP421" s="77"/>
      <c r="BQ421" s="77"/>
      <c r="BR421" s="77"/>
      <c r="BS421" s="77"/>
      <c r="BT421" s="77"/>
      <c r="BU421" s="77"/>
      <c r="BV421" s="77"/>
    </row>
    <row r="422" spans="1:74" x14ac:dyDescent="0.4">
      <c r="A422" s="77"/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  <c r="AB422" s="77"/>
      <c r="AC422" s="77"/>
      <c r="AD422" s="77"/>
      <c r="AE422" s="77"/>
      <c r="AF422" s="77"/>
      <c r="AG422" s="77"/>
      <c r="AH422" s="77"/>
      <c r="AI422" s="77"/>
      <c r="AJ422" s="77"/>
      <c r="AK422" s="77"/>
      <c r="AL422" s="77"/>
      <c r="AM422" s="77"/>
      <c r="AN422" s="77"/>
      <c r="AO422" s="77"/>
      <c r="AP422" s="77"/>
      <c r="AQ422" s="77"/>
      <c r="AR422" s="77"/>
      <c r="AS422" s="77"/>
      <c r="AT422" s="77"/>
      <c r="AU422" s="77"/>
      <c r="AV422" s="77"/>
      <c r="AW422" s="77"/>
      <c r="AX422" s="77"/>
      <c r="AY422" s="77"/>
      <c r="AZ422" s="77"/>
      <c r="BA422" s="77"/>
      <c r="BB422" s="77"/>
      <c r="BC422" s="77"/>
      <c r="BD422" s="77"/>
      <c r="BE422" s="77"/>
      <c r="BF422" s="77"/>
      <c r="BG422" s="77"/>
      <c r="BH422" s="77"/>
      <c r="BI422" s="77"/>
      <c r="BJ422" s="77"/>
      <c r="BK422" s="77"/>
      <c r="BL422" s="77"/>
      <c r="BM422" s="77"/>
      <c r="BN422" s="77"/>
      <c r="BO422" s="77"/>
      <c r="BP422" s="77"/>
      <c r="BQ422" s="77"/>
      <c r="BR422" s="77"/>
      <c r="BS422" s="77"/>
      <c r="BT422" s="77"/>
      <c r="BU422" s="77"/>
      <c r="BV422" s="77"/>
    </row>
    <row r="423" spans="1:74" x14ac:dyDescent="0.4">
      <c r="A423" s="77"/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  <c r="AB423" s="77"/>
      <c r="AC423" s="77"/>
      <c r="AD423" s="77"/>
      <c r="AE423" s="77"/>
      <c r="AF423" s="77"/>
      <c r="AG423" s="77"/>
      <c r="AH423" s="77"/>
      <c r="AI423" s="77"/>
      <c r="AJ423" s="77"/>
      <c r="AK423" s="77"/>
      <c r="AL423" s="77"/>
      <c r="AM423" s="77"/>
      <c r="AN423" s="77"/>
      <c r="AO423" s="77"/>
      <c r="AP423" s="77"/>
      <c r="AQ423" s="77"/>
      <c r="AR423" s="77"/>
      <c r="AS423" s="77"/>
      <c r="AT423" s="77"/>
      <c r="AU423" s="77"/>
      <c r="AV423" s="77"/>
      <c r="AW423" s="77"/>
      <c r="AX423" s="77"/>
      <c r="AY423" s="77"/>
      <c r="AZ423" s="77"/>
      <c r="BA423" s="77"/>
      <c r="BB423" s="77"/>
      <c r="BC423" s="77"/>
      <c r="BD423" s="77"/>
      <c r="BE423" s="77"/>
      <c r="BF423" s="77"/>
      <c r="BG423" s="77"/>
      <c r="BH423" s="77"/>
      <c r="BI423" s="77"/>
      <c r="BJ423" s="77"/>
      <c r="BK423" s="77"/>
      <c r="BL423" s="77"/>
      <c r="BM423" s="77"/>
      <c r="BN423" s="77"/>
      <c r="BO423" s="77"/>
      <c r="BP423" s="77"/>
      <c r="BQ423" s="77"/>
      <c r="BR423" s="77"/>
      <c r="BS423" s="77"/>
      <c r="BT423" s="77"/>
      <c r="BU423" s="77"/>
      <c r="BV423" s="77"/>
    </row>
    <row r="424" spans="1:74" x14ac:dyDescent="0.4">
      <c r="A424" s="77"/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  <c r="AB424" s="77"/>
      <c r="AC424" s="77"/>
      <c r="AD424" s="77"/>
      <c r="AE424" s="77"/>
      <c r="AF424" s="77"/>
      <c r="AG424" s="77"/>
      <c r="AH424" s="77"/>
      <c r="AI424" s="77"/>
      <c r="AJ424" s="77"/>
      <c r="AK424" s="77"/>
      <c r="AL424" s="77"/>
      <c r="AM424" s="77"/>
      <c r="AN424" s="77"/>
      <c r="AO424" s="77"/>
      <c r="AP424" s="77"/>
      <c r="AQ424" s="77"/>
      <c r="AR424" s="77"/>
      <c r="AS424" s="77"/>
      <c r="AT424" s="77"/>
      <c r="AU424" s="77"/>
      <c r="AV424" s="77"/>
      <c r="AW424" s="77"/>
      <c r="AX424" s="77"/>
      <c r="AY424" s="77"/>
      <c r="AZ424" s="77"/>
      <c r="BA424" s="77"/>
      <c r="BB424" s="77"/>
      <c r="BC424" s="77"/>
      <c r="BD424" s="77"/>
      <c r="BE424" s="77"/>
      <c r="BF424" s="77"/>
      <c r="BG424" s="77"/>
      <c r="BH424" s="77"/>
      <c r="BI424" s="77"/>
      <c r="BJ424" s="77"/>
      <c r="BK424" s="77"/>
      <c r="BL424" s="77"/>
      <c r="BM424" s="77"/>
      <c r="BN424" s="77"/>
      <c r="BO424" s="77"/>
      <c r="BP424" s="77"/>
      <c r="BQ424" s="77"/>
      <c r="BR424" s="77"/>
      <c r="BS424" s="77"/>
      <c r="BT424" s="77"/>
      <c r="BU424" s="77"/>
      <c r="BV424" s="77"/>
    </row>
    <row r="425" spans="1:74" x14ac:dyDescent="0.4">
      <c r="A425" s="77"/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  <c r="AB425" s="77"/>
      <c r="AC425" s="77"/>
      <c r="AD425" s="77"/>
      <c r="AE425" s="77"/>
      <c r="AF425" s="77"/>
      <c r="AG425" s="77"/>
      <c r="AH425" s="77"/>
      <c r="AI425" s="77"/>
      <c r="AJ425" s="77"/>
      <c r="AK425" s="77"/>
      <c r="AL425" s="77"/>
      <c r="AM425" s="77"/>
      <c r="AN425" s="77"/>
      <c r="AO425" s="77"/>
      <c r="AP425" s="77"/>
      <c r="AQ425" s="77"/>
      <c r="AR425" s="77"/>
      <c r="AS425" s="77"/>
      <c r="AT425" s="77"/>
      <c r="AU425" s="77"/>
      <c r="AV425" s="77"/>
      <c r="AW425" s="77"/>
      <c r="AX425" s="77"/>
      <c r="AY425" s="77"/>
      <c r="AZ425" s="77"/>
      <c r="BA425" s="77"/>
      <c r="BB425" s="77"/>
      <c r="BC425" s="77"/>
      <c r="BD425" s="77"/>
      <c r="BE425" s="77"/>
      <c r="BF425" s="77"/>
      <c r="BG425" s="77"/>
      <c r="BH425" s="77"/>
      <c r="BI425" s="77"/>
      <c r="BJ425" s="77"/>
      <c r="BK425" s="77"/>
      <c r="BL425" s="77"/>
      <c r="BM425" s="77"/>
      <c r="BN425" s="77"/>
      <c r="BO425" s="77"/>
      <c r="BP425" s="77"/>
      <c r="BQ425" s="77"/>
      <c r="BR425" s="77"/>
      <c r="BS425" s="77"/>
      <c r="BT425" s="77"/>
      <c r="BU425" s="77"/>
      <c r="BV425" s="77"/>
    </row>
    <row r="426" spans="1:74" x14ac:dyDescent="0.4">
      <c r="A426" s="77"/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  <c r="AB426" s="77"/>
      <c r="AC426" s="77"/>
      <c r="AD426" s="77"/>
      <c r="AE426" s="77"/>
      <c r="AF426" s="77"/>
      <c r="AG426" s="77"/>
      <c r="AH426" s="77"/>
      <c r="AI426" s="77"/>
      <c r="AJ426" s="77"/>
      <c r="AK426" s="77"/>
      <c r="AL426" s="77"/>
      <c r="AM426" s="77"/>
      <c r="AN426" s="77"/>
      <c r="AO426" s="77"/>
      <c r="AP426" s="77"/>
      <c r="AQ426" s="77"/>
      <c r="AR426" s="77"/>
      <c r="AS426" s="77"/>
      <c r="AT426" s="77"/>
      <c r="AU426" s="77"/>
      <c r="AV426" s="77"/>
      <c r="AW426" s="77"/>
      <c r="AX426" s="77"/>
      <c r="AY426" s="77"/>
      <c r="AZ426" s="77"/>
      <c r="BA426" s="77"/>
      <c r="BB426" s="77"/>
      <c r="BC426" s="77"/>
      <c r="BD426" s="77"/>
      <c r="BE426" s="77"/>
      <c r="BF426" s="77"/>
      <c r="BG426" s="77"/>
      <c r="BH426" s="77"/>
      <c r="BI426" s="77"/>
      <c r="BJ426" s="77"/>
      <c r="BK426" s="77"/>
      <c r="BL426" s="77"/>
      <c r="BM426" s="77"/>
      <c r="BN426" s="77"/>
      <c r="BO426" s="77"/>
      <c r="BP426" s="77"/>
      <c r="BQ426" s="77"/>
      <c r="BR426" s="77"/>
      <c r="BS426" s="77"/>
      <c r="BT426" s="77"/>
      <c r="BU426" s="77"/>
      <c r="BV426" s="77"/>
    </row>
    <row r="427" spans="1:74" x14ac:dyDescent="0.4">
      <c r="A427" s="77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  <c r="BE427" s="77"/>
      <c r="BF427" s="77"/>
      <c r="BG427" s="77"/>
      <c r="BH427" s="77"/>
      <c r="BI427" s="77"/>
      <c r="BJ427" s="77"/>
      <c r="BK427" s="77"/>
      <c r="BL427" s="77"/>
      <c r="BM427" s="77"/>
      <c r="BN427" s="77"/>
      <c r="BO427" s="77"/>
      <c r="BP427" s="77"/>
      <c r="BQ427" s="77"/>
      <c r="BR427" s="77"/>
      <c r="BS427" s="77"/>
      <c r="BT427" s="77"/>
      <c r="BU427" s="77"/>
      <c r="BV427" s="77"/>
    </row>
    <row r="428" spans="1:74" x14ac:dyDescent="0.4">
      <c r="A428" s="77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  <c r="AB428" s="77"/>
      <c r="AC428" s="77"/>
      <c r="AD428" s="77"/>
      <c r="AE428" s="77"/>
      <c r="AF428" s="77"/>
      <c r="AG428" s="77"/>
      <c r="AH428" s="77"/>
      <c r="AI428" s="77"/>
      <c r="AJ428" s="77"/>
      <c r="AK428" s="77"/>
      <c r="AL428" s="77"/>
      <c r="AM428" s="77"/>
      <c r="AN428" s="77"/>
      <c r="AO428" s="77"/>
      <c r="AP428" s="77"/>
      <c r="AQ428" s="77"/>
      <c r="AR428" s="77"/>
      <c r="AS428" s="77"/>
      <c r="AT428" s="77"/>
      <c r="AU428" s="77"/>
      <c r="AV428" s="77"/>
      <c r="AW428" s="77"/>
      <c r="AX428" s="77"/>
      <c r="AY428" s="77"/>
      <c r="AZ428" s="77"/>
      <c r="BA428" s="77"/>
      <c r="BB428" s="77"/>
      <c r="BC428" s="77"/>
      <c r="BD428" s="77"/>
      <c r="BE428" s="77"/>
      <c r="BF428" s="77"/>
      <c r="BG428" s="77"/>
      <c r="BH428" s="77"/>
      <c r="BI428" s="77"/>
      <c r="BJ428" s="77"/>
      <c r="BK428" s="77"/>
      <c r="BL428" s="77"/>
      <c r="BM428" s="77"/>
      <c r="BN428" s="77"/>
      <c r="BO428" s="77"/>
      <c r="BP428" s="77"/>
      <c r="BQ428" s="77"/>
      <c r="BR428" s="77"/>
      <c r="BS428" s="77"/>
      <c r="BT428" s="77"/>
      <c r="BU428" s="77"/>
      <c r="BV428" s="77"/>
    </row>
    <row r="429" spans="1:74" x14ac:dyDescent="0.4">
      <c r="A429" s="77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  <c r="AB429" s="77"/>
      <c r="AC429" s="77"/>
      <c r="AD429" s="77"/>
      <c r="AE429" s="77"/>
      <c r="AF429" s="77"/>
      <c r="AG429" s="77"/>
      <c r="AH429" s="77"/>
      <c r="AI429" s="77"/>
      <c r="AJ429" s="77"/>
      <c r="AK429" s="77"/>
      <c r="AL429" s="77"/>
      <c r="AM429" s="77"/>
      <c r="AN429" s="77"/>
      <c r="AO429" s="77"/>
      <c r="AP429" s="77"/>
      <c r="AQ429" s="77"/>
      <c r="AR429" s="77"/>
      <c r="AS429" s="77"/>
      <c r="AT429" s="77"/>
      <c r="AU429" s="77"/>
      <c r="AV429" s="77"/>
      <c r="AW429" s="77"/>
      <c r="AX429" s="77"/>
      <c r="AY429" s="77"/>
      <c r="AZ429" s="77"/>
      <c r="BA429" s="77"/>
      <c r="BB429" s="77"/>
      <c r="BC429" s="77"/>
      <c r="BD429" s="77"/>
      <c r="BE429" s="77"/>
      <c r="BF429" s="77"/>
      <c r="BG429" s="77"/>
      <c r="BH429" s="77"/>
      <c r="BI429" s="77"/>
      <c r="BJ429" s="77"/>
      <c r="BK429" s="77"/>
      <c r="BL429" s="77"/>
      <c r="BM429" s="77"/>
      <c r="BN429" s="77"/>
      <c r="BO429" s="77"/>
      <c r="BP429" s="77"/>
      <c r="BQ429" s="77"/>
      <c r="BR429" s="77"/>
      <c r="BS429" s="77"/>
      <c r="BT429" s="77"/>
      <c r="BU429" s="77"/>
      <c r="BV429" s="77"/>
    </row>
    <row r="430" spans="1:74" x14ac:dyDescent="0.4">
      <c r="A430" s="77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  <c r="AB430" s="77"/>
      <c r="AC430" s="77"/>
      <c r="AD430" s="77"/>
      <c r="AE430" s="77"/>
      <c r="AF430" s="77"/>
      <c r="AG430" s="77"/>
      <c r="AH430" s="77"/>
      <c r="AI430" s="77"/>
      <c r="AJ430" s="77"/>
      <c r="AK430" s="77"/>
      <c r="AL430" s="77"/>
      <c r="AM430" s="77"/>
      <c r="AN430" s="77"/>
      <c r="AO430" s="77"/>
      <c r="AP430" s="77"/>
      <c r="AQ430" s="77"/>
      <c r="AR430" s="77"/>
      <c r="AS430" s="77"/>
      <c r="AT430" s="77"/>
      <c r="AU430" s="77"/>
      <c r="AV430" s="77"/>
      <c r="AW430" s="77"/>
      <c r="AX430" s="77"/>
      <c r="AY430" s="77"/>
      <c r="AZ430" s="77"/>
      <c r="BA430" s="77"/>
      <c r="BB430" s="77"/>
      <c r="BC430" s="77"/>
      <c r="BD430" s="77"/>
      <c r="BE430" s="77"/>
      <c r="BF430" s="77"/>
      <c r="BG430" s="77"/>
      <c r="BH430" s="77"/>
      <c r="BI430" s="77"/>
      <c r="BJ430" s="77"/>
      <c r="BK430" s="77"/>
      <c r="BL430" s="77"/>
      <c r="BM430" s="77"/>
      <c r="BN430" s="77"/>
      <c r="BO430" s="77"/>
      <c r="BP430" s="77"/>
      <c r="BQ430" s="77"/>
      <c r="BR430" s="77"/>
      <c r="BS430" s="77"/>
      <c r="BT430" s="77"/>
      <c r="BU430" s="77"/>
      <c r="BV430" s="77"/>
    </row>
    <row r="431" spans="1:74" x14ac:dyDescent="0.4">
      <c r="A431" s="77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  <c r="AB431" s="77"/>
      <c r="AC431" s="77"/>
      <c r="AD431" s="77"/>
      <c r="AE431" s="77"/>
      <c r="AF431" s="77"/>
      <c r="AG431" s="77"/>
      <c r="AH431" s="77"/>
      <c r="AI431" s="77"/>
      <c r="AJ431" s="77"/>
      <c r="AK431" s="77"/>
      <c r="AL431" s="77"/>
      <c r="AM431" s="77"/>
      <c r="AN431" s="77"/>
      <c r="AO431" s="77"/>
      <c r="AP431" s="77"/>
      <c r="AQ431" s="77"/>
      <c r="AR431" s="77"/>
      <c r="AS431" s="77"/>
      <c r="AT431" s="77"/>
      <c r="AU431" s="77"/>
      <c r="AV431" s="77"/>
      <c r="AW431" s="77"/>
      <c r="AX431" s="77"/>
      <c r="AY431" s="77"/>
      <c r="AZ431" s="77"/>
      <c r="BA431" s="77"/>
      <c r="BB431" s="77"/>
      <c r="BC431" s="77"/>
      <c r="BD431" s="77"/>
      <c r="BE431" s="77"/>
      <c r="BF431" s="77"/>
      <c r="BG431" s="77"/>
      <c r="BH431" s="77"/>
      <c r="BI431" s="77"/>
      <c r="BJ431" s="77"/>
      <c r="BK431" s="77"/>
      <c r="BL431" s="77"/>
      <c r="BM431" s="77"/>
      <c r="BN431" s="77"/>
      <c r="BO431" s="77"/>
      <c r="BP431" s="77"/>
      <c r="BQ431" s="77"/>
      <c r="BR431" s="77"/>
      <c r="BS431" s="77"/>
      <c r="BT431" s="77"/>
      <c r="BU431" s="77"/>
      <c r="BV431" s="77"/>
    </row>
    <row r="432" spans="1:74" x14ac:dyDescent="0.4">
      <c r="A432" s="77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  <c r="AB432" s="77"/>
      <c r="AC432" s="77"/>
      <c r="AD432" s="77"/>
      <c r="AE432" s="77"/>
      <c r="AF432" s="77"/>
      <c r="AG432" s="77"/>
      <c r="AH432" s="77"/>
      <c r="AI432" s="77"/>
      <c r="AJ432" s="77"/>
      <c r="AK432" s="77"/>
      <c r="AL432" s="77"/>
      <c r="AM432" s="77"/>
      <c r="AN432" s="77"/>
      <c r="AO432" s="77"/>
      <c r="AP432" s="77"/>
      <c r="AQ432" s="77"/>
      <c r="AR432" s="77"/>
      <c r="AS432" s="77"/>
      <c r="AT432" s="77"/>
      <c r="AU432" s="77"/>
      <c r="AV432" s="77"/>
      <c r="AW432" s="77"/>
      <c r="AX432" s="77"/>
      <c r="AY432" s="77"/>
      <c r="AZ432" s="77"/>
      <c r="BA432" s="77"/>
      <c r="BB432" s="77"/>
      <c r="BC432" s="77"/>
      <c r="BD432" s="77"/>
      <c r="BE432" s="77"/>
      <c r="BF432" s="77"/>
      <c r="BG432" s="77"/>
      <c r="BH432" s="77"/>
      <c r="BI432" s="77"/>
      <c r="BJ432" s="77"/>
      <c r="BK432" s="77"/>
      <c r="BL432" s="77"/>
      <c r="BM432" s="77"/>
      <c r="BN432" s="77"/>
      <c r="BO432" s="77"/>
      <c r="BP432" s="77"/>
      <c r="BQ432" s="77"/>
      <c r="BR432" s="77"/>
      <c r="BS432" s="77"/>
      <c r="BT432" s="77"/>
      <c r="BU432" s="77"/>
      <c r="BV432" s="77"/>
    </row>
    <row r="433" spans="1:74" x14ac:dyDescent="0.4">
      <c r="A433" s="77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  <c r="AB433" s="77"/>
      <c r="AC433" s="77"/>
      <c r="AD433" s="77"/>
      <c r="AE433" s="77"/>
      <c r="AF433" s="77"/>
      <c r="AG433" s="77"/>
      <c r="AH433" s="77"/>
      <c r="AI433" s="77"/>
      <c r="AJ433" s="77"/>
      <c r="AK433" s="77"/>
      <c r="AL433" s="77"/>
      <c r="AM433" s="77"/>
      <c r="AN433" s="77"/>
      <c r="AO433" s="77"/>
      <c r="AP433" s="77"/>
      <c r="AQ433" s="77"/>
      <c r="AR433" s="77"/>
      <c r="AS433" s="77"/>
      <c r="AT433" s="77"/>
      <c r="AU433" s="77"/>
      <c r="AV433" s="77"/>
      <c r="AW433" s="77"/>
      <c r="AX433" s="77"/>
      <c r="AY433" s="77"/>
      <c r="AZ433" s="77"/>
      <c r="BA433" s="77"/>
      <c r="BB433" s="77"/>
      <c r="BC433" s="77"/>
      <c r="BD433" s="77"/>
      <c r="BE433" s="77"/>
      <c r="BF433" s="77"/>
      <c r="BG433" s="77"/>
      <c r="BH433" s="77"/>
      <c r="BI433" s="77"/>
      <c r="BJ433" s="77"/>
      <c r="BK433" s="77"/>
      <c r="BL433" s="77"/>
      <c r="BM433" s="77"/>
      <c r="BN433" s="77"/>
      <c r="BO433" s="77"/>
      <c r="BP433" s="77"/>
      <c r="BQ433" s="77"/>
      <c r="BR433" s="77"/>
      <c r="BS433" s="77"/>
      <c r="BT433" s="77"/>
      <c r="BU433" s="77"/>
      <c r="BV433" s="77"/>
    </row>
    <row r="434" spans="1:74" x14ac:dyDescent="0.4">
      <c r="A434" s="77"/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  <c r="AB434" s="77"/>
      <c r="AC434" s="77"/>
      <c r="AD434" s="77"/>
      <c r="AE434" s="77"/>
      <c r="AF434" s="77"/>
      <c r="AG434" s="77"/>
      <c r="AH434" s="77"/>
      <c r="AI434" s="77"/>
      <c r="AJ434" s="77"/>
      <c r="AK434" s="77"/>
      <c r="AL434" s="77"/>
      <c r="AM434" s="77"/>
      <c r="AN434" s="77"/>
      <c r="AO434" s="77"/>
      <c r="AP434" s="77"/>
      <c r="AQ434" s="77"/>
      <c r="AR434" s="77"/>
      <c r="AS434" s="77"/>
      <c r="AT434" s="77"/>
      <c r="AU434" s="77"/>
      <c r="AV434" s="77"/>
      <c r="AW434" s="77"/>
      <c r="AX434" s="77"/>
      <c r="AY434" s="77"/>
      <c r="AZ434" s="77"/>
      <c r="BA434" s="77"/>
      <c r="BB434" s="77"/>
      <c r="BC434" s="77"/>
      <c r="BD434" s="77"/>
      <c r="BE434" s="77"/>
      <c r="BF434" s="77"/>
      <c r="BG434" s="77"/>
      <c r="BH434" s="77"/>
      <c r="BI434" s="77"/>
      <c r="BJ434" s="77"/>
      <c r="BK434" s="77"/>
      <c r="BL434" s="77"/>
      <c r="BM434" s="77"/>
      <c r="BN434" s="77"/>
      <c r="BO434" s="77"/>
      <c r="BP434" s="77"/>
      <c r="BQ434" s="77"/>
      <c r="BR434" s="77"/>
      <c r="BS434" s="77"/>
      <c r="BT434" s="77"/>
      <c r="BU434" s="77"/>
      <c r="BV434" s="77"/>
    </row>
    <row r="435" spans="1:74" x14ac:dyDescent="0.4">
      <c r="A435" s="77"/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  <c r="AB435" s="77"/>
      <c r="AC435" s="77"/>
      <c r="AD435" s="77"/>
      <c r="AE435" s="77"/>
      <c r="AF435" s="77"/>
      <c r="AG435" s="77"/>
      <c r="AH435" s="77"/>
      <c r="AI435" s="77"/>
      <c r="AJ435" s="77"/>
      <c r="AK435" s="77"/>
      <c r="AL435" s="77"/>
      <c r="AM435" s="77"/>
      <c r="AN435" s="77"/>
      <c r="AO435" s="77"/>
      <c r="AP435" s="77"/>
      <c r="AQ435" s="77"/>
      <c r="AR435" s="77"/>
      <c r="AS435" s="77"/>
      <c r="AT435" s="77"/>
      <c r="AU435" s="77"/>
      <c r="AV435" s="77"/>
      <c r="AW435" s="77"/>
      <c r="AX435" s="77"/>
      <c r="AY435" s="77"/>
      <c r="AZ435" s="77"/>
      <c r="BA435" s="77"/>
      <c r="BB435" s="77"/>
      <c r="BC435" s="77"/>
      <c r="BD435" s="77"/>
      <c r="BE435" s="77"/>
      <c r="BF435" s="77"/>
      <c r="BG435" s="77"/>
      <c r="BH435" s="77"/>
      <c r="BI435" s="77"/>
      <c r="BJ435" s="77"/>
      <c r="BK435" s="77"/>
      <c r="BL435" s="77"/>
      <c r="BM435" s="77"/>
      <c r="BN435" s="77"/>
      <c r="BO435" s="77"/>
      <c r="BP435" s="77"/>
      <c r="BQ435" s="77"/>
      <c r="BR435" s="77"/>
      <c r="BS435" s="77"/>
      <c r="BT435" s="77"/>
      <c r="BU435" s="77"/>
      <c r="BV435" s="77"/>
    </row>
    <row r="436" spans="1:74" x14ac:dyDescent="0.4">
      <c r="A436" s="77"/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  <c r="AB436" s="77"/>
      <c r="AC436" s="77"/>
      <c r="AD436" s="77"/>
      <c r="AE436" s="77"/>
      <c r="AF436" s="77"/>
      <c r="AG436" s="77"/>
      <c r="AH436" s="77"/>
      <c r="AI436" s="77"/>
      <c r="AJ436" s="77"/>
      <c r="AK436" s="77"/>
      <c r="AL436" s="77"/>
      <c r="AM436" s="77"/>
      <c r="AN436" s="77"/>
      <c r="AO436" s="77"/>
      <c r="AP436" s="77"/>
      <c r="AQ436" s="77"/>
      <c r="AR436" s="77"/>
      <c r="AS436" s="77"/>
      <c r="AT436" s="77"/>
      <c r="AU436" s="77"/>
      <c r="AV436" s="77"/>
      <c r="AW436" s="77"/>
      <c r="AX436" s="77"/>
      <c r="AY436" s="77"/>
      <c r="AZ436" s="77"/>
      <c r="BA436" s="77"/>
      <c r="BB436" s="77"/>
      <c r="BC436" s="77"/>
      <c r="BD436" s="77"/>
      <c r="BE436" s="77"/>
      <c r="BF436" s="77"/>
      <c r="BG436" s="77"/>
      <c r="BH436" s="77"/>
      <c r="BI436" s="77"/>
      <c r="BJ436" s="77"/>
      <c r="BK436" s="77"/>
      <c r="BL436" s="77"/>
      <c r="BM436" s="77"/>
      <c r="BN436" s="77"/>
      <c r="BO436" s="77"/>
      <c r="BP436" s="77"/>
      <c r="BQ436" s="77"/>
      <c r="BR436" s="77"/>
      <c r="BS436" s="77"/>
      <c r="BT436" s="77"/>
      <c r="BU436" s="77"/>
      <c r="BV436" s="77"/>
    </row>
    <row r="437" spans="1:74" x14ac:dyDescent="0.4">
      <c r="A437" s="77"/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  <c r="AB437" s="77"/>
      <c r="AC437" s="77"/>
      <c r="AD437" s="77"/>
      <c r="AE437" s="77"/>
      <c r="AF437" s="77"/>
      <c r="AG437" s="77"/>
      <c r="AH437" s="77"/>
      <c r="AI437" s="77"/>
      <c r="AJ437" s="77"/>
      <c r="AK437" s="77"/>
      <c r="AL437" s="77"/>
      <c r="AM437" s="77"/>
      <c r="AN437" s="77"/>
      <c r="AO437" s="77"/>
      <c r="AP437" s="77"/>
      <c r="AQ437" s="77"/>
      <c r="AR437" s="77"/>
      <c r="AS437" s="77"/>
      <c r="AT437" s="77"/>
      <c r="AU437" s="77"/>
      <c r="AV437" s="77"/>
      <c r="AW437" s="77"/>
      <c r="AX437" s="77"/>
      <c r="AY437" s="77"/>
      <c r="AZ437" s="77"/>
      <c r="BA437" s="77"/>
      <c r="BB437" s="77"/>
      <c r="BC437" s="77"/>
      <c r="BD437" s="77"/>
      <c r="BE437" s="77"/>
      <c r="BF437" s="77"/>
      <c r="BG437" s="77"/>
      <c r="BH437" s="77"/>
      <c r="BI437" s="77"/>
      <c r="BJ437" s="77"/>
      <c r="BK437" s="77"/>
      <c r="BL437" s="77"/>
      <c r="BM437" s="77"/>
      <c r="BN437" s="77"/>
      <c r="BO437" s="77"/>
      <c r="BP437" s="77"/>
      <c r="BQ437" s="77"/>
      <c r="BR437" s="77"/>
      <c r="BS437" s="77"/>
      <c r="BT437" s="77"/>
      <c r="BU437" s="77"/>
      <c r="BV437" s="77"/>
    </row>
    <row r="438" spans="1:74" x14ac:dyDescent="0.4">
      <c r="A438" s="77"/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  <c r="AB438" s="77"/>
      <c r="AC438" s="77"/>
      <c r="AD438" s="77"/>
      <c r="AE438" s="77"/>
      <c r="AF438" s="77"/>
      <c r="AG438" s="77"/>
      <c r="AH438" s="77"/>
      <c r="AI438" s="77"/>
      <c r="AJ438" s="77"/>
      <c r="AK438" s="77"/>
      <c r="AL438" s="77"/>
      <c r="AM438" s="77"/>
      <c r="AN438" s="77"/>
      <c r="AO438" s="77"/>
      <c r="AP438" s="77"/>
      <c r="AQ438" s="77"/>
      <c r="AR438" s="77"/>
      <c r="AS438" s="77"/>
      <c r="AT438" s="77"/>
      <c r="AU438" s="77"/>
      <c r="AV438" s="77"/>
      <c r="AW438" s="77"/>
      <c r="AX438" s="77"/>
      <c r="AY438" s="77"/>
      <c r="AZ438" s="77"/>
      <c r="BA438" s="77"/>
      <c r="BB438" s="77"/>
      <c r="BC438" s="77"/>
      <c r="BD438" s="77"/>
      <c r="BE438" s="77"/>
      <c r="BF438" s="77"/>
      <c r="BG438" s="77"/>
      <c r="BH438" s="77"/>
      <c r="BI438" s="77"/>
      <c r="BJ438" s="77"/>
      <c r="BK438" s="77"/>
      <c r="BL438" s="77"/>
      <c r="BM438" s="77"/>
      <c r="BN438" s="77"/>
      <c r="BO438" s="77"/>
      <c r="BP438" s="77"/>
      <c r="BQ438" s="77"/>
      <c r="BR438" s="77"/>
      <c r="BS438" s="77"/>
      <c r="BT438" s="77"/>
      <c r="BU438" s="77"/>
      <c r="BV438" s="77"/>
    </row>
    <row r="439" spans="1:74" x14ac:dyDescent="0.4">
      <c r="A439" s="77"/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  <c r="AB439" s="77"/>
      <c r="AC439" s="77"/>
      <c r="AD439" s="77"/>
      <c r="AE439" s="77"/>
      <c r="AF439" s="77"/>
      <c r="AG439" s="77"/>
      <c r="AH439" s="77"/>
      <c r="AI439" s="77"/>
      <c r="AJ439" s="77"/>
      <c r="AK439" s="77"/>
      <c r="AL439" s="77"/>
      <c r="AM439" s="77"/>
      <c r="AN439" s="77"/>
      <c r="AO439" s="77"/>
      <c r="AP439" s="77"/>
      <c r="AQ439" s="77"/>
      <c r="AR439" s="77"/>
      <c r="AS439" s="77"/>
      <c r="AT439" s="77"/>
      <c r="AU439" s="77"/>
      <c r="AV439" s="77"/>
      <c r="AW439" s="77"/>
      <c r="AX439" s="77"/>
      <c r="AY439" s="77"/>
      <c r="AZ439" s="77"/>
      <c r="BA439" s="77"/>
      <c r="BB439" s="77"/>
      <c r="BC439" s="77"/>
      <c r="BD439" s="77"/>
      <c r="BE439" s="77"/>
      <c r="BF439" s="77"/>
      <c r="BG439" s="77"/>
      <c r="BH439" s="77"/>
      <c r="BI439" s="77"/>
      <c r="BJ439" s="77"/>
      <c r="BK439" s="77"/>
      <c r="BL439" s="77"/>
      <c r="BM439" s="77"/>
      <c r="BN439" s="77"/>
      <c r="BO439" s="77"/>
      <c r="BP439" s="77"/>
      <c r="BQ439" s="77"/>
      <c r="BR439" s="77"/>
      <c r="BS439" s="77"/>
      <c r="BT439" s="77"/>
      <c r="BU439" s="77"/>
      <c r="BV439" s="77"/>
    </row>
    <row r="440" spans="1:74" x14ac:dyDescent="0.4">
      <c r="A440" s="77"/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  <c r="AB440" s="77"/>
      <c r="AC440" s="77"/>
      <c r="AD440" s="77"/>
      <c r="AE440" s="77"/>
      <c r="AF440" s="77"/>
      <c r="AG440" s="77"/>
      <c r="AH440" s="77"/>
      <c r="AI440" s="77"/>
      <c r="AJ440" s="77"/>
      <c r="AK440" s="77"/>
      <c r="AL440" s="77"/>
      <c r="AM440" s="77"/>
      <c r="AN440" s="77"/>
      <c r="AO440" s="77"/>
      <c r="AP440" s="77"/>
      <c r="AQ440" s="77"/>
      <c r="AR440" s="77"/>
      <c r="AS440" s="77"/>
      <c r="AT440" s="77"/>
      <c r="AU440" s="77"/>
      <c r="AV440" s="77"/>
      <c r="AW440" s="77"/>
      <c r="AX440" s="77"/>
      <c r="AY440" s="77"/>
      <c r="AZ440" s="77"/>
      <c r="BA440" s="77"/>
      <c r="BB440" s="77"/>
      <c r="BC440" s="77"/>
      <c r="BD440" s="77"/>
      <c r="BE440" s="77"/>
      <c r="BF440" s="77"/>
      <c r="BG440" s="77"/>
      <c r="BH440" s="77"/>
      <c r="BI440" s="77"/>
      <c r="BJ440" s="77"/>
      <c r="BK440" s="77"/>
      <c r="BL440" s="77"/>
      <c r="BM440" s="77"/>
      <c r="BN440" s="77"/>
      <c r="BO440" s="77"/>
      <c r="BP440" s="77"/>
      <c r="BQ440" s="77"/>
      <c r="BR440" s="77"/>
      <c r="BS440" s="77"/>
      <c r="BT440" s="77"/>
      <c r="BU440" s="77"/>
      <c r="BV440" s="77"/>
    </row>
    <row r="441" spans="1:74" x14ac:dyDescent="0.4">
      <c r="A441" s="77"/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  <c r="AB441" s="77"/>
      <c r="AC441" s="77"/>
      <c r="AD441" s="77"/>
      <c r="AE441" s="77"/>
      <c r="AF441" s="77"/>
      <c r="AG441" s="77"/>
      <c r="AH441" s="77"/>
      <c r="AI441" s="77"/>
      <c r="AJ441" s="77"/>
      <c r="AK441" s="77"/>
      <c r="AL441" s="77"/>
      <c r="AM441" s="77"/>
      <c r="AN441" s="77"/>
      <c r="AO441" s="77"/>
      <c r="AP441" s="77"/>
      <c r="AQ441" s="77"/>
      <c r="AR441" s="77"/>
      <c r="AS441" s="77"/>
      <c r="AT441" s="77"/>
      <c r="AU441" s="77"/>
      <c r="AV441" s="77"/>
      <c r="AW441" s="77"/>
      <c r="AX441" s="77"/>
      <c r="AY441" s="77"/>
      <c r="AZ441" s="77"/>
      <c r="BA441" s="77"/>
      <c r="BB441" s="77"/>
      <c r="BC441" s="77"/>
      <c r="BD441" s="77"/>
      <c r="BE441" s="77"/>
      <c r="BF441" s="77"/>
      <c r="BG441" s="77"/>
      <c r="BH441" s="77"/>
      <c r="BI441" s="77"/>
      <c r="BJ441" s="77"/>
      <c r="BK441" s="77"/>
      <c r="BL441" s="77"/>
      <c r="BM441" s="77"/>
      <c r="BN441" s="77"/>
      <c r="BO441" s="77"/>
      <c r="BP441" s="77"/>
      <c r="BQ441" s="77"/>
      <c r="BR441" s="77"/>
      <c r="BS441" s="77"/>
      <c r="BT441" s="77"/>
      <c r="BU441" s="77"/>
      <c r="BV441" s="77"/>
    </row>
    <row r="442" spans="1:74" x14ac:dyDescent="0.4">
      <c r="A442" s="77"/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  <c r="AB442" s="77"/>
      <c r="AC442" s="77"/>
      <c r="AD442" s="77"/>
      <c r="AE442" s="77"/>
      <c r="AF442" s="77"/>
      <c r="AG442" s="77"/>
      <c r="AH442" s="77"/>
      <c r="AI442" s="77"/>
      <c r="AJ442" s="77"/>
      <c r="AK442" s="77"/>
      <c r="AL442" s="77"/>
      <c r="AM442" s="77"/>
      <c r="AN442" s="77"/>
      <c r="AO442" s="77"/>
      <c r="AP442" s="77"/>
      <c r="AQ442" s="77"/>
      <c r="AR442" s="77"/>
      <c r="AS442" s="77"/>
      <c r="AT442" s="77"/>
      <c r="AU442" s="77"/>
      <c r="AV442" s="77"/>
      <c r="AW442" s="77"/>
      <c r="AX442" s="77"/>
      <c r="AY442" s="77"/>
      <c r="AZ442" s="77"/>
      <c r="BA442" s="77"/>
      <c r="BB442" s="77"/>
      <c r="BC442" s="77"/>
      <c r="BD442" s="77"/>
      <c r="BE442" s="77"/>
      <c r="BF442" s="77"/>
      <c r="BG442" s="77"/>
      <c r="BH442" s="77"/>
      <c r="BI442" s="77"/>
      <c r="BJ442" s="77"/>
      <c r="BK442" s="77"/>
      <c r="BL442" s="77"/>
      <c r="BM442" s="77"/>
      <c r="BN442" s="77"/>
      <c r="BO442" s="77"/>
      <c r="BP442" s="77"/>
      <c r="BQ442" s="77"/>
      <c r="BR442" s="77"/>
      <c r="BS442" s="77"/>
      <c r="BT442" s="77"/>
      <c r="BU442" s="77"/>
      <c r="BV442" s="77"/>
    </row>
    <row r="443" spans="1:74" x14ac:dyDescent="0.4">
      <c r="A443" s="77"/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  <c r="AB443" s="77"/>
      <c r="AC443" s="77"/>
      <c r="AD443" s="77"/>
      <c r="AE443" s="77"/>
      <c r="AF443" s="77"/>
      <c r="AG443" s="77"/>
      <c r="AH443" s="77"/>
      <c r="AI443" s="77"/>
      <c r="AJ443" s="77"/>
      <c r="AK443" s="77"/>
      <c r="AL443" s="77"/>
      <c r="AM443" s="77"/>
      <c r="AN443" s="77"/>
      <c r="AO443" s="77"/>
      <c r="AP443" s="77"/>
      <c r="AQ443" s="77"/>
      <c r="AR443" s="77"/>
      <c r="AS443" s="77"/>
      <c r="AT443" s="77"/>
      <c r="AU443" s="77"/>
      <c r="AV443" s="77"/>
      <c r="AW443" s="77"/>
      <c r="AX443" s="77"/>
      <c r="AY443" s="77"/>
      <c r="AZ443" s="77"/>
      <c r="BA443" s="77"/>
      <c r="BB443" s="77"/>
      <c r="BC443" s="77"/>
      <c r="BD443" s="77"/>
      <c r="BE443" s="77"/>
      <c r="BF443" s="77"/>
      <c r="BG443" s="77"/>
      <c r="BH443" s="77"/>
      <c r="BI443" s="77"/>
      <c r="BJ443" s="77"/>
      <c r="BK443" s="77"/>
      <c r="BL443" s="77"/>
      <c r="BM443" s="77"/>
      <c r="BN443" s="77"/>
      <c r="BO443" s="77"/>
      <c r="BP443" s="77"/>
      <c r="BQ443" s="77"/>
      <c r="BR443" s="77"/>
      <c r="BS443" s="77"/>
      <c r="BT443" s="77"/>
      <c r="BU443" s="77"/>
      <c r="BV443" s="77"/>
    </row>
    <row r="444" spans="1:74" x14ac:dyDescent="0.4">
      <c r="A444" s="77"/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  <c r="AB444" s="77"/>
      <c r="AC444" s="77"/>
      <c r="AD444" s="77"/>
      <c r="AE444" s="77"/>
      <c r="AF444" s="77"/>
      <c r="AG444" s="77"/>
      <c r="AH444" s="77"/>
      <c r="AI444" s="77"/>
      <c r="AJ444" s="77"/>
      <c r="AK444" s="77"/>
      <c r="AL444" s="77"/>
      <c r="AM444" s="77"/>
      <c r="AN444" s="77"/>
      <c r="AO444" s="77"/>
      <c r="AP444" s="77"/>
      <c r="AQ444" s="77"/>
      <c r="AR444" s="77"/>
      <c r="AS444" s="77"/>
      <c r="AT444" s="77"/>
      <c r="AU444" s="77"/>
      <c r="AV444" s="77"/>
      <c r="AW444" s="77"/>
      <c r="AX444" s="77"/>
      <c r="AY444" s="77"/>
      <c r="AZ444" s="77"/>
      <c r="BA444" s="77"/>
      <c r="BB444" s="77"/>
      <c r="BC444" s="77"/>
      <c r="BD444" s="77"/>
      <c r="BE444" s="77"/>
      <c r="BF444" s="77"/>
      <c r="BG444" s="77"/>
      <c r="BH444" s="77"/>
      <c r="BI444" s="77"/>
      <c r="BJ444" s="77"/>
      <c r="BK444" s="77"/>
      <c r="BL444" s="77"/>
      <c r="BM444" s="77"/>
      <c r="BN444" s="77"/>
      <c r="BO444" s="77"/>
      <c r="BP444" s="77"/>
      <c r="BQ444" s="77"/>
      <c r="BR444" s="77"/>
      <c r="BS444" s="77"/>
      <c r="BT444" s="77"/>
      <c r="BU444" s="77"/>
      <c r="BV444" s="77"/>
    </row>
    <row r="445" spans="1:74" x14ac:dyDescent="0.4">
      <c r="A445" s="77"/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  <c r="AB445" s="77"/>
      <c r="AC445" s="77"/>
      <c r="AD445" s="77"/>
      <c r="AE445" s="77"/>
      <c r="AF445" s="77"/>
      <c r="AG445" s="77"/>
      <c r="AH445" s="77"/>
      <c r="AI445" s="77"/>
      <c r="AJ445" s="77"/>
      <c r="AK445" s="77"/>
      <c r="AL445" s="77"/>
      <c r="AM445" s="77"/>
      <c r="AN445" s="77"/>
      <c r="AO445" s="77"/>
      <c r="AP445" s="77"/>
      <c r="AQ445" s="77"/>
      <c r="AR445" s="77"/>
      <c r="AS445" s="77"/>
      <c r="AT445" s="77"/>
      <c r="AU445" s="77"/>
      <c r="AV445" s="77"/>
      <c r="AW445" s="77"/>
      <c r="AX445" s="77"/>
      <c r="AY445" s="77"/>
      <c r="AZ445" s="77"/>
      <c r="BA445" s="77"/>
      <c r="BB445" s="77"/>
      <c r="BC445" s="77"/>
      <c r="BD445" s="77"/>
      <c r="BE445" s="77"/>
      <c r="BF445" s="77"/>
      <c r="BG445" s="77"/>
      <c r="BH445" s="77"/>
      <c r="BI445" s="77"/>
      <c r="BJ445" s="77"/>
      <c r="BK445" s="77"/>
      <c r="BL445" s="77"/>
      <c r="BM445" s="77"/>
      <c r="BN445" s="77"/>
      <c r="BO445" s="77"/>
      <c r="BP445" s="77"/>
      <c r="BQ445" s="77"/>
      <c r="BR445" s="77"/>
      <c r="BS445" s="77"/>
      <c r="BT445" s="77"/>
      <c r="BU445" s="77"/>
      <c r="BV445" s="77"/>
    </row>
    <row r="446" spans="1:74" x14ac:dyDescent="0.4">
      <c r="A446" s="77"/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  <c r="AB446" s="77"/>
      <c r="AC446" s="77"/>
      <c r="AD446" s="77"/>
      <c r="AE446" s="77"/>
      <c r="AF446" s="77"/>
      <c r="AG446" s="77"/>
      <c r="AH446" s="77"/>
      <c r="AI446" s="77"/>
      <c r="AJ446" s="77"/>
      <c r="AK446" s="77"/>
      <c r="AL446" s="77"/>
      <c r="AM446" s="77"/>
      <c r="AN446" s="77"/>
      <c r="AO446" s="77"/>
      <c r="AP446" s="77"/>
      <c r="AQ446" s="77"/>
      <c r="AR446" s="77"/>
      <c r="AS446" s="77"/>
      <c r="AT446" s="77"/>
      <c r="AU446" s="77"/>
      <c r="AV446" s="77"/>
      <c r="AW446" s="77"/>
      <c r="AX446" s="77"/>
      <c r="AY446" s="77"/>
      <c r="AZ446" s="77"/>
      <c r="BA446" s="77"/>
      <c r="BB446" s="77"/>
      <c r="BC446" s="77"/>
      <c r="BD446" s="77"/>
      <c r="BE446" s="77"/>
      <c r="BF446" s="77"/>
      <c r="BG446" s="77"/>
      <c r="BH446" s="77"/>
      <c r="BI446" s="77"/>
      <c r="BJ446" s="77"/>
      <c r="BK446" s="77"/>
      <c r="BL446" s="77"/>
      <c r="BM446" s="77"/>
      <c r="BN446" s="77"/>
      <c r="BO446" s="77"/>
      <c r="BP446" s="77"/>
      <c r="BQ446" s="77"/>
      <c r="BR446" s="77"/>
      <c r="BS446" s="77"/>
      <c r="BT446" s="77"/>
      <c r="BU446" s="77"/>
      <c r="BV446" s="77"/>
    </row>
    <row r="447" spans="1:74" x14ac:dyDescent="0.4">
      <c r="A447" s="77"/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  <c r="AB447" s="77"/>
      <c r="AC447" s="77"/>
      <c r="AD447" s="77"/>
      <c r="AE447" s="77"/>
      <c r="AF447" s="77"/>
      <c r="AG447" s="77"/>
      <c r="AH447" s="77"/>
      <c r="AI447" s="77"/>
      <c r="AJ447" s="77"/>
      <c r="AK447" s="77"/>
      <c r="AL447" s="77"/>
      <c r="AM447" s="77"/>
      <c r="AN447" s="77"/>
      <c r="AO447" s="77"/>
      <c r="AP447" s="77"/>
      <c r="AQ447" s="77"/>
      <c r="AR447" s="77"/>
      <c r="AS447" s="77"/>
      <c r="AT447" s="77"/>
      <c r="AU447" s="77"/>
      <c r="AV447" s="77"/>
      <c r="AW447" s="77"/>
      <c r="AX447" s="77"/>
      <c r="AY447" s="77"/>
      <c r="AZ447" s="77"/>
      <c r="BA447" s="77"/>
      <c r="BB447" s="77"/>
      <c r="BC447" s="77"/>
      <c r="BD447" s="77"/>
      <c r="BE447" s="77"/>
      <c r="BF447" s="77"/>
      <c r="BG447" s="77"/>
      <c r="BH447" s="77"/>
      <c r="BI447" s="77"/>
      <c r="BJ447" s="77"/>
      <c r="BK447" s="77"/>
      <c r="BL447" s="77"/>
      <c r="BM447" s="77"/>
      <c r="BN447" s="77"/>
      <c r="BO447" s="77"/>
      <c r="BP447" s="77"/>
      <c r="BQ447" s="77"/>
      <c r="BR447" s="77"/>
      <c r="BS447" s="77"/>
      <c r="BT447" s="77"/>
      <c r="BU447" s="77"/>
      <c r="BV447" s="77"/>
    </row>
    <row r="448" spans="1:74" x14ac:dyDescent="0.4">
      <c r="A448" s="77"/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  <c r="AB448" s="77"/>
      <c r="AC448" s="77"/>
      <c r="AD448" s="77"/>
      <c r="AE448" s="77"/>
      <c r="AF448" s="77"/>
      <c r="AG448" s="77"/>
      <c r="AH448" s="77"/>
      <c r="AI448" s="77"/>
      <c r="AJ448" s="77"/>
      <c r="AK448" s="77"/>
      <c r="AL448" s="77"/>
      <c r="AM448" s="77"/>
      <c r="AN448" s="77"/>
      <c r="AO448" s="77"/>
      <c r="AP448" s="77"/>
      <c r="AQ448" s="77"/>
      <c r="AR448" s="77"/>
      <c r="AS448" s="77"/>
      <c r="AT448" s="77"/>
      <c r="AU448" s="77"/>
      <c r="AV448" s="77"/>
      <c r="AW448" s="77"/>
      <c r="AX448" s="77"/>
      <c r="AY448" s="77"/>
      <c r="AZ448" s="77"/>
      <c r="BA448" s="77"/>
      <c r="BB448" s="77"/>
      <c r="BC448" s="77"/>
      <c r="BD448" s="77"/>
      <c r="BE448" s="77"/>
      <c r="BF448" s="77"/>
      <c r="BG448" s="77"/>
      <c r="BH448" s="77"/>
      <c r="BI448" s="77"/>
      <c r="BJ448" s="77"/>
      <c r="BK448" s="77"/>
      <c r="BL448" s="77"/>
      <c r="BM448" s="77"/>
      <c r="BN448" s="77"/>
      <c r="BO448" s="77"/>
      <c r="BP448" s="77"/>
      <c r="BQ448" s="77"/>
      <c r="BR448" s="77"/>
      <c r="BS448" s="77"/>
      <c r="BT448" s="77"/>
      <c r="BU448" s="77"/>
      <c r="BV448" s="77"/>
    </row>
    <row r="449" spans="1:74" x14ac:dyDescent="0.4">
      <c r="A449" s="77"/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  <c r="AB449" s="77"/>
      <c r="AC449" s="77"/>
      <c r="AD449" s="77"/>
      <c r="AE449" s="77"/>
      <c r="AF449" s="77"/>
      <c r="AG449" s="77"/>
      <c r="AH449" s="77"/>
      <c r="AI449" s="77"/>
      <c r="AJ449" s="77"/>
      <c r="AK449" s="77"/>
      <c r="AL449" s="77"/>
      <c r="AM449" s="77"/>
      <c r="AN449" s="77"/>
      <c r="AO449" s="77"/>
      <c r="AP449" s="77"/>
      <c r="AQ449" s="77"/>
      <c r="AR449" s="77"/>
      <c r="AS449" s="77"/>
      <c r="AT449" s="77"/>
      <c r="AU449" s="77"/>
      <c r="AV449" s="77"/>
      <c r="AW449" s="77"/>
      <c r="AX449" s="77"/>
      <c r="AY449" s="77"/>
      <c r="AZ449" s="77"/>
      <c r="BA449" s="77"/>
      <c r="BB449" s="77"/>
      <c r="BC449" s="77"/>
      <c r="BD449" s="77"/>
      <c r="BE449" s="77"/>
      <c r="BF449" s="77"/>
      <c r="BG449" s="77"/>
      <c r="BH449" s="77"/>
      <c r="BI449" s="77"/>
      <c r="BJ449" s="77"/>
      <c r="BK449" s="77"/>
      <c r="BL449" s="77"/>
      <c r="BM449" s="77"/>
      <c r="BN449" s="77"/>
      <c r="BO449" s="77"/>
      <c r="BP449" s="77"/>
      <c r="BQ449" s="77"/>
      <c r="BR449" s="77"/>
      <c r="BS449" s="77"/>
      <c r="BT449" s="77"/>
      <c r="BU449" s="77"/>
      <c r="BV449" s="77"/>
    </row>
    <row r="450" spans="1:74" x14ac:dyDescent="0.4">
      <c r="A450" s="77"/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  <c r="AB450" s="77"/>
      <c r="AC450" s="77"/>
      <c r="AD450" s="77"/>
      <c r="AE450" s="77"/>
      <c r="AF450" s="77"/>
      <c r="AG450" s="77"/>
      <c r="AH450" s="77"/>
      <c r="AI450" s="77"/>
      <c r="AJ450" s="77"/>
      <c r="AK450" s="77"/>
      <c r="AL450" s="77"/>
      <c r="AM450" s="77"/>
      <c r="AN450" s="77"/>
      <c r="AO450" s="77"/>
      <c r="AP450" s="77"/>
      <c r="AQ450" s="77"/>
      <c r="AR450" s="77"/>
      <c r="AS450" s="77"/>
      <c r="AT450" s="77"/>
      <c r="AU450" s="77"/>
      <c r="AV450" s="77"/>
      <c r="AW450" s="77"/>
      <c r="AX450" s="77"/>
      <c r="AY450" s="77"/>
      <c r="AZ450" s="77"/>
      <c r="BA450" s="77"/>
      <c r="BB450" s="77"/>
      <c r="BC450" s="77"/>
      <c r="BD450" s="77"/>
      <c r="BE450" s="77"/>
      <c r="BF450" s="77"/>
      <c r="BG450" s="77"/>
      <c r="BH450" s="77"/>
      <c r="BI450" s="77"/>
      <c r="BJ450" s="77"/>
      <c r="BK450" s="77"/>
      <c r="BL450" s="77"/>
      <c r="BM450" s="77"/>
      <c r="BN450" s="77"/>
      <c r="BO450" s="77"/>
      <c r="BP450" s="77"/>
      <c r="BQ450" s="77"/>
      <c r="BR450" s="77"/>
      <c r="BS450" s="77"/>
      <c r="BT450" s="77"/>
      <c r="BU450" s="77"/>
      <c r="BV450" s="77"/>
    </row>
    <row r="451" spans="1:74" x14ac:dyDescent="0.4">
      <c r="A451" s="77"/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  <c r="AB451" s="77"/>
      <c r="AC451" s="77"/>
      <c r="AD451" s="77"/>
      <c r="AE451" s="77"/>
      <c r="AF451" s="77"/>
      <c r="AG451" s="77"/>
      <c r="AH451" s="77"/>
      <c r="AI451" s="77"/>
      <c r="AJ451" s="77"/>
      <c r="AK451" s="77"/>
      <c r="AL451" s="77"/>
      <c r="AM451" s="77"/>
      <c r="AN451" s="77"/>
      <c r="AO451" s="77"/>
      <c r="AP451" s="77"/>
      <c r="AQ451" s="77"/>
      <c r="AR451" s="77"/>
      <c r="AS451" s="77"/>
      <c r="AT451" s="77"/>
      <c r="AU451" s="77"/>
      <c r="AV451" s="77"/>
      <c r="AW451" s="77"/>
      <c r="AX451" s="77"/>
      <c r="AY451" s="77"/>
      <c r="AZ451" s="77"/>
      <c r="BA451" s="77"/>
      <c r="BB451" s="77"/>
      <c r="BC451" s="77"/>
      <c r="BD451" s="77"/>
      <c r="BE451" s="77"/>
      <c r="BF451" s="77"/>
      <c r="BG451" s="77"/>
      <c r="BH451" s="77"/>
      <c r="BI451" s="77"/>
      <c r="BJ451" s="77"/>
      <c r="BK451" s="77"/>
      <c r="BL451" s="77"/>
      <c r="BM451" s="77"/>
      <c r="BN451" s="77"/>
      <c r="BO451" s="77"/>
      <c r="BP451" s="77"/>
      <c r="BQ451" s="77"/>
      <c r="BR451" s="77"/>
      <c r="BS451" s="77"/>
      <c r="BT451" s="77"/>
      <c r="BU451" s="77"/>
      <c r="BV451" s="77"/>
    </row>
    <row r="452" spans="1:74" x14ac:dyDescent="0.4">
      <c r="A452" s="77"/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  <c r="AB452" s="77"/>
      <c r="AC452" s="77"/>
      <c r="AD452" s="77"/>
      <c r="AE452" s="77"/>
      <c r="AF452" s="77"/>
      <c r="AG452" s="77"/>
      <c r="AH452" s="77"/>
      <c r="AI452" s="77"/>
      <c r="AJ452" s="77"/>
      <c r="AK452" s="77"/>
      <c r="AL452" s="77"/>
      <c r="AM452" s="77"/>
      <c r="AN452" s="77"/>
      <c r="AO452" s="77"/>
      <c r="AP452" s="77"/>
      <c r="AQ452" s="77"/>
      <c r="AR452" s="77"/>
      <c r="AS452" s="77"/>
      <c r="AT452" s="77"/>
      <c r="AU452" s="77"/>
      <c r="AV452" s="77"/>
      <c r="AW452" s="77"/>
      <c r="AX452" s="77"/>
      <c r="AY452" s="77"/>
      <c r="AZ452" s="77"/>
      <c r="BA452" s="77"/>
      <c r="BB452" s="77"/>
      <c r="BC452" s="77"/>
      <c r="BD452" s="77"/>
      <c r="BE452" s="77"/>
      <c r="BF452" s="77"/>
      <c r="BG452" s="77"/>
      <c r="BH452" s="77"/>
      <c r="BI452" s="77"/>
      <c r="BJ452" s="77"/>
      <c r="BK452" s="77"/>
      <c r="BL452" s="77"/>
      <c r="BM452" s="77"/>
      <c r="BN452" s="77"/>
      <c r="BO452" s="77"/>
      <c r="BP452" s="77"/>
      <c r="BQ452" s="77"/>
      <c r="BR452" s="77"/>
      <c r="BS452" s="77"/>
      <c r="BT452" s="77"/>
      <c r="BU452" s="77"/>
      <c r="BV452" s="77"/>
    </row>
    <row r="453" spans="1:74" x14ac:dyDescent="0.4">
      <c r="A453" s="77"/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  <c r="AB453" s="77"/>
      <c r="AC453" s="77"/>
      <c r="AD453" s="77"/>
      <c r="AE453" s="77"/>
      <c r="AF453" s="77"/>
      <c r="AG453" s="77"/>
      <c r="AH453" s="77"/>
      <c r="AI453" s="77"/>
      <c r="AJ453" s="77"/>
      <c r="AK453" s="77"/>
      <c r="AL453" s="77"/>
      <c r="AM453" s="77"/>
      <c r="AN453" s="77"/>
      <c r="AO453" s="77"/>
      <c r="AP453" s="77"/>
      <c r="AQ453" s="77"/>
      <c r="AR453" s="77"/>
      <c r="AS453" s="77"/>
      <c r="AT453" s="77"/>
      <c r="AU453" s="77"/>
      <c r="AV453" s="77"/>
      <c r="AW453" s="77"/>
      <c r="AX453" s="77"/>
      <c r="AY453" s="77"/>
      <c r="AZ453" s="77"/>
      <c r="BA453" s="77"/>
      <c r="BB453" s="77"/>
      <c r="BC453" s="77"/>
      <c r="BD453" s="77"/>
      <c r="BE453" s="77"/>
      <c r="BF453" s="77"/>
      <c r="BG453" s="77"/>
      <c r="BH453" s="77"/>
      <c r="BI453" s="77"/>
      <c r="BJ453" s="77"/>
      <c r="BK453" s="77"/>
      <c r="BL453" s="77"/>
      <c r="BM453" s="77"/>
      <c r="BN453" s="77"/>
      <c r="BO453" s="77"/>
      <c r="BP453" s="77"/>
      <c r="BQ453" s="77"/>
      <c r="BR453" s="77"/>
      <c r="BS453" s="77"/>
      <c r="BT453" s="77"/>
      <c r="BU453" s="77"/>
      <c r="BV453" s="77"/>
    </row>
    <row r="454" spans="1:74" x14ac:dyDescent="0.4">
      <c r="A454" s="77"/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  <c r="AB454" s="77"/>
      <c r="AC454" s="77"/>
      <c r="AD454" s="77"/>
      <c r="AE454" s="77"/>
      <c r="AF454" s="77"/>
      <c r="AG454" s="77"/>
      <c r="AH454" s="77"/>
      <c r="AI454" s="77"/>
      <c r="AJ454" s="77"/>
      <c r="AK454" s="77"/>
      <c r="AL454" s="77"/>
      <c r="AM454" s="77"/>
      <c r="AN454" s="77"/>
      <c r="AO454" s="77"/>
      <c r="AP454" s="77"/>
      <c r="AQ454" s="77"/>
      <c r="AR454" s="77"/>
      <c r="AS454" s="77"/>
      <c r="AT454" s="77"/>
      <c r="AU454" s="77"/>
      <c r="AV454" s="77"/>
      <c r="AW454" s="77"/>
      <c r="AX454" s="77"/>
      <c r="AY454" s="77"/>
      <c r="AZ454" s="77"/>
      <c r="BA454" s="77"/>
      <c r="BB454" s="77"/>
      <c r="BC454" s="77"/>
      <c r="BD454" s="77"/>
      <c r="BE454" s="77"/>
      <c r="BF454" s="77"/>
      <c r="BG454" s="77"/>
      <c r="BH454" s="77"/>
      <c r="BI454" s="77"/>
      <c r="BJ454" s="77"/>
      <c r="BK454" s="77"/>
      <c r="BL454" s="77"/>
      <c r="BM454" s="77"/>
      <c r="BN454" s="77"/>
      <c r="BO454" s="77"/>
      <c r="BP454" s="77"/>
      <c r="BQ454" s="77"/>
      <c r="BR454" s="77"/>
      <c r="BS454" s="77"/>
      <c r="BT454" s="77"/>
      <c r="BU454" s="77"/>
      <c r="BV454" s="77"/>
    </row>
    <row r="455" spans="1:74" x14ac:dyDescent="0.4">
      <c r="A455" s="77"/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  <c r="AB455" s="77"/>
      <c r="AC455" s="77"/>
      <c r="AD455" s="77"/>
      <c r="AE455" s="77"/>
      <c r="AF455" s="77"/>
      <c r="AG455" s="77"/>
      <c r="AH455" s="77"/>
      <c r="AI455" s="77"/>
      <c r="AJ455" s="77"/>
      <c r="AK455" s="77"/>
      <c r="AL455" s="77"/>
      <c r="AM455" s="77"/>
      <c r="AN455" s="77"/>
      <c r="AO455" s="77"/>
      <c r="AP455" s="77"/>
      <c r="AQ455" s="77"/>
      <c r="AR455" s="77"/>
      <c r="AS455" s="77"/>
      <c r="AT455" s="77"/>
      <c r="AU455" s="77"/>
      <c r="AV455" s="77"/>
      <c r="AW455" s="77"/>
      <c r="AX455" s="77"/>
      <c r="AY455" s="77"/>
      <c r="AZ455" s="77"/>
      <c r="BA455" s="77"/>
      <c r="BB455" s="77"/>
      <c r="BC455" s="77"/>
      <c r="BD455" s="77"/>
      <c r="BE455" s="77"/>
      <c r="BF455" s="77"/>
      <c r="BG455" s="77"/>
      <c r="BH455" s="77"/>
      <c r="BI455" s="77"/>
      <c r="BJ455" s="77"/>
      <c r="BK455" s="77"/>
      <c r="BL455" s="77"/>
      <c r="BM455" s="77"/>
      <c r="BN455" s="77"/>
      <c r="BO455" s="77"/>
      <c r="BP455" s="77"/>
      <c r="BQ455" s="77"/>
      <c r="BR455" s="77"/>
      <c r="BS455" s="77"/>
      <c r="BT455" s="77"/>
      <c r="BU455" s="77"/>
      <c r="BV455" s="77"/>
    </row>
    <row r="456" spans="1:74" x14ac:dyDescent="0.4">
      <c r="A456" s="77"/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  <c r="AB456" s="77"/>
      <c r="AC456" s="77"/>
      <c r="AD456" s="77"/>
      <c r="AE456" s="77"/>
      <c r="AF456" s="77"/>
      <c r="AG456" s="77"/>
      <c r="AH456" s="77"/>
      <c r="AI456" s="77"/>
      <c r="AJ456" s="77"/>
      <c r="AK456" s="77"/>
      <c r="AL456" s="77"/>
      <c r="AM456" s="77"/>
      <c r="AN456" s="77"/>
      <c r="AO456" s="77"/>
      <c r="AP456" s="77"/>
      <c r="AQ456" s="77"/>
      <c r="AR456" s="77"/>
      <c r="AS456" s="77"/>
      <c r="AT456" s="77"/>
      <c r="AU456" s="77"/>
      <c r="AV456" s="77"/>
      <c r="AW456" s="77"/>
      <c r="AX456" s="77"/>
      <c r="AY456" s="77"/>
      <c r="AZ456" s="77"/>
      <c r="BA456" s="77"/>
      <c r="BB456" s="77"/>
      <c r="BC456" s="77"/>
      <c r="BD456" s="77"/>
      <c r="BE456" s="77"/>
      <c r="BF456" s="77"/>
      <c r="BG456" s="77"/>
      <c r="BH456" s="77"/>
      <c r="BI456" s="77"/>
      <c r="BJ456" s="77"/>
      <c r="BK456" s="77"/>
      <c r="BL456" s="77"/>
      <c r="BM456" s="77"/>
      <c r="BN456" s="77"/>
      <c r="BO456" s="77"/>
      <c r="BP456" s="77"/>
      <c r="BQ456" s="77"/>
      <c r="BR456" s="77"/>
      <c r="BS456" s="77"/>
      <c r="BT456" s="77"/>
      <c r="BU456" s="77"/>
      <c r="BV456" s="77"/>
    </row>
    <row r="457" spans="1:74" x14ac:dyDescent="0.4">
      <c r="A457" s="77"/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  <c r="AB457" s="77"/>
      <c r="AC457" s="77"/>
      <c r="AD457" s="77"/>
      <c r="AE457" s="77"/>
      <c r="AF457" s="77"/>
      <c r="AG457" s="77"/>
      <c r="AH457" s="77"/>
      <c r="AI457" s="77"/>
      <c r="AJ457" s="77"/>
      <c r="AK457" s="77"/>
      <c r="AL457" s="77"/>
      <c r="AM457" s="77"/>
      <c r="AN457" s="77"/>
      <c r="AO457" s="77"/>
      <c r="AP457" s="77"/>
      <c r="AQ457" s="77"/>
      <c r="AR457" s="77"/>
      <c r="AS457" s="77"/>
      <c r="AT457" s="77"/>
      <c r="AU457" s="77"/>
      <c r="AV457" s="77"/>
      <c r="AW457" s="77"/>
      <c r="AX457" s="77"/>
      <c r="AY457" s="77"/>
      <c r="AZ457" s="77"/>
      <c r="BA457" s="77"/>
      <c r="BB457" s="77"/>
      <c r="BC457" s="77"/>
      <c r="BD457" s="77"/>
      <c r="BE457" s="77"/>
      <c r="BF457" s="77"/>
      <c r="BG457" s="77"/>
      <c r="BH457" s="77"/>
      <c r="BI457" s="77"/>
      <c r="BJ457" s="77"/>
      <c r="BK457" s="77"/>
      <c r="BL457" s="77"/>
      <c r="BM457" s="77"/>
      <c r="BN457" s="77"/>
      <c r="BO457" s="77"/>
      <c r="BP457" s="77"/>
      <c r="BQ457" s="77"/>
      <c r="BR457" s="77"/>
      <c r="BS457" s="77"/>
      <c r="BT457" s="77"/>
      <c r="BU457" s="77"/>
      <c r="BV457" s="77"/>
    </row>
    <row r="458" spans="1:74" x14ac:dyDescent="0.4">
      <c r="A458" s="77"/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  <c r="AB458" s="77"/>
      <c r="AC458" s="77"/>
      <c r="AD458" s="77"/>
      <c r="AE458" s="77"/>
      <c r="AF458" s="77"/>
      <c r="AG458" s="77"/>
      <c r="AH458" s="77"/>
      <c r="AI458" s="77"/>
      <c r="AJ458" s="77"/>
      <c r="AK458" s="77"/>
      <c r="AL458" s="77"/>
      <c r="AM458" s="77"/>
      <c r="AN458" s="77"/>
      <c r="AO458" s="77"/>
      <c r="AP458" s="77"/>
      <c r="AQ458" s="77"/>
      <c r="AR458" s="77"/>
      <c r="AS458" s="77"/>
      <c r="AT458" s="77"/>
      <c r="AU458" s="77"/>
      <c r="AV458" s="77"/>
      <c r="AW458" s="77"/>
      <c r="AX458" s="77"/>
      <c r="AY458" s="77"/>
      <c r="AZ458" s="77"/>
      <c r="BA458" s="77"/>
      <c r="BB458" s="77"/>
      <c r="BC458" s="77"/>
      <c r="BD458" s="77"/>
      <c r="BE458" s="77"/>
      <c r="BF458" s="77"/>
      <c r="BG458" s="77"/>
      <c r="BH458" s="77"/>
      <c r="BI458" s="77"/>
      <c r="BJ458" s="77"/>
      <c r="BK458" s="77"/>
      <c r="BL458" s="77"/>
      <c r="BM458" s="77"/>
      <c r="BN458" s="77"/>
      <c r="BO458" s="77"/>
      <c r="BP458" s="77"/>
      <c r="BQ458" s="77"/>
      <c r="BR458" s="77"/>
      <c r="BS458" s="77"/>
      <c r="BT458" s="77"/>
      <c r="BU458" s="77"/>
      <c r="BV458" s="77"/>
    </row>
    <row r="459" spans="1:74" x14ac:dyDescent="0.4">
      <c r="A459" s="77"/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  <c r="AB459" s="77"/>
      <c r="AC459" s="77"/>
      <c r="AD459" s="77"/>
      <c r="AE459" s="77"/>
      <c r="AF459" s="77"/>
      <c r="AG459" s="77"/>
      <c r="AH459" s="77"/>
      <c r="AI459" s="77"/>
      <c r="AJ459" s="77"/>
      <c r="AK459" s="77"/>
      <c r="AL459" s="77"/>
      <c r="AM459" s="77"/>
      <c r="AN459" s="77"/>
      <c r="AO459" s="77"/>
      <c r="AP459" s="77"/>
      <c r="AQ459" s="77"/>
      <c r="AR459" s="77"/>
      <c r="AS459" s="77"/>
      <c r="AT459" s="77"/>
      <c r="AU459" s="77"/>
      <c r="AV459" s="77"/>
      <c r="AW459" s="77"/>
      <c r="AX459" s="77"/>
      <c r="AY459" s="77"/>
      <c r="AZ459" s="77"/>
      <c r="BA459" s="77"/>
      <c r="BB459" s="77"/>
      <c r="BC459" s="77"/>
      <c r="BD459" s="77"/>
      <c r="BE459" s="77"/>
      <c r="BF459" s="77"/>
      <c r="BG459" s="77"/>
      <c r="BH459" s="77"/>
      <c r="BI459" s="77"/>
      <c r="BJ459" s="77"/>
      <c r="BK459" s="77"/>
      <c r="BL459" s="77"/>
      <c r="BM459" s="77"/>
      <c r="BN459" s="77"/>
      <c r="BO459" s="77"/>
      <c r="BP459" s="77"/>
      <c r="BQ459" s="77"/>
      <c r="BR459" s="77"/>
      <c r="BS459" s="77"/>
      <c r="BT459" s="77"/>
      <c r="BU459" s="77"/>
      <c r="BV459" s="77"/>
    </row>
    <row r="460" spans="1:74" x14ac:dyDescent="0.4">
      <c r="A460" s="77"/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  <c r="AB460" s="77"/>
      <c r="AC460" s="77"/>
      <c r="AD460" s="77"/>
      <c r="AE460" s="77"/>
      <c r="AF460" s="77"/>
      <c r="AG460" s="77"/>
      <c r="AH460" s="77"/>
      <c r="AI460" s="77"/>
      <c r="AJ460" s="77"/>
      <c r="AK460" s="77"/>
      <c r="AL460" s="77"/>
      <c r="AM460" s="77"/>
      <c r="AN460" s="77"/>
      <c r="AO460" s="77"/>
      <c r="AP460" s="77"/>
      <c r="AQ460" s="77"/>
      <c r="AR460" s="77"/>
      <c r="AS460" s="77"/>
      <c r="AT460" s="77"/>
      <c r="AU460" s="77"/>
      <c r="AV460" s="77"/>
      <c r="AW460" s="77"/>
      <c r="AX460" s="77"/>
      <c r="AY460" s="77"/>
      <c r="AZ460" s="77"/>
      <c r="BA460" s="77"/>
      <c r="BB460" s="77"/>
      <c r="BC460" s="77"/>
      <c r="BD460" s="77"/>
      <c r="BE460" s="77"/>
      <c r="BF460" s="77"/>
      <c r="BG460" s="77"/>
      <c r="BH460" s="77"/>
      <c r="BI460" s="77"/>
      <c r="BJ460" s="77"/>
      <c r="BK460" s="77"/>
      <c r="BL460" s="77"/>
      <c r="BM460" s="77"/>
      <c r="BN460" s="77"/>
      <c r="BO460" s="77"/>
      <c r="BP460" s="77"/>
      <c r="BQ460" s="77"/>
      <c r="BR460" s="77"/>
      <c r="BS460" s="77"/>
      <c r="BT460" s="77"/>
      <c r="BU460" s="77"/>
      <c r="BV460" s="77"/>
    </row>
    <row r="461" spans="1:74" x14ac:dyDescent="0.4">
      <c r="A461" s="77"/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  <c r="AB461" s="77"/>
      <c r="AC461" s="77"/>
      <c r="AD461" s="77"/>
      <c r="AE461" s="77"/>
      <c r="AF461" s="77"/>
      <c r="AG461" s="77"/>
      <c r="AH461" s="77"/>
      <c r="AI461" s="77"/>
      <c r="AJ461" s="77"/>
      <c r="AK461" s="77"/>
      <c r="AL461" s="77"/>
      <c r="AM461" s="77"/>
      <c r="AN461" s="77"/>
      <c r="AO461" s="77"/>
      <c r="AP461" s="77"/>
      <c r="AQ461" s="77"/>
      <c r="AR461" s="77"/>
      <c r="AS461" s="77"/>
      <c r="AT461" s="77"/>
      <c r="AU461" s="77"/>
      <c r="AV461" s="77"/>
      <c r="AW461" s="77"/>
      <c r="AX461" s="77"/>
      <c r="AY461" s="77"/>
      <c r="AZ461" s="77"/>
      <c r="BA461" s="77"/>
      <c r="BB461" s="77"/>
      <c r="BC461" s="77"/>
      <c r="BD461" s="77"/>
      <c r="BE461" s="77"/>
      <c r="BF461" s="77"/>
      <c r="BG461" s="77"/>
      <c r="BH461" s="77"/>
      <c r="BI461" s="77"/>
      <c r="BJ461" s="77"/>
      <c r="BK461" s="77"/>
      <c r="BL461" s="77"/>
      <c r="BM461" s="77"/>
      <c r="BN461" s="77"/>
      <c r="BO461" s="77"/>
      <c r="BP461" s="77"/>
      <c r="BQ461" s="77"/>
      <c r="BR461" s="77"/>
      <c r="BS461" s="77"/>
      <c r="BT461" s="77"/>
      <c r="BU461" s="77"/>
      <c r="BV461" s="77"/>
    </row>
    <row r="462" spans="1:74" x14ac:dyDescent="0.4">
      <c r="A462" s="77"/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  <c r="AB462" s="77"/>
      <c r="AC462" s="77"/>
      <c r="AD462" s="77"/>
      <c r="AE462" s="77"/>
      <c r="AF462" s="77"/>
      <c r="AG462" s="77"/>
      <c r="AH462" s="77"/>
      <c r="AI462" s="77"/>
      <c r="AJ462" s="77"/>
      <c r="AK462" s="77"/>
      <c r="AL462" s="77"/>
      <c r="AM462" s="77"/>
      <c r="AN462" s="77"/>
      <c r="AO462" s="77"/>
      <c r="AP462" s="77"/>
      <c r="AQ462" s="77"/>
      <c r="AR462" s="77"/>
      <c r="AS462" s="77"/>
      <c r="AT462" s="77"/>
      <c r="AU462" s="77"/>
      <c r="AV462" s="77"/>
      <c r="AW462" s="77"/>
      <c r="AX462" s="77"/>
      <c r="AY462" s="77"/>
      <c r="AZ462" s="77"/>
      <c r="BA462" s="77"/>
      <c r="BB462" s="77"/>
      <c r="BC462" s="77"/>
      <c r="BD462" s="77"/>
      <c r="BE462" s="77"/>
      <c r="BF462" s="77"/>
      <c r="BG462" s="77"/>
      <c r="BH462" s="77"/>
      <c r="BI462" s="77"/>
      <c r="BJ462" s="77"/>
      <c r="BK462" s="77"/>
      <c r="BL462" s="77"/>
      <c r="BM462" s="77"/>
      <c r="BN462" s="77"/>
      <c r="BO462" s="77"/>
      <c r="BP462" s="77"/>
      <c r="BQ462" s="77"/>
      <c r="BR462" s="77"/>
      <c r="BS462" s="77"/>
      <c r="BT462" s="77"/>
      <c r="BU462" s="77"/>
      <c r="BV462" s="77"/>
    </row>
    <row r="463" spans="1:74" x14ac:dyDescent="0.4">
      <c r="A463" s="77"/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  <c r="AB463" s="77"/>
      <c r="AC463" s="77"/>
      <c r="AD463" s="77"/>
      <c r="AE463" s="77"/>
      <c r="AF463" s="77"/>
      <c r="AG463" s="77"/>
      <c r="AH463" s="77"/>
      <c r="AI463" s="77"/>
      <c r="AJ463" s="77"/>
      <c r="AK463" s="77"/>
      <c r="AL463" s="77"/>
      <c r="AM463" s="77"/>
      <c r="AN463" s="77"/>
      <c r="AO463" s="77"/>
      <c r="AP463" s="77"/>
      <c r="AQ463" s="77"/>
      <c r="AR463" s="77"/>
      <c r="AS463" s="77"/>
      <c r="AT463" s="77"/>
      <c r="AU463" s="77"/>
      <c r="AV463" s="77"/>
      <c r="AW463" s="77"/>
      <c r="AX463" s="77"/>
      <c r="AY463" s="77"/>
      <c r="AZ463" s="77"/>
      <c r="BA463" s="77"/>
      <c r="BB463" s="77"/>
      <c r="BC463" s="77"/>
      <c r="BD463" s="77"/>
      <c r="BE463" s="77"/>
      <c r="BF463" s="77"/>
      <c r="BG463" s="77"/>
      <c r="BH463" s="77"/>
      <c r="BI463" s="77"/>
      <c r="BJ463" s="77"/>
      <c r="BK463" s="77"/>
      <c r="BL463" s="77"/>
      <c r="BM463" s="77"/>
      <c r="BN463" s="77"/>
      <c r="BO463" s="77"/>
      <c r="BP463" s="77"/>
      <c r="BQ463" s="77"/>
      <c r="BR463" s="77"/>
      <c r="BS463" s="77"/>
      <c r="BT463" s="77"/>
      <c r="BU463" s="77"/>
      <c r="BV463" s="77"/>
    </row>
    <row r="464" spans="1:74" x14ac:dyDescent="0.4">
      <c r="A464" s="77"/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  <c r="AB464" s="77"/>
      <c r="AC464" s="77"/>
      <c r="AD464" s="77"/>
      <c r="AE464" s="77"/>
      <c r="AF464" s="77"/>
      <c r="AG464" s="77"/>
      <c r="AH464" s="77"/>
      <c r="AI464" s="77"/>
      <c r="AJ464" s="77"/>
      <c r="AK464" s="77"/>
      <c r="AL464" s="77"/>
      <c r="AM464" s="77"/>
      <c r="AN464" s="77"/>
      <c r="AO464" s="77"/>
      <c r="AP464" s="77"/>
      <c r="AQ464" s="77"/>
      <c r="AR464" s="77"/>
      <c r="AS464" s="77"/>
      <c r="AT464" s="77"/>
      <c r="AU464" s="77"/>
      <c r="AV464" s="77"/>
      <c r="AW464" s="77"/>
      <c r="AX464" s="77"/>
      <c r="AY464" s="77"/>
      <c r="AZ464" s="77"/>
      <c r="BA464" s="77"/>
      <c r="BB464" s="77"/>
      <c r="BC464" s="77"/>
      <c r="BD464" s="77"/>
      <c r="BE464" s="77"/>
      <c r="BF464" s="77"/>
      <c r="BG464" s="77"/>
      <c r="BH464" s="77"/>
      <c r="BI464" s="77"/>
      <c r="BJ464" s="77"/>
      <c r="BK464" s="77"/>
      <c r="BL464" s="77"/>
      <c r="BM464" s="77"/>
      <c r="BN464" s="77"/>
      <c r="BO464" s="77"/>
      <c r="BP464" s="77"/>
      <c r="BQ464" s="77"/>
      <c r="BR464" s="77"/>
      <c r="BS464" s="77"/>
      <c r="BT464" s="77"/>
      <c r="BU464" s="77"/>
      <c r="BV464" s="77"/>
    </row>
    <row r="465" spans="1:74" x14ac:dyDescent="0.4">
      <c r="A465" s="77"/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  <c r="AB465" s="77"/>
      <c r="AC465" s="77"/>
      <c r="AD465" s="77"/>
      <c r="AE465" s="77"/>
      <c r="AF465" s="77"/>
      <c r="AG465" s="77"/>
      <c r="AH465" s="77"/>
      <c r="AI465" s="77"/>
      <c r="AJ465" s="77"/>
      <c r="AK465" s="77"/>
      <c r="AL465" s="77"/>
      <c r="AM465" s="77"/>
      <c r="AN465" s="77"/>
      <c r="AO465" s="77"/>
      <c r="AP465" s="77"/>
      <c r="AQ465" s="77"/>
      <c r="AR465" s="77"/>
      <c r="AS465" s="77"/>
      <c r="AT465" s="77"/>
      <c r="AU465" s="77"/>
      <c r="AV465" s="77"/>
      <c r="AW465" s="77"/>
      <c r="AX465" s="77"/>
      <c r="AY465" s="77"/>
      <c r="AZ465" s="77"/>
      <c r="BA465" s="77"/>
      <c r="BB465" s="77"/>
      <c r="BC465" s="77"/>
      <c r="BD465" s="77"/>
      <c r="BE465" s="77"/>
      <c r="BF465" s="77"/>
      <c r="BG465" s="77"/>
      <c r="BH465" s="77"/>
      <c r="BI465" s="77"/>
      <c r="BJ465" s="77"/>
      <c r="BK465" s="77"/>
      <c r="BL465" s="77"/>
      <c r="BM465" s="77"/>
      <c r="BN465" s="77"/>
      <c r="BO465" s="77"/>
      <c r="BP465" s="77"/>
      <c r="BQ465" s="77"/>
      <c r="BR465" s="77"/>
      <c r="BS465" s="77"/>
      <c r="BT465" s="77"/>
      <c r="BU465" s="77"/>
      <c r="BV465" s="77"/>
    </row>
    <row r="466" spans="1:74" x14ac:dyDescent="0.4">
      <c r="A466" s="77"/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  <c r="AB466" s="77"/>
      <c r="AC466" s="77"/>
      <c r="AD466" s="77"/>
      <c r="AE466" s="77"/>
      <c r="AF466" s="77"/>
      <c r="AG466" s="77"/>
      <c r="AH466" s="77"/>
      <c r="AI466" s="77"/>
      <c r="AJ466" s="77"/>
      <c r="AK466" s="77"/>
      <c r="AL466" s="77"/>
      <c r="AM466" s="77"/>
      <c r="AN466" s="77"/>
      <c r="AO466" s="77"/>
      <c r="AP466" s="77"/>
      <c r="AQ466" s="77"/>
      <c r="AR466" s="77"/>
      <c r="AS466" s="77"/>
      <c r="AT466" s="77"/>
      <c r="AU466" s="77"/>
      <c r="AV466" s="77"/>
      <c r="AW466" s="77"/>
      <c r="AX466" s="77"/>
      <c r="AY466" s="77"/>
      <c r="AZ466" s="77"/>
      <c r="BA466" s="77"/>
      <c r="BB466" s="77"/>
      <c r="BC466" s="77"/>
      <c r="BD466" s="77"/>
      <c r="BE466" s="77"/>
      <c r="BF466" s="77"/>
      <c r="BG466" s="77"/>
      <c r="BH466" s="77"/>
      <c r="BI466" s="77"/>
      <c r="BJ466" s="77"/>
      <c r="BK466" s="77"/>
      <c r="BL466" s="77"/>
      <c r="BM466" s="77"/>
      <c r="BN466" s="77"/>
      <c r="BO466" s="77"/>
      <c r="BP466" s="77"/>
      <c r="BQ466" s="77"/>
      <c r="BR466" s="77"/>
      <c r="BS466" s="77"/>
      <c r="BT466" s="77"/>
      <c r="BU466" s="77"/>
      <c r="BV466" s="77"/>
    </row>
    <row r="467" spans="1:74" x14ac:dyDescent="0.4">
      <c r="A467" s="77"/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  <c r="AB467" s="77"/>
      <c r="AC467" s="77"/>
      <c r="AD467" s="77"/>
      <c r="AE467" s="77"/>
      <c r="AF467" s="77"/>
      <c r="AG467" s="77"/>
      <c r="AH467" s="77"/>
      <c r="AI467" s="77"/>
      <c r="AJ467" s="77"/>
      <c r="AK467" s="77"/>
      <c r="AL467" s="77"/>
      <c r="AM467" s="77"/>
      <c r="AN467" s="77"/>
      <c r="AO467" s="77"/>
      <c r="AP467" s="77"/>
      <c r="AQ467" s="77"/>
      <c r="AR467" s="77"/>
      <c r="AS467" s="77"/>
      <c r="AT467" s="77"/>
      <c r="AU467" s="77"/>
      <c r="AV467" s="77"/>
      <c r="AW467" s="77"/>
      <c r="AX467" s="77"/>
      <c r="AY467" s="77"/>
      <c r="AZ467" s="77"/>
      <c r="BA467" s="77"/>
      <c r="BB467" s="77"/>
      <c r="BC467" s="77"/>
      <c r="BD467" s="77"/>
      <c r="BE467" s="77"/>
      <c r="BF467" s="77"/>
      <c r="BG467" s="77"/>
      <c r="BH467" s="77"/>
      <c r="BI467" s="77"/>
      <c r="BJ467" s="77"/>
      <c r="BK467" s="77"/>
      <c r="BL467" s="77"/>
      <c r="BM467" s="77"/>
      <c r="BN467" s="77"/>
      <c r="BO467" s="77"/>
      <c r="BP467" s="77"/>
      <c r="BQ467" s="77"/>
      <c r="BR467" s="77"/>
      <c r="BS467" s="77"/>
      <c r="BT467" s="77"/>
      <c r="BU467" s="77"/>
      <c r="BV467" s="77"/>
    </row>
    <row r="468" spans="1:74" x14ac:dyDescent="0.4">
      <c r="A468" s="77"/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  <c r="AB468" s="77"/>
      <c r="AC468" s="77"/>
      <c r="AD468" s="77"/>
      <c r="AE468" s="77"/>
      <c r="AF468" s="77"/>
      <c r="AG468" s="77"/>
      <c r="AH468" s="77"/>
      <c r="AI468" s="77"/>
      <c r="AJ468" s="77"/>
      <c r="AK468" s="77"/>
      <c r="AL468" s="77"/>
      <c r="AM468" s="77"/>
      <c r="AN468" s="77"/>
      <c r="AO468" s="77"/>
      <c r="AP468" s="77"/>
      <c r="AQ468" s="77"/>
      <c r="AR468" s="77"/>
      <c r="AS468" s="77"/>
      <c r="AT468" s="77"/>
      <c r="AU468" s="77"/>
      <c r="AV468" s="77"/>
      <c r="AW468" s="77"/>
      <c r="AX468" s="77"/>
      <c r="AY468" s="77"/>
      <c r="AZ468" s="77"/>
      <c r="BA468" s="77"/>
      <c r="BB468" s="77"/>
      <c r="BC468" s="77"/>
      <c r="BD468" s="77"/>
      <c r="BE468" s="77"/>
      <c r="BF468" s="77"/>
      <c r="BG468" s="77"/>
      <c r="BH468" s="77"/>
      <c r="BI468" s="77"/>
      <c r="BJ468" s="77"/>
      <c r="BK468" s="77"/>
      <c r="BL468" s="77"/>
      <c r="BM468" s="77"/>
      <c r="BN468" s="77"/>
      <c r="BO468" s="77"/>
      <c r="BP468" s="77"/>
      <c r="BQ468" s="77"/>
      <c r="BR468" s="77"/>
      <c r="BS468" s="77"/>
      <c r="BT468" s="77"/>
      <c r="BU468" s="77"/>
      <c r="BV468" s="77"/>
    </row>
    <row r="469" spans="1:74" x14ac:dyDescent="0.4">
      <c r="A469" s="77"/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  <c r="AB469" s="77"/>
      <c r="AC469" s="77"/>
      <c r="AD469" s="77"/>
      <c r="AE469" s="77"/>
      <c r="AF469" s="77"/>
      <c r="AG469" s="77"/>
      <c r="AH469" s="77"/>
      <c r="AI469" s="77"/>
      <c r="AJ469" s="77"/>
      <c r="AK469" s="77"/>
      <c r="AL469" s="77"/>
      <c r="AM469" s="77"/>
      <c r="AN469" s="77"/>
      <c r="AO469" s="77"/>
      <c r="AP469" s="77"/>
      <c r="AQ469" s="77"/>
      <c r="AR469" s="77"/>
      <c r="AS469" s="77"/>
      <c r="AT469" s="77"/>
      <c r="AU469" s="77"/>
      <c r="AV469" s="77"/>
      <c r="AW469" s="77"/>
      <c r="AX469" s="77"/>
      <c r="AY469" s="77"/>
      <c r="AZ469" s="77"/>
      <c r="BA469" s="77"/>
      <c r="BB469" s="77"/>
      <c r="BC469" s="77"/>
      <c r="BD469" s="77"/>
      <c r="BE469" s="77"/>
      <c r="BF469" s="77"/>
      <c r="BG469" s="77"/>
      <c r="BH469" s="77"/>
      <c r="BI469" s="77"/>
      <c r="BJ469" s="77"/>
      <c r="BK469" s="77"/>
      <c r="BL469" s="77"/>
      <c r="BM469" s="77"/>
      <c r="BN469" s="77"/>
      <c r="BO469" s="77"/>
      <c r="BP469" s="77"/>
      <c r="BQ469" s="77"/>
      <c r="BR469" s="77"/>
      <c r="BS469" s="77"/>
      <c r="BT469" s="77"/>
      <c r="BU469" s="77"/>
      <c r="BV469" s="77"/>
    </row>
    <row r="470" spans="1:74" x14ac:dyDescent="0.4">
      <c r="A470" s="77"/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  <c r="AB470" s="77"/>
      <c r="AC470" s="77"/>
      <c r="AD470" s="77"/>
      <c r="AE470" s="77"/>
      <c r="AF470" s="77"/>
      <c r="AG470" s="77"/>
      <c r="AH470" s="77"/>
      <c r="AI470" s="77"/>
      <c r="AJ470" s="77"/>
      <c r="AK470" s="77"/>
      <c r="AL470" s="77"/>
      <c r="AM470" s="77"/>
      <c r="AN470" s="77"/>
      <c r="AO470" s="77"/>
      <c r="AP470" s="77"/>
      <c r="AQ470" s="77"/>
      <c r="AR470" s="77"/>
      <c r="AS470" s="77"/>
      <c r="AT470" s="77"/>
      <c r="AU470" s="77"/>
      <c r="AV470" s="77"/>
      <c r="AW470" s="77"/>
      <c r="AX470" s="77"/>
      <c r="AY470" s="77"/>
      <c r="AZ470" s="77"/>
      <c r="BA470" s="77"/>
      <c r="BB470" s="77"/>
      <c r="BC470" s="77"/>
      <c r="BD470" s="77"/>
      <c r="BE470" s="77"/>
      <c r="BF470" s="77"/>
      <c r="BG470" s="77"/>
      <c r="BH470" s="77"/>
      <c r="BI470" s="77"/>
      <c r="BJ470" s="77"/>
      <c r="BK470" s="77"/>
      <c r="BL470" s="77"/>
      <c r="BM470" s="77"/>
      <c r="BN470" s="77"/>
      <c r="BO470" s="77"/>
      <c r="BP470" s="77"/>
      <c r="BQ470" s="77"/>
      <c r="BR470" s="77"/>
      <c r="BS470" s="77"/>
      <c r="BT470" s="77"/>
      <c r="BU470" s="77"/>
      <c r="BV470" s="77"/>
    </row>
    <row r="471" spans="1:74" x14ac:dyDescent="0.4">
      <c r="A471" s="77"/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  <c r="AB471" s="77"/>
      <c r="AC471" s="77"/>
      <c r="AD471" s="77"/>
      <c r="AE471" s="77"/>
      <c r="AF471" s="77"/>
      <c r="AG471" s="77"/>
      <c r="AH471" s="77"/>
      <c r="AI471" s="77"/>
      <c r="AJ471" s="77"/>
      <c r="AK471" s="77"/>
      <c r="AL471" s="77"/>
      <c r="AM471" s="77"/>
      <c r="AN471" s="77"/>
      <c r="AO471" s="77"/>
      <c r="AP471" s="77"/>
      <c r="AQ471" s="77"/>
      <c r="AR471" s="77"/>
      <c r="AS471" s="77"/>
      <c r="AT471" s="77"/>
      <c r="AU471" s="77"/>
      <c r="AV471" s="77"/>
      <c r="AW471" s="77"/>
      <c r="AX471" s="77"/>
      <c r="AY471" s="77"/>
      <c r="AZ471" s="77"/>
      <c r="BA471" s="77"/>
      <c r="BB471" s="77"/>
      <c r="BC471" s="77"/>
      <c r="BD471" s="77"/>
      <c r="BE471" s="77"/>
      <c r="BF471" s="77"/>
      <c r="BG471" s="77"/>
      <c r="BH471" s="77"/>
      <c r="BI471" s="77"/>
      <c r="BJ471" s="77"/>
      <c r="BK471" s="77"/>
      <c r="BL471" s="77"/>
      <c r="BM471" s="77"/>
      <c r="BN471" s="77"/>
      <c r="BO471" s="77"/>
      <c r="BP471" s="77"/>
      <c r="BQ471" s="77"/>
      <c r="BR471" s="77"/>
      <c r="BS471" s="77"/>
      <c r="BT471" s="77"/>
      <c r="BU471" s="77"/>
      <c r="BV471" s="77"/>
    </row>
    <row r="472" spans="1:74" x14ac:dyDescent="0.4">
      <c r="A472" s="77"/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  <c r="AB472" s="77"/>
      <c r="AC472" s="77"/>
      <c r="AD472" s="77"/>
      <c r="AE472" s="77"/>
      <c r="AF472" s="77"/>
      <c r="AG472" s="77"/>
      <c r="AH472" s="77"/>
      <c r="AI472" s="77"/>
      <c r="AJ472" s="77"/>
      <c r="AK472" s="77"/>
      <c r="AL472" s="77"/>
      <c r="AM472" s="77"/>
      <c r="AN472" s="77"/>
      <c r="AO472" s="77"/>
      <c r="AP472" s="77"/>
      <c r="AQ472" s="77"/>
      <c r="AR472" s="77"/>
      <c r="AS472" s="77"/>
      <c r="AT472" s="77"/>
      <c r="AU472" s="77"/>
      <c r="AV472" s="77"/>
      <c r="AW472" s="77"/>
      <c r="AX472" s="77"/>
      <c r="AY472" s="77"/>
      <c r="AZ472" s="77"/>
      <c r="BA472" s="77"/>
      <c r="BB472" s="77"/>
      <c r="BC472" s="77"/>
      <c r="BD472" s="77"/>
      <c r="BE472" s="77"/>
      <c r="BF472" s="77"/>
      <c r="BG472" s="77"/>
      <c r="BH472" s="77"/>
      <c r="BI472" s="77"/>
      <c r="BJ472" s="77"/>
      <c r="BK472" s="77"/>
      <c r="BL472" s="77"/>
      <c r="BM472" s="77"/>
      <c r="BN472" s="77"/>
      <c r="BO472" s="77"/>
      <c r="BP472" s="77"/>
      <c r="BQ472" s="77"/>
      <c r="BR472" s="77"/>
      <c r="BS472" s="77"/>
      <c r="BT472" s="77"/>
      <c r="BU472" s="77"/>
      <c r="BV472" s="77"/>
    </row>
    <row r="473" spans="1:74" x14ac:dyDescent="0.4">
      <c r="A473" s="77"/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  <c r="AB473" s="77"/>
      <c r="AC473" s="77"/>
      <c r="AD473" s="77"/>
      <c r="AE473" s="77"/>
      <c r="AF473" s="77"/>
      <c r="AG473" s="77"/>
      <c r="AH473" s="77"/>
      <c r="AI473" s="77"/>
      <c r="AJ473" s="77"/>
      <c r="AK473" s="77"/>
      <c r="AL473" s="77"/>
      <c r="AM473" s="77"/>
      <c r="AN473" s="77"/>
      <c r="AO473" s="77"/>
      <c r="AP473" s="77"/>
      <c r="AQ473" s="77"/>
      <c r="AR473" s="77"/>
      <c r="AS473" s="77"/>
      <c r="AT473" s="77"/>
      <c r="AU473" s="77"/>
      <c r="AV473" s="77"/>
      <c r="AW473" s="77"/>
      <c r="AX473" s="77"/>
      <c r="AY473" s="77"/>
      <c r="AZ473" s="77"/>
      <c r="BA473" s="77"/>
      <c r="BB473" s="77"/>
      <c r="BC473" s="77"/>
      <c r="BD473" s="77"/>
      <c r="BE473" s="77"/>
      <c r="BF473" s="77"/>
      <c r="BG473" s="77"/>
      <c r="BH473" s="77"/>
      <c r="BI473" s="77"/>
      <c r="BJ473" s="77"/>
      <c r="BK473" s="77"/>
      <c r="BL473" s="77"/>
      <c r="BM473" s="77"/>
      <c r="BN473" s="77"/>
      <c r="BO473" s="77"/>
      <c r="BP473" s="77"/>
      <c r="BQ473" s="77"/>
      <c r="BR473" s="77"/>
      <c r="BS473" s="77"/>
      <c r="BT473" s="77"/>
      <c r="BU473" s="77"/>
      <c r="BV473" s="77"/>
    </row>
    <row r="474" spans="1:74" x14ac:dyDescent="0.4">
      <c r="A474" s="77"/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  <c r="AB474" s="77"/>
      <c r="AC474" s="77"/>
      <c r="AD474" s="77"/>
      <c r="AE474" s="77"/>
      <c r="AF474" s="77"/>
      <c r="AG474" s="77"/>
      <c r="AH474" s="77"/>
      <c r="AI474" s="77"/>
      <c r="AJ474" s="77"/>
      <c r="AK474" s="77"/>
      <c r="AL474" s="77"/>
      <c r="AM474" s="77"/>
      <c r="AN474" s="77"/>
      <c r="AO474" s="77"/>
      <c r="AP474" s="77"/>
      <c r="AQ474" s="77"/>
      <c r="AR474" s="77"/>
      <c r="AS474" s="77"/>
      <c r="AT474" s="77"/>
      <c r="AU474" s="77"/>
      <c r="AV474" s="77"/>
      <c r="AW474" s="77"/>
      <c r="AX474" s="77"/>
      <c r="AY474" s="77"/>
      <c r="AZ474" s="77"/>
      <c r="BA474" s="77"/>
      <c r="BB474" s="77"/>
      <c r="BC474" s="77"/>
      <c r="BD474" s="77"/>
      <c r="BE474" s="77"/>
      <c r="BF474" s="77"/>
      <c r="BG474" s="77"/>
      <c r="BH474" s="77"/>
      <c r="BI474" s="77"/>
      <c r="BJ474" s="77"/>
      <c r="BK474" s="77"/>
      <c r="BL474" s="77"/>
      <c r="BM474" s="77"/>
      <c r="BN474" s="77"/>
      <c r="BO474" s="77"/>
      <c r="BP474" s="77"/>
      <c r="BQ474" s="77"/>
      <c r="BR474" s="77"/>
      <c r="BS474" s="77"/>
      <c r="BT474" s="77"/>
      <c r="BU474" s="77"/>
      <c r="BV474" s="77"/>
    </row>
    <row r="475" spans="1:74" x14ac:dyDescent="0.4">
      <c r="A475" s="77"/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  <c r="AB475" s="77"/>
      <c r="AC475" s="77"/>
      <c r="AD475" s="77"/>
      <c r="AE475" s="77"/>
      <c r="AF475" s="77"/>
      <c r="AG475" s="77"/>
      <c r="AH475" s="77"/>
      <c r="AI475" s="77"/>
      <c r="AJ475" s="77"/>
      <c r="AK475" s="77"/>
      <c r="AL475" s="77"/>
      <c r="AM475" s="77"/>
      <c r="AN475" s="77"/>
      <c r="AO475" s="77"/>
      <c r="AP475" s="77"/>
      <c r="AQ475" s="77"/>
      <c r="AR475" s="77"/>
      <c r="AS475" s="77"/>
      <c r="AT475" s="77"/>
      <c r="AU475" s="77"/>
      <c r="AV475" s="77"/>
      <c r="AW475" s="77"/>
      <c r="AX475" s="77"/>
      <c r="AY475" s="77"/>
      <c r="AZ475" s="77"/>
      <c r="BA475" s="77"/>
      <c r="BB475" s="77"/>
      <c r="BC475" s="77"/>
      <c r="BD475" s="77"/>
      <c r="BE475" s="77"/>
      <c r="BF475" s="77"/>
      <c r="BG475" s="77"/>
      <c r="BH475" s="77"/>
      <c r="BI475" s="77"/>
      <c r="BJ475" s="77"/>
      <c r="BK475" s="77"/>
      <c r="BL475" s="77"/>
      <c r="BM475" s="77"/>
      <c r="BN475" s="77"/>
      <c r="BO475" s="77"/>
      <c r="BP475" s="77"/>
      <c r="BQ475" s="77"/>
      <c r="BR475" s="77"/>
      <c r="BS475" s="77"/>
      <c r="BT475" s="77"/>
      <c r="BU475" s="77"/>
      <c r="BV475" s="77"/>
    </row>
    <row r="476" spans="1:74" x14ac:dyDescent="0.4">
      <c r="A476" s="77"/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  <c r="AB476" s="77"/>
      <c r="AC476" s="77"/>
      <c r="AD476" s="77"/>
      <c r="AE476" s="77"/>
      <c r="AF476" s="77"/>
      <c r="AG476" s="77"/>
      <c r="AH476" s="77"/>
      <c r="AI476" s="77"/>
      <c r="AJ476" s="77"/>
      <c r="AK476" s="77"/>
      <c r="AL476" s="77"/>
      <c r="AM476" s="77"/>
      <c r="AN476" s="77"/>
      <c r="AO476" s="77"/>
      <c r="AP476" s="77"/>
      <c r="AQ476" s="77"/>
      <c r="AR476" s="77"/>
      <c r="AS476" s="77"/>
      <c r="AT476" s="77"/>
      <c r="AU476" s="77"/>
      <c r="AV476" s="77"/>
      <c r="AW476" s="77"/>
      <c r="AX476" s="77"/>
      <c r="AY476" s="77"/>
      <c r="AZ476" s="77"/>
      <c r="BA476" s="77"/>
      <c r="BB476" s="77"/>
      <c r="BC476" s="77"/>
      <c r="BD476" s="77"/>
      <c r="BE476" s="77"/>
      <c r="BF476" s="77"/>
      <c r="BG476" s="77"/>
      <c r="BH476" s="77"/>
      <c r="BI476" s="77"/>
      <c r="BJ476" s="77"/>
      <c r="BK476" s="77"/>
      <c r="BL476" s="77"/>
      <c r="BM476" s="77"/>
      <c r="BN476" s="77"/>
      <c r="BO476" s="77"/>
      <c r="BP476" s="77"/>
      <c r="BQ476" s="77"/>
      <c r="BR476" s="77"/>
      <c r="BS476" s="77"/>
      <c r="BT476" s="77"/>
      <c r="BU476" s="77"/>
      <c r="BV476" s="77"/>
    </row>
    <row r="477" spans="1:74" x14ac:dyDescent="0.4">
      <c r="A477" s="77"/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  <c r="AB477" s="77"/>
      <c r="AC477" s="77"/>
      <c r="AD477" s="77"/>
      <c r="AE477" s="77"/>
      <c r="AF477" s="77"/>
      <c r="AG477" s="77"/>
      <c r="AH477" s="77"/>
      <c r="AI477" s="77"/>
      <c r="AJ477" s="77"/>
      <c r="AK477" s="77"/>
      <c r="AL477" s="77"/>
      <c r="AM477" s="77"/>
      <c r="AN477" s="77"/>
      <c r="AO477" s="77"/>
      <c r="AP477" s="77"/>
      <c r="AQ477" s="77"/>
      <c r="AR477" s="77"/>
      <c r="AS477" s="77"/>
      <c r="AT477" s="77"/>
      <c r="AU477" s="77"/>
      <c r="AV477" s="77"/>
      <c r="AW477" s="77"/>
      <c r="AX477" s="77"/>
      <c r="AY477" s="77"/>
      <c r="AZ477" s="77"/>
      <c r="BA477" s="77"/>
      <c r="BB477" s="77"/>
      <c r="BC477" s="77"/>
      <c r="BD477" s="77"/>
      <c r="BE477" s="77"/>
      <c r="BF477" s="77"/>
      <c r="BG477" s="77"/>
      <c r="BH477" s="77"/>
      <c r="BI477" s="77"/>
      <c r="BJ477" s="77"/>
      <c r="BK477" s="77"/>
      <c r="BL477" s="77"/>
      <c r="BM477" s="77"/>
      <c r="BN477" s="77"/>
      <c r="BO477" s="77"/>
      <c r="BP477" s="77"/>
      <c r="BQ477" s="77"/>
      <c r="BR477" s="77"/>
      <c r="BS477" s="77"/>
      <c r="BT477" s="77"/>
      <c r="BU477" s="77"/>
      <c r="BV477" s="77"/>
    </row>
    <row r="478" spans="1:74" x14ac:dyDescent="0.4">
      <c r="A478" s="77"/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  <c r="AB478" s="77"/>
      <c r="AC478" s="77"/>
      <c r="AD478" s="77"/>
      <c r="AE478" s="77"/>
      <c r="AF478" s="77"/>
      <c r="AG478" s="77"/>
      <c r="AH478" s="77"/>
      <c r="AI478" s="77"/>
      <c r="AJ478" s="77"/>
      <c r="AK478" s="77"/>
      <c r="AL478" s="77"/>
      <c r="AM478" s="77"/>
      <c r="AN478" s="77"/>
      <c r="AO478" s="77"/>
      <c r="AP478" s="77"/>
      <c r="AQ478" s="77"/>
      <c r="AR478" s="77"/>
      <c r="AS478" s="77"/>
      <c r="AT478" s="77"/>
      <c r="AU478" s="77"/>
      <c r="AV478" s="77"/>
      <c r="AW478" s="77"/>
      <c r="AX478" s="77"/>
      <c r="AY478" s="77"/>
      <c r="AZ478" s="77"/>
      <c r="BA478" s="77"/>
      <c r="BB478" s="77"/>
      <c r="BC478" s="77"/>
      <c r="BD478" s="77"/>
      <c r="BE478" s="77"/>
      <c r="BF478" s="77"/>
      <c r="BG478" s="77"/>
      <c r="BH478" s="77"/>
      <c r="BI478" s="77"/>
      <c r="BJ478" s="77"/>
      <c r="BK478" s="77"/>
      <c r="BL478" s="77"/>
      <c r="BM478" s="77"/>
      <c r="BN478" s="77"/>
      <c r="BO478" s="77"/>
      <c r="BP478" s="77"/>
      <c r="BQ478" s="77"/>
      <c r="BR478" s="77"/>
      <c r="BS478" s="77"/>
      <c r="BT478" s="77"/>
      <c r="BU478" s="77"/>
      <c r="BV478" s="77"/>
    </row>
    <row r="479" spans="1:74" x14ac:dyDescent="0.4">
      <c r="A479" s="77"/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  <c r="AB479" s="77"/>
      <c r="AC479" s="77"/>
      <c r="AD479" s="77"/>
      <c r="AE479" s="77"/>
      <c r="AF479" s="77"/>
      <c r="AG479" s="77"/>
      <c r="AH479" s="77"/>
      <c r="AI479" s="77"/>
      <c r="AJ479" s="77"/>
      <c r="AK479" s="77"/>
      <c r="AL479" s="77"/>
      <c r="AM479" s="77"/>
      <c r="AN479" s="77"/>
      <c r="AO479" s="77"/>
      <c r="AP479" s="77"/>
      <c r="AQ479" s="77"/>
      <c r="AR479" s="77"/>
      <c r="AS479" s="77"/>
      <c r="AT479" s="77"/>
      <c r="AU479" s="77"/>
      <c r="AV479" s="77"/>
      <c r="AW479" s="77"/>
      <c r="AX479" s="77"/>
      <c r="AY479" s="77"/>
      <c r="AZ479" s="77"/>
      <c r="BA479" s="77"/>
      <c r="BB479" s="77"/>
      <c r="BC479" s="77"/>
      <c r="BD479" s="77"/>
      <c r="BE479" s="77"/>
      <c r="BF479" s="77"/>
      <c r="BG479" s="77"/>
      <c r="BH479" s="77"/>
      <c r="BI479" s="77"/>
      <c r="BJ479" s="77"/>
      <c r="BK479" s="77"/>
      <c r="BL479" s="77"/>
      <c r="BM479" s="77"/>
      <c r="BN479" s="77"/>
      <c r="BO479" s="77"/>
      <c r="BP479" s="77"/>
      <c r="BQ479" s="77"/>
      <c r="BR479" s="77"/>
      <c r="BS479" s="77"/>
      <c r="BT479" s="77"/>
      <c r="BU479" s="77"/>
      <c r="BV479" s="77"/>
    </row>
    <row r="480" spans="1:74" x14ac:dyDescent="0.4">
      <c r="A480" s="77"/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  <c r="AB480" s="77"/>
      <c r="AC480" s="77"/>
      <c r="AD480" s="77"/>
      <c r="AE480" s="77"/>
      <c r="AF480" s="77"/>
      <c r="AG480" s="77"/>
      <c r="AH480" s="77"/>
      <c r="AI480" s="77"/>
      <c r="AJ480" s="77"/>
      <c r="AK480" s="77"/>
      <c r="AL480" s="77"/>
      <c r="AM480" s="77"/>
      <c r="AN480" s="77"/>
      <c r="AO480" s="77"/>
      <c r="AP480" s="77"/>
      <c r="AQ480" s="77"/>
      <c r="AR480" s="77"/>
      <c r="AS480" s="77"/>
      <c r="AT480" s="77"/>
      <c r="AU480" s="77"/>
      <c r="AV480" s="77"/>
      <c r="AW480" s="77"/>
      <c r="AX480" s="77"/>
      <c r="AY480" s="77"/>
      <c r="AZ480" s="77"/>
      <c r="BA480" s="77"/>
      <c r="BB480" s="77"/>
      <c r="BC480" s="77"/>
      <c r="BD480" s="77"/>
      <c r="BE480" s="77"/>
      <c r="BF480" s="77"/>
      <c r="BG480" s="77"/>
      <c r="BH480" s="77"/>
      <c r="BI480" s="77"/>
      <c r="BJ480" s="77"/>
      <c r="BK480" s="77"/>
      <c r="BL480" s="77"/>
      <c r="BM480" s="77"/>
      <c r="BN480" s="77"/>
      <c r="BO480" s="77"/>
      <c r="BP480" s="77"/>
      <c r="BQ480" s="77"/>
      <c r="BR480" s="77"/>
      <c r="BS480" s="77"/>
      <c r="BT480" s="77"/>
      <c r="BU480" s="77"/>
      <c r="BV480" s="77"/>
    </row>
    <row r="481" spans="1:74" x14ac:dyDescent="0.4">
      <c r="A481" s="77"/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  <c r="AB481" s="77"/>
      <c r="AC481" s="77"/>
      <c r="AD481" s="77"/>
      <c r="AE481" s="77"/>
      <c r="AF481" s="77"/>
      <c r="AG481" s="77"/>
      <c r="AH481" s="77"/>
      <c r="AI481" s="77"/>
      <c r="AJ481" s="77"/>
      <c r="AK481" s="77"/>
      <c r="AL481" s="77"/>
      <c r="AM481" s="77"/>
      <c r="AN481" s="77"/>
      <c r="AO481" s="77"/>
      <c r="AP481" s="77"/>
      <c r="AQ481" s="77"/>
      <c r="AR481" s="77"/>
      <c r="AS481" s="77"/>
      <c r="AT481" s="77"/>
      <c r="AU481" s="77"/>
      <c r="AV481" s="77"/>
      <c r="AW481" s="77"/>
      <c r="AX481" s="77"/>
      <c r="AY481" s="77"/>
      <c r="AZ481" s="77"/>
      <c r="BA481" s="77"/>
      <c r="BB481" s="77"/>
      <c r="BC481" s="77"/>
      <c r="BD481" s="77"/>
      <c r="BE481" s="77"/>
      <c r="BF481" s="77"/>
      <c r="BG481" s="77"/>
      <c r="BH481" s="77"/>
      <c r="BI481" s="77"/>
      <c r="BJ481" s="77"/>
      <c r="BK481" s="77"/>
      <c r="BL481" s="77"/>
      <c r="BM481" s="77"/>
      <c r="BN481" s="77"/>
      <c r="BO481" s="77"/>
      <c r="BP481" s="77"/>
      <c r="BQ481" s="77"/>
      <c r="BR481" s="77"/>
      <c r="BS481" s="77"/>
      <c r="BT481" s="77"/>
      <c r="BU481" s="77"/>
      <c r="BV481" s="77"/>
    </row>
    <row r="482" spans="1:74" x14ac:dyDescent="0.4">
      <c r="A482" s="77"/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  <c r="AB482" s="77"/>
      <c r="AC482" s="77"/>
      <c r="AD482" s="77"/>
      <c r="AE482" s="77"/>
      <c r="AF482" s="77"/>
      <c r="AG482" s="77"/>
      <c r="AH482" s="77"/>
      <c r="AI482" s="77"/>
      <c r="AJ482" s="77"/>
      <c r="AK482" s="77"/>
      <c r="AL482" s="77"/>
      <c r="AM482" s="77"/>
      <c r="AN482" s="77"/>
      <c r="AO482" s="77"/>
      <c r="AP482" s="77"/>
      <c r="AQ482" s="77"/>
      <c r="AR482" s="77"/>
      <c r="AS482" s="77"/>
      <c r="AT482" s="77"/>
      <c r="AU482" s="77"/>
      <c r="AV482" s="77"/>
      <c r="AW482" s="77"/>
      <c r="AX482" s="77"/>
      <c r="AY482" s="77"/>
      <c r="AZ482" s="77"/>
      <c r="BA482" s="77"/>
      <c r="BB482" s="77"/>
      <c r="BC482" s="77"/>
      <c r="BD482" s="77"/>
      <c r="BE482" s="77"/>
      <c r="BF482" s="77"/>
      <c r="BG482" s="77"/>
      <c r="BH482" s="77"/>
      <c r="BI482" s="77"/>
      <c r="BJ482" s="77"/>
      <c r="BK482" s="77"/>
      <c r="BL482" s="77"/>
      <c r="BM482" s="77"/>
      <c r="BN482" s="77"/>
      <c r="BO482" s="77"/>
      <c r="BP482" s="77"/>
      <c r="BQ482" s="77"/>
      <c r="BR482" s="77"/>
      <c r="BS482" s="77"/>
      <c r="BT482" s="77"/>
      <c r="BU482" s="77"/>
      <c r="BV482" s="77"/>
    </row>
    <row r="483" spans="1:74" x14ac:dyDescent="0.4">
      <c r="A483" s="77"/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  <c r="AB483" s="77"/>
      <c r="AC483" s="77"/>
      <c r="AD483" s="77"/>
      <c r="AE483" s="77"/>
      <c r="AF483" s="77"/>
      <c r="AG483" s="77"/>
      <c r="AH483" s="77"/>
      <c r="AI483" s="77"/>
      <c r="AJ483" s="77"/>
      <c r="AK483" s="77"/>
      <c r="AL483" s="77"/>
      <c r="AM483" s="77"/>
      <c r="AN483" s="77"/>
      <c r="AO483" s="77"/>
      <c r="AP483" s="77"/>
      <c r="AQ483" s="77"/>
      <c r="AR483" s="77"/>
      <c r="AS483" s="77"/>
      <c r="AT483" s="77"/>
      <c r="AU483" s="77"/>
      <c r="AV483" s="77"/>
      <c r="AW483" s="77"/>
      <c r="AX483" s="77"/>
      <c r="AY483" s="77"/>
      <c r="AZ483" s="77"/>
      <c r="BA483" s="77"/>
      <c r="BB483" s="77"/>
      <c r="BC483" s="77"/>
      <c r="BD483" s="77"/>
      <c r="BE483" s="77"/>
      <c r="BF483" s="77"/>
      <c r="BG483" s="77"/>
      <c r="BH483" s="77"/>
      <c r="BI483" s="77"/>
      <c r="BJ483" s="77"/>
      <c r="BK483" s="77"/>
      <c r="BL483" s="77"/>
      <c r="BM483" s="77"/>
      <c r="BN483" s="77"/>
      <c r="BO483" s="77"/>
      <c r="BP483" s="77"/>
      <c r="BQ483" s="77"/>
      <c r="BR483" s="77"/>
      <c r="BS483" s="77"/>
      <c r="BT483" s="77"/>
      <c r="BU483" s="77"/>
      <c r="BV483" s="77"/>
    </row>
    <row r="484" spans="1:74" x14ac:dyDescent="0.4">
      <c r="A484" s="77"/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  <c r="AB484" s="77"/>
      <c r="AC484" s="77"/>
      <c r="AD484" s="77"/>
      <c r="AE484" s="77"/>
      <c r="AF484" s="77"/>
      <c r="AG484" s="77"/>
      <c r="AH484" s="77"/>
      <c r="AI484" s="77"/>
      <c r="AJ484" s="77"/>
      <c r="AK484" s="77"/>
      <c r="AL484" s="77"/>
      <c r="AM484" s="77"/>
      <c r="AN484" s="77"/>
      <c r="AO484" s="77"/>
      <c r="AP484" s="77"/>
      <c r="AQ484" s="77"/>
      <c r="AR484" s="77"/>
      <c r="AS484" s="77"/>
      <c r="AT484" s="77"/>
      <c r="AU484" s="77"/>
      <c r="AV484" s="77"/>
      <c r="AW484" s="77"/>
      <c r="AX484" s="77"/>
      <c r="AY484" s="77"/>
      <c r="AZ484" s="77"/>
      <c r="BA484" s="77"/>
      <c r="BB484" s="77"/>
      <c r="BC484" s="77"/>
      <c r="BD484" s="77"/>
      <c r="BE484" s="77"/>
      <c r="BF484" s="77"/>
      <c r="BG484" s="77"/>
      <c r="BH484" s="77"/>
      <c r="BI484" s="77"/>
      <c r="BJ484" s="77"/>
      <c r="BK484" s="77"/>
      <c r="BL484" s="77"/>
      <c r="BM484" s="77"/>
      <c r="BN484" s="77"/>
      <c r="BO484" s="77"/>
      <c r="BP484" s="77"/>
      <c r="BQ484" s="77"/>
      <c r="BR484" s="77"/>
      <c r="BS484" s="77"/>
      <c r="BT484" s="77"/>
      <c r="BU484" s="77"/>
      <c r="BV484" s="77"/>
    </row>
    <row r="485" spans="1:74" x14ac:dyDescent="0.4">
      <c r="A485" s="77"/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  <c r="AB485" s="77"/>
      <c r="AC485" s="77"/>
      <c r="AD485" s="77"/>
      <c r="AE485" s="77"/>
      <c r="AF485" s="77"/>
      <c r="AG485" s="77"/>
      <c r="AH485" s="77"/>
      <c r="AI485" s="77"/>
      <c r="AJ485" s="77"/>
      <c r="AK485" s="77"/>
      <c r="AL485" s="77"/>
      <c r="AM485" s="77"/>
      <c r="AN485" s="77"/>
      <c r="AO485" s="77"/>
      <c r="AP485" s="77"/>
      <c r="AQ485" s="77"/>
      <c r="AR485" s="77"/>
      <c r="AS485" s="77"/>
      <c r="AT485" s="77"/>
      <c r="AU485" s="77"/>
      <c r="AV485" s="77"/>
      <c r="AW485" s="77"/>
      <c r="AX485" s="77"/>
      <c r="AY485" s="77"/>
      <c r="AZ485" s="77"/>
      <c r="BA485" s="77"/>
      <c r="BB485" s="77"/>
      <c r="BC485" s="77"/>
      <c r="BD485" s="77"/>
      <c r="BE485" s="77"/>
      <c r="BF485" s="77"/>
      <c r="BG485" s="77"/>
      <c r="BH485" s="77"/>
      <c r="BI485" s="77"/>
      <c r="BJ485" s="77"/>
      <c r="BK485" s="77"/>
      <c r="BL485" s="77"/>
      <c r="BM485" s="77"/>
      <c r="BN485" s="77"/>
      <c r="BO485" s="77"/>
      <c r="BP485" s="77"/>
      <c r="BQ485" s="77"/>
      <c r="BR485" s="77"/>
      <c r="BS485" s="77"/>
      <c r="BT485" s="77"/>
      <c r="BU485" s="77"/>
      <c r="BV485" s="77"/>
    </row>
    <row r="486" spans="1:74" x14ac:dyDescent="0.4">
      <c r="A486" s="77"/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  <c r="AB486" s="77"/>
      <c r="AC486" s="77"/>
      <c r="AD486" s="77"/>
      <c r="AE486" s="77"/>
      <c r="AF486" s="77"/>
      <c r="AG486" s="77"/>
      <c r="AH486" s="77"/>
      <c r="AI486" s="77"/>
      <c r="AJ486" s="77"/>
      <c r="AK486" s="77"/>
      <c r="AL486" s="77"/>
      <c r="AM486" s="77"/>
      <c r="AN486" s="77"/>
      <c r="AO486" s="77"/>
      <c r="AP486" s="77"/>
      <c r="AQ486" s="77"/>
      <c r="AR486" s="77"/>
      <c r="AS486" s="77"/>
      <c r="AT486" s="77"/>
      <c r="AU486" s="77"/>
      <c r="AV486" s="77"/>
      <c r="AW486" s="77"/>
      <c r="AX486" s="77"/>
      <c r="AY486" s="77"/>
      <c r="AZ486" s="77"/>
      <c r="BA486" s="77"/>
      <c r="BB486" s="77"/>
      <c r="BC486" s="77"/>
      <c r="BD486" s="77"/>
      <c r="BE486" s="77"/>
      <c r="BF486" s="77"/>
      <c r="BG486" s="77"/>
      <c r="BH486" s="77"/>
      <c r="BI486" s="77"/>
      <c r="BJ486" s="77"/>
      <c r="BK486" s="77"/>
      <c r="BL486" s="77"/>
      <c r="BM486" s="77"/>
      <c r="BN486" s="77"/>
      <c r="BO486" s="77"/>
      <c r="BP486" s="77"/>
      <c r="BQ486" s="77"/>
      <c r="BR486" s="77"/>
      <c r="BS486" s="77"/>
      <c r="BT486" s="77"/>
      <c r="BU486" s="77"/>
      <c r="BV486" s="77"/>
    </row>
    <row r="487" spans="1:74" x14ac:dyDescent="0.4">
      <c r="A487" s="77"/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  <c r="AB487" s="77"/>
      <c r="AC487" s="77"/>
      <c r="AD487" s="77"/>
      <c r="AE487" s="77"/>
      <c r="AF487" s="77"/>
      <c r="AG487" s="77"/>
      <c r="AH487" s="77"/>
      <c r="AI487" s="77"/>
      <c r="AJ487" s="77"/>
      <c r="AK487" s="77"/>
      <c r="AL487" s="77"/>
      <c r="AM487" s="77"/>
      <c r="AN487" s="77"/>
      <c r="AO487" s="77"/>
      <c r="AP487" s="77"/>
      <c r="AQ487" s="77"/>
      <c r="AR487" s="77"/>
      <c r="AS487" s="77"/>
      <c r="AT487" s="77"/>
      <c r="AU487" s="77"/>
      <c r="AV487" s="77"/>
      <c r="AW487" s="77"/>
      <c r="AX487" s="77"/>
      <c r="AY487" s="77"/>
      <c r="AZ487" s="77"/>
      <c r="BA487" s="77"/>
      <c r="BB487" s="77"/>
      <c r="BC487" s="77"/>
      <c r="BD487" s="77"/>
      <c r="BE487" s="77"/>
      <c r="BF487" s="77"/>
      <c r="BG487" s="77"/>
      <c r="BH487" s="77"/>
      <c r="BI487" s="77"/>
      <c r="BJ487" s="77"/>
      <c r="BK487" s="77"/>
      <c r="BL487" s="77"/>
      <c r="BM487" s="77"/>
      <c r="BN487" s="77"/>
      <c r="BO487" s="77"/>
      <c r="BP487" s="77"/>
      <c r="BQ487" s="77"/>
      <c r="BR487" s="77"/>
      <c r="BS487" s="77"/>
      <c r="BT487" s="77"/>
      <c r="BU487" s="77"/>
      <c r="BV487" s="77"/>
    </row>
    <row r="488" spans="1:74" x14ac:dyDescent="0.4">
      <c r="A488" s="77"/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  <c r="AB488" s="77"/>
      <c r="AC488" s="77"/>
      <c r="AD488" s="77"/>
      <c r="AE488" s="77"/>
      <c r="AF488" s="77"/>
      <c r="AG488" s="77"/>
      <c r="AH488" s="77"/>
      <c r="AI488" s="77"/>
      <c r="AJ488" s="77"/>
      <c r="AK488" s="77"/>
      <c r="AL488" s="77"/>
      <c r="AM488" s="77"/>
      <c r="AN488" s="77"/>
      <c r="AO488" s="77"/>
      <c r="AP488" s="77"/>
      <c r="AQ488" s="77"/>
      <c r="AR488" s="77"/>
      <c r="AS488" s="77"/>
      <c r="AT488" s="77"/>
      <c r="AU488" s="77"/>
      <c r="AV488" s="77"/>
      <c r="AW488" s="77"/>
      <c r="AX488" s="77"/>
      <c r="AY488" s="77"/>
      <c r="AZ488" s="77"/>
      <c r="BA488" s="77"/>
      <c r="BB488" s="77"/>
      <c r="BC488" s="77"/>
      <c r="BD488" s="77"/>
      <c r="BE488" s="77"/>
      <c r="BF488" s="77"/>
      <c r="BG488" s="77"/>
      <c r="BH488" s="77"/>
      <c r="BI488" s="77"/>
      <c r="BJ488" s="77"/>
      <c r="BK488" s="77"/>
      <c r="BL488" s="77"/>
      <c r="BM488" s="77"/>
      <c r="BN488" s="77"/>
      <c r="BO488" s="77"/>
      <c r="BP488" s="77"/>
      <c r="BQ488" s="77"/>
      <c r="BR488" s="77"/>
      <c r="BS488" s="77"/>
      <c r="BT488" s="77"/>
      <c r="BU488" s="77"/>
      <c r="BV488" s="77"/>
    </row>
    <row r="489" spans="1:74" x14ac:dyDescent="0.4">
      <c r="A489" s="77"/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  <c r="AB489" s="77"/>
      <c r="AC489" s="77"/>
      <c r="AD489" s="77"/>
      <c r="AE489" s="77"/>
      <c r="AF489" s="77"/>
      <c r="AG489" s="77"/>
      <c r="AH489" s="77"/>
      <c r="AI489" s="77"/>
      <c r="AJ489" s="77"/>
      <c r="AK489" s="77"/>
      <c r="AL489" s="77"/>
      <c r="AM489" s="77"/>
      <c r="AN489" s="77"/>
      <c r="AO489" s="77"/>
      <c r="AP489" s="77"/>
      <c r="AQ489" s="77"/>
      <c r="AR489" s="77"/>
      <c r="AS489" s="77"/>
      <c r="AT489" s="77"/>
      <c r="AU489" s="77"/>
      <c r="AV489" s="77"/>
      <c r="AW489" s="77"/>
      <c r="AX489" s="77"/>
      <c r="AY489" s="77"/>
      <c r="AZ489" s="77"/>
      <c r="BA489" s="77"/>
      <c r="BB489" s="77"/>
      <c r="BC489" s="77"/>
      <c r="BD489" s="77"/>
      <c r="BE489" s="77"/>
      <c r="BF489" s="77"/>
      <c r="BG489" s="77"/>
      <c r="BH489" s="77"/>
      <c r="BI489" s="77"/>
      <c r="BJ489" s="77"/>
      <c r="BK489" s="77"/>
      <c r="BL489" s="77"/>
      <c r="BM489" s="77"/>
      <c r="BN489" s="77"/>
      <c r="BO489" s="77"/>
      <c r="BP489" s="77"/>
      <c r="BQ489" s="77"/>
      <c r="BR489" s="77"/>
      <c r="BS489" s="77"/>
      <c r="BT489" s="77"/>
      <c r="BU489" s="77"/>
      <c r="BV489" s="77"/>
    </row>
    <row r="490" spans="1:74" x14ac:dyDescent="0.4">
      <c r="A490" s="77"/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  <c r="AB490" s="77"/>
      <c r="AC490" s="77"/>
      <c r="AD490" s="77"/>
      <c r="AE490" s="77"/>
      <c r="AF490" s="77"/>
      <c r="AG490" s="77"/>
      <c r="AH490" s="77"/>
      <c r="AI490" s="77"/>
      <c r="AJ490" s="77"/>
      <c r="AK490" s="77"/>
      <c r="AL490" s="77"/>
      <c r="AM490" s="77"/>
      <c r="AN490" s="77"/>
      <c r="AO490" s="77"/>
      <c r="AP490" s="77"/>
      <c r="AQ490" s="77"/>
      <c r="AR490" s="77"/>
      <c r="AS490" s="77"/>
      <c r="AT490" s="77"/>
      <c r="AU490" s="77"/>
      <c r="AV490" s="77"/>
      <c r="AW490" s="77"/>
      <c r="AX490" s="77"/>
      <c r="AY490" s="77"/>
      <c r="AZ490" s="77"/>
      <c r="BA490" s="77"/>
      <c r="BB490" s="77"/>
      <c r="BC490" s="77"/>
      <c r="BD490" s="77"/>
      <c r="BE490" s="77"/>
      <c r="BF490" s="77"/>
      <c r="BG490" s="77"/>
      <c r="BH490" s="77"/>
      <c r="BI490" s="77"/>
      <c r="BJ490" s="77"/>
      <c r="BK490" s="77"/>
      <c r="BL490" s="77"/>
      <c r="BM490" s="77"/>
      <c r="BN490" s="77"/>
      <c r="BO490" s="77"/>
      <c r="BP490" s="77"/>
      <c r="BQ490" s="77"/>
      <c r="BR490" s="77"/>
      <c r="BS490" s="77"/>
      <c r="BT490" s="77"/>
      <c r="BU490" s="77"/>
      <c r="BV490" s="77"/>
    </row>
    <row r="491" spans="1:74" x14ac:dyDescent="0.4">
      <c r="A491" s="77"/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  <c r="AB491" s="77"/>
      <c r="AC491" s="77"/>
      <c r="AD491" s="77"/>
      <c r="AE491" s="77"/>
      <c r="AF491" s="77"/>
      <c r="AG491" s="77"/>
      <c r="AH491" s="77"/>
      <c r="AI491" s="77"/>
      <c r="AJ491" s="77"/>
      <c r="AK491" s="77"/>
      <c r="AL491" s="77"/>
      <c r="AM491" s="77"/>
      <c r="AN491" s="77"/>
      <c r="AO491" s="77"/>
      <c r="AP491" s="77"/>
      <c r="AQ491" s="77"/>
      <c r="AR491" s="77"/>
      <c r="AS491" s="77"/>
      <c r="AT491" s="77"/>
      <c r="AU491" s="77"/>
      <c r="AV491" s="77"/>
      <c r="AW491" s="77"/>
      <c r="AX491" s="77"/>
      <c r="AY491" s="77"/>
      <c r="AZ491" s="77"/>
      <c r="BA491" s="77"/>
      <c r="BB491" s="77"/>
      <c r="BC491" s="77"/>
      <c r="BD491" s="77"/>
      <c r="BE491" s="77"/>
      <c r="BF491" s="77"/>
      <c r="BG491" s="77"/>
      <c r="BH491" s="77"/>
      <c r="BI491" s="77"/>
      <c r="BJ491" s="77"/>
      <c r="BK491" s="77"/>
      <c r="BL491" s="77"/>
      <c r="BM491" s="77"/>
      <c r="BN491" s="77"/>
      <c r="BO491" s="77"/>
      <c r="BP491" s="77"/>
      <c r="BQ491" s="77"/>
      <c r="BR491" s="77"/>
      <c r="BS491" s="77"/>
      <c r="BT491" s="77"/>
      <c r="BU491" s="77"/>
      <c r="BV491" s="77"/>
    </row>
    <row r="492" spans="1:74" x14ac:dyDescent="0.4">
      <c r="A492" s="77"/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  <c r="AB492" s="77"/>
      <c r="AC492" s="77"/>
      <c r="AD492" s="77"/>
      <c r="AE492" s="77"/>
      <c r="AF492" s="77"/>
      <c r="AG492" s="77"/>
      <c r="AH492" s="77"/>
      <c r="AI492" s="77"/>
      <c r="AJ492" s="77"/>
      <c r="AK492" s="77"/>
      <c r="AL492" s="77"/>
      <c r="AM492" s="77"/>
      <c r="AN492" s="77"/>
      <c r="AO492" s="77"/>
      <c r="AP492" s="77"/>
      <c r="AQ492" s="77"/>
      <c r="AR492" s="77"/>
      <c r="AS492" s="77"/>
      <c r="AT492" s="77"/>
      <c r="AU492" s="77"/>
      <c r="AV492" s="77"/>
      <c r="AW492" s="77"/>
      <c r="AX492" s="77"/>
      <c r="AY492" s="77"/>
      <c r="AZ492" s="77"/>
      <c r="BA492" s="77"/>
      <c r="BB492" s="77"/>
      <c r="BC492" s="77"/>
      <c r="BD492" s="77"/>
      <c r="BE492" s="77"/>
      <c r="BF492" s="77"/>
      <c r="BG492" s="77"/>
      <c r="BH492" s="77"/>
      <c r="BI492" s="77"/>
      <c r="BJ492" s="77"/>
      <c r="BK492" s="77"/>
      <c r="BL492" s="77"/>
      <c r="BM492" s="77"/>
      <c r="BN492" s="77"/>
      <c r="BO492" s="77"/>
      <c r="BP492" s="77"/>
      <c r="BQ492" s="77"/>
      <c r="BR492" s="77"/>
      <c r="BS492" s="77"/>
      <c r="BT492" s="77"/>
      <c r="BU492" s="77"/>
      <c r="BV492" s="77"/>
    </row>
    <row r="493" spans="1:74" x14ac:dyDescent="0.4">
      <c r="A493" s="77"/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  <c r="AB493" s="77"/>
      <c r="AC493" s="77"/>
      <c r="AD493" s="77"/>
      <c r="AE493" s="77"/>
      <c r="AF493" s="77"/>
      <c r="AG493" s="77"/>
      <c r="AH493" s="77"/>
      <c r="AI493" s="77"/>
      <c r="AJ493" s="77"/>
      <c r="AK493" s="77"/>
      <c r="AL493" s="77"/>
      <c r="AM493" s="77"/>
      <c r="AN493" s="77"/>
      <c r="AO493" s="77"/>
      <c r="AP493" s="77"/>
      <c r="AQ493" s="77"/>
      <c r="AR493" s="77"/>
      <c r="AS493" s="77"/>
      <c r="AT493" s="77"/>
      <c r="AU493" s="77"/>
      <c r="AV493" s="77"/>
      <c r="AW493" s="77"/>
      <c r="AX493" s="77"/>
      <c r="AY493" s="77"/>
      <c r="AZ493" s="77"/>
      <c r="BA493" s="77"/>
      <c r="BB493" s="77"/>
      <c r="BC493" s="77"/>
      <c r="BD493" s="77"/>
      <c r="BE493" s="77"/>
      <c r="BF493" s="77"/>
      <c r="BG493" s="77"/>
      <c r="BH493" s="77"/>
      <c r="BI493" s="77"/>
      <c r="BJ493" s="77"/>
      <c r="BK493" s="77"/>
      <c r="BL493" s="77"/>
      <c r="BM493" s="77"/>
      <c r="BN493" s="77"/>
      <c r="BO493" s="77"/>
      <c r="BP493" s="77"/>
      <c r="BQ493" s="77"/>
      <c r="BR493" s="77"/>
      <c r="BS493" s="77"/>
      <c r="BT493" s="77"/>
      <c r="BU493" s="77"/>
      <c r="BV493" s="77"/>
    </row>
    <row r="494" spans="1:74" x14ac:dyDescent="0.4">
      <c r="A494" s="77"/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  <c r="AB494" s="77"/>
      <c r="AC494" s="77"/>
      <c r="AD494" s="77"/>
      <c r="AE494" s="77"/>
      <c r="AF494" s="77"/>
      <c r="AG494" s="77"/>
      <c r="AH494" s="77"/>
      <c r="AI494" s="77"/>
      <c r="AJ494" s="77"/>
      <c r="AK494" s="77"/>
      <c r="AL494" s="77"/>
      <c r="AM494" s="77"/>
      <c r="AN494" s="77"/>
      <c r="AO494" s="77"/>
      <c r="AP494" s="77"/>
      <c r="AQ494" s="77"/>
      <c r="AR494" s="77"/>
      <c r="AS494" s="77"/>
      <c r="AT494" s="77"/>
      <c r="AU494" s="77"/>
      <c r="AV494" s="77"/>
      <c r="AW494" s="77"/>
      <c r="AX494" s="77"/>
      <c r="AY494" s="77"/>
      <c r="AZ494" s="77"/>
      <c r="BA494" s="77"/>
      <c r="BB494" s="77"/>
      <c r="BC494" s="77"/>
      <c r="BD494" s="77"/>
      <c r="BE494" s="77"/>
      <c r="BF494" s="77"/>
      <c r="BG494" s="77"/>
      <c r="BH494" s="77"/>
      <c r="BI494" s="77"/>
      <c r="BJ494" s="77"/>
      <c r="BK494" s="77"/>
      <c r="BL494" s="77"/>
      <c r="BM494" s="77"/>
      <c r="BN494" s="77"/>
      <c r="BO494" s="77"/>
      <c r="BP494" s="77"/>
      <c r="BQ494" s="77"/>
      <c r="BR494" s="77"/>
      <c r="BS494" s="77"/>
      <c r="BT494" s="77"/>
      <c r="BU494" s="77"/>
      <c r="BV494" s="77"/>
    </row>
    <row r="495" spans="1:74" x14ac:dyDescent="0.4">
      <c r="A495" s="77"/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  <c r="AB495" s="77"/>
      <c r="AC495" s="77"/>
      <c r="AD495" s="77"/>
      <c r="AE495" s="77"/>
      <c r="AF495" s="77"/>
      <c r="AG495" s="77"/>
      <c r="AH495" s="77"/>
      <c r="AI495" s="77"/>
      <c r="AJ495" s="77"/>
      <c r="AK495" s="77"/>
      <c r="AL495" s="77"/>
      <c r="AM495" s="77"/>
      <c r="AN495" s="77"/>
      <c r="AO495" s="77"/>
      <c r="AP495" s="77"/>
      <c r="AQ495" s="77"/>
      <c r="AR495" s="77"/>
      <c r="AS495" s="77"/>
      <c r="AT495" s="77"/>
      <c r="AU495" s="77"/>
      <c r="AV495" s="77"/>
      <c r="AW495" s="77"/>
      <c r="AX495" s="77"/>
      <c r="AY495" s="77"/>
      <c r="AZ495" s="77"/>
      <c r="BA495" s="77"/>
      <c r="BB495" s="77"/>
      <c r="BC495" s="77"/>
      <c r="BD495" s="77"/>
      <c r="BE495" s="77"/>
      <c r="BF495" s="77"/>
      <c r="BG495" s="77"/>
      <c r="BH495" s="77"/>
      <c r="BI495" s="77"/>
      <c r="BJ495" s="77"/>
      <c r="BK495" s="77"/>
      <c r="BL495" s="77"/>
      <c r="BM495" s="77"/>
      <c r="BN495" s="77"/>
      <c r="BO495" s="77"/>
      <c r="BP495" s="77"/>
      <c r="BQ495" s="77"/>
      <c r="BR495" s="77"/>
      <c r="BS495" s="77"/>
      <c r="BT495" s="77"/>
      <c r="BU495" s="77"/>
      <c r="BV495" s="77"/>
    </row>
    <row r="496" spans="1:74" x14ac:dyDescent="0.4">
      <c r="A496" s="77"/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  <c r="AB496" s="77"/>
      <c r="AC496" s="77"/>
      <c r="AD496" s="77"/>
      <c r="AE496" s="77"/>
      <c r="AF496" s="77"/>
      <c r="AG496" s="77"/>
      <c r="AH496" s="77"/>
      <c r="AI496" s="77"/>
      <c r="AJ496" s="77"/>
      <c r="AK496" s="77"/>
      <c r="AL496" s="77"/>
      <c r="AM496" s="77"/>
      <c r="AN496" s="77"/>
      <c r="AO496" s="77"/>
      <c r="AP496" s="77"/>
      <c r="AQ496" s="77"/>
      <c r="AR496" s="77"/>
      <c r="AS496" s="77"/>
      <c r="AT496" s="77"/>
      <c r="AU496" s="77"/>
      <c r="AV496" s="77"/>
      <c r="AW496" s="77"/>
      <c r="AX496" s="77"/>
      <c r="AY496" s="77"/>
      <c r="AZ496" s="77"/>
      <c r="BA496" s="77"/>
      <c r="BB496" s="77"/>
      <c r="BC496" s="77"/>
      <c r="BD496" s="77"/>
      <c r="BE496" s="77"/>
      <c r="BF496" s="77"/>
      <c r="BG496" s="77"/>
      <c r="BH496" s="77"/>
      <c r="BI496" s="77"/>
      <c r="BJ496" s="77"/>
      <c r="BK496" s="77"/>
      <c r="BL496" s="77"/>
      <c r="BM496" s="77"/>
      <c r="BN496" s="77"/>
      <c r="BO496" s="77"/>
      <c r="BP496" s="77"/>
      <c r="BQ496" s="77"/>
      <c r="BR496" s="77"/>
      <c r="BS496" s="77"/>
      <c r="BT496" s="77"/>
      <c r="BU496" s="77"/>
      <c r="BV496" s="77"/>
    </row>
    <row r="497" spans="1:74" x14ac:dyDescent="0.4">
      <c r="A497" s="77"/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  <c r="AB497" s="77"/>
      <c r="AC497" s="77"/>
      <c r="AD497" s="77"/>
      <c r="AE497" s="77"/>
      <c r="AF497" s="77"/>
      <c r="AG497" s="77"/>
      <c r="AH497" s="77"/>
      <c r="AI497" s="77"/>
      <c r="AJ497" s="77"/>
      <c r="AK497" s="77"/>
      <c r="AL497" s="77"/>
      <c r="AM497" s="77"/>
      <c r="AN497" s="77"/>
      <c r="AO497" s="77"/>
      <c r="AP497" s="77"/>
      <c r="AQ497" s="77"/>
      <c r="AR497" s="77"/>
      <c r="AS497" s="77"/>
      <c r="AT497" s="77"/>
      <c r="AU497" s="77"/>
      <c r="AV497" s="77"/>
      <c r="AW497" s="77"/>
      <c r="AX497" s="77"/>
      <c r="AY497" s="77"/>
      <c r="AZ497" s="77"/>
      <c r="BA497" s="77"/>
      <c r="BB497" s="77"/>
      <c r="BC497" s="77"/>
      <c r="BD497" s="77"/>
      <c r="BE497" s="77"/>
      <c r="BF497" s="77"/>
      <c r="BG497" s="77"/>
      <c r="BH497" s="77"/>
      <c r="BI497" s="77"/>
      <c r="BJ497" s="77"/>
      <c r="BK497" s="77"/>
      <c r="BL497" s="77"/>
      <c r="BM497" s="77"/>
      <c r="BN497" s="77"/>
      <c r="BO497" s="77"/>
      <c r="BP497" s="77"/>
      <c r="BQ497" s="77"/>
      <c r="BR497" s="77"/>
      <c r="BS497" s="77"/>
      <c r="BT497" s="77"/>
      <c r="BU497" s="77"/>
      <c r="BV497" s="77"/>
    </row>
    <row r="498" spans="1:74" x14ac:dyDescent="0.4">
      <c r="A498" s="77"/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  <c r="AB498" s="77"/>
      <c r="AC498" s="77"/>
      <c r="AD498" s="77"/>
      <c r="AE498" s="77"/>
      <c r="AF498" s="77"/>
      <c r="AG498" s="77"/>
      <c r="AH498" s="77"/>
      <c r="AI498" s="77"/>
      <c r="AJ498" s="77"/>
      <c r="AK498" s="77"/>
      <c r="AL498" s="77"/>
      <c r="AM498" s="77"/>
      <c r="AN498" s="77"/>
      <c r="AO498" s="77"/>
      <c r="AP498" s="77"/>
      <c r="AQ498" s="77"/>
      <c r="AR498" s="77"/>
      <c r="AS498" s="77"/>
      <c r="AT498" s="77"/>
      <c r="AU498" s="77"/>
      <c r="AV498" s="77"/>
      <c r="AW498" s="77"/>
      <c r="AX498" s="77"/>
      <c r="AY498" s="77"/>
      <c r="AZ498" s="77"/>
      <c r="BA498" s="77"/>
      <c r="BB498" s="77"/>
      <c r="BC498" s="77"/>
      <c r="BD498" s="77"/>
      <c r="BE498" s="77"/>
      <c r="BF498" s="77"/>
      <c r="BG498" s="77"/>
      <c r="BH498" s="77"/>
      <c r="BI498" s="77"/>
      <c r="BJ498" s="77"/>
      <c r="BK498" s="77"/>
      <c r="BL498" s="77"/>
      <c r="BM498" s="77"/>
      <c r="BN498" s="77"/>
      <c r="BO498" s="77"/>
      <c r="BP498" s="77"/>
      <c r="BQ498" s="77"/>
      <c r="BR498" s="77"/>
      <c r="BS498" s="77"/>
      <c r="BT498" s="77"/>
      <c r="BU498" s="77"/>
      <c r="BV498" s="77"/>
    </row>
    <row r="499" spans="1:74" x14ac:dyDescent="0.4">
      <c r="A499" s="77"/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  <c r="AB499" s="77"/>
      <c r="AC499" s="77"/>
      <c r="AD499" s="77"/>
      <c r="AE499" s="77"/>
      <c r="AF499" s="77"/>
      <c r="AG499" s="77"/>
      <c r="AH499" s="77"/>
      <c r="AI499" s="77"/>
      <c r="AJ499" s="77"/>
      <c r="AK499" s="77"/>
      <c r="AL499" s="77"/>
      <c r="AM499" s="77"/>
      <c r="AN499" s="77"/>
      <c r="AO499" s="77"/>
      <c r="AP499" s="77"/>
      <c r="AQ499" s="77"/>
      <c r="AR499" s="77"/>
      <c r="AS499" s="77"/>
      <c r="AT499" s="77"/>
      <c r="AU499" s="77"/>
      <c r="AV499" s="77"/>
      <c r="AW499" s="77"/>
      <c r="AX499" s="77"/>
      <c r="AY499" s="77"/>
      <c r="AZ499" s="77"/>
      <c r="BA499" s="77"/>
      <c r="BB499" s="77"/>
      <c r="BC499" s="77"/>
      <c r="BD499" s="77"/>
      <c r="BE499" s="77"/>
      <c r="BF499" s="77"/>
      <c r="BG499" s="77"/>
      <c r="BH499" s="77"/>
      <c r="BI499" s="77"/>
      <c r="BJ499" s="77"/>
      <c r="BK499" s="77"/>
      <c r="BL499" s="77"/>
      <c r="BM499" s="77"/>
      <c r="BN499" s="77"/>
      <c r="BO499" s="77"/>
      <c r="BP499" s="77"/>
      <c r="BQ499" s="77"/>
      <c r="BR499" s="77"/>
      <c r="BS499" s="77"/>
      <c r="BT499" s="77"/>
      <c r="BU499" s="77"/>
      <c r="BV499" s="77"/>
    </row>
    <row r="500" spans="1:74" x14ac:dyDescent="0.4">
      <c r="A500" s="77"/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  <c r="AB500" s="77"/>
      <c r="AC500" s="77"/>
      <c r="AD500" s="77"/>
      <c r="AE500" s="77"/>
      <c r="AF500" s="77"/>
      <c r="AG500" s="77"/>
      <c r="AH500" s="77"/>
      <c r="AI500" s="77"/>
      <c r="AJ500" s="77"/>
      <c r="AK500" s="77"/>
      <c r="AL500" s="77"/>
      <c r="AM500" s="77"/>
      <c r="AN500" s="77"/>
      <c r="AO500" s="77"/>
      <c r="AP500" s="77"/>
      <c r="AQ500" s="77"/>
      <c r="AR500" s="77"/>
      <c r="AS500" s="77"/>
      <c r="AT500" s="77"/>
      <c r="AU500" s="77"/>
      <c r="AV500" s="77"/>
      <c r="AW500" s="77"/>
      <c r="AX500" s="77"/>
      <c r="AY500" s="77"/>
      <c r="AZ500" s="77"/>
      <c r="BA500" s="77"/>
      <c r="BB500" s="77"/>
      <c r="BC500" s="77"/>
      <c r="BD500" s="77"/>
      <c r="BE500" s="77"/>
      <c r="BF500" s="77"/>
      <c r="BG500" s="77"/>
      <c r="BH500" s="77"/>
      <c r="BI500" s="77"/>
      <c r="BJ500" s="77"/>
      <c r="BK500" s="77"/>
      <c r="BL500" s="77"/>
      <c r="BM500" s="77"/>
      <c r="BN500" s="77"/>
      <c r="BO500" s="77"/>
      <c r="BP500" s="77"/>
      <c r="BQ500" s="77"/>
      <c r="BR500" s="77"/>
      <c r="BS500" s="77"/>
      <c r="BT500" s="77"/>
      <c r="BU500" s="77"/>
      <c r="BV500" s="77"/>
    </row>
    <row r="501" spans="1:74" x14ac:dyDescent="0.4">
      <c r="A501" s="77"/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  <c r="AB501" s="77"/>
      <c r="AC501" s="77"/>
      <c r="AD501" s="77"/>
      <c r="AE501" s="77"/>
      <c r="AF501" s="77"/>
      <c r="AG501" s="77"/>
      <c r="AH501" s="77"/>
      <c r="AI501" s="77"/>
      <c r="AJ501" s="77"/>
      <c r="AK501" s="77"/>
      <c r="AL501" s="77"/>
      <c r="AM501" s="77"/>
      <c r="AN501" s="77"/>
      <c r="AO501" s="77"/>
      <c r="AP501" s="77"/>
      <c r="AQ501" s="77"/>
      <c r="AR501" s="77"/>
      <c r="AS501" s="77"/>
      <c r="AT501" s="77"/>
      <c r="AU501" s="77"/>
      <c r="AV501" s="77"/>
      <c r="AW501" s="77"/>
      <c r="AX501" s="77"/>
      <c r="AY501" s="77"/>
      <c r="AZ501" s="77"/>
      <c r="BA501" s="77"/>
      <c r="BB501" s="77"/>
      <c r="BC501" s="77"/>
      <c r="BD501" s="77"/>
      <c r="BE501" s="77"/>
      <c r="BF501" s="77"/>
      <c r="BG501" s="77"/>
      <c r="BH501" s="77"/>
      <c r="BI501" s="77"/>
      <c r="BJ501" s="77"/>
      <c r="BK501" s="77"/>
      <c r="BL501" s="77"/>
      <c r="BM501" s="77"/>
      <c r="BN501" s="77"/>
      <c r="BO501" s="77"/>
      <c r="BP501" s="77"/>
      <c r="BQ501" s="77"/>
      <c r="BR501" s="77"/>
      <c r="BS501" s="77"/>
      <c r="BT501" s="77"/>
      <c r="BU501" s="77"/>
      <c r="BV501" s="77"/>
    </row>
    <row r="502" spans="1:74" x14ac:dyDescent="0.4">
      <c r="A502" s="77"/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  <c r="AB502" s="77"/>
      <c r="AC502" s="77"/>
      <c r="AD502" s="77"/>
      <c r="AE502" s="77"/>
      <c r="AF502" s="77"/>
      <c r="AG502" s="77"/>
      <c r="AH502" s="77"/>
      <c r="AI502" s="77"/>
      <c r="AJ502" s="77"/>
      <c r="AK502" s="77"/>
      <c r="AL502" s="77"/>
      <c r="AM502" s="77"/>
      <c r="AN502" s="77"/>
      <c r="AO502" s="77"/>
      <c r="AP502" s="77"/>
      <c r="AQ502" s="77"/>
      <c r="AR502" s="77"/>
      <c r="AS502" s="77"/>
      <c r="AT502" s="77"/>
      <c r="AU502" s="77"/>
      <c r="AV502" s="77"/>
      <c r="AW502" s="77"/>
      <c r="AX502" s="77"/>
      <c r="AY502" s="77"/>
      <c r="AZ502" s="77"/>
      <c r="BA502" s="77"/>
      <c r="BB502" s="77"/>
      <c r="BC502" s="77"/>
      <c r="BD502" s="77"/>
      <c r="BE502" s="77"/>
      <c r="BF502" s="77"/>
      <c r="BG502" s="77"/>
      <c r="BH502" s="77"/>
      <c r="BI502" s="77"/>
      <c r="BJ502" s="77"/>
      <c r="BK502" s="77"/>
      <c r="BL502" s="77"/>
      <c r="BM502" s="77"/>
      <c r="BN502" s="77"/>
      <c r="BO502" s="77"/>
      <c r="BP502" s="77"/>
      <c r="BQ502" s="77"/>
      <c r="BR502" s="77"/>
      <c r="BS502" s="77"/>
      <c r="BT502" s="77"/>
      <c r="BU502" s="77"/>
      <c r="BV502" s="77"/>
    </row>
    <row r="503" spans="1:74" x14ac:dyDescent="0.4">
      <c r="A503" s="77"/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  <c r="AB503" s="77"/>
      <c r="AC503" s="77"/>
      <c r="AD503" s="77"/>
      <c r="AE503" s="77"/>
      <c r="AF503" s="77"/>
      <c r="AG503" s="77"/>
      <c r="AH503" s="77"/>
      <c r="AI503" s="77"/>
      <c r="AJ503" s="77"/>
      <c r="AK503" s="77"/>
      <c r="AL503" s="77"/>
      <c r="AM503" s="77"/>
      <c r="AN503" s="77"/>
      <c r="AO503" s="77"/>
      <c r="AP503" s="77"/>
      <c r="AQ503" s="77"/>
      <c r="AR503" s="77"/>
      <c r="AS503" s="77"/>
      <c r="AT503" s="77"/>
      <c r="AU503" s="77"/>
      <c r="AV503" s="77"/>
      <c r="AW503" s="77"/>
      <c r="AX503" s="77"/>
      <c r="AY503" s="77"/>
      <c r="AZ503" s="77"/>
      <c r="BA503" s="77"/>
      <c r="BB503" s="77"/>
      <c r="BC503" s="77"/>
      <c r="BD503" s="77"/>
      <c r="BE503" s="77"/>
      <c r="BF503" s="77"/>
      <c r="BG503" s="77"/>
      <c r="BH503" s="77"/>
      <c r="BI503" s="77"/>
      <c r="BJ503" s="77"/>
      <c r="BK503" s="77"/>
      <c r="BL503" s="77"/>
      <c r="BM503" s="77"/>
      <c r="BN503" s="77"/>
      <c r="BO503" s="77"/>
      <c r="BP503" s="77"/>
      <c r="BQ503" s="77"/>
      <c r="BR503" s="77"/>
      <c r="BS503" s="77"/>
      <c r="BT503" s="77"/>
      <c r="BU503" s="77"/>
      <c r="BV503" s="77"/>
    </row>
    <row r="504" spans="1:74" x14ac:dyDescent="0.4">
      <c r="A504" s="77"/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  <c r="AB504" s="77"/>
      <c r="AC504" s="77"/>
      <c r="AD504" s="77"/>
      <c r="AE504" s="77"/>
      <c r="AF504" s="77"/>
      <c r="AG504" s="77"/>
      <c r="AH504" s="77"/>
      <c r="AI504" s="77"/>
      <c r="AJ504" s="77"/>
      <c r="AK504" s="77"/>
      <c r="AL504" s="77"/>
      <c r="AM504" s="77"/>
      <c r="AN504" s="77"/>
      <c r="AO504" s="77"/>
      <c r="AP504" s="77"/>
      <c r="AQ504" s="77"/>
      <c r="AR504" s="77"/>
      <c r="AS504" s="77"/>
      <c r="AT504" s="77"/>
      <c r="AU504" s="77"/>
      <c r="AV504" s="77"/>
      <c r="AW504" s="77"/>
      <c r="AX504" s="77"/>
      <c r="AY504" s="77"/>
      <c r="AZ504" s="77"/>
      <c r="BA504" s="77"/>
      <c r="BB504" s="77"/>
      <c r="BC504" s="77"/>
      <c r="BD504" s="77"/>
      <c r="BE504" s="77"/>
      <c r="BF504" s="77"/>
      <c r="BG504" s="77"/>
      <c r="BH504" s="77"/>
      <c r="BI504" s="77"/>
      <c r="BJ504" s="77"/>
      <c r="BK504" s="77"/>
      <c r="BL504" s="77"/>
      <c r="BM504" s="77"/>
      <c r="BN504" s="77"/>
      <c r="BO504" s="77"/>
      <c r="BP504" s="77"/>
      <c r="BQ504" s="77"/>
      <c r="BR504" s="77"/>
      <c r="BS504" s="77"/>
      <c r="BT504" s="77"/>
      <c r="BU504" s="77"/>
      <c r="BV504" s="77"/>
    </row>
    <row r="505" spans="1:74" x14ac:dyDescent="0.4">
      <c r="A505" s="77"/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  <c r="AB505" s="77"/>
      <c r="AC505" s="77"/>
      <c r="AD505" s="77"/>
      <c r="AE505" s="77"/>
      <c r="AF505" s="77"/>
      <c r="AG505" s="77"/>
      <c r="AH505" s="77"/>
      <c r="AI505" s="77"/>
      <c r="AJ505" s="77"/>
      <c r="AK505" s="77"/>
      <c r="AL505" s="77"/>
      <c r="AM505" s="77"/>
      <c r="AN505" s="77"/>
      <c r="AO505" s="77"/>
      <c r="AP505" s="77"/>
      <c r="AQ505" s="77"/>
      <c r="AR505" s="77"/>
      <c r="AS505" s="77"/>
      <c r="AT505" s="77"/>
      <c r="AU505" s="77"/>
      <c r="AV505" s="77"/>
      <c r="AW505" s="77"/>
      <c r="AX505" s="77"/>
      <c r="AY505" s="77"/>
      <c r="AZ505" s="77"/>
      <c r="BA505" s="77"/>
      <c r="BB505" s="77"/>
      <c r="BC505" s="77"/>
      <c r="BD505" s="77"/>
      <c r="BE505" s="77"/>
      <c r="BF505" s="77"/>
      <c r="BG505" s="77"/>
      <c r="BH505" s="77"/>
      <c r="BI505" s="77"/>
      <c r="BJ505" s="77"/>
      <c r="BK505" s="77"/>
      <c r="BL505" s="77"/>
      <c r="BM505" s="77"/>
      <c r="BN505" s="77"/>
      <c r="BO505" s="77"/>
      <c r="BP505" s="77"/>
      <c r="BQ505" s="77"/>
      <c r="BR505" s="77"/>
      <c r="BS505" s="77"/>
      <c r="BT505" s="77"/>
      <c r="BU505" s="77"/>
      <c r="BV505" s="77"/>
    </row>
    <row r="506" spans="1:74" x14ac:dyDescent="0.4">
      <c r="A506" s="77"/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  <c r="AB506" s="77"/>
      <c r="AC506" s="77"/>
      <c r="AD506" s="77"/>
      <c r="AE506" s="77"/>
      <c r="AF506" s="77"/>
      <c r="AG506" s="77"/>
      <c r="AH506" s="77"/>
      <c r="AI506" s="77"/>
      <c r="AJ506" s="77"/>
      <c r="AK506" s="77"/>
      <c r="AL506" s="77"/>
      <c r="AM506" s="77"/>
      <c r="AN506" s="77"/>
      <c r="AO506" s="77"/>
      <c r="AP506" s="77"/>
      <c r="AQ506" s="77"/>
      <c r="AR506" s="77"/>
      <c r="AS506" s="77"/>
      <c r="AT506" s="77"/>
      <c r="AU506" s="77"/>
      <c r="AV506" s="77"/>
      <c r="AW506" s="77"/>
      <c r="AX506" s="77"/>
      <c r="AY506" s="77"/>
      <c r="AZ506" s="77"/>
      <c r="BA506" s="77"/>
      <c r="BB506" s="77"/>
      <c r="BC506" s="77"/>
      <c r="BD506" s="77"/>
      <c r="BE506" s="77"/>
      <c r="BF506" s="77"/>
      <c r="BG506" s="77"/>
      <c r="BH506" s="77"/>
      <c r="BI506" s="77"/>
      <c r="BJ506" s="77"/>
      <c r="BK506" s="77"/>
      <c r="BL506" s="77"/>
      <c r="BM506" s="77"/>
      <c r="BN506" s="77"/>
      <c r="BO506" s="77"/>
      <c r="BP506" s="77"/>
      <c r="BQ506" s="77"/>
      <c r="BR506" s="77"/>
      <c r="BS506" s="77"/>
      <c r="BT506" s="77"/>
      <c r="BU506" s="77"/>
      <c r="BV506" s="77"/>
    </row>
    <row r="507" spans="1:74" x14ac:dyDescent="0.4">
      <c r="A507" s="77"/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  <c r="AB507" s="77"/>
      <c r="AC507" s="77"/>
      <c r="AD507" s="77"/>
      <c r="AE507" s="77"/>
      <c r="AF507" s="77"/>
      <c r="AG507" s="77"/>
      <c r="AH507" s="77"/>
      <c r="AI507" s="77"/>
      <c r="AJ507" s="77"/>
      <c r="AK507" s="77"/>
      <c r="AL507" s="77"/>
      <c r="AM507" s="77"/>
      <c r="AN507" s="77"/>
      <c r="AO507" s="77"/>
      <c r="AP507" s="77"/>
      <c r="AQ507" s="77"/>
      <c r="AR507" s="77"/>
      <c r="AS507" s="77"/>
      <c r="AT507" s="77"/>
      <c r="AU507" s="77"/>
      <c r="AV507" s="77"/>
      <c r="AW507" s="77"/>
      <c r="AX507" s="77"/>
      <c r="AY507" s="77"/>
      <c r="AZ507" s="77"/>
      <c r="BA507" s="77"/>
      <c r="BB507" s="77"/>
      <c r="BC507" s="77"/>
      <c r="BD507" s="77"/>
      <c r="BE507" s="77"/>
      <c r="BF507" s="77"/>
      <c r="BG507" s="77"/>
      <c r="BH507" s="77"/>
      <c r="BI507" s="77"/>
      <c r="BJ507" s="77"/>
      <c r="BK507" s="77"/>
      <c r="BL507" s="77"/>
      <c r="BM507" s="77"/>
      <c r="BN507" s="77"/>
      <c r="BO507" s="77"/>
      <c r="BP507" s="77"/>
      <c r="BQ507" s="77"/>
      <c r="BR507" s="77"/>
      <c r="BS507" s="77"/>
      <c r="BT507" s="77"/>
      <c r="BU507" s="77"/>
      <c r="BV507" s="77"/>
    </row>
    <row r="508" spans="1:74" x14ac:dyDescent="0.4">
      <c r="A508" s="77"/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  <c r="AB508" s="77"/>
      <c r="AC508" s="77"/>
      <c r="AD508" s="77"/>
      <c r="AE508" s="77"/>
      <c r="AF508" s="77"/>
      <c r="AG508" s="77"/>
      <c r="AH508" s="77"/>
      <c r="AI508" s="77"/>
      <c r="AJ508" s="77"/>
      <c r="AK508" s="77"/>
      <c r="AL508" s="77"/>
      <c r="AM508" s="77"/>
      <c r="AN508" s="77"/>
      <c r="AO508" s="77"/>
      <c r="AP508" s="77"/>
      <c r="AQ508" s="77"/>
      <c r="AR508" s="77"/>
      <c r="AS508" s="77"/>
      <c r="AT508" s="77"/>
      <c r="AU508" s="77"/>
      <c r="AV508" s="77"/>
      <c r="AW508" s="77"/>
      <c r="AX508" s="77"/>
      <c r="AY508" s="77"/>
      <c r="AZ508" s="77"/>
      <c r="BA508" s="77"/>
      <c r="BB508" s="77"/>
      <c r="BC508" s="77"/>
      <c r="BD508" s="77"/>
      <c r="BE508" s="77"/>
      <c r="BF508" s="77"/>
      <c r="BG508" s="77"/>
      <c r="BH508" s="77"/>
      <c r="BI508" s="77"/>
      <c r="BJ508" s="77"/>
      <c r="BK508" s="77"/>
      <c r="BL508" s="77"/>
      <c r="BM508" s="77"/>
      <c r="BN508" s="77"/>
      <c r="BO508" s="77"/>
      <c r="BP508" s="77"/>
      <c r="BQ508" s="77"/>
      <c r="BR508" s="77"/>
      <c r="BS508" s="77"/>
      <c r="BT508" s="77"/>
      <c r="BU508" s="77"/>
      <c r="BV508" s="77"/>
    </row>
    <row r="509" spans="1:74" x14ac:dyDescent="0.4">
      <c r="A509" s="77"/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  <c r="AB509" s="77"/>
      <c r="AC509" s="77"/>
      <c r="AD509" s="77"/>
      <c r="AE509" s="77"/>
      <c r="AF509" s="77"/>
      <c r="AG509" s="77"/>
      <c r="AH509" s="77"/>
      <c r="AI509" s="77"/>
      <c r="AJ509" s="77"/>
      <c r="AK509" s="77"/>
      <c r="AL509" s="77"/>
      <c r="AM509" s="77"/>
      <c r="AN509" s="77"/>
      <c r="AO509" s="77"/>
      <c r="AP509" s="77"/>
      <c r="AQ509" s="77"/>
      <c r="AR509" s="77"/>
      <c r="AS509" s="77"/>
      <c r="AT509" s="77"/>
      <c r="AU509" s="77"/>
      <c r="AV509" s="77"/>
      <c r="AW509" s="77"/>
      <c r="AX509" s="77"/>
      <c r="AY509" s="77"/>
      <c r="AZ509" s="77"/>
      <c r="BA509" s="77"/>
      <c r="BB509" s="77"/>
      <c r="BC509" s="77"/>
      <c r="BD509" s="77"/>
      <c r="BE509" s="77"/>
      <c r="BF509" s="77"/>
      <c r="BG509" s="77"/>
      <c r="BH509" s="77"/>
      <c r="BI509" s="77"/>
      <c r="BJ509" s="77"/>
      <c r="BK509" s="77"/>
      <c r="BL509" s="77"/>
      <c r="BM509" s="77"/>
      <c r="BN509" s="77"/>
      <c r="BO509" s="77"/>
      <c r="BP509" s="77"/>
      <c r="BQ509" s="77"/>
      <c r="BR509" s="77"/>
      <c r="BS509" s="77"/>
      <c r="BT509" s="77"/>
      <c r="BU509" s="77"/>
      <c r="BV509" s="77"/>
    </row>
    <row r="510" spans="1:74" x14ac:dyDescent="0.4">
      <c r="A510" s="77"/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  <c r="AB510" s="77"/>
      <c r="AC510" s="77"/>
      <c r="AD510" s="77"/>
      <c r="AE510" s="77"/>
      <c r="AF510" s="77"/>
      <c r="AG510" s="77"/>
      <c r="AH510" s="77"/>
      <c r="AI510" s="77"/>
      <c r="AJ510" s="77"/>
      <c r="AK510" s="77"/>
      <c r="AL510" s="77"/>
      <c r="AM510" s="77"/>
      <c r="AN510" s="77"/>
      <c r="AO510" s="77"/>
      <c r="AP510" s="77"/>
      <c r="AQ510" s="77"/>
      <c r="AR510" s="77"/>
      <c r="AS510" s="77"/>
      <c r="AT510" s="77"/>
      <c r="AU510" s="77"/>
      <c r="AV510" s="77"/>
      <c r="AW510" s="77"/>
      <c r="AX510" s="77"/>
      <c r="AY510" s="77"/>
      <c r="AZ510" s="77"/>
      <c r="BA510" s="77"/>
      <c r="BB510" s="77"/>
      <c r="BC510" s="77"/>
      <c r="BD510" s="77"/>
      <c r="BE510" s="77"/>
      <c r="BF510" s="77"/>
      <c r="BG510" s="77"/>
      <c r="BH510" s="77"/>
      <c r="BI510" s="77"/>
      <c r="BJ510" s="77"/>
      <c r="BK510" s="77"/>
      <c r="BL510" s="77"/>
      <c r="BM510" s="77"/>
      <c r="BN510" s="77"/>
      <c r="BO510" s="77"/>
      <c r="BP510" s="77"/>
      <c r="BQ510" s="77"/>
      <c r="BR510" s="77"/>
      <c r="BS510" s="77"/>
      <c r="BT510" s="77"/>
      <c r="BU510" s="77"/>
      <c r="BV510" s="77"/>
    </row>
    <row r="511" spans="1:74" x14ac:dyDescent="0.4">
      <c r="A511" s="77"/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  <c r="AB511" s="77"/>
      <c r="AC511" s="77"/>
      <c r="AD511" s="77"/>
      <c r="AE511" s="77"/>
      <c r="AF511" s="77"/>
      <c r="AG511" s="77"/>
      <c r="AH511" s="77"/>
      <c r="AI511" s="77"/>
      <c r="AJ511" s="77"/>
      <c r="AK511" s="77"/>
      <c r="AL511" s="77"/>
      <c r="AM511" s="77"/>
      <c r="AN511" s="77"/>
      <c r="AO511" s="77"/>
      <c r="AP511" s="77"/>
      <c r="AQ511" s="77"/>
      <c r="AR511" s="77"/>
      <c r="AS511" s="77"/>
      <c r="AT511" s="77"/>
      <c r="AU511" s="77"/>
      <c r="AV511" s="77"/>
      <c r="AW511" s="77"/>
      <c r="AX511" s="77"/>
      <c r="AY511" s="77"/>
      <c r="AZ511" s="77"/>
      <c r="BA511" s="77"/>
      <c r="BB511" s="77"/>
      <c r="BC511" s="77"/>
      <c r="BD511" s="77"/>
      <c r="BE511" s="77"/>
      <c r="BF511" s="77"/>
      <c r="BG511" s="77"/>
      <c r="BH511" s="77"/>
      <c r="BI511" s="77"/>
      <c r="BJ511" s="77"/>
      <c r="BK511" s="77"/>
      <c r="BL511" s="77"/>
      <c r="BM511" s="77"/>
      <c r="BN511" s="77"/>
      <c r="BO511" s="77"/>
      <c r="BP511" s="77"/>
      <c r="BQ511" s="77"/>
      <c r="BR511" s="77"/>
      <c r="BS511" s="77"/>
      <c r="BT511" s="77"/>
      <c r="BU511" s="77"/>
      <c r="BV511" s="77"/>
    </row>
    <row r="512" spans="1:74" x14ac:dyDescent="0.4">
      <c r="A512" s="77"/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  <c r="AB512" s="77"/>
      <c r="AC512" s="77"/>
      <c r="AD512" s="77"/>
      <c r="AE512" s="77"/>
      <c r="AF512" s="77"/>
      <c r="AG512" s="77"/>
      <c r="AH512" s="77"/>
      <c r="AI512" s="77"/>
      <c r="AJ512" s="77"/>
      <c r="AK512" s="77"/>
      <c r="AL512" s="77"/>
      <c r="AM512" s="77"/>
      <c r="AN512" s="77"/>
      <c r="AO512" s="77"/>
      <c r="AP512" s="77"/>
      <c r="AQ512" s="77"/>
      <c r="AR512" s="77"/>
      <c r="AS512" s="77"/>
      <c r="AT512" s="77"/>
      <c r="AU512" s="77"/>
      <c r="AV512" s="77"/>
      <c r="AW512" s="77"/>
      <c r="AX512" s="77"/>
      <c r="AY512" s="77"/>
      <c r="AZ512" s="77"/>
      <c r="BA512" s="77"/>
      <c r="BB512" s="77"/>
      <c r="BC512" s="77"/>
      <c r="BD512" s="77"/>
      <c r="BE512" s="77"/>
      <c r="BF512" s="77"/>
      <c r="BG512" s="77"/>
      <c r="BH512" s="77"/>
      <c r="BI512" s="77"/>
      <c r="BJ512" s="77"/>
      <c r="BK512" s="77"/>
      <c r="BL512" s="77"/>
      <c r="BM512" s="77"/>
      <c r="BN512" s="77"/>
      <c r="BO512" s="77"/>
      <c r="BP512" s="77"/>
      <c r="BQ512" s="77"/>
      <c r="BR512" s="77"/>
      <c r="BS512" s="77"/>
      <c r="BT512" s="77"/>
      <c r="BU512" s="77"/>
      <c r="BV512" s="77"/>
    </row>
    <row r="513" spans="1:74" x14ac:dyDescent="0.4">
      <c r="A513" s="77"/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  <c r="AB513" s="77"/>
      <c r="AC513" s="77"/>
      <c r="AD513" s="77"/>
      <c r="AE513" s="77"/>
      <c r="AF513" s="77"/>
      <c r="AG513" s="77"/>
      <c r="AH513" s="77"/>
      <c r="AI513" s="77"/>
      <c r="AJ513" s="77"/>
      <c r="AK513" s="77"/>
      <c r="AL513" s="77"/>
      <c r="AM513" s="77"/>
      <c r="AN513" s="77"/>
      <c r="AO513" s="77"/>
      <c r="AP513" s="77"/>
      <c r="AQ513" s="77"/>
      <c r="AR513" s="77"/>
      <c r="AS513" s="77"/>
      <c r="AT513" s="77"/>
      <c r="AU513" s="77"/>
      <c r="AV513" s="77"/>
      <c r="AW513" s="77"/>
      <c r="AX513" s="77"/>
      <c r="AY513" s="77"/>
      <c r="AZ513" s="77"/>
      <c r="BA513" s="77"/>
      <c r="BB513" s="77"/>
      <c r="BC513" s="77"/>
      <c r="BD513" s="77"/>
      <c r="BE513" s="77"/>
      <c r="BF513" s="77"/>
      <c r="BG513" s="77"/>
      <c r="BH513" s="77"/>
      <c r="BI513" s="77"/>
      <c r="BJ513" s="77"/>
      <c r="BK513" s="77"/>
      <c r="BL513" s="77"/>
      <c r="BM513" s="77"/>
      <c r="BN513" s="77"/>
      <c r="BO513" s="77"/>
      <c r="BP513" s="77"/>
      <c r="BQ513" s="77"/>
      <c r="BR513" s="77"/>
      <c r="BS513" s="77"/>
      <c r="BT513" s="77"/>
      <c r="BU513" s="77"/>
      <c r="BV513" s="77"/>
    </row>
    <row r="514" spans="1:74" x14ac:dyDescent="0.4">
      <c r="A514" s="77"/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  <c r="AB514" s="77"/>
      <c r="AC514" s="77"/>
      <c r="AD514" s="77"/>
      <c r="AE514" s="77"/>
      <c r="AF514" s="77"/>
      <c r="AG514" s="77"/>
      <c r="AH514" s="77"/>
      <c r="AI514" s="77"/>
      <c r="AJ514" s="77"/>
      <c r="AK514" s="77"/>
      <c r="AL514" s="77"/>
      <c r="AM514" s="77"/>
      <c r="AN514" s="77"/>
      <c r="AO514" s="77"/>
      <c r="AP514" s="77"/>
      <c r="AQ514" s="77"/>
      <c r="AR514" s="77"/>
      <c r="AS514" s="77"/>
      <c r="AT514" s="77"/>
      <c r="AU514" s="77"/>
      <c r="AV514" s="77"/>
      <c r="AW514" s="77"/>
      <c r="AX514" s="77"/>
      <c r="AY514" s="77"/>
      <c r="AZ514" s="77"/>
      <c r="BA514" s="77"/>
      <c r="BB514" s="77"/>
      <c r="BC514" s="77"/>
      <c r="BD514" s="77"/>
      <c r="BE514" s="77"/>
      <c r="BF514" s="77"/>
      <c r="BG514" s="77"/>
      <c r="BH514" s="77"/>
      <c r="BI514" s="77"/>
      <c r="BJ514" s="77"/>
      <c r="BK514" s="77"/>
      <c r="BL514" s="77"/>
      <c r="BM514" s="77"/>
      <c r="BN514" s="77"/>
      <c r="BO514" s="77"/>
      <c r="BP514" s="77"/>
      <c r="BQ514" s="77"/>
      <c r="BR514" s="77"/>
      <c r="BS514" s="77"/>
      <c r="BT514" s="77"/>
      <c r="BU514" s="77"/>
      <c r="BV514" s="77"/>
    </row>
    <row r="515" spans="1:74" x14ac:dyDescent="0.4">
      <c r="A515" s="77"/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  <c r="AB515" s="77"/>
      <c r="AC515" s="77"/>
      <c r="AD515" s="77"/>
      <c r="AE515" s="77"/>
      <c r="AF515" s="77"/>
      <c r="AG515" s="77"/>
      <c r="AH515" s="77"/>
      <c r="AI515" s="77"/>
      <c r="AJ515" s="77"/>
      <c r="AK515" s="77"/>
      <c r="AL515" s="77"/>
      <c r="AM515" s="77"/>
      <c r="AN515" s="77"/>
      <c r="AO515" s="77"/>
      <c r="AP515" s="77"/>
      <c r="AQ515" s="77"/>
      <c r="AR515" s="77"/>
      <c r="AS515" s="77"/>
      <c r="AT515" s="77"/>
      <c r="AU515" s="77"/>
      <c r="AV515" s="77"/>
      <c r="AW515" s="77"/>
      <c r="AX515" s="77"/>
      <c r="AY515" s="77"/>
      <c r="AZ515" s="77"/>
      <c r="BA515" s="77"/>
      <c r="BB515" s="77"/>
      <c r="BC515" s="77"/>
      <c r="BD515" s="77"/>
      <c r="BE515" s="77"/>
      <c r="BF515" s="77"/>
      <c r="BG515" s="77"/>
      <c r="BH515" s="77"/>
      <c r="BI515" s="77"/>
      <c r="BJ515" s="77"/>
      <c r="BK515" s="77"/>
      <c r="BL515" s="77"/>
      <c r="BM515" s="77"/>
      <c r="BN515" s="77"/>
      <c r="BO515" s="77"/>
      <c r="BP515" s="77"/>
      <c r="BQ515" s="77"/>
      <c r="BR515" s="77"/>
      <c r="BS515" s="77"/>
      <c r="BT515" s="77"/>
      <c r="BU515" s="77"/>
      <c r="BV515" s="77"/>
    </row>
    <row r="516" spans="1:74" x14ac:dyDescent="0.4">
      <c r="A516" s="77"/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  <c r="AB516" s="77"/>
      <c r="AC516" s="77"/>
      <c r="AD516" s="77"/>
      <c r="AE516" s="77"/>
      <c r="AF516" s="77"/>
      <c r="AG516" s="77"/>
      <c r="AH516" s="77"/>
      <c r="AI516" s="77"/>
      <c r="AJ516" s="77"/>
      <c r="AK516" s="77"/>
      <c r="AL516" s="77"/>
      <c r="AM516" s="77"/>
      <c r="AN516" s="77"/>
      <c r="AO516" s="77"/>
      <c r="AP516" s="77"/>
      <c r="AQ516" s="77"/>
      <c r="AR516" s="77"/>
      <c r="AS516" s="77"/>
      <c r="AT516" s="77"/>
      <c r="AU516" s="77"/>
      <c r="AV516" s="77"/>
      <c r="AW516" s="77"/>
      <c r="AX516" s="77"/>
      <c r="AY516" s="77"/>
      <c r="AZ516" s="77"/>
      <c r="BA516" s="77"/>
      <c r="BB516" s="77"/>
      <c r="BC516" s="77"/>
      <c r="BD516" s="77"/>
      <c r="BE516" s="77"/>
      <c r="BF516" s="77"/>
      <c r="BG516" s="77"/>
      <c r="BH516" s="77"/>
      <c r="BI516" s="77"/>
      <c r="BJ516" s="77"/>
      <c r="BK516" s="77"/>
      <c r="BL516" s="77"/>
      <c r="BM516" s="77"/>
      <c r="BN516" s="77"/>
      <c r="BO516" s="77"/>
      <c r="BP516" s="77"/>
      <c r="BQ516" s="77"/>
      <c r="BR516" s="77"/>
      <c r="BS516" s="77"/>
      <c r="BT516" s="77"/>
      <c r="BU516" s="77"/>
      <c r="BV516" s="77"/>
    </row>
    <row r="517" spans="1:74" x14ac:dyDescent="0.4">
      <c r="A517" s="77"/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  <c r="AB517" s="77"/>
      <c r="AC517" s="77"/>
      <c r="AD517" s="77"/>
      <c r="AE517" s="77"/>
      <c r="AF517" s="77"/>
      <c r="AG517" s="77"/>
      <c r="AH517" s="77"/>
      <c r="AI517" s="77"/>
      <c r="AJ517" s="77"/>
      <c r="AK517" s="77"/>
      <c r="AL517" s="77"/>
      <c r="AM517" s="77"/>
      <c r="AN517" s="77"/>
      <c r="AO517" s="77"/>
      <c r="AP517" s="77"/>
      <c r="AQ517" s="77"/>
      <c r="AR517" s="77"/>
      <c r="AS517" s="77"/>
      <c r="AT517" s="77"/>
      <c r="AU517" s="77"/>
      <c r="AV517" s="77"/>
      <c r="AW517" s="77"/>
      <c r="AX517" s="77"/>
      <c r="AY517" s="77"/>
      <c r="AZ517" s="77"/>
      <c r="BA517" s="77"/>
      <c r="BB517" s="77"/>
      <c r="BC517" s="77"/>
      <c r="BD517" s="77"/>
      <c r="BE517" s="77"/>
      <c r="BF517" s="77"/>
      <c r="BG517" s="77"/>
      <c r="BH517" s="77"/>
      <c r="BI517" s="77"/>
      <c r="BJ517" s="77"/>
      <c r="BK517" s="77"/>
      <c r="BL517" s="77"/>
      <c r="BM517" s="77"/>
      <c r="BN517" s="77"/>
      <c r="BO517" s="77"/>
      <c r="BP517" s="77"/>
      <c r="BQ517" s="77"/>
      <c r="BR517" s="77"/>
      <c r="BS517" s="77"/>
      <c r="BT517" s="77"/>
      <c r="BU517" s="77"/>
      <c r="BV517" s="77"/>
    </row>
    <row r="518" spans="1:74" x14ac:dyDescent="0.4">
      <c r="A518" s="77"/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  <c r="AB518" s="77"/>
      <c r="AC518" s="77"/>
      <c r="AD518" s="77"/>
      <c r="AE518" s="77"/>
      <c r="AF518" s="77"/>
      <c r="AG518" s="77"/>
      <c r="AH518" s="77"/>
      <c r="AI518" s="77"/>
      <c r="AJ518" s="77"/>
      <c r="AK518" s="77"/>
      <c r="AL518" s="77"/>
      <c r="AM518" s="77"/>
      <c r="AN518" s="77"/>
      <c r="AO518" s="77"/>
      <c r="AP518" s="77"/>
      <c r="AQ518" s="77"/>
      <c r="AR518" s="77"/>
      <c r="AS518" s="77"/>
      <c r="AT518" s="77"/>
      <c r="AU518" s="77"/>
      <c r="AV518" s="77"/>
      <c r="AW518" s="77"/>
      <c r="AX518" s="77"/>
      <c r="AY518" s="77"/>
      <c r="AZ518" s="77"/>
      <c r="BA518" s="77"/>
      <c r="BB518" s="77"/>
      <c r="BC518" s="77"/>
      <c r="BD518" s="77"/>
      <c r="BE518" s="77"/>
      <c r="BF518" s="77"/>
      <c r="BG518" s="77"/>
      <c r="BH518" s="77"/>
      <c r="BI518" s="77"/>
      <c r="BJ518" s="77"/>
      <c r="BK518" s="77"/>
      <c r="BL518" s="77"/>
      <c r="BM518" s="77"/>
      <c r="BN518" s="77"/>
      <c r="BO518" s="77"/>
      <c r="BP518" s="77"/>
      <c r="BQ518" s="77"/>
      <c r="BR518" s="77"/>
      <c r="BS518" s="77"/>
      <c r="BT518" s="77"/>
      <c r="BU518" s="77"/>
      <c r="BV518" s="77"/>
    </row>
    <row r="519" spans="1:74" x14ac:dyDescent="0.4">
      <c r="A519" s="77"/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  <c r="AB519" s="77"/>
      <c r="AC519" s="77"/>
      <c r="AD519" s="77"/>
      <c r="AE519" s="77"/>
      <c r="AF519" s="77"/>
      <c r="AG519" s="77"/>
      <c r="AH519" s="77"/>
      <c r="AI519" s="77"/>
      <c r="AJ519" s="77"/>
      <c r="AK519" s="77"/>
      <c r="AL519" s="77"/>
      <c r="AM519" s="77"/>
      <c r="AN519" s="77"/>
      <c r="AO519" s="77"/>
      <c r="AP519" s="77"/>
      <c r="AQ519" s="77"/>
      <c r="AR519" s="77"/>
      <c r="AS519" s="77"/>
      <c r="AT519" s="77"/>
      <c r="AU519" s="77"/>
      <c r="AV519" s="77"/>
      <c r="AW519" s="77"/>
      <c r="AX519" s="77"/>
      <c r="AY519" s="77"/>
      <c r="AZ519" s="77"/>
      <c r="BA519" s="77"/>
      <c r="BB519" s="77"/>
      <c r="BC519" s="77"/>
      <c r="BD519" s="77"/>
      <c r="BE519" s="77"/>
      <c r="BF519" s="77"/>
      <c r="BG519" s="77"/>
      <c r="BH519" s="77"/>
      <c r="BI519" s="77"/>
      <c r="BJ519" s="77"/>
      <c r="BK519" s="77"/>
      <c r="BL519" s="77"/>
      <c r="BM519" s="77"/>
      <c r="BN519" s="77"/>
      <c r="BO519" s="77"/>
      <c r="BP519" s="77"/>
      <c r="BQ519" s="77"/>
      <c r="BR519" s="77"/>
      <c r="BS519" s="77"/>
      <c r="BT519" s="77"/>
      <c r="BU519" s="77"/>
      <c r="BV519" s="77"/>
    </row>
    <row r="520" spans="1:74" x14ac:dyDescent="0.4">
      <c r="A520" s="77"/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  <c r="AB520" s="77"/>
      <c r="AC520" s="77"/>
      <c r="AD520" s="77"/>
      <c r="AE520" s="77"/>
      <c r="AF520" s="77"/>
      <c r="AG520" s="77"/>
      <c r="AH520" s="77"/>
      <c r="AI520" s="77"/>
      <c r="AJ520" s="77"/>
      <c r="AK520" s="77"/>
      <c r="AL520" s="77"/>
      <c r="AM520" s="77"/>
      <c r="AN520" s="77"/>
      <c r="AO520" s="77"/>
      <c r="AP520" s="77"/>
      <c r="AQ520" s="77"/>
      <c r="AR520" s="77"/>
      <c r="AS520" s="77"/>
      <c r="AT520" s="77"/>
      <c r="AU520" s="77"/>
      <c r="AV520" s="77"/>
      <c r="AW520" s="77"/>
      <c r="AX520" s="77"/>
      <c r="AY520" s="77"/>
      <c r="AZ520" s="77"/>
      <c r="BA520" s="77"/>
      <c r="BB520" s="77"/>
      <c r="BC520" s="77"/>
      <c r="BD520" s="77"/>
      <c r="BE520" s="77"/>
      <c r="BF520" s="77"/>
      <c r="BG520" s="77"/>
      <c r="BH520" s="77"/>
      <c r="BI520" s="77"/>
      <c r="BJ520" s="77"/>
      <c r="BK520" s="77"/>
      <c r="BL520" s="77"/>
      <c r="BM520" s="77"/>
      <c r="BN520" s="77"/>
      <c r="BO520" s="77"/>
      <c r="BP520" s="77"/>
      <c r="BQ520" s="77"/>
      <c r="BR520" s="77"/>
      <c r="BS520" s="77"/>
      <c r="BT520" s="77"/>
      <c r="BU520" s="77"/>
      <c r="BV520" s="77"/>
    </row>
    <row r="521" spans="1:74" x14ac:dyDescent="0.4">
      <c r="A521" s="77"/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  <c r="AB521" s="77"/>
      <c r="AC521" s="77"/>
      <c r="AD521" s="77"/>
      <c r="AE521" s="77"/>
      <c r="AF521" s="77"/>
      <c r="AG521" s="77"/>
      <c r="AH521" s="77"/>
      <c r="AI521" s="77"/>
      <c r="AJ521" s="77"/>
      <c r="AK521" s="77"/>
      <c r="AL521" s="77"/>
      <c r="AM521" s="77"/>
      <c r="AN521" s="77"/>
      <c r="AO521" s="77"/>
      <c r="AP521" s="77"/>
      <c r="AQ521" s="77"/>
      <c r="AR521" s="77"/>
      <c r="AS521" s="77"/>
      <c r="AT521" s="77"/>
      <c r="AU521" s="77"/>
      <c r="AV521" s="77"/>
      <c r="AW521" s="77"/>
      <c r="AX521" s="77"/>
      <c r="AY521" s="77"/>
      <c r="AZ521" s="77"/>
      <c r="BA521" s="77"/>
      <c r="BB521" s="77"/>
      <c r="BC521" s="77"/>
      <c r="BD521" s="77"/>
      <c r="BE521" s="77"/>
      <c r="BF521" s="77"/>
      <c r="BG521" s="77"/>
      <c r="BH521" s="77"/>
      <c r="BI521" s="77"/>
      <c r="BJ521" s="77"/>
      <c r="BK521" s="77"/>
      <c r="BL521" s="77"/>
      <c r="BM521" s="77"/>
      <c r="BN521" s="77"/>
      <c r="BO521" s="77"/>
      <c r="BP521" s="77"/>
      <c r="BQ521" s="77"/>
      <c r="BR521" s="77"/>
      <c r="BS521" s="77"/>
      <c r="BT521" s="77"/>
      <c r="BU521" s="77"/>
      <c r="BV521" s="77"/>
    </row>
    <row r="522" spans="1:74" x14ac:dyDescent="0.4">
      <c r="A522" s="77"/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  <c r="AB522" s="77"/>
      <c r="AC522" s="77"/>
      <c r="AD522" s="77"/>
      <c r="AE522" s="77"/>
      <c r="AF522" s="77"/>
      <c r="AG522" s="77"/>
      <c r="AH522" s="77"/>
      <c r="AI522" s="77"/>
      <c r="AJ522" s="77"/>
      <c r="AK522" s="77"/>
      <c r="AL522" s="77"/>
      <c r="AM522" s="77"/>
      <c r="AN522" s="77"/>
      <c r="AO522" s="77"/>
      <c r="AP522" s="77"/>
      <c r="AQ522" s="77"/>
      <c r="AR522" s="77"/>
      <c r="AS522" s="77"/>
      <c r="AT522" s="77"/>
      <c r="AU522" s="77"/>
      <c r="AV522" s="77"/>
      <c r="AW522" s="77"/>
      <c r="AX522" s="77"/>
      <c r="AY522" s="77"/>
      <c r="AZ522" s="77"/>
      <c r="BA522" s="77"/>
      <c r="BB522" s="77"/>
      <c r="BC522" s="77"/>
      <c r="BD522" s="77"/>
      <c r="BE522" s="77"/>
      <c r="BF522" s="77"/>
      <c r="BG522" s="77"/>
      <c r="BH522" s="77"/>
      <c r="BI522" s="77"/>
      <c r="BJ522" s="77"/>
      <c r="BK522" s="77"/>
      <c r="BL522" s="77"/>
      <c r="BM522" s="77"/>
      <c r="BN522" s="77"/>
      <c r="BO522" s="77"/>
      <c r="BP522" s="77"/>
      <c r="BQ522" s="77"/>
      <c r="BR522" s="77"/>
      <c r="BS522" s="77"/>
      <c r="BT522" s="77"/>
      <c r="BU522" s="77"/>
      <c r="BV522" s="77"/>
    </row>
    <row r="523" spans="1:74" x14ac:dyDescent="0.4">
      <c r="A523" s="77"/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  <c r="AB523" s="77"/>
      <c r="AC523" s="77"/>
      <c r="AD523" s="77"/>
      <c r="AE523" s="77"/>
      <c r="AF523" s="77"/>
      <c r="AG523" s="77"/>
      <c r="AH523" s="77"/>
      <c r="AI523" s="77"/>
      <c r="AJ523" s="77"/>
      <c r="AK523" s="77"/>
      <c r="AL523" s="77"/>
      <c r="AM523" s="77"/>
      <c r="AN523" s="77"/>
      <c r="AO523" s="77"/>
      <c r="AP523" s="77"/>
      <c r="AQ523" s="77"/>
      <c r="AR523" s="77"/>
      <c r="AS523" s="77"/>
      <c r="AT523" s="77"/>
      <c r="AU523" s="77"/>
      <c r="AV523" s="77"/>
      <c r="AW523" s="77"/>
      <c r="AX523" s="77"/>
      <c r="AY523" s="77"/>
      <c r="AZ523" s="77"/>
      <c r="BA523" s="77"/>
      <c r="BB523" s="77"/>
      <c r="BC523" s="77"/>
      <c r="BD523" s="77"/>
      <c r="BE523" s="77"/>
      <c r="BF523" s="77"/>
      <c r="BG523" s="77"/>
      <c r="BH523" s="77"/>
      <c r="BI523" s="77"/>
      <c r="BJ523" s="77"/>
      <c r="BK523" s="77"/>
      <c r="BL523" s="77"/>
      <c r="BM523" s="77"/>
      <c r="BN523" s="77"/>
      <c r="BO523" s="77"/>
      <c r="BP523" s="77"/>
      <c r="BQ523" s="77"/>
      <c r="BR523" s="77"/>
      <c r="BS523" s="77"/>
      <c r="BT523" s="77"/>
      <c r="BU523" s="77"/>
      <c r="BV523" s="77"/>
    </row>
    <row r="524" spans="1:74" x14ac:dyDescent="0.4">
      <c r="A524" s="77"/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  <c r="AB524" s="77"/>
      <c r="AC524" s="77"/>
      <c r="AD524" s="77"/>
      <c r="AE524" s="77"/>
      <c r="AF524" s="77"/>
      <c r="AG524" s="77"/>
      <c r="AH524" s="77"/>
      <c r="AI524" s="77"/>
      <c r="AJ524" s="77"/>
      <c r="AK524" s="77"/>
      <c r="AL524" s="77"/>
      <c r="AM524" s="77"/>
      <c r="AN524" s="77"/>
      <c r="AO524" s="77"/>
      <c r="AP524" s="77"/>
      <c r="AQ524" s="77"/>
      <c r="AR524" s="77"/>
      <c r="AS524" s="77"/>
      <c r="AT524" s="77"/>
      <c r="AU524" s="77"/>
      <c r="AV524" s="77"/>
      <c r="AW524" s="77"/>
      <c r="AX524" s="77"/>
      <c r="AY524" s="77"/>
      <c r="AZ524" s="77"/>
      <c r="BA524" s="77"/>
      <c r="BB524" s="77"/>
      <c r="BC524" s="77"/>
      <c r="BD524" s="77"/>
      <c r="BE524" s="77"/>
      <c r="BF524" s="77"/>
      <c r="BG524" s="77"/>
      <c r="BH524" s="77"/>
      <c r="BI524" s="77"/>
      <c r="BJ524" s="77"/>
      <c r="BK524" s="77"/>
      <c r="BL524" s="77"/>
      <c r="BM524" s="77"/>
      <c r="BN524" s="77"/>
      <c r="BO524" s="77"/>
      <c r="BP524" s="77"/>
      <c r="BQ524" s="77"/>
      <c r="BR524" s="77"/>
      <c r="BS524" s="77"/>
      <c r="BT524" s="77"/>
      <c r="BU524" s="77"/>
      <c r="BV524" s="77"/>
    </row>
    <row r="525" spans="1:74" x14ac:dyDescent="0.4">
      <c r="A525" s="77"/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  <c r="AB525" s="77"/>
      <c r="AC525" s="77"/>
      <c r="AD525" s="77"/>
      <c r="AE525" s="77"/>
      <c r="AF525" s="77"/>
      <c r="AG525" s="77"/>
      <c r="AH525" s="77"/>
      <c r="AI525" s="77"/>
      <c r="AJ525" s="77"/>
      <c r="AK525" s="77"/>
      <c r="AL525" s="77"/>
      <c r="AM525" s="77"/>
      <c r="AN525" s="77"/>
      <c r="AO525" s="77"/>
      <c r="AP525" s="77"/>
      <c r="AQ525" s="77"/>
      <c r="AR525" s="77"/>
      <c r="AS525" s="77"/>
      <c r="AT525" s="77"/>
      <c r="AU525" s="77"/>
      <c r="AV525" s="77"/>
      <c r="AW525" s="77"/>
      <c r="AX525" s="77"/>
      <c r="AY525" s="77"/>
      <c r="AZ525" s="77"/>
      <c r="BA525" s="77"/>
      <c r="BB525" s="77"/>
      <c r="BC525" s="77"/>
      <c r="BD525" s="77"/>
      <c r="BE525" s="77"/>
      <c r="BF525" s="77"/>
      <c r="BG525" s="77"/>
      <c r="BH525" s="77"/>
      <c r="BI525" s="77"/>
      <c r="BJ525" s="77"/>
      <c r="BK525" s="77"/>
      <c r="BL525" s="77"/>
      <c r="BM525" s="77"/>
      <c r="BN525" s="77"/>
      <c r="BO525" s="77"/>
      <c r="BP525" s="77"/>
      <c r="BQ525" s="77"/>
      <c r="BR525" s="77"/>
      <c r="BS525" s="77"/>
      <c r="BT525" s="77"/>
      <c r="BU525" s="77"/>
      <c r="BV525" s="77"/>
    </row>
    <row r="526" spans="1:74" x14ac:dyDescent="0.4">
      <c r="A526" s="77"/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  <c r="AB526" s="77"/>
      <c r="AC526" s="77"/>
      <c r="AD526" s="77"/>
      <c r="AE526" s="77"/>
      <c r="AF526" s="77"/>
      <c r="AG526" s="77"/>
      <c r="AH526" s="77"/>
      <c r="AI526" s="77"/>
      <c r="AJ526" s="77"/>
      <c r="AK526" s="77"/>
      <c r="AL526" s="77"/>
      <c r="AM526" s="77"/>
      <c r="AN526" s="77"/>
      <c r="AO526" s="77"/>
      <c r="AP526" s="77"/>
      <c r="AQ526" s="77"/>
      <c r="AR526" s="77"/>
      <c r="AS526" s="77"/>
      <c r="AT526" s="77"/>
      <c r="AU526" s="77"/>
      <c r="AV526" s="77"/>
      <c r="AW526" s="77"/>
      <c r="AX526" s="77"/>
      <c r="AY526" s="77"/>
      <c r="AZ526" s="77"/>
      <c r="BA526" s="77"/>
      <c r="BB526" s="77"/>
      <c r="BC526" s="77"/>
      <c r="BD526" s="77"/>
      <c r="BE526" s="77"/>
      <c r="BF526" s="77"/>
      <c r="BG526" s="77"/>
      <c r="BH526" s="77"/>
      <c r="BI526" s="77"/>
      <c r="BJ526" s="77"/>
      <c r="BK526" s="77"/>
      <c r="BL526" s="77"/>
      <c r="BM526" s="77"/>
      <c r="BN526" s="77"/>
      <c r="BO526" s="77"/>
      <c r="BP526" s="77"/>
      <c r="BQ526" s="77"/>
      <c r="BR526" s="77"/>
      <c r="BS526" s="77"/>
      <c r="BT526" s="77"/>
      <c r="BU526" s="77"/>
      <c r="BV526" s="77"/>
    </row>
    <row r="527" spans="1:74" x14ac:dyDescent="0.4">
      <c r="A527" s="77"/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  <c r="AB527" s="77"/>
      <c r="AC527" s="77"/>
      <c r="AD527" s="77"/>
      <c r="AE527" s="77"/>
      <c r="AF527" s="77"/>
      <c r="AG527" s="77"/>
      <c r="AH527" s="77"/>
      <c r="AI527" s="77"/>
      <c r="AJ527" s="77"/>
      <c r="AK527" s="77"/>
      <c r="AL527" s="77"/>
      <c r="AM527" s="77"/>
      <c r="AN527" s="77"/>
      <c r="AO527" s="77"/>
      <c r="AP527" s="77"/>
      <c r="AQ527" s="77"/>
      <c r="AR527" s="77"/>
      <c r="AS527" s="77"/>
      <c r="AT527" s="77"/>
      <c r="AU527" s="77"/>
      <c r="AV527" s="77"/>
      <c r="AW527" s="77"/>
      <c r="AX527" s="77"/>
      <c r="AY527" s="77"/>
      <c r="AZ527" s="77"/>
      <c r="BA527" s="77"/>
      <c r="BB527" s="77"/>
      <c r="BC527" s="77"/>
      <c r="BD527" s="77"/>
      <c r="BE527" s="77"/>
      <c r="BF527" s="77"/>
      <c r="BG527" s="77"/>
      <c r="BH527" s="77"/>
      <c r="BI527" s="77"/>
      <c r="BJ527" s="77"/>
      <c r="BK527" s="77"/>
      <c r="BL527" s="77"/>
      <c r="BM527" s="77"/>
      <c r="BN527" s="77"/>
      <c r="BO527" s="77"/>
      <c r="BP527" s="77"/>
      <c r="BQ527" s="77"/>
      <c r="BR527" s="77"/>
      <c r="BS527" s="77"/>
      <c r="BT527" s="77"/>
      <c r="BU527" s="77"/>
      <c r="BV527" s="77"/>
    </row>
    <row r="528" spans="1:74" x14ac:dyDescent="0.4">
      <c r="A528" s="77"/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  <c r="AB528" s="77"/>
      <c r="AC528" s="77"/>
      <c r="AD528" s="77"/>
      <c r="AE528" s="77"/>
      <c r="AF528" s="77"/>
      <c r="AG528" s="77"/>
      <c r="AH528" s="77"/>
      <c r="AI528" s="77"/>
      <c r="AJ528" s="77"/>
      <c r="AK528" s="77"/>
      <c r="AL528" s="77"/>
      <c r="AM528" s="77"/>
      <c r="AN528" s="77"/>
      <c r="AO528" s="77"/>
      <c r="AP528" s="77"/>
      <c r="AQ528" s="77"/>
      <c r="AR528" s="77"/>
      <c r="AS528" s="77"/>
      <c r="AT528" s="77"/>
      <c r="AU528" s="77"/>
      <c r="AV528" s="77"/>
      <c r="AW528" s="77"/>
      <c r="AX528" s="77"/>
      <c r="AY528" s="77"/>
      <c r="AZ528" s="77"/>
      <c r="BA528" s="77"/>
      <c r="BB528" s="77"/>
      <c r="BC528" s="77"/>
      <c r="BD528" s="77"/>
      <c r="BE528" s="77"/>
      <c r="BF528" s="77"/>
      <c r="BG528" s="77"/>
      <c r="BH528" s="77"/>
      <c r="BI528" s="77"/>
      <c r="BJ528" s="77"/>
      <c r="BK528" s="77"/>
      <c r="BL528" s="77"/>
      <c r="BM528" s="77"/>
      <c r="BN528" s="77"/>
      <c r="BO528" s="77"/>
      <c r="BP528" s="77"/>
      <c r="BQ528" s="77"/>
      <c r="BR528" s="77"/>
      <c r="BS528" s="77"/>
      <c r="BT528" s="77"/>
      <c r="BU528" s="77"/>
      <c r="BV528" s="77"/>
    </row>
    <row r="529" spans="1:74" x14ac:dyDescent="0.4">
      <c r="A529" s="77"/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  <c r="AB529" s="77"/>
      <c r="AC529" s="77"/>
      <c r="AD529" s="77"/>
      <c r="AE529" s="77"/>
      <c r="AF529" s="77"/>
      <c r="AG529" s="77"/>
      <c r="AH529" s="77"/>
      <c r="AI529" s="77"/>
      <c r="AJ529" s="77"/>
      <c r="AK529" s="77"/>
      <c r="AL529" s="77"/>
      <c r="AM529" s="77"/>
      <c r="AN529" s="77"/>
      <c r="AO529" s="77"/>
      <c r="AP529" s="77"/>
      <c r="AQ529" s="77"/>
      <c r="AR529" s="77"/>
      <c r="AS529" s="77"/>
      <c r="AT529" s="77"/>
      <c r="AU529" s="77"/>
      <c r="AV529" s="77"/>
      <c r="AW529" s="77"/>
      <c r="AX529" s="77"/>
      <c r="AY529" s="77"/>
      <c r="AZ529" s="77"/>
      <c r="BA529" s="77"/>
      <c r="BB529" s="77"/>
      <c r="BC529" s="77"/>
      <c r="BD529" s="77"/>
      <c r="BE529" s="77"/>
      <c r="BF529" s="77"/>
      <c r="BG529" s="77"/>
      <c r="BH529" s="77"/>
      <c r="BI529" s="77"/>
      <c r="BJ529" s="77"/>
      <c r="BK529" s="77"/>
      <c r="BL529" s="77"/>
      <c r="BM529" s="77"/>
      <c r="BN529" s="77"/>
      <c r="BO529" s="77"/>
      <c r="BP529" s="77"/>
      <c r="BQ529" s="77"/>
      <c r="BR529" s="77"/>
      <c r="BS529" s="77"/>
      <c r="BT529" s="77"/>
      <c r="BU529" s="77"/>
      <c r="BV529" s="77"/>
    </row>
    <row r="530" spans="1:74" x14ac:dyDescent="0.4">
      <c r="A530" s="77"/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  <c r="AB530" s="77"/>
      <c r="AC530" s="77"/>
      <c r="AD530" s="77"/>
      <c r="AE530" s="77"/>
      <c r="AF530" s="77"/>
      <c r="AG530" s="77"/>
      <c r="AH530" s="77"/>
      <c r="AI530" s="77"/>
      <c r="AJ530" s="77"/>
      <c r="AK530" s="77"/>
      <c r="AL530" s="77"/>
      <c r="AM530" s="77"/>
      <c r="AN530" s="77"/>
      <c r="AO530" s="77"/>
      <c r="AP530" s="77"/>
      <c r="AQ530" s="77"/>
      <c r="AR530" s="77"/>
      <c r="AS530" s="77"/>
      <c r="AT530" s="77"/>
      <c r="AU530" s="77"/>
      <c r="AV530" s="77"/>
      <c r="AW530" s="77"/>
      <c r="AX530" s="77"/>
      <c r="AY530" s="77"/>
      <c r="AZ530" s="77"/>
      <c r="BA530" s="77"/>
      <c r="BB530" s="77"/>
      <c r="BC530" s="77"/>
      <c r="BD530" s="77"/>
      <c r="BE530" s="77"/>
      <c r="BF530" s="77"/>
      <c r="BG530" s="77"/>
      <c r="BH530" s="77"/>
      <c r="BI530" s="77"/>
      <c r="BJ530" s="77"/>
      <c r="BK530" s="77"/>
      <c r="BL530" s="77"/>
      <c r="BM530" s="77"/>
      <c r="BN530" s="77"/>
      <c r="BO530" s="77"/>
      <c r="BP530" s="77"/>
      <c r="BQ530" s="77"/>
      <c r="BR530" s="77"/>
      <c r="BS530" s="77"/>
      <c r="BT530" s="77"/>
      <c r="BU530" s="77"/>
      <c r="BV530" s="77"/>
    </row>
    <row r="531" spans="1:74" x14ac:dyDescent="0.4">
      <c r="A531" s="77"/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  <c r="AB531" s="77"/>
      <c r="AC531" s="77"/>
      <c r="AD531" s="77"/>
      <c r="AE531" s="77"/>
      <c r="AF531" s="77"/>
      <c r="AG531" s="77"/>
      <c r="AH531" s="77"/>
      <c r="AI531" s="77"/>
      <c r="AJ531" s="77"/>
      <c r="AK531" s="77"/>
      <c r="AL531" s="77"/>
      <c r="AM531" s="77"/>
      <c r="AN531" s="77"/>
      <c r="AO531" s="77"/>
      <c r="AP531" s="77"/>
      <c r="AQ531" s="77"/>
      <c r="AR531" s="77"/>
      <c r="AS531" s="77"/>
      <c r="AT531" s="77"/>
      <c r="AU531" s="77"/>
      <c r="AV531" s="77"/>
      <c r="AW531" s="77"/>
      <c r="AX531" s="77"/>
      <c r="AY531" s="77"/>
      <c r="AZ531" s="77"/>
      <c r="BA531" s="77"/>
      <c r="BB531" s="77"/>
      <c r="BC531" s="77"/>
      <c r="BD531" s="77"/>
      <c r="BE531" s="77"/>
      <c r="BF531" s="77"/>
      <c r="BG531" s="77"/>
      <c r="BH531" s="77"/>
      <c r="BI531" s="77"/>
      <c r="BJ531" s="77"/>
      <c r="BK531" s="77"/>
      <c r="BL531" s="77"/>
      <c r="BM531" s="77"/>
      <c r="BN531" s="77"/>
      <c r="BO531" s="77"/>
      <c r="BP531" s="77"/>
      <c r="BQ531" s="77"/>
      <c r="BR531" s="77"/>
      <c r="BS531" s="77"/>
      <c r="BT531" s="77"/>
      <c r="BU531" s="77"/>
      <c r="BV531" s="77"/>
    </row>
    <row r="532" spans="1:74" x14ac:dyDescent="0.4">
      <c r="A532" s="77"/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  <c r="AB532" s="77"/>
      <c r="AC532" s="77"/>
      <c r="AD532" s="77"/>
      <c r="AE532" s="77"/>
      <c r="AF532" s="77"/>
      <c r="AG532" s="77"/>
      <c r="AH532" s="77"/>
      <c r="AI532" s="77"/>
      <c r="AJ532" s="77"/>
      <c r="AK532" s="77"/>
      <c r="AL532" s="77"/>
      <c r="AM532" s="77"/>
      <c r="AN532" s="77"/>
      <c r="AO532" s="77"/>
      <c r="AP532" s="77"/>
      <c r="AQ532" s="77"/>
      <c r="AR532" s="77"/>
      <c r="AS532" s="77"/>
      <c r="AT532" s="77"/>
      <c r="AU532" s="77"/>
      <c r="AV532" s="77"/>
      <c r="AW532" s="77"/>
      <c r="AX532" s="77"/>
      <c r="AY532" s="77"/>
      <c r="AZ532" s="77"/>
      <c r="BA532" s="77"/>
      <c r="BB532" s="77"/>
      <c r="BC532" s="77"/>
      <c r="BD532" s="77"/>
      <c r="BE532" s="77"/>
      <c r="BF532" s="77"/>
      <c r="BG532" s="77"/>
      <c r="BH532" s="77"/>
      <c r="BI532" s="77"/>
      <c r="BJ532" s="77"/>
      <c r="BK532" s="77"/>
      <c r="BL532" s="77"/>
      <c r="BM532" s="77"/>
      <c r="BN532" s="77"/>
      <c r="BO532" s="77"/>
      <c r="BP532" s="77"/>
      <c r="BQ532" s="77"/>
      <c r="BR532" s="77"/>
      <c r="BS532" s="77"/>
      <c r="BT532" s="77"/>
      <c r="BU532" s="77"/>
      <c r="BV532" s="77"/>
    </row>
    <row r="533" spans="1:74" x14ac:dyDescent="0.4">
      <c r="A533" s="77"/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  <c r="AB533" s="77"/>
      <c r="AC533" s="77"/>
      <c r="AD533" s="77"/>
      <c r="AE533" s="77"/>
      <c r="AF533" s="77"/>
      <c r="AG533" s="77"/>
      <c r="AH533" s="77"/>
      <c r="AI533" s="77"/>
      <c r="AJ533" s="77"/>
      <c r="AK533" s="77"/>
      <c r="AL533" s="77"/>
      <c r="AM533" s="77"/>
      <c r="AN533" s="77"/>
      <c r="AO533" s="77"/>
      <c r="AP533" s="77"/>
      <c r="AQ533" s="77"/>
      <c r="AR533" s="77"/>
      <c r="AS533" s="77"/>
      <c r="AT533" s="77"/>
      <c r="AU533" s="77"/>
      <c r="AV533" s="77"/>
      <c r="AW533" s="77"/>
      <c r="AX533" s="77"/>
      <c r="AY533" s="77"/>
      <c r="AZ533" s="77"/>
      <c r="BA533" s="77"/>
      <c r="BB533" s="77"/>
      <c r="BC533" s="77"/>
      <c r="BD533" s="77"/>
      <c r="BE533" s="77"/>
      <c r="BF533" s="77"/>
      <c r="BG533" s="77"/>
      <c r="BH533" s="77"/>
      <c r="BI533" s="77"/>
      <c r="BJ533" s="77"/>
      <c r="BK533" s="77"/>
      <c r="BL533" s="77"/>
      <c r="BM533" s="77"/>
      <c r="BN533" s="77"/>
      <c r="BO533" s="77"/>
      <c r="BP533" s="77"/>
      <c r="BQ533" s="77"/>
      <c r="BR533" s="77"/>
      <c r="BS533" s="77"/>
      <c r="BT533" s="77"/>
      <c r="BU533" s="77"/>
      <c r="BV533" s="77"/>
    </row>
    <row r="534" spans="1:74" x14ac:dyDescent="0.4">
      <c r="A534" s="77"/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  <c r="AB534" s="77"/>
      <c r="AC534" s="77"/>
      <c r="AD534" s="77"/>
      <c r="AE534" s="77"/>
      <c r="AF534" s="77"/>
      <c r="AG534" s="77"/>
      <c r="AH534" s="77"/>
      <c r="AI534" s="77"/>
      <c r="AJ534" s="77"/>
      <c r="AK534" s="77"/>
      <c r="AL534" s="77"/>
      <c r="AM534" s="77"/>
      <c r="AN534" s="77"/>
      <c r="AO534" s="77"/>
      <c r="AP534" s="77"/>
      <c r="AQ534" s="77"/>
      <c r="AR534" s="77"/>
      <c r="AS534" s="77"/>
      <c r="AT534" s="77"/>
      <c r="AU534" s="77"/>
      <c r="AV534" s="77"/>
      <c r="AW534" s="77"/>
      <c r="AX534" s="77"/>
      <c r="AY534" s="77"/>
      <c r="AZ534" s="77"/>
      <c r="BA534" s="77"/>
      <c r="BB534" s="77"/>
      <c r="BC534" s="77"/>
      <c r="BD534" s="77"/>
      <c r="BE534" s="77"/>
      <c r="BF534" s="77"/>
      <c r="BG534" s="77"/>
      <c r="BH534" s="77"/>
      <c r="BI534" s="77"/>
      <c r="BJ534" s="77"/>
      <c r="BK534" s="77"/>
      <c r="BL534" s="77"/>
      <c r="BM534" s="77"/>
      <c r="BN534" s="77"/>
      <c r="BO534" s="77"/>
      <c r="BP534" s="77"/>
      <c r="BQ534" s="77"/>
      <c r="BR534" s="77"/>
      <c r="BS534" s="77"/>
      <c r="BT534" s="77"/>
      <c r="BU534" s="77"/>
      <c r="BV534" s="77"/>
    </row>
    <row r="535" spans="1:74" x14ac:dyDescent="0.4">
      <c r="A535" s="77"/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  <c r="AB535" s="77"/>
      <c r="AC535" s="77"/>
      <c r="AD535" s="77"/>
      <c r="AE535" s="77"/>
      <c r="AF535" s="77"/>
      <c r="AG535" s="77"/>
      <c r="AH535" s="77"/>
      <c r="AI535" s="77"/>
      <c r="AJ535" s="77"/>
      <c r="AK535" s="77"/>
      <c r="AL535" s="77"/>
      <c r="AM535" s="77"/>
      <c r="AN535" s="77"/>
      <c r="AO535" s="77"/>
      <c r="AP535" s="77"/>
      <c r="AQ535" s="77"/>
      <c r="AR535" s="77"/>
      <c r="AS535" s="77"/>
      <c r="AT535" s="77"/>
      <c r="AU535" s="77"/>
      <c r="AV535" s="77"/>
      <c r="AW535" s="77"/>
      <c r="AX535" s="77"/>
      <c r="AY535" s="77"/>
      <c r="AZ535" s="77"/>
      <c r="BA535" s="77"/>
      <c r="BB535" s="77"/>
      <c r="BC535" s="77"/>
      <c r="BD535" s="77"/>
      <c r="BE535" s="77"/>
      <c r="BF535" s="77"/>
      <c r="BG535" s="77"/>
      <c r="BH535" s="77"/>
      <c r="BI535" s="77"/>
      <c r="BJ535" s="77"/>
      <c r="BK535" s="77"/>
      <c r="BL535" s="77"/>
      <c r="BM535" s="77"/>
      <c r="BN535" s="77"/>
      <c r="BO535" s="77"/>
      <c r="BP535" s="77"/>
      <c r="BQ535" s="77"/>
      <c r="BR535" s="77"/>
      <c r="BS535" s="77"/>
      <c r="BT535" s="77"/>
      <c r="BU535" s="77"/>
      <c r="BV535" s="77"/>
    </row>
    <row r="536" spans="1:74" x14ac:dyDescent="0.4">
      <c r="A536" s="77"/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  <c r="AB536" s="77"/>
      <c r="AC536" s="77"/>
      <c r="AD536" s="77"/>
      <c r="AE536" s="77"/>
      <c r="AF536" s="77"/>
      <c r="AG536" s="77"/>
      <c r="AH536" s="77"/>
      <c r="AI536" s="77"/>
      <c r="AJ536" s="77"/>
      <c r="AK536" s="77"/>
      <c r="AL536" s="77"/>
      <c r="AM536" s="77"/>
      <c r="AN536" s="77"/>
      <c r="AO536" s="77"/>
      <c r="AP536" s="77"/>
      <c r="AQ536" s="77"/>
      <c r="AR536" s="77"/>
      <c r="AS536" s="77"/>
      <c r="AT536" s="77"/>
      <c r="AU536" s="77"/>
      <c r="AV536" s="77"/>
      <c r="AW536" s="77"/>
      <c r="AX536" s="77"/>
      <c r="AY536" s="77"/>
      <c r="AZ536" s="77"/>
      <c r="BA536" s="77"/>
      <c r="BB536" s="77"/>
      <c r="BC536" s="77"/>
      <c r="BD536" s="77"/>
      <c r="BE536" s="77"/>
      <c r="BF536" s="77"/>
      <c r="BG536" s="77"/>
      <c r="BH536" s="77"/>
      <c r="BI536" s="77"/>
      <c r="BJ536" s="77"/>
      <c r="BK536" s="77"/>
      <c r="BL536" s="77"/>
      <c r="BM536" s="77"/>
      <c r="BN536" s="77"/>
      <c r="BO536" s="77"/>
      <c r="BP536" s="77"/>
      <c r="BQ536" s="77"/>
      <c r="BR536" s="77"/>
      <c r="BS536" s="77"/>
      <c r="BT536" s="77"/>
      <c r="BU536" s="77"/>
      <c r="BV536" s="77"/>
    </row>
    <row r="537" spans="1:74" x14ac:dyDescent="0.4">
      <c r="A537" s="77"/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  <c r="AB537" s="77"/>
      <c r="AC537" s="77"/>
      <c r="AD537" s="77"/>
      <c r="AE537" s="77"/>
      <c r="AF537" s="77"/>
      <c r="AG537" s="77"/>
      <c r="AH537" s="77"/>
      <c r="AI537" s="77"/>
      <c r="AJ537" s="77"/>
      <c r="AK537" s="77"/>
      <c r="AL537" s="77"/>
      <c r="AM537" s="77"/>
      <c r="AN537" s="77"/>
      <c r="AO537" s="77"/>
      <c r="AP537" s="77"/>
      <c r="AQ537" s="77"/>
      <c r="AR537" s="77"/>
      <c r="AS537" s="77"/>
      <c r="AT537" s="77"/>
      <c r="AU537" s="77"/>
      <c r="AV537" s="77"/>
      <c r="AW537" s="77"/>
      <c r="AX537" s="77"/>
      <c r="AY537" s="77"/>
      <c r="AZ537" s="77"/>
      <c r="BA537" s="77"/>
      <c r="BB537" s="77"/>
      <c r="BC537" s="77"/>
      <c r="BD537" s="77"/>
      <c r="BE537" s="77"/>
      <c r="BF537" s="77"/>
      <c r="BG537" s="77"/>
      <c r="BH537" s="77"/>
      <c r="BI537" s="77"/>
      <c r="BJ537" s="77"/>
      <c r="BK537" s="77"/>
      <c r="BL537" s="77"/>
      <c r="BM537" s="77"/>
      <c r="BN537" s="77"/>
      <c r="BO537" s="77"/>
      <c r="BP537" s="77"/>
      <c r="BQ537" s="77"/>
      <c r="BR537" s="77"/>
      <c r="BS537" s="77"/>
      <c r="BT537" s="77"/>
      <c r="BU537" s="77"/>
      <c r="BV537" s="77"/>
    </row>
    <row r="538" spans="1:74" x14ac:dyDescent="0.4">
      <c r="A538" s="77"/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  <c r="AB538" s="77"/>
      <c r="AC538" s="77"/>
      <c r="AD538" s="77"/>
      <c r="AE538" s="77"/>
      <c r="AF538" s="77"/>
      <c r="AG538" s="77"/>
      <c r="AH538" s="77"/>
      <c r="AI538" s="77"/>
      <c r="AJ538" s="77"/>
      <c r="AK538" s="77"/>
      <c r="AL538" s="77"/>
      <c r="AM538" s="77"/>
      <c r="AN538" s="77"/>
      <c r="AO538" s="77"/>
      <c r="AP538" s="77"/>
      <c r="AQ538" s="77"/>
      <c r="AR538" s="77"/>
      <c r="AS538" s="77"/>
      <c r="AT538" s="77"/>
      <c r="AU538" s="77"/>
      <c r="AV538" s="77"/>
      <c r="AW538" s="77"/>
      <c r="AX538" s="77"/>
      <c r="AY538" s="77"/>
      <c r="AZ538" s="77"/>
      <c r="BA538" s="77"/>
      <c r="BB538" s="77"/>
      <c r="BC538" s="77"/>
      <c r="BD538" s="77"/>
      <c r="BE538" s="77"/>
      <c r="BF538" s="77"/>
      <c r="BG538" s="77"/>
      <c r="BH538" s="77"/>
      <c r="BI538" s="77"/>
      <c r="BJ538" s="77"/>
      <c r="BK538" s="77"/>
      <c r="BL538" s="77"/>
      <c r="BM538" s="77"/>
      <c r="BN538" s="77"/>
      <c r="BO538" s="77"/>
      <c r="BP538" s="77"/>
      <c r="BQ538" s="77"/>
      <c r="BR538" s="77"/>
      <c r="BS538" s="77"/>
      <c r="BT538" s="77"/>
      <c r="BU538" s="77"/>
      <c r="BV538" s="77"/>
    </row>
    <row r="539" spans="1:74" x14ac:dyDescent="0.4">
      <c r="A539" s="77"/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  <c r="AB539" s="77"/>
      <c r="AC539" s="77"/>
      <c r="AD539" s="77"/>
      <c r="AE539" s="77"/>
      <c r="AF539" s="77"/>
      <c r="AG539" s="77"/>
      <c r="AH539" s="77"/>
      <c r="AI539" s="77"/>
      <c r="AJ539" s="77"/>
      <c r="AK539" s="77"/>
      <c r="AL539" s="77"/>
      <c r="AM539" s="77"/>
      <c r="AN539" s="77"/>
      <c r="AO539" s="77"/>
      <c r="AP539" s="77"/>
      <c r="AQ539" s="77"/>
      <c r="AR539" s="77"/>
      <c r="AS539" s="77"/>
      <c r="AT539" s="77"/>
      <c r="AU539" s="77"/>
      <c r="AV539" s="77"/>
      <c r="AW539" s="77"/>
      <c r="AX539" s="77"/>
      <c r="AY539" s="77"/>
      <c r="AZ539" s="77"/>
      <c r="BA539" s="77"/>
      <c r="BB539" s="77"/>
      <c r="BC539" s="77"/>
      <c r="BD539" s="77"/>
      <c r="BE539" s="77"/>
      <c r="BF539" s="77"/>
      <c r="BG539" s="77"/>
      <c r="BH539" s="77"/>
      <c r="BI539" s="77"/>
      <c r="BJ539" s="77"/>
      <c r="BK539" s="77"/>
      <c r="BL539" s="77"/>
      <c r="BM539" s="77"/>
      <c r="BN539" s="77"/>
      <c r="BO539" s="77"/>
      <c r="BP539" s="77"/>
      <c r="BQ539" s="77"/>
      <c r="BR539" s="77"/>
      <c r="BS539" s="77"/>
      <c r="BT539" s="77"/>
      <c r="BU539" s="77"/>
      <c r="BV539" s="77"/>
    </row>
    <row r="540" spans="1:74" x14ac:dyDescent="0.4">
      <c r="A540" s="77"/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  <c r="AB540" s="77"/>
      <c r="AC540" s="77"/>
      <c r="AD540" s="77"/>
      <c r="AE540" s="77"/>
      <c r="AF540" s="77"/>
      <c r="AG540" s="77"/>
      <c r="AH540" s="77"/>
      <c r="AI540" s="77"/>
      <c r="AJ540" s="77"/>
      <c r="AK540" s="77"/>
      <c r="AL540" s="77"/>
      <c r="AM540" s="77"/>
      <c r="AN540" s="77"/>
      <c r="AO540" s="77"/>
      <c r="AP540" s="77"/>
      <c r="AQ540" s="77"/>
      <c r="AR540" s="77"/>
      <c r="AS540" s="77"/>
      <c r="AT540" s="77"/>
      <c r="AU540" s="77"/>
      <c r="AV540" s="77"/>
      <c r="AW540" s="77"/>
      <c r="AX540" s="77"/>
      <c r="AY540" s="77"/>
      <c r="AZ540" s="77"/>
      <c r="BA540" s="77"/>
      <c r="BB540" s="77"/>
      <c r="BC540" s="77"/>
      <c r="BD540" s="77"/>
      <c r="BE540" s="77"/>
      <c r="BF540" s="77"/>
      <c r="BG540" s="77"/>
      <c r="BH540" s="77"/>
      <c r="BI540" s="77"/>
      <c r="BJ540" s="77"/>
      <c r="BK540" s="77"/>
      <c r="BL540" s="77"/>
      <c r="BM540" s="77"/>
      <c r="BN540" s="77"/>
      <c r="BO540" s="77"/>
      <c r="BP540" s="77"/>
      <c r="BQ540" s="77"/>
      <c r="BR540" s="77"/>
      <c r="BS540" s="77"/>
      <c r="BT540" s="77"/>
      <c r="BU540" s="77"/>
      <c r="BV540" s="77"/>
    </row>
    <row r="541" spans="1:74" x14ac:dyDescent="0.4">
      <c r="A541" s="77"/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  <c r="AB541" s="77"/>
      <c r="AC541" s="77"/>
      <c r="AD541" s="77"/>
      <c r="AE541" s="77"/>
      <c r="AF541" s="77"/>
      <c r="AG541" s="77"/>
      <c r="AH541" s="77"/>
      <c r="AI541" s="77"/>
      <c r="AJ541" s="77"/>
      <c r="AK541" s="77"/>
      <c r="AL541" s="77"/>
      <c r="AM541" s="77"/>
      <c r="AN541" s="77"/>
      <c r="AO541" s="77"/>
      <c r="AP541" s="77"/>
      <c r="AQ541" s="77"/>
      <c r="AR541" s="77"/>
      <c r="AS541" s="77"/>
      <c r="AT541" s="77"/>
      <c r="AU541" s="77"/>
      <c r="AV541" s="77"/>
      <c r="AW541" s="77"/>
      <c r="AX541" s="77"/>
      <c r="AY541" s="77"/>
      <c r="AZ541" s="77"/>
      <c r="BA541" s="77"/>
      <c r="BB541" s="77"/>
      <c r="BC541" s="77"/>
      <c r="BD541" s="77"/>
      <c r="BE541" s="77"/>
      <c r="BF541" s="77"/>
      <c r="BG541" s="77"/>
      <c r="BH541" s="77"/>
      <c r="BI541" s="77"/>
      <c r="BJ541" s="77"/>
      <c r="BK541" s="77"/>
      <c r="BL541" s="77"/>
      <c r="BM541" s="77"/>
      <c r="BN541" s="77"/>
      <c r="BO541" s="77"/>
      <c r="BP541" s="77"/>
      <c r="BQ541" s="77"/>
      <c r="BR541" s="77"/>
      <c r="BS541" s="77"/>
      <c r="BT541" s="77"/>
      <c r="BU541" s="77"/>
      <c r="BV541" s="77"/>
    </row>
    <row r="542" spans="1:74" x14ac:dyDescent="0.4">
      <c r="A542" s="77"/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  <c r="AB542" s="77"/>
      <c r="AC542" s="77"/>
      <c r="AD542" s="77"/>
      <c r="AE542" s="77"/>
      <c r="AF542" s="77"/>
      <c r="AG542" s="77"/>
      <c r="AH542" s="77"/>
      <c r="AI542" s="77"/>
      <c r="AJ542" s="77"/>
      <c r="AK542" s="77"/>
      <c r="AL542" s="77"/>
      <c r="AM542" s="77"/>
      <c r="AN542" s="77"/>
      <c r="AO542" s="77"/>
      <c r="AP542" s="77"/>
      <c r="AQ542" s="77"/>
      <c r="AR542" s="77"/>
      <c r="AS542" s="77"/>
      <c r="AT542" s="77"/>
      <c r="AU542" s="77"/>
      <c r="AV542" s="77"/>
      <c r="AW542" s="77"/>
      <c r="AX542" s="77"/>
      <c r="AY542" s="77"/>
      <c r="AZ542" s="77"/>
      <c r="BA542" s="77"/>
      <c r="BB542" s="77"/>
      <c r="BC542" s="77"/>
      <c r="BD542" s="77"/>
      <c r="BE542" s="77"/>
      <c r="BF542" s="77"/>
      <c r="BG542" s="77"/>
      <c r="BH542" s="77"/>
      <c r="BI542" s="77"/>
      <c r="BJ542" s="77"/>
      <c r="BK542" s="77"/>
      <c r="BL542" s="77"/>
      <c r="BM542" s="77"/>
      <c r="BN542" s="77"/>
      <c r="BO542" s="77"/>
      <c r="BP542" s="77"/>
      <c r="BQ542" s="77"/>
      <c r="BR542" s="77"/>
      <c r="BS542" s="77"/>
      <c r="BT542" s="77"/>
      <c r="BU542" s="77"/>
      <c r="BV542" s="77"/>
    </row>
    <row r="543" spans="1:74" x14ac:dyDescent="0.4">
      <c r="A543" s="77"/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  <c r="AB543" s="77"/>
      <c r="AC543" s="77"/>
      <c r="AD543" s="77"/>
      <c r="AE543" s="77"/>
      <c r="AF543" s="77"/>
      <c r="AG543" s="77"/>
      <c r="AH543" s="77"/>
      <c r="AI543" s="77"/>
      <c r="AJ543" s="77"/>
      <c r="AK543" s="77"/>
      <c r="AL543" s="77"/>
      <c r="AM543" s="77"/>
      <c r="AN543" s="77"/>
      <c r="AO543" s="77"/>
      <c r="AP543" s="77"/>
      <c r="AQ543" s="77"/>
      <c r="AR543" s="77"/>
      <c r="AS543" s="77"/>
      <c r="AT543" s="77"/>
      <c r="AU543" s="77"/>
      <c r="AV543" s="77"/>
      <c r="AW543" s="77"/>
      <c r="AX543" s="77"/>
      <c r="AY543" s="77"/>
      <c r="AZ543" s="77"/>
      <c r="BA543" s="77"/>
      <c r="BB543" s="77"/>
      <c r="BC543" s="77"/>
      <c r="BD543" s="77"/>
      <c r="BE543" s="77"/>
      <c r="BF543" s="77"/>
      <c r="BG543" s="77"/>
      <c r="BH543" s="77"/>
      <c r="BI543" s="77"/>
      <c r="BJ543" s="77"/>
      <c r="BK543" s="77"/>
      <c r="BL543" s="77"/>
      <c r="BM543" s="77"/>
      <c r="BN543" s="77"/>
      <c r="BO543" s="77"/>
      <c r="BP543" s="77"/>
      <c r="BQ543" s="77"/>
      <c r="BR543" s="77"/>
      <c r="BS543" s="77"/>
      <c r="BT543" s="77"/>
      <c r="BU543" s="77"/>
      <c r="BV543" s="77"/>
    </row>
    <row r="544" spans="1:74" x14ac:dyDescent="0.4">
      <c r="A544" s="77"/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  <c r="AB544" s="77"/>
      <c r="AC544" s="77"/>
      <c r="AD544" s="77"/>
      <c r="AE544" s="77"/>
      <c r="AF544" s="77"/>
      <c r="AG544" s="77"/>
      <c r="AH544" s="77"/>
      <c r="AI544" s="77"/>
      <c r="AJ544" s="77"/>
      <c r="AK544" s="77"/>
      <c r="AL544" s="77"/>
      <c r="AM544" s="77"/>
      <c r="AN544" s="77"/>
      <c r="AO544" s="77"/>
      <c r="AP544" s="77"/>
      <c r="AQ544" s="77"/>
      <c r="AR544" s="77"/>
      <c r="AS544" s="77"/>
      <c r="AT544" s="77"/>
      <c r="AU544" s="77"/>
      <c r="AV544" s="77"/>
      <c r="AW544" s="77"/>
      <c r="AX544" s="77"/>
      <c r="AY544" s="77"/>
      <c r="AZ544" s="77"/>
      <c r="BA544" s="77"/>
      <c r="BB544" s="77"/>
      <c r="BC544" s="77"/>
      <c r="BD544" s="77"/>
      <c r="BE544" s="77"/>
      <c r="BF544" s="77"/>
      <c r="BG544" s="77"/>
      <c r="BH544" s="77"/>
      <c r="BI544" s="77"/>
      <c r="BJ544" s="77"/>
      <c r="BK544" s="77"/>
      <c r="BL544" s="77"/>
      <c r="BM544" s="77"/>
      <c r="BN544" s="77"/>
      <c r="BO544" s="77"/>
      <c r="BP544" s="77"/>
      <c r="BQ544" s="77"/>
      <c r="BR544" s="77"/>
      <c r="BS544" s="77"/>
      <c r="BT544" s="77"/>
      <c r="BU544" s="77"/>
      <c r="BV544" s="77"/>
    </row>
    <row r="545" spans="1:74" x14ac:dyDescent="0.4">
      <c r="A545" s="77"/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  <c r="AB545" s="77"/>
      <c r="AC545" s="77"/>
      <c r="AD545" s="77"/>
      <c r="AE545" s="77"/>
      <c r="AF545" s="77"/>
      <c r="AG545" s="77"/>
      <c r="AH545" s="77"/>
      <c r="AI545" s="77"/>
      <c r="AJ545" s="77"/>
      <c r="AK545" s="77"/>
      <c r="AL545" s="77"/>
      <c r="AM545" s="77"/>
      <c r="AN545" s="77"/>
      <c r="AO545" s="77"/>
      <c r="AP545" s="77"/>
      <c r="AQ545" s="77"/>
      <c r="AR545" s="77"/>
      <c r="AS545" s="77"/>
      <c r="AT545" s="77"/>
      <c r="AU545" s="77"/>
      <c r="AV545" s="77"/>
      <c r="AW545" s="77"/>
      <c r="AX545" s="77"/>
      <c r="AY545" s="77"/>
      <c r="AZ545" s="77"/>
      <c r="BA545" s="77"/>
      <c r="BB545" s="77"/>
      <c r="BC545" s="77"/>
      <c r="BD545" s="77"/>
      <c r="BE545" s="77"/>
      <c r="BF545" s="77"/>
      <c r="BG545" s="77"/>
      <c r="BH545" s="77"/>
      <c r="BI545" s="77"/>
      <c r="BJ545" s="77"/>
      <c r="BK545" s="77"/>
      <c r="BL545" s="77"/>
      <c r="BM545" s="77"/>
      <c r="BN545" s="77"/>
      <c r="BO545" s="77"/>
      <c r="BP545" s="77"/>
      <c r="BQ545" s="77"/>
      <c r="BR545" s="77"/>
      <c r="BS545" s="77"/>
      <c r="BT545" s="77"/>
      <c r="BU545" s="77"/>
      <c r="BV545" s="77"/>
    </row>
    <row r="546" spans="1:74" x14ac:dyDescent="0.4">
      <c r="A546" s="77"/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  <c r="AB546" s="77"/>
      <c r="AC546" s="77"/>
      <c r="AD546" s="77"/>
      <c r="AE546" s="77"/>
      <c r="AF546" s="77"/>
      <c r="AG546" s="77"/>
      <c r="AH546" s="77"/>
      <c r="AI546" s="77"/>
      <c r="AJ546" s="77"/>
      <c r="AK546" s="77"/>
      <c r="AL546" s="77"/>
      <c r="AM546" s="77"/>
      <c r="AN546" s="77"/>
      <c r="AO546" s="77"/>
      <c r="AP546" s="77"/>
      <c r="AQ546" s="77"/>
      <c r="AR546" s="77"/>
      <c r="AS546" s="77"/>
      <c r="AT546" s="77"/>
      <c r="AU546" s="77"/>
      <c r="AV546" s="77"/>
      <c r="AW546" s="77"/>
      <c r="AX546" s="77"/>
      <c r="AY546" s="77"/>
      <c r="AZ546" s="77"/>
      <c r="BA546" s="77"/>
      <c r="BB546" s="77"/>
      <c r="BC546" s="77"/>
      <c r="BD546" s="77"/>
      <c r="BE546" s="77"/>
      <c r="BF546" s="77"/>
      <c r="BG546" s="77"/>
      <c r="BH546" s="77"/>
      <c r="BI546" s="77"/>
      <c r="BJ546" s="77"/>
      <c r="BK546" s="77"/>
      <c r="BL546" s="77"/>
      <c r="BM546" s="77"/>
      <c r="BN546" s="77"/>
      <c r="BO546" s="77"/>
      <c r="BP546" s="77"/>
      <c r="BQ546" s="77"/>
      <c r="BR546" s="77"/>
      <c r="BS546" s="77"/>
      <c r="BT546" s="77"/>
      <c r="BU546" s="77"/>
      <c r="BV546" s="77"/>
    </row>
    <row r="547" spans="1:74" x14ac:dyDescent="0.4">
      <c r="A547" s="77"/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  <c r="AB547" s="77"/>
      <c r="AC547" s="77"/>
      <c r="AD547" s="77"/>
      <c r="AE547" s="77"/>
      <c r="AF547" s="77"/>
      <c r="AG547" s="77"/>
      <c r="AH547" s="77"/>
      <c r="AI547" s="77"/>
      <c r="AJ547" s="77"/>
      <c r="AK547" s="77"/>
      <c r="AL547" s="77"/>
      <c r="AM547" s="77"/>
      <c r="AN547" s="77"/>
      <c r="AO547" s="77"/>
      <c r="AP547" s="77"/>
      <c r="AQ547" s="77"/>
      <c r="AR547" s="77"/>
      <c r="AS547" s="77"/>
      <c r="AT547" s="77"/>
      <c r="AU547" s="77"/>
      <c r="AV547" s="77"/>
      <c r="AW547" s="77"/>
      <c r="AX547" s="77"/>
      <c r="AY547" s="77"/>
      <c r="AZ547" s="77"/>
      <c r="BA547" s="77"/>
      <c r="BB547" s="77"/>
      <c r="BC547" s="77"/>
      <c r="BD547" s="77"/>
      <c r="BE547" s="77"/>
      <c r="BF547" s="77"/>
      <c r="BG547" s="77"/>
      <c r="BH547" s="77"/>
      <c r="BI547" s="77"/>
      <c r="BJ547" s="77"/>
      <c r="BK547" s="77"/>
      <c r="BL547" s="77"/>
      <c r="BM547" s="77"/>
      <c r="BN547" s="77"/>
      <c r="BO547" s="77"/>
      <c r="BP547" s="77"/>
      <c r="BQ547" s="77"/>
      <c r="BR547" s="77"/>
      <c r="BS547" s="77"/>
      <c r="BT547" s="77"/>
      <c r="BU547" s="77"/>
      <c r="BV547" s="77"/>
    </row>
    <row r="548" spans="1:74" x14ac:dyDescent="0.4">
      <c r="A548" s="77"/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  <c r="AB548" s="77"/>
      <c r="AC548" s="77"/>
      <c r="AD548" s="77"/>
      <c r="AE548" s="77"/>
      <c r="AF548" s="77"/>
      <c r="AG548" s="77"/>
      <c r="AH548" s="77"/>
      <c r="AI548" s="77"/>
      <c r="AJ548" s="77"/>
      <c r="AK548" s="77"/>
      <c r="AL548" s="77"/>
      <c r="AM548" s="77"/>
      <c r="AN548" s="77"/>
      <c r="AO548" s="77"/>
      <c r="AP548" s="77"/>
      <c r="AQ548" s="77"/>
      <c r="AR548" s="77"/>
      <c r="AS548" s="77"/>
      <c r="AT548" s="77"/>
      <c r="AU548" s="77"/>
      <c r="AV548" s="77"/>
      <c r="AW548" s="77"/>
      <c r="AX548" s="77"/>
      <c r="AY548" s="77"/>
      <c r="AZ548" s="77"/>
      <c r="BA548" s="77"/>
      <c r="BB548" s="77"/>
      <c r="BC548" s="77"/>
      <c r="BD548" s="77"/>
      <c r="BE548" s="77"/>
      <c r="BF548" s="77"/>
      <c r="BG548" s="77"/>
      <c r="BH548" s="77"/>
      <c r="BI548" s="77"/>
      <c r="BJ548" s="77"/>
      <c r="BK548" s="77"/>
      <c r="BL548" s="77"/>
      <c r="BM548" s="77"/>
      <c r="BN548" s="77"/>
      <c r="BO548" s="77"/>
      <c r="BP548" s="77"/>
      <c r="BQ548" s="77"/>
      <c r="BR548" s="77"/>
      <c r="BS548" s="77"/>
      <c r="BT548" s="77"/>
      <c r="BU548" s="77"/>
      <c r="BV548" s="77"/>
    </row>
    <row r="549" spans="1:74" x14ac:dyDescent="0.4">
      <c r="A549" s="77"/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  <c r="AB549" s="77"/>
      <c r="AC549" s="77"/>
      <c r="AD549" s="77"/>
      <c r="AE549" s="77"/>
      <c r="AF549" s="77"/>
      <c r="AG549" s="77"/>
      <c r="AH549" s="77"/>
      <c r="AI549" s="77"/>
      <c r="AJ549" s="77"/>
      <c r="AK549" s="77"/>
      <c r="AL549" s="77"/>
      <c r="AM549" s="77"/>
      <c r="AN549" s="77"/>
      <c r="AO549" s="77"/>
      <c r="AP549" s="77"/>
      <c r="AQ549" s="77"/>
      <c r="AR549" s="77"/>
      <c r="AS549" s="77"/>
      <c r="AT549" s="77"/>
      <c r="AU549" s="77"/>
      <c r="AV549" s="77"/>
      <c r="AW549" s="77"/>
      <c r="AX549" s="77"/>
      <c r="AY549" s="77"/>
      <c r="AZ549" s="77"/>
      <c r="BA549" s="77"/>
      <c r="BB549" s="77"/>
      <c r="BC549" s="77"/>
      <c r="BD549" s="77"/>
      <c r="BE549" s="77"/>
      <c r="BF549" s="77"/>
      <c r="BG549" s="77"/>
      <c r="BH549" s="77"/>
      <c r="BI549" s="77"/>
      <c r="BJ549" s="77"/>
      <c r="BK549" s="77"/>
      <c r="BL549" s="77"/>
      <c r="BM549" s="77"/>
      <c r="BN549" s="77"/>
      <c r="BO549" s="77"/>
      <c r="BP549" s="77"/>
      <c r="BQ549" s="77"/>
      <c r="BR549" s="77"/>
      <c r="BS549" s="77"/>
      <c r="BT549" s="77"/>
      <c r="BU549" s="77"/>
      <c r="BV549" s="77"/>
    </row>
    <row r="550" spans="1:74" x14ac:dyDescent="0.4">
      <c r="A550" s="77"/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  <c r="AB550" s="77"/>
      <c r="AC550" s="77"/>
      <c r="AD550" s="77"/>
      <c r="AE550" s="77"/>
      <c r="AF550" s="77"/>
      <c r="AG550" s="77"/>
      <c r="AH550" s="77"/>
      <c r="AI550" s="77"/>
      <c r="AJ550" s="77"/>
      <c r="AK550" s="77"/>
      <c r="AL550" s="77"/>
      <c r="AM550" s="77"/>
      <c r="AN550" s="77"/>
      <c r="AO550" s="77"/>
      <c r="AP550" s="77"/>
      <c r="AQ550" s="77"/>
      <c r="AR550" s="77"/>
      <c r="AS550" s="77"/>
      <c r="AT550" s="77"/>
      <c r="AU550" s="77"/>
      <c r="AV550" s="77"/>
      <c r="AW550" s="77"/>
      <c r="AX550" s="77"/>
      <c r="AY550" s="77"/>
      <c r="AZ550" s="77"/>
      <c r="BA550" s="77"/>
      <c r="BB550" s="77"/>
      <c r="BC550" s="77"/>
      <c r="BD550" s="77"/>
      <c r="BE550" s="77"/>
      <c r="BF550" s="77"/>
      <c r="BG550" s="77"/>
      <c r="BH550" s="77"/>
      <c r="BI550" s="77"/>
      <c r="BJ550" s="77"/>
      <c r="BK550" s="77"/>
      <c r="BL550" s="77"/>
      <c r="BM550" s="77"/>
      <c r="BN550" s="77"/>
      <c r="BO550" s="77"/>
      <c r="BP550" s="77"/>
      <c r="BQ550" s="77"/>
      <c r="BR550" s="77"/>
      <c r="BS550" s="77"/>
      <c r="BT550" s="77"/>
      <c r="BU550" s="77"/>
      <c r="BV550" s="77"/>
    </row>
    <row r="551" spans="1:74" x14ac:dyDescent="0.4">
      <c r="A551" s="77"/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  <c r="AB551" s="77"/>
      <c r="AC551" s="77"/>
      <c r="AD551" s="77"/>
      <c r="AE551" s="77"/>
      <c r="AF551" s="77"/>
      <c r="AG551" s="77"/>
      <c r="AH551" s="77"/>
      <c r="AI551" s="77"/>
      <c r="AJ551" s="77"/>
      <c r="AK551" s="77"/>
      <c r="AL551" s="77"/>
      <c r="AM551" s="77"/>
      <c r="AN551" s="77"/>
      <c r="AO551" s="77"/>
      <c r="AP551" s="77"/>
      <c r="AQ551" s="77"/>
      <c r="AR551" s="77"/>
      <c r="AS551" s="77"/>
      <c r="AT551" s="77"/>
      <c r="AU551" s="77"/>
      <c r="AV551" s="77"/>
      <c r="AW551" s="77"/>
      <c r="AX551" s="77"/>
      <c r="AY551" s="77"/>
      <c r="AZ551" s="77"/>
      <c r="BA551" s="77"/>
      <c r="BB551" s="77"/>
      <c r="BC551" s="77"/>
      <c r="BD551" s="77"/>
      <c r="BE551" s="77"/>
      <c r="BF551" s="77"/>
      <c r="BG551" s="77"/>
      <c r="BH551" s="77"/>
      <c r="BI551" s="77"/>
      <c r="BJ551" s="77"/>
      <c r="BK551" s="77"/>
      <c r="BL551" s="77"/>
      <c r="BM551" s="77"/>
      <c r="BN551" s="77"/>
      <c r="BO551" s="77"/>
      <c r="BP551" s="77"/>
      <c r="BQ551" s="77"/>
      <c r="BR551" s="77"/>
      <c r="BS551" s="77"/>
      <c r="BT551" s="77"/>
      <c r="BU551" s="77"/>
      <c r="BV551" s="77"/>
    </row>
    <row r="552" spans="1:74" x14ac:dyDescent="0.4">
      <c r="A552" s="77"/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  <c r="AB552" s="77"/>
      <c r="AC552" s="77"/>
      <c r="AD552" s="77"/>
      <c r="AE552" s="77"/>
      <c r="AF552" s="77"/>
      <c r="AG552" s="77"/>
      <c r="AH552" s="77"/>
      <c r="AI552" s="77"/>
      <c r="AJ552" s="77"/>
      <c r="AK552" s="77"/>
      <c r="AL552" s="77"/>
      <c r="AM552" s="77"/>
      <c r="AN552" s="77"/>
      <c r="AO552" s="77"/>
      <c r="AP552" s="77"/>
      <c r="AQ552" s="77"/>
      <c r="AR552" s="77"/>
      <c r="AS552" s="77"/>
      <c r="AT552" s="77"/>
      <c r="AU552" s="77"/>
      <c r="AV552" s="77"/>
      <c r="AW552" s="77"/>
      <c r="AX552" s="77"/>
      <c r="AY552" s="77"/>
      <c r="AZ552" s="77"/>
      <c r="BA552" s="77"/>
      <c r="BB552" s="77"/>
      <c r="BC552" s="77"/>
      <c r="BD552" s="77"/>
      <c r="BE552" s="77"/>
      <c r="BF552" s="77"/>
      <c r="BG552" s="77"/>
      <c r="BH552" s="77"/>
      <c r="BI552" s="77"/>
      <c r="BJ552" s="77"/>
      <c r="BK552" s="77"/>
      <c r="BL552" s="77"/>
      <c r="BM552" s="77"/>
      <c r="BN552" s="77"/>
      <c r="BO552" s="77"/>
      <c r="BP552" s="77"/>
      <c r="BQ552" s="77"/>
      <c r="BR552" s="77"/>
      <c r="BS552" s="77"/>
      <c r="BT552" s="77"/>
      <c r="BU552" s="77"/>
      <c r="BV552" s="77"/>
    </row>
    <row r="553" spans="1:74" x14ac:dyDescent="0.4">
      <c r="A553" s="77"/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  <c r="AB553" s="77"/>
      <c r="AC553" s="77"/>
      <c r="AD553" s="77"/>
      <c r="AE553" s="77"/>
      <c r="AF553" s="77"/>
      <c r="AG553" s="77"/>
      <c r="AH553" s="77"/>
      <c r="AI553" s="77"/>
      <c r="AJ553" s="77"/>
      <c r="AK553" s="77"/>
      <c r="AL553" s="77"/>
      <c r="AM553" s="77"/>
      <c r="AN553" s="77"/>
      <c r="AO553" s="77"/>
      <c r="AP553" s="77"/>
      <c r="AQ553" s="77"/>
      <c r="AR553" s="77"/>
      <c r="AS553" s="77"/>
      <c r="AT553" s="77"/>
      <c r="AU553" s="77"/>
      <c r="AV553" s="77"/>
      <c r="AW553" s="77"/>
      <c r="AX553" s="77"/>
      <c r="AY553" s="77"/>
      <c r="AZ553" s="77"/>
      <c r="BA553" s="77"/>
      <c r="BB553" s="77"/>
      <c r="BC553" s="77"/>
      <c r="BD553" s="77"/>
      <c r="BE553" s="77"/>
      <c r="BF553" s="77"/>
      <c r="BG553" s="77"/>
      <c r="BH553" s="77"/>
      <c r="BI553" s="77"/>
      <c r="BJ553" s="77"/>
      <c r="BK553" s="77"/>
      <c r="BL553" s="77"/>
      <c r="BM553" s="77"/>
      <c r="BN553" s="77"/>
      <c r="BO553" s="77"/>
      <c r="BP553" s="77"/>
      <c r="BQ553" s="77"/>
      <c r="BR553" s="77"/>
      <c r="BS553" s="77"/>
      <c r="BT553" s="77"/>
      <c r="BU553" s="77"/>
      <c r="BV553" s="77"/>
    </row>
    <row r="554" spans="1:74" x14ac:dyDescent="0.4">
      <c r="A554" s="77"/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  <c r="AB554" s="77"/>
      <c r="AC554" s="77"/>
      <c r="AD554" s="77"/>
      <c r="AE554" s="77"/>
      <c r="AF554" s="77"/>
      <c r="AG554" s="77"/>
      <c r="AH554" s="77"/>
      <c r="AI554" s="77"/>
      <c r="AJ554" s="77"/>
      <c r="AK554" s="77"/>
      <c r="AL554" s="77"/>
      <c r="AM554" s="77"/>
      <c r="AN554" s="77"/>
      <c r="AO554" s="77"/>
      <c r="AP554" s="77"/>
      <c r="AQ554" s="77"/>
      <c r="AR554" s="77"/>
      <c r="AS554" s="77"/>
      <c r="AT554" s="77"/>
      <c r="AU554" s="77"/>
      <c r="AV554" s="77"/>
      <c r="AW554" s="77"/>
      <c r="AX554" s="77"/>
      <c r="AY554" s="77"/>
      <c r="AZ554" s="77"/>
      <c r="BA554" s="77"/>
      <c r="BB554" s="77"/>
      <c r="BC554" s="77"/>
      <c r="BD554" s="77"/>
      <c r="BE554" s="77"/>
      <c r="BF554" s="77"/>
      <c r="BG554" s="77"/>
      <c r="BH554" s="77"/>
      <c r="BI554" s="77"/>
      <c r="BJ554" s="77"/>
      <c r="BK554" s="77"/>
      <c r="BL554" s="77"/>
      <c r="BM554" s="77"/>
      <c r="BN554" s="77"/>
      <c r="BO554" s="77"/>
      <c r="BP554" s="77"/>
      <c r="BQ554" s="77"/>
      <c r="BR554" s="77"/>
      <c r="BS554" s="77"/>
      <c r="BT554" s="77"/>
      <c r="BU554" s="77"/>
      <c r="BV554" s="77"/>
    </row>
    <row r="555" spans="1:74" x14ac:dyDescent="0.4">
      <c r="A555" s="77"/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  <c r="AB555" s="77"/>
      <c r="AC555" s="77"/>
      <c r="AD555" s="77"/>
      <c r="AE555" s="77"/>
      <c r="AF555" s="77"/>
      <c r="AG555" s="77"/>
      <c r="AH555" s="77"/>
      <c r="AI555" s="77"/>
      <c r="AJ555" s="77"/>
      <c r="AK555" s="77"/>
      <c r="AL555" s="77"/>
      <c r="AM555" s="77"/>
      <c r="AN555" s="77"/>
      <c r="AO555" s="77"/>
      <c r="AP555" s="77"/>
      <c r="AQ555" s="77"/>
      <c r="AR555" s="77"/>
      <c r="AS555" s="77"/>
      <c r="AT555" s="77"/>
      <c r="AU555" s="77"/>
      <c r="AV555" s="77"/>
      <c r="AW555" s="77"/>
      <c r="AX555" s="77"/>
      <c r="AY555" s="77"/>
      <c r="AZ555" s="77"/>
      <c r="BA555" s="77"/>
      <c r="BB555" s="77"/>
      <c r="BC555" s="77"/>
      <c r="BD555" s="77"/>
      <c r="BE555" s="77"/>
      <c r="BF555" s="77"/>
      <c r="BG555" s="77"/>
      <c r="BH555" s="77"/>
      <c r="BI555" s="77"/>
      <c r="BJ555" s="77"/>
      <c r="BK555" s="77"/>
      <c r="BL555" s="77"/>
      <c r="BM555" s="77"/>
      <c r="BN555" s="77"/>
      <c r="BO555" s="77"/>
      <c r="BP555" s="77"/>
      <c r="BQ555" s="77"/>
      <c r="BR555" s="77"/>
      <c r="BS555" s="77"/>
      <c r="BT555" s="77"/>
      <c r="BU555" s="77"/>
      <c r="BV555" s="77"/>
    </row>
    <row r="556" spans="1:74" x14ac:dyDescent="0.4">
      <c r="A556" s="77"/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  <c r="AB556" s="77"/>
      <c r="AC556" s="77"/>
      <c r="AD556" s="77"/>
      <c r="AE556" s="77"/>
      <c r="AF556" s="77"/>
      <c r="AG556" s="77"/>
      <c r="AH556" s="77"/>
      <c r="AI556" s="77"/>
      <c r="AJ556" s="77"/>
      <c r="AK556" s="77"/>
      <c r="AL556" s="77"/>
      <c r="AM556" s="77"/>
      <c r="AN556" s="77"/>
      <c r="AO556" s="77"/>
      <c r="AP556" s="77"/>
      <c r="AQ556" s="77"/>
      <c r="AR556" s="77"/>
      <c r="AS556" s="77"/>
      <c r="AT556" s="77"/>
      <c r="AU556" s="77"/>
      <c r="AV556" s="77"/>
      <c r="AW556" s="77"/>
      <c r="AX556" s="77"/>
      <c r="AY556" s="77"/>
      <c r="AZ556" s="77"/>
      <c r="BA556" s="77"/>
      <c r="BB556" s="77"/>
      <c r="BC556" s="77"/>
      <c r="BD556" s="77"/>
      <c r="BE556" s="77"/>
      <c r="BF556" s="77"/>
      <c r="BG556" s="77"/>
      <c r="BH556" s="77"/>
      <c r="BI556" s="77"/>
      <c r="BJ556" s="77"/>
      <c r="BK556" s="77"/>
      <c r="BL556" s="77"/>
      <c r="BM556" s="77"/>
      <c r="BN556" s="77"/>
      <c r="BO556" s="77"/>
      <c r="BP556" s="77"/>
      <c r="BQ556" s="77"/>
      <c r="BR556" s="77"/>
      <c r="BS556" s="77"/>
      <c r="BT556" s="77"/>
      <c r="BU556" s="77"/>
      <c r="BV556" s="77"/>
    </row>
    <row r="557" spans="1:74" x14ac:dyDescent="0.4">
      <c r="A557" s="77"/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  <c r="AB557" s="77"/>
      <c r="AC557" s="77"/>
      <c r="AD557" s="77"/>
      <c r="AE557" s="77"/>
      <c r="AF557" s="77"/>
      <c r="AG557" s="77"/>
      <c r="AH557" s="77"/>
      <c r="AI557" s="77"/>
      <c r="AJ557" s="77"/>
      <c r="AK557" s="77"/>
      <c r="AL557" s="77"/>
      <c r="AM557" s="77"/>
      <c r="AN557" s="77"/>
      <c r="AO557" s="77"/>
      <c r="AP557" s="77"/>
      <c r="AQ557" s="77"/>
      <c r="AR557" s="77"/>
      <c r="AS557" s="77"/>
      <c r="AT557" s="77"/>
      <c r="AU557" s="77"/>
      <c r="AV557" s="77"/>
      <c r="AW557" s="77"/>
      <c r="AX557" s="77"/>
      <c r="AY557" s="77"/>
      <c r="AZ557" s="77"/>
      <c r="BA557" s="77"/>
      <c r="BB557" s="77"/>
      <c r="BC557" s="77"/>
      <c r="BD557" s="77"/>
      <c r="BE557" s="77"/>
      <c r="BF557" s="77"/>
      <c r="BG557" s="77"/>
      <c r="BH557" s="77"/>
      <c r="BI557" s="77"/>
      <c r="BJ557" s="77"/>
      <c r="BK557" s="77"/>
      <c r="BL557" s="77"/>
      <c r="BM557" s="77"/>
      <c r="BN557" s="77"/>
      <c r="BO557" s="77"/>
      <c r="BP557" s="77"/>
      <c r="BQ557" s="77"/>
      <c r="BR557" s="77"/>
      <c r="BS557" s="77"/>
      <c r="BT557" s="77"/>
      <c r="BU557" s="77"/>
      <c r="BV557" s="77"/>
    </row>
    <row r="558" spans="1:74" x14ac:dyDescent="0.4">
      <c r="A558" s="77"/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  <c r="AB558" s="77"/>
      <c r="AC558" s="77"/>
      <c r="AD558" s="77"/>
      <c r="AE558" s="77"/>
      <c r="AF558" s="77"/>
      <c r="AG558" s="77"/>
      <c r="AH558" s="77"/>
      <c r="AI558" s="77"/>
      <c r="AJ558" s="77"/>
      <c r="AK558" s="77"/>
      <c r="AL558" s="77"/>
      <c r="AM558" s="77"/>
      <c r="AN558" s="77"/>
      <c r="AO558" s="77"/>
      <c r="AP558" s="77"/>
      <c r="AQ558" s="77"/>
      <c r="AR558" s="77"/>
      <c r="AS558" s="77"/>
      <c r="AT558" s="77"/>
      <c r="AU558" s="77"/>
      <c r="AV558" s="77"/>
      <c r="AW558" s="77"/>
      <c r="AX558" s="77"/>
      <c r="AY558" s="77"/>
      <c r="AZ558" s="77"/>
      <c r="BA558" s="77"/>
      <c r="BB558" s="77"/>
      <c r="BC558" s="77"/>
      <c r="BD558" s="77"/>
      <c r="BE558" s="77"/>
      <c r="BF558" s="77"/>
      <c r="BG558" s="77"/>
      <c r="BH558" s="77"/>
      <c r="BI558" s="77"/>
      <c r="BJ558" s="77"/>
      <c r="BK558" s="77"/>
      <c r="BL558" s="77"/>
      <c r="BM558" s="77"/>
      <c r="BN558" s="77"/>
      <c r="BO558" s="77"/>
      <c r="BP558" s="77"/>
      <c r="BQ558" s="77"/>
      <c r="BR558" s="77"/>
      <c r="BS558" s="77"/>
      <c r="BT558" s="77"/>
      <c r="BU558" s="77"/>
      <c r="BV558" s="77"/>
    </row>
    <row r="559" spans="1:74" x14ac:dyDescent="0.4">
      <c r="A559" s="77"/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  <c r="AB559" s="77"/>
      <c r="AC559" s="77"/>
      <c r="AD559" s="77"/>
      <c r="AE559" s="77"/>
      <c r="AF559" s="77"/>
      <c r="AG559" s="77"/>
      <c r="AH559" s="77"/>
      <c r="AI559" s="77"/>
      <c r="AJ559" s="77"/>
      <c r="AK559" s="77"/>
      <c r="AL559" s="77"/>
      <c r="AM559" s="77"/>
      <c r="AN559" s="77"/>
      <c r="AO559" s="77"/>
      <c r="AP559" s="77"/>
      <c r="AQ559" s="77"/>
      <c r="AR559" s="77"/>
      <c r="AS559" s="77"/>
      <c r="AT559" s="77"/>
      <c r="AU559" s="77"/>
      <c r="AV559" s="77"/>
      <c r="AW559" s="77"/>
      <c r="AX559" s="77"/>
      <c r="AY559" s="77"/>
      <c r="AZ559" s="77"/>
      <c r="BA559" s="77"/>
      <c r="BB559" s="77"/>
      <c r="BC559" s="77"/>
      <c r="BD559" s="77"/>
      <c r="BE559" s="77"/>
      <c r="BF559" s="77"/>
      <c r="BG559" s="77"/>
      <c r="BH559" s="77"/>
      <c r="BI559" s="77"/>
      <c r="BJ559" s="77"/>
      <c r="BK559" s="77"/>
      <c r="BL559" s="77"/>
      <c r="BM559" s="77"/>
      <c r="BN559" s="77"/>
      <c r="BO559" s="77"/>
      <c r="BP559" s="77"/>
      <c r="BQ559" s="77"/>
      <c r="BR559" s="77"/>
      <c r="BS559" s="77"/>
      <c r="BT559" s="77"/>
      <c r="BU559" s="77"/>
      <c r="BV559" s="77"/>
    </row>
    <row r="560" spans="1:74" x14ac:dyDescent="0.4">
      <c r="A560" s="77"/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  <c r="AB560" s="77"/>
      <c r="AC560" s="77"/>
      <c r="AD560" s="77"/>
      <c r="AE560" s="77"/>
      <c r="AF560" s="77"/>
      <c r="AG560" s="77"/>
      <c r="AH560" s="77"/>
      <c r="AI560" s="77"/>
      <c r="AJ560" s="77"/>
      <c r="AK560" s="77"/>
      <c r="AL560" s="77"/>
      <c r="AM560" s="77"/>
      <c r="AN560" s="77"/>
      <c r="AO560" s="77"/>
      <c r="AP560" s="77"/>
      <c r="AQ560" s="77"/>
      <c r="AR560" s="77"/>
      <c r="AS560" s="77"/>
      <c r="AT560" s="77"/>
      <c r="AU560" s="77"/>
      <c r="AV560" s="77"/>
      <c r="AW560" s="77"/>
      <c r="AX560" s="77"/>
      <c r="AY560" s="77"/>
      <c r="AZ560" s="77"/>
      <c r="BA560" s="77"/>
      <c r="BB560" s="77"/>
      <c r="BC560" s="77"/>
      <c r="BD560" s="77"/>
      <c r="BE560" s="77"/>
      <c r="BF560" s="77"/>
      <c r="BG560" s="77"/>
      <c r="BH560" s="77"/>
      <c r="BI560" s="77"/>
      <c r="BJ560" s="77"/>
      <c r="BK560" s="77"/>
      <c r="BL560" s="77"/>
      <c r="BM560" s="77"/>
      <c r="BN560" s="77"/>
      <c r="BO560" s="77"/>
      <c r="BP560" s="77"/>
      <c r="BQ560" s="77"/>
      <c r="BR560" s="77"/>
      <c r="BS560" s="77"/>
      <c r="BT560" s="77"/>
      <c r="BU560" s="77"/>
      <c r="BV560" s="77"/>
    </row>
    <row r="561" spans="1:74" x14ac:dyDescent="0.4">
      <c r="A561" s="77"/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  <c r="AB561" s="77"/>
      <c r="AC561" s="77"/>
      <c r="AD561" s="77"/>
      <c r="AE561" s="77"/>
      <c r="AF561" s="77"/>
      <c r="AG561" s="77"/>
      <c r="AH561" s="77"/>
      <c r="AI561" s="77"/>
      <c r="AJ561" s="77"/>
      <c r="AK561" s="77"/>
      <c r="AL561" s="77"/>
      <c r="AM561" s="77"/>
      <c r="AN561" s="77"/>
      <c r="AO561" s="77"/>
      <c r="AP561" s="77"/>
      <c r="AQ561" s="77"/>
      <c r="AR561" s="77"/>
      <c r="AS561" s="77"/>
      <c r="AT561" s="77"/>
      <c r="AU561" s="77"/>
      <c r="AV561" s="77"/>
      <c r="AW561" s="77"/>
      <c r="AX561" s="77"/>
      <c r="AY561" s="77"/>
      <c r="AZ561" s="77"/>
      <c r="BA561" s="77"/>
      <c r="BB561" s="77"/>
      <c r="BC561" s="77"/>
      <c r="BD561" s="77"/>
      <c r="BE561" s="77"/>
      <c r="BF561" s="77"/>
      <c r="BG561" s="77"/>
      <c r="BH561" s="77"/>
      <c r="BI561" s="77"/>
      <c r="BJ561" s="77"/>
      <c r="BK561" s="77"/>
      <c r="BL561" s="77"/>
      <c r="BM561" s="77"/>
      <c r="BN561" s="77"/>
      <c r="BO561" s="77"/>
      <c r="BP561" s="77"/>
      <c r="BQ561" s="77"/>
      <c r="BR561" s="77"/>
      <c r="BS561" s="77"/>
      <c r="BT561" s="77"/>
      <c r="BU561" s="77"/>
      <c r="BV561" s="77"/>
    </row>
    <row r="562" spans="1:74" x14ac:dyDescent="0.4">
      <c r="A562" s="77"/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  <c r="AB562" s="77"/>
      <c r="AC562" s="77"/>
      <c r="AD562" s="77"/>
      <c r="AE562" s="77"/>
      <c r="AF562" s="77"/>
      <c r="AG562" s="77"/>
      <c r="AH562" s="77"/>
      <c r="AI562" s="77"/>
      <c r="AJ562" s="77"/>
      <c r="AK562" s="77"/>
      <c r="AL562" s="77"/>
      <c r="AM562" s="77"/>
      <c r="AN562" s="77"/>
      <c r="AO562" s="77"/>
      <c r="AP562" s="77"/>
      <c r="AQ562" s="77"/>
      <c r="AR562" s="77"/>
      <c r="AS562" s="77"/>
      <c r="AT562" s="77"/>
      <c r="AU562" s="77"/>
      <c r="AV562" s="77"/>
      <c r="AW562" s="77"/>
      <c r="AX562" s="77"/>
      <c r="AY562" s="77"/>
      <c r="AZ562" s="77"/>
      <c r="BA562" s="77"/>
      <c r="BB562" s="77"/>
      <c r="BC562" s="77"/>
      <c r="BD562" s="77"/>
      <c r="BE562" s="77"/>
      <c r="BF562" s="77"/>
      <c r="BG562" s="77"/>
      <c r="BH562" s="77"/>
      <c r="BI562" s="77"/>
      <c r="BJ562" s="77"/>
      <c r="BK562" s="77"/>
      <c r="BL562" s="77"/>
      <c r="BM562" s="77"/>
      <c r="BN562" s="77"/>
      <c r="BO562" s="77"/>
      <c r="BP562" s="77"/>
      <c r="BQ562" s="77"/>
      <c r="BR562" s="77"/>
      <c r="BS562" s="77"/>
      <c r="BT562" s="77"/>
      <c r="BU562" s="77"/>
      <c r="BV562" s="77"/>
    </row>
    <row r="563" spans="1:74" x14ac:dyDescent="0.4">
      <c r="A563" s="77"/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  <c r="AB563" s="77"/>
      <c r="AC563" s="77"/>
      <c r="AD563" s="77"/>
      <c r="AE563" s="77"/>
      <c r="AF563" s="77"/>
      <c r="AG563" s="77"/>
      <c r="AH563" s="77"/>
      <c r="AI563" s="77"/>
      <c r="AJ563" s="77"/>
      <c r="AK563" s="77"/>
      <c r="AL563" s="77"/>
      <c r="AM563" s="77"/>
      <c r="AN563" s="77"/>
      <c r="AO563" s="77"/>
      <c r="AP563" s="77"/>
      <c r="AQ563" s="77"/>
      <c r="AR563" s="77"/>
      <c r="AS563" s="77"/>
      <c r="AT563" s="77"/>
      <c r="AU563" s="77"/>
      <c r="AV563" s="77"/>
      <c r="AW563" s="77"/>
      <c r="AX563" s="77"/>
      <c r="AY563" s="77"/>
      <c r="AZ563" s="77"/>
      <c r="BA563" s="77"/>
      <c r="BB563" s="77"/>
      <c r="BC563" s="77"/>
      <c r="BD563" s="77"/>
      <c r="BE563" s="77"/>
      <c r="BF563" s="77"/>
      <c r="BG563" s="77"/>
      <c r="BH563" s="77"/>
      <c r="BI563" s="77"/>
      <c r="BJ563" s="77"/>
      <c r="BK563" s="77"/>
      <c r="BL563" s="77"/>
      <c r="BM563" s="77"/>
      <c r="BN563" s="77"/>
      <c r="BO563" s="77"/>
      <c r="BP563" s="77"/>
      <c r="BQ563" s="77"/>
      <c r="BR563" s="77"/>
      <c r="BS563" s="77"/>
      <c r="BT563" s="77"/>
      <c r="BU563" s="77"/>
      <c r="BV563" s="77"/>
    </row>
    <row r="564" spans="1:74" x14ac:dyDescent="0.4">
      <c r="A564" s="77"/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  <c r="AB564" s="77"/>
      <c r="AC564" s="77"/>
      <c r="AD564" s="77"/>
      <c r="AE564" s="77"/>
      <c r="AF564" s="77"/>
      <c r="AG564" s="77"/>
      <c r="AH564" s="77"/>
      <c r="AI564" s="77"/>
      <c r="AJ564" s="77"/>
      <c r="AK564" s="77"/>
      <c r="AL564" s="77"/>
      <c r="AM564" s="77"/>
      <c r="AN564" s="77"/>
      <c r="AO564" s="77"/>
      <c r="AP564" s="77"/>
      <c r="AQ564" s="77"/>
      <c r="AR564" s="77"/>
      <c r="AS564" s="77"/>
      <c r="AT564" s="77"/>
      <c r="AU564" s="77"/>
      <c r="AV564" s="77"/>
      <c r="AW564" s="77"/>
      <c r="AX564" s="77"/>
      <c r="AY564" s="77"/>
      <c r="AZ564" s="77"/>
      <c r="BA564" s="77"/>
      <c r="BB564" s="77"/>
      <c r="BC564" s="77"/>
      <c r="BD564" s="77"/>
      <c r="BE564" s="77"/>
      <c r="BF564" s="77"/>
      <c r="BG564" s="77"/>
      <c r="BH564" s="77"/>
      <c r="BI564" s="77"/>
      <c r="BJ564" s="77"/>
      <c r="BK564" s="77"/>
      <c r="BL564" s="77"/>
      <c r="BM564" s="77"/>
      <c r="BN564" s="77"/>
      <c r="BO564" s="77"/>
      <c r="BP564" s="77"/>
      <c r="BQ564" s="77"/>
      <c r="BR564" s="77"/>
      <c r="BS564" s="77"/>
      <c r="BT564" s="77"/>
      <c r="BU564" s="77"/>
      <c r="BV564" s="77"/>
    </row>
    <row r="565" spans="1:74" x14ac:dyDescent="0.4">
      <c r="A565" s="77"/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  <c r="AB565" s="77"/>
      <c r="AC565" s="77"/>
      <c r="AD565" s="77"/>
      <c r="AE565" s="77"/>
      <c r="AF565" s="77"/>
      <c r="AG565" s="77"/>
      <c r="AH565" s="77"/>
      <c r="AI565" s="77"/>
      <c r="AJ565" s="77"/>
      <c r="AK565" s="77"/>
      <c r="AL565" s="77"/>
      <c r="AM565" s="77"/>
      <c r="AN565" s="77"/>
      <c r="AO565" s="77"/>
      <c r="AP565" s="77"/>
      <c r="AQ565" s="77"/>
      <c r="AR565" s="77"/>
      <c r="AS565" s="77"/>
      <c r="AT565" s="77"/>
      <c r="AU565" s="77"/>
      <c r="AV565" s="77"/>
      <c r="AW565" s="77"/>
      <c r="AX565" s="77"/>
      <c r="AY565" s="77"/>
      <c r="AZ565" s="77"/>
      <c r="BA565" s="77"/>
      <c r="BB565" s="77"/>
      <c r="BC565" s="77"/>
      <c r="BD565" s="77"/>
      <c r="BE565" s="77"/>
      <c r="BF565" s="77"/>
      <c r="BG565" s="77"/>
      <c r="BH565" s="77"/>
      <c r="BI565" s="77"/>
      <c r="BJ565" s="77"/>
      <c r="BK565" s="77"/>
      <c r="BL565" s="77"/>
      <c r="BM565" s="77"/>
      <c r="BN565" s="77"/>
      <c r="BO565" s="77"/>
      <c r="BP565" s="77"/>
      <c r="BQ565" s="77"/>
      <c r="BR565" s="77"/>
      <c r="BS565" s="77"/>
      <c r="BT565" s="77"/>
      <c r="BU565" s="77"/>
      <c r="BV565" s="77"/>
    </row>
    <row r="566" spans="1:74" x14ac:dyDescent="0.4">
      <c r="A566" s="77"/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  <c r="AB566" s="77"/>
      <c r="AC566" s="77"/>
      <c r="AD566" s="77"/>
      <c r="AE566" s="77"/>
      <c r="AF566" s="77"/>
      <c r="AG566" s="77"/>
      <c r="AH566" s="77"/>
      <c r="AI566" s="77"/>
      <c r="AJ566" s="77"/>
      <c r="AK566" s="77"/>
      <c r="AL566" s="77"/>
      <c r="AM566" s="77"/>
      <c r="AN566" s="77"/>
      <c r="AO566" s="77"/>
      <c r="AP566" s="77"/>
      <c r="AQ566" s="77"/>
      <c r="AR566" s="77"/>
      <c r="AS566" s="77"/>
      <c r="AT566" s="77"/>
      <c r="AU566" s="77"/>
      <c r="AV566" s="77"/>
      <c r="AW566" s="77"/>
      <c r="AX566" s="77"/>
      <c r="AY566" s="77"/>
      <c r="AZ566" s="77"/>
      <c r="BA566" s="77"/>
      <c r="BB566" s="77"/>
      <c r="BC566" s="77"/>
      <c r="BD566" s="77"/>
      <c r="BE566" s="77"/>
      <c r="BF566" s="77"/>
      <c r="BG566" s="77"/>
      <c r="BH566" s="77"/>
      <c r="BI566" s="77"/>
      <c r="BJ566" s="77"/>
      <c r="BK566" s="77"/>
      <c r="BL566" s="77"/>
      <c r="BM566" s="77"/>
      <c r="BN566" s="77"/>
      <c r="BO566" s="77"/>
      <c r="BP566" s="77"/>
      <c r="BQ566" s="77"/>
      <c r="BR566" s="77"/>
      <c r="BS566" s="77"/>
      <c r="BT566" s="77"/>
      <c r="BU566" s="77"/>
      <c r="BV566" s="77"/>
    </row>
    <row r="567" spans="1:74" x14ac:dyDescent="0.4">
      <c r="A567" s="77"/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  <c r="AB567" s="77"/>
      <c r="AC567" s="77"/>
      <c r="AD567" s="77"/>
      <c r="AE567" s="77"/>
      <c r="AF567" s="77"/>
      <c r="AG567" s="77"/>
      <c r="AH567" s="77"/>
      <c r="AI567" s="77"/>
      <c r="AJ567" s="77"/>
      <c r="AK567" s="77"/>
      <c r="AL567" s="77"/>
      <c r="AM567" s="77"/>
      <c r="AN567" s="77"/>
      <c r="AO567" s="77"/>
      <c r="AP567" s="77"/>
      <c r="AQ567" s="77"/>
      <c r="AR567" s="77"/>
      <c r="AS567" s="77"/>
      <c r="AT567" s="77"/>
      <c r="AU567" s="77"/>
      <c r="AV567" s="77"/>
      <c r="AW567" s="77"/>
      <c r="AX567" s="77"/>
      <c r="AY567" s="77"/>
      <c r="AZ567" s="77"/>
      <c r="BA567" s="77"/>
      <c r="BB567" s="77"/>
      <c r="BC567" s="77"/>
      <c r="BD567" s="77"/>
      <c r="BE567" s="77"/>
      <c r="BF567" s="77"/>
      <c r="BG567" s="77"/>
      <c r="BH567" s="77"/>
      <c r="BI567" s="77"/>
      <c r="BJ567" s="77"/>
      <c r="BK567" s="77"/>
      <c r="BL567" s="77"/>
      <c r="BM567" s="77"/>
      <c r="BN567" s="77"/>
      <c r="BO567" s="77"/>
      <c r="BP567" s="77"/>
      <c r="BQ567" s="77"/>
      <c r="BR567" s="77"/>
      <c r="BS567" s="77"/>
      <c r="BT567" s="77"/>
      <c r="BU567" s="77"/>
      <c r="BV567" s="77"/>
    </row>
    <row r="568" spans="1:74" x14ac:dyDescent="0.4">
      <c r="A568" s="77"/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  <c r="AB568" s="77"/>
      <c r="AC568" s="77"/>
      <c r="AD568" s="77"/>
      <c r="AE568" s="77"/>
      <c r="AF568" s="77"/>
      <c r="AG568" s="77"/>
      <c r="AH568" s="77"/>
      <c r="AI568" s="77"/>
      <c r="AJ568" s="77"/>
      <c r="AK568" s="77"/>
      <c r="AL568" s="77"/>
      <c r="AM568" s="77"/>
      <c r="AN568" s="77"/>
      <c r="AO568" s="77"/>
      <c r="AP568" s="77"/>
      <c r="AQ568" s="77"/>
      <c r="AR568" s="77"/>
      <c r="AS568" s="77"/>
      <c r="AT568" s="77"/>
      <c r="AU568" s="77"/>
      <c r="AV568" s="77"/>
      <c r="AW568" s="77"/>
      <c r="AX568" s="77"/>
      <c r="AY568" s="77"/>
      <c r="AZ568" s="77"/>
      <c r="BA568" s="77"/>
      <c r="BB568" s="77"/>
      <c r="BC568" s="77"/>
      <c r="BD568" s="77"/>
      <c r="BE568" s="77"/>
      <c r="BF568" s="77"/>
      <c r="BG568" s="77"/>
      <c r="BH568" s="77"/>
      <c r="BI568" s="77"/>
      <c r="BJ568" s="77"/>
      <c r="BK568" s="77"/>
      <c r="BL568" s="77"/>
      <c r="BM568" s="77"/>
      <c r="BN568" s="77"/>
      <c r="BO568" s="77"/>
      <c r="BP568" s="77"/>
      <c r="BQ568" s="77"/>
      <c r="BR568" s="77"/>
      <c r="BS568" s="77"/>
      <c r="BT568" s="77"/>
      <c r="BU568" s="77"/>
      <c r="BV568" s="77"/>
    </row>
    <row r="569" spans="1:74" x14ac:dyDescent="0.4">
      <c r="A569" s="77"/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  <c r="AB569" s="77"/>
      <c r="AC569" s="77"/>
      <c r="AD569" s="77"/>
      <c r="AE569" s="77"/>
      <c r="AF569" s="77"/>
      <c r="AG569" s="77"/>
      <c r="AH569" s="77"/>
      <c r="AI569" s="77"/>
      <c r="AJ569" s="77"/>
      <c r="AK569" s="77"/>
      <c r="AL569" s="77"/>
      <c r="AM569" s="77"/>
      <c r="AN569" s="77"/>
      <c r="AO569" s="77"/>
      <c r="AP569" s="77"/>
      <c r="AQ569" s="77"/>
      <c r="AR569" s="77"/>
      <c r="AS569" s="77"/>
      <c r="AT569" s="77"/>
      <c r="AU569" s="77"/>
      <c r="AV569" s="77"/>
      <c r="AW569" s="77"/>
      <c r="AX569" s="77"/>
      <c r="AY569" s="77"/>
      <c r="AZ569" s="77"/>
      <c r="BA569" s="77"/>
      <c r="BB569" s="77"/>
      <c r="BC569" s="77"/>
      <c r="BD569" s="77"/>
      <c r="BE569" s="77"/>
      <c r="BF569" s="77"/>
      <c r="BG569" s="77"/>
      <c r="BH569" s="77"/>
      <c r="BI569" s="77"/>
      <c r="BJ569" s="77"/>
      <c r="BK569" s="77"/>
      <c r="BL569" s="77"/>
      <c r="BM569" s="77"/>
      <c r="BN569" s="77"/>
      <c r="BO569" s="77"/>
      <c r="BP569" s="77"/>
      <c r="BQ569" s="77"/>
      <c r="BR569" s="77"/>
      <c r="BS569" s="77"/>
      <c r="BT569" s="77"/>
      <c r="BU569" s="77"/>
      <c r="BV569" s="77"/>
    </row>
    <row r="570" spans="1:74" x14ac:dyDescent="0.4">
      <c r="A570" s="77"/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  <c r="AB570" s="77"/>
      <c r="AC570" s="77"/>
      <c r="AD570" s="77"/>
      <c r="AE570" s="77"/>
      <c r="AF570" s="77"/>
      <c r="AG570" s="77"/>
      <c r="AH570" s="77"/>
      <c r="AI570" s="77"/>
      <c r="AJ570" s="77"/>
      <c r="AK570" s="77"/>
      <c r="AL570" s="77"/>
      <c r="AM570" s="77"/>
      <c r="AN570" s="77"/>
      <c r="AO570" s="77"/>
      <c r="AP570" s="77"/>
      <c r="AQ570" s="77"/>
      <c r="AR570" s="77"/>
      <c r="AS570" s="77"/>
      <c r="AT570" s="77"/>
      <c r="AU570" s="77"/>
      <c r="AV570" s="77"/>
      <c r="AW570" s="77"/>
      <c r="AX570" s="77"/>
      <c r="AY570" s="77"/>
      <c r="AZ570" s="77"/>
      <c r="BA570" s="77"/>
      <c r="BB570" s="77"/>
      <c r="BC570" s="77"/>
      <c r="BD570" s="77"/>
      <c r="BE570" s="77"/>
      <c r="BF570" s="77"/>
      <c r="BG570" s="77"/>
      <c r="BH570" s="77"/>
      <c r="BI570" s="77"/>
      <c r="BJ570" s="77"/>
      <c r="BK570" s="77"/>
      <c r="BL570" s="77"/>
      <c r="BM570" s="77"/>
      <c r="BN570" s="77"/>
      <c r="BO570" s="77"/>
      <c r="BP570" s="77"/>
      <c r="BQ570" s="77"/>
      <c r="BR570" s="77"/>
      <c r="BS570" s="77"/>
      <c r="BT570" s="77"/>
      <c r="BU570" s="77"/>
      <c r="BV570" s="77"/>
    </row>
    <row r="571" spans="1:74" x14ac:dyDescent="0.4">
      <c r="A571" s="77"/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  <c r="AB571" s="77"/>
      <c r="AC571" s="77"/>
      <c r="AD571" s="77"/>
      <c r="AE571" s="77"/>
      <c r="AF571" s="77"/>
      <c r="AG571" s="77"/>
      <c r="AH571" s="77"/>
      <c r="AI571" s="77"/>
      <c r="AJ571" s="77"/>
      <c r="AK571" s="77"/>
      <c r="AL571" s="77"/>
      <c r="AM571" s="77"/>
      <c r="AN571" s="77"/>
      <c r="AO571" s="77"/>
      <c r="AP571" s="77"/>
      <c r="AQ571" s="77"/>
      <c r="AR571" s="77"/>
      <c r="AS571" s="77"/>
      <c r="AT571" s="77"/>
      <c r="AU571" s="77"/>
      <c r="AV571" s="77"/>
      <c r="AW571" s="77"/>
      <c r="AX571" s="77"/>
      <c r="AY571" s="77"/>
      <c r="AZ571" s="77"/>
      <c r="BA571" s="77"/>
      <c r="BB571" s="77"/>
      <c r="BC571" s="77"/>
      <c r="BD571" s="77"/>
      <c r="BE571" s="77"/>
      <c r="BF571" s="77"/>
      <c r="BG571" s="77"/>
      <c r="BH571" s="77"/>
      <c r="BI571" s="77"/>
      <c r="BJ571" s="77"/>
      <c r="BK571" s="77"/>
      <c r="BL571" s="77"/>
      <c r="BM571" s="77"/>
      <c r="BN571" s="77"/>
      <c r="BO571" s="77"/>
      <c r="BP571" s="77"/>
      <c r="BQ571" s="77"/>
      <c r="BR571" s="77"/>
      <c r="BS571" s="77"/>
      <c r="BT571" s="77"/>
      <c r="BU571" s="77"/>
      <c r="BV571" s="77"/>
    </row>
    <row r="572" spans="1:74" x14ac:dyDescent="0.4">
      <c r="A572" s="77"/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  <c r="AB572" s="77"/>
      <c r="AC572" s="77"/>
      <c r="AD572" s="77"/>
      <c r="AE572" s="77"/>
      <c r="AF572" s="77"/>
      <c r="AG572" s="77"/>
      <c r="AH572" s="77"/>
      <c r="AI572" s="77"/>
      <c r="AJ572" s="77"/>
      <c r="AK572" s="77"/>
      <c r="AL572" s="77"/>
      <c r="AM572" s="77"/>
      <c r="AN572" s="77"/>
      <c r="AO572" s="77"/>
      <c r="AP572" s="77"/>
      <c r="AQ572" s="77"/>
      <c r="AR572" s="77"/>
      <c r="AS572" s="77"/>
      <c r="AT572" s="77"/>
      <c r="AU572" s="77"/>
      <c r="AV572" s="77"/>
      <c r="AW572" s="77"/>
      <c r="AX572" s="77"/>
      <c r="AY572" s="77"/>
      <c r="AZ572" s="77"/>
      <c r="BA572" s="77"/>
      <c r="BB572" s="77"/>
      <c r="BC572" s="77"/>
      <c r="BD572" s="77"/>
      <c r="BE572" s="77"/>
      <c r="BF572" s="77"/>
      <c r="BG572" s="77"/>
      <c r="BH572" s="77"/>
      <c r="BI572" s="77"/>
      <c r="BJ572" s="77"/>
      <c r="BK572" s="77"/>
      <c r="BL572" s="77"/>
      <c r="BM572" s="77"/>
      <c r="BN572" s="77"/>
      <c r="BO572" s="77"/>
      <c r="BP572" s="77"/>
      <c r="BQ572" s="77"/>
      <c r="BR572" s="77"/>
      <c r="BS572" s="77"/>
      <c r="BT572" s="77"/>
      <c r="BU572" s="77"/>
      <c r="BV572" s="77"/>
    </row>
    <row r="573" spans="1:74" x14ac:dyDescent="0.4">
      <c r="A573" s="77"/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  <c r="AB573" s="77"/>
      <c r="AC573" s="77"/>
      <c r="AD573" s="77"/>
      <c r="AE573" s="77"/>
      <c r="AF573" s="77"/>
      <c r="AG573" s="77"/>
      <c r="AH573" s="77"/>
      <c r="AI573" s="77"/>
      <c r="AJ573" s="77"/>
      <c r="AK573" s="77"/>
      <c r="AL573" s="77"/>
      <c r="AM573" s="77"/>
      <c r="AN573" s="77"/>
      <c r="AO573" s="77"/>
      <c r="AP573" s="77"/>
      <c r="AQ573" s="77"/>
      <c r="AR573" s="77"/>
      <c r="AS573" s="77"/>
      <c r="AT573" s="77"/>
      <c r="AU573" s="77"/>
      <c r="AV573" s="77"/>
      <c r="AW573" s="77"/>
      <c r="AX573" s="77"/>
      <c r="AY573" s="77"/>
      <c r="AZ573" s="77"/>
      <c r="BA573" s="77"/>
      <c r="BB573" s="77"/>
      <c r="BC573" s="77"/>
      <c r="BD573" s="77"/>
      <c r="BE573" s="77"/>
      <c r="BF573" s="77"/>
      <c r="BG573" s="77"/>
      <c r="BH573" s="77"/>
      <c r="BI573" s="77"/>
      <c r="BJ573" s="77"/>
      <c r="BK573" s="77"/>
      <c r="BL573" s="77"/>
      <c r="BM573" s="77"/>
      <c r="BN573" s="77"/>
      <c r="BO573" s="77"/>
      <c r="BP573" s="77"/>
      <c r="BQ573" s="77"/>
      <c r="BR573" s="77"/>
      <c r="BS573" s="77"/>
      <c r="BT573" s="77"/>
      <c r="BU573" s="77"/>
      <c r="BV573" s="77"/>
    </row>
    <row r="574" spans="1:74" x14ac:dyDescent="0.4">
      <c r="A574" s="77"/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  <c r="AB574" s="77"/>
      <c r="AC574" s="77"/>
      <c r="AD574" s="77"/>
      <c r="AE574" s="77"/>
      <c r="AF574" s="77"/>
      <c r="AG574" s="77"/>
      <c r="AH574" s="77"/>
      <c r="AI574" s="77"/>
      <c r="AJ574" s="77"/>
      <c r="AK574" s="77"/>
      <c r="AL574" s="77"/>
      <c r="AM574" s="77"/>
      <c r="AN574" s="77"/>
      <c r="AO574" s="77"/>
      <c r="AP574" s="77"/>
      <c r="AQ574" s="77"/>
      <c r="AR574" s="77"/>
      <c r="AS574" s="77"/>
      <c r="AT574" s="77"/>
      <c r="AU574" s="77"/>
      <c r="AV574" s="77"/>
      <c r="AW574" s="77"/>
      <c r="AX574" s="77"/>
      <c r="AY574" s="77"/>
      <c r="AZ574" s="77"/>
      <c r="BA574" s="77"/>
      <c r="BB574" s="77"/>
      <c r="BC574" s="77"/>
      <c r="BD574" s="77"/>
      <c r="BE574" s="77"/>
      <c r="BF574" s="77"/>
      <c r="BG574" s="77"/>
      <c r="BH574" s="77"/>
      <c r="BI574" s="77"/>
      <c r="BJ574" s="77"/>
      <c r="BK574" s="77"/>
      <c r="BL574" s="77"/>
      <c r="BM574" s="77"/>
      <c r="BN574" s="77"/>
      <c r="BO574" s="77"/>
      <c r="BP574" s="77"/>
      <c r="BQ574" s="77"/>
      <c r="BR574" s="77"/>
      <c r="BS574" s="77"/>
      <c r="BT574" s="77"/>
      <c r="BU574" s="77"/>
      <c r="BV574" s="77"/>
    </row>
    <row r="575" spans="1:74" x14ac:dyDescent="0.4">
      <c r="A575" s="77"/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  <c r="AB575" s="77"/>
      <c r="AC575" s="77"/>
      <c r="AD575" s="77"/>
      <c r="AE575" s="77"/>
      <c r="AF575" s="77"/>
      <c r="AG575" s="77"/>
      <c r="AH575" s="77"/>
      <c r="AI575" s="77"/>
      <c r="AJ575" s="77"/>
      <c r="AK575" s="77"/>
      <c r="AL575" s="77"/>
      <c r="AM575" s="77"/>
      <c r="AN575" s="77"/>
      <c r="AO575" s="77"/>
      <c r="AP575" s="77"/>
      <c r="AQ575" s="77"/>
      <c r="AR575" s="77"/>
      <c r="AS575" s="77"/>
      <c r="AT575" s="77"/>
      <c r="AU575" s="77"/>
      <c r="AV575" s="77"/>
      <c r="AW575" s="77"/>
      <c r="AX575" s="77"/>
      <c r="AY575" s="77"/>
      <c r="AZ575" s="77"/>
      <c r="BA575" s="77"/>
      <c r="BB575" s="77"/>
      <c r="BC575" s="77"/>
      <c r="BD575" s="77"/>
      <c r="BE575" s="77"/>
      <c r="BF575" s="77"/>
      <c r="BG575" s="77"/>
      <c r="BH575" s="77"/>
      <c r="BI575" s="77"/>
      <c r="BJ575" s="77"/>
      <c r="BK575" s="77"/>
      <c r="BL575" s="77"/>
      <c r="BM575" s="77"/>
      <c r="BN575" s="77"/>
      <c r="BO575" s="77"/>
      <c r="BP575" s="77"/>
      <c r="BQ575" s="77"/>
      <c r="BR575" s="77"/>
      <c r="BS575" s="77"/>
      <c r="BT575" s="77"/>
      <c r="BU575" s="77"/>
      <c r="BV575" s="77"/>
    </row>
    <row r="576" spans="1:74" x14ac:dyDescent="0.4">
      <c r="A576" s="77"/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  <c r="AB576" s="77"/>
      <c r="AC576" s="77"/>
      <c r="AD576" s="77"/>
      <c r="AE576" s="77"/>
      <c r="AF576" s="77"/>
      <c r="AG576" s="77"/>
      <c r="AH576" s="77"/>
      <c r="AI576" s="77"/>
      <c r="AJ576" s="77"/>
      <c r="AK576" s="77"/>
      <c r="AL576" s="77"/>
      <c r="AM576" s="77"/>
      <c r="AN576" s="77"/>
      <c r="AO576" s="77"/>
      <c r="AP576" s="77"/>
      <c r="AQ576" s="77"/>
      <c r="AR576" s="77"/>
      <c r="AS576" s="77"/>
      <c r="AT576" s="77"/>
      <c r="AU576" s="77"/>
      <c r="AV576" s="77"/>
      <c r="AW576" s="77"/>
      <c r="AX576" s="77"/>
      <c r="AY576" s="77"/>
      <c r="AZ576" s="77"/>
      <c r="BA576" s="77"/>
      <c r="BB576" s="77"/>
      <c r="BC576" s="77"/>
      <c r="BD576" s="77"/>
      <c r="BE576" s="77"/>
      <c r="BF576" s="77"/>
      <c r="BG576" s="77"/>
      <c r="BH576" s="77"/>
      <c r="BI576" s="77"/>
      <c r="BJ576" s="77"/>
      <c r="BK576" s="77"/>
      <c r="BL576" s="77"/>
      <c r="BM576" s="77"/>
      <c r="BN576" s="77"/>
      <c r="BO576" s="77"/>
      <c r="BP576" s="77"/>
      <c r="BQ576" s="77"/>
      <c r="BR576" s="77"/>
      <c r="BS576" s="77"/>
      <c r="BT576" s="77"/>
      <c r="BU576" s="77"/>
      <c r="BV576" s="77"/>
    </row>
    <row r="577" spans="1:74" x14ac:dyDescent="0.4">
      <c r="A577" s="77"/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  <c r="AB577" s="77"/>
      <c r="AC577" s="77"/>
      <c r="AD577" s="77"/>
      <c r="AE577" s="77"/>
      <c r="AF577" s="77"/>
      <c r="AG577" s="77"/>
      <c r="AH577" s="77"/>
      <c r="AI577" s="77"/>
      <c r="AJ577" s="77"/>
      <c r="AK577" s="77"/>
      <c r="AL577" s="77"/>
      <c r="AM577" s="77"/>
      <c r="AN577" s="77"/>
      <c r="AO577" s="77"/>
      <c r="AP577" s="77"/>
      <c r="AQ577" s="77"/>
      <c r="AR577" s="77"/>
      <c r="AS577" s="77"/>
      <c r="AT577" s="77"/>
      <c r="AU577" s="77"/>
      <c r="AV577" s="77"/>
      <c r="AW577" s="77"/>
      <c r="AX577" s="77"/>
      <c r="AY577" s="77"/>
      <c r="AZ577" s="77"/>
      <c r="BA577" s="77"/>
      <c r="BB577" s="77"/>
      <c r="BC577" s="77"/>
      <c r="BD577" s="77"/>
      <c r="BE577" s="77"/>
      <c r="BF577" s="77"/>
      <c r="BG577" s="77"/>
      <c r="BH577" s="77"/>
      <c r="BI577" s="77"/>
      <c r="BJ577" s="77"/>
      <c r="BK577" s="77"/>
      <c r="BL577" s="77"/>
      <c r="BM577" s="77"/>
      <c r="BN577" s="77"/>
      <c r="BO577" s="77"/>
      <c r="BP577" s="77"/>
      <c r="BQ577" s="77"/>
      <c r="BR577" s="77"/>
      <c r="BS577" s="77"/>
      <c r="BT577" s="77"/>
      <c r="BU577" s="77"/>
      <c r="BV577" s="77"/>
    </row>
    <row r="578" spans="1:74" x14ac:dyDescent="0.4">
      <c r="A578" s="77"/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  <c r="AB578" s="77"/>
      <c r="AC578" s="77"/>
      <c r="AD578" s="77"/>
      <c r="AE578" s="77"/>
      <c r="AF578" s="77"/>
      <c r="AG578" s="77"/>
      <c r="AH578" s="77"/>
      <c r="AI578" s="77"/>
      <c r="AJ578" s="77"/>
      <c r="AK578" s="77"/>
      <c r="AL578" s="77"/>
      <c r="AM578" s="77"/>
      <c r="AN578" s="77"/>
      <c r="AO578" s="77"/>
      <c r="AP578" s="77"/>
      <c r="AQ578" s="77"/>
      <c r="AR578" s="77"/>
      <c r="AS578" s="77"/>
      <c r="AT578" s="77"/>
      <c r="AU578" s="77"/>
      <c r="AV578" s="77"/>
      <c r="AW578" s="77"/>
      <c r="AX578" s="77"/>
      <c r="AY578" s="77"/>
      <c r="AZ578" s="77"/>
      <c r="BA578" s="77"/>
      <c r="BB578" s="77"/>
      <c r="BC578" s="77"/>
      <c r="BD578" s="77"/>
      <c r="BE578" s="77"/>
      <c r="BF578" s="77"/>
      <c r="BG578" s="77"/>
      <c r="BH578" s="77"/>
      <c r="BI578" s="77"/>
      <c r="BJ578" s="77"/>
      <c r="BK578" s="77"/>
      <c r="BL578" s="77"/>
      <c r="BM578" s="77"/>
      <c r="BN578" s="77"/>
      <c r="BO578" s="77"/>
      <c r="BP578" s="77"/>
      <c r="BQ578" s="77"/>
      <c r="BR578" s="77"/>
      <c r="BS578" s="77"/>
      <c r="BT578" s="77"/>
      <c r="BU578" s="77"/>
      <c r="BV578" s="77"/>
    </row>
    <row r="579" spans="1:74" x14ac:dyDescent="0.4">
      <c r="A579" s="77"/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  <c r="AB579" s="77"/>
      <c r="AC579" s="77"/>
      <c r="AD579" s="77"/>
      <c r="AE579" s="77"/>
      <c r="AF579" s="77"/>
      <c r="AG579" s="77"/>
      <c r="AH579" s="77"/>
      <c r="AI579" s="77"/>
      <c r="AJ579" s="77"/>
      <c r="AK579" s="77"/>
      <c r="AL579" s="77"/>
      <c r="AM579" s="77"/>
      <c r="AN579" s="77"/>
      <c r="AO579" s="77"/>
      <c r="AP579" s="77"/>
      <c r="AQ579" s="77"/>
      <c r="AR579" s="77"/>
      <c r="AS579" s="77"/>
      <c r="AT579" s="77"/>
      <c r="AU579" s="77"/>
      <c r="AV579" s="77"/>
      <c r="AW579" s="77"/>
      <c r="AX579" s="77"/>
      <c r="AY579" s="77"/>
      <c r="AZ579" s="77"/>
      <c r="BA579" s="77"/>
      <c r="BB579" s="77"/>
      <c r="BC579" s="77"/>
      <c r="BD579" s="77"/>
      <c r="BE579" s="77"/>
      <c r="BF579" s="77"/>
      <c r="BG579" s="77"/>
      <c r="BH579" s="77"/>
      <c r="BI579" s="77"/>
      <c r="BJ579" s="77"/>
      <c r="BK579" s="77"/>
      <c r="BL579" s="77"/>
      <c r="BM579" s="77"/>
      <c r="BN579" s="77"/>
      <c r="BO579" s="77"/>
      <c r="BP579" s="77"/>
      <c r="BQ579" s="77"/>
      <c r="BR579" s="77"/>
      <c r="BS579" s="77"/>
      <c r="BT579" s="77"/>
      <c r="BU579" s="77"/>
      <c r="BV579" s="77"/>
    </row>
    <row r="580" spans="1:74" x14ac:dyDescent="0.4">
      <c r="A580" s="77"/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  <c r="AB580" s="77"/>
      <c r="AC580" s="77"/>
      <c r="AD580" s="77"/>
      <c r="AE580" s="77"/>
      <c r="AF580" s="77"/>
      <c r="AG580" s="77"/>
      <c r="AH580" s="77"/>
      <c r="AI580" s="77"/>
      <c r="AJ580" s="77"/>
      <c r="AK580" s="77"/>
      <c r="AL580" s="77"/>
      <c r="AM580" s="77"/>
      <c r="AN580" s="77"/>
      <c r="AO580" s="77"/>
      <c r="AP580" s="77"/>
      <c r="AQ580" s="77"/>
      <c r="AR580" s="77"/>
      <c r="AS580" s="77"/>
      <c r="AT580" s="77"/>
      <c r="AU580" s="77"/>
      <c r="AV580" s="77"/>
      <c r="AW580" s="77"/>
      <c r="AX580" s="77"/>
      <c r="AY580" s="77"/>
      <c r="AZ580" s="77"/>
      <c r="BA580" s="77"/>
      <c r="BB580" s="77"/>
      <c r="BC580" s="77"/>
      <c r="BD580" s="77"/>
      <c r="BE580" s="77"/>
      <c r="BF580" s="77"/>
      <c r="BG580" s="77"/>
      <c r="BH580" s="77"/>
      <c r="BI580" s="77"/>
      <c r="BJ580" s="77"/>
      <c r="BK580" s="77"/>
      <c r="BL580" s="77"/>
      <c r="BM580" s="77"/>
      <c r="BN580" s="77"/>
      <c r="BO580" s="77"/>
      <c r="BP580" s="77"/>
      <c r="BQ580" s="77"/>
      <c r="BR580" s="77"/>
      <c r="BS580" s="77"/>
      <c r="BT580" s="77"/>
      <c r="BU580" s="77"/>
      <c r="BV580" s="77"/>
    </row>
    <row r="581" spans="1:74" x14ac:dyDescent="0.4">
      <c r="A581" s="77"/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  <c r="AB581" s="77"/>
      <c r="AC581" s="77"/>
      <c r="AD581" s="77"/>
      <c r="AE581" s="77"/>
      <c r="AF581" s="77"/>
      <c r="AG581" s="77"/>
      <c r="AH581" s="77"/>
      <c r="AI581" s="77"/>
      <c r="AJ581" s="77"/>
      <c r="AK581" s="77"/>
      <c r="AL581" s="77"/>
      <c r="AM581" s="77"/>
      <c r="AN581" s="77"/>
      <c r="AO581" s="77"/>
      <c r="AP581" s="77"/>
      <c r="AQ581" s="77"/>
      <c r="AR581" s="77"/>
      <c r="AS581" s="77"/>
      <c r="AT581" s="77"/>
      <c r="AU581" s="77"/>
      <c r="AV581" s="77"/>
      <c r="AW581" s="77"/>
      <c r="AX581" s="77"/>
      <c r="AY581" s="77"/>
      <c r="AZ581" s="77"/>
      <c r="BA581" s="77"/>
      <c r="BB581" s="77"/>
      <c r="BC581" s="77"/>
      <c r="BD581" s="77"/>
      <c r="BE581" s="77"/>
      <c r="BF581" s="77"/>
      <c r="BG581" s="77"/>
      <c r="BH581" s="77"/>
      <c r="BI581" s="77"/>
      <c r="BJ581" s="77"/>
      <c r="BK581" s="77"/>
      <c r="BL581" s="77"/>
      <c r="BM581" s="77"/>
      <c r="BN581" s="77"/>
      <c r="BO581" s="77"/>
      <c r="BP581" s="77"/>
      <c r="BQ581" s="77"/>
      <c r="BR581" s="77"/>
      <c r="BS581" s="77"/>
      <c r="BT581" s="77"/>
      <c r="BU581" s="77"/>
      <c r="BV581" s="77"/>
    </row>
    <row r="582" spans="1:74" x14ac:dyDescent="0.4">
      <c r="A582" s="77"/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  <c r="AB582" s="77"/>
      <c r="AC582" s="77"/>
      <c r="AD582" s="77"/>
      <c r="AE582" s="77"/>
      <c r="AF582" s="77"/>
      <c r="AG582" s="77"/>
      <c r="AH582" s="77"/>
      <c r="AI582" s="77"/>
      <c r="AJ582" s="77"/>
      <c r="AK582" s="77"/>
      <c r="AL582" s="77"/>
      <c r="AM582" s="77"/>
      <c r="AN582" s="77"/>
      <c r="AO582" s="77"/>
      <c r="AP582" s="77"/>
      <c r="AQ582" s="77"/>
      <c r="AR582" s="77"/>
      <c r="AS582" s="77"/>
      <c r="AT582" s="77"/>
      <c r="AU582" s="77"/>
      <c r="AV582" s="77"/>
      <c r="AW582" s="77"/>
      <c r="AX582" s="77"/>
      <c r="AY582" s="77"/>
      <c r="AZ582" s="77"/>
      <c r="BA582" s="77"/>
      <c r="BB582" s="77"/>
      <c r="BC582" s="77"/>
      <c r="BD582" s="77"/>
      <c r="BE582" s="77"/>
      <c r="BF582" s="77"/>
      <c r="BG582" s="77"/>
      <c r="BH582" s="77"/>
      <c r="BI582" s="77"/>
      <c r="BJ582" s="77"/>
      <c r="BK582" s="77"/>
      <c r="BL582" s="77"/>
      <c r="BM582" s="77"/>
      <c r="BN582" s="77"/>
      <c r="BO582" s="77"/>
      <c r="BP582" s="77"/>
      <c r="BQ582" s="77"/>
      <c r="BR582" s="77"/>
      <c r="BS582" s="77"/>
      <c r="BT582" s="77"/>
      <c r="BU582" s="77"/>
      <c r="BV582" s="77"/>
    </row>
    <row r="583" spans="1:74" x14ac:dyDescent="0.4">
      <c r="A583" s="77"/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  <c r="AB583" s="77"/>
      <c r="AC583" s="77"/>
      <c r="AD583" s="77"/>
      <c r="AE583" s="77"/>
      <c r="AF583" s="77"/>
      <c r="AG583" s="77"/>
      <c r="AH583" s="77"/>
      <c r="AI583" s="77"/>
      <c r="AJ583" s="77"/>
      <c r="AK583" s="77"/>
      <c r="AL583" s="77"/>
      <c r="AM583" s="77"/>
      <c r="AN583" s="77"/>
      <c r="AO583" s="77"/>
      <c r="AP583" s="77"/>
      <c r="AQ583" s="77"/>
      <c r="AR583" s="77"/>
      <c r="AS583" s="77"/>
      <c r="AT583" s="77"/>
      <c r="AU583" s="77"/>
      <c r="AV583" s="77"/>
      <c r="AW583" s="77"/>
      <c r="AX583" s="77"/>
      <c r="AY583" s="77"/>
      <c r="AZ583" s="77"/>
      <c r="BA583" s="77"/>
      <c r="BB583" s="77"/>
      <c r="BC583" s="77"/>
      <c r="BD583" s="77"/>
      <c r="BE583" s="77"/>
      <c r="BF583" s="77"/>
      <c r="BG583" s="77"/>
      <c r="BH583" s="77"/>
      <c r="BI583" s="77"/>
      <c r="BJ583" s="77"/>
      <c r="BK583" s="77"/>
      <c r="BL583" s="77"/>
      <c r="BM583" s="77"/>
      <c r="BN583" s="77"/>
      <c r="BO583" s="77"/>
      <c r="BP583" s="77"/>
      <c r="BQ583" s="77"/>
      <c r="BR583" s="77"/>
      <c r="BS583" s="77"/>
      <c r="BT583" s="77"/>
      <c r="BU583" s="77"/>
      <c r="BV583" s="77"/>
    </row>
    <row r="584" spans="1:74" x14ac:dyDescent="0.4">
      <c r="A584" s="77"/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  <c r="AB584" s="77"/>
      <c r="AC584" s="77"/>
      <c r="AD584" s="77"/>
      <c r="AE584" s="77"/>
      <c r="AF584" s="77"/>
      <c r="AG584" s="77"/>
      <c r="AH584" s="77"/>
      <c r="AI584" s="77"/>
      <c r="AJ584" s="77"/>
      <c r="AK584" s="77"/>
      <c r="AL584" s="77"/>
      <c r="AM584" s="77"/>
      <c r="AN584" s="77"/>
      <c r="AO584" s="77"/>
      <c r="AP584" s="77"/>
      <c r="AQ584" s="77"/>
      <c r="AR584" s="77"/>
      <c r="AS584" s="77"/>
      <c r="AT584" s="77"/>
      <c r="AU584" s="77"/>
      <c r="AV584" s="77"/>
      <c r="AW584" s="77"/>
      <c r="AX584" s="77"/>
      <c r="AY584" s="77"/>
      <c r="AZ584" s="77"/>
      <c r="BA584" s="77"/>
      <c r="BB584" s="77"/>
      <c r="BC584" s="77"/>
      <c r="BD584" s="77"/>
      <c r="BE584" s="77"/>
      <c r="BF584" s="77"/>
      <c r="BG584" s="77"/>
      <c r="BH584" s="77"/>
      <c r="BI584" s="77"/>
      <c r="BJ584" s="77"/>
      <c r="BK584" s="77"/>
      <c r="BL584" s="77"/>
      <c r="BM584" s="77"/>
      <c r="BN584" s="77"/>
      <c r="BO584" s="77"/>
      <c r="BP584" s="77"/>
      <c r="BQ584" s="77"/>
      <c r="BR584" s="77"/>
      <c r="BS584" s="77"/>
      <c r="BT584" s="77"/>
      <c r="BU584" s="77"/>
      <c r="BV584" s="77"/>
    </row>
    <row r="585" spans="1:74" x14ac:dyDescent="0.4">
      <c r="A585" s="77"/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  <c r="AB585" s="77"/>
      <c r="AC585" s="77"/>
      <c r="AD585" s="77"/>
      <c r="AE585" s="77"/>
      <c r="AF585" s="77"/>
      <c r="AG585" s="77"/>
      <c r="AH585" s="77"/>
      <c r="AI585" s="77"/>
      <c r="AJ585" s="77"/>
      <c r="AK585" s="77"/>
      <c r="AL585" s="77"/>
      <c r="AM585" s="77"/>
      <c r="AN585" s="77"/>
      <c r="AO585" s="77"/>
      <c r="AP585" s="77"/>
      <c r="AQ585" s="77"/>
      <c r="AR585" s="77"/>
      <c r="AS585" s="77"/>
      <c r="AT585" s="77"/>
      <c r="AU585" s="77"/>
      <c r="AV585" s="77"/>
      <c r="AW585" s="77"/>
      <c r="AX585" s="77"/>
      <c r="AY585" s="77"/>
      <c r="AZ585" s="77"/>
      <c r="BA585" s="77"/>
      <c r="BB585" s="77"/>
      <c r="BC585" s="77"/>
      <c r="BD585" s="77"/>
      <c r="BE585" s="77"/>
      <c r="BF585" s="77"/>
      <c r="BG585" s="77"/>
      <c r="BH585" s="77"/>
      <c r="BI585" s="77"/>
      <c r="BJ585" s="77"/>
      <c r="BK585" s="77"/>
      <c r="BL585" s="77"/>
      <c r="BM585" s="77"/>
      <c r="BN585" s="77"/>
      <c r="BO585" s="77"/>
      <c r="BP585" s="77"/>
      <c r="BQ585" s="77"/>
      <c r="BR585" s="77"/>
      <c r="BS585" s="77"/>
      <c r="BT585" s="77"/>
      <c r="BU585" s="77"/>
      <c r="BV585" s="77"/>
    </row>
    <row r="586" spans="1:74" x14ac:dyDescent="0.4">
      <c r="A586" s="77"/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  <c r="AB586" s="77"/>
      <c r="AC586" s="77"/>
      <c r="AD586" s="77"/>
      <c r="AE586" s="77"/>
      <c r="AF586" s="77"/>
      <c r="AG586" s="77"/>
      <c r="AH586" s="77"/>
      <c r="AI586" s="77"/>
      <c r="AJ586" s="77"/>
      <c r="AK586" s="77"/>
      <c r="AL586" s="77"/>
      <c r="AM586" s="77"/>
      <c r="AN586" s="77"/>
      <c r="AO586" s="77"/>
      <c r="AP586" s="77"/>
      <c r="AQ586" s="77"/>
      <c r="AR586" s="77"/>
      <c r="AS586" s="77"/>
      <c r="AT586" s="77"/>
      <c r="AU586" s="77"/>
      <c r="AV586" s="77"/>
      <c r="AW586" s="77"/>
      <c r="AX586" s="77"/>
      <c r="AY586" s="77"/>
      <c r="AZ586" s="77"/>
      <c r="BA586" s="77"/>
      <c r="BB586" s="77"/>
      <c r="BC586" s="77"/>
      <c r="BD586" s="77"/>
      <c r="BE586" s="77"/>
      <c r="BF586" s="77"/>
      <c r="BG586" s="77"/>
      <c r="BH586" s="77"/>
      <c r="BI586" s="77"/>
      <c r="BJ586" s="77"/>
      <c r="BK586" s="77"/>
      <c r="BL586" s="77"/>
      <c r="BM586" s="77"/>
      <c r="BN586" s="77"/>
      <c r="BO586" s="77"/>
      <c r="BP586" s="77"/>
      <c r="BQ586" s="77"/>
      <c r="BR586" s="77"/>
      <c r="BS586" s="77"/>
      <c r="BT586" s="77"/>
      <c r="BU586" s="77"/>
      <c r="BV586" s="77"/>
    </row>
    <row r="587" spans="1:74" x14ac:dyDescent="0.4">
      <c r="A587" s="77"/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  <c r="AB587" s="77"/>
      <c r="AC587" s="77"/>
      <c r="AD587" s="77"/>
      <c r="AE587" s="77"/>
      <c r="AF587" s="77"/>
      <c r="AG587" s="77"/>
      <c r="AH587" s="77"/>
      <c r="AI587" s="77"/>
      <c r="AJ587" s="77"/>
      <c r="AK587" s="77"/>
      <c r="AL587" s="77"/>
      <c r="AM587" s="77"/>
      <c r="AN587" s="77"/>
      <c r="AO587" s="77"/>
      <c r="AP587" s="77"/>
      <c r="AQ587" s="77"/>
      <c r="AR587" s="77"/>
      <c r="AS587" s="77"/>
      <c r="AT587" s="77"/>
      <c r="AU587" s="77"/>
      <c r="AV587" s="77"/>
      <c r="AW587" s="77"/>
      <c r="AX587" s="77"/>
      <c r="AY587" s="77"/>
      <c r="AZ587" s="77"/>
      <c r="BA587" s="77"/>
      <c r="BB587" s="77"/>
      <c r="BC587" s="77"/>
      <c r="BD587" s="77"/>
      <c r="BE587" s="77"/>
      <c r="BF587" s="77"/>
      <c r="BG587" s="77"/>
      <c r="BH587" s="77"/>
      <c r="BI587" s="77"/>
      <c r="BJ587" s="77"/>
      <c r="BK587" s="77"/>
      <c r="BL587" s="77"/>
      <c r="BM587" s="77"/>
      <c r="BN587" s="77"/>
      <c r="BO587" s="77"/>
      <c r="BP587" s="77"/>
      <c r="BQ587" s="77"/>
      <c r="BR587" s="77"/>
      <c r="BS587" s="77"/>
      <c r="BT587" s="77"/>
      <c r="BU587" s="77"/>
      <c r="BV587" s="77"/>
    </row>
    <row r="588" spans="1:74" x14ac:dyDescent="0.4">
      <c r="A588" s="77"/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  <c r="AB588" s="77"/>
      <c r="AC588" s="77"/>
      <c r="AD588" s="77"/>
      <c r="AE588" s="77"/>
      <c r="AF588" s="77"/>
      <c r="AG588" s="77"/>
      <c r="AH588" s="77"/>
      <c r="AI588" s="77"/>
      <c r="AJ588" s="77"/>
      <c r="AK588" s="77"/>
      <c r="AL588" s="77"/>
      <c r="AM588" s="77"/>
      <c r="AN588" s="77"/>
      <c r="AO588" s="77"/>
      <c r="AP588" s="77"/>
      <c r="AQ588" s="77"/>
      <c r="AR588" s="77"/>
      <c r="AS588" s="77"/>
      <c r="AT588" s="77"/>
      <c r="AU588" s="77"/>
      <c r="AV588" s="77"/>
      <c r="AW588" s="77"/>
      <c r="AX588" s="77"/>
      <c r="AY588" s="77"/>
      <c r="AZ588" s="77"/>
      <c r="BA588" s="77"/>
      <c r="BB588" s="77"/>
      <c r="BC588" s="77"/>
      <c r="BD588" s="77"/>
      <c r="BE588" s="77"/>
      <c r="BF588" s="77"/>
      <c r="BG588" s="77"/>
      <c r="BH588" s="77"/>
      <c r="BI588" s="77"/>
      <c r="BJ588" s="77"/>
      <c r="BK588" s="77"/>
      <c r="BL588" s="77"/>
      <c r="BM588" s="77"/>
      <c r="BN588" s="77"/>
      <c r="BO588" s="77"/>
      <c r="BP588" s="77"/>
      <c r="BQ588" s="77"/>
      <c r="BR588" s="77"/>
      <c r="BS588" s="77"/>
      <c r="BT588" s="77"/>
      <c r="BU588" s="77"/>
      <c r="BV588" s="77"/>
    </row>
    <row r="589" spans="1:74" x14ac:dyDescent="0.4">
      <c r="A589" s="77"/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  <c r="AB589" s="77"/>
      <c r="AC589" s="77"/>
      <c r="AD589" s="77"/>
      <c r="AE589" s="77"/>
      <c r="AF589" s="77"/>
      <c r="AG589" s="77"/>
      <c r="AH589" s="77"/>
      <c r="AI589" s="77"/>
      <c r="AJ589" s="77"/>
      <c r="AK589" s="77"/>
      <c r="AL589" s="77"/>
      <c r="AM589" s="77"/>
      <c r="AN589" s="77"/>
      <c r="AO589" s="77"/>
      <c r="AP589" s="77"/>
      <c r="AQ589" s="77"/>
      <c r="AR589" s="77"/>
      <c r="AS589" s="77"/>
      <c r="AT589" s="77"/>
      <c r="AU589" s="77"/>
      <c r="AV589" s="77"/>
      <c r="AW589" s="77"/>
      <c r="AX589" s="77"/>
      <c r="AY589" s="77"/>
      <c r="AZ589" s="77"/>
      <c r="BA589" s="77"/>
      <c r="BB589" s="77"/>
      <c r="BC589" s="77"/>
      <c r="BD589" s="77"/>
      <c r="BE589" s="77"/>
      <c r="BF589" s="77"/>
      <c r="BG589" s="77"/>
      <c r="BH589" s="77"/>
      <c r="BI589" s="77"/>
      <c r="BJ589" s="77"/>
      <c r="BK589" s="77"/>
      <c r="BL589" s="77"/>
      <c r="BM589" s="77"/>
      <c r="BN589" s="77"/>
      <c r="BO589" s="77"/>
      <c r="BP589" s="77"/>
      <c r="BQ589" s="77"/>
      <c r="BR589" s="77"/>
      <c r="BS589" s="77"/>
      <c r="BT589" s="77"/>
      <c r="BU589" s="77"/>
      <c r="BV589" s="77"/>
    </row>
    <row r="590" spans="1:74" x14ac:dyDescent="0.4">
      <c r="A590" s="77"/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  <c r="AB590" s="77"/>
      <c r="AC590" s="77"/>
      <c r="AD590" s="77"/>
      <c r="AE590" s="77"/>
      <c r="AF590" s="77"/>
      <c r="AG590" s="77"/>
      <c r="AH590" s="77"/>
      <c r="AI590" s="77"/>
      <c r="AJ590" s="77"/>
      <c r="AK590" s="77"/>
      <c r="AL590" s="77"/>
      <c r="AM590" s="77"/>
      <c r="AN590" s="77"/>
      <c r="AO590" s="77"/>
      <c r="AP590" s="77"/>
      <c r="AQ590" s="77"/>
      <c r="AR590" s="77"/>
      <c r="AS590" s="77"/>
      <c r="AT590" s="77"/>
      <c r="AU590" s="77"/>
      <c r="AV590" s="77"/>
      <c r="AW590" s="77"/>
      <c r="AX590" s="77"/>
      <c r="AY590" s="77"/>
      <c r="AZ590" s="77"/>
      <c r="BA590" s="77"/>
      <c r="BB590" s="77"/>
      <c r="BC590" s="77"/>
      <c r="BD590" s="77"/>
      <c r="BE590" s="77"/>
      <c r="BF590" s="77"/>
      <c r="BG590" s="77"/>
      <c r="BH590" s="77"/>
      <c r="BI590" s="77"/>
      <c r="BJ590" s="77"/>
      <c r="BK590" s="77"/>
      <c r="BL590" s="77"/>
      <c r="BM590" s="77"/>
      <c r="BN590" s="77"/>
      <c r="BO590" s="77"/>
      <c r="BP590" s="77"/>
      <c r="BQ590" s="77"/>
      <c r="BR590" s="77"/>
      <c r="BS590" s="77"/>
      <c r="BT590" s="77"/>
      <c r="BU590" s="77"/>
      <c r="BV590" s="77"/>
    </row>
    <row r="591" spans="1:74" x14ac:dyDescent="0.4">
      <c r="A591" s="77"/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  <c r="AB591" s="77"/>
      <c r="AC591" s="77"/>
      <c r="AD591" s="77"/>
      <c r="AE591" s="77"/>
      <c r="AF591" s="77"/>
      <c r="AG591" s="77"/>
      <c r="AH591" s="77"/>
      <c r="AI591" s="77"/>
      <c r="AJ591" s="77"/>
      <c r="AK591" s="77"/>
      <c r="AL591" s="77"/>
      <c r="AM591" s="77"/>
      <c r="AN591" s="77"/>
      <c r="AO591" s="77"/>
      <c r="AP591" s="77"/>
      <c r="AQ591" s="77"/>
      <c r="AR591" s="77"/>
      <c r="AS591" s="77"/>
      <c r="AT591" s="77"/>
      <c r="AU591" s="77"/>
      <c r="AV591" s="77"/>
      <c r="AW591" s="77"/>
      <c r="AX591" s="77"/>
      <c r="AY591" s="77"/>
      <c r="AZ591" s="77"/>
      <c r="BA591" s="77"/>
      <c r="BB591" s="77"/>
      <c r="BC591" s="77"/>
      <c r="BD591" s="77"/>
      <c r="BE591" s="77"/>
      <c r="BF591" s="77"/>
      <c r="BG591" s="77"/>
      <c r="BH591" s="77"/>
      <c r="BI591" s="77"/>
      <c r="BJ591" s="77"/>
      <c r="BK591" s="77"/>
      <c r="BL591" s="77"/>
      <c r="BM591" s="77"/>
      <c r="BN591" s="77"/>
      <c r="BO591" s="77"/>
      <c r="BP591" s="77"/>
      <c r="BQ591" s="77"/>
      <c r="BR591" s="77"/>
      <c r="BS591" s="77"/>
      <c r="BT591" s="77"/>
      <c r="BU591" s="77"/>
      <c r="BV591" s="77"/>
    </row>
    <row r="592" spans="1:74" x14ac:dyDescent="0.4">
      <c r="A592" s="77"/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  <c r="AB592" s="77"/>
      <c r="AC592" s="77"/>
      <c r="AD592" s="77"/>
      <c r="AE592" s="77"/>
      <c r="AF592" s="77"/>
      <c r="AG592" s="77"/>
      <c r="AH592" s="77"/>
      <c r="AI592" s="77"/>
      <c r="AJ592" s="77"/>
      <c r="AK592" s="77"/>
      <c r="AL592" s="77"/>
      <c r="AM592" s="77"/>
      <c r="AN592" s="77"/>
      <c r="AO592" s="77"/>
      <c r="AP592" s="77"/>
      <c r="AQ592" s="77"/>
      <c r="AR592" s="77"/>
      <c r="AS592" s="77"/>
      <c r="AT592" s="77"/>
      <c r="AU592" s="77"/>
      <c r="AV592" s="77"/>
      <c r="AW592" s="77"/>
      <c r="AX592" s="77"/>
      <c r="AY592" s="77"/>
      <c r="AZ592" s="77"/>
      <c r="BA592" s="77"/>
      <c r="BB592" s="77"/>
      <c r="BC592" s="77"/>
      <c r="BD592" s="77"/>
      <c r="BE592" s="77"/>
      <c r="BF592" s="77"/>
      <c r="BG592" s="77"/>
      <c r="BH592" s="77"/>
      <c r="BI592" s="77"/>
      <c r="BJ592" s="77"/>
      <c r="BK592" s="77"/>
      <c r="BL592" s="77"/>
      <c r="BM592" s="77"/>
      <c r="BN592" s="77"/>
      <c r="BO592" s="77"/>
      <c r="BP592" s="77"/>
      <c r="BQ592" s="77"/>
      <c r="BR592" s="77"/>
      <c r="BS592" s="77"/>
      <c r="BT592" s="77"/>
      <c r="BU592" s="77"/>
      <c r="BV592" s="77"/>
    </row>
    <row r="593" spans="1:74" x14ac:dyDescent="0.4">
      <c r="A593" s="77"/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  <c r="AB593" s="77"/>
      <c r="AC593" s="77"/>
      <c r="AD593" s="77"/>
      <c r="AE593" s="77"/>
      <c r="AF593" s="77"/>
      <c r="AG593" s="77"/>
      <c r="AH593" s="77"/>
      <c r="AI593" s="77"/>
      <c r="AJ593" s="77"/>
      <c r="AK593" s="77"/>
      <c r="AL593" s="77"/>
      <c r="AM593" s="77"/>
      <c r="AN593" s="77"/>
      <c r="AO593" s="77"/>
      <c r="AP593" s="77"/>
      <c r="AQ593" s="77"/>
      <c r="AR593" s="77"/>
      <c r="AS593" s="77"/>
      <c r="AT593" s="77"/>
      <c r="AU593" s="77"/>
      <c r="AV593" s="77"/>
      <c r="AW593" s="77"/>
      <c r="AX593" s="77"/>
      <c r="AY593" s="77"/>
      <c r="AZ593" s="77"/>
      <c r="BA593" s="77"/>
      <c r="BB593" s="77"/>
      <c r="BC593" s="77"/>
      <c r="BD593" s="77"/>
      <c r="BE593" s="77"/>
      <c r="BF593" s="77"/>
      <c r="BG593" s="77"/>
      <c r="BH593" s="77"/>
      <c r="BI593" s="77"/>
      <c r="BJ593" s="77"/>
      <c r="BK593" s="77"/>
      <c r="BL593" s="77"/>
      <c r="BM593" s="77"/>
      <c r="BN593" s="77"/>
      <c r="BO593" s="77"/>
      <c r="BP593" s="77"/>
      <c r="BQ593" s="77"/>
      <c r="BR593" s="77"/>
      <c r="BS593" s="77"/>
      <c r="BT593" s="77"/>
      <c r="BU593" s="77"/>
      <c r="BV593" s="77"/>
    </row>
    <row r="594" spans="1:74" x14ac:dyDescent="0.4">
      <c r="A594" s="77"/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  <c r="AB594" s="77"/>
      <c r="AC594" s="77"/>
      <c r="AD594" s="77"/>
      <c r="AE594" s="77"/>
      <c r="AF594" s="77"/>
      <c r="AG594" s="77"/>
      <c r="AH594" s="77"/>
      <c r="AI594" s="77"/>
      <c r="AJ594" s="77"/>
      <c r="AK594" s="77"/>
      <c r="AL594" s="77"/>
      <c r="AM594" s="77"/>
      <c r="AN594" s="77"/>
      <c r="AO594" s="77"/>
      <c r="AP594" s="77"/>
      <c r="AQ594" s="77"/>
      <c r="AR594" s="77"/>
      <c r="AS594" s="77"/>
      <c r="AT594" s="77"/>
      <c r="AU594" s="77"/>
      <c r="AV594" s="77"/>
      <c r="AW594" s="77"/>
      <c r="AX594" s="77"/>
      <c r="AY594" s="77"/>
      <c r="AZ594" s="77"/>
      <c r="BA594" s="77"/>
      <c r="BB594" s="77"/>
      <c r="BC594" s="77"/>
      <c r="BD594" s="77"/>
      <c r="BE594" s="77"/>
      <c r="BF594" s="77"/>
      <c r="BG594" s="77"/>
      <c r="BH594" s="77"/>
      <c r="BI594" s="77"/>
      <c r="BJ594" s="77"/>
      <c r="BK594" s="77"/>
      <c r="BL594" s="77"/>
      <c r="BM594" s="77"/>
      <c r="BN594" s="77"/>
      <c r="BO594" s="77"/>
      <c r="BP594" s="77"/>
      <c r="BQ594" s="77"/>
      <c r="BR594" s="77"/>
      <c r="BS594" s="77"/>
      <c r="BT594" s="77"/>
      <c r="BU594" s="77"/>
      <c r="BV594" s="77"/>
    </row>
    <row r="595" spans="1:74" x14ac:dyDescent="0.4">
      <c r="A595" s="77"/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  <c r="AB595" s="77"/>
      <c r="AC595" s="77"/>
      <c r="AD595" s="77"/>
      <c r="AE595" s="77"/>
      <c r="AF595" s="77"/>
      <c r="AG595" s="77"/>
      <c r="AH595" s="77"/>
      <c r="AI595" s="77"/>
      <c r="AJ595" s="77"/>
      <c r="AK595" s="77"/>
      <c r="AL595" s="77"/>
      <c r="AM595" s="77"/>
      <c r="AN595" s="77"/>
      <c r="AO595" s="77"/>
      <c r="AP595" s="77"/>
      <c r="AQ595" s="77"/>
      <c r="AR595" s="77"/>
      <c r="AS595" s="77"/>
      <c r="AT595" s="77"/>
      <c r="AU595" s="77"/>
      <c r="AV595" s="77"/>
      <c r="AW595" s="77"/>
      <c r="AX595" s="77"/>
      <c r="AY595" s="77"/>
      <c r="AZ595" s="77"/>
      <c r="BA595" s="77"/>
      <c r="BB595" s="77"/>
      <c r="BC595" s="77"/>
      <c r="BD595" s="77"/>
      <c r="BE595" s="77"/>
      <c r="BF595" s="77"/>
      <c r="BG595" s="77"/>
      <c r="BH595" s="77"/>
      <c r="BI595" s="77"/>
      <c r="BJ595" s="77"/>
      <c r="BK595" s="77"/>
      <c r="BL595" s="77"/>
      <c r="BM595" s="77"/>
      <c r="BN595" s="77"/>
      <c r="BO595" s="77"/>
      <c r="BP595" s="77"/>
      <c r="BQ595" s="77"/>
      <c r="BR595" s="77"/>
      <c r="BS595" s="77"/>
      <c r="BT595" s="77"/>
      <c r="BU595" s="77"/>
      <c r="BV595" s="77"/>
    </row>
    <row r="596" spans="1:74" x14ac:dyDescent="0.4">
      <c r="A596" s="77"/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  <c r="AB596" s="77"/>
      <c r="AC596" s="77"/>
      <c r="AD596" s="77"/>
      <c r="AE596" s="77"/>
      <c r="AF596" s="77"/>
      <c r="AG596" s="77"/>
      <c r="AH596" s="77"/>
      <c r="AI596" s="77"/>
      <c r="AJ596" s="77"/>
      <c r="AK596" s="77"/>
      <c r="AL596" s="77"/>
      <c r="AM596" s="77"/>
      <c r="AN596" s="77"/>
      <c r="AO596" s="77"/>
      <c r="AP596" s="77"/>
      <c r="AQ596" s="77"/>
      <c r="AR596" s="77"/>
      <c r="AS596" s="77"/>
      <c r="AT596" s="77"/>
      <c r="AU596" s="77"/>
      <c r="AV596" s="77"/>
      <c r="AW596" s="77"/>
      <c r="AX596" s="77"/>
      <c r="AY596" s="77"/>
      <c r="AZ596" s="77"/>
      <c r="BA596" s="77"/>
      <c r="BB596" s="77"/>
      <c r="BC596" s="77"/>
      <c r="BD596" s="77"/>
      <c r="BE596" s="77"/>
      <c r="BF596" s="77"/>
      <c r="BG596" s="77"/>
      <c r="BH596" s="77"/>
      <c r="BI596" s="77"/>
      <c r="BJ596" s="77"/>
      <c r="BK596" s="77"/>
      <c r="BL596" s="77"/>
      <c r="BM596" s="77"/>
      <c r="BN596" s="77"/>
      <c r="BO596" s="77"/>
      <c r="BP596" s="77"/>
      <c r="BQ596" s="77"/>
      <c r="BR596" s="77"/>
      <c r="BS596" s="77"/>
      <c r="BT596" s="77"/>
      <c r="BU596" s="77"/>
      <c r="BV596" s="77"/>
    </row>
    <row r="597" spans="1:74" x14ac:dyDescent="0.4">
      <c r="A597" s="77"/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  <c r="AB597" s="77"/>
      <c r="AC597" s="77"/>
      <c r="AD597" s="77"/>
      <c r="AE597" s="77"/>
      <c r="AF597" s="77"/>
      <c r="AG597" s="77"/>
      <c r="AH597" s="77"/>
      <c r="AI597" s="77"/>
      <c r="AJ597" s="77"/>
      <c r="AK597" s="77"/>
      <c r="AL597" s="77"/>
      <c r="AM597" s="77"/>
      <c r="AN597" s="77"/>
      <c r="AO597" s="77"/>
      <c r="AP597" s="77"/>
      <c r="AQ597" s="77"/>
      <c r="AR597" s="77"/>
      <c r="AS597" s="77"/>
      <c r="AT597" s="77"/>
      <c r="AU597" s="77"/>
      <c r="AV597" s="77"/>
      <c r="AW597" s="77"/>
      <c r="AX597" s="77"/>
      <c r="AY597" s="77"/>
      <c r="AZ597" s="77"/>
      <c r="BA597" s="77"/>
      <c r="BB597" s="77"/>
      <c r="BC597" s="77"/>
      <c r="BD597" s="77"/>
      <c r="BE597" s="77"/>
      <c r="BF597" s="77"/>
      <c r="BG597" s="77"/>
      <c r="BH597" s="77"/>
      <c r="BI597" s="77"/>
      <c r="BJ597" s="77"/>
      <c r="BK597" s="77"/>
      <c r="BL597" s="77"/>
      <c r="BM597" s="77"/>
      <c r="BN597" s="77"/>
      <c r="BO597" s="77"/>
      <c r="BP597" s="77"/>
      <c r="BQ597" s="77"/>
      <c r="BR597" s="77"/>
      <c r="BS597" s="77"/>
      <c r="BT597" s="77"/>
      <c r="BU597" s="77"/>
      <c r="BV597" s="77"/>
    </row>
    <row r="598" spans="1:74" x14ac:dyDescent="0.4">
      <c r="A598" s="77"/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  <c r="AB598" s="77"/>
      <c r="AC598" s="77"/>
      <c r="AD598" s="77"/>
      <c r="AE598" s="77"/>
      <c r="AF598" s="77"/>
      <c r="AG598" s="77"/>
      <c r="AH598" s="77"/>
      <c r="AI598" s="77"/>
      <c r="AJ598" s="77"/>
      <c r="AK598" s="77"/>
      <c r="AL598" s="77"/>
      <c r="AM598" s="77"/>
      <c r="AN598" s="77"/>
      <c r="AO598" s="77"/>
      <c r="AP598" s="77"/>
      <c r="AQ598" s="77"/>
      <c r="AR598" s="77"/>
      <c r="AS598" s="77"/>
      <c r="AT598" s="77"/>
      <c r="AU598" s="77"/>
      <c r="AV598" s="77"/>
      <c r="AW598" s="77"/>
      <c r="AX598" s="77"/>
      <c r="AY598" s="77"/>
      <c r="AZ598" s="77"/>
      <c r="BA598" s="77"/>
      <c r="BB598" s="77"/>
      <c r="BC598" s="77"/>
      <c r="BD598" s="77"/>
      <c r="BE598" s="77"/>
      <c r="BF598" s="77"/>
      <c r="BG598" s="77"/>
      <c r="BH598" s="77"/>
      <c r="BI598" s="77"/>
      <c r="BJ598" s="77"/>
      <c r="BK598" s="77"/>
      <c r="BL598" s="77"/>
      <c r="BM598" s="77"/>
      <c r="BN598" s="77"/>
      <c r="BO598" s="77"/>
      <c r="BP598" s="77"/>
      <c r="BQ598" s="77"/>
      <c r="BR598" s="77"/>
      <c r="BS598" s="77"/>
      <c r="BT598" s="77"/>
      <c r="BU598" s="77"/>
      <c r="BV598" s="77"/>
    </row>
    <row r="599" spans="1:74" x14ac:dyDescent="0.4">
      <c r="A599" s="77"/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  <c r="AB599" s="77"/>
      <c r="AC599" s="77"/>
      <c r="AD599" s="77"/>
      <c r="AE599" s="77"/>
      <c r="AF599" s="77"/>
      <c r="AG599" s="77"/>
      <c r="AH599" s="77"/>
      <c r="AI599" s="77"/>
      <c r="AJ599" s="77"/>
      <c r="AK599" s="77"/>
      <c r="AL599" s="77"/>
      <c r="AM599" s="77"/>
      <c r="AN599" s="77"/>
      <c r="AO599" s="77"/>
      <c r="AP599" s="77"/>
      <c r="AQ599" s="77"/>
      <c r="AR599" s="77"/>
      <c r="AS599" s="77"/>
      <c r="AT599" s="77"/>
      <c r="AU599" s="77"/>
      <c r="AV599" s="77"/>
      <c r="AW599" s="77"/>
      <c r="AX599" s="77"/>
      <c r="AY599" s="77"/>
      <c r="AZ599" s="77"/>
      <c r="BA599" s="77"/>
      <c r="BB599" s="77"/>
      <c r="BC599" s="77"/>
      <c r="BD599" s="77"/>
      <c r="BE599" s="77"/>
      <c r="BF599" s="77"/>
      <c r="BG599" s="77"/>
      <c r="BH599" s="77"/>
      <c r="BI599" s="77"/>
      <c r="BJ599" s="77"/>
      <c r="BK599" s="77"/>
      <c r="BL599" s="77"/>
      <c r="BM599" s="77"/>
      <c r="BN599" s="77"/>
      <c r="BO599" s="77"/>
      <c r="BP599" s="77"/>
      <c r="BQ599" s="77"/>
      <c r="BR599" s="77"/>
      <c r="BS599" s="77"/>
      <c r="BT599" s="77"/>
      <c r="BU599" s="77"/>
      <c r="BV599" s="77"/>
    </row>
    <row r="600" spans="1:74" x14ac:dyDescent="0.4">
      <c r="A600" s="77"/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  <c r="AB600" s="77"/>
      <c r="AC600" s="77"/>
      <c r="AD600" s="77"/>
      <c r="AE600" s="77"/>
      <c r="AF600" s="77"/>
      <c r="AG600" s="77"/>
      <c r="AH600" s="77"/>
      <c r="AI600" s="77"/>
      <c r="AJ600" s="77"/>
      <c r="AK600" s="77"/>
      <c r="AL600" s="77"/>
      <c r="AM600" s="77"/>
      <c r="AN600" s="77"/>
      <c r="AO600" s="77"/>
      <c r="AP600" s="77"/>
      <c r="AQ600" s="77"/>
      <c r="AR600" s="77"/>
      <c r="AS600" s="77"/>
      <c r="AT600" s="77"/>
      <c r="AU600" s="77"/>
      <c r="AV600" s="77"/>
      <c r="AW600" s="77"/>
      <c r="AX600" s="77"/>
      <c r="AY600" s="77"/>
      <c r="AZ600" s="77"/>
      <c r="BA600" s="77"/>
      <c r="BB600" s="77"/>
      <c r="BC600" s="77"/>
      <c r="BD600" s="77"/>
      <c r="BE600" s="77"/>
      <c r="BF600" s="77"/>
      <c r="BG600" s="77"/>
      <c r="BH600" s="77"/>
      <c r="BI600" s="77"/>
      <c r="BJ600" s="77"/>
      <c r="BK600" s="77"/>
      <c r="BL600" s="77"/>
      <c r="BM600" s="77"/>
      <c r="BN600" s="77"/>
      <c r="BO600" s="77"/>
      <c r="BP600" s="77"/>
      <c r="BQ600" s="77"/>
      <c r="BR600" s="77"/>
      <c r="BS600" s="77"/>
      <c r="BT600" s="77"/>
      <c r="BU600" s="77"/>
      <c r="BV600" s="77"/>
    </row>
    <row r="601" spans="1:74" x14ac:dyDescent="0.4">
      <c r="A601" s="77"/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  <c r="AB601" s="77"/>
      <c r="AC601" s="77"/>
      <c r="AD601" s="77"/>
      <c r="AE601" s="77"/>
      <c r="AF601" s="77"/>
      <c r="AG601" s="77"/>
      <c r="AH601" s="77"/>
      <c r="AI601" s="77"/>
      <c r="AJ601" s="77"/>
      <c r="AK601" s="77"/>
      <c r="AL601" s="77"/>
      <c r="AM601" s="77"/>
      <c r="AN601" s="77"/>
      <c r="AO601" s="77"/>
      <c r="AP601" s="77"/>
      <c r="AQ601" s="77"/>
      <c r="AR601" s="77"/>
      <c r="AS601" s="77"/>
      <c r="AT601" s="77"/>
      <c r="AU601" s="77"/>
      <c r="AV601" s="77"/>
      <c r="AW601" s="77"/>
      <c r="AX601" s="77"/>
      <c r="AY601" s="77"/>
      <c r="AZ601" s="77"/>
      <c r="BA601" s="77"/>
      <c r="BB601" s="77"/>
      <c r="BC601" s="77"/>
      <c r="BD601" s="77"/>
      <c r="BE601" s="77"/>
      <c r="BF601" s="77"/>
      <c r="BG601" s="77"/>
      <c r="BH601" s="77"/>
      <c r="BI601" s="77"/>
      <c r="BJ601" s="77"/>
      <c r="BK601" s="77"/>
      <c r="BL601" s="77"/>
      <c r="BM601" s="77"/>
      <c r="BN601" s="77"/>
      <c r="BO601" s="77"/>
      <c r="BP601" s="77"/>
      <c r="BQ601" s="77"/>
      <c r="BR601" s="77"/>
      <c r="BS601" s="77"/>
      <c r="BT601" s="77"/>
      <c r="BU601" s="77"/>
      <c r="BV601" s="77"/>
    </row>
    <row r="602" spans="1:74" x14ac:dyDescent="0.4">
      <c r="A602" s="77"/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  <c r="AB602" s="77"/>
      <c r="AC602" s="77"/>
      <c r="AD602" s="77"/>
      <c r="AE602" s="77"/>
      <c r="AF602" s="77"/>
      <c r="AG602" s="77"/>
      <c r="AH602" s="77"/>
      <c r="AI602" s="77"/>
      <c r="AJ602" s="77"/>
      <c r="AK602" s="77"/>
      <c r="AL602" s="77"/>
      <c r="AM602" s="77"/>
      <c r="AN602" s="77"/>
      <c r="AO602" s="77"/>
      <c r="AP602" s="77"/>
      <c r="AQ602" s="77"/>
      <c r="AR602" s="77"/>
      <c r="AS602" s="77"/>
      <c r="AT602" s="77"/>
      <c r="AU602" s="77"/>
      <c r="AV602" s="77"/>
      <c r="AW602" s="77"/>
      <c r="AX602" s="77"/>
      <c r="AY602" s="77"/>
      <c r="AZ602" s="77"/>
      <c r="BA602" s="77"/>
      <c r="BB602" s="77"/>
      <c r="BC602" s="77"/>
      <c r="BD602" s="77"/>
      <c r="BE602" s="77"/>
      <c r="BF602" s="77"/>
      <c r="BG602" s="77"/>
      <c r="BH602" s="77"/>
      <c r="BI602" s="77"/>
      <c r="BJ602" s="77"/>
      <c r="BK602" s="77"/>
      <c r="BL602" s="77"/>
      <c r="BM602" s="77"/>
      <c r="BN602" s="77"/>
      <c r="BO602" s="77"/>
      <c r="BP602" s="77"/>
      <c r="BQ602" s="77"/>
      <c r="BR602" s="77"/>
      <c r="BS602" s="77"/>
      <c r="BT602" s="77"/>
      <c r="BU602" s="77"/>
      <c r="BV602" s="77"/>
    </row>
    <row r="603" spans="1:74" x14ac:dyDescent="0.4">
      <c r="A603" s="77"/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  <c r="AB603" s="77"/>
      <c r="AC603" s="77"/>
      <c r="AD603" s="77"/>
      <c r="AE603" s="77"/>
      <c r="AF603" s="77"/>
      <c r="AG603" s="77"/>
      <c r="AH603" s="77"/>
      <c r="AI603" s="77"/>
      <c r="AJ603" s="77"/>
      <c r="AK603" s="77"/>
      <c r="AL603" s="77"/>
      <c r="AM603" s="77"/>
      <c r="AN603" s="77"/>
      <c r="AO603" s="77"/>
      <c r="AP603" s="77"/>
      <c r="AQ603" s="77"/>
      <c r="AR603" s="77"/>
      <c r="AS603" s="77"/>
      <c r="AT603" s="77"/>
      <c r="AU603" s="77"/>
      <c r="AV603" s="77"/>
      <c r="AW603" s="77"/>
      <c r="AX603" s="77"/>
      <c r="AY603" s="77"/>
      <c r="AZ603" s="77"/>
      <c r="BA603" s="77"/>
      <c r="BB603" s="77"/>
      <c r="BC603" s="77"/>
      <c r="BD603" s="77"/>
      <c r="BE603" s="77"/>
      <c r="BF603" s="77"/>
      <c r="BG603" s="77"/>
      <c r="BH603" s="77"/>
      <c r="BI603" s="77"/>
      <c r="BJ603" s="77"/>
      <c r="BK603" s="77"/>
      <c r="BL603" s="77"/>
      <c r="BM603" s="77"/>
      <c r="BN603" s="77"/>
      <c r="BO603" s="77"/>
      <c r="BP603" s="77"/>
      <c r="BQ603" s="77"/>
      <c r="BR603" s="77"/>
      <c r="BS603" s="77"/>
      <c r="BT603" s="77"/>
      <c r="BU603" s="77"/>
      <c r="BV603" s="77"/>
    </row>
    <row r="604" spans="1:74" x14ac:dyDescent="0.4">
      <c r="A604" s="77"/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  <c r="AB604" s="77"/>
      <c r="AC604" s="77"/>
      <c r="AD604" s="77"/>
      <c r="AE604" s="77"/>
      <c r="AF604" s="77"/>
      <c r="AG604" s="77"/>
      <c r="AH604" s="77"/>
      <c r="AI604" s="77"/>
      <c r="AJ604" s="77"/>
      <c r="AK604" s="77"/>
      <c r="AL604" s="77"/>
      <c r="AM604" s="77"/>
      <c r="AN604" s="77"/>
      <c r="AO604" s="77"/>
      <c r="AP604" s="77"/>
      <c r="AQ604" s="77"/>
      <c r="AR604" s="77"/>
      <c r="AS604" s="77"/>
      <c r="AT604" s="77"/>
      <c r="AU604" s="77"/>
      <c r="AV604" s="77"/>
      <c r="AW604" s="77"/>
      <c r="AX604" s="77"/>
      <c r="AY604" s="77"/>
      <c r="AZ604" s="77"/>
      <c r="BA604" s="77"/>
      <c r="BB604" s="77"/>
      <c r="BC604" s="77"/>
      <c r="BD604" s="77"/>
      <c r="BE604" s="77"/>
      <c r="BF604" s="77"/>
      <c r="BG604" s="77"/>
      <c r="BH604" s="77"/>
      <c r="BI604" s="77"/>
      <c r="BJ604" s="77"/>
      <c r="BK604" s="77"/>
      <c r="BL604" s="77"/>
      <c r="BM604" s="77"/>
      <c r="BN604" s="77"/>
      <c r="BO604" s="77"/>
      <c r="BP604" s="77"/>
      <c r="BQ604" s="77"/>
      <c r="BR604" s="77"/>
      <c r="BS604" s="77"/>
      <c r="BT604" s="77"/>
      <c r="BU604" s="77"/>
      <c r="BV604" s="77"/>
    </row>
    <row r="605" spans="1:74" x14ac:dyDescent="0.4">
      <c r="A605" s="77"/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  <c r="AB605" s="77"/>
      <c r="AC605" s="77"/>
      <c r="AD605" s="77"/>
      <c r="AE605" s="77"/>
      <c r="AF605" s="77"/>
      <c r="AG605" s="77"/>
      <c r="AH605" s="77"/>
      <c r="AI605" s="77"/>
      <c r="AJ605" s="77"/>
      <c r="AK605" s="77"/>
      <c r="AL605" s="77"/>
      <c r="AM605" s="77"/>
      <c r="AN605" s="77"/>
      <c r="AO605" s="77"/>
      <c r="AP605" s="77"/>
      <c r="AQ605" s="77"/>
      <c r="AR605" s="77"/>
      <c r="AS605" s="77"/>
      <c r="AT605" s="77"/>
      <c r="AU605" s="77"/>
      <c r="AV605" s="77"/>
      <c r="AW605" s="77"/>
      <c r="AX605" s="77"/>
      <c r="AY605" s="77"/>
      <c r="AZ605" s="77"/>
      <c r="BA605" s="77"/>
      <c r="BB605" s="77"/>
      <c r="BC605" s="77"/>
      <c r="BD605" s="77"/>
      <c r="BE605" s="77"/>
      <c r="BF605" s="77"/>
      <c r="BG605" s="77"/>
      <c r="BH605" s="77"/>
      <c r="BI605" s="77"/>
      <c r="BJ605" s="77"/>
      <c r="BK605" s="77"/>
      <c r="BL605" s="77"/>
      <c r="BM605" s="77"/>
      <c r="BN605" s="77"/>
      <c r="BO605" s="77"/>
      <c r="BP605" s="77"/>
      <c r="BQ605" s="77"/>
      <c r="BR605" s="77"/>
      <c r="BS605" s="77"/>
      <c r="BT605" s="77"/>
      <c r="BU605" s="77"/>
      <c r="BV605" s="77"/>
    </row>
    <row r="606" spans="1:74" x14ac:dyDescent="0.4">
      <c r="A606" s="77"/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  <c r="AB606" s="77"/>
      <c r="AC606" s="77"/>
      <c r="AD606" s="77"/>
      <c r="AE606" s="77"/>
      <c r="AF606" s="77"/>
      <c r="AG606" s="77"/>
      <c r="AH606" s="77"/>
      <c r="AI606" s="77"/>
      <c r="AJ606" s="77"/>
      <c r="AK606" s="77"/>
      <c r="AL606" s="77"/>
      <c r="AM606" s="77"/>
      <c r="AN606" s="77"/>
      <c r="AO606" s="77"/>
      <c r="AP606" s="77"/>
      <c r="AQ606" s="77"/>
      <c r="AR606" s="77"/>
      <c r="AS606" s="77"/>
      <c r="AT606" s="77"/>
      <c r="AU606" s="77"/>
      <c r="AV606" s="77"/>
      <c r="AW606" s="77"/>
      <c r="AX606" s="77"/>
      <c r="AY606" s="77"/>
      <c r="AZ606" s="77"/>
      <c r="BA606" s="77"/>
      <c r="BB606" s="77"/>
      <c r="BC606" s="77"/>
      <c r="BD606" s="77"/>
      <c r="BE606" s="77"/>
      <c r="BF606" s="77"/>
      <c r="BG606" s="77"/>
      <c r="BH606" s="77"/>
      <c r="BI606" s="77"/>
      <c r="BJ606" s="77"/>
      <c r="BK606" s="77"/>
      <c r="BL606" s="77"/>
      <c r="BM606" s="77"/>
      <c r="BN606" s="77"/>
      <c r="BO606" s="77"/>
      <c r="BP606" s="77"/>
      <c r="BQ606" s="77"/>
      <c r="BR606" s="77"/>
      <c r="BS606" s="77"/>
      <c r="BT606" s="77"/>
      <c r="BU606" s="77"/>
      <c r="BV606" s="77"/>
    </row>
    <row r="607" spans="1:74" x14ac:dyDescent="0.4">
      <c r="A607" s="77"/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  <c r="AB607" s="77"/>
      <c r="AC607" s="77"/>
      <c r="AD607" s="77"/>
      <c r="AE607" s="77"/>
      <c r="AF607" s="77"/>
      <c r="AG607" s="77"/>
      <c r="AH607" s="77"/>
      <c r="AI607" s="77"/>
      <c r="AJ607" s="77"/>
      <c r="AK607" s="77"/>
      <c r="AL607" s="77"/>
      <c r="AM607" s="77"/>
      <c r="AN607" s="77"/>
      <c r="AO607" s="77"/>
      <c r="AP607" s="77"/>
      <c r="AQ607" s="77"/>
      <c r="AR607" s="77"/>
      <c r="AS607" s="77"/>
      <c r="AT607" s="77"/>
      <c r="AU607" s="77"/>
      <c r="AV607" s="77"/>
      <c r="AW607" s="77"/>
      <c r="AX607" s="77"/>
      <c r="AY607" s="77"/>
      <c r="AZ607" s="77"/>
      <c r="BA607" s="77"/>
      <c r="BB607" s="77"/>
      <c r="BC607" s="77"/>
      <c r="BD607" s="77"/>
      <c r="BE607" s="77"/>
      <c r="BF607" s="77"/>
      <c r="BG607" s="77"/>
      <c r="BH607" s="77"/>
      <c r="BI607" s="77"/>
      <c r="BJ607" s="77"/>
      <c r="BK607" s="77"/>
      <c r="BL607" s="77"/>
      <c r="BM607" s="77"/>
      <c r="BN607" s="77"/>
      <c r="BO607" s="77"/>
      <c r="BP607" s="77"/>
      <c r="BQ607" s="77"/>
      <c r="BR607" s="77"/>
      <c r="BS607" s="77"/>
      <c r="BT607" s="77"/>
      <c r="BU607" s="77"/>
      <c r="BV607" s="77"/>
    </row>
    <row r="608" spans="1:74" x14ac:dyDescent="0.4">
      <c r="A608" s="77"/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  <c r="AB608" s="77"/>
      <c r="AC608" s="77"/>
      <c r="AD608" s="77"/>
      <c r="AE608" s="77"/>
      <c r="AF608" s="77"/>
      <c r="AG608" s="77"/>
      <c r="AH608" s="77"/>
      <c r="AI608" s="77"/>
      <c r="AJ608" s="77"/>
      <c r="AK608" s="77"/>
      <c r="AL608" s="77"/>
      <c r="AM608" s="77"/>
      <c r="AN608" s="77"/>
      <c r="AO608" s="77"/>
      <c r="AP608" s="77"/>
      <c r="AQ608" s="77"/>
      <c r="AR608" s="77"/>
      <c r="AS608" s="77"/>
      <c r="AT608" s="77"/>
      <c r="AU608" s="77"/>
      <c r="AV608" s="77"/>
      <c r="AW608" s="77"/>
      <c r="AX608" s="77"/>
      <c r="AY608" s="77"/>
      <c r="AZ608" s="77"/>
      <c r="BA608" s="77"/>
      <c r="BB608" s="77"/>
      <c r="BC608" s="77"/>
      <c r="BD608" s="77"/>
      <c r="BE608" s="77"/>
      <c r="BF608" s="77"/>
      <c r="BG608" s="77"/>
      <c r="BH608" s="77"/>
      <c r="BI608" s="77"/>
      <c r="BJ608" s="77"/>
      <c r="BK608" s="77"/>
      <c r="BL608" s="77"/>
      <c r="BM608" s="77"/>
      <c r="BN608" s="77"/>
      <c r="BO608" s="77"/>
      <c r="BP608" s="77"/>
      <c r="BQ608" s="77"/>
      <c r="BR608" s="77"/>
      <c r="BS608" s="77"/>
      <c r="BT608" s="77"/>
      <c r="BU608" s="77"/>
      <c r="BV608" s="77"/>
    </row>
    <row r="609" spans="1:74" x14ac:dyDescent="0.4">
      <c r="A609" s="77"/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  <c r="AB609" s="77"/>
      <c r="AC609" s="77"/>
      <c r="AD609" s="77"/>
      <c r="AE609" s="77"/>
      <c r="AF609" s="77"/>
      <c r="AG609" s="77"/>
      <c r="AH609" s="77"/>
      <c r="AI609" s="77"/>
      <c r="AJ609" s="77"/>
      <c r="AK609" s="77"/>
      <c r="AL609" s="77"/>
      <c r="AM609" s="77"/>
      <c r="AN609" s="77"/>
      <c r="AO609" s="77"/>
      <c r="AP609" s="77"/>
      <c r="AQ609" s="77"/>
      <c r="AR609" s="77"/>
      <c r="AS609" s="77"/>
      <c r="AT609" s="77"/>
      <c r="AU609" s="77"/>
      <c r="AV609" s="77"/>
      <c r="AW609" s="77"/>
      <c r="AX609" s="77"/>
      <c r="AY609" s="77"/>
      <c r="AZ609" s="77"/>
      <c r="BA609" s="77"/>
      <c r="BB609" s="77"/>
      <c r="BC609" s="77"/>
      <c r="BD609" s="77"/>
      <c r="BE609" s="77"/>
      <c r="BF609" s="77"/>
      <c r="BG609" s="77"/>
      <c r="BH609" s="77"/>
      <c r="BI609" s="77"/>
      <c r="BJ609" s="77"/>
      <c r="BK609" s="77"/>
      <c r="BL609" s="77"/>
      <c r="BM609" s="77"/>
      <c r="BN609" s="77"/>
      <c r="BO609" s="77"/>
      <c r="BP609" s="77"/>
      <c r="BQ609" s="77"/>
      <c r="BR609" s="77"/>
      <c r="BS609" s="77"/>
      <c r="BT609" s="77"/>
      <c r="BU609" s="77"/>
      <c r="BV609" s="77"/>
    </row>
    <row r="610" spans="1:74" x14ac:dyDescent="0.4">
      <c r="A610" s="77"/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  <c r="AB610" s="77"/>
      <c r="AC610" s="77"/>
      <c r="AD610" s="77"/>
      <c r="AE610" s="77"/>
      <c r="AF610" s="77"/>
      <c r="AG610" s="77"/>
      <c r="AH610" s="77"/>
      <c r="AI610" s="77"/>
      <c r="AJ610" s="77"/>
      <c r="AK610" s="77"/>
      <c r="AL610" s="77"/>
      <c r="AM610" s="77"/>
      <c r="AN610" s="77"/>
      <c r="AO610" s="77"/>
      <c r="AP610" s="77"/>
      <c r="AQ610" s="77"/>
      <c r="AR610" s="77"/>
      <c r="AS610" s="77"/>
      <c r="AT610" s="77"/>
      <c r="AU610" s="77"/>
      <c r="AV610" s="77"/>
      <c r="AW610" s="77"/>
      <c r="AX610" s="77"/>
      <c r="AY610" s="77"/>
      <c r="AZ610" s="77"/>
      <c r="BA610" s="77"/>
      <c r="BB610" s="77"/>
      <c r="BC610" s="77"/>
      <c r="BD610" s="77"/>
      <c r="BE610" s="77"/>
      <c r="BF610" s="77"/>
      <c r="BG610" s="77"/>
      <c r="BH610" s="77"/>
      <c r="BI610" s="77"/>
      <c r="BJ610" s="77"/>
      <c r="BK610" s="77"/>
      <c r="BL610" s="77"/>
      <c r="BM610" s="77"/>
      <c r="BN610" s="77"/>
      <c r="BO610" s="77"/>
      <c r="BP610" s="77"/>
      <c r="BQ610" s="77"/>
      <c r="BR610" s="77"/>
      <c r="BS610" s="77"/>
      <c r="BT610" s="77"/>
      <c r="BU610" s="77"/>
      <c r="BV610" s="77"/>
    </row>
    <row r="611" spans="1:74" x14ac:dyDescent="0.4">
      <c r="A611" s="77"/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  <c r="AB611" s="77"/>
      <c r="AC611" s="77"/>
      <c r="AD611" s="77"/>
      <c r="AE611" s="77"/>
      <c r="AF611" s="77"/>
      <c r="AG611" s="77"/>
      <c r="AH611" s="77"/>
      <c r="AI611" s="77"/>
      <c r="AJ611" s="77"/>
      <c r="AK611" s="77"/>
      <c r="AL611" s="77"/>
      <c r="AM611" s="77"/>
      <c r="AN611" s="77"/>
      <c r="AO611" s="77"/>
      <c r="AP611" s="77"/>
      <c r="AQ611" s="77"/>
      <c r="AR611" s="77"/>
      <c r="AS611" s="77"/>
      <c r="AT611" s="77"/>
      <c r="AU611" s="77"/>
      <c r="AV611" s="77"/>
      <c r="AW611" s="77"/>
      <c r="AX611" s="77"/>
      <c r="AY611" s="77"/>
      <c r="AZ611" s="77"/>
      <c r="BA611" s="77"/>
      <c r="BB611" s="77"/>
      <c r="BC611" s="77"/>
      <c r="BD611" s="77"/>
      <c r="BE611" s="77"/>
      <c r="BF611" s="77"/>
      <c r="BG611" s="77"/>
      <c r="BH611" s="77"/>
      <c r="BI611" s="77"/>
      <c r="BJ611" s="77"/>
      <c r="BK611" s="77"/>
      <c r="BL611" s="77"/>
      <c r="BM611" s="77"/>
      <c r="BN611" s="77"/>
      <c r="BO611" s="77"/>
      <c r="BP611" s="77"/>
      <c r="BQ611" s="77"/>
      <c r="BR611" s="77"/>
      <c r="BS611" s="77"/>
      <c r="BT611" s="77"/>
      <c r="BU611" s="77"/>
      <c r="BV611" s="77"/>
    </row>
    <row r="612" spans="1:74" x14ac:dyDescent="0.4">
      <c r="A612" s="77"/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  <c r="AB612" s="77"/>
      <c r="AC612" s="77"/>
      <c r="AD612" s="77"/>
      <c r="AE612" s="77"/>
      <c r="AF612" s="77"/>
      <c r="AG612" s="77"/>
      <c r="AH612" s="77"/>
      <c r="AI612" s="77"/>
      <c r="AJ612" s="77"/>
      <c r="AK612" s="77"/>
      <c r="AL612" s="77"/>
      <c r="AM612" s="77"/>
      <c r="AN612" s="77"/>
      <c r="AO612" s="77"/>
      <c r="AP612" s="77"/>
      <c r="AQ612" s="77"/>
      <c r="AR612" s="77"/>
      <c r="AS612" s="77"/>
      <c r="AT612" s="77"/>
      <c r="AU612" s="77"/>
      <c r="AV612" s="77"/>
      <c r="AW612" s="77"/>
      <c r="AX612" s="77"/>
      <c r="AY612" s="77"/>
      <c r="AZ612" s="77"/>
      <c r="BA612" s="77"/>
      <c r="BB612" s="77"/>
      <c r="BC612" s="77"/>
      <c r="BD612" s="77"/>
      <c r="BE612" s="77"/>
      <c r="BF612" s="77"/>
      <c r="BG612" s="77"/>
      <c r="BH612" s="77"/>
      <c r="BI612" s="77"/>
      <c r="BJ612" s="77"/>
      <c r="BK612" s="77"/>
      <c r="BL612" s="77"/>
      <c r="BM612" s="77"/>
      <c r="BN612" s="77"/>
      <c r="BO612" s="77"/>
      <c r="BP612" s="77"/>
      <c r="BQ612" s="77"/>
      <c r="BR612" s="77"/>
      <c r="BS612" s="77"/>
      <c r="BT612" s="77"/>
      <c r="BU612" s="77"/>
      <c r="BV612" s="77"/>
    </row>
    <row r="613" spans="1:74" x14ac:dyDescent="0.4">
      <c r="A613" s="77"/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  <c r="AB613" s="77"/>
      <c r="AC613" s="77"/>
      <c r="AD613" s="77"/>
      <c r="AE613" s="77"/>
      <c r="AF613" s="77"/>
      <c r="AG613" s="77"/>
      <c r="AH613" s="77"/>
      <c r="AI613" s="77"/>
      <c r="AJ613" s="77"/>
      <c r="AK613" s="77"/>
      <c r="AL613" s="77"/>
      <c r="AM613" s="77"/>
      <c r="AN613" s="77"/>
      <c r="AO613" s="77"/>
      <c r="AP613" s="77"/>
      <c r="AQ613" s="77"/>
      <c r="AR613" s="77"/>
      <c r="AS613" s="77"/>
      <c r="AT613" s="77"/>
      <c r="AU613" s="77"/>
      <c r="AV613" s="77"/>
      <c r="AW613" s="77"/>
      <c r="AX613" s="77"/>
      <c r="AY613" s="77"/>
      <c r="AZ613" s="77"/>
      <c r="BA613" s="77"/>
      <c r="BB613" s="77"/>
      <c r="BC613" s="77"/>
      <c r="BD613" s="77"/>
      <c r="BE613" s="77"/>
      <c r="BF613" s="77"/>
      <c r="BG613" s="77"/>
      <c r="BH613" s="77"/>
      <c r="BI613" s="77"/>
      <c r="BJ613" s="77"/>
      <c r="BK613" s="77"/>
      <c r="BL613" s="77"/>
      <c r="BM613" s="77"/>
      <c r="BN613" s="77"/>
      <c r="BO613" s="77"/>
      <c r="BP613" s="77"/>
      <c r="BQ613" s="77"/>
      <c r="BR613" s="77"/>
      <c r="BS613" s="77"/>
      <c r="BT613" s="77"/>
      <c r="BU613" s="77"/>
      <c r="BV613" s="77"/>
    </row>
    <row r="614" spans="1:74" x14ac:dyDescent="0.4">
      <c r="A614" s="77"/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  <c r="AB614" s="77"/>
      <c r="AC614" s="77"/>
      <c r="AD614" s="77"/>
      <c r="AE614" s="77"/>
      <c r="AF614" s="77"/>
      <c r="AG614" s="77"/>
      <c r="AH614" s="77"/>
      <c r="AI614" s="77"/>
      <c r="AJ614" s="77"/>
      <c r="AK614" s="77"/>
      <c r="AL614" s="77"/>
      <c r="AM614" s="77"/>
      <c r="AN614" s="77"/>
      <c r="AO614" s="77"/>
      <c r="AP614" s="77"/>
      <c r="AQ614" s="77"/>
      <c r="AR614" s="77"/>
      <c r="AS614" s="77"/>
      <c r="AT614" s="77"/>
      <c r="AU614" s="77"/>
      <c r="AV614" s="77"/>
      <c r="AW614" s="77"/>
      <c r="AX614" s="77"/>
      <c r="AY614" s="77"/>
      <c r="AZ614" s="77"/>
      <c r="BA614" s="77"/>
      <c r="BB614" s="77"/>
      <c r="BC614" s="77"/>
      <c r="BD614" s="77"/>
      <c r="BE614" s="77"/>
      <c r="BF614" s="77"/>
      <c r="BG614" s="77"/>
      <c r="BH614" s="77"/>
      <c r="BI614" s="77"/>
      <c r="BJ614" s="77"/>
      <c r="BK614" s="77"/>
      <c r="BL614" s="77"/>
      <c r="BM614" s="77"/>
      <c r="BN614" s="77"/>
      <c r="BO614" s="77"/>
      <c r="BP614" s="77"/>
      <c r="BQ614" s="77"/>
      <c r="BR614" s="77"/>
      <c r="BS614" s="77"/>
      <c r="BT614" s="77"/>
      <c r="BU614" s="77"/>
      <c r="BV614" s="77"/>
    </row>
    <row r="615" spans="1:74" x14ac:dyDescent="0.4">
      <c r="A615" s="77"/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  <c r="AB615" s="77"/>
      <c r="AC615" s="77"/>
      <c r="AD615" s="77"/>
      <c r="AE615" s="77"/>
      <c r="AF615" s="77"/>
      <c r="AG615" s="77"/>
      <c r="AH615" s="77"/>
      <c r="AI615" s="77"/>
      <c r="AJ615" s="77"/>
      <c r="AK615" s="77"/>
      <c r="AL615" s="77"/>
      <c r="AM615" s="77"/>
      <c r="AN615" s="77"/>
      <c r="AO615" s="77"/>
      <c r="AP615" s="77"/>
      <c r="AQ615" s="77"/>
      <c r="AR615" s="77"/>
      <c r="AS615" s="77"/>
      <c r="AT615" s="77"/>
      <c r="AU615" s="77"/>
      <c r="AV615" s="77"/>
      <c r="AW615" s="77"/>
      <c r="AX615" s="77"/>
      <c r="AY615" s="77"/>
      <c r="AZ615" s="77"/>
      <c r="BA615" s="77"/>
      <c r="BB615" s="77"/>
      <c r="BC615" s="77"/>
      <c r="BD615" s="77"/>
      <c r="BE615" s="77"/>
      <c r="BF615" s="77"/>
      <c r="BG615" s="77"/>
      <c r="BH615" s="77"/>
      <c r="BI615" s="77"/>
      <c r="BJ615" s="77"/>
      <c r="BK615" s="77"/>
      <c r="BL615" s="77"/>
      <c r="BM615" s="77"/>
      <c r="BN615" s="77"/>
      <c r="BO615" s="77"/>
      <c r="BP615" s="77"/>
      <c r="BQ615" s="77"/>
      <c r="BR615" s="77"/>
      <c r="BS615" s="77"/>
      <c r="BT615" s="77"/>
      <c r="BU615" s="77"/>
      <c r="BV615" s="77"/>
    </row>
    <row r="616" spans="1:74" x14ac:dyDescent="0.4">
      <c r="A616" s="77"/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  <c r="AB616" s="77"/>
      <c r="AC616" s="77"/>
      <c r="AD616" s="77"/>
      <c r="AE616" s="77"/>
      <c r="AF616" s="77"/>
      <c r="AG616" s="77"/>
      <c r="AH616" s="77"/>
      <c r="AI616" s="77"/>
      <c r="AJ616" s="77"/>
      <c r="AK616" s="77"/>
      <c r="AL616" s="77"/>
      <c r="AM616" s="77"/>
      <c r="AN616" s="77"/>
      <c r="AO616" s="77"/>
      <c r="AP616" s="77"/>
      <c r="AQ616" s="77"/>
      <c r="AR616" s="77"/>
      <c r="AS616" s="77"/>
      <c r="AT616" s="77"/>
      <c r="AU616" s="77"/>
      <c r="AV616" s="77"/>
      <c r="AW616" s="77"/>
      <c r="AX616" s="77"/>
      <c r="AY616" s="77"/>
      <c r="AZ616" s="77"/>
      <c r="BA616" s="77"/>
      <c r="BB616" s="77"/>
      <c r="BC616" s="77"/>
      <c r="BD616" s="77"/>
      <c r="BE616" s="77"/>
      <c r="BF616" s="77"/>
      <c r="BG616" s="77"/>
      <c r="BH616" s="77"/>
      <c r="BI616" s="77"/>
      <c r="BJ616" s="77"/>
      <c r="BK616" s="77"/>
      <c r="BL616" s="77"/>
      <c r="BM616" s="77"/>
      <c r="BN616" s="77"/>
      <c r="BO616" s="77"/>
      <c r="BP616" s="77"/>
      <c r="BQ616" s="77"/>
      <c r="BR616" s="77"/>
      <c r="BS616" s="77"/>
      <c r="BT616" s="77"/>
      <c r="BU616" s="77"/>
      <c r="BV616" s="77"/>
    </row>
    <row r="617" spans="1:74" x14ac:dyDescent="0.4">
      <c r="A617" s="77"/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  <c r="AB617" s="77"/>
      <c r="AC617" s="77"/>
      <c r="AD617" s="77"/>
      <c r="AE617" s="77"/>
      <c r="AF617" s="77"/>
      <c r="AG617" s="77"/>
      <c r="AH617" s="77"/>
      <c r="AI617" s="77"/>
      <c r="AJ617" s="77"/>
      <c r="AK617" s="77"/>
      <c r="AL617" s="77"/>
      <c r="AM617" s="77"/>
      <c r="AN617" s="77"/>
      <c r="AO617" s="77"/>
      <c r="AP617" s="77"/>
      <c r="AQ617" s="77"/>
      <c r="AR617" s="77"/>
      <c r="AS617" s="77"/>
      <c r="AT617" s="77"/>
      <c r="AU617" s="77"/>
      <c r="AV617" s="77"/>
      <c r="AW617" s="77"/>
      <c r="AX617" s="77"/>
      <c r="AY617" s="77"/>
      <c r="AZ617" s="77"/>
      <c r="BA617" s="77"/>
      <c r="BB617" s="77"/>
      <c r="BC617" s="77"/>
      <c r="BD617" s="77"/>
      <c r="BE617" s="77"/>
      <c r="BF617" s="77"/>
      <c r="BG617" s="77"/>
      <c r="BH617" s="77"/>
      <c r="BI617" s="77"/>
      <c r="BJ617" s="77"/>
      <c r="BK617" s="77"/>
      <c r="BL617" s="77"/>
      <c r="BM617" s="77"/>
      <c r="BN617" s="77"/>
      <c r="BO617" s="77"/>
      <c r="BP617" s="77"/>
      <c r="BQ617" s="77"/>
      <c r="BR617" s="77"/>
      <c r="BS617" s="77"/>
      <c r="BT617" s="77"/>
      <c r="BU617" s="77"/>
      <c r="BV617" s="77"/>
    </row>
    <row r="618" spans="1:74" x14ac:dyDescent="0.4">
      <c r="A618" s="77"/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  <c r="AB618" s="77"/>
      <c r="AC618" s="77"/>
      <c r="AD618" s="77"/>
      <c r="AE618" s="77"/>
      <c r="AF618" s="77"/>
      <c r="AG618" s="77"/>
      <c r="AH618" s="77"/>
      <c r="AI618" s="77"/>
      <c r="AJ618" s="77"/>
      <c r="AK618" s="77"/>
      <c r="AL618" s="77"/>
      <c r="AM618" s="77"/>
      <c r="AN618" s="77"/>
      <c r="AO618" s="77"/>
      <c r="AP618" s="77"/>
      <c r="AQ618" s="77"/>
      <c r="AR618" s="77"/>
      <c r="AS618" s="77"/>
      <c r="AT618" s="77"/>
      <c r="AU618" s="77"/>
      <c r="AV618" s="77"/>
      <c r="AW618" s="77"/>
      <c r="AX618" s="77"/>
      <c r="AY618" s="77"/>
      <c r="AZ618" s="77"/>
      <c r="BA618" s="77"/>
      <c r="BB618" s="77"/>
      <c r="BC618" s="77"/>
      <c r="BD618" s="77"/>
      <c r="BE618" s="77"/>
      <c r="BF618" s="77"/>
      <c r="BG618" s="77"/>
      <c r="BH618" s="77"/>
      <c r="BI618" s="77"/>
      <c r="BJ618" s="77"/>
      <c r="BK618" s="77"/>
      <c r="BL618" s="77"/>
      <c r="BM618" s="77"/>
      <c r="BN618" s="77"/>
      <c r="BO618" s="77"/>
      <c r="BP618" s="77"/>
      <c r="BQ618" s="77"/>
      <c r="BR618" s="77"/>
      <c r="BS618" s="77"/>
      <c r="BT618" s="77"/>
      <c r="BU618" s="77"/>
      <c r="BV618" s="77"/>
    </row>
    <row r="619" spans="1:74" x14ac:dyDescent="0.4">
      <c r="A619" s="77"/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  <c r="AB619" s="77"/>
      <c r="AC619" s="77"/>
      <c r="AD619" s="77"/>
      <c r="AE619" s="77"/>
      <c r="AF619" s="77"/>
      <c r="AG619" s="77"/>
      <c r="AH619" s="77"/>
      <c r="AI619" s="77"/>
      <c r="AJ619" s="77"/>
      <c r="AK619" s="77"/>
      <c r="AL619" s="77"/>
      <c r="AM619" s="77"/>
      <c r="AN619" s="77"/>
      <c r="AO619" s="77"/>
      <c r="AP619" s="77"/>
      <c r="AQ619" s="77"/>
      <c r="AR619" s="77"/>
      <c r="AS619" s="77"/>
      <c r="AT619" s="77"/>
      <c r="AU619" s="77"/>
      <c r="AV619" s="77"/>
      <c r="AW619" s="77"/>
      <c r="AX619" s="77"/>
      <c r="AY619" s="77"/>
      <c r="AZ619" s="77"/>
      <c r="BA619" s="77"/>
      <c r="BB619" s="77"/>
      <c r="BC619" s="77"/>
      <c r="BD619" s="77"/>
      <c r="BE619" s="77"/>
      <c r="BF619" s="77"/>
      <c r="BG619" s="77"/>
      <c r="BH619" s="77"/>
      <c r="BI619" s="77"/>
      <c r="BJ619" s="77"/>
      <c r="BK619" s="77"/>
      <c r="BL619" s="77"/>
      <c r="BM619" s="77"/>
      <c r="BN619" s="77"/>
      <c r="BO619" s="77"/>
      <c r="BP619" s="77"/>
      <c r="BQ619" s="77"/>
      <c r="BR619" s="77"/>
      <c r="BS619" s="77"/>
      <c r="BT619" s="77"/>
      <c r="BU619" s="77"/>
      <c r="BV619" s="77"/>
    </row>
    <row r="620" spans="1:74" x14ac:dyDescent="0.4">
      <c r="A620" s="77"/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  <c r="AB620" s="77"/>
      <c r="AC620" s="77"/>
      <c r="AD620" s="77"/>
      <c r="AE620" s="77"/>
      <c r="AF620" s="77"/>
      <c r="AG620" s="77"/>
      <c r="AH620" s="77"/>
      <c r="AI620" s="77"/>
      <c r="AJ620" s="77"/>
      <c r="AK620" s="77"/>
      <c r="AL620" s="77"/>
      <c r="AM620" s="77"/>
      <c r="AN620" s="77"/>
      <c r="AO620" s="77"/>
      <c r="AP620" s="77"/>
      <c r="AQ620" s="77"/>
      <c r="AR620" s="77"/>
      <c r="AS620" s="77"/>
      <c r="AT620" s="77"/>
      <c r="AU620" s="77"/>
      <c r="AV620" s="77"/>
      <c r="AW620" s="77"/>
      <c r="AX620" s="77"/>
      <c r="AY620" s="77"/>
      <c r="AZ620" s="77"/>
      <c r="BA620" s="77"/>
      <c r="BB620" s="77"/>
      <c r="BC620" s="77"/>
      <c r="BD620" s="77"/>
      <c r="BE620" s="77"/>
      <c r="BF620" s="77"/>
      <c r="BG620" s="77"/>
      <c r="BH620" s="77"/>
      <c r="BI620" s="77"/>
      <c r="BJ620" s="77"/>
      <c r="BK620" s="77"/>
      <c r="BL620" s="77"/>
      <c r="BM620" s="77"/>
      <c r="BN620" s="77"/>
      <c r="BO620" s="77"/>
      <c r="BP620" s="77"/>
      <c r="BQ620" s="77"/>
      <c r="BR620" s="77"/>
      <c r="BS620" s="77"/>
      <c r="BT620" s="77"/>
      <c r="BU620" s="77"/>
      <c r="BV620" s="77"/>
    </row>
    <row r="621" spans="1:74" x14ac:dyDescent="0.4">
      <c r="A621" s="77"/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  <c r="AB621" s="77"/>
      <c r="AC621" s="77"/>
      <c r="AD621" s="77"/>
      <c r="AE621" s="77"/>
      <c r="AF621" s="77"/>
      <c r="AG621" s="77"/>
      <c r="AH621" s="77"/>
      <c r="AI621" s="77"/>
      <c r="AJ621" s="77"/>
      <c r="AK621" s="77"/>
      <c r="AL621" s="77"/>
      <c r="AM621" s="77"/>
      <c r="AN621" s="77"/>
      <c r="AO621" s="77"/>
      <c r="AP621" s="77"/>
      <c r="AQ621" s="77"/>
      <c r="AR621" s="77"/>
      <c r="AS621" s="77"/>
      <c r="AT621" s="77"/>
      <c r="AU621" s="77"/>
      <c r="AV621" s="77"/>
      <c r="AW621" s="77"/>
      <c r="AX621" s="77"/>
      <c r="AY621" s="77"/>
      <c r="AZ621" s="77"/>
      <c r="BA621" s="77"/>
      <c r="BB621" s="77"/>
      <c r="BC621" s="77"/>
      <c r="BD621" s="77"/>
      <c r="BE621" s="77"/>
      <c r="BF621" s="77"/>
      <c r="BG621" s="77"/>
      <c r="BH621" s="77"/>
      <c r="BI621" s="77"/>
      <c r="BJ621" s="77"/>
      <c r="BK621" s="77"/>
      <c r="BL621" s="77"/>
      <c r="BM621" s="77"/>
      <c r="BN621" s="77"/>
      <c r="BO621" s="77"/>
      <c r="BP621" s="77"/>
      <c r="BQ621" s="77"/>
      <c r="BR621" s="77"/>
      <c r="BS621" s="77"/>
      <c r="BT621" s="77"/>
      <c r="BU621" s="77"/>
      <c r="BV621" s="77"/>
    </row>
    <row r="622" spans="1:74" x14ac:dyDescent="0.4">
      <c r="A622" s="77"/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  <c r="AB622" s="77"/>
      <c r="AC622" s="77"/>
      <c r="AD622" s="77"/>
      <c r="AE622" s="77"/>
      <c r="AF622" s="77"/>
      <c r="AG622" s="77"/>
      <c r="AH622" s="77"/>
      <c r="AI622" s="77"/>
      <c r="AJ622" s="77"/>
      <c r="AK622" s="77"/>
      <c r="AL622" s="77"/>
      <c r="AM622" s="77"/>
      <c r="AN622" s="77"/>
      <c r="AO622" s="77"/>
      <c r="AP622" s="77"/>
      <c r="AQ622" s="77"/>
      <c r="AR622" s="77"/>
      <c r="AS622" s="77"/>
      <c r="AT622" s="77"/>
      <c r="AU622" s="77"/>
      <c r="AV622" s="77"/>
      <c r="AW622" s="77"/>
      <c r="AX622" s="77"/>
      <c r="AY622" s="77"/>
      <c r="AZ622" s="77"/>
      <c r="BA622" s="77"/>
      <c r="BB622" s="77"/>
      <c r="BC622" s="77"/>
      <c r="BD622" s="77"/>
      <c r="BE622" s="77"/>
      <c r="BF622" s="77"/>
      <c r="BG622" s="77"/>
      <c r="BH622" s="77"/>
      <c r="BI622" s="77"/>
      <c r="BJ622" s="77"/>
      <c r="BK622" s="77"/>
      <c r="BL622" s="77"/>
      <c r="BM622" s="77"/>
      <c r="BN622" s="77"/>
      <c r="BO622" s="77"/>
      <c r="BP622" s="77"/>
      <c r="BQ622" s="77"/>
      <c r="BR622" s="77"/>
      <c r="BS622" s="77"/>
      <c r="BT622" s="77"/>
      <c r="BU622" s="77"/>
      <c r="BV622" s="77"/>
    </row>
    <row r="623" spans="1:74" x14ac:dyDescent="0.4">
      <c r="A623" s="77"/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  <c r="AB623" s="77"/>
      <c r="AC623" s="77"/>
      <c r="AD623" s="77"/>
      <c r="AE623" s="77"/>
      <c r="AF623" s="77"/>
      <c r="AG623" s="77"/>
      <c r="AH623" s="77"/>
      <c r="AI623" s="77"/>
      <c r="AJ623" s="77"/>
      <c r="AK623" s="77"/>
      <c r="AL623" s="77"/>
      <c r="AM623" s="77"/>
      <c r="AN623" s="77"/>
      <c r="AO623" s="77"/>
      <c r="AP623" s="77"/>
      <c r="AQ623" s="77"/>
      <c r="AR623" s="77"/>
      <c r="AS623" s="77"/>
      <c r="AT623" s="77"/>
      <c r="AU623" s="77"/>
      <c r="AV623" s="77"/>
      <c r="AW623" s="77"/>
      <c r="AX623" s="77"/>
      <c r="AY623" s="77"/>
      <c r="AZ623" s="77"/>
      <c r="BA623" s="77"/>
      <c r="BB623" s="77"/>
      <c r="BC623" s="77"/>
      <c r="BD623" s="77"/>
      <c r="BE623" s="77"/>
      <c r="BF623" s="77"/>
      <c r="BG623" s="77"/>
      <c r="BH623" s="77"/>
      <c r="BI623" s="77"/>
      <c r="BJ623" s="77"/>
      <c r="BK623" s="77"/>
      <c r="BL623" s="77"/>
      <c r="BM623" s="77"/>
      <c r="BN623" s="77"/>
      <c r="BO623" s="77"/>
      <c r="BP623" s="77"/>
      <c r="BQ623" s="77"/>
      <c r="BR623" s="77"/>
      <c r="BS623" s="77"/>
      <c r="BT623" s="77"/>
      <c r="BU623" s="77"/>
      <c r="BV623" s="77"/>
    </row>
    <row r="624" spans="1:74" x14ac:dyDescent="0.4">
      <c r="A624" s="77"/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  <c r="AB624" s="77"/>
      <c r="AC624" s="77"/>
      <c r="AD624" s="77"/>
      <c r="AE624" s="77"/>
      <c r="AF624" s="77"/>
      <c r="AG624" s="77"/>
      <c r="AH624" s="77"/>
      <c r="AI624" s="77"/>
      <c r="AJ624" s="77"/>
      <c r="AK624" s="77"/>
      <c r="AL624" s="77"/>
      <c r="AM624" s="77"/>
      <c r="AN624" s="77"/>
      <c r="AO624" s="77"/>
      <c r="AP624" s="77"/>
      <c r="AQ624" s="77"/>
      <c r="AR624" s="77"/>
      <c r="AS624" s="77"/>
      <c r="AT624" s="77"/>
      <c r="AU624" s="77"/>
      <c r="AV624" s="77"/>
      <c r="AW624" s="77"/>
      <c r="AX624" s="77"/>
      <c r="AY624" s="77"/>
      <c r="AZ624" s="77"/>
      <c r="BA624" s="77"/>
      <c r="BB624" s="77"/>
      <c r="BC624" s="77"/>
      <c r="BD624" s="77"/>
      <c r="BE624" s="77"/>
      <c r="BF624" s="77"/>
      <c r="BG624" s="77"/>
      <c r="BH624" s="77"/>
      <c r="BI624" s="77"/>
      <c r="BJ624" s="77"/>
      <c r="BK624" s="77"/>
      <c r="BL624" s="77"/>
      <c r="BM624" s="77"/>
      <c r="BN624" s="77"/>
      <c r="BO624" s="77"/>
      <c r="BP624" s="77"/>
      <c r="BQ624" s="77"/>
      <c r="BR624" s="77"/>
      <c r="BS624" s="77"/>
      <c r="BT624" s="77"/>
      <c r="BU624" s="77"/>
      <c r="BV624" s="77"/>
    </row>
    <row r="625" spans="1:74" x14ac:dyDescent="0.4">
      <c r="A625" s="77"/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  <c r="AB625" s="77"/>
      <c r="AC625" s="77"/>
      <c r="AD625" s="77"/>
      <c r="AE625" s="77"/>
      <c r="AF625" s="77"/>
      <c r="AG625" s="77"/>
      <c r="AH625" s="77"/>
      <c r="AI625" s="77"/>
      <c r="AJ625" s="77"/>
      <c r="AK625" s="77"/>
      <c r="AL625" s="77"/>
      <c r="AM625" s="77"/>
      <c r="AN625" s="77"/>
      <c r="AO625" s="77"/>
      <c r="AP625" s="77"/>
      <c r="AQ625" s="77"/>
      <c r="AR625" s="77"/>
      <c r="AS625" s="77"/>
      <c r="AT625" s="77"/>
      <c r="AU625" s="77"/>
      <c r="AV625" s="77"/>
      <c r="AW625" s="77"/>
      <c r="AX625" s="77"/>
      <c r="AY625" s="77"/>
      <c r="AZ625" s="77"/>
      <c r="BA625" s="77"/>
      <c r="BB625" s="77"/>
      <c r="BC625" s="77"/>
      <c r="BD625" s="77"/>
      <c r="BE625" s="77"/>
      <c r="BF625" s="77"/>
      <c r="BG625" s="77"/>
      <c r="BH625" s="77"/>
      <c r="BI625" s="77"/>
      <c r="BJ625" s="77"/>
      <c r="BK625" s="77"/>
      <c r="BL625" s="77"/>
      <c r="BM625" s="77"/>
      <c r="BN625" s="77"/>
      <c r="BO625" s="77"/>
      <c r="BP625" s="77"/>
      <c r="BQ625" s="77"/>
      <c r="BR625" s="77"/>
      <c r="BS625" s="77"/>
      <c r="BT625" s="77"/>
      <c r="BU625" s="77"/>
      <c r="BV625" s="77"/>
    </row>
    <row r="626" spans="1:74" x14ac:dyDescent="0.4">
      <c r="A626" s="77"/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  <c r="AB626" s="77"/>
      <c r="AC626" s="77"/>
      <c r="AD626" s="77"/>
      <c r="AE626" s="77"/>
      <c r="AF626" s="77"/>
      <c r="AG626" s="77"/>
      <c r="AH626" s="77"/>
      <c r="AI626" s="77"/>
      <c r="AJ626" s="77"/>
      <c r="AK626" s="77"/>
      <c r="AL626" s="77"/>
      <c r="AM626" s="77"/>
      <c r="AN626" s="77"/>
      <c r="AO626" s="77"/>
      <c r="AP626" s="77"/>
      <c r="AQ626" s="77"/>
      <c r="AR626" s="77"/>
      <c r="AS626" s="77"/>
      <c r="AT626" s="77"/>
      <c r="AU626" s="77"/>
      <c r="AV626" s="77"/>
      <c r="AW626" s="77"/>
      <c r="AX626" s="77"/>
      <c r="AY626" s="77"/>
      <c r="AZ626" s="77"/>
      <c r="BA626" s="77"/>
      <c r="BB626" s="77"/>
      <c r="BC626" s="77"/>
      <c r="BD626" s="77"/>
      <c r="BE626" s="77"/>
      <c r="BF626" s="77"/>
      <c r="BG626" s="77"/>
      <c r="BH626" s="77"/>
      <c r="BI626" s="77"/>
      <c r="BJ626" s="77"/>
      <c r="BK626" s="77"/>
      <c r="BL626" s="77"/>
      <c r="BM626" s="77"/>
      <c r="BN626" s="77"/>
      <c r="BO626" s="77"/>
      <c r="BP626" s="77"/>
      <c r="BQ626" s="77"/>
      <c r="BR626" s="77"/>
      <c r="BS626" s="77"/>
      <c r="BT626" s="77"/>
      <c r="BU626" s="77"/>
      <c r="BV626" s="77"/>
    </row>
    <row r="627" spans="1:74" x14ac:dyDescent="0.4">
      <c r="A627" s="77"/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  <c r="AB627" s="77"/>
      <c r="AC627" s="77"/>
      <c r="AD627" s="77"/>
      <c r="AE627" s="77"/>
      <c r="AF627" s="77"/>
      <c r="AG627" s="77"/>
      <c r="AH627" s="77"/>
      <c r="AI627" s="77"/>
      <c r="AJ627" s="77"/>
      <c r="AK627" s="77"/>
      <c r="AL627" s="77"/>
      <c r="AM627" s="77"/>
      <c r="AN627" s="77"/>
      <c r="AO627" s="77"/>
      <c r="AP627" s="77"/>
      <c r="AQ627" s="77"/>
      <c r="AR627" s="77"/>
      <c r="AS627" s="77"/>
      <c r="AT627" s="77"/>
      <c r="AU627" s="77"/>
      <c r="AV627" s="77"/>
      <c r="AW627" s="77"/>
      <c r="AX627" s="77"/>
      <c r="AY627" s="77"/>
      <c r="AZ627" s="77"/>
      <c r="BA627" s="77"/>
      <c r="BB627" s="77"/>
      <c r="BC627" s="77"/>
      <c r="BD627" s="77"/>
      <c r="BE627" s="77"/>
      <c r="BF627" s="77"/>
      <c r="BG627" s="77"/>
      <c r="BH627" s="77"/>
      <c r="BI627" s="77"/>
      <c r="BJ627" s="77"/>
      <c r="BK627" s="77"/>
      <c r="BL627" s="77"/>
      <c r="BM627" s="77"/>
      <c r="BN627" s="77"/>
      <c r="BO627" s="77"/>
      <c r="BP627" s="77"/>
      <c r="BQ627" s="77"/>
      <c r="BR627" s="77"/>
      <c r="BS627" s="77"/>
      <c r="BT627" s="77"/>
      <c r="BU627" s="77"/>
      <c r="BV627" s="77"/>
    </row>
    <row r="628" spans="1:74" x14ac:dyDescent="0.4">
      <c r="A628" s="77"/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  <c r="AB628" s="77"/>
      <c r="AC628" s="77"/>
      <c r="AD628" s="77"/>
      <c r="AE628" s="77"/>
      <c r="AF628" s="77"/>
      <c r="AG628" s="77"/>
      <c r="AH628" s="77"/>
      <c r="AI628" s="77"/>
      <c r="AJ628" s="77"/>
      <c r="AK628" s="77"/>
      <c r="AL628" s="77"/>
      <c r="AM628" s="77"/>
      <c r="AN628" s="77"/>
      <c r="AO628" s="77"/>
      <c r="AP628" s="77"/>
      <c r="AQ628" s="77"/>
      <c r="AR628" s="77"/>
      <c r="AS628" s="77"/>
      <c r="AT628" s="77"/>
      <c r="AU628" s="77"/>
      <c r="AV628" s="77"/>
      <c r="AW628" s="77"/>
      <c r="AX628" s="77"/>
      <c r="AY628" s="77"/>
      <c r="AZ628" s="77"/>
      <c r="BA628" s="77"/>
      <c r="BB628" s="77"/>
      <c r="BC628" s="77"/>
      <c r="BD628" s="77"/>
      <c r="BE628" s="77"/>
      <c r="BF628" s="77"/>
      <c r="BG628" s="77"/>
      <c r="BH628" s="77"/>
      <c r="BI628" s="77"/>
      <c r="BJ628" s="77"/>
      <c r="BK628" s="77"/>
      <c r="BL628" s="77"/>
      <c r="BM628" s="77"/>
      <c r="BN628" s="77"/>
      <c r="BO628" s="77"/>
      <c r="BP628" s="77"/>
      <c r="BQ628" s="77"/>
      <c r="BR628" s="77"/>
      <c r="BS628" s="77"/>
      <c r="BT628" s="77"/>
      <c r="BU628" s="77"/>
      <c r="BV628" s="77"/>
    </row>
    <row r="629" spans="1:74" x14ac:dyDescent="0.4">
      <c r="A629" s="77"/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  <c r="AB629" s="77"/>
      <c r="AC629" s="77"/>
      <c r="AD629" s="77"/>
      <c r="AE629" s="77"/>
      <c r="AF629" s="77"/>
      <c r="AG629" s="77"/>
      <c r="AH629" s="77"/>
      <c r="AI629" s="77"/>
      <c r="AJ629" s="77"/>
      <c r="AK629" s="77"/>
      <c r="AL629" s="77"/>
      <c r="AM629" s="77"/>
      <c r="AN629" s="77"/>
      <c r="AO629" s="77"/>
      <c r="AP629" s="77"/>
      <c r="AQ629" s="77"/>
      <c r="AR629" s="77"/>
      <c r="AS629" s="77"/>
      <c r="AT629" s="77"/>
      <c r="AU629" s="77"/>
      <c r="AV629" s="77"/>
      <c r="AW629" s="77"/>
      <c r="AX629" s="77"/>
      <c r="AY629" s="77"/>
      <c r="AZ629" s="77"/>
      <c r="BA629" s="77"/>
      <c r="BB629" s="77"/>
      <c r="BC629" s="77"/>
      <c r="BD629" s="77"/>
      <c r="BE629" s="77"/>
      <c r="BF629" s="77"/>
      <c r="BG629" s="77"/>
      <c r="BH629" s="77"/>
      <c r="BI629" s="77"/>
      <c r="BJ629" s="77"/>
      <c r="BK629" s="77"/>
      <c r="BL629" s="77"/>
      <c r="BM629" s="77"/>
      <c r="BN629" s="77"/>
      <c r="BO629" s="77"/>
      <c r="BP629" s="77"/>
      <c r="BQ629" s="77"/>
      <c r="BR629" s="77"/>
      <c r="BS629" s="77"/>
      <c r="BT629" s="77"/>
      <c r="BU629" s="77"/>
      <c r="BV629" s="77"/>
    </row>
    <row r="630" spans="1:74" x14ac:dyDescent="0.4">
      <c r="A630" s="77"/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  <c r="AB630" s="77"/>
      <c r="AC630" s="77"/>
      <c r="AD630" s="77"/>
      <c r="AE630" s="77"/>
      <c r="AF630" s="77"/>
      <c r="AG630" s="77"/>
      <c r="AH630" s="77"/>
      <c r="AI630" s="77"/>
      <c r="AJ630" s="77"/>
      <c r="AK630" s="77"/>
      <c r="AL630" s="77"/>
      <c r="AM630" s="77"/>
      <c r="AN630" s="77"/>
      <c r="AO630" s="77"/>
      <c r="AP630" s="77"/>
      <c r="AQ630" s="77"/>
      <c r="AR630" s="77"/>
      <c r="AS630" s="77"/>
      <c r="AT630" s="77"/>
      <c r="AU630" s="77"/>
      <c r="AV630" s="77"/>
      <c r="AW630" s="77"/>
      <c r="AX630" s="77"/>
      <c r="AY630" s="77"/>
      <c r="AZ630" s="77"/>
      <c r="BA630" s="77"/>
      <c r="BB630" s="77"/>
      <c r="BC630" s="77"/>
      <c r="BD630" s="77"/>
      <c r="BE630" s="77"/>
      <c r="BF630" s="77"/>
      <c r="BG630" s="77"/>
      <c r="BH630" s="77"/>
      <c r="BI630" s="77"/>
      <c r="BJ630" s="77"/>
      <c r="BK630" s="77"/>
      <c r="BL630" s="77"/>
      <c r="BM630" s="77"/>
      <c r="BN630" s="77"/>
      <c r="BO630" s="77"/>
      <c r="BP630" s="77"/>
      <c r="BQ630" s="77"/>
      <c r="BR630" s="77"/>
      <c r="BS630" s="77"/>
      <c r="BT630" s="77"/>
      <c r="BU630" s="77"/>
      <c r="BV630" s="77"/>
    </row>
    <row r="631" spans="1:74" x14ac:dyDescent="0.4">
      <c r="A631" s="77"/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  <c r="AB631" s="77"/>
      <c r="AC631" s="77"/>
      <c r="AD631" s="77"/>
      <c r="AE631" s="77"/>
      <c r="AF631" s="77"/>
      <c r="AG631" s="77"/>
      <c r="AH631" s="77"/>
      <c r="AI631" s="77"/>
      <c r="AJ631" s="77"/>
      <c r="AK631" s="77"/>
      <c r="AL631" s="77"/>
      <c r="AM631" s="77"/>
      <c r="AN631" s="77"/>
      <c r="AO631" s="77"/>
      <c r="AP631" s="77"/>
      <c r="AQ631" s="77"/>
      <c r="AR631" s="77"/>
      <c r="AS631" s="77"/>
      <c r="AT631" s="77"/>
      <c r="AU631" s="77"/>
      <c r="AV631" s="77"/>
      <c r="AW631" s="77"/>
      <c r="AX631" s="77"/>
      <c r="AY631" s="77"/>
      <c r="AZ631" s="77"/>
      <c r="BA631" s="77"/>
      <c r="BB631" s="77"/>
      <c r="BC631" s="77"/>
      <c r="BD631" s="77"/>
      <c r="BE631" s="77"/>
      <c r="BF631" s="77"/>
      <c r="BG631" s="77"/>
      <c r="BH631" s="77"/>
      <c r="BI631" s="77"/>
      <c r="BJ631" s="77"/>
      <c r="BK631" s="77"/>
      <c r="BL631" s="77"/>
      <c r="BM631" s="77"/>
      <c r="BN631" s="77"/>
      <c r="BO631" s="77"/>
      <c r="BP631" s="77"/>
      <c r="BQ631" s="77"/>
      <c r="BR631" s="77"/>
      <c r="BS631" s="77"/>
      <c r="BT631" s="77"/>
      <c r="BU631" s="77"/>
      <c r="BV631" s="77"/>
    </row>
    <row r="632" spans="1:74" x14ac:dyDescent="0.4">
      <c r="A632" s="77"/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  <c r="AB632" s="77"/>
      <c r="AC632" s="77"/>
      <c r="AD632" s="77"/>
      <c r="AE632" s="77"/>
      <c r="AF632" s="77"/>
      <c r="AG632" s="77"/>
      <c r="AH632" s="77"/>
      <c r="AI632" s="77"/>
      <c r="AJ632" s="77"/>
      <c r="AK632" s="77"/>
      <c r="AL632" s="77"/>
      <c r="AM632" s="77"/>
      <c r="AN632" s="77"/>
      <c r="AO632" s="77"/>
      <c r="AP632" s="77"/>
      <c r="AQ632" s="77"/>
      <c r="AR632" s="77"/>
      <c r="AS632" s="77"/>
      <c r="AT632" s="77"/>
      <c r="AU632" s="77"/>
      <c r="AV632" s="77"/>
      <c r="AW632" s="77"/>
      <c r="AX632" s="77"/>
      <c r="AY632" s="77"/>
      <c r="AZ632" s="77"/>
      <c r="BA632" s="77"/>
      <c r="BB632" s="77"/>
      <c r="BC632" s="77"/>
      <c r="BD632" s="77"/>
      <c r="BE632" s="77"/>
      <c r="BF632" s="77"/>
      <c r="BG632" s="77"/>
      <c r="BH632" s="77"/>
      <c r="BI632" s="77"/>
      <c r="BJ632" s="77"/>
      <c r="BK632" s="77"/>
      <c r="BL632" s="77"/>
      <c r="BM632" s="77"/>
      <c r="BN632" s="77"/>
      <c r="BO632" s="77"/>
      <c r="BP632" s="77"/>
      <c r="BQ632" s="77"/>
      <c r="BR632" s="77"/>
      <c r="BS632" s="77"/>
      <c r="BT632" s="77"/>
      <c r="BU632" s="77"/>
      <c r="BV632" s="77"/>
    </row>
    <row r="633" spans="1:74" x14ac:dyDescent="0.4">
      <c r="A633" s="77"/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  <c r="AB633" s="77"/>
      <c r="AC633" s="77"/>
      <c r="AD633" s="77"/>
      <c r="AE633" s="77"/>
      <c r="AF633" s="77"/>
      <c r="AG633" s="77"/>
      <c r="AH633" s="77"/>
      <c r="AI633" s="77"/>
      <c r="AJ633" s="77"/>
      <c r="AK633" s="77"/>
      <c r="AL633" s="77"/>
      <c r="AM633" s="77"/>
      <c r="AN633" s="77"/>
      <c r="AO633" s="77"/>
      <c r="AP633" s="77"/>
      <c r="AQ633" s="77"/>
      <c r="AR633" s="77"/>
      <c r="AS633" s="77"/>
      <c r="AT633" s="77"/>
      <c r="AU633" s="77"/>
      <c r="AV633" s="77"/>
      <c r="AW633" s="77"/>
      <c r="AX633" s="77"/>
      <c r="AY633" s="77"/>
      <c r="AZ633" s="77"/>
      <c r="BA633" s="77"/>
      <c r="BB633" s="77"/>
      <c r="BC633" s="77"/>
      <c r="BD633" s="77"/>
      <c r="BE633" s="77"/>
      <c r="BF633" s="77"/>
      <c r="BG633" s="77"/>
      <c r="BH633" s="77"/>
      <c r="BI633" s="77"/>
      <c r="BJ633" s="77"/>
      <c r="BK633" s="77"/>
      <c r="BL633" s="77"/>
      <c r="BM633" s="77"/>
      <c r="BN633" s="77"/>
      <c r="BO633" s="77"/>
      <c r="BP633" s="77"/>
      <c r="BQ633" s="77"/>
      <c r="BR633" s="77"/>
      <c r="BS633" s="77"/>
      <c r="BT633" s="77"/>
      <c r="BU633" s="77"/>
      <c r="BV633" s="77"/>
    </row>
    <row r="634" spans="1:74" x14ac:dyDescent="0.4">
      <c r="A634" s="77"/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  <c r="AB634" s="77"/>
      <c r="AC634" s="77"/>
      <c r="AD634" s="77"/>
      <c r="AE634" s="77"/>
      <c r="AF634" s="77"/>
      <c r="AG634" s="77"/>
      <c r="AH634" s="77"/>
      <c r="AI634" s="77"/>
      <c r="AJ634" s="77"/>
      <c r="AK634" s="77"/>
      <c r="AL634" s="77"/>
      <c r="AM634" s="77"/>
      <c r="AN634" s="77"/>
      <c r="AO634" s="77"/>
      <c r="AP634" s="77"/>
      <c r="AQ634" s="77"/>
      <c r="AR634" s="77"/>
      <c r="AS634" s="77"/>
      <c r="AT634" s="77"/>
      <c r="AU634" s="77"/>
      <c r="AV634" s="77"/>
      <c r="AW634" s="77"/>
      <c r="AX634" s="77"/>
      <c r="AY634" s="77"/>
      <c r="AZ634" s="77"/>
      <c r="BA634" s="77"/>
      <c r="BB634" s="77"/>
      <c r="BC634" s="77"/>
      <c r="BD634" s="77"/>
      <c r="BE634" s="77"/>
      <c r="BF634" s="77"/>
      <c r="BG634" s="77"/>
      <c r="BH634" s="77"/>
      <c r="BI634" s="77"/>
      <c r="BJ634" s="77"/>
      <c r="BK634" s="77"/>
      <c r="BL634" s="77"/>
      <c r="BM634" s="77"/>
      <c r="BN634" s="77"/>
      <c r="BO634" s="77"/>
      <c r="BP634" s="77"/>
      <c r="BQ634" s="77"/>
      <c r="BR634" s="77"/>
      <c r="BS634" s="77"/>
      <c r="BT634" s="77"/>
      <c r="BU634" s="77"/>
      <c r="BV634" s="77"/>
    </row>
    <row r="635" spans="1:74" x14ac:dyDescent="0.4">
      <c r="A635" s="77"/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  <c r="AB635" s="77"/>
      <c r="AC635" s="77"/>
      <c r="AD635" s="77"/>
      <c r="AE635" s="77"/>
      <c r="AF635" s="77"/>
      <c r="AG635" s="77"/>
      <c r="AH635" s="77"/>
      <c r="AI635" s="77"/>
      <c r="AJ635" s="77"/>
      <c r="AK635" s="77"/>
      <c r="AL635" s="77"/>
      <c r="AM635" s="77"/>
      <c r="AN635" s="77"/>
      <c r="AO635" s="77"/>
      <c r="AP635" s="77"/>
      <c r="AQ635" s="77"/>
      <c r="AR635" s="77"/>
      <c r="AS635" s="77"/>
      <c r="AT635" s="77"/>
      <c r="AU635" s="77"/>
      <c r="AV635" s="77"/>
      <c r="AW635" s="77"/>
      <c r="AX635" s="77"/>
      <c r="AY635" s="77"/>
      <c r="AZ635" s="77"/>
      <c r="BA635" s="77"/>
      <c r="BB635" s="77"/>
      <c r="BC635" s="77"/>
      <c r="BD635" s="77"/>
      <c r="BE635" s="77"/>
      <c r="BF635" s="77"/>
      <c r="BG635" s="77"/>
      <c r="BH635" s="77"/>
      <c r="BI635" s="77"/>
      <c r="BJ635" s="77"/>
      <c r="BK635" s="77"/>
      <c r="BL635" s="77"/>
      <c r="BM635" s="77"/>
      <c r="BN635" s="77"/>
      <c r="BO635" s="77"/>
      <c r="BP635" s="77"/>
      <c r="BQ635" s="77"/>
      <c r="BR635" s="77"/>
      <c r="BS635" s="77"/>
      <c r="BT635" s="77"/>
      <c r="BU635" s="77"/>
      <c r="BV635" s="77"/>
    </row>
    <row r="636" spans="1:74" x14ac:dyDescent="0.4">
      <c r="A636" s="77"/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  <c r="AB636" s="77"/>
      <c r="AC636" s="77"/>
      <c r="AD636" s="77"/>
      <c r="AE636" s="77"/>
      <c r="AF636" s="77"/>
      <c r="AG636" s="77"/>
      <c r="AH636" s="77"/>
      <c r="AI636" s="77"/>
      <c r="AJ636" s="77"/>
      <c r="AK636" s="77"/>
      <c r="AL636" s="77"/>
      <c r="AM636" s="77"/>
      <c r="AN636" s="77"/>
      <c r="AO636" s="77"/>
      <c r="AP636" s="77"/>
      <c r="AQ636" s="77"/>
      <c r="AR636" s="77"/>
      <c r="AS636" s="77"/>
      <c r="AT636" s="77"/>
      <c r="AU636" s="77"/>
      <c r="AV636" s="77"/>
      <c r="AW636" s="77"/>
      <c r="AX636" s="77"/>
      <c r="AY636" s="77"/>
      <c r="AZ636" s="77"/>
      <c r="BA636" s="77"/>
      <c r="BB636" s="77"/>
      <c r="BC636" s="77"/>
      <c r="BD636" s="77"/>
      <c r="BE636" s="77"/>
      <c r="BF636" s="77"/>
      <c r="BG636" s="77"/>
      <c r="BH636" s="77"/>
      <c r="BI636" s="77"/>
      <c r="BJ636" s="77"/>
      <c r="BK636" s="77"/>
      <c r="BL636" s="77"/>
      <c r="BM636" s="77"/>
      <c r="BN636" s="77"/>
      <c r="BO636" s="77"/>
      <c r="BP636" s="77"/>
      <c r="BQ636" s="77"/>
      <c r="BR636" s="77"/>
      <c r="BS636" s="77"/>
      <c r="BT636" s="77"/>
      <c r="BU636" s="77"/>
      <c r="BV636" s="77"/>
    </row>
    <row r="637" spans="1:74" x14ac:dyDescent="0.4">
      <c r="A637" s="77"/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  <c r="AB637" s="77"/>
      <c r="AC637" s="77"/>
      <c r="AD637" s="77"/>
      <c r="AE637" s="77"/>
      <c r="AF637" s="77"/>
      <c r="AG637" s="77"/>
      <c r="AH637" s="77"/>
      <c r="AI637" s="77"/>
      <c r="AJ637" s="77"/>
      <c r="AK637" s="77"/>
      <c r="AL637" s="77"/>
      <c r="AM637" s="77"/>
      <c r="AN637" s="77"/>
      <c r="AO637" s="77"/>
      <c r="AP637" s="77"/>
      <c r="AQ637" s="77"/>
      <c r="AR637" s="77"/>
      <c r="AS637" s="77"/>
      <c r="AT637" s="77"/>
      <c r="AU637" s="77"/>
      <c r="AV637" s="77"/>
      <c r="AW637" s="77"/>
      <c r="AX637" s="77"/>
      <c r="AY637" s="77"/>
      <c r="AZ637" s="77"/>
      <c r="BA637" s="77"/>
      <c r="BB637" s="77"/>
      <c r="BC637" s="77"/>
      <c r="BD637" s="77"/>
      <c r="BE637" s="77"/>
      <c r="BF637" s="77"/>
      <c r="BG637" s="77"/>
      <c r="BH637" s="77"/>
      <c r="BI637" s="77"/>
      <c r="BJ637" s="77"/>
      <c r="BK637" s="77"/>
      <c r="BL637" s="77"/>
      <c r="BM637" s="77"/>
      <c r="BN637" s="77"/>
      <c r="BO637" s="77"/>
      <c r="BP637" s="77"/>
      <c r="BQ637" s="77"/>
      <c r="BR637" s="77"/>
      <c r="BS637" s="77"/>
      <c r="BT637" s="77"/>
      <c r="BU637" s="77"/>
      <c r="BV637" s="77"/>
    </row>
    <row r="638" spans="1:74" x14ac:dyDescent="0.4">
      <c r="A638" s="77"/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  <c r="AB638" s="77"/>
      <c r="AC638" s="77"/>
      <c r="AD638" s="77"/>
      <c r="AE638" s="77"/>
      <c r="AF638" s="77"/>
      <c r="AG638" s="77"/>
      <c r="AH638" s="77"/>
      <c r="AI638" s="77"/>
      <c r="AJ638" s="77"/>
      <c r="AK638" s="77"/>
      <c r="AL638" s="77"/>
      <c r="AM638" s="77"/>
      <c r="AN638" s="77"/>
      <c r="AO638" s="77"/>
      <c r="AP638" s="77"/>
      <c r="AQ638" s="77"/>
      <c r="AR638" s="77"/>
      <c r="AS638" s="77"/>
      <c r="AT638" s="77"/>
      <c r="AU638" s="77"/>
      <c r="AV638" s="77"/>
      <c r="AW638" s="77"/>
      <c r="AX638" s="77"/>
      <c r="AY638" s="77"/>
      <c r="AZ638" s="77"/>
      <c r="BA638" s="77"/>
      <c r="BB638" s="77"/>
      <c r="BC638" s="77"/>
      <c r="BD638" s="77"/>
      <c r="BE638" s="77"/>
      <c r="BF638" s="77"/>
      <c r="BG638" s="77"/>
      <c r="BH638" s="77"/>
      <c r="BI638" s="77"/>
      <c r="BJ638" s="77"/>
      <c r="BK638" s="77"/>
      <c r="BL638" s="77"/>
      <c r="BM638" s="77"/>
      <c r="BN638" s="77"/>
      <c r="BO638" s="77"/>
      <c r="BP638" s="77"/>
      <c r="BQ638" s="77"/>
      <c r="BR638" s="77"/>
      <c r="BS638" s="77"/>
      <c r="BT638" s="77"/>
      <c r="BU638" s="77"/>
      <c r="BV638" s="77"/>
    </row>
    <row r="639" spans="1:74" x14ac:dyDescent="0.4">
      <c r="A639" s="77"/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  <c r="AB639" s="77"/>
      <c r="AC639" s="77"/>
      <c r="AD639" s="77"/>
      <c r="AE639" s="77"/>
      <c r="AF639" s="77"/>
      <c r="AG639" s="77"/>
      <c r="AH639" s="77"/>
      <c r="AI639" s="77"/>
      <c r="AJ639" s="77"/>
      <c r="AK639" s="77"/>
      <c r="AL639" s="77"/>
      <c r="AM639" s="77"/>
      <c r="AN639" s="77"/>
      <c r="AO639" s="77"/>
      <c r="AP639" s="77"/>
      <c r="AQ639" s="77"/>
      <c r="AR639" s="77"/>
      <c r="AS639" s="77"/>
      <c r="AT639" s="77"/>
      <c r="AU639" s="77"/>
      <c r="AV639" s="77"/>
      <c r="AW639" s="77"/>
      <c r="AX639" s="77"/>
      <c r="AY639" s="77"/>
      <c r="AZ639" s="77"/>
      <c r="BA639" s="77"/>
      <c r="BB639" s="77"/>
      <c r="BC639" s="77"/>
      <c r="BD639" s="77"/>
      <c r="BE639" s="77"/>
      <c r="BF639" s="77"/>
      <c r="BG639" s="77"/>
      <c r="BH639" s="77"/>
      <c r="BI639" s="77"/>
      <c r="BJ639" s="77"/>
      <c r="BK639" s="77"/>
      <c r="BL639" s="77"/>
      <c r="BM639" s="77"/>
      <c r="BN639" s="77"/>
      <c r="BO639" s="77"/>
      <c r="BP639" s="77"/>
      <c r="BQ639" s="77"/>
      <c r="BR639" s="77"/>
      <c r="BS639" s="77"/>
      <c r="BT639" s="77"/>
      <c r="BU639" s="77"/>
      <c r="BV639" s="77"/>
    </row>
    <row r="640" spans="1:74" x14ac:dyDescent="0.4">
      <c r="A640" s="77"/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  <c r="AB640" s="77"/>
      <c r="AC640" s="77"/>
      <c r="AD640" s="77"/>
      <c r="AE640" s="77"/>
      <c r="AF640" s="77"/>
      <c r="AG640" s="77"/>
      <c r="AH640" s="77"/>
      <c r="AI640" s="77"/>
      <c r="AJ640" s="77"/>
      <c r="AK640" s="77"/>
      <c r="AL640" s="77"/>
      <c r="AM640" s="77"/>
      <c r="AN640" s="77"/>
      <c r="AO640" s="77"/>
      <c r="AP640" s="77"/>
      <c r="AQ640" s="77"/>
      <c r="AR640" s="77"/>
      <c r="AS640" s="77"/>
      <c r="AT640" s="77"/>
      <c r="AU640" s="77"/>
      <c r="AV640" s="77"/>
      <c r="AW640" s="77"/>
      <c r="AX640" s="77"/>
      <c r="AY640" s="77"/>
      <c r="AZ640" s="77"/>
      <c r="BA640" s="77"/>
      <c r="BB640" s="77"/>
      <c r="BC640" s="77"/>
      <c r="BD640" s="77"/>
      <c r="BE640" s="77"/>
      <c r="BF640" s="77"/>
      <c r="BG640" s="77"/>
      <c r="BH640" s="77"/>
      <c r="BI640" s="77"/>
      <c r="BJ640" s="77"/>
      <c r="BK640" s="77"/>
      <c r="BL640" s="77"/>
      <c r="BM640" s="77"/>
      <c r="BN640" s="77"/>
      <c r="BO640" s="77"/>
      <c r="BP640" s="77"/>
      <c r="BQ640" s="77"/>
      <c r="BR640" s="77"/>
      <c r="BS640" s="77"/>
      <c r="BT640" s="77"/>
      <c r="BU640" s="77"/>
      <c r="BV640" s="77"/>
    </row>
    <row r="641" spans="1:74" x14ac:dyDescent="0.4">
      <c r="A641" s="77"/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  <c r="AB641" s="77"/>
      <c r="AC641" s="77"/>
      <c r="AD641" s="77"/>
      <c r="AE641" s="77"/>
      <c r="AF641" s="77"/>
      <c r="AG641" s="77"/>
      <c r="AH641" s="77"/>
      <c r="AI641" s="77"/>
      <c r="AJ641" s="77"/>
      <c r="AK641" s="77"/>
      <c r="AL641" s="77"/>
      <c r="AM641" s="77"/>
      <c r="AN641" s="77"/>
      <c r="AO641" s="77"/>
      <c r="AP641" s="77"/>
      <c r="AQ641" s="77"/>
      <c r="AR641" s="77"/>
      <c r="AS641" s="77"/>
      <c r="AT641" s="77"/>
      <c r="AU641" s="77"/>
      <c r="AV641" s="77"/>
      <c r="AW641" s="77"/>
      <c r="AX641" s="77"/>
      <c r="AY641" s="77"/>
      <c r="AZ641" s="77"/>
      <c r="BA641" s="77"/>
      <c r="BB641" s="77"/>
      <c r="BC641" s="77"/>
      <c r="BD641" s="77"/>
      <c r="BE641" s="77"/>
      <c r="BF641" s="77"/>
      <c r="BG641" s="77"/>
      <c r="BH641" s="77"/>
      <c r="BI641" s="77"/>
      <c r="BJ641" s="77"/>
      <c r="BK641" s="77"/>
      <c r="BL641" s="77"/>
      <c r="BM641" s="77"/>
      <c r="BN641" s="77"/>
      <c r="BO641" s="77"/>
      <c r="BP641" s="77"/>
      <c r="BQ641" s="77"/>
      <c r="BR641" s="77"/>
      <c r="BS641" s="77"/>
      <c r="BT641" s="77"/>
      <c r="BU641" s="77"/>
      <c r="BV641" s="77"/>
    </row>
    <row r="642" spans="1:74" x14ac:dyDescent="0.4">
      <c r="A642" s="77"/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  <c r="AB642" s="77"/>
      <c r="AC642" s="77"/>
      <c r="AD642" s="77"/>
      <c r="AE642" s="77"/>
      <c r="AF642" s="77"/>
      <c r="AG642" s="77"/>
      <c r="AH642" s="77"/>
      <c r="AI642" s="77"/>
      <c r="AJ642" s="77"/>
      <c r="AK642" s="77"/>
      <c r="AL642" s="77"/>
      <c r="AM642" s="77"/>
      <c r="AN642" s="77"/>
      <c r="AO642" s="77"/>
      <c r="AP642" s="77"/>
      <c r="AQ642" s="77"/>
      <c r="AR642" s="77"/>
      <c r="AS642" s="77"/>
      <c r="AT642" s="77"/>
      <c r="AU642" s="77"/>
      <c r="AV642" s="77"/>
      <c r="AW642" s="77"/>
      <c r="AX642" s="77"/>
      <c r="AY642" s="77"/>
      <c r="AZ642" s="77"/>
      <c r="BA642" s="77"/>
      <c r="BB642" s="77"/>
      <c r="BC642" s="77"/>
      <c r="BD642" s="77"/>
      <c r="BE642" s="77"/>
      <c r="BF642" s="77"/>
      <c r="BG642" s="77"/>
      <c r="BH642" s="77"/>
      <c r="BI642" s="77"/>
      <c r="BJ642" s="77"/>
      <c r="BK642" s="77"/>
      <c r="BL642" s="77"/>
      <c r="BM642" s="77"/>
      <c r="BN642" s="77"/>
      <c r="BO642" s="77"/>
      <c r="BP642" s="77"/>
      <c r="BQ642" s="77"/>
      <c r="BR642" s="77"/>
      <c r="BS642" s="77"/>
      <c r="BT642" s="77"/>
      <c r="BU642" s="77"/>
      <c r="BV642" s="77"/>
    </row>
    <row r="643" spans="1:74" x14ac:dyDescent="0.4">
      <c r="A643" s="77"/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  <c r="AB643" s="77"/>
      <c r="AC643" s="77"/>
      <c r="AD643" s="77"/>
      <c r="AE643" s="77"/>
      <c r="AF643" s="77"/>
      <c r="AG643" s="77"/>
      <c r="AH643" s="77"/>
      <c r="AI643" s="77"/>
      <c r="AJ643" s="77"/>
      <c r="AK643" s="77"/>
      <c r="AL643" s="77"/>
      <c r="AM643" s="77"/>
      <c r="AN643" s="77"/>
      <c r="AO643" s="77"/>
      <c r="AP643" s="77"/>
      <c r="AQ643" s="77"/>
      <c r="AR643" s="77"/>
      <c r="AS643" s="77"/>
      <c r="AT643" s="77"/>
      <c r="AU643" s="77"/>
      <c r="AV643" s="77"/>
      <c r="AW643" s="77"/>
      <c r="AX643" s="77"/>
      <c r="AY643" s="77"/>
      <c r="AZ643" s="77"/>
      <c r="BA643" s="77"/>
      <c r="BB643" s="77"/>
      <c r="BC643" s="77"/>
      <c r="BD643" s="77"/>
      <c r="BE643" s="77"/>
      <c r="BF643" s="77"/>
      <c r="BG643" s="77"/>
      <c r="BH643" s="77"/>
      <c r="BI643" s="77"/>
      <c r="BJ643" s="77"/>
      <c r="BK643" s="77"/>
      <c r="BL643" s="77"/>
      <c r="BM643" s="77"/>
      <c r="BN643" s="77"/>
      <c r="BO643" s="77"/>
      <c r="BP643" s="77"/>
      <c r="BQ643" s="77"/>
      <c r="BR643" s="77"/>
      <c r="BS643" s="77"/>
      <c r="BT643" s="77"/>
      <c r="BU643" s="77"/>
      <c r="BV643" s="77"/>
    </row>
    <row r="644" spans="1:74" x14ac:dyDescent="0.4">
      <c r="A644" s="77"/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  <c r="AB644" s="77"/>
      <c r="AC644" s="77"/>
      <c r="AD644" s="77"/>
      <c r="AE644" s="77"/>
      <c r="AF644" s="77"/>
      <c r="AG644" s="77"/>
      <c r="AH644" s="77"/>
      <c r="AI644" s="77"/>
      <c r="AJ644" s="77"/>
      <c r="AK644" s="77"/>
      <c r="AL644" s="77"/>
      <c r="AM644" s="77"/>
      <c r="AN644" s="77"/>
      <c r="AO644" s="77"/>
      <c r="AP644" s="77"/>
      <c r="AQ644" s="77"/>
      <c r="AR644" s="77"/>
      <c r="AS644" s="77"/>
      <c r="AT644" s="77"/>
      <c r="AU644" s="77"/>
      <c r="AV644" s="77"/>
      <c r="AW644" s="77"/>
      <c r="AX644" s="77"/>
      <c r="AY644" s="77"/>
      <c r="AZ644" s="77"/>
      <c r="BA644" s="77"/>
      <c r="BB644" s="77"/>
      <c r="BC644" s="77"/>
      <c r="BD644" s="77"/>
      <c r="BE644" s="77"/>
      <c r="BF644" s="77"/>
      <c r="BG644" s="77"/>
      <c r="BH644" s="77"/>
      <c r="BI644" s="77"/>
      <c r="BJ644" s="77"/>
      <c r="BK644" s="77"/>
      <c r="BL644" s="77"/>
      <c r="BM644" s="77"/>
      <c r="BN644" s="77"/>
      <c r="BO644" s="77"/>
      <c r="BP644" s="77"/>
      <c r="BQ644" s="77"/>
      <c r="BR644" s="77"/>
      <c r="BS644" s="77"/>
      <c r="BT644" s="77"/>
      <c r="BU644" s="77"/>
      <c r="BV644" s="77"/>
    </row>
    <row r="645" spans="1:74" x14ac:dyDescent="0.4">
      <c r="A645" s="77"/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7"/>
      <c r="AK645" s="77"/>
      <c r="AL645" s="77"/>
      <c r="AM645" s="77"/>
      <c r="AN645" s="77"/>
      <c r="AO645" s="77"/>
      <c r="AP645" s="77"/>
      <c r="AQ645" s="77"/>
      <c r="AR645" s="77"/>
      <c r="AS645" s="77"/>
      <c r="AT645" s="77"/>
      <c r="AU645" s="77"/>
      <c r="AV645" s="77"/>
      <c r="AW645" s="77"/>
      <c r="AX645" s="77"/>
      <c r="AY645" s="77"/>
      <c r="AZ645" s="77"/>
      <c r="BA645" s="77"/>
      <c r="BB645" s="77"/>
      <c r="BC645" s="77"/>
      <c r="BD645" s="77"/>
      <c r="BE645" s="77"/>
      <c r="BF645" s="77"/>
      <c r="BG645" s="77"/>
      <c r="BH645" s="77"/>
      <c r="BI645" s="77"/>
      <c r="BJ645" s="77"/>
      <c r="BK645" s="77"/>
      <c r="BL645" s="77"/>
      <c r="BM645" s="77"/>
      <c r="BN645" s="77"/>
      <c r="BO645" s="77"/>
      <c r="BP645" s="77"/>
      <c r="BQ645" s="77"/>
      <c r="BR645" s="77"/>
      <c r="BS645" s="77"/>
      <c r="BT645" s="77"/>
      <c r="BU645" s="77"/>
      <c r="BV645" s="77"/>
    </row>
    <row r="646" spans="1:74" x14ac:dyDescent="0.4">
      <c r="A646" s="77"/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  <c r="AB646" s="77"/>
      <c r="AC646" s="77"/>
      <c r="AD646" s="77"/>
      <c r="AE646" s="77"/>
      <c r="AF646" s="77"/>
      <c r="AG646" s="77"/>
      <c r="AH646" s="77"/>
      <c r="AI646" s="77"/>
      <c r="AJ646" s="77"/>
      <c r="AK646" s="77"/>
      <c r="AL646" s="77"/>
      <c r="AM646" s="77"/>
      <c r="AN646" s="77"/>
      <c r="AO646" s="77"/>
      <c r="AP646" s="77"/>
      <c r="AQ646" s="77"/>
      <c r="AR646" s="77"/>
      <c r="AS646" s="77"/>
      <c r="AT646" s="77"/>
      <c r="AU646" s="77"/>
      <c r="AV646" s="77"/>
      <c r="AW646" s="77"/>
      <c r="AX646" s="77"/>
      <c r="AY646" s="77"/>
      <c r="AZ646" s="77"/>
      <c r="BA646" s="77"/>
      <c r="BB646" s="77"/>
      <c r="BC646" s="77"/>
      <c r="BD646" s="77"/>
      <c r="BE646" s="77"/>
      <c r="BF646" s="77"/>
      <c r="BG646" s="77"/>
      <c r="BH646" s="77"/>
      <c r="BI646" s="77"/>
      <c r="BJ646" s="77"/>
      <c r="BK646" s="77"/>
      <c r="BL646" s="77"/>
      <c r="BM646" s="77"/>
      <c r="BN646" s="77"/>
      <c r="BO646" s="77"/>
      <c r="BP646" s="77"/>
      <c r="BQ646" s="77"/>
      <c r="BR646" s="77"/>
      <c r="BS646" s="77"/>
      <c r="BT646" s="77"/>
      <c r="BU646" s="77"/>
      <c r="BV646" s="77"/>
    </row>
    <row r="647" spans="1:74" x14ac:dyDescent="0.4">
      <c r="A647" s="77"/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  <c r="AB647" s="77"/>
      <c r="AC647" s="77"/>
      <c r="AD647" s="77"/>
      <c r="AE647" s="77"/>
      <c r="AF647" s="77"/>
      <c r="AG647" s="77"/>
      <c r="AH647" s="77"/>
      <c r="AI647" s="77"/>
      <c r="AJ647" s="77"/>
      <c r="AK647" s="77"/>
      <c r="AL647" s="77"/>
      <c r="AM647" s="77"/>
      <c r="AN647" s="77"/>
      <c r="AO647" s="77"/>
      <c r="AP647" s="77"/>
      <c r="AQ647" s="77"/>
      <c r="AR647" s="77"/>
      <c r="AS647" s="77"/>
      <c r="AT647" s="77"/>
      <c r="AU647" s="77"/>
      <c r="AV647" s="77"/>
      <c r="AW647" s="77"/>
      <c r="AX647" s="77"/>
      <c r="AY647" s="77"/>
      <c r="AZ647" s="77"/>
      <c r="BA647" s="77"/>
      <c r="BB647" s="77"/>
      <c r="BC647" s="77"/>
      <c r="BD647" s="77"/>
      <c r="BE647" s="77"/>
      <c r="BF647" s="77"/>
      <c r="BG647" s="77"/>
      <c r="BH647" s="77"/>
      <c r="BI647" s="77"/>
      <c r="BJ647" s="77"/>
      <c r="BK647" s="77"/>
      <c r="BL647" s="77"/>
      <c r="BM647" s="77"/>
      <c r="BN647" s="77"/>
      <c r="BO647" s="77"/>
      <c r="BP647" s="77"/>
      <c r="BQ647" s="77"/>
      <c r="BR647" s="77"/>
      <c r="BS647" s="77"/>
      <c r="BT647" s="77"/>
      <c r="BU647" s="77"/>
      <c r="BV647" s="77"/>
    </row>
    <row r="648" spans="1:74" x14ac:dyDescent="0.4">
      <c r="A648" s="77"/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  <c r="AB648" s="77"/>
      <c r="AC648" s="77"/>
      <c r="AD648" s="77"/>
      <c r="AE648" s="77"/>
      <c r="AF648" s="77"/>
      <c r="AG648" s="77"/>
      <c r="AH648" s="77"/>
      <c r="AI648" s="77"/>
      <c r="AJ648" s="77"/>
      <c r="AK648" s="77"/>
      <c r="AL648" s="77"/>
      <c r="AM648" s="77"/>
      <c r="AN648" s="77"/>
      <c r="AO648" s="77"/>
      <c r="AP648" s="77"/>
      <c r="AQ648" s="77"/>
      <c r="AR648" s="77"/>
      <c r="AS648" s="77"/>
      <c r="AT648" s="77"/>
      <c r="AU648" s="77"/>
      <c r="AV648" s="77"/>
      <c r="AW648" s="77"/>
      <c r="AX648" s="77"/>
      <c r="AY648" s="77"/>
      <c r="AZ648" s="77"/>
      <c r="BA648" s="77"/>
      <c r="BB648" s="77"/>
      <c r="BC648" s="77"/>
      <c r="BD648" s="77"/>
      <c r="BE648" s="77"/>
      <c r="BF648" s="77"/>
      <c r="BG648" s="77"/>
      <c r="BH648" s="77"/>
      <c r="BI648" s="77"/>
      <c r="BJ648" s="77"/>
      <c r="BK648" s="77"/>
      <c r="BL648" s="77"/>
      <c r="BM648" s="77"/>
      <c r="BN648" s="77"/>
      <c r="BO648" s="77"/>
      <c r="BP648" s="77"/>
      <c r="BQ648" s="77"/>
      <c r="BR648" s="77"/>
      <c r="BS648" s="77"/>
      <c r="BT648" s="77"/>
      <c r="BU648" s="77"/>
      <c r="BV648" s="77"/>
    </row>
    <row r="649" spans="1:74" x14ac:dyDescent="0.4">
      <c r="A649" s="77"/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  <c r="AB649" s="77"/>
      <c r="AC649" s="77"/>
      <c r="AD649" s="77"/>
      <c r="AE649" s="77"/>
      <c r="AF649" s="77"/>
      <c r="AG649" s="77"/>
      <c r="AH649" s="77"/>
      <c r="AI649" s="77"/>
      <c r="AJ649" s="77"/>
      <c r="AK649" s="77"/>
      <c r="AL649" s="77"/>
      <c r="AM649" s="77"/>
      <c r="AN649" s="77"/>
      <c r="AO649" s="77"/>
      <c r="AP649" s="77"/>
      <c r="AQ649" s="77"/>
      <c r="AR649" s="77"/>
      <c r="AS649" s="77"/>
      <c r="AT649" s="77"/>
      <c r="AU649" s="77"/>
      <c r="AV649" s="77"/>
      <c r="AW649" s="77"/>
      <c r="AX649" s="77"/>
      <c r="AY649" s="77"/>
      <c r="AZ649" s="77"/>
      <c r="BA649" s="77"/>
      <c r="BB649" s="77"/>
      <c r="BC649" s="77"/>
      <c r="BD649" s="77"/>
      <c r="BE649" s="77"/>
      <c r="BF649" s="77"/>
      <c r="BG649" s="77"/>
      <c r="BH649" s="77"/>
      <c r="BI649" s="77"/>
      <c r="BJ649" s="77"/>
      <c r="BK649" s="77"/>
      <c r="BL649" s="77"/>
      <c r="BM649" s="77"/>
      <c r="BN649" s="77"/>
      <c r="BO649" s="77"/>
      <c r="BP649" s="77"/>
      <c r="BQ649" s="77"/>
      <c r="BR649" s="77"/>
      <c r="BS649" s="77"/>
      <c r="BT649" s="77"/>
      <c r="BU649" s="77"/>
      <c r="BV649" s="77"/>
    </row>
    <row r="650" spans="1:74" x14ac:dyDescent="0.4">
      <c r="A650" s="77"/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  <c r="AB650" s="77"/>
      <c r="AC650" s="77"/>
      <c r="AD650" s="77"/>
      <c r="AE650" s="77"/>
      <c r="AF650" s="77"/>
      <c r="AG650" s="77"/>
      <c r="AH650" s="77"/>
      <c r="AI650" s="77"/>
      <c r="AJ650" s="77"/>
      <c r="AK650" s="77"/>
      <c r="AL650" s="77"/>
      <c r="AM650" s="77"/>
      <c r="AN650" s="77"/>
      <c r="AO650" s="77"/>
      <c r="AP650" s="77"/>
      <c r="AQ650" s="77"/>
      <c r="AR650" s="77"/>
      <c r="AS650" s="77"/>
      <c r="AT650" s="77"/>
      <c r="AU650" s="77"/>
      <c r="AV650" s="77"/>
      <c r="AW650" s="77"/>
      <c r="AX650" s="77"/>
      <c r="AY650" s="77"/>
      <c r="AZ650" s="77"/>
      <c r="BA650" s="77"/>
      <c r="BB650" s="77"/>
      <c r="BC650" s="77"/>
      <c r="BD650" s="77"/>
      <c r="BE650" s="77"/>
      <c r="BF650" s="77"/>
      <c r="BG650" s="77"/>
      <c r="BH650" s="77"/>
      <c r="BI650" s="77"/>
      <c r="BJ650" s="77"/>
      <c r="BK650" s="77"/>
      <c r="BL650" s="77"/>
      <c r="BM650" s="77"/>
      <c r="BN650" s="77"/>
      <c r="BO650" s="77"/>
      <c r="BP650" s="77"/>
      <c r="BQ650" s="77"/>
      <c r="BR650" s="77"/>
      <c r="BS650" s="77"/>
      <c r="BT650" s="77"/>
      <c r="BU650" s="77"/>
      <c r="BV650" s="77"/>
    </row>
    <row r="651" spans="1:74" x14ac:dyDescent="0.4">
      <c r="A651" s="77"/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  <c r="AB651" s="77"/>
      <c r="AC651" s="77"/>
      <c r="AD651" s="77"/>
      <c r="AE651" s="77"/>
      <c r="AF651" s="77"/>
      <c r="AG651" s="77"/>
      <c r="AH651" s="77"/>
      <c r="AI651" s="77"/>
      <c r="AJ651" s="77"/>
      <c r="AK651" s="77"/>
      <c r="AL651" s="77"/>
      <c r="AM651" s="77"/>
      <c r="AN651" s="77"/>
      <c r="AO651" s="77"/>
      <c r="AP651" s="77"/>
      <c r="AQ651" s="77"/>
      <c r="AR651" s="77"/>
      <c r="AS651" s="77"/>
      <c r="AT651" s="77"/>
      <c r="AU651" s="77"/>
      <c r="AV651" s="77"/>
      <c r="AW651" s="77"/>
      <c r="AX651" s="77"/>
      <c r="AY651" s="77"/>
      <c r="AZ651" s="77"/>
      <c r="BA651" s="77"/>
      <c r="BB651" s="77"/>
      <c r="BC651" s="77"/>
      <c r="BD651" s="77"/>
      <c r="BE651" s="77"/>
      <c r="BF651" s="77"/>
      <c r="BG651" s="77"/>
      <c r="BH651" s="77"/>
      <c r="BI651" s="77"/>
      <c r="BJ651" s="77"/>
      <c r="BK651" s="77"/>
      <c r="BL651" s="77"/>
      <c r="BM651" s="77"/>
      <c r="BN651" s="77"/>
      <c r="BO651" s="77"/>
      <c r="BP651" s="77"/>
      <c r="BQ651" s="77"/>
      <c r="BR651" s="77"/>
      <c r="BS651" s="77"/>
      <c r="BT651" s="77"/>
      <c r="BU651" s="77"/>
      <c r="BV651" s="77"/>
    </row>
    <row r="652" spans="1:74" x14ac:dyDescent="0.4">
      <c r="A652" s="77"/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  <c r="AB652" s="77"/>
      <c r="AC652" s="77"/>
      <c r="AD652" s="77"/>
      <c r="AE652" s="77"/>
      <c r="AF652" s="77"/>
      <c r="AG652" s="77"/>
      <c r="AH652" s="77"/>
      <c r="AI652" s="77"/>
      <c r="AJ652" s="77"/>
      <c r="AK652" s="77"/>
      <c r="AL652" s="77"/>
      <c r="AM652" s="77"/>
      <c r="AN652" s="77"/>
      <c r="AO652" s="77"/>
      <c r="AP652" s="77"/>
      <c r="AQ652" s="77"/>
      <c r="AR652" s="77"/>
      <c r="AS652" s="77"/>
      <c r="AT652" s="77"/>
      <c r="AU652" s="77"/>
      <c r="AV652" s="77"/>
      <c r="AW652" s="77"/>
      <c r="AX652" s="77"/>
      <c r="AY652" s="77"/>
      <c r="AZ652" s="77"/>
      <c r="BA652" s="77"/>
      <c r="BB652" s="77"/>
      <c r="BC652" s="77"/>
      <c r="BD652" s="77"/>
      <c r="BE652" s="77"/>
      <c r="BF652" s="77"/>
      <c r="BG652" s="77"/>
      <c r="BH652" s="77"/>
      <c r="BI652" s="77"/>
      <c r="BJ652" s="77"/>
      <c r="BK652" s="77"/>
      <c r="BL652" s="77"/>
      <c r="BM652" s="77"/>
      <c r="BN652" s="77"/>
      <c r="BO652" s="77"/>
      <c r="BP652" s="77"/>
      <c r="BQ652" s="77"/>
      <c r="BR652" s="77"/>
      <c r="BS652" s="77"/>
      <c r="BT652" s="77"/>
      <c r="BU652" s="77"/>
      <c r="BV652" s="77"/>
    </row>
    <row r="653" spans="1:74" x14ac:dyDescent="0.4">
      <c r="A653" s="77"/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  <c r="AB653" s="77"/>
      <c r="AC653" s="77"/>
      <c r="AD653" s="77"/>
      <c r="AE653" s="77"/>
      <c r="AF653" s="77"/>
      <c r="AG653" s="77"/>
      <c r="AH653" s="77"/>
      <c r="AI653" s="77"/>
      <c r="AJ653" s="77"/>
      <c r="AK653" s="77"/>
      <c r="AL653" s="77"/>
      <c r="AM653" s="77"/>
      <c r="AN653" s="77"/>
      <c r="AO653" s="77"/>
      <c r="AP653" s="77"/>
      <c r="AQ653" s="77"/>
      <c r="AR653" s="77"/>
      <c r="AS653" s="77"/>
      <c r="AT653" s="77"/>
      <c r="AU653" s="77"/>
      <c r="AV653" s="77"/>
      <c r="AW653" s="77"/>
      <c r="AX653" s="77"/>
      <c r="AY653" s="77"/>
      <c r="AZ653" s="77"/>
      <c r="BA653" s="77"/>
      <c r="BB653" s="77"/>
      <c r="BC653" s="77"/>
      <c r="BD653" s="77"/>
      <c r="BE653" s="77"/>
      <c r="BF653" s="77"/>
      <c r="BG653" s="77"/>
      <c r="BH653" s="77"/>
      <c r="BI653" s="77"/>
      <c r="BJ653" s="77"/>
      <c r="BK653" s="77"/>
      <c r="BL653" s="77"/>
      <c r="BM653" s="77"/>
      <c r="BN653" s="77"/>
      <c r="BO653" s="77"/>
      <c r="BP653" s="77"/>
      <c r="BQ653" s="77"/>
      <c r="BR653" s="77"/>
      <c r="BS653" s="77"/>
      <c r="BT653" s="77"/>
      <c r="BU653" s="77"/>
      <c r="BV653" s="77"/>
    </row>
    <row r="654" spans="1:74" x14ac:dyDescent="0.4">
      <c r="A654" s="77"/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  <c r="AB654" s="77"/>
      <c r="AC654" s="77"/>
      <c r="AD654" s="77"/>
      <c r="AE654" s="77"/>
      <c r="AF654" s="77"/>
      <c r="AG654" s="77"/>
      <c r="AH654" s="77"/>
      <c r="AI654" s="77"/>
      <c r="AJ654" s="77"/>
      <c r="AK654" s="77"/>
      <c r="AL654" s="77"/>
      <c r="AM654" s="77"/>
      <c r="AN654" s="77"/>
      <c r="AO654" s="77"/>
      <c r="AP654" s="77"/>
      <c r="AQ654" s="77"/>
      <c r="AR654" s="77"/>
      <c r="AS654" s="77"/>
      <c r="AT654" s="77"/>
      <c r="AU654" s="77"/>
      <c r="AV654" s="77"/>
      <c r="AW654" s="77"/>
      <c r="AX654" s="77"/>
      <c r="AY654" s="77"/>
      <c r="AZ654" s="77"/>
      <c r="BA654" s="77"/>
      <c r="BB654" s="77"/>
      <c r="BC654" s="77"/>
      <c r="BD654" s="77"/>
      <c r="BE654" s="77"/>
      <c r="BF654" s="77"/>
      <c r="BG654" s="77"/>
      <c r="BH654" s="77"/>
      <c r="BI654" s="77"/>
      <c r="BJ654" s="77"/>
      <c r="BK654" s="77"/>
      <c r="BL654" s="77"/>
      <c r="BM654" s="77"/>
      <c r="BN654" s="77"/>
      <c r="BO654" s="77"/>
      <c r="BP654" s="77"/>
      <c r="BQ654" s="77"/>
      <c r="BR654" s="77"/>
      <c r="BS654" s="77"/>
      <c r="BT654" s="77"/>
      <c r="BU654" s="77"/>
      <c r="BV654" s="77"/>
    </row>
    <row r="655" spans="1:74" x14ac:dyDescent="0.4">
      <c r="A655" s="77"/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  <c r="AB655" s="77"/>
      <c r="AC655" s="77"/>
      <c r="AD655" s="77"/>
      <c r="AE655" s="77"/>
      <c r="AF655" s="77"/>
      <c r="AG655" s="77"/>
      <c r="AH655" s="77"/>
      <c r="AI655" s="77"/>
      <c r="AJ655" s="77"/>
      <c r="AK655" s="77"/>
      <c r="AL655" s="77"/>
      <c r="AM655" s="77"/>
      <c r="AN655" s="77"/>
      <c r="AO655" s="77"/>
      <c r="AP655" s="77"/>
      <c r="AQ655" s="77"/>
      <c r="AR655" s="77"/>
      <c r="AS655" s="77"/>
      <c r="AT655" s="77"/>
      <c r="AU655" s="77"/>
      <c r="AV655" s="77"/>
      <c r="AW655" s="77"/>
      <c r="AX655" s="77"/>
      <c r="AY655" s="77"/>
      <c r="AZ655" s="77"/>
      <c r="BA655" s="77"/>
      <c r="BB655" s="77"/>
      <c r="BC655" s="77"/>
      <c r="BD655" s="77"/>
      <c r="BE655" s="77"/>
      <c r="BF655" s="77"/>
      <c r="BG655" s="77"/>
      <c r="BH655" s="77"/>
      <c r="BI655" s="77"/>
      <c r="BJ655" s="77"/>
      <c r="BK655" s="77"/>
      <c r="BL655" s="77"/>
      <c r="BM655" s="77"/>
      <c r="BN655" s="77"/>
      <c r="BO655" s="77"/>
      <c r="BP655" s="77"/>
      <c r="BQ655" s="77"/>
      <c r="BR655" s="77"/>
      <c r="BS655" s="77"/>
      <c r="BT655" s="77"/>
      <c r="BU655" s="77"/>
      <c r="BV655" s="77"/>
    </row>
    <row r="656" spans="1:74" x14ac:dyDescent="0.4">
      <c r="A656" s="77"/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  <c r="AB656" s="77"/>
      <c r="AC656" s="77"/>
      <c r="AD656" s="77"/>
      <c r="AE656" s="77"/>
      <c r="AF656" s="77"/>
      <c r="AG656" s="77"/>
      <c r="AH656" s="77"/>
      <c r="AI656" s="77"/>
      <c r="AJ656" s="77"/>
      <c r="AK656" s="77"/>
      <c r="AL656" s="77"/>
      <c r="AM656" s="77"/>
      <c r="AN656" s="77"/>
      <c r="AO656" s="77"/>
      <c r="AP656" s="77"/>
      <c r="AQ656" s="77"/>
      <c r="AR656" s="77"/>
      <c r="AS656" s="77"/>
      <c r="AT656" s="77"/>
      <c r="AU656" s="77"/>
      <c r="AV656" s="77"/>
      <c r="AW656" s="77"/>
      <c r="AX656" s="77"/>
      <c r="AY656" s="77"/>
      <c r="AZ656" s="77"/>
      <c r="BA656" s="77"/>
      <c r="BB656" s="77"/>
      <c r="BC656" s="77"/>
      <c r="BD656" s="77"/>
      <c r="BE656" s="77"/>
      <c r="BF656" s="77"/>
      <c r="BG656" s="77"/>
      <c r="BH656" s="77"/>
      <c r="BI656" s="77"/>
      <c r="BJ656" s="77"/>
      <c r="BK656" s="77"/>
      <c r="BL656" s="77"/>
      <c r="BM656" s="77"/>
      <c r="BN656" s="77"/>
      <c r="BO656" s="77"/>
      <c r="BP656" s="77"/>
      <c r="BQ656" s="77"/>
      <c r="BR656" s="77"/>
      <c r="BS656" s="77"/>
      <c r="BT656" s="77"/>
      <c r="BU656" s="77"/>
      <c r="BV656" s="77"/>
    </row>
    <row r="657" spans="1:74" x14ac:dyDescent="0.4">
      <c r="A657" s="77"/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  <c r="AB657" s="77"/>
      <c r="AC657" s="77"/>
      <c r="AD657" s="77"/>
      <c r="AE657" s="77"/>
      <c r="AF657" s="77"/>
      <c r="AG657" s="77"/>
      <c r="AH657" s="77"/>
      <c r="AI657" s="77"/>
      <c r="AJ657" s="77"/>
      <c r="AK657" s="77"/>
      <c r="AL657" s="77"/>
      <c r="AM657" s="77"/>
      <c r="AN657" s="77"/>
      <c r="AO657" s="77"/>
      <c r="AP657" s="77"/>
      <c r="AQ657" s="77"/>
      <c r="AR657" s="77"/>
      <c r="AS657" s="77"/>
      <c r="AT657" s="77"/>
      <c r="AU657" s="77"/>
      <c r="AV657" s="77"/>
      <c r="AW657" s="77"/>
      <c r="AX657" s="77"/>
      <c r="AY657" s="77"/>
      <c r="AZ657" s="77"/>
      <c r="BA657" s="77"/>
      <c r="BB657" s="77"/>
      <c r="BC657" s="77"/>
      <c r="BD657" s="77"/>
      <c r="BE657" s="77"/>
      <c r="BF657" s="77"/>
      <c r="BG657" s="77"/>
      <c r="BH657" s="77"/>
      <c r="BI657" s="77"/>
      <c r="BJ657" s="77"/>
      <c r="BK657" s="77"/>
      <c r="BL657" s="77"/>
      <c r="BM657" s="77"/>
      <c r="BN657" s="77"/>
      <c r="BO657" s="77"/>
      <c r="BP657" s="77"/>
      <c r="BQ657" s="77"/>
      <c r="BR657" s="77"/>
      <c r="BS657" s="77"/>
      <c r="BT657" s="77"/>
      <c r="BU657" s="77"/>
      <c r="BV657" s="77"/>
    </row>
    <row r="658" spans="1:74" x14ac:dyDescent="0.4">
      <c r="A658" s="77"/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  <c r="AB658" s="77"/>
      <c r="AC658" s="77"/>
      <c r="AD658" s="77"/>
      <c r="AE658" s="77"/>
      <c r="AF658" s="77"/>
      <c r="AG658" s="77"/>
      <c r="AH658" s="77"/>
      <c r="AI658" s="77"/>
      <c r="AJ658" s="77"/>
      <c r="AK658" s="77"/>
      <c r="AL658" s="77"/>
      <c r="AM658" s="77"/>
      <c r="AN658" s="77"/>
      <c r="AO658" s="77"/>
      <c r="AP658" s="77"/>
      <c r="AQ658" s="77"/>
      <c r="AR658" s="77"/>
      <c r="AS658" s="77"/>
      <c r="AT658" s="77"/>
      <c r="AU658" s="77"/>
      <c r="AV658" s="77"/>
      <c r="AW658" s="77"/>
      <c r="AX658" s="77"/>
      <c r="AY658" s="77"/>
      <c r="AZ658" s="77"/>
      <c r="BA658" s="77"/>
      <c r="BB658" s="77"/>
      <c r="BC658" s="77"/>
      <c r="BD658" s="77"/>
      <c r="BE658" s="77"/>
      <c r="BF658" s="77"/>
      <c r="BG658" s="77"/>
      <c r="BH658" s="77"/>
      <c r="BI658" s="77"/>
      <c r="BJ658" s="77"/>
      <c r="BK658" s="77"/>
      <c r="BL658" s="77"/>
      <c r="BM658" s="77"/>
      <c r="BN658" s="77"/>
      <c r="BO658" s="77"/>
      <c r="BP658" s="77"/>
      <c r="BQ658" s="77"/>
      <c r="BR658" s="77"/>
      <c r="BS658" s="77"/>
      <c r="BT658" s="77"/>
      <c r="BU658" s="77"/>
      <c r="BV658" s="77"/>
    </row>
    <row r="659" spans="1:74" x14ac:dyDescent="0.4">
      <c r="A659" s="77"/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  <c r="AB659" s="77"/>
      <c r="AC659" s="77"/>
      <c r="AD659" s="77"/>
      <c r="AE659" s="77"/>
      <c r="AF659" s="77"/>
      <c r="AG659" s="77"/>
      <c r="AH659" s="77"/>
      <c r="AI659" s="77"/>
      <c r="AJ659" s="77"/>
      <c r="AK659" s="77"/>
      <c r="AL659" s="77"/>
      <c r="AM659" s="77"/>
      <c r="AN659" s="77"/>
      <c r="AO659" s="77"/>
      <c r="AP659" s="77"/>
      <c r="AQ659" s="77"/>
      <c r="AR659" s="77"/>
      <c r="AS659" s="77"/>
      <c r="AT659" s="77"/>
      <c r="AU659" s="77"/>
      <c r="AV659" s="77"/>
      <c r="AW659" s="77"/>
      <c r="AX659" s="77"/>
      <c r="AY659" s="77"/>
      <c r="AZ659" s="77"/>
      <c r="BA659" s="77"/>
      <c r="BB659" s="77"/>
      <c r="BC659" s="77"/>
      <c r="BD659" s="77"/>
      <c r="BE659" s="77"/>
      <c r="BF659" s="77"/>
      <c r="BG659" s="77"/>
      <c r="BH659" s="77"/>
      <c r="BI659" s="77"/>
      <c r="BJ659" s="77"/>
      <c r="BK659" s="77"/>
      <c r="BL659" s="77"/>
      <c r="BM659" s="77"/>
      <c r="BN659" s="77"/>
      <c r="BO659" s="77"/>
      <c r="BP659" s="77"/>
      <c r="BQ659" s="77"/>
      <c r="BR659" s="77"/>
      <c r="BS659" s="77"/>
      <c r="BT659" s="77"/>
      <c r="BU659" s="77"/>
      <c r="BV659" s="77"/>
    </row>
    <row r="660" spans="1:74" x14ac:dyDescent="0.4">
      <c r="A660" s="77"/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  <c r="AB660" s="77"/>
      <c r="AC660" s="77"/>
      <c r="AD660" s="77"/>
      <c r="AE660" s="77"/>
      <c r="AF660" s="77"/>
      <c r="AG660" s="77"/>
      <c r="AH660" s="77"/>
      <c r="AI660" s="77"/>
      <c r="AJ660" s="77"/>
      <c r="AK660" s="77"/>
      <c r="AL660" s="77"/>
      <c r="AM660" s="77"/>
      <c r="AN660" s="77"/>
      <c r="AO660" s="77"/>
      <c r="AP660" s="77"/>
      <c r="AQ660" s="77"/>
      <c r="AR660" s="77"/>
      <c r="AS660" s="77"/>
      <c r="AT660" s="77"/>
      <c r="AU660" s="77"/>
      <c r="AV660" s="77"/>
      <c r="AW660" s="77"/>
      <c r="AX660" s="77"/>
      <c r="AY660" s="77"/>
      <c r="AZ660" s="77"/>
      <c r="BA660" s="77"/>
      <c r="BB660" s="77"/>
      <c r="BC660" s="77"/>
      <c r="BD660" s="77"/>
      <c r="BE660" s="77"/>
      <c r="BF660" s="77"/>
      <c r="BG660" s="77"/>
      <c r="BH660" s="77"/>
      <c r="BI660" s="77"/>
      <c r="BJ660" s="77"/>
      <c r="BK660" s="77"/>
      <c r="BL660" s="77"/>
      <c r="BM660" s="77"/>
      <c r="BN660" s="77"/>
      <c r="BO660" s="77"/>
      <c r="BP660" s="77"/>
      <c r="BQ660" s="77"/>
      <c r="BR660" s="77"/>
      <c r="BS660" s="77"/>
      <c r="BT660" s="77"/>
      <c r="BU660" s="77"/>
      <c r="BV660" s="77"/>
    </row>
    <row r="661" spans="1:74" x14ac:dyDescent="0.4">
      <c r="A661" s="77"/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  <c r="AB661" s="77"/>
      <c r="AC661" s="77"/>
      <c r="AD661" s="77"/>
      <c r="AE661" s="77"/>
      <c r="AF661" s="77"/>
      <c r="AG661" s="77"/>
      <c r="AH661" s="77"/>
      <c r="AI661" s="77"/>
      <c r="AJ661" s="77"/>
      <c r="AK661" s="77"/>
      <c r="AL661" s="77"/>
      <c r="AM661" s="77"/>
      <c r="AN661" s="77"/>
      <c r="AO661" s="77"/>
      <c r="AP661" s="77"/>
      <c r="AQ661" s="77"/>
      <c r="AR661" s="77"/>
      <c r="AS661" s="77"/>
      <c r="AT661" s="77"/>
      <c r="AU661" s="77"/>
      <c r="AV661" s="77"/>
      <c r="AW661" s="77"/>
      <c r="AX661" s="77"/>
      <c r="AY661" s="77"/>
      <c r="AZ661" s="77"/>
      <c r="BA661" s="77"/>
      <c r="BB661" s="77"/>
      <c r="BC661" s="77"/>
      <c r="BD661" s="77"/>
      <c r="BE661" s="77"/>
      <c r="BF661" s="77"/>
      <c r="BG661" s="77"/>
      <c r="BH661" s="77"/>
      <c r="BI661" s="77"/>
      <c r="BJ661" s="77"/>
      <c r="BK661" s="77"/>
      <c r="BL661" s="77"/>
      <c r="BM661" s="77"/>
      <c r="BN661" s="77"/>
      <c r="BO661" s="77"/>
      <c r="BP661" s="77"/>
      <c r="BQ661" s="77"/>
      <c r="BR661" s="77"/>
      <c r="BS661" s="77"/>
      <c r="BT661" s="77"/>
      <c r="BU661" s="77"/>
      <c r="BV661" s="77"/>
    </row>
    <row r="662" spans="1:74" x14ac:dyDescent="0.4">
      <c r="A662" s="77"/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  <c r="AB662" s="77"/>
      <c r="AC662" s="77"/>
      <c r="AD662" s="77"/>
      <c r="AE662" s="77"/>
      <c r="AF662" s="77"/>
      <c r="AG662" s="77"/>
      <c r="AH662" s="77"/>
      <c r="AI662" s="77"/>
      <c r="AJ662" s="77"/>
      <c r="AK662" s="77"/>
      <c r="AL662" s="77"/>
      <c r="AM662" s="77"/>
      <c r="AN662" s="77"/>
      <c r="AO662" s="77"/>
      <c r="AP662" s="77"/>
      <c r="AQ662" s="77"/>
      <c r="AR662" s="77"/>
      <c r="AS662" s="77"/>
      <c r="AT662" s="77"/>
      <c r="AU662" s="77"/>
      <c r="AV662" s="77"/>
      <c r="AW662" s="77"/>
      <c r="AX662" s="77"/>
      <c r="AY662" s="77"/>
      <c r="AZ662" s="77"/>
      <c r="BA662" s="77"/>
      <c r="BB662" s="77"/>
      <c r="BC662" s="77"/>
      <c r="BD662" s="77"/>
      <c r="BE662" s="77"/>
      <c r="BF662" s="77"/>
      <c r="BG662" s="77"/>
      <c r="BH662" s="77"/>
      <c r="BI662" s="77"/>
      <c r="BJ662" s="77"/>
      <c r="BK662" s="77"/>
      <c r="BL662" s="77"/>
      <c r="BM662" s="77"/>
      <c r="BN662" s="77"/>
      <c r="BO662" s="77"/>
      <c r="BP662" s="77"/>
      <c r="BQ662" s="77"/>
      <c r="BR662" s="77"/>
      <c r="BS662" s="77"/>
      <c r="BT662" s="77"/>
      <c r="BU662" s="77"/>
      <c r="BV662" s="77"/>
    </row>
    <row r="663" spans="1:74" x14ac:dyDescent="0.4">
      <c r="A663" s="77"/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  <c r="AB663" s="77"/>
      <c r="AC663" s="77"/>
      <c r="AD663" s="77"/>
      <c r="AE663" s="77"/>
      <c r="AF663" s="77"/>
      <c r="AG663" s="77"/>
      <c r="AH663" s="77"/>
      <c r="AI663" s="77"/>
      <c r="AJ663" s="77"/>
      <c r="AK663" s="77"/>
      <c r="AL663" s="77"/>
      <c r="AM663" s="77"/>
      <c r="AN663" s="77"/>
      <c r="AO663" s="77"/>
      <c r="AP663" s="77"/>
      <c r="AQ663" s="77"/>
      <c r="AR663" s="77"/>
      <c r="AS663" s="77"/>
      <c r="AT663" s="77"/>
      <c r="AU663" s="77"/>
      <c r="AV663" s="77"/>
      <c r="AW663" s="77"/>
      <c r="AX663" s="77"/>
      <c r="AY663" s="77"/>
      <c r="AZ663" s="77"/>
      <c r="BA663" s="77"/>
      <c r="BB663" s="77"/>
      <c r="BC663" s="77"/>
      <c r="BD663" s="77"/>
      <c r="BE663" s="77"/>
      <c r="BF663" s="77"/>
      <c r="BG663" s="77"/>
      <c r="BH663" s="77"/>
      <c r="BI663" s="77"/>
      <c r="BJ663" s="77"/>
      <c r="BK663" s="77"/>
      <c r="BL663" s="77"/>
      <c r="BM663" s="77"/>
      <c r="BN663" s="77"/>
      <c r="BO663" s="77"/>
      <c r="BP663" s="77"/>
      <c r="BQ663" s="77"/>
      <c r="BR663" s="77"/>
      <c r="BS663" s="77"/>
      <c r="BT663" s="77"/>
      <c r="BU663" s="77"/>
      <c r="BV663" s="77"/>
    </row>
    <row r="664" spans="1:74" x14ac:dyDescent="0.4">
      <c r="A664" s="77"/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  <c r="AB664" s="77"/>
      <c r="AC664" s="77"/>
      <c r="AD664" s="77"/>
      <c r="AE664" s="77"/>
      <c r="AF664" s="77"/>
      <c r="AG664" s="77"/>
      <c r="AH664" s="77"/>
      <c r="AI664" s="77"/>
      <c r="AJ664" s="77"/>
      <c r="AK664" s="77"/>
      <c r="AL664" s="77"/>
      <c r="AM664" s="77"/>
      <c r="AN664" s="77"/>
      <c r="AO664" s="77"/>
      <c r="AP664" s="77"/>
      <c r="AQ664" s="77"/>
      <c r="AR664" s="77"/>
      <c r="AS664" s="77"/>
      <c r="AT664" s="77"/>
      <c r="AU664" s="77"/>
      <c r="AV664" s="77"/>
      <c r="AW664" s="77"/>
      <c r="AX664" s="77"/>
      <c r="AY664" s="77"/>
      <c r="AZ664" s="77"/>
      <c r="BA664" s="77"/>
      <c r="BB664" s="77"/>
      <c r="BC664" s="77"/>
      <c r="BD664" s="77"/>
      <c r="BE664" s="77"/>
      <c r="BF664" s="77"/>
      <c r="BG664" s="77"/>
      <c r="BH664" s="77"/>
      <c r="BI664" s="77"/>
      <c r="BJ664" s="77"/>
      <c r="BK664" s="77"/>
      <c r="BL664" s="77"/>
      <c r="BM664" s="77"/>
      <c r="BN664" s="77"/>
      <c r="BO664" s="77"/>
      <c r="BP664" s="77"/>
      <c r="BQ664" s="77"/>
      <c r="BR664" s="77"/>
      <c r="BS664" s="77"/>
      <c r="BT664" s="77"/>
      <c r="BU664" s="77"/>
      <c r="BV664" s="77"/>
    </row>
    <row r="665" spans="1:74" x14ac:dyDescent="0.4">
      <c r="A665" s="77"/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  <c r="AB665" s="77"/>
      <c r="AC665" s="77"/>
      <c r="AD665" s="77"/>
      <c r="AE665" s="77"/>
      <c r="AF665" s="77"/>
      <c r="AG665" s="77"/>
      <c r="AH665" s="77"/>
      <c r="AI665" s="77"/>
      <c r="AJ665" s="77"/>
      <c r="AK665" s="77"/>
      <c r="AL665" s="77"/>
      <c r="AM665" s="77"/>
      <c r="AN665" s="77"/>
      <c r="AO665" s="77"/>
      <c r="AP665" s="77"/>
      <c r="AQ665" s="77"/>
      <c r="AR665" s="77"/>
      <c r="AS665" s="77"/>
      <c r="AT665" s="77"/>
      <c r="AU665" s="77"/>
      <c r="AV665" s="77"/>
      <c r="AW665" s="77"/>
      <c r="AX665" s="77"/>
      <c r="AY665" s="77"/>
      <c r="AZ665" s="77"/>
      <c r="BA665" s="77"/>
      <c r="BB665" s="77"/>
      <c r="BC665" s="77"/>
      <c r="BD665" s="77"/>
      <c r="BE665" s="77"/>
      <c r="BF665" s="77"/>
      <c r="BG665" s="77"/>
      <c r="BH665" s="77"/>
      <c r="BI665" s="77"/>
      <c r="BJ665" s="77"/>
      <c r="BK665" s="77"/>
      <c r="BL665" s="77"/>
      <c r="BM665" s="77"/>
      <c r="BN665" s="77"/>
      <c r="BO665" s="77"/>
      <c r="BP665" s="77"/>
      <c r="BQ665" s="77"/>
      <c r="BR665" s="77"/>
      <c r="BS665" s="77"/>
      <c r="BT665" s="77"/>
      <c r="BU665" s="77"/>
      <c r="BV665" s="77"/>
    </row>
    <row r="666" spans="1:74" x14ac:dyDescent="0.4">
      <c r="A666" s="77"/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  <c r="AB666" s="77"/>
      <c r="AC666" s="77"/>
      <c r="AD666" s="77"/>
      <c r="AE666" s="77"/>
      <c r="AF666" s="77"/>
      <c r="AG666" s="77"/>
      <c r="AH666" s="77"/>
      <c r="AI666" s="77"/>
      <c r="AJ666" s="77"/>
      <c r="AK666" s="77"/>
      <c r="AL666" s="77"/>
      <c r="AM666" s="77"/>
      <c r="AN666" s="77"/>
      <c r="AO666" s="77"/>
      <c r="AP666" s="77"/>
      <c r="AQ666" s="77"/>
      <c r="AR666" s="77"/>
      <c r="AS666" s="77"/>
      <c r="AT666" s="77"/>
      <c r="AU666" s="77"/>
      <c r="AV666" s="77"/>
      <c r="AW666" s="77"/>
      <c r="AX666" s="77"/>
      <c r="AY666" s="77"/>
      <c r="AZ666" s="77"/>
      <c r="BA666" s="77"/>
      <c r="BB666" s="77"/>
      <c r="BC666" s="77"/>
      <c r="BD666" s="77"/>
      <c r="BE666" s="77"/>
      <c r="BF666" s="77"/>
      <c r="BG666" s="77"/>
      <c r="BH666" s="77"/>
      <c r="BI666" s="77"/>
      <c r="BJ666" s="77"/>
      <c r="BK666" s="77"/>
      <c r="BL666" s="77"/>
      <c r="BM666" s="77"/>
      <c r="BN666" s="77"/>
      <c r="BO666" s="77"/>
      <c r="BP666" s="77"/>
      <c r="BQ666" s="77"/>
      <c r="BR666" s="77"/>
      <c r="BS666" s="77"/>
      <c r="BT666" s="77"/>
      <c r="BU666" s="77"/>
      <c r="BV666" s="77"/>
    </row>
    <row r="667" spans="1:74" x14ac:dyDescent="0.4">
      <c r="A667" s="77"/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  <c r="AB667" s="77"/>
      <c r="AC667" s="77"/>
      <c r="AD667" s="77"/>
      <c r="AE667" s="77"/>
      <c r="AF667" s="77"/>
      <c r="AG667" s="77"/>
      <c r="AH667" s="77"/>
      <c r="AI667" s="77"/>
      <c r="AJ667" s="77"/>
      <c r="AK667" s="77"/>
      <c r="AL667" s="77"/>
      <c r="AM667" s="77"/>
      <c r="AN667" s="77"/>
      <c r="AO667" s="77"/>
      <c r="AP667" s="77"/>
      <c r="AQ667" s="77"/>
      <c r="AR667" s="77"/>
      <c r="AS667" s="77"/>
      <c r="AT667" s="77"/>
      <c r="AU667" s="77"/>
      <c r="AV667" s="77"/>
      <c r="AW667" s="77"/>
      <c r="AX667" s="77"/>
      <c r="AY667" s="77"/>
      <c r="AZ667" s="77"/>
      <c r="BA667" s="77"/>
      <c r="BB667" s="77"/>
      <c r="BC667" s="77"/>
      <c r="BD667" s="77"/>
      <c r="BE667" s="77"/>
      <c r="BF667" s="77"/>
      <c r="BG667" s="77"/>
      <c r="BH667" s="77"/>
      <c r="BI667" s="77"/>
      <c r="BJ667" s="77"/>
      <c r="BK667" s="77"/>
      <c r="BL667" s="77"/>
      <c r="BM667" s="77"/>
      <c r="BN667" s="77"/>
      <c r="BO667" s="77"/>
      <c r="BP667" s="77"/>
      <c r="BQ667" s="77"/>
      <c r="BR667" s="77"/>
      <c r="BS667" s="77"/>
      <c r="BT667" s="77"/>
      <c r="BU667" s="77"/>
      <c r="BV667" s="77"/>
    </row>
    <row r="668" spans="1:74" x14ac:dyDescent="0.4">
      <c r="A668" s="77"/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  <c r="AB668" s="77"/>
      <c r="AC668" s="77"/>
      <c r="AD668" s="77"/>
      <c r="AE668" s="77"/>
      <c r="AF668" s="77"/>
      <c r="AG668" s="77"/>
      <c r="AH668" s="77"/>
      <c r="AI668" s="77"/>
      <c r="AJ668" s="77"/>
      <c r="AK668" s="77"/>
      <c r="AL668" s="77"/>
      <c r="AM668" s="77"/>
      <c r="AN668" s="77"/>
      <c r="AO668" s="77"/>
      <c r="AP668" s="77"/>
      <c r="AQ668" s="77"/>
      <c r="AR668" s="77"/>
      <c r="AS668" s="77"/>
      <c r="AT668" s="77"/>
      <c r="AU668" s="77"/>
      <c r="AV668" s="77"/>
      <c r="AW668" s="77"/>
      <c r="AX668" s="77"/>
      <c r="AY668" s="77"/>
      <c r="AZ668" s="77"/>
      <c r="BA668" s="77"/>
      <c r="BB668" s="77"/>
      <c r="BC668" s="77"/>
      <c r="BD668" s="77"/>
      <c r="BE668" s="77"/>
      <c r="BF668" s="77"/>
      <c r="BG668" s="77"/>
      <c r="BH668" s="77"/>
      <c r="BI668" s="77"/>
      <c r="BJ668" s="77"/>
      <c r="BK668" s="77"/>
      <c r="BL668" s="77"/>
      <c r="BM668" s="77"/>
      <c r="BN668" s="77"/>
      <c r="BO668" s="77"/>
      <c r="BP668" s="77"/>
      <c r="BQ668" s="77"/>
      <c r="BR668" s="77"/>
      <c r="BS668" s="77"/>
      <c r="BT668" s="77"/>
      <c r="BU668" s="77"/>
      <c r="BV668" s="77"/>
    </row>
    <row r="669" spans="1:74" x14ac:dyDescent="0.4">
      <c r="A669" s="77"/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  <c r="AB669" s="77"/>
      <c r="AC669" s="77"/>
      <c r="AD669" s="77"/>
      <c r="AE669" s="77"/>
      <c r="AF669" s="77"/>
      <c r="AG669" s="77"/>
      <c r="AH669" s="77"/>
      <c r="AI669" s="77"/>
      <c r="AJ669" s="77"/>
      <c r="AK669" s="77"/>
      <c r="AL669" s="77"/>
      <c r="AM669" s="77"/>
      <c r="AN669" s="77"/>
      <c r="AO669" s="77"/>
      <c r="AP669" s="77"/>
      <c r="AQ669" s="77"/>
      <c r="AR669" s="77"/>
      <c r="AS669" s="77"/>
      <c r="AT669" s="77"/>
      <c r="AU669" s="77"/>
      <c r="AV669" s="77"/>
      <c r="AW669" s="77"/>
      <c r="AX669" s="77"/>
      <c r="AY669" s="77"/>
      <c r="AZ669" s="77"/>
      <c r="BA669" s="77"/>
      <c r="BB669" s="77"/>
      <c r="BC669" s="77"/>
      <c r="BD669" s="77"/>
      <c r="BE669" s="77"/>
      <c r="BF669" s="77"/>
      <c r="BG669" s="77"/>
      <c r="BH669" s="77"/>
      <c r="BI669" s="77"/>
      <c r="BJ669" s="77"/>
      <c r="BK669" s="77"/>
      <c r="BL669" s="77"/>
      <c r="BM669" s="77"/>
      <c r="BN669" s="77"/>
      <c r="BO669" s="77"/>
      <c r="BP669" s="77"/>
      <c r="BQ669" s="77"/>
      <c r="BR669" s="77"/>
      <c r="BS669" s="77"/>
      <c r="BT669" s="77"/>
      <c r="BU669" s="77"/>
      <c r="BV669" s="77"/>
    </row>
    <row r="670" spans="1:74" x14ac:dyDescent="0.4">
      <c r="A670" s="77"/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  <c r="AB670" s="77"/>
      <c r="AC670" s="77"/>
      <c r="AD670" s="77"/>
      <c r="AE670" s="77"/>
      <c r="AF670" s="77"/>
      <c r="AG670" s="77"/>
      <c r="AH670" s="77"/>
      <c r="AI670" s="77"/>
      <c r="AJ670" s="77"/>
      <c r="AK670" s="77"/>
      <c r="AL670" s="77"/>
      <c r="AM670" s="77"/>
      <c r="AN670" s="77"/>
      <c r="AO670" s="77"/>
      <c r="AP670" s="77"/>
      <c r="AQ670" s="77"/>
      <c r="AR670" s="77"/>
      <c r="AS670" s="77"/>
      <c r="AT670" s="77"/>
      <c r="AU670" s="77"/>
      <c r="AV670" s="77"/>
      <c r="AW670" s="77"/>
      <c r="AX670" s="77"/>
      <c r="AY670" s="77"/>
      <c r="AZ670" s="77"/>
      <c r="BA670" s="77"/>
      <c r="BB670" s="77"/>
      <c r="BC670" s="77"/>
      <c r="BD670" s="77"/>
      <c r="BE670" s="77"/>
      <c r="BF670" s="77"/>
      <c r="BG670" s="77"/>
      <c r="BH670" s="77"/>
      <c r="BI670" s="77"/>
      <c r="BJ670" s="77"/>
      <c r="BK670" s="77"/>
      <c r="BL670" s="77"/>
      <c r="BM670" s="77"/>
      <c r="BN670" s="77"/>
      <c r="BO670" s="77"/>
      <c r="BP670" s="77"/>
      <c r="BQ670" s="77"/>
      <c r="BR670" s="77"/>
      <c r="BS670" s="77"/>
      <c r="BT670" s="77"/>
      <c r="BU670" s="77"/>
      <c r="BV670" s="77"/>
    </row>
    <row r="671" spans="1:74" x14ac:dyDescent="0.4">
      <c r="A671" s="77"/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  <c r="AB671" s="77"/>
      <c r="AC671" s="77"/>
      <c r="AD671" s="77"/>
      <c r="AE671" s="77"/>
      <c r="AF671" s="77"/>
      <c r="AG671" s="77"/>
      <c r="AH671" s="77"/>
      <c r="AI671" s="77"/>
      <c r="AJ671" s="77"/>
      <c r="AK671" s="77"/>
      <c r="AL671" s="77"/>
      <c r="AM671" s="77"/>
      <c r="AN671" s="77"/>
      <c r="AO671" s="77"/>
      <c r="AP671" s="77"/>
      <c r="AQ671" s="77"/>
      <c r="AR671" s="77"/>
      <c r="AS671" s="77"/>
      <c r="AT671" s="77"/>
      <c r="AU671" s="77"/>
      <c r="AV671" s="77"/>
      <c r="AW671" s="77"/>
      <c r="AX671" s="77"/>
      <c r="AY671" s="77"/>
      <c r="AZ671" s="77"/>
      <c r="BA671" s="77"/>
      <c r="BB671" s="77"/>
      <c r="BC671" s="77"/>
      <c r="BD671" s="77"/>
      <c r="BE671" s="77"/>
      <c r="BF671" s="77"/>
      <c r="BG671" s="77"/>
      <c r="BH671" s="77"/>
      <c r="BI671" s="77"/>
      <c r="BJ671" s="77"/>
      <c r="BK671" s="77"/>
      <c r="BL671" s="77"/>
      <c r="BM671" s="77"/>
      <c r="BN671" s="77"/>
      <c r="BO671" s="77"/>
      <c r="BP671" s="77"/>
      <c r="BQ671" s="77"/>
      <c r="BR671" s="77"/>
      <c r="BS671" s="77"/>
      <c r="BT671" s="77"/>
      <c r="BU671" s="77"/>
      <c r="BV671" s="77"/>
    </row>
    <row r="672" spans="1:74" x14ac:dyDescent="0.4">
      <c r="A672" s="77"/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  <c r="AB672" s="77"/>
      <c r="AC672" s="77"/>
      <c r="AD672" s="77"/>
      <c r="AE672" s="77"/>
      <c r="AF672" s="77"/>
      <c r="AG672" s="77"/>
      <c r="AH672" s="77"/>
      <c r="AI672" s="77"/>
      <c r="AJ672" s="77"/>
      <c r="AK672" s="77"/>
      <c r="AL672" s="77"/>
      <c r="AM672" s="77"/>
      <c r="AN672" s="77"/>
      <c r="AO672" s="77"/>
      <c r="AP672" s="77"/>
      <c r="AQ672" s="77"/>
      <c r="AR672" s="77"/>
      <c r="AS672" s="77"/>
      <c r="AT672" s="77"/>
      <c r="AU672" s="77"/>
      <c r="AV672" s="77"/>
      <c r="AW672" s="77"/>
      <c r="AX672" s="77"/>
      <c r="AY672" s="77"/>
      <c r="AZ672" s="77"/>
      <c r="BA672" s="77"/>
      <c r="BB672" s="77"/>
      <c r="BC672" s="77"/>
      <c r="BD672" s="77"/>
      <c r="BE672" s="77"/>
      <c r="BF672" s="77"/>
      <c r="BG672" s="77"/>
      <c r="BH672" s="77"/>
      <c r="BI672" s="77"/>
      <c r="BJ672" s="77"/>
      <c r="BK672" s="77"/>
      <c r="BL672" s="77"/>
      <c r="BM672" s="77"/>
      <c r="BN672" s="77"/>
      <c r="BO672" s="77"/>
      <c r="BP672" s="77"/>
      <c r="BQ672" s="77"/>
      <c r="BR672" s="77"/>
      <c r="BS672" s="77"/>
      <c r="BT672" s="77"/>
      <c r="BU672" s="77"/>
      <c r="BV672" s="77"/>
    </row>
    <row r="673" spans="1:74" x14ac:dyDescent="0.4">
      <c r="A673" s="77"/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  <c r="AB673" s="77"/>
      <c r="AC673" s="77"/>
      <c r="AD673" s="77"/>
      <c r="AE673" s="77"/>
      <c r="AF673" s="77"/>
      <c r="AG673" s="77"/>
      <c r="AH673" s="77"/>
      <c r="AI673" s="77"/>
      <c r="AJ673" s="77"/>
      <c r="AK673" s="77"/>
      <c r="AL673" s="77"/>
      <c r="AM673" s="77"/>
      <c r="AN673" s="77"/>
      <c r="AO673" s="77"/>
      <c r="AP673" s="77"/>
      <c r="AQ673" s="77"/>
      <c r="AR673" s="77"/>
      <c r="AS673" s="77"/>
      <c r="AT673" s="77"/>
      <c r="AU673" s="77"/>
      <c r="AV673" s="77"/>
      <c r="AW673" s="77"/>
      <c r="AX673" s="77"/>
      <c r="AY673" s="77"/>
      <c r="AZ673" s="77"/>
      <c r="BA673" s="77"/>
      <c r="BB673" s="77"/>
      <c r="BC673" s="77"/>
      <c r="BD673" s="77"/>
      <c r="BE673" s="77"/>
      <c r="BF673" s="77"/>
      <c r="BG673" s="77"/>
      <c r="BH673" s="77"/>
      <c r="BI673" s="77"/>
      <c r="BJ673" s="77"/>
      <c r="BK673" s="77"/>
      <c r="BL673" s="77"/>
      <c r="BM673" s="77"/>
      <c r="BN673" s="77"/>
      <c r="BO673" s="77"/>
      <c r="BP673" s="77"/>
      <c r="BQ673" s="77"/>
      <c r="BR673" s="77"/>
      <c r="BS673" s="77"/>
      <c r="BT673" s="77"/>
      <c r="BU673" s="77"/>
      <c r="BV673" s="77"/>
    </row>
    <row r="674" spans="1:74" x14ac:dyDescent="0.4">
      <c r="A674" s="77"/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  <c r="AB674" s="77"/>
      <c r="AC674" s="77"/>
      <c r="AD674" s="77"/>
      <c r="AE674" s="77"/>
      <c r="AF674" s="77"/>
      <c r="AG674" s="77"/>
      <c r="AH674" s="77"/>
      <c r="AI674" s="77"/>
      <c r="AJ674" s="77"/>
      <c r="AK674" s="77"/>
      <c r="AL674" s="77"/>
      <c r="AM674" s="77"/>
      <c r="AN674" s="77"/>
      <c r="AO674" s="77"/>
      <c r="AP674" s="77"/>
      <c r="AQ674" s="77"/>
      <c r="AR674" s="77"/>
      <c r="AS674" s="77"/>
      <c r="AT674" s="77"/>
      <c r="AU674" s="77"/>
      <c r="AV674" s="77"/>
      <c r="AW674" s="77"/>
      <c r="AX674" s="77"/>
      <c r="AY674" s="77"/>
      <c r="AZ674" s="77"/>
      <c r="BA674" s="77"/>
      <c r="BB674" s="77"/>
      <c r="BC674" s="77"/>
      <c r="BD674" s="77"/>
      <c r="BE674" s="77"/>
      <c r="BF674" s="77"/>
      <c r="BG674" s="77"/>
      <c r="BH674" s="77"/>
      <c r="BI674" s="77"/>
      <c r="BJ674" s="77"/>
      <c r="BK674" s="77"/>
      <c r="BL674" s="77"/>
      <c r="BM674" s="77"/>
      <c r="BN674" s="77"/>
      <c r="BO674" s="77"/>
      <c r="BP674" s="77"/>
      <c r="BQ674" s="77"/>
      <c r="BR674" s="77"/>
      <c r="BS674" s="77"/>
      <c r="BT674" s="77"/>
      <c r="BU674" s="77"/>
      <c r="BV674" s="77"/>
    </row>
    <row r="675" spans="1:74" x14ac:dyDescent="0.4">
      <c r="A675" s="77"/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  <c r="AB675" s="77"/>
      <c r="AC675" s="77"/>
      <c r="AD675" s="77"/>
      <c r="AE675" s="77"/>
      <c r="AF675" s="77"/>
      <c r="AG675" s="77"/>
      <c r="AH675" s="77"/>
      <c r="AI675" s="77"/>
      <c r="AJ675" s="77"/>
      <c r="AK675" s="77"/>
      <c r="AL675" s="77"/>
      <c r="AM675" s="77"/>
      <c r="AN675" s="77"/>
      <c r="AO675" s="77"/>
      <c r="AP675" s="77"/>
      <c r="AQ675" s="77"/>
      <c r="AR675" s="77"/>
      <c r="AS675" s="77"/>
      <c r="AT675" s="77"/>
      <c r="AU675" s="77"/>
      <c r="AV675" s="77"/>
      <c r="AW675" s="77"/>
      <c r="AX675" s="77"/>
      <c r="AY675" s="77"/>
      <c r="AZ675" s="77"/>
      <c r="BA675" s="77"/>
      <c r="BB675" s="77"/>
      <c r="BC675" s="77"/>
      <c r="BD675" s="77"/>
      <c r="BE675" s="77"/>
      <c r="BF675" s="77"/>
      <c r="BG675" s="77"/>
      <c r="BH675" s="77"/>
      <c r="BI675" s="77"/>
      <c r="BJ675" s="77"/>
      <c r="BK675" s="77"/>
      <c r="BL675" s="77"/>
      <c r="BM675" s="77"/>
      <c r="BN675" s="77"/>
      <c r="BO675" s="77"/>
      <c r="BP675" s="77"/>
      <c r="BQ675" s="77"/>
      <c r="BR675" s="77"/>
      <c r="BS675" s="77"/>
      <c r="BT675" s="77"/>
      <c r="BU675" s="77"/>
      <c r="BV675" s="77"/>
    </row>
    <row r="676" spans="1:74" x14ac:dyDescent="0.4">
      <c r="A676" s="77"/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  <c r="AB676" s="77"/>
      <c r="AC676" s="77"/>
      <c r="AD676" s="77"/>
      <c r="AE676" s="77"/>
      <c r="AF676" s="77"/>
      <c r="AG676" s="77"/>
      <c r="AH676" s="77"/>
      <c r="AI676" s="77"/>
      <c r="AJ676" s="77"/>
      <c r="AK676" s="77"/>
      <c r="AL676" s="77"/>
      <c r="AM676" s="77"/>
      <c r="AN676" s="77"/>
      <c r="AO676" s="77"/>
      <c r="AP676" s="77"/>
      <c r="AQ676" s="77"/>
      <c r="AR676" s="77"/>
      <c r="AS676" s="77"/>
      <c r="AT676" s="77"/>
      <c r="AU676" s="77"/>
      <c r="AV676" s="77"/>
      <c r="AW676" s="77"/>
      <c r="AX676" s="77"/>
      <c r="AY676" s="77"/>
      <c r="AZ676" s="77"/>
      <c r="BA676" s="77"/>
      <c r="BB676" s="77"/>
      <c r="BC676" s="77"/>
      <c r="BD676" s="77"/>
      <c r="BE676" s="77"/>
      <c r="BF676" s="77"/>
      <c r="BG676" s="77"/>
      <c r="BH676" s="77"/>
      <c r="BI676" s="77"/>
      <c r="BJ676" s="77"/>
      <c r="BK676" s="77"/>
      <c r="BL676" s="77"/>
      <c r="BM676" s="77"/>
      <c r="BN676" s="77"/>
      <c r="BO676" s="77"/>
      <c r="BP676" s="77"/>
      <c r="BQ676" s="77"/>
      <c r="BR676" s="77"/>
      <c r="BS676" s="77"/>
      <c r="BT676" s="77"/>
      <c r="BU676" s="77"/>
      <c r="BV676" s="77"/>
    </row>
    <row r="677" spans="1:74" x14ac:dyDescent="0.4">
      <c r="A677" s="77"/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  <c r="AB677" s="77"/>
      <c r="AC677" s="77"/>
      <c r="AD677" s="77"/>
      <c r="AE677" s="77"/>
      <c r="AF677" s="77"/>
      <c r="AG677" s="77"/>
      <c r="AH677" s="77"/>
      <c r="AI677" s="77"/>
      <c r="AJ677" s="77"/>
      <c r="AK677" s="77"/>
      <c r="AL677" s="77"/>
      <c r="AM677" s="77"/>
      <c r="AN677" s="77"/>
      <c r="AO677" s="77"/>
      <c r="AP677" s="77"/>
      <c r="AQ677" s="77"/>
      <c r="AR677" s="77"/>
      <c r="AS677" s="77"/>
      <c r="AT677" s="77"/>
      <c r="AU677" s="77"/>
      <c r="AV677" s="77"/>
      <c r="AW677" s="77"/>
      <c r="AX677" s="77"/>
      <c r="AY677" s="77"/>
      <c r="AZ677" s="77"/>
      <c r="BA677" s="77"/>
      <c r="BB677" s="77"/>
      <c r="BC677" s="77"/>
      <c r="BD677" s="77"/>
      <c r="BE677" s="77"/>
      <c r="BF677" s="77"/>
      <c r="BG677" s="77"/>
      <c r="BH677" s="77"/>
      <c r="BI677" s="77"/>
      <c r="BJ677" s="77"/>
      <c r="BK677" s="77"/>
      <c r="BL677" s="77"/>
      <c r="BM677" s="77"/>
      <c r="BN677" s="77"/>
      <c r="BO677" s="77"/>
      <c r="BP677" s="77"/>
      <c r="BQ677" s="77"/>
      <c r="BR677" s="77"/>
      <c r="BS677" s="77"/>
      <c r="BT677" s="77"/>
      <c r="BU677" s="77"/>
      <c r="BV677" s="77"/>
    </row>
    <row r="678" spans="1:74" x14ac:dyDescent="0.4">
      <c r="A678" s="77"/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  <c r="AB678" s="77"/>
      <c r="AC678" s="77"/>
      <c r="AD678" s="77"/>
      <c r="AE678" s="77"/>
      <c r="AF678" s="77"/>
      <c r="AG678" s="77"/>
      <c r="AH678" s="77"/>
      <c r="AI678" s="77"/>
      <c r="AJ678" s="77"/>
      <c r="AK678" s="77"/>
      <c r="AL678" s="77"/>
      <c r="AM678" s="77"/>
      <c r="AN678" s="77"/>
      <c r="AO678" s="77"/>
      <c r="AP678" s="77"/>
      <c r="AQ678" s="77"/>
      <c r="AR678" s="77"/>
      <c r="AS678" s="77"/>
      <c r="AT678" s="77"/>
      <c r="AU678" s="77"/>
      <c r="AV678" s="77"/>
      <c r="AW678" s="77"/>
      <c r="AX678" s="77"/>
      <c r="AY678" s="77"/>
      <c r="AZ678" s="77"/>
      <c r="BA678" s="77"/>
      <c r="BB678" s="77"/>
      <c r="BC678" s="77"/>
      <c r="BD678" s="77"/>
      <c r="BE678" s="77"/>
      <c r="BF678" s="77"/>
      <c r="BG678" s="77"/>
      <c r="BH678" s="77"/>
      <c r="BI678" s="77"/>
      <c r="BJ678" s="77"/>
      <c r="BK678" s="77"/>
      <c r="BL678" s="77"/>
      <c r="BM678" s="77"/>
      <c r="BN678" s="77"/>
      <c r="BO678" s="77"/>
      <c r="BP678" s="77"/>
      <c r="BQ678" s="77"/>
      <c r="BR678" s="77"/>
      <c r="BS678" s="77"/>
      <c r="BT678" s="77"/>
      <c r="BU678" s="77"/>
      <c r="BV678" s="77"/>
    </row>
    <row r="679" spans="1:74" x14ac:dyDescent="0.4">
      <c r="A679" s="77"/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  <c r="AB679" s="77"/>
      <c r="AC679" s="77"/>
      <c r="AD679" s="77"/>
      <c r="AE679" s="77"/>
      <c r="AF679" s="77"/>
      <c r="AG679" s="77"/>
      <c r="AH679" s="77"/>
      <c r="AI679" s="77"/>
      <c r="AJ679" s="77"/>
      <c r="AK679" s="77"/>
      <c r="AL679" s="77"/>
      <c r="AM679" s="77"/>
      <c r="AN679" s="77"/>
      <c r="AO679" s="77"/>
      <c r="AP679" s="77"/>
      <c r="AQ679" s="77"/>
      <c r="AR679" s="77"/>
      <c r="AS679" s="77"/>
      <c r="AT679" s="77"/>
      <c r="AU679" s="77"/>
      <c r="AV679" s="77"/>
      <c r="AW679" s="77"/>
      <c r="AX679" s="77"/>
      <c r="AY679" s="77"/>
      <c r="AZ679" s="77"/>
      <c r="BA679" s="77"/>
      <c r="BB679" s="77"/>
      <c r="BC679" s="77"/>
      <c r="BD679" s="77"/>
      <c r="BE679" s="77"/>
      <c r="BF679" s="77"/>
      <c r="BG679" s="77"/>
      <c r="BH679" s="77"/>
      <c r="BI679" s="77"/>
      <c r="BJ679" s="77"/>
      <c r="BK679" s="77"/>
      <c r="BL679" s="77"/>
      <c r="BM679" s="77"/>
      <c r="BN679" s="77"/>
      <c r="BO679" s="77"/>
      <c r="BP679" s="77"/>
      <c r="BQ679" s="77"/>
      <c r="BR679" s="77"/>
      <c r="BS679" s="77"/>
      <c r="BT679" s="77"/>
      <c r="BU679" s="77"/>
      <c r="BV679" s="77"/>
    </row>
    <row r="680" spans="1:74" x14ac:dyDescent="0.4">
      <c r="A680" s="77"/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  <c r="AB680" s="77"/>
      <c r="AC680" s="77"/>
      <c r="AD680" s="77"/>
      <c r="AE680" s="77"/>
      <c r="AF680" s="77"/>
      <c r="AG680" s="77"/>
      <c r="AH680" s="77"/>
      <c r="AI680" s="77"/>
      <c r="AJ680" s="77"/>
      <c r="AK680" s="77"/>
      <c r="AL680" s="77"/>
      <c r="AM680" s="77"/>
      <c r="AN680" s="77"/>
      <c r="AO680" s="77"/>
      <c r="AP680" s="77"/>
      <c r="AQ680" s="77"/>
      <c r="AR680" s="77"/>
      <c r="AS680" s="77"/>
      <c r="AT680" s="77"/>
      <c r="AU680" s="77"/>
      <c r="AV680" s="77"/>
      <c r="AW680" s="77"/>
      <c r="AX680" s="77"/>
      <c r="AY680" s="77"/>
      <c r="AZ680" s="77"/>
      <c r="BA680" s="77"/>
      <c r="BB680" s="77"/>
      <c r="BC680" s="77"/>
      <c r="BD680" s="77"/>
      <c r="BE680" s="77"/>
      <c r="BF680" s="77"/>
      <c r="BG680" s="77"/>
      <c r="BH680" s="77"/>
      <c r="BI680" s="77"/>
      <c r="BJ680" s="77"/>
      <c r="BK680" s="77"/>
      <c r="BL680" s="77"/>
      <c r="BM680" s="77"/>
      <c r="BN680" s="77"/>
      <c r="BO680" s="77"/>
      <c r="BP680" s="77"/>
      <c r="BQ680" s="77"/>
      <c r="BR680" s="77"/>
      <c r="BS680" s="77"/>
      <c r="BT680" s="77"/>
      <c r="BU680" s="77"/>
      <c r="BV680" s="77"/>
    </row>
    <row r="681" spans="1:74" x14ac:dyDescent="0.4">
      <c r="A681" s="77"/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  <c r="AB681" s="77"/>
      <c r="AC681" s="77"/>
      <c r="AD681" s="77"/>
      <c r="AE681" s="77"/>
      <c r="AF681" s="77"/>
      <c r="AG681" s="77"/>
      <c r="AH681" s="77"/>
      <c r="AI681" s="77"/>
      <c r="AJ681" s="77"/>
      <c r="AK681" s="77"/>
      <c r="AL681" s="77"/>
      <c r="AM681" s="77"/>
      <c r="AN681" s="77"/>
      <c r="AO681" s="77"/>
      <c r="AP681" s="77"/>
      <c r="AQ681" s="77"/>
      <c r="AR681" s="77"/>
      <c r="AS681" s="77"/>
      <c r="AT681" s="77"/>
      <c r="AU681" s="77"/>
      <c r="AV681" s="77"/>
      <c r="AW681" s="77"/>
      <c r="AX681" s="77"/>
      <c r="AY681" s="77"/>
      <c r="AZ681" s="77"/>
      <c r="BA681" s="77"/>
      <c r="BB681" s="77"/>
      <c r="BC681" s="77"/>
      <c r="BD681" s="77"/>
      <c r="BE681" s="77"/>
      <c r="BF681" s="77"/>
      <c r="BG681" s="77"/>
      <c r="BH681" s="77"/>
      <c r="BI681" s="77"/>
      <c r="BJ681" s="77"/>
      <c r="BK681" s="77"/>
      <c r="BL681" s="77"/>
      <c r="BM681" s="77"/>
      <c r="BN681" s="77"/>
      <c r="BO681" s="77"/>
      <c r="BP681" s="77"/>
      <c r="BQ681" s="77"/>
      <c r="BR681" s="77"/>
      <c r="BS681" s="77"/>
      <c r="BT681" s="77"/>
      <c r="BU681" s="77"/>
      <c r="BV681" s="77"/>
    </row>
    <row r="682" spans="1:74" x14ac:dyDescent="0.4">
      <c r="A682" s="77"/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  <c r="AB682" s="77"/>
      <c r="AC682" s="77"/>
      <c r="AD682" s="77"/>
      <c r="AE682" s="77"/>
      <c r="AF682" s="77"/>
      <c r="AG682" s="77"/>
      <c r="AH682" s="77"/>
      <c r="AI682" s="77"/>
      <c r="AJ682" s="77"/>
      <c r="AK682" s="77"/>
      <c r="AL682" s="77"/>
      <c r="AM682" s="77"/>
      <c r="AN682" s="77"/>
      <c r="AO682" s="77"/>
      <c r="AP682" s="77"/>
      <c r="AQ682" s="77"/>
      <c r="AR682" s="77"/>
      <c r="AS682" s="77"/>
      <c r="AT682" s="77"/>
      <c r="AU682" s="77"/>
      <c r="AV682" s="77"/>
      <c r="AW682" s="77"/>
      <c r="AX682" s="77"/>
      <c r="AY682" s="77"/>
      <c r="AZ682" s="77"/>
      <c r="BA682" s="77"/>
      <c r="BB682" s="77"/>
      <c r="BC682" s="77"/>
      <c r="BD682" s="77"/>
      <c r="BE682" s="77"/>
      <c r="BF682" s="77"/>
      <c r="BG682" s="77"/>
      <c r="BH682" s="77"/>
      <c r="BI682" s="77"/>
      <c r="BJ682" s="77"/>
      <c r="BK682" s="77"/>
      <c r="BL682" s="77"/>
      <c r="BM682" s="77"/>
      <c r="BN682" s="77"/>
      <c r="BO682" s="77"/>
      <c r="BP682" s="77"/>
      <c r="BQ682" s="77"/>
      <c r="BR682" s="77"/>
      <c r="BS682" s="77"/>
      <c r="BT682" s="77"/>
      <c r="BU682" s="77"/>
      <c r="BV682" s="77"/>
    </row>
    <row r="683" spans="1:74" x14ac:dyDescent="0.4">
      <c r="A683" s="77"/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  <c r="AB683" s="77"/>
      <c r="AC683" s="77"/>
      <c r="AD683" s="77"/>
      <c r="AE683" s="77"/>
      <c r="AF683" s="77"/>
      <c r="AG683" s="77"/>
      <c r="AH683" s="77"/>
      <c r="AI683" s="77"/>
      <c r="AJ683" s="77"/>
      <c r="AK683" s="77"/>
      <c r="AL683" s="77"/>
      <c r="AM683" s="77"/>
      <c r="AN683" s="77"/>
      <c r="AO683" s="77"/>
      <c r="AP683" s="77"/>
      <c r="AQ683" s="77"/>
      <c r="AR683" s="77"/>
      <c r="AS683" s="77"/>
      <c r="AT683" s="77"/>
      <c r="AU683" s="77"/>
      <c r="AV683" s="77"/>
      <c r="AW683" s="77"/>
      <c r="AX683" s="77"/>
      <c r="AY683" s="77"/>
      <c r="AZ683" s="77"/>
      <c r="BA683" s="77"/>
      <c r="BB683" s="77"/>
      <c r="BC683" s="77"/>
      <c r="BD683" s="77"/>
      <c r="BE683" s="77"/>
      <c r="BF683" s="77"/>
      <c r="BG683" s="77"/>
      <c r="BH683" s="77"/>
      <c r="BI683" s="77"/>
      <c r="BJ683" s="77"/>
      <c r="BK683" s="77"/>
      <c r="BL683" s="77"/>
      <c r="BM683" s="77"/>
      <c r="BN683" s="77"/>
      <c r="BO683" s="77"/>
      <c r="BP683" s="77"/>
      <c r="BQ683" s="77"/>
      <c r="BR683" s="77"/>
      <c r="BS683" s="77"/>
      <c r="BT683" s="77"/>
      <c r="BU683" s="77"/>
      <c r="BV683" s="77"/>
    </row>
    <row r="684" spans="1:74" x14ac:dyDescent="0.4">
      <c r="A684" s="77"/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  <c r="AB684" s="77"/>
      <c r="AC684" s="77"/>
      <c r="AD684" s="77"/>
      <c r="AE684" s="77"/>
      <c r="AF684" s="77"/>
      <c r="AG684" s="77"/>
      <c r="AH684" s="77"/>
      <c r="AI684" s="77"/>
      <c r="AJ684" s="77"/>
      <c r="AK684" s="77"/>
      <c r="AL684" s="77"/>
      <c r="AM684" s="77"/>
      <c r="AN684" s="77"/>
      <c r="AO684" s="77"/>
      <c r="AP684" s="77"/>
      <c r="AQ684" s="77"/>
      <c r="AR684" s="77"/>
      <c r="AS684" s="77"/>
      <c r="AT684" s="77"/>
      <c r="AU684" s="77"/>
      <c r="AV684" s="77"/>
      <c r="AW684" s="77"/>
      <c r="AX684" s="77"/>
      <c r="AY684" s="77"/>
      <c r="AZ684" s="77"/>
      <c r="BA684" s="77"/>
      <c r="BB684" s="77"/>
      <c r="BC684" s="77"/>
      <c r="BD684" s="77"/>
      <c r="BE684" s="77"/>
      <c r="BF684" s="77"/>
      <c r="BG684" s="77"/>
      <c r="BH684" s="77"/>
      <c r="BI684" s="77"/>
      <c r="BJ684" s="77"/>
      <c r="BK684" s="77"/>
      <c r="BL684" s="77"/>
      <c r="BM684" s="77"/>
      <c r="BN684" s="77"/>
      <c r="BO684" s="77"/>
      <c r="BP684" s="77"/>
      <c r="BQ684" s="77"/>
      <c r="BR684" s="77"/>
      <c r="BS684" s="77"/>
      <c r="BT684" s="77"/>
      <c r="BU684" s="77"/>
      <c r="BV684" s="77"/>
    </row>
    <row r="685" spans="1:74" x14ac:dyDescent="0.4">
      <c r="A685" s="77"/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  <c r="AB685" s="77"/>
      <c r="AC685" s="77"/>
      <c r="AD685" s="77"/>
      <c r="AE685" s="77"/>
      <c r="AF685" s="77"/>
      <c r="AG685" s="77"/>
      <c r="AH685" s="77"/>
      <c r="AI685" s="77"/>
      <c r="AJ685" s="77"/>
      <c r="AK685" s="77"/>
      <c r="AL685" s="77"/>
      <c r="AM685" s="77"/>
      <c r="AN685" s="77"/>
      <c r="AO685" s="77"/>
      <c r="AP685" s="77"/>
      <c r="AQ685" s="77"/>
      <c r="AR685" s="77"/>
      <c r="AS685" s="77"/>
      <c r="AT685" s="77"/>
      <c r="AU685" s="77"/>
      <c r="AV685" s="77"/>
      <c r="AW685" s="77"/>
      <c r="AX685" s="77"/>
      <c r="AY685" s="77"/>
      <c r="AZ685" s="77"/>
      <c r="BA685" s="77"/>
      <c r="BB685" s="77"/>
      <c r="BC685" s="77"/>
      <c r="BD685" s="77"/>
      <c r="BE685" s="77"/>
      <c r="BF685" s="77"/>
      <c r="BG685" s="77"/>
      <c r="BH685" s="77"/>
      <c r="BI685" s="77"/>
      <c r="BJ685" s="77"/>
      <c r="BK685" s="77"/>
      <c r="BL685" s="77"/>
      <c r="BM685" s="77"/>
      <c r="BN685" s="77"/>
      <c r="BO685" s="77"/>
      <c r="BP685" s="77"/>
      <c r="BQ685" s="77"/>
      <c r="BR685" s="77"/>
      <c r="BS685" s="77"/>
      <c r="BT685" s="77"/>
      <c r="BU685" s="77"/>
      <c r="BV685" s="77"/>
    </row>
    <row r="686" spans="1:74" x14ac:dyDescent="0.4">
      <c r="A686" s="77"/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  <c r="AB686" s="77"/>
      <c r="AC686" s="77"/>
      <c r="AD686" s="77"/>
      <c r="AE686" s="77"/>
      <c r="AF686" s="77"/>
      <c r="AG686" s="77"/>
      <c r="AH686" s="77"/>
      <c r="AI686" s="77"/>
      <c r="AJ686" s="77"/>
      <c r="AK686" s="77"/>
      <c r="AL686" s="77"/>
      <c r="AM686" s="77"/>
      <c r="AN686" s="77"/>
      <c r="AO686" s="77"/>
      <c r="AP686" s="77"/>
      <c r="AQ686" s="77"/>
      <c r="AR686" s="77"/>
      <c r="AS686" s="77"/>
      <c r="AT686" s="77"/>
      <c r="AU686" s="77"/>
      <c r="AV686" s="77"/>
      <c r="AW686" s="77"/>
      <c r="AX686" s="77"/>
      <c r="AY686" s="77"/>
      <c r="AZ686" s="77"/>
      <c r="BA686" s="77"/>
      <c r="BB686" s="77"/>
      <c r="BC686" s="77"/>
      <c r="BD686" s="77"/>
      <c r="BE686" s="77"/>
      <c r="BF686" s="77"/>
      <c r="BG686" s="77"/>
      <c r="BH686" s="77"/>
      <c r="BI686" s="77"/>
      <c r="BJ686" s="77"/>
      <c r="BK686" s="77"/>
      <c r="BL686" s="77"/>
      <c r="BM686" s="77"/>
      <c r="BN686" s="77"/>
      <c r="BO686" s="77"/>
      <c r="BP686" s="77"/>
      <c r="BQ686" s="77"/>
      <c r="BR686" s="77"/>
      <c r="BS686" s="77"/>
      <c r="BT686" s="77"/>
      <c r="BU686" s="77"/>
      <c r="BV686" s="77"/>
    </row>
    <row r="687" spans="1:74" x14ac:dyDescent="0.4">
      <c r="A687" s="77"/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  <c r="AB687" s="77"/>
      <c r="AC687" s="77"/>
      <c r="AD687" s="77"/>
      <c r="AE687" s="77"/>
      <c r="AF687" s="77"/>
      <c r="AG687" s="77"/>
      <c r="AH687" s="77"/>
      <c r="AI687" s="77"/>
      <c r="AJ687" s="77"/>
      <c r="AK687" s="77"/>
      <c r="AL687" s="77"/>
      <c r="AM687" s="77"/>
      <c r="AN687" s="77"/>
      <c r="AO687" s="77"/>
      <c r="AP687" s="77"/>
      <c r="AQ687" s="77"/>
      <c r="AR687" s="77"/>
      <c r="AS687" s="77"/>
      <c r="AT687" s="77"/>
      <c r="AU687" s="77"/>
      <c r="AV687" s="77"/>
      <c r="AW687" s="77"/>
      <c r="AX687" s="77"/>
      <c r="AY687" s="77"/>
      <c r="AZ687" s="77"/>
      <c r="BA687" s="77"/>
      <c r="BB687" s="77"/>
      <c r="BC687" s="77"/>
      <c r="BD687" s="77"/>
      <c r="BE687" s="77"/>
      <c r="BF687" s="77"/>
      <c r="BG687" s="77"/>
      <c r="BH687" s="77"/>
      <c r="BI687" s="77"/>
      <c r="BJ687" s="77"/>
      <c r="BK687" s="77"/>
      <c r="BL687" s="77"/>
      <c r="BM687" s="77"/>
      <c r="BN687" s="77"/>
      <c r="BO687" s="77"/>
      <c r="BP687" s="77"/>
      <c r="BQ687" s="77"/>
      <c r="BR687" s="77"/>
      <c r="BS687" s="77"/>
      <c r="BT687" s="77"/>
      <c r="BU687" s="77"/>
      <c r="BV687" s="77"/>
    </row>
    <row r="688" spans="1:74" x14ac:dyDescent="0.4">
      <c r="A688" s="77"/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  <c r="AB688" s="77"/>
      <c r="AC688" s="77"/>
      <c r="AD688" s="77"/>
      <c r="AE688" s="77"/>
      <c r="AF688" s="77"/>
      <c r="AG688" s="77"/>
      <c r="AH688" s="77"/>
      <c r="AI688" s="77"/>
      <c r="AJ688" s="77"/>
      <c r="AK688" s="77"/>
      <c r="AL688" s="77"/>
      <c r="AM688" s="77"/>
      <c r="AN688" s="77"/>
      <c r="AO688" s="77"/>
      <c r="AP688" s="77"/>
      <c r="AQ688" s="77"/>
      <c r="AR688" s="77"/>
      <c r="AS688" s="77"/>
      <c r="AT688" s="77"/>
      <c r="AU688" s="77"/>
      <c r="AV688" s="77"/>
      <c r="AW688" s="77"/>
      <c r="AX688" s="77"/>
      <c r="AY688" s="77"/>
      <c r="AZ688" s="77"/>
      <c r="BA688" s="77"/>
      <c r="BB688" s="77"/>
      <c r="BC688" s="77"/>
      <c r="BD688" s="77"/>
      <c r="BE688" s="77"/>
      <c r="BF688" s="77"/>
      <c r="BG688" s="77"/>
      <c r="BH688" s="77"/>
      <c r="BI688" s="77"/>
      <c r="BJ688" s="77"/>
      <c r="BK688" s="77"/>
      <c r="BL688" s="77"/>
      <c r="BM688" s="77"/>
      <c r="BN688" s="77"/>
      <c r="BO688" s="77"/>
      <c r="BP688" s="77"/>
      <c r="BQ688" s="77"/>
      <c r="BR688" s="77"/>
      <c r="BS688" s="77"/>
      <c r="BT688" s="77"/>
      <c r="BU688" s="77"/>
      <c r="BV688" s="77"/>
    </row>
    <row r="689" spans="1:74" x14ac:dyDescent="0.4">
      <c r="A689" s="77"/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  <c r="AB689" s="77"/>
      <c r="AC689" s="77"/>
      <c r="AD689" s="77"/>
      <c r="AE689" s="77"/>
      <c r="AF689" s="77"/>
      <c r="AG689" s="77"/>
      <c r="AH689" s="77"/>
      <c r="AI689" s="77"/>
      <c r="AJ689" s="77"/>
      <c r="AK689" s="77"/>
      <c r="AL689" s="77"/>
      <c r="AM689" s="77"/>
      <c r="AN689" s="77"/>
      <c r="AO689" s="77"/>
      <c r="AP689" s="77"/>
      <c r="AQ689" s="77"/>
      <c r="AR689" s="77"/>
      <c r="AS689" s="77"/>
      <c r="AT689" s="77"/>
      <c r="AU689" s="77"/>
      <c r="AV689" s="77"/>
      <c r="AW689" s="77"/>
      <c r="AX689" s="77"/>
      <c r="AY689" s="77"/>
      <c r="AZ689" s="77"/>
      <c r="BA689" s="77"/>
      <c r="BB689" s="77"/>
      <c r="BC689" s="77"/>
      <c r="BD689" s="77"/>
      <c r="BE689" s="77"/>
      <c r="BF689" s="77"/>
      <c r="BG689" s="77"/>
      <c r="BH689" s="77"/>
      <c r="BI689" s="77"/>
      <c r="BJ689" s="77"/>
      <c r="BK689" s="77"/>
      <c r="BL689" s="77"/>
      <c r="BM689" s="77"/>
      <c r="BN689" s="77"/>
      <c r="BO689" s="77"/>
      <c r="BP689" s="77"/>
      <c r="BQ689" s="77"/>
      <c r="BR689" s="77"/>
      <c r="BS689" s="77"/>
      <c r="BT689" s="77"/>
      <c r="BU689" s="77"/>
      <c r="BV689" s="77"/>
    </row>
    <row r="690" spans="1:74" x14ac:dyDescent="0.4">
      <c r="A690" s="77"/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  <c r="AB690" s="77"/>
      <c r="AC690" s="77"/>
      <c r="AD690" s="77"/>
      <c r="AE690" s="77"/>
      <c r="AF690" s="77"/>
      <c r="AG690" s="77"/>
      <c r="AH690" s="77"/>
      <c r="AI690" s="77"/>
      <c r="AJ690" s="77"/>
      <c r="AK690" s="77"/>
      <c r="AL690" s="77"/>
      <c r="AM690" s="77"/>
      <c r="AN690" s="77"/>
      <c r="AO690" s="77"/>
      <c r="AP690" s="77"/>
      <c r="AQ690" s="77"/>
      <c r="AR690" s="77"/>
      <c r="AS690" s="77"/>
      <c r="AT690" s="77"/>
      <c r="AU690" s="77"/>
      <c r="AV690" s="77"/>
      <c r="AW690" s="77"/>
      <c r="AX690" s="77"/>
      <c r="AY690" s="77"/>
      <c r="AZ690" s="77"/>
      <c r="BA690" s="77"/>
      <c r="BB690" s="77"/>
      <c r="BC690" s="77"/>
      <c r="BD690" s="77"/>
      <c r="BE690" s="77"/>
      <c r="BF690" s="77"/>
      <c r="BG690" s="77"/>
      <c r="BH690" s="77"/>
      <c r="BI690" s="77"/>
      <c r="BJ690" s="77"/>
      <c r="BK690" s="77"/>
      <c r="BL690" s="77"/>
      <c r="BM690" s="77"/>
      <c r="BN690" s="77"/>
      <c r="BO690" s="77"/>
      <c r="BP690" s="77"/>
      <c r="BQ690" s="77"/>
      <c r="BR690" s="77"/>
      <c r="BS690" s="77"/>
      <c r="BT690" s="77"/>
      <c r="BU690" s="77"/>
      <c r="BV690" s="77"/>
    </row>
    <row r="691" spans="1:74" x14ac:dyDescent="0.4">
      <c r="A691" s="77"/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  <c r="AB691" s="77"/>
      <c r="AC691" s="77"/>
      <c r="AD691" s="77"/>
      <c r="AE691" s="77"/>
      <c r="AF691" s="77"/>
      <c r="AG691" s="77"/>
      <c r="AH691" s="77"/>
      <c r="AI691" s="77"/>
      <c r="AJ691" s="77"/>
      <c r="AK691" s="77"/>
      <c r="AL691" s="77"/>
      <c r="AM691" s="77"/>
      <c r="AN691" s="77"/>
      <c r="AO691" s="77"/>
      <c r="AP691" s="77"/>
      <c r="AQ691" s="77"/>
      <c r="AR691" s="77"/>
      <c r="AS691" s="77"/>
      <c r="AT691" s="77"/>
      <c r="AU691" s="77"/>
      <c r="AV691" s="77"/>
      <c r="AW691" s="77"/>
      <c r="AX691" s="77"/>
      <c r="AY691" s="77"/>
      <c r="AZ691" s="77"/>
      <c r="BA691" s="77"/>
      <c r="BB691" s="77"/>
      <c r="BC691" s="77"/>
      <c r="BD691" s="77"/>
      <c r="BE691" s="77"/>
      <c r="BF691" s="77"/>
      <c r="BG691" s="77"/>
      <c r="BH691" s="77"/>
      <c r="BI691" s="77"/>
      <c r="BJ691" s="77"/>
      <c r="BK691" s="77"/>
      <c r="BL691" s="77"/>
      <c r="BM691" s="77"/>
      <c r="BN691" s="77"/>
      <c r="BO691" s="77"/>
      <c r="BP691" s="77"/>
      <c r="BQ691" s="77"/>
      <c r="BR691" s="77"/>
      <c r="BS691" s="77"/>
      <c r="BT691" s="77"/>
      <c r="BU691" s="77"/>
      <c r="BV691" s="77"/>
    </row>
    <row r="692" spans="1:74" x14ac:dyDescent="0.4">
      <c r="A692" s="77"/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  <c r="AB692" s="77"/>
      <c r="AC692" s="77"/>
      <c r="AD692" s="77"/>
      <c r="AE692" s="77"/>
      <c r="AF692" s="77"/>
      <c r="AG692" s="77"/>
      <c r="AH692" s="77"/>
      <c r="AI692" s="77"/>
      <c r="AJ692" s="77"/>
      <c r="AK692" s="77"/>
      <c r="AL692" s="77"/>
      <c r="AM692" s="77"/>
      <c r="AN692" s="77"/>
      <c r="AO692" s="77"/>
      <c r="AP692" s="77"/>
      <c r="AQ692" s="77"/>
      <c r="AR692" s="77"/>
      <c r="AS692" s="77"/>
      <c r="AT692" s="77"/>
      <c r="AU692" s="77"/>
      <c r="AV692" s="77"/>
      <c r="AW692" s="77"/>
      <c r="AX692" s="77"/>
      <c r="AY692" s="77"/>
      <c r="AZ692" s="77"/>
      <c r="BA692" s="77"/>
      <c r="BB692" s="77"/>
      <c r="BC692" s="77"/>
      <c r="BD692" s="77"/>
      <c r="BE692" s="77"/>
      <c r="BF692" s="77"/>
      <c r="BG692" s="77"/>
      <c r="BH692" s="77"/>
      <c r="BI692" s="77"/>
      <c r="BJ692" s="77"/>
      <c r="BK692" s="77"/>
      <c r="BL692" s="77"/>
      <c r="BM692" s="77"/>
      <c r="BN692" s="77"/>
      <c r="BO692" s="77"/>
      <c r="BP692" s="77"/>
      <c r="BQ692" s="77"/>
      <c r="BR692" s="77"/>
      <c r="BS692" s="77"/>
      <c r="BT692" s="77"/>
      <c r="BU692" s="77"/>
      <c r="BV692" s="77"/>
    </row>
    <row r="693" spans="1:74" x14ac:dyDescent="0.4">
      <c r="A693" s="77"/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  <c r="AB693" s="77"/>
      <c r="AC693" s="77"/>
      <c r="AD693" s="77"/>
      <c r="AE693" s="77"/>
      <c r="AF693" s="77"/>
      <c r="AG693" s="77"/>
      <c r="AH693" s="77"/>
      <c r="AI693" s="77"/>
      <c r="AJ693" s="77"/>
      <c r="AK693" s="77"/>
      <c r="AL693" s="77"/>
      <c r="AM693" s="77"/>
      <c r="AN693" s="77"/>
      <c r="AO693" s="77"/>
      <c r="AP693" s="77"/>
      <c r="AQ693" s="77"/>
      <c r="AR693" s="77"/>
      <c r="AS693" s="77"/>
      <c r="AT693" s="77"/>
      <c r="AU693" s="77"/>
      <c r="AV693" s="77"/>
      <c r="AW693" s="77"/>
      <c r="AX693" s="77"/>
      <c r="AY693" s="77"/>
      <c r="AZ693" s="77"/>
      <c r="BA693" s="77"/>
      <c r="BB693" s="77"/>
      <c r="BC693" s="77"/>
      <c r="BD693" s="77"/>
      <c r="BE693" s="77"/>
      <c r="BF693" s="77"/>
      <c r="BG693" s="77"/>
      <c r="BH693" s="77"/>
      <c r="BI693" s="77"/>
      <c r="BJ693" s="77"/>
      <c r="BK693" s="77"/>
      <c r="BL693" s="77"/>
      <c r="BM693" s="77"/>
      <c r="BN693" s="77"/>
      <c r="BO693" s="77"/>
      <c r="BP693" s="77"/>
      <c r="BQ693" s="77"/>
      <c r="BR693" s="77"/>
      <c r="BS693" s="77"/>
      <c r="BT693" s="77"/>
      <c r="BU693" s="77"/>
      <c r="BV693" s="77"/>
    </row>
    <row r="694" spans="1:74" x14ac:dyDescent="0.4">
      <c r="A694" s="77"/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  <c r="AB694" s="77"/>
      <c r="AC694" s="77"/>
      <c r="AD694" s="77"/>
      <c r="AE694" s="77"/>
      <c r="AF694" s="77"/>
      <c r="AG694" s="77"/>
      <c r="AH694" s="77"/>
      <c r="AI694" s="77"/>
      <c r="AJ694" s="77"/>
      <c r="AK694" s="77"/>
      <c r="AL694" s="77"/>
      <c r="AM694" s="77"/>
      <c r="AN694" s="77"/>
      <c r="AO694" s="77"/>
      <c r="AP694" s="77"/>
      <c r="AQ694" s="77"/>
      <c r="AR694" s="77"/>
      <c r="AS694" s="77"/>
      <c r="AT694" s="77"/>
      <c r="AU694" s="77"/>
      <c r="AV694" s="77"/>
      <c r="AW694" s="77"/>
      <c r="AX694" s="77"/>
      <c r="AY694" s="77"/>
      <c r="AZ694" s="77"/>
      <c r="BA694" s="77"/>
      <c r="BB694" s="77"/>
      <c r="BC694" s="77"/>
      <c r="BD694" s="77"/>
      <c r="BE694" s="77"/>
      <c r="BF694" s="77"/>
      <c r="BG694" s="77"/>
      <c r="BH694" s="77"/>
      <c r="BI694" s="77"/>
      <c r="BJ694" s="77"/>
      <c r="BK694" s="77"/>
      <c r="BL694" s="77"/>
      <c r="BM694" s="77"/>
      <c r="BN694" s="77"/>
      <c r="BO694" s="77"/>
      <c r="BP694" s="77"/>
      <c r="BQ694" s="77"/>
      <c r="BR694" s="77"/>
      <c r="BS694" s="77"/>
      <c r="BT694" s="77"/>
      <c r="BU694" s="77"/>
      <c r="BV694" s="77"/>
    </row>
    <row r="695" spans="1:74" x14ac:dyDescent="0.4">
      <c r="A695" s="77"/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  <c r="AB695" s="77"/>
      <c r="AC695" s="77"/>
      <c r="AD695" s="77"/>
      <c r="AE695" s="77"/>
      <c r="AF695" s="77"/>
      <c r="AG695" s="77"/>
      <c r="AH695" s="77"/>
      <c r="AI695" s="77"/>
      <c r="AJ695" s="77"/>
      <c r="AK695" s="77"/>
      <c r="AL695" s="77"/>
      <c r="AM695" s="77"/>
      <c r="AN695" s="77"/>
      <c r="AO695" s="77"/>
      <c r="AP695" s="77"/>
      <c r="AQ695" s="77"/>
      <c r="AR695" s="77"/>
      <c r="AS695" s="77"/>
      <c r="AT695" s="77"/>
      <c r="AU695" s="77"/>
      <c r="AV695" s="77"/>
      <c r="AW695" s="77"/>
      <c r="AX695" s="77"/>
      <c r="AY695" s="77"/>
      <c r="AZ695" s="77"/>
      <c r="BA695" s="77"/>
      <c r="BB695" s="77"/>
      <c r="BC695" s="77"/>
      <c r="BD695" s="77"/>
      <c r="BE695" s="77"/>
      <c r="BF695" s="77"/>
      <c r="BG695" s="77"/>
      <c r="BH695" s="77"/>
      <c r="BI695" s="77"/>
      <c r="BJ695" s="77"/>
      <c r="BK695" s="77"/>
      <c r="BL695" s="77"/>
      <c r="BM695" s="77"/>
      <c r="BN695" s="77"/>
      <c r="BO695" s="77"/>
      <c r="BP695" s="77"/>
      <c r="BQ695" s="77"/>
      <c r="BR695" s="77"/>
      <c r="BS695" s="77"/>
      <c r="BT695" s="77"/>
      <c r="BU695" s="77"/>
      <c r="BV695" s="77"/>
    </row>
    <row r="696" spans="1:74" x14ac:dyDescent="0.4">
      <c r="A696" s="77"/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  <c r="AB696" s="77"/>
      <c r="AC696" s="77"/>
      <c r="AD696" s="77"/>
      <c r="AE696" s="77"/>
      <c r="AF696" s="77"/>
      <c r="AG696" s="77"/>
      <c r="AH696" s="77"/>
      <c r="AI696" s="77"/>
      <c r="AJ696" s="77"/>
      <c r="AK696" s="77"/>
      <c r="AL696" s="77"/>
      <c r="AM696" s="77"/>
      <c r="AN696" s="77"/>
      <c r="AO696" s="77"/>
      <c r="AP696" s="77"/>
      <c r="AQ696" s="77"/>
      <c r="AR696" s="77"/>
      <c r="AS696" s="77"/>
      <c r="AT696" s="77"/>
      <c r="AU696" s="77"/>
      <c r="AV696" s="77"/>
      <c r="AW696" s="77"/>
      <c r="AX696" s="77"/>
      <c r="AY696" s="77"/>
      <c r="AZ696" s="77"/>
      <c r="BA696" s="77"/>
      <c r="BB696" s="77"/>
      <c r="BC696" s="77"/>
      <c r="BD696" s="77"/>
      <c r="BE696" s="77"/>
      <c r="BF696" s="77"/>
      <c r="BG696" s="77"/>
      <c r="BH696" s="77"/>
      <c r="BI696" s="77"/>
      <c r="BJ696" s="77"/>
      <c r="BK696" s="77"/>
      <c r="BL696" s="77"/>
      <c r="BM696" s="77"/>
      <c r="BN696" s="77"/>
      <c r="BO696" s="77"/>
      <c r="BP696" s="77"/>
      <c r="BQ696" s="77"/>
      <c r="BR696" s="77"/>
      <c r="BS696" s="77"/>
      <c r="BT696" s="77"/>
      <c r="BU696" s="77"/>
      <c r="BV696" s="77"/>
    </row>
    <row r="697" spans="1:74" x14ac:dyDescent="0.4">
      <c r="A697" s="77"/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  <c r="AB697" s="77"/>
      <c r="AC697" s="77"/>
      <c r="AD697" s="77"/>
      <c r="AE697" s="77"/>
      <c r="AF697" s="77"/>
      <c r="AG697" s="77"/>
      <c r="AH697" s="77"/>
      <c r="AI697" s="77"/>
      <c r="AJ697" s="77"/>
      <c r="AK697" s="77"/>
      <c r="AL697" s="77"/>
      <c r="AM697" s="77"/>
      <c r="AN697" s="77"/>
      <c r="AO697" s="77"/>
      <c r="AP697" s="77"/>
      <c r="AQ697" s="77"/>
      <c r="AR697" s="77"/>
      <c r="AS697" s="77"/>
      <c r="AT697" s="77"/>
      <c r="AU697" s="77"/>
      <c r="AV697" s="77"/>
      <c r="AW697" s="77"/>
      <c r="AX697" s="77"/>
      <c r="AY697" s="77"/>
      <c r="AZ697" s="77"/>
      <c r="BA697" s="77"/>
      <c r="BB697" s="77"/>
      <c r="BC697" s="77"/>
      <c r="BD697" s="77"/>
      <c r="BE697" s="77"/>
      <c r="BF697" s="77"/>
      <c r="BG697" s="77"/>
      <c r="BH697" s="77"/>
      <c r="BI697" s="77"/>
      <c r="BJ697" s="77"/>
      <c r="BK697" s="77"/>
      <c r="BL697" s="77"/>
      <c r="BM697" s="77"/>
      <c r="BN697" s="77"/>
      <c r="BO697" s="77"/>
      <c r="BP697" s="77"/>
      <c r="BQ697" s="77"/>
      <c r="BR697" s="77"/>
      <c r="BS697" s="77"/>
      <c r="BT697" s="77"/>
      <c r="BU697" s="77"/>
      <c r="BV697" s="77"/>
    </row>
    <row r="698" spans="1:74" x14ac:dyDescent="0.4">
      <c r="A698" s="77"/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  <c r="AB698" s="77"/>
      <c r="AC698" s="77"/>
      <c r="AD698" s="77"/>
      <c r="AE698" s="77"/>
      <c r="AF698" s="77"/>
      <c r="AG698" s="77"/>
      <c r="AH698" s="77"/>
      <c r="AI698" s="77"/>
      <c r="AJ698" s="77"/>
      <c r="AK698" s="77"/>
      <c r="AL698" s="77"/>
      <c r="AM698" s="77"/>
      <c r="AN698" s="77"/>
      <c r="AO698" s="77"/>
      <c r="AP698" s="77"/>
      <c r="AQ698" s="77"/>
      <c r="AR698" s="77"/>
      <c r="AS698" s="77"/>
      <c r="AT698" s="77"/>
      <c r="AU698" s="77"/>
      <c r="AV698" s="77"/>
      <c r="AW698" s="77"/>
      <c r="AX698" s="77"/>
      <c r="AY698" s="77"/>
      <c r="AZ698" s="77"/>
      <c r="BA698" s="77"/>
      <c r="BB698" s="77"/>
      <c r="BC698" s="77"/>
      <c r="BD698" s="77"/>
      <c r="BE698" s="77"/>
      <c r="BF698" s="77"/>
      <c r="BG698" s="77"/>
      <c r="BH698" s="77"/>
      <c r="BI698" s="77"/>
      <c r="BJ698" s="77"/>
      <c r="BK698" s="77"/>
      <c r="BL698" s="77"/>
      <c r="BM698" s="77"/>
      <c r="BN698" s="77"/>
      <c r="BO698" s="77"/>
      <c r="BP698" s="77"/>
      <c r="BQ698" s="77"/>
      <c r="BR698" s="77"/>
      <c r="BS698" s="77"/>
      <c r="BT698" s="77"/>
      <c r="BU698" s="77"/>
      <c r="BV698" s="77"/>
    </row>
    <row r="699" spans="1:74" x14ac:dyDescent="0.4">
      <c r="A699" s="77"/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  <c r="AB699" s="77"/>
      <c r="AC699" s="77"/>
      <c r="AD699" s="77"/>
      <c r="AE699" s="77"/>
      <c r="AF699" s="77"/>
      <c r="AG699" s="77"/>
      <c r="AH699" s="77"/>
      <c r="AI699" s="77"/>
      <c r="AJ699" s="77"/>
      <c r="AK699" s="77"/>
      <c r="AL699" s="77"/>
      <c r="AM699" s="77"/>
      <c r="AN699" s="77"/>
      <c r="AO699" s="77"/>
      <c r="AP699" s="77"/>
      <c r="AQ699" s="77"/>
      <c r="AR699" s="77"/>
      <c r="AS699" s="77"/>
      <c r="AT699" s="77"/>
      <c r="AU699" s="77"/>
      <c r="AV699" s="77"/>
      <c r="AW699" s="77"/>
      <c r="AX699" s="77"/>
      <c r="AY699" s="77"/>
      <c r="AZ699" s="77"/>
      <c r="BA699" s="77"/>
      <c r="BB699" s="77"/>
      <c r="BC699" s="77"/>
      <c r="BD699" s="77"/>
      <c r="BE699" s="77"/>
      <c r="BF699" s="77"/>
      <c r="BG699" s="77"/>
      <c r="BH699" s="77"/>
      <c r="BI699" s="77"/>
      <c r="BJ699" s="77"/>
      <c r="BK699" s="77"/>
      <c r="BL699" s="77"/>
      <c r="BM699" s="77"/>
      <c r="BN699" s="77"/>
      <c r="BO699" s="77"/>
      <c r="BP699" s="77"/>
      <c r="BQ699" s="77"/>
      <c r="BR699" s="77"/>
      <c r="BS699" s="77"/>
      <c r="BT699" s="77"/>
      <c r="BU699" s="77"/>
      <c r="BV699" s="77"/>
    </row>
    <row r="700" spans="1:74" x14ac:dyDescent="0.4">
      <c r="A700" s="77"/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  <c r="AB700" s="77"/>
      <c r="AC700" s="77"/>
      <c r="AD700" s="77"/>
      <c r="AE700" s="77"/>
      <c r="AF700" s="77"/>
      <c r="AG700" s="77"/>
      <c r="AH700" s="77"/>
      <c r="AI700" s="77"/>
      <c r="AJ700" s="77"/>
      <c r="AK700" s="77"/>
      <c r="AL700" s="77"/>
      <c r="AM700" s="77"/>
      <c r="AN700" s="77"/>
      <c r="AO700" s="77"/>
      <c r="AP700" s="77"/>
      <c r="AQ700" s="77"/>
      <c r="AR700" s="77"/>
      <c r="AS700" s="77"/>
      <c r="AT700" s="77"/>
      <c r="AU700" s="77"/>
      <c r="AV700" s="77"/>
      <c r="AW700" s="77"/>
      <c r="AX700" s="77"/>
      <c r="AY700" s="77"/>
      <c r="AZ700" s="77"/>
      <c r="BA700" s="77"/>
      <c r="BB700" s="77"/>
      <c r="BC700" s="77"/>
      <c r="BD700" s="77"/>
      <c r="BE700" s="77"/>
      <c r="BF700" s="77"/>
      <c r="BG700" s="77"/>
      <c r="BH700" s="77"/>
      <c r="BI700" s="77"/>
      <c r="BJ700" s="77"/>
      <c r="BK700" s="77"/>
      <c r="BL700" s="77"/>
      <c r="BM700" s="77"/>
      <c r="BN700" s="77"/>
      <c r="BO700" s="77"/>
      <c r="BP700" s="77"/>
      <c r="BQ700" s="77"/>
      <c r="BR700" s="77"/>
      <c r="BS700" s="77"/>
      <c r="BT700" s="77"/>
      <c r="BU700" s="77"/>
      <c r="BV700" s="77"/>
    </row>
    <row r="701" spans="1:74" x14ac:dyDescent="0.4">
      <c r="A701" s="77"/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  <c r="AB701" s="77"/>
      <c r="AC701" s="77"/>
      <c r="AD701" s="77"/>
      <c r="AE701" s="77"/>
      <c r="AF701" s="77"/>
      <c r="AG701" s="77"/>
      <c r="AH701" s="77"/>
      <c r="AI701" s="77"/>
      <c r="AJ701" s="77"/>
      <c r="AK701" s="77"/>
      <c r="AL701" s="77"/>
      <c r="AM701" s="77"/>
      <c r="AN701" s="77"/>
      <c r="AO701" s="77"/>
      <c r="AP701" s="77"/>
      <c r="AQ701" s="77"/>
      <c r="AR701" s="77"/>
      <c r="AS701" s="77"/>
      <c r="AT701" s="77"/>
      <c r="AU701" s="77"/>
      <c r="AV701" s="77"/>
      <c r="AW701" s="77"/>
      <c r="AX701" s="77"/>
      <c r="AY701" s="77"/>
      <c r="AZ701" s="77"/>
      <c r="BA701" s="77"/>
      <c r="BB701" s="77"/>
      <c r="BC701" s="77"/>
      <c r="BD701" s="77"/>
      <c r="BE701" s="77"/>
      <c r="BF701" s="77"/>
      <c r="BG701" s="77"/>
      <c r="BH701" s="77"/>
      <c r="BI701" s="77"/>
      <c r="BJ701" s="77"/>
      <c r="BK701" s="77"/>
      <c r="BL701" s="77"/>
      <c r="BM701" s="77"/>
      <c r="BN701" s="77"/>
      <c r="BO701" s="77"/>
      <c r="BP701" s="77"/>
      <c r="BQ701" s="77"/>
      <c r="BR701" s="77"/>
      <c r="BS701" s="77"/>
      <c r="BT701" s="77"/>
      <c r="BU701" s="77"/>
      <c r="BV701" s="77"/>
    </row>
    <row r="702" spans="1:74" x14ac:dyDescent="0.4">
      <c r="A702" s="77"/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  <c r="AB702" s="77"/>
      <c r="AC702" s="77"/>
      <c r="AD702" s="77"/>
      <c r="AE702" s="77"/>
      <c r="AF702" s="77"/>
      <c r="AG702" s="77"/>
      <c r="AH702" s="77"/>
      <c r="AI702" s="77"/>
      <c r="AJ702" s="77"/>
      <c r="AK702" s="77"/>
      <c r="AL702" s="77"/>
      <c r="AM702" s="77"/>
      <c r="AN702" s="77"/>
      <c r="AO702" s="77"/>
      <c r="AP702" s="77"/>
      <c r="AQ702" s="77"/>
      <c r="AR702" s="77"/>
      <c r="AS702" s="77"/>
      <c r="AT702" s="77"/>
      <c r="AU702" s="77"/>
      <c r="AV702" s="77"/>
      <c r="AW702" s="77"/>
      <c r="AX702" s="77"/>
      <c r="AY702" s="77"/>
      <c r="AZ702" s="77"/>
      <c r="BA702" s="77"/>
      <c r="BB702" s="77"/>
      <c r="BC702" s="77"/>
      <c r="BD702" s="77"/>
      <c r="BE702" s="77"/>
      <c r="BF702" s="77"/>
      <c r="BG702" s="77"/>
      <c r="BH702" s="77"/>
      <c r="BI702" s="77"/>
      <c r="BJ702" s="77"/>
      <c r="BK702" s="77"/>
      <c r="BL702" s="77"/>
      <c r="BM702" s="77"/>
      <c r="BN702" s="77"/>
      <c r="BO702" s="77"/>
      <c r="BP702" s="77"/>
      <c r="BQ702" s="77"/>
      <c r="BR702" s="77"/>
      <c r="BS702" s="77"/>
      <c r="BT702" s="77"/>
      <c r="BU702" s="77"/>
      <c r="BV702" s="77"/>
    </row>
    <row r="703" spans="1:74" x14ac:dyDescent="0.4">
      <c r="A703" s="77"/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  <c r="AB703" s="77"/>
      <c r="AC703" s="77"/>
      <c r="AD703" s="77"/>
      <c r="AE703" s="77"/>
      <c r="AF703" s="77"/>
      <c r="AG703" s="77"/>
      <c r="AH703" s="77"/>
      <c r="AI703" s="77"/>
      <c r="AJ703" s="77"/>
      <c r="AK703" s="77"/>
      <c r="AL703" s="77"/>
      <c r="AM703" s="77"/>
      <c r="AN703" s="77"/>
      <c r="AO703" s="77"/>
      <c r="AP703" s="77"/>
      <c r="AQ703" s="77"/>
      <c r="AR703" s="77"/>
      <c r="AS703" s="77"/>
      <c r="AT703" s="77"/>
      <c r="AU703" s="77"/>
      <c r="AV703" s="77"/>
      <c r="AW703" s="77"/>
      <c r="AX703" s="77"/>
      <c r="AY703" s="77"/>
      <c r="AZ703" s="77"/>
      <c r="BA703" s="77"/>
      <c r="BB703" s="77"/>
      <c r="BC703" s="77"/>
      <c r="BD703" s="77"/>
      <c r="BE703" s="77"/>
      <c r="BF703" s="77"/>
      <c r="BG703" s="77"/>
      <c r="BH703" s="77"/>
      <c r="BI703" s="77"/>
      <c r="BJ703" s="77"/>
      <c r="BK703" s="77"/>
      <c r="BL703" s="77"/>
      <c r="BM703" s="77"/>
      <c r="BN703" s="77"/>
      <c r="BO703" s="77"/>
      <c r="BP703" s="77"/>
      <c r="BQ703" s="77"/>
      <c r="BR703" s="77"/>
      <c r="BS703" s="77"/>
      <c r="BT703" s="77"/>
      <c r="BU703" s="77"/>
      <c r="BV703" s="77"/>
    </row>
    <row r="704" spans="1:74" x14ac:dyDescent="0.4">
      <c r="A704" s="77"/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  <c r="AB704" s="77"/>
      <c r="AC704" s="77"/>
      <c r="AD704" s="77"/>
      <c r="AE704" s="77"/>
      <c r="AF704" s="77"/>
      <c r="AG704" s="77"/>
      <c r="AH704" s="77"/>
      <c r="AI704" s="77"/>
      <c r="AJ704" s="77"/>
      <c r="AK704" s="77"/>
      <c r="AL704" s="77"/>
      <c r="AM704" s="77"/>
      <c r="AN704" s="77"/>
      <c r="AO704" s="77"/>
      <c r="AP704" s="77"/>
      <c r="AQ704" s="77"/>
      <c r="AR704" s="77"/>
      <c r="AS704" s="77"/>
      <c r="AT704" s="77"/>
      <c r="AU704" s="77"/>
      <c r="AV704" s="77"/>
      <c r="AW704" s="77"/>
      <c r="AX704" s="77"/>
      <c r="AY704" s="77"/>
      <c r="AZ704" s="77"/>
      <c r="BA704" s="77"/>
      <c r="BB704" s="77"/>
      <c r="BC704" s="77"/>
      <c r="BD704" s="77"/>
      <c r="BE704" s="77"/>
      <c r="BF704" s="77"/>
      <c r="BG704" s="77"/>
      <c r="BH704" s="77"/>
      <c r="BI704" s="77"/>
      <c r="BJ704" s="77"/>
      <c r="BK704" s="77"/>
      <c r="BL704" s="77"/>
      <c r="BM704" s="77"/>
      <c r="BN704" s="77"/>
      <c r="BO704" s="77"/>
      <c r="BP704" s="77"/>
      <c r="BQ704" s="77"/>
      <c r="BR704" s="77"/>
      <c r="BS704" s="77"/>
      <c r="BT704" s="77"/>
      <c r="BU704" s="77"/>
      <c r="BV704" s="77"/>
    </row>
    <row r="705" spans="1:74" x14ac:dyDescent="0.4">
      <c r="A705" s="77"/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  <c r="AB705" s="77"/>
      <c r="AC705" s="77"/>
      <c r="AD705" s="77"/>
      <c r="AE705" s="77"/>
      <c r="AF705" s="77"/>
      <c r="AG705" s="77"/>
      <c r="AH705" s="77"/>
      <c r="AI705" s="77"/>
      <c r="AJ705" s="77"/>
      <c r="AK705" s="77"/>
      <c r="AL705" s="77"/>
      <c r="AM705" s="77"/>
      <c r="AN705" s="77"/>
      <c r="AO705" s="77"/>
      <c r="AP705" s="77"/>
      <c r="AQ705" s="77"/>
      <c r="AR705" s="77"/>
      <c r="AS705" s="77"/>
      <c r="AT705" s="77"/>
      <c r="AU705" s="77"/>
      <c r="AV705" s="77"/>
      <c r="AW705" s="77"/>
      <c r="AX705" s="77"/>
      <c r="AY705" s="77"/>
      <c r="AZ705" s="77"/>
      <c r="BA705" s="77"/>
      <c r="BB705" s="77"/>
      <c r="BC705" s="77"/>
      <c r="BD705" s="77"/>
      <c r="BE705" s="77"/>
      <c r="BF705" s="77"/>
      <c r="BG705" s="77"/>
      <c r="BH705" s="77"/>
      <c r="BI705" s="77"/>
      <c r="BJ705" s="77"/>
      <c r="BK705" s="77"/>
      <c r="BL705" s="77"/>
      <c r="BM705" s="77"/>
      <c r="BN705" s="77"/>
      <c r="BO705" s="77"/>
      <c r="BP705" s="77"/>
      <c r="BQ705" s="77"/>
      <c r="BR705" s="77"/>
      <c r="BS705" s="77"/>
      <c r="BT705" s="77"/>
      <c r="BU705" s="77"/>
      <c r="BV705" s="77"/>
    </row>
    <row r="706" spans="1:74" x14ac:dyDescent="0.4">
      <c r="A706" s="77"/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  <c r="AB706" s="77"/>
      <c r="AC706" s="77"/>
      <c r="AD706" s="77"/>
      <c r="AE706" s="77"/>
      <c r="AF706" s="77"/>
      <c r="AG706" s="77"/>
      <c r="AH706" s="77"/>
      <c r="AI706" s="77"/>
      <c r="AJ706" s="77"/>
      <c r="AK706" s="77"/>
      <c r="AL706" s="77"/>
      <c r="AM706" s="77"/>
      <c r="AN706" s="77"/>
      <c r="AO706" s="77"/>
      <c r="AP706" s="77"/>
      <c r="AQ706" s="77"/>
      <c r="AR706" s="77"/>
      <c r="AS706" s="77"/>
      <c r="AT706" s="77"/>
      <c r="AU706" s="77"/>
      <c r="AV706" s="77"/>
      <c r="AW706" s="77"/>
      <c r="AX706" s="77"/>
      <c r="AY706" s="77"/>
      <c r="AZ706" s="77"/>
      <c r="BA706" s="77"/>
      <c r="BB706" s="77"/>
      <c r="BC706" s="77"/>
      <c r="BD706" s="77"/>
      <c r="BE706" s="77"/>
      <c r="BF706" s="77"/>
      <c r="BG706" s="77"/>
      <c r="BH706" s="77"/>
      <c r="BI706" s="77"/>
      <c r="BJ706" s="77"/>
      <c r="BK706" s="77"/>
      <c r="BL706" s="77"/>
      <c r="BM706" s="77"/>
      <c r="BN706" s="77"/>
      <c r="BO706" s="77"/>
      <c r="BP706" s="77"/>
      <c r="BQ706" s="77"/>
      <c r="BR706" s="77"/>
      <c r="BS706" s="77"/>
      <c r="BT706" s="77"/>
      <c r="BU706" s="77"/>
      <c r="BV706" s="77"/>
    </row>
    <row r="707" spans="1:74" x14ac:dyDescent="0.4">
      <c r="A707" s="77"/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  <c r="AB707" s="77"/>
      <c r="AC707" s="77"/>
      <c r="AD707" s="77"/>
      <c r="AE707" s="77"/>
      <c r="AF707" s="77"/>
      <c r="AG707" s="77"/>
      <c r="AH707" s="77"/>
      <c r="AI707" s="77"/>
      <c r="AJ707" s="77"/>
      <c r="AK707" s="77"/>
      <c r="AL707" s="77"/>
      <c r="AM707" s="77"/>
      <c r="AN707" s="77"/>
      <c r="AO707" s="77"/>
      <c r="AP707" s="77"/>
      <c r="AQ707" s="77"/>
      <c r="AR707" s="77"/>
      <c r="AS707" s="77"/>
      <c r="AT707" s="77"/>
      <c r="AU707" s="77"/>
      <c r="AV707" s="77"/>
      <c r="AW707" s="77"/>
      <c r="AX707" s="77"/>
      <c r="AY707" s="77"/>
      <c r="AZ707" s="77"/>
      <c r="BA707" s="77"/>
      <c r="BB707" s="77"/>
      <c r="BC707" s="77"/>
      <c r="BD707" s="77"/>
      <c r="BE707" s="77"/>
      <c r="BF707" s="77"/>
      <c r="BG707" s="77"/>
      <c r="BH707" s="77"/>
      <c r="BI707" s="77"/>
      <c r="BJ707" s="77"/>
      <c r="BK707" s="77"/>
      <c r="BL707" s="77"/>
      <c r="BM707" s="77"/>
      <c r="BN707" s="77"/>
      <c r="BO707" s="77"/>
      <c r="BP707" s="77"/>
      <c r="BQ707" s="77"/>
      <c r="BR707" s="77"/>
      <c r="BS707" s="77"/>
      <c r="BT707" s="77"/>
      <c r="BU707" s="77"/>
      <c r="BV707" s="77"/>
    </row>
    <row r="708" spans="1:74" x14ac:dyDescent="0.4">
      <c r="A708" s="77"/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  <c r="AB708" s="77"/>
      <c r="AC708" s="77"/>
      <c r="AD708" s="77"/>
      <c r="AE708" s="77"/>
      <c r="AF708" s="77"/>
      <c r="AG708" s="77"/>
      <c r="AH708" s="77"/>
      <c r="AI708" s="77"/>
      <c r="AJ708" s="77"/>
      <c r="AK708" s="77"/>
      <c r="AL708" s="77"/>
      <c r="AM708" s="77"/>
      <c r="AN708" s="77"/>
      <c r="AO708" s="77"/>
      <c r="AP708" s="77"/>
      <c r="AQ708" s="77"/>
      <c r="AR708" s="77"/>
      <c r="AS708" s="77"/>
      <c r="AT708" s="77"/>
      <c r="AU708" s="77"/>
      <c r="AV708" s="77"/>
      <c r="AW708" s="77"/>
      <c r="AX708" s="77"/>
      <c r="AY708" s="77"/>
      <c r="AZ708" s="77"/>
      <c r="BA708" s="77"/>
      <c r="BB708" s="77"/>
      <c r="BC708" s="77"/>
      <c r="BD708" s="77"/>
      <c r="BE708" s="77"/>
      <c r="BF708" s="77"/>
      <c r="BG708" s="77"/>
      <c r="BH708" s="77"/>
      <c r="BI708" s="77"/>
      <c r="BJ708" s="77"/>
      <c r="BK708" s="77"/>
      <c r="BL708" s="77"/>
      <c r="BM708" s="77"/>
      <c r="BN708" s="77"/>
      <c r="BO708" s="77"/>
      <c r="BP708" s="77"/>
      <c r="BQ708" s="77"/>
      <c r="BR708" s="77"/>
      <c r="BS708" s="77"/>
      <c r="BT708" s="77"/>
      <c r="BU708" s="77"/>
      <c r="BV708" s="77"/>
    </row>
    <row r="709" spans="1:74" x14ac:dyDescent="0.4">
      <c r="A709" s="77"/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  <c r="AB709" s="77"/>
      <c r="AC709" s="77"/>
      <c r="AD709" s="77"/>
      <c r="AE709" s="77"/>
      <c r="AF709" s="77"/>
      <c r="AG709" s="77"/>
      <c r="AH709" s="77"/>
      <c r="AI709" s="77"/>
      <c r="AJ709" s="77"/>
      <c r="AK709" s="77"/>
      <c r="AL709" s="77"/>
      <c r="AM709" s="77"/>
      <c r="AN709" s="77"/>
      <c r="AO709" s="77"/>
      <c r="AP709" s="77"/>
      <c r="AQ709" s="77"/>
      <c r="AR709" s="77"/>
      <c r="AS709" s="77"/>
      <c r="AT709" s="77"/>
      <c r="AU709" s="77"/>
      <c r="AV709" s="77"/>
      <c r="AW709" s="77"/>
      <c r="AX709" s="77"/>
      <c r="AY709" s="77"/>
      <c r="AZ709" s="77"/>
      <c r="BA709" s="77"/>
      <c r="BB709" s="77"/>
      <c r="BC709" s="77"/>
      <c r="BD709" s="77"/>
      <c r="BE709" s="77"/>
      <c r="BF709" s="77"/>
      <c r="BG709" s="77"/>
      <c r="BH709" s="77"/>
      <c r="BI709" s="77"/>
      <c r="BJ709" s="77"/>
      <c r="BK709" s="77"/>
      <c r="BL709" s="77"/>
      <c r="BM709" s="77"/>
      <c r="BN709" s="77"/>
      <c r="BO709" s="77"/>
      <c r="BP709" s="77"/>
      <c r="BQ709" s="77"/>
      <c r="BR709" s="77"/>
      <c r="BS709" s="77"/>
      <c r="BT709" s="77"/>
      <c r="BU709" s="77"/>
      <c r="BV709" s="77"/>
    </row>
    <row r="710" spans="1:74" x14ac:dyDescent="0.4">
      <c r="A710" s="77"/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  <c r="AB710" s="77"/>
      <c r="AC710" s="77"/>
      <c r="AD710" s="77"/>
      <c r="AE710" s="77"/>
      <c r="AF710" s="77"/>
      <c r="AG710" s="77"/>
      <c r="AH710" s="77"/>
      <c r="AI710" s="77"/>
      <c r="AJ710" s="77"/>
      <c r="AK710" s="77"/>
      <c r="AL710" s="77"/>
      <c r="AM710" s="77"/>
      <c r="AN710" s="77"/>
      <c r="AO710" s="77"/>
      <c r="AP710" s="77"/>
      <c r="AQ710" s="77"/>
      <c r="AR710" s="77"/>
      <c r="AS710" s="77"/>
      <c r="AT710" s="77"/>
      <c r="AU710" s="77"/>
      <c r="AV710" s="77"/>
      <c r="AW710" s="77"/>
      <c r="AX710" s="77"/>
      <c r="AY710" s="77"/>
      <c r="AZ710" s="77"/>
      <c r="BA710" s="77"/>
      <c r="BB710" s="77"/>
      <c r="BC710" s="77"/>
      <c r="BD710" s="77"/>
      <c r="BE710" s="77"/>
      <c r="BF710" s="77"/>
      <c r="BG710" s="77"/>
      <c r="BH710" s="77"/>
      <c r="BI710" s="77"/>
      <c r="BJ710" s="77"/>
      <c r="BK710" s="77"/>
      <c r="BL710" s="77"/>
      <c r="BM710" s="77"/>
      <c r="BN710" s="77"/>
      <c r="BO710" s="77"/>
      <c r="BP710" s="77"/>
      <c r="BQ710" s="77"/>
      <c r="BR710" s="77"/>
      <c r="BS710" s="77"/>
      <c r="BT710" s="77"/>
      <c r="BU710" s="77"/>
      <c r="BV710" s="77"/>
    </row>
    <row r="711" spans="1:74" x14ac:dyDescent="0.4">
      <c r="A711" s="77"/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  <c r="AB711" s="77"/>
      <c r="AC711" s="77"/>
      <c r="AD711" s="77"/>
      <c r="AE711" s="77"/>
      <c r="AF711" s="77"/>
      <c r="AG711" s="77"/>
      <c r="AH711" s="77"/>
      <c r="AI711" s="77"/>
      <c r="AJ711" s="77"/>
      <c r="AK711" s="77"/>
      <c r="AL711" s="77"/>
      <c r="AM711" s="77"/>
      <c r="AN711" s="77"/>
      <c r="AO711" s="77"/>
      <c r="AP711" s="77"/>
      <c r="AQ711" s="77"/>
      <c r="AR711" s="77"/>
      <c r="AS711" s="77"/>
      <c r="AT711" s="77"/>
      <c r="AU711" s="77"/>
      <c r="AV711" s="77"/>
      <c r="AW711" s="77"/>
      <c r="AX711" s="77"/>
      <c r="AY711" s="77"/>
      <c r="AZ711" s="77"/>
      <c r="BA711" s="77"/>
      <c r="BB711" s="77"/>
      <c r="BC711" s="77"/>
      <c r="BD711" s="77"/>
      <c r="BE711" s="77"/>
      <c r="BF711" s="77"/>
      <c r="BG711" s="77"/>
      <c r="BH711" s="77"/>
      <c r="BI711" s="77"/>
      <c r="BJ711" s="77"/>
      <c r="BK711" s="77"/>
      <c r="BL711" s="77"/>
      <c r="BM711" s="77"/>
      <c r="BN711" s="77"/>
      <c r="BO711" s="77"/>
      <c r="BP711" s="77"/>
      <c r="BQ711" s="77"/>
      <c r="BR711" s="77"/>
      <c r="BS711" s="77"/>
      <c r="BT711" s="77"/>
      <c r="BU711" s="77"/>
      <c r="BV711" s="77"/>
    </row>
    <row r="712" spans="1:74" x14ac:dyDescent="0.4">
      <c r="A712" s="77"/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  <c r="AB712" s="77"/>
      <c r="AC712" s="77"/>
      <c r="AD712" s="77"/>
      <c r="AE712" s="77"/>
      <c r="AF712" s="77"/>
      <c r="AG712" s="77"/>
      <c r="AH712" s="77"/>
      <c r="AI712" s="77"/>
      <c r="AJ712" s="77"/>
      <c r="AK712" s="77"/>
      <c r="AL712" s="77"/>
      <c r="AM712" s="77"/>
      <c r="AN712" s="77"/>
      <c r="AO712" s="77"/>
      <c r="AP712" s="77"/>
      <c r="AQ712" s="77"/>
      <c r="AR712" s="77"/>
      <c r="AS712" s="77"/>
      <c r="AT712" s="77"/>
      <c r="AU712" s="77"/>
      <c r="AV712" s="77"/>
      <c r="AW712" s="77"/>
      <c r="AX712" s="77"/>
      <c r="AY712" s="77"/>
      <c r="AZ712" s="77"/>
      <c r="BA712" s="77"/>
      <c r="BB712" s="77"/>
      <c r="BC712" s="77"/>
      <c r="BD712" s="77"/>
      <c r="BE712" s="77"/>
      <c r="BF712" s="77"/>
      <c r="BG712" s="77"/>
      <c r="BH712" s="77"/>
      <c r="BI712" s="77"/>
      <c r="BJ712" s="77"/>
      <c r="BK712" s="77"/>
      <c r="BL712" s="77"/>
      <c r="BM712" s="77"/>
      <c r="BN712" s="77"/>
      <c r="BO712" s="77"/>
      <c r="BP712" s="77"/>
      <c r="BQ712" s="77"/>
      <c r="BR712" s="77"/>
      <c r="BS712" s="77"/>
      <c r="BT712" s="77"/>
      <c r="BU712" s="77"/>
      <c r="BV712" s="77"/>
    </row>
    <row r="713" spans="1:74" x14ac:dyDescent="0.4">
      <c r="A713" s="77"/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  <c r="AB713" s="77"/>
      <c r="AC713" s="77"/>
      <c r="AD713" s="77"/>
      <c r="AE713" s="77"/>
      <c r="AF713" s="77"/>
      <c r="AG713" s="77"/>
      <c r="AH713" s="77"/>
      <c r="AI713" s="77"/>
      <c r="AJ713" s="77"/>
      <c r="AK713" s="77"/>
      <c r="AL713" s="77"/>
      <c r="AM713" s="77"/>
      <c r="AN713" s="77"/>
      <c r="AO713" s="77"/>
      <c r="AP713" s="77"/>
      <c r="AQ713" s="77"/>
      <c r="AR713" s="77"/>
      <c r="AS713" s="77"/>
      <c r="AT713" s="77"/>
      <c r="AU713" s="77"/>
      <c r="AV713" s="77"/>
      <c r="AW713" s="77"/>
      <c r="AX713" s="77"/>
      <c r="AY713" s="77"/>
      <c r="AZ713" s="77"/>
      <c r="BA713" s="77"/>
      <c r="BB713" s="77"/>
      <c r="BC713" s="77"/>
      <c r="BD713" s="77"/>
      <c r="BE713" s="77"/>
      <c r="BF713" s="77"/>
      <c r="BG713" s="77"/>
      <c r="BH713" s="77"/>
      <c r="BI713" s="77"/>
      <c r="BJ713" s="77"/>
      <c r="BK713" s="77"/>
      <c r="BL713" s="77"/>
      <c r="BM713" s="77"/>
      <c r="BN713" s="77"/>
      <c r="BO713" s="77"/>
      <c r="BP713" s="77"/>
      <c r="BQ713" s="77"/>
      <c r="BR713" s="77"/>
      <c r="BS713" s="77"/>
      <c r="BT713" s="77"/>
      <c r="BU713" s="77"/>
      <c r="BV713" s="77"/>
    </row>
    <row r="714" spans="1:74" x14ac:dyDescent="0.4">
      <c r="A714" s="77"/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  <c r="AB714" s="77"/>
      <c r="AC714" s="77"/>
      <c r="AD714" s="77"/>
      <c r="AE714" s="77"/>
      <c r="AF714" s="77"/>
      <c r="AG714" s="77"/>
      <c r="AH714" s="77"/>
      <c r="AI714" s="77"/>
      <c r="AJ714" s="77"/>
      <c r="AK714" s="77"/>
      <c r="AL714" s="77"/>
      <c r="AM714" s="77"/>
      <c r="AN714" s="77"/>
      <c r="AO714" s="77"/>
      <c r="AP714" s="77"/>
      <c r="AQ714" s="77"/>
      <c r="AR714" s="77"/>
      <c r="AS714" s="77"/>
      <c r="AT714" s="77"/>
      <c r="AU714" s="77"/>
      <c r="AV714" s="77"/>
      <c r="AW714" s="77"/>
      <c r="AX714" s="77"/>
      <c r="AY714" s="77"/>
      <c r="AZ714" s="77"/>
      <c r="BA714" s="77"/>
      <c r="BB714" s="77"/>
      <c r="BC714" s="77"/>
      <c r="BD714" s="77"/>
      <c r="BE714" s="77"/>
      <c r="BF714" s="77"/>
      <c r="BG714" s="77"/>
      <c r="BH714" s="77"/>
      <c r="BI714" s="77"/>
      <c r="BJ714" s="77"/>
      <c r="BK714" s="77"/>
      <c r="BL714" s="77"/>
      <c r="BM714" s="77"/>
      <c r="BN714" s="77"/>
      <c r="BO714" s="77"/>
      <c r="BP714" s="77"/>
      <c r="BQ714" s="77"/>
      <c r="BR714" s="77"/>
      <c r="BS714" s="77"/>
      <c r="BT714" s="77"/>
      <c r="BU714" s="77"/>
      <c r="BV714" s="77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F9"/>
  <sheetViews>
    <sheetView workbookViewId="0">
      <selection sqref="A1:IV65536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475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'dM2'!O2</f>
        <v>0.92017159519827607</v>
      </c>
      <c r="C4" s="57">
        <f>'dM2'!P2</f>
        <v>19.380926444751466</v>
      </c>
      <c r="D4" s="58">
        <f>'dM2'!Q2</f>
        <v>0.49382260107022996</v>
      </c>
      <c r="E4" s="57">
        <f>'dM2'!R2</f>
        <v>4.2497569061410791</v>
      </c>
      <c r="F4" s="59">
        <f>'dM2'!S2</f>
        <v>58</v>
      </c>
    </row>
    <row r="5" spans="1:6" ht="27" customHeight="1" x14ac:dyDescent="0.45">
      <c r="A5" s="60" t="s">
        <v>195</v>
      </c>
      <c r="B5" s="56">
        <f>'dM2'!O16</f>
        <v>0.80790790566979875</v>
      </c>
      <c r="C5" s="57">
        <f>'dM2'!P16</f>
        <v>17.503010864579004</v>
      </c>
      <c r="D5" s="58">
        <f>'dM2'!Q16</f>
        <v>0.77527375200703852</v>
      </c>
      <c r="E5" s="57">
        <f>'dM2'!R16</f>
        <v>14.261407794274302</v>
      </c>
      <c r="F5" s="59">
        <f>'dM2'!S16</f>
        <v>137</v>
      </c>
    </row>
    <row r="6" spans="1:6" ht="27" customHeight="1" x14ac:dyDescent="0.45">
      <c r="A6" s="60" t="s">
        <v>440</v>
      </c>
      <c r="B6" s="56">
        <f>'dM2'!O46</f>
        <v>0.58403169747633932</v>
      </c>
      <c r="C6" s="57">
        <f>'dM2'!P46</f>
        <v>9.380993310249913</v>
      </c>
      <c r="D6" s="58">
        <f>'dM2'!Q46</f>
        <v>0.68357588575537132</v>
      </c>
      <c r="E6" s="57">
        <f>'dM2'!R46</f>
        <v>11.041879392842535</v>
      </c>
      <c r="F6" s="59">
        <f>'dM2'!S46</f>
        <v>141</v>
      </c>
    </row>
    <row r="7" spans="1:6" ht="27" customHeight="1" x14ac:dyDescent="0.45">
      <c r="A7" s="60" t="s">
        <v>441</v>
      </c>
      <c r="B7" s="56">
        <f>'dM2'!O82</f>
        <v>0.63902233865598757</v>
      </c>
      <c r="C7" s="57">
        <f>'dM2'!P82</f>
        <v>2.6271413522807632</v>
      </c>
      <c r="D7" s="58">
        <f>'dM2'!Q82</f>
        <v>0.62719299175278898</v>
      </c>
      <c r="E7" s="57">
        <f>'dM2'!R82</f>
        <v>2.2776376012171635</v>
      </c>
      <c r="F7" s="59">
        <f>'dM2'!S82</f>
        <v>10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Roman,Bold"5d. Correlation: Inflation - Broad Money - w/o FCDs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F9"/>
  <sheetViews>
    <sheetView workbookViewId="0">
      <selection activeCell="B4" sqref="B4:F7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476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dMB!V2</f>
        <v>0.10379099300258443</v>
      </c>
      <c r="C4" s="57">
        <f>dMB!W2</f>
        <v>0.9449710812939156</v>
      </c>
      <c r="D4" s="58">
        <f>dMB!X2</f>
        <v>3.0561704651917068E-2</v>
      </c>
      <c r="E4" s="57">
        <f>dMB!Y2</f>
        <v>0.25213605004379008</v>
      </c>
      <c r="F4" s="59">
        <f>dMB!Z2</f>
        <v>70</v>
      </c>
    </row>
    <row r="5" spans="1:6" ht="27" customHeight="1" x14ac:dyDescent="0.45">
      <c r="A5" s="60" t="s">
        <v>195</v>
      </c>
      <c r="B5" s="56">
        <f>dMB!V16</f>
        <v>-6.6086481988822735E-2</v>
      </c>
      <c r="C5" s="57">
        <f>dMB!W16</f>
        <v>-0.84558425285694105</v>
      </c>
      <c r="D5" s="58">
        <f>dMB!X16</f>
        <v>5.1072247953326065E-2</v>
      </c>
      <c r="E5" s="57">
        <f>dMB!Y16</f>
        <v>0.59637793831500607</v>
      </c>
      <c r="F5" s="59">
        <f>dMB!Z16</f>
        <v>138</v>
      </c>
    </row>
    <row r="6" spans="1:6" ht="27" customHeight="1" x14ac:dyDescent="0.45">
      <c r="A6" s="60" t="s">
        <v>440</v>
      </c>
      <c r="B6" s="56">
        <f>dMB!V46</f>
        <v>9.0069649068393501E-2</v>
      </c>
      <c r="C6" s="57">
        <f>dMB!W46</f>
        <v>1.2948641340691831</v>
      </c>
      <c r="D6" s="58">
        <f>dMB!X46</f>
        <v>0.11881929034194712</v>
      </c>
      <c r="E6" s="57">
        <f>dMB!Y46</f>
        <v>1.5694183065669387</v>
      </c>
      <c r="F6" s="59">
        <f>dMB!Z46</f>
        <v>174</v>
      </c>
    </row>
    <row r="7" spans="1:6" ht="27" customHeight="1" x14ac:dyDescent="0.45">
      <c r="A7" s="60" t="s">
        <v>441</v>
      </c>
      <c r="B7" s="56">
        <f>dMB!V82</f>
        <v>0.27448325522090333</v>
      </c>
      <c r="C7" s="57">
        <f>dMB!W82</f>
        <v>2.0583856251624084</v>
      </c>
      <c r="D7" s="58">
        <f>dMB!X82</f>
        <v>0.21752851174752805</v>
      </c>
      <c r="E7" s="57">
        <f>dMB!Y82</f>
        <v>1.4614251785599053</v>
      </c>
      <c r="F7" s="59">
        <f>dMB!Z82</f>
        <v>45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Roman,Bold"6a. Correlation: Real GDP Growth - Base Money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F9"/>
  <sheetViews>
    <sheetView workbookViewId="0">
      <selection sqref="A1:IV65536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478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'dM1'!V2</f>
        <v>9.7935870639615438E-2</v>
      </c>
      <c r="C4" s="57">
        <f>'dM1'!W2</f>
        <v>0.8911309365586646</v>
      </c>
      <c r="D4" s="58">
        <f>'dM1'!X2</f>
        <v>-4.5580040853424722E-2</v>
      </c>
      <c r="E4" s="57">
        <f>'dM1'!Y2</f>
        <v>-0.37625368999433939</v>
      </c>
      <c r="F4" s="59">
        <f>'dM1'!Z2</f>
        <v>70</v>
      </c>
    </row>
    <row r="5" spans="1:6" ht="27" customHeight="1" x14ac:dyDescent="0.45">
      <c r="A5" s="60" t="s">
        <v>195</v>
      </c>
      <c r="B5" s="56">
        <f>'dM1'!V16</f>
        <v>2.2569360251200321E-3</v>
      </c>
      <c r="C5" s="57">
        <f>'dM1'!W16</f>
        <v>2.8814703631750666E-2</v>
      </c>
      <c r="D5" s="58">
        <f>'dM1'!X16</f>
        <v>7.935889337834906E-2</v>
      </c>
      <c r="E5" s="57">
        <f>'dM1'!Y16</f>
        <v>0.92840386355236915</v>
      </c>
      <c r="F5" s="59">
        <f>'dM1'!Z16</f>
        <v>138</v>
      </c>
    </row>
    <row r="6" spans="1:6" ht="27" customHeight="1" x14ac:dyDescent="0.45">
      <c r="A6" s="60" t="s">
        <v>440</v>
      </c>
      <c r="B6" s="56">
        <f>'dM1'!V46</f>
        <v>0.19140765147481584</v>
      </c>
      <c r="C6" s="57">
        <f>'dM1'!W46</f>
        <v>2.7921659007134405</v>
      </c>
      <c r="D6" s="58">
        <f>'dM1'!X46</f>
        <v>0.1181266593686215</v>
      </c>
      <c r="E6" s="57">
        <f>'dM1'!Y46</f>
        <v>1.5601398770853721</v>
      </c>
      <c r="F6" s="59">
        <f>'dM1'!Z46</f>
        <v>174</v>
      </c>
    </row>
    <row r="7" spans="1:6" ht="27" customHeight="1" x14ac:dyDescent="0.45">
      <c r="A7" s="60" t="s">
        <v>441</v>
      </c>
      <c r="B7" s="56">
        <f>'dM1'!V82</f>
        <v>0.39487843101587522</v>
      </c>
      <c r="C7" s="57">
        <f>'dM1'!W82</f>
        <v>3.0993854378013563</v>
      </c>
      <c r="D7" s="58">
        <f>'dM1'!X82</f>
        <v>0.31727048756183068</v>
      </c>
      <c r="E7" s="57">
        <f>'dM1'!Y82</f>
        <v>2.1938255219262497</v>
      </c>
      <c r="F7" s="59">
        <f>'dM1'!Z82</f>
        <v>45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Roman,Bold"6b. Correlation: Real GDP Growth - M1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F9"/>
  <sheetViews>
    <sheetView workbookViewId="0">
      <selection activeCell="B1" sqref="B1:F1"/>
    </sheetView>
  </sheetViews>
  <sheetFormatPr defaultRowHeight="13.15" x14ac:dyDescent="0.4"/>
  <cols>
    <col min="1" max="1" width="25.140625" bestFit="1" customWidth="1"/>
    <col min="5" max="5" width="9.35546875" customWidth="1"/>
    <col min="6" max="6" width="8.640625" customWidth="1"/>
    <col min="7" max="7" width="6.140625" customWidth="1"/>
  </cols>
  <sheetData>
    <row r="1" spans="1:6" ht="27" customHeight="1" x14ac:dyDescent="0.4">
      <c r="A1" s="103" t="s">
        <v>471</v>
      </c>
      <c r="B1" s="110" t="s">
        <v>482</v>
      </c>
      <c r="C1" s="111"/>
      <c r="D1" s="111"/>
      <c r="E1" s="111"/>
      <c r="F1" s="112"/>
    </row>
    <row r="2" spans="1:6" ht="27" customHeight="1" x14ac:dyDescent="0.4">
      <c r="A2" s="103"/>
      <c r="B2" s="106"/>
      <c r="C2" s="106"/>
      <c r="D2" s="107" t="s">
        <v>470</v>
      </c>
      <c r="E2" s="107"/>
      <c r="F2" s="108" t="s">
        <v>194</v>
      </c>
    </row>
    <row r="3" spans="1:6" ht="27" customHeight="1" x14ac:dyDescent="0.4">
      <c r="A3" s="103"/>
      <c r="B3" s="54" t="s">
        <v>308</v>
      </c>
      <c r="C3" s="55" t="s">
        <v>309</v>
      </c>
      <c r="D3" s="54" t="s">
        <v>308</v>
      </c>
      <c r="E3" s="55" t="s">
        <v>309</v>
      </c>
      <c r="F3" s="109"/>
    </row>
    <row r="4" spans="1:6" ht="27" customHeight="1" x14ac:dyDescent="0.45">
      <c r="A4" s="60" t="s">
        <v>438</v>
      </c>
      <c r="B4" s="56">
        <f>dBM!V2</f>
        <v>0.13825664737385346</v>
      </c>
      <c r="C4" s="57">
        <f>dBM!W2</f>
        <v>1.1679546302241961</v>
      </c>
      <c r="D4" s="58">
        <f>dBM!X2</f>
        <v>0.16759429984916113</v>
      </c>
      <c r="E4" s="57">
        <f>dBM!Y2</f>
        <v>1.2946719370673074</v>
      </c>
      <c r="F4" s="59">
        <f>dBM!Z2</f>
        <v>60</v>
      </c>
    </row>
    <row r="5" spans="1:6" ht="27" customHeight="1" x14ac:dyDescent="0.45">
      <c r="A5" s="60" t="s">
        <v>195</v>
      </c>
      <c r="B5" s="56">
        <f>dBM!V16</f>
        <v>-0.15677163206299163</v>
      </c>
      <c r="C5" s="57">
        <f>dBM!W16</f>
        <v>-2.051300547516715</v>
      </c>
      <c r="D5" s="58">
        <f>dBM!X16</f>
        <v>-0.20188767519000181</v>
      </c>
      <c r="E5" s="57">
        <f>dBM!Y16</f>
        <v>-2.4215051701083827</v>
      </c>
      <c r="F5" s="59">
        <f>dBM!Z16</f>
        <v>140</v>
      </c>
    </row>
    <row r="6" spans="1:6" ht="27" customHeight="1" x14ac:dyDescent="0.45">
      <c r="A6" s="60" t="s">
        <v>440</v>
      </c>
      <c r="B6" s="56">
        <f>dBM!V46</f>
        <v>0.13219054417569345</v>
      </c>
      <c r="C6" s="57">
        <f>dBM!W46</f>
        <v>1.7991365799366907</v>
      </c>
      <c r="D6" s="58">
        <f>dBM!X46</f>
        <v>6.2134418378437604E-2</v>
      </c>
      <c r="E6" s="57">
        <f>dBM!Y46</f>
        <v>0.76499865360125541</v>
      </c>
      <c r="F6" s="59">
        <f>dBM!Z46</f>
        <v>153</v>
      </c>
    </row>
    <row r="7" spans="1:6" ht="27" customHeight="1" x14ac:dyDescent="0.45">
      <c r="A7" s="60" t="s">
        <v>441</v>
      </c>
      <c r="B7" s="56">
        <f>dBM!V82</f>
        <v>0.64771920956927209</v>
      </c>
      <c r="C7" s="57">
        <f>dBM!W82</f>
        <v>2.6884421375303229</v>
      </c>
      <c r="D7" s="58">
        <f>dBM!X82</f>
        <v>0.83258554936131535</v>
      </c>
      <c r="E7" s="57">
        <f>dBM!Y82</f>
        <v>4.2515301424297416</v>
      </c>
      <c r="F7" s="59">
        <f>dBM!Z82</f>
        <v>10</v>
      </c>
    </row>
    <row r="9" spans="1:6" x14ac:dyDescent="0.4">
      <c r="A9" s="3"/>
    </row>
  </sheetData>
  <mergeCells count="5">
    <mergeCell ref="A1:A3"/>
    <mergeCell ref="B1:F1"/>
    <mergeCell ref="B2:C2"/>
    <mergeCell ref="D2:E2"/>
    <mergeCell ref="F2:F3"/>
  </mergeCells>
  <phoneticPr fontId="6" type="noConversion"/>
  <printOptions horizontalCentered="1"/>
  <pageMargins left="0" right="0" top="0.7" bottom="0" header="0.3" footer="0"/>
  <pageSetup orientation="portrait" horizontalDpi="300" verticalDpi="300" r:id="rId1"/>
  <headerFooter alignWithMargins="0">
    <oddHeader>&amp;L&amp;"Times New Roman,Bold"6c. Correlation: Real GDP Growth - Broad Money incl. FCDs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59</vt:i4>
      </vt:variant>
      <vt:variant>
        <vt:lpstr>Charts</vt:lpstr>
      </vt:variant>
      <vt:variant>
        <vt:i4>2</vt:i4>
      </vt:variant>
    </vt:vector>
  </HeadingPairs>
  <TitlesOfParts>
    <vt:vector size="61" baseType="lpstr">
      <vt:lpstr>1. INFLATION</vt:lpstr>
      <vt:lpstr>4. Corr Inflation-e</vt:lpstr>
      <vt:lpstr>5a. Corr Inflation-MB </vt:lpstr>
      <vt:lpstr>5b. Corr Inflation-M1</vt:lpstr>
      <vt:lpstr>5c. Corr Inflation-BM</vt:lpstr>
      <vt:lpstr>5d. Corr Inflation-M2</vt:lpstr>
      <vt:lpstr>6a. Corr Growth-MB</vt:lpstr>
      <vt:lpstr>6b. Corr Growth-M1</vt:lpstr>
      <vt:lpstr>6c. Corr Growth-BM</vt:lpstr>
      <vt:lpstr>6d. Corr Growth-M2</vt:lpstr>
      <vt:lpstr>7a. Corr C-MB</vt:lpstr>
      <vt:lpstr>7b. Corr C-M1</vt:lpstr>
      <vt:lpstr>7d. Corr C-M2</vt:lpstr>
      <vt:lpstr>8a. VMB</vt:lpstr>
      <vt:lpstr>8b. VM1</vt:lpstr>
      <vt:lpstr>8c. VBM</vt:lpstr>
      <vt:lpstr>8d. VM2</vt:lpstr>
      <vt:lpstr>Countries</vt:lpstr>
      <vt:lpstr>ControlSheet</vt:lpstr>
      <vt:lpstr>PCPI</vt:lpstr>
      <vt:lpstr>Inflation (Ave)</vt:lpstr>
      <vt:lpstr>log Inflation</vt:lpstr>
      <vt:lpstr>NGDP_R</vt:lpstr>
      <vt:lpstr>log Growth</vt:lpstr>
      <vt:lpstr>C</vt:lpstr>
      <vt:lpstr>log dC</vt:lpstr>
      <vt:lpstr>Growth</vt:lpstr>
      <vt:lpstr>MB</vt:lpstr>
      <vt:lpstr>MB-Adj</vt:lpstr>
      <vt:lpstr>dMB</vt:lpstr>
      <vt:lpstr>VMB</vt:lpstr>
      <vt:lpstr>dVMB</vt:lpstr>
      <vt:lpstr>M1</vt:lpstr>
      <vt:lpstr>M1-Adj</vt:lpstr>
      <vt:lpstr>dM1</vt:lpstr>
      <vt:lpstr>VM1</vt:lpstr>
      <vt:lpstr>dVM1</vt:lpstr>
      <vt:lpstr>BM</vt:lpstr>
      <vt:lpstr>BM-Adj</vt:lpstr>
      <vt:lpstr>dBM</vt:lpstr>
      <vt:lpstr>VBM</vt:lpstr>
      <vt:lpstr>dVBM</vt:lpstr>
      <vt:lpstr>FCD</vt:lpstr>
      <vt:lpstr>FCD-Adj</vt:lpstr>
      <vt:lpstr>M2-Adj</vt:lpstr>
      <vt:lpstr>dM2</vt:lpstr>
      <vt:lpstr>VM2</vt:lpstr>
      <vt:lpstr>dVM2</vt:lpstr>
      <vt:lpstr>NGDP</vt:lpstr>
      <vt:lpstr>ENDA</vt:lpstr>
      <vt:lpstr>dENDA</vt:lpstr>
      <vt:lpstr>Seignorage</vt:lpstr>
      <vt:lpstr>$1</vt:lpstr>
      <vt:lpstr>$2</vt:lpstr>
      <vt:lpstr>$3</vt:lpstr>
      <vt:lpstr>$index</vt:lpstr>
      <vt:lpstr>Plots</vt:lpstr>
      <vt:lpstr>Reference</vt:lpstr>
      <vt:lpstr>Figure_12.5_bottom</vt:lpstr>
      <vt:lpstr>Chart1</vt:lpstr>
      <vt:lpstr>Chart2</vt:lpstr>
    </vt:vector>
  </TitlesOfParts>
  <Company>International Monetary Fund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Ilzetzki</dc:creator>
  <cp:lastModifiedBy>Kenneth Rogoff</cp:lastModifiedBy>
  <cp:lastPrinted>2002-12-09T23:17:24Z</cp:lastPrinted>
  <dcterms:created xsi:type="dcterms:W3CDTF">2002-11-27T19:19:25Z</dcterms:created>
  <dcterms:modified xsi:type="dcterms:W3CDTF">2015-11-20T12:48:19Z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1424779074</vt:i4>
  </property>
  <property fmtid="{D5CDD505-2E9C-101B-9397-08002B2CF9AE}" pid="3" name="_EmailSubject">
    <vt:lpwstr>Group Correlations</vt:lpwstr>
  </property>
  <property fmtid="{D5CDD505-2E9C-101B-9397-08002B2CF9AE}" pid="4" name="_AuthorEmail">
    <vt:lpwstr>EIlzetzki@imf.org</vt:lpwstr>
  </property>
  <property fmtid="{D5CDD505-2E9C-101B-9397-08002B2CF9AE}" pid="5" name="_AuthorEmailDisplayName">
    <vt:lpwstr>Ilzetzki, Ethan</vt:lpwstr>
  </property>
  <property fmtid="{D5CDD505-2E9C-101B-9397-08002B2CF9AE}" pid="6" name="_ReviewingToolsShownOnce">
    <vt:lpwstr/>
  </property>
</Properties>
</file>